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workbookProtection workbookPassword="DC3D" lockStructure="1"/>
  <bookViews>
    <workbookView xWindow="14385" yWindow="345" windowWidth="14430" windowHeight="11580" tabRatio="757" firstSheet="1" activeTab="1"/>
  </bookViews>
  <sheets>
    <sheet name="DATA" sheetId="8" state="hidden" r:id="rId1"/>
    <sheet name="Topline" sheetId="4" r:id="rId2"/>
    <sheet name="Markets" sheetId="14" r:id="rId3"/>
    <sheet name="Trends - Pick a Market" sheetId="18" r:id="rId4"/>
    <sheet name="Retailers by REGIONS" sheetId="21" r:id="rId5"/>
    <sheet name="Instructions - Definitions" sheetId="19" r:id="rId6"/>
    <sheet name="MAP" sheetId="3" r:id="rId7"/>
    <sheet name="LIST" sheetId="13" r:id="rId8"/>
  </sheets>
  <definedNames>
    <definedName name="_xlnm._FilterDatabase" localSheetId="7" hidden="1">LIST!$A$1:$B$49</definedName>
    <definedName name="_xlnm.Print_Area" localSheetId="5">'Instructions - Definitions'!$A$2:$H$42</definedName>
    <definedName name="_xlnm.Print_Area" localSheetId="6">MAP!$A$1:$L$31</definedName>
    <definedName name="_xlnm.Print_Area" localSheetId="2">Markets!$A$1:$L$4442</definedName>
    <definedName name="_xlnm.Print_Area" localSheetId="1">Topline!$A$1:$L$875</definedName>
    <definedName name="_xlnm.Print_Area" localSheetId="3">'Trends - Pick a Market'!$B$4:$AQ$96</definedName>
    <definedName name="_xlnm.Print_Titles" localSheetId="2">Markets!$1:$6</definedName>
    <definedName name="_xlnm.Print_Titles" localSheetId="4">'Retailers by REGIONS'!$1:$1</definedName>
    <definedName name="_xlnm.Print_Titles" localSheetId="1">Topline!$1:$6</definedName>
  </definedNames>
  <calcPr calcId="145621"/>
</workbook>
</file>

<file path=xl/calcChain.xml><?xml version="1.0" encoding="utf-8"?>
<calcChain xmlns="http://schemas.openxmlformats.org/spreadsheetml/2006/main">
  <c r="AQ30" i="18" l="1"/>
  <c r="AP30" i="18"/>
  <c r="AO30" i="18"/>
  <c r="AN30" i="18"/>
  <c r="AQ25" i="18"/>
  <c r="AP25" i="18"/>
  <c r="AO25" i="18"/>
  <c r="AN25" i="18"/>
  <c r="AQ20" i="18"/>
  <c r="AP20" i="18"/>
  <c r="AO20" i="18"/>
  <c r="AN20" i="18"/>
  <c r="AQ15" i="18"/>
  <c r="AP15" i="18"/>
  <c r="AO15" i="18"/>
  <c r="AN15" i="18"/>
  <c r="AQ10" i="18"/>
  <c r="AP10" i="18"/>
  <c r="AO10" i="18"/>
  <c r="AN10" i="18"/>
  <c r="M30" i="18"/>
  <c r="L30" i="18"/>
  <c r="K30" i="18"/>
  <c r="J30" i="18"/>
  <c r="M25" i="18"/>
  <c r="L25" i="18"/>
  <c r="K25" i="18"/>
  <c r="J25" i="18"/>
  <c r="M20" i="18"/>
  <c r="L20" i="18"/>
  <c r="K20" i="18"/>
  <c r="J20" i="18"/>
  <c r="M15" i="18"/>
  <c r="L15" i="18"/>
  <c r="K15" i="18"/>
  <c r="J15" i="18"/>
  <c r="M10" i="18"/>
  <c r="L10" i="18"/>
  <c r="K10" i="18"/>
  <c r="J10" i="18"/>
  <c r="AK30" i="18"/>
  <c r="AJ30" i="18"/>
  <c r="AI30" i="18"/>
  <c r="AH30" i="18"/>
  <c r="AK25" i="18"/>
  <c r="AJ25" i="18"/>
  <c r="AI25" i="18"/>
  <c r="AH25" i="18"/>
  <c r="AK20" i="18"/>
  <c r="AJ20" i="18"/>
  <c r="AI20" i="18"/>
  <c r="AH20" i="18"/>
  <c r="AK15" i="18"/>
  <c r="AJ15" i="18"/>
  <c r="AI15" i="18"/>
  <c r="AH15" i="18"/>
  <c r="AK10" i="18"/>
  <c r="AJ10" i="18"/>
  <c r="AI10" i="18"/>
  <c r="AH10" i="18"/>
  <c r="L97" i="4" l="1" a="1"/>
  <c r="L97" i="4" s="1"/>
  <c r="K97" i="4" a="1"/>
  <c r="K97" i="4" s="1"/>
  <c r="J97" i="4" a="1"/>
  <c r="J97" i="4" s="1"/>
  <c r="I97" i="4" a="1"/>
  <c r="I97" i="4" s="1"/>
  <c r="H97" i="4" a="1"/>
  <c r="H97" i="4" s="1"/>
  <c r="G97" i="4" a="1"/>
  <c r="G97" i="4" s="1"/>
  <c r="F97" i="4" a="1"/>
  <c r="F97" i="4" s="1"/>
  <c r="E97" i="4" a="1"/>
  <c r="E97" i="4" s="1"/>
  <c r="L117" i="4" a="1"/>
  <c r="L117" i="4" s="1"/>
  <c r="K117" i="4" a="1"/>
  <c r="K117" i="4" s="1"/>
  <c r="J117" i="4" a="1"/>
  <c r="J117" i="4" s="1"/>
  <c r="I117" i="4" a="1"/>
  <c r="I117" i="4" s="1"/>
  <c r="H117" i="4" a="1"/>
  <c r="H117" i="4" s="1"/>
  <c r="G117" i="4" a="1"/>
  <c r="G117" i="4" s="1"/>
  <c r="F117" i="4" a="1"/>
  <c r="F117" i="4" s="1"/>
  <c r="E117" i="4" a="1"/>
  <c r="E117" i="4" s="1"/>
  <c r="L107" i="4" a="1"/>
  <c r="L107" i="4" s="1"/>
  <c r="K107" i="4" a="1"/>
  <c r="K107" i="4" s="1"/>
  <c r="J107" i="4" a="1"/>
  <c r="J107" i="4" s="1"/>
  <c r="I107" i="4" a="1"/>
  <c r="I107" i="4" s="1"/>
  <c r="H107" i="4" a="1"/>
  <c r="H107" i="4" s="1"/>
  <c r="G107" i="4" a="1"/>
  <c r="G107" i="4" s="1"/>
  <c r="F107" i="4" a="1"/>
  <c r="F107" i="4" s="1"/>
  <c r="E107" i="4" a="1"/>
  <c r="E107" i="4" s="1"/>
  <c r="L1892" i="14" a="1"/>
  <c r="L1892" i="14" s="1"/>
  <c r="K1892" i="14" a="1"/>
  <c r="K1892" i="14" s="1"/>
  <c r="J1892" i="14" a="1"/>
  <c r="J1892" i="14" s="1"/>
  <c r="I1892" i="14" a="1"/>
  <c r="I1892" i="14" s="1"/>
  <c r="H1892" i="14" a="1"/>
  <c r="H1892" i="14" s="1"/>
  <c r="G1892" i="14" a="1"/>
  <c r="G1892" i="14" s="1"/>
  <c r="F1892" i="14" a="1"/>
  <c r="F1892" i="14" s="1"/>
  <c r="E1892" i="14" a="1"/>
  <c r="E1892" i="14" s="1"/>
  <c r="L1891" i="14" a="1"/>
  <c r="L1891" i="14" s="1"/>
  <c r="K1891" i="14" a="1"/>
  <c r="K1891" i="14" s="1"/>
  <c r="J1891" i="14" a="1"/>
  <c r="J1891" i="14" s="1"/>
  <c r="I1891" i="14" a="1"/>
  <c r="I1891" i="14" s="1"/>
  <c r="H1891" i="14" a="1"/>
  <c r="H1891" i="14" s="1"/>
  <c r="G1891" i="14" a="1"/>
  <c r="G1891" i="14" s="1"/>
  <c r="F1891" i="14" a="1"/>
  <c r="F1891" i="14" s="1"/>
  <c r="E1891" i="14" a="1"/>
  <c r="E1891" i="14" s="1"/>
  <c r="L1890" i="14" a="1"/>
  <c r="L1890" i="14" s="1"/>
  <c r="K1890" i="14" a="1"/>
  <c r="K1890" i="14" s="1"/>
  <c r="J1890" i="14" a="1"/>
  <c r="J1890" i="14" s="1"/>
  <c r="I1890" i="14" a="1"/>
  <c r="I1890" i="14" s="1"/>
  <c r="H1890" i="14" a="1"/>
  <c r="H1890" i="14" s="1"/>
  <c r="G1890" i="14" a="1"/>
  <c r="G1890" i="14" s="1"/>
  <c r="F1890" i="14" a="1"/>
  <c r="F1890" i="14" s="1"/>
  <c r="E1890" i="14" a="1"/>
  <c r="E1890" i="14" s="1"/>
  <c r="L1889" i="14" a="1"/>
  <c r="L1889" i="14" s="1"/>
  <c r="K1889" i="14" a="1"/>
  <c r="K1889" i="14" s="1"/>
  <c r="J1889" i="14" a="1"/>
  <c r="J1889" i="14" s="1"/>
  <c r="I1889" i="14" a="1"/>
  <c r="I1889" i="14" s="1"/>
  <c r="H1889" i="14" a="1"/>
  <c r="H1889" i="14" s="1"/>
  <c r="G1889" i="14" a="1"/>
  <c r="G1889" i="14" s="1"/>
  <c r="F1889" i="14" a="1"/>
  <c r="F1889" i="14" s="1"/>
  <c r="E1889" i="14" a="1"/>
  <c r="E1889" i="14" s="1"/>
  <c r="L1888" i="14" a="1"/>
  <c r="L1888" i="14" s="1"/>
  <c r="K1888" i="14" a="1"/>
  <c r="K1888" i="14" s="1"/>
  <c r="J1888" i="14" a="1"/>
  <c r="J1888" i="14" s="1"/>
  <c r="I1888" i="14" a="1"/>
  <c r="I1888" i="14" s="1"/>
  <c r="H1888" i="14" a="1"/>
  <c r="H1888" i="14" s="1"/>
  <c r="G1888" i="14" a="1"/>
  <c r="G1888" i="14" s="1"/>
  <c r="F1888" i="14" a="1"/>
  <c r="F1888" i="14" s="1"/>
  <c r="E1888" i="14" a="1"/>
  <c r="E1888" i="14" s="1"/>
  <c r="L1887" i="14" a="1"/>
  <c r="L1887" i="14" s="1"/>
  <c r="K1887" i="14" a="1"/>
  <c r="K1887" i="14" s="1"/>
  <c r="J1887" i="14" a="1"/>
  <c r="J1887" i="14" s="1"/>
  <c r="I1887" i="14" a="1"/>
  <c r="I1887" i="14" s="1"/>
  <c r="H1887" i="14" a="1"/>
  <c r="H1887" i="14" s="1"/>
  <c r="G1887" i="14" a="1"/>
  <c r="G1887" i="14" s="1"/>
  <c r="F1887" i="14" a="1"/>
  <c r="F1887" i="14" s="1"/>
  <c r="E1887" i="14" a="1"/>
  <c r="E1887" i="14" s="1"/>
  <c r="L1886" i="14" a="1"/>
  <c r="L1886" i="14" s="1"/>
  <c r="K1886" i="14" a="1"/>
  <c r="K1886" i="14" s="1"/>
  <c r="J1886" i="14" a="1"/>
  <c r="J1886" i="14" s="1"/>
  <c r="I1886" i="14" a="1"/>
  <c r="I1886" i="14" s="1"/>
  <c r="H1886" i="14" a="1"/>
  <c r="H1886" i="14" s="1"/>
  <c r="G1886" i="14" a="1"/>
  <c r="G1886" i="14" s="1"/>
  <c r="F1886" i="14" a="1"/>
  <c r="F1886" i="14" s="1"/>
  <c r="E1886" i="14" a="1"/>
  <c r="E1886" i="14" s="1"/>
  <c r="L1885" i="14" a="1"/>
  <c r="L1885" i="14" s="1"/>
  <c r="K1885" i="14" a="1"/>
  <c r="K1885" i="14" s="1"/>
  <c r="J1885" i="14" a="1"/>
  <c r="J1885" i="14" s="1"/>
  <c r="I1885" i="14" a="1"/>
  <c r="I1885" i="14" s="1"/>
  <c r="H1885" i="14" a="1"/>
  <c r="H1885" i="14" s="1"/>
  <c r="G1885" i="14" a="1"/>
  <c r="G1885" i="14" s="1"/>
  <c r="F1885" i="14" a="1"/>
  <c r="F1885" i="14" s="1"/>
  <c r="E1885" i="14" a="1"/>
  <c r="E1885" i="14" s="1"/>
  <c r="L1884" i="14" a="1"/>
  <c r="L1884" i="14" s="1"/>
  <c r="K1884" i="14" a="1"/>
  <c r="K1884" i="14" s="1"/>
  <c r="J1884" i="14" a="1"/>
  <c r="J1884" i="14" s="1"/>
  <c r="I1884" i="14" a="1"/>
  <c r="I1884" i="14" s="1"/>
  <c r="H1884" i="14" a="1"/>
  <c r="H1884" i="14" s="1"/>
  <c r="G1884" i="14" a="1"/>
  <c r="G1884" i="14" s="1"/>
  <c r="F1884" i="14" a="1"/>
  <c r="F1884" i="14" s="1"/>
  <c r="E1884" i="14" a="1"/>
  <c r="E1884" i="14" s="1"/>
  <c r="L1883" i="14" a="1"/>
  <c r="L1883" i="14" s="1"/>
  <c r="K1883" i="14" a="1"/>
  <c r="K1883" i="14" s="1"/>
  <c r="J1883" i="14" a="1"/>
  <c r="J1883" i="14" s="1"/>
  <c r="I1883" i="14" a="1"/>
  <c r="I1883" i="14" s="1"/>
  <c r="H1883" i="14" a="1"/>
  <c r="H1883" i="14" s="1"/>
  <c r="G1883" i="14" a="1"/>
  <c r="G1883" i="14" s="1"/>
  <c r="F1883" i="14" a="1"/>
  <c r="F1883" i="14" s="1"/>
  <c r="E1883" i="14" a="1"/>
  <c r="E1883" i="14" s="1"/>
  <c r="L1882" i="14" a="1"/>
  <c r="L1882" i="14" s="1"/>
  <c r="K1882" i="14" a="1"/>
  <c r="K1882" i="14" s="1"/>
  <c r="J1882" i="14" a="1"/>
  <c r="J1882" i="14" s="1"/>
  <c r="I1882" i="14" a="1"/>
  <c r="I1882" i="14" s="1"/>
  <c r="H1882" i="14" a="1"/>
  <c r="H1882" i="14" s="1"/>
  <c r="G1882" i="14" a="1"/>
  <c r="G1882" i="14" s="1"/>
  <c r="F1882" i="14" a="1"/>
  <c r="F1882" i="14" s="1"/>
  <c r="E1882" i="14" a="1"/>
  <c r="E1882" i="14" s="1"/>
  <c r="L1881" i="14" a="1"/>
  <c r="L1881" i="14" s="1"/>
  <c r="K1881" i="14" a="1"/>
  <c r="K1881" i="14" s="1"/>
  <c r="J1881" i="14" a="1"/>
  <c r="J1881" i="14" s="1"/>
  <c r="I1881" i="14" a="1"/>
  <c r="I1881" i="14" s="1"/>
  <c r="H1881" i="14" a="1"/>
  <c r="H1881" i="14" s="1"/>
  <c r="G1881" i="14" a="1"/>
  <c r="G1881" i="14" s="1"/>
  <c r="F1881" i="14" a="1"/>
  <c r="F1881" i="14" s="1"/>
  <c r="E1881" i="14" a="1"/>
  <c r="E1881" i="14" s="1"/>
  <c r="L1880" i="14" a="1"/>
  <c r="L1880" i="14" s="1"/>
  <c r="K1880" i="14" a="1"/>
  <c r="K1880" i="14" s="1"/>
  <c r="J1880" i="14" a="1"/>
  <c r="J1880" i="14" s="1"/>
  <c r="I1880" i="14" a="1"/>
  <c r="I1880" i="14" s="1"/>
  <c r="H1880" i="14" a="1"/>
  <c r="H1880" i="14" s="1"/>
  <c r="G1880" i="14" a="1"/>
  <c r="G1880" i="14" s="1"/>
  <c r="F1880" i="14" a="1"/>
  <c r="F1880" i="14" s="1"/>
  <c r="E1880" i="14" a="1"/>
  <c r="E1880" i="14" s="1"/>
  <c r="L1879" i="14" a="1"/>
  <c r="L1879" i="14" s="1"/>
  <c r="K1879" i="14" a="1"/>
  <c r="K1879" i="14" s="1"/>
  <c r="J1879" i="14" a="1"/>
  <c r="J1879" i="14" s="1"/>
  <c r="I1879" i="14" a="1"/>
  <c r="I1879" i="14" s="1"/>
  <c r="H1879" i="14" a="1"/>
  <c r="H1879" i="14" s="1"/>
  <c r="G1879" i="14" a="1"/>
  <c r="G1879" i="14" s="1"/>
  <c r="F1879" i="14" a="1"/>
  <c r="F1879" i="14" s="1"/>
  <c r="E1879" i="14" a="1"/>
  <c r="E1879" i="14" s="1"/>
  <c r="L1878" i="14" a="1"/>
  <c r="L1878" i="14" s="1"/>
  <c r="K1878" i="14" a="1"/>
  <c r="K1878" i="14" s="1"/>
  <c r="J1878" i="14" a="1"/>
  <c r="J1878" i="14" s="1"/>
  <c r="I1878" i="14" a="1"/>
  <c r="I1878" i="14" s="1"/>
  <c r="H1878" i="14" a="1"/>
  <c r="H1878" i="14" s="1"/>
  <c r="G1878" i="14" a="1"/>
  <c r="G1878" i="14" s="1"/>
  <c r="F1878" i="14" a="1"/>
  <c r="F1878" i="14" s="1"/>
  <c r="E1878" i="14" a="1"/>
  <c r="E1878" i="14" s="1"/>
  <c r="L1877" i="14" a="1"/>
  <c r="L1877" i="14" s="1"/>
  <c r="K1877" i="14" a="1"/>
  <c r="K1877" i="14" s="1"/>
  <c r="J1877" i="14" a="1"/>
  <c r="J1877" i="14" s="1"/>
  <c r="I1877" i="14" a="1"/>
  <c r="I1877" i="14" s="1"/>
  <c r="H1877" i="14" a="1"/>
  <c r="H1877" i="14" s="1"/>
  <c r="G1877" i="14" a="1"/>
  <c r="G1877" i="14" s="1"/>
  <c r="F1877" i="14" a="1"/>
  <c r="F1877" i="14" s="1"/>
  <c r="E1877" i="14" a="1"/>
  <c r="E1877" i="14" s="1"/>
  <c r="L1876" i="14" a="1"/>
  <c r="L1876" i="14" s="1"/>
  <c r="K1876" i="14" a="1"/>
  <c r="K1876" i="14" s="1"/>
  <c r="J1876" i="14" a="1"/>
  <c r="J1876" i="14" s="1"/>
  <c r="I1876" i="14" a="1"/>
  <c r="I1876" i="14" s="1"/>
  <c r="H1876" i="14" a="1"/>
  <c r="H1876" i="14" s="1"/>
  <c r="G1876" i="14" a="1"/>
  <c r="G1876" i="14" s="1"/>
  <c r="F1876" i="14" a="1"/>
  <c r="F1876" i="14" s="1"/>
  <c r="E1876" i="14" a="1"/>
  <c r="E1876" i="14" s="1"/>
  <c r="L1875" i="14" a="1"/>
  <c r="L1875" i="14" s="1"/>
  <c r="K1875" i="14" a="1"/>
  <c r="K1875" i="14" s="1"/>
  <c r="J1875" i="14" a="1"/>
  <c r="J1875" i="14" s="1"/>
  <c r="I1875" i="14" a="1"/>
  <c r="I1875" i="14" s="1"/>
  <c r="H1875" i="14" a="1"/>
  <c r="H1875" i="14" s="1"/>
  <c r="G1875" i="14" a="1"/>
  <c r="G1875" i="14" s="1"/>
  <c r="F1875" i="14" a="1"/>
  <c r="F1875" i="14" s="1"/>
  <c r="E1875" i="14" a="1"/>
  <c r="E1875" i="14" s="1"/>
  <c r="L1874" i="14" a="1"/>
  <c r="L1874" i="14" s="1"/>
  <c r="K1874" i="14" a="1"/>
  <c r="K1874" i="14" s="1"/>
  <c r="J1874" i="14" a="1"/>
  <c r="J1874" i="14" s="1"/>
  <c r="I1874" i="14" a="1"/>
  <c r="I1874" i="14" s="1"/>
  <c r="H1874" i="14" a="1"/>
  <c r="H1874" i="14" s="1"/>
  <c r="G1874" i="14" a="1"/>
  <c r="G1874" i="14" s="1"/>
  <c r="F1874" i="14" a="1"/>
  <c r="F1874" i="14" s="1"/>
  <c r="E1874" i="14" a="1"/>
  <c r="E1874" i="14" s="1"/>
  <c r="L1873" i="14" a="1"/>
  <c r="L1873" i="14" s="1"/>
  <c r="K1873" i="14" a="1"/>
  <c r="K1873" i="14" s="1"/>
  <c r="J1873" i="14" a="1"/>
  <c r="J1873" i="14" s="1"/>
  <c r="I1873" i="14" a="1"/>
  <c r="I1873" i="14" s="1"/>
  <c r="H1873" i="14" a="1"/>
  <c r="H1873" i="14" s="1"/>
  <c r="G1873" i="14" a="1"/>
  <c r="G1873" i="14" s="1"/>
  <c r="F1873" i="14" a="1"/>
  <c r="F1873" i="14" s="1"/>
  <c r="E1873" i="14" a="1"/>
  <c r="E1873" i="14" s="1"/>
  <c r="L1872" i="14" a="1"/>
  <c r="L1872" i="14" s="1"/>
  <c r="K1872" i="14" a="1"/>
  <c r="K1872" i="14" s="1"/>
  <c r="J1872" i="14" a="1"/>
  <c r="J1872" i="14" s="1"/>
  <c r="I1872" i="14" a="1"/>
  <c r="I1872" i="14" s="1"/>
  <c r="H1872" i="14" a="1"/>
  <c r="H1872" i="14" s="1"/>
  <c r="G1872" i="14" a="1"/>
  <c r="G1872" i="14" s="1"/>
  <c r="F1872" i="14" a="1"/>
  <c r="F1872" i="14" s="1"/>
  <c r="E1872" i="14" a="1"/>
  <c r="E1872" i="14" s="1"/>
  <c r="L1871" i="14" a="1"/>
  <c r="L1871" i="14" s="1"/>
  <c r="K1871" i="14" a="1"/>
  <c r="K1871" i="14" s="1"/>
  <c r="J1871" i="14" a="1"/>
  <c r="J1871" i="14" s="1"/>
  <c r="I1871" i="14" a="1"/>
  <c r="I1871" i="14" s="1"/>
  <c r="H1871" i="14" a="1"/>
  <c r="H1871" i="14" s="1"/>
  <c r="G1871" i="14" a="1"/>
  <c r="G1871" i="14" s="1"/>
  <c r="F1871" i="14" a="1"/>
  <c r="F1871" i="14" s="1"/>
  <c r="E1871" i="14" a="1"/>
  <c r="E1871" i="14" s="1"/>
  <c r="L1870" i="14" a="1"/>
  <c r="L1870" i="14" s="1"/>
  <c r="K1870" i="14" a="1"/>
  <c r="K1870" i="14" s="1"/>
  <c r="J1870" i="14" a="1"/>
  <c r="J1870" i="14" s="1"/>
  <c r="I1870" i="14" a="1"/>
  <c r="I1870" i="14" s="1"/>
  <c r="H1870" i="14" a="1"/>
  <c r="H1870" i="14" s="1"/>
  <c r="G1870" i="14" a="1"/>
  <c r="G1870" i="14" s="1"/>
  <c r="F1870" i="14" a="1"/>
  <c r="F1870" i="14" s="1"/>
  <c r="E1870" i="14" a="1"/>
  <c r="E1870" i="14" s="1"/>
  <c r="L1869" i="14" a="1"/>
  <c r="L1869" i="14" s="1"/>
  <c r="K1869" i="14" a="1"/>
  <c r="K1869" i="14" s="1"/>
  <c r="J1869" i="14" a="1"/>
  <c r="J1869" i="14" s="1"/>
  <c r="I1869" i="14" a="1"/>
  <c r="I1869" i="14" s="1"/>
  <c r="H1869" i="14" a="1"/>
  <c r="H1869" i="14" s="1"/>
  <c r="G1869" i="14" a="1"/>
  <c r="G1869" i="14" s="1"/>
  <c r="F1869" i="14" a="1"/>
  <c r="F1869" i="14" s="1"/>
  <c r="E1869" i="14" a="1"/>
  <c r="E1869" i="14" s="1"/>
  <c r="L1868" i="14" a="1"/>
  <c r="L1868" i="14" s="1"/>
  <c r="K1868" i="14" a="1"/>
  <c r="K1868" i="14" s="1"/>
  <c r="J1868" i="14" a="1"/>
  <c r="J1868" i="14" s="1"/>
  <c r="I1868" i="14" a="1"/>
  <c r="I1868" i="14" s="1"/>
  <c r="H1868" i="14" a="1"/>
  <c r="H1868" i="14" s="1"/>
  <c r="G1868" i="14" a="1"/>
  <c r="G1868" i="14" s="1"/>
  <c r="F1868" i="14" a="1"/>
  <c r="F1868" i="14" s="1"/>
  <c r="E1868" i="14" a="1"/>
  <c r="E1868" i="14" s="1"/>
  <c r="L1867" i="14" a="1"/>
  <c r="L1867" i="14" s="1"/>
  <c r="K1867" i="14" a="1"/>
  <c r="K1867" i="14" s="1"/>
  <c r="J1867" i="14" a="1"/>
  <c r="J1867" i="14" s="1"/>
  <c r="I1867" i="14" a="1"/>
  <c r="I1867" i="14" s="1"/>
  <c r="H1867" i="14" a="1"/>
  <c r="H1867" i="14" s="1"/>
  <c r="G1867" i="14" a="1"/>
  <c r="G1867" i="14" s="1"/>
  <c r="F1867" i="14" a="1"/>
  <c r="F1867" i="14" s="1"/>
  <c r="E1867" i="14" a="1"/>
  <c r="E1867" i="14" s="1"/>
  <c r="L1866" i="14" a="1"/>
  <c r="L1866" i="14" s="1"/>
  <c r="K1866" i="14" a="1"/>
  <c r="K1866" i="14" s="1"/>
  <c r="J1866" i="14" a="1"/>
  <c r="J1866" i="14" s="1"/>
  <c r="I1866" i="14" a="1"/>
  <c r="I1866" i="14" s="1"/>
  <c r="H1866" i="14" a="1"/>
  <c r="H1866" i="14" s="1"/>
  <c r="G1866" i="14" a="1"/>
  <c r="G1866" i="14" s="1"/>
  <c r="F1866" i="14" a="1"/>
  <c r="F1866" i="14" s="1"/>
  <c r="E1866" i="14" a="1"/>
  <c r="E1866" i="14" s="1"/>
  <c r="L1865" i="14" a="1"/>
  <c r="L1865" i="14" s="1"/>
  <c r="K1865" i="14" a="1"/>
  <c r="K1865" i="14" s="1"/>
  <c r="J1865" i="14" a="1"/>
  <c r="J1865" i="14" s="1"/>
  <c r="I1865" i="14" a="1"/>
  <c r="I1865" i="14" s="1"/>
  <c r="H1865" i="14" a="1"/>
  <c r="H1865" i="14" s="1"/>
  <c r="G1865" i="14" a="1"/>
  <c r="G1865" i="14" s="1"/>
  <c r="F1865" i="14" a="1"/>
  <c r="F1865" i="14" s="1"/>
  <c r="E1865" i="14" a="1"/>
  <c r="E1865" i="14" s="1"/>
  <c r="L1864" i="14" a="1"/>
  <c r="L1864" i="14" s="1"/>
  <c r="K1864" i="14" a="1"/>
  <c r="K1864" i="14" s="1"/>
  <c r="J1864" i="14" a="1"/>
  <c r="J1864" i="14" s="1"/>
  <c r="I1864" i="14" a="1"/>
  <c r="I1864" i="14" s="1"/>
  <c r="H1864" i="14" a="1"/>
  <c r="H1864" i="14" s="1"/>
  <c r="G1864" i="14" a="1"/>
  <c r="G1864" i="14" s="1"/>
  <c r="F1864" i="14" a="1"/>
  <c r="F1864" i="14" s="1"/>
  <c r="E1864" i="14" a="1"/>
  <c r="E1864" i="14" s="1"/>
  <c r="L1863" i="14" a="1"/>
  <c r="L1863" i="14" s="1"/>
  <c r="K1863" i="14" a="1"/>
  <c r="K1863" i="14" s="1"/>
  <c r="J1863" i="14" a="1"/>
  <c r="J1863" i="14" s="1"/>
  <c r="I1863" i="14" a="1"/>
  <c r="I1863" i="14" s="1"/>
  <c r="H1863" i="14" a="1"/>
  <c r="H1863" i="14" s="1"/>
  <c r="G1863" i="14" a="1"/>
  <c r="G1863" i="14" s="1"/>
  <c r="F1863" i="14" a="1"/>
  <c r="F1863" i="14" s="1"/>
  <c r="E1863" i="14" a="1"/>
  <c r="E1863" i="14" s="1"/>
  <c r="L1862" i="14" a="1"/>
  <c r="L1862" i="14" s="1"/>
  <c r="K1862" i="14" a="1"/>
  <c r="K1862" i="14" s="1"/>
  <c r="J1862" i="14" a="1"/>
  <c r="J1862" i="14" s="1"/>
  <c r="I1862" i="14" a="1"/>
  <c r="I1862" i="14" s="1"/>
  <c r="H1862" i="14" a="1"/>
  <c r="H1862" i="14" s="1"/>
  <c r="G1862" i="14" a="1"/>
  <c r="G1862" i="14" s="1"/>
  <c r="F1862" i="14" a="1"/>
  <c r="F1862" i="14" s="1"/>
  <c r="E1862" i="14" a="1"/>
  <c r="E1862" i="14" s="1"/>
  <c r="L1861" i="14" a="1"/>
  <c r="L1861" i="14" s="1"/>
  <c r="K1861" i="14" a="1"/>
  <c r="K1861" i="14" s="1"/>
  <c r="J1861" i="14" a="1"/>
  <c r="J1861" i="14" s="1"/>
  <c r="I1861" i="14" a="1"/>
  <c r="I1861" i="14" s="1"/>
  <c r="H1861" i="14" a="1"/>
  <c r="H1861" i="14" s="1"/>
  <c r="G1861" i="14" a="1"/>
  <c r="G1861" i="14" s="1"/>
  <c r="F1861" i="14" a="1"/>
  <c r="F1861" i="14" s="1"/>
  <c r="E1861" i="14" a="1"/>
  <c r="E1861" i="14" s="1"/>
  <c r="L1860" i="14" a="1"/>
  <c r="L1860" i="14" s="1"/>
  <c r="K1860" i="14" a="1"/>
  <c r="K1860" i="14" s="1"/>
  <c r="J1860" i="14" a="1"/>
  <c r="J1860" i="14" s="1"/>
  <c r="I1860" i="14" a="1"/>
  <c r="I1860" i="14" s="1"/>
  <c r="H1860" i="14" a="1"/>
  <c r="H1860" i="14" s="1"/>
  <c r="G1860" i="14" a="1"/>
  <c r="G1860" i="14" s="1"/>
  <c r="F1860" i="14" a="1"/>
  <c r="F1860" i="14" s="1"/>
  <c r="E1860" i="14" a="1"/>
  <c r="E1860" i="14" s="1"/>
  <c r="L1859" i="14" a="1"/>
  <c r="L1859" i="14" s="1"/>
  <c r="K1859" i="14" a="1"/>
  <c r="K1859" i="14" s="1"/>
  <c r="J1859" i="14" a="1"/>
  <c r="J1859" i="14" s="1"/>
  <c r="I1859" i="14" a="1"/>
  <c r="I1859" i="14" s="1"/>
  <c r="H1859" i="14" a="1"/>
  <c r="H1859" i="14" s="1"/>
  <c r="G1859" i="14" a="1"/>
  <c r="G1859" i="14" s="1"/>
  <c r="F1859" i="14" a="1"/>
  <c r="F1859" i="14" s="1"/>
  <c r="E1859" i="14" a="1"/>
  <c r="E1859" i="14" s="1"/>
  <c r="L1858" i="14" a="1"/>
  <c r="L1858" i="14" s="1"/>
  <c r="K1858" i="14" a="1"/>
  <c r="K1858" i="14" s="1"/>
  <c r="J1858" i="14" a="1"/>
  <c r="J1858" i="14" s="1"/>
  <c r="I1858" i="14" a="1"/>
  <c r="I1858" i="14" s="1"/>
  <c r="H1858" i="14" a="1"/>
  <c r="H1858" i="14" s="1"/>
  <c r="G1858" i="14" a="1"/>
  <c r="G1858" i="14" s="1"/>
  <c r="F1858" i="14" a="1"/>
  <c r="F1858" i="14" s="1"/>
  <c r="E1858" i="14" a="1"/>
  <c r="E1858" i="14" s="1"/>
  <c r="L1857" i="14" a="1"/>
  <c r="L1857" i="14" s="1"/>
  <c r="K1857" i="14" a="1"/>
  <c r="K1857" i="14" s="1"/>
  <c r="J1857" i="14" a="1"/>
  <c r="J1857" i="14" s="1"/>
  <c r="I1857" i="14" a="1"/>
  <c r="I1857" i="14" s="1"/>
  <c r="H1857" i="14" a="1"/>
  <c r="H1857" i="14" s="1"/>
  <c r="G1857" i="14" a="1"/>
  <c r="G1857" i="14" s="1"/>
  <c r="F1857" i="14" a="1"/>
  <c r="F1857" i="14" s="1"/>
  <c r="E1857" i="14" a="1"/>
  <c r="E1857" i="14" s="1"/>
  <c r="L1856" i="14" a="1"/>
  <c r="L1856" i="14" s="1"/>
  <c r="K1856" i="14" a="1"/>
  <c r="K1856" i="14" s="1"/>
  <c r="J1856" i="14" a="1"/>
  <c r="J1856" i="14" s="1"/>
  <c r="I1856" i="14" a="1"/>
  <c r="I1856" i="14" s="1"/>
  <c r="H1856" i="14" a="1"/>
  <c r="H1856" i="14" s="1"/>
  <c r="G1856" i="14" a="1"/>
  <c r="G1856" i="14" s="1"/>
  <c r="F1856" i="14" a="1"/>
  <c r="F1856" i="14" s="1"/>
  <c r="E1856" i="14" a="1"/>
  <c r="E1856" i="14" s="1"/>
  <c r="L1855" i="14" a="1"/>
  <c r="L1855" i="14" s="1"/>
  <c r="K1855" i="14" a="1"/>
  <c r="K1855" i="14" s="1"/>
  <c r="J1855" i="14" a="1"/>
  <c r="J1855" i="14" s="1"/>
  <c r="I1855" i="14" a="1"/>
  <c r="I1855" i="14" s="1"/>
  <c r="H1855" i="14" a="1"/>
  <c r="H1855" i="14" s="1"/>
  <c r="G1855" i="14" a="1"/>
  <c r="G1855" i="14" s="1"/>
  <c r="F1855" i="14" a="1"/>
  <c r="F1855" i="14" s="1"/>
  <c r="E1855" i="14" a="1"/>
  <c r="E1855" i="14" s="1"/>
  <c r="L1854" i="14" a="1"/>
  <c r="L1854" i="14" s="1"/>
  <c r="K1854" i="14" a="1"/>
  <c r="K1854" i="14" s="1"/>
  <c r="J1854" i="14" a="1"/>
  <c r="J1854" i="14" s="1"/>
  <c r="I1854" i="14" a="1"/>
  <c r="I1854" i="14" s="1"/>
  <c r="H1854" i="14" a="1"/>
  <c r="H1854" i="14" s="1"/>
  <c r="G1854" i="14" a="1"/>
  <c r="G1854" i="14" s="1"/>
  <c r="F1854" i="14" a="1"/>
  <c r="F1854" i="14" s="1"/>
  <c r="E1854" i="14" a="1"/>
  <c r="E1854" i="14" s="1"/>
  <c r="L1853" i="14" a="1"/>
  <c r="L1853" i="14" s="1"/>
  <c r="K1853" i="14" a="1"/>
  <c r="K1853" i="14" s="1"/>
  <c r="J1853" i="14" a="1"/>
  <c r="J1853" i="14" s="1"/>
  <c r="I1853" i="14" a="1"/>
  <c r="I1853" i="14" s="1"/>
  <c r="H1853" i="14" a="1"/>
  <c r="H1853" i="14" s="1"/>
  <c r="G1853" i="14" a="1"/>
  <c r="G1853" i="14" s="1"/>
  <c r="F1853" i="14" a="1"/>
  <c r="F1853" i="14" s="1"/>
  <c r="E1853" i="14" a="1"/>
  <c r="E1853" i="14" s="1"/>
  <c r="L1852" i="14" a="1"/>
  <c r="L1852" i="14" s="1"/>
  <c r="K1852" i="14" a="1"/>
  <c r="K1852" i="14" s="1"/>
  <c r="J1852" i="14" a="1"/>
  <c r="J1852" i="14" s="1"/>
  <c r="I1852" i="14" a="1"/>
  <c r="I1852" i="14" s="1"/>
  <c r="H1852" i="14" a="1"/>
  <c r="H1852" i="14" s="1"/>
  <c r="G1852" i="14" a="1"/>
  <c r="G1852" i="14" s="1"/>
  <c r="F1852" i="14" a="1"/>
  <c r="F1852" i="14" s="1"/>
  <c r="E1852" i="14" a="1"/>
  <c r="E1852" i="14" s="1"/>
  <c r="L1851" i="14" a="1"/>
  <c r="L1851" i="14" s="1"/>
  <c r="K1851" i="14" a="1"/>
  <c r="K1851" i="14" s="1"/>
  <c r="J1851" i="14" a="1"/>
  <c r="J1851" i="14" s="1"/>
  <c r="I1851" i="14" a="1"/>
  <c r="I1851" i="14" s="1"/>
  <c r="H1851" i="14" a="1"/>
  <c r="H1851" i="14" s="1"/>
  <c r="G1851" i="14" a="1"/>
  <c r="G1851" i="14" s="1"/>
  <c r="F1851" i="14" a="1"/>
  <c r="F1851" i="14" s="1"/>
  <c r="E1851" i="14" a="1"/>
  <c r="E1851" i="14" s="1"/>
  <c r="L1850" i="14" a="1"/>
  <c r="L1850" i="14" s="1"/>
  <c r="K1850" i="14" a="1"/>
  <c r="K1850" i="14" s="1"/>
  <c r="J1850" i="14" a="1"/>
  <c r="J1850" i="14" s="1"/>
  <c r="I1850" i="14" a="1"/>
  <c r="I1850" i="14" s="1"/>
  <c r="H1850" i="14" a="1"/>
  <c r="H1850" i="14" s="1"/>
  <c r="G1850" i="14" a="1"/>
  <c r="G1850" i="14" s="1"/>
  <c r="F1850" i="14" a="1"/>
  <c r="F1850" i="14" s="1"/>
  <c r="E1850" i="14" a="1"/>
  <c r="E1850" i="14" s="1"/>
  <c r="L1849" i="14" a="1"/>
  <c r="L1849" i="14" s="1"/>
  <c r="K1849" i="14" a="1"/>
  <c r="K1849" i="14" s="1"/>
  <c r="J1849" i="14" a="1"/>
  <c r="J1849" i="14" s="1"/>
  <c r="I1849" i="14" a="1"/>
  <c r="I1849" i="14" s="1"/>
  <c r="H1849" i="14" a="1"/>
  <c r="H1849" i="14" s="1"/>
  <c r="G1849" i="14" a="1"/>
  <c r="G1849" i="14" s="1"/>
  <c r="F1849" i="14" a="1"/>
  <c r="F1849" i="14" s="1"/>
  <c r="E1849" i="14" a="1"/>
  <c r="E1849" i="14" s="1"/>
  <c r="L1848" i="14" a="1"/>
  <c r="L1848" i="14" s="1"/>
  <c r="K1848" i="14" a="1"/>
  <c r="K1848" i="14" s="1"/>
  <c r="J1848" i="14" a="1"/>
  <c r="J1848" i="14" s="1"/>
  <c r="I1848" i="14" a="1"/>
  <c r="I1848" i="14" s="1"/>
  <c r="H1848" i="14" a="1"/>
  <c r="H1848" i="14" s="1"/>
  <c r="G1848" i="14" a="1"/>
  <c r="G1848" i="14" s="1"/>
  <c r="F1848" i="14" a="1"/>
  <c r="F1848" i="14" s="1"/>
  <c r="E1848" i="14" a="1"/>
  <c r="E1848" i="14" s="1"/>
  <c r="L1847" i="14" a="1"/>
  <c r="L1847" i="14" s="1"/>
  <c r="K1847" i="14" a="1"/>
  <c r="K1847" i="14" s="1"/>
  <c r="J1847" i="14" a="1"/>
  <c r="J1847" i="14" s="1"/>
  <c r="I1847" i="14" a="1"/>
  <c r="I1847" i="14" s="1"/>
  <c r="H1847" i="14" a="1"/>
  <c r="H1847" i="14" s="1"/>
  <c r="G1847" i="14" a="1"/>
  <c r="G1847" i="14" s="1"/>
  <c r="F1847" i="14" a="1"/>
  <c r="F1847" i="14" s="1"/>
  <c r="E1847" i="14" a="1"/>
  <c r="E1847" i="14" s="1"/>
  <c r="L1846" i="14" a="1"/>
  <c r="L1846" i="14" s="1"/>
  <c r="K1846" i="14" a="1"/>
  <c r="K1846" i="14" s="1"/>
  <c r="J1846" i="14" a="1"/>
  <c r="J1846" i="14" s="1"/>
  <c r="I1846" i="14" a="1"/>
  <c r="I1846" i="14" s="1"/>
  <c r="H1846" i="14" a="1"/>
  <c r="H1846" i="14" s="1"/>
  <c r="G1846" i="14" a="1"/>
  <c r="G1846" i="14" s="1"/>
  <c r="F1846" i="14" a="1"/>
  <c r="F1846" i="14" s="1"/>
  <c r="E1846" i="14" a="1"/>
  <c r="E1846" i="14" s="1"/>
  <c r="L1845" i="14" a="1"/>
  <c r="L1845" i="14" s="1"/>
  <c r="K1845" i="14" a="1"/>
  <c r="K1845" i="14" s="1"/>
  <c r="J1845" i="14" a="1"/>
  <c r="J1845" i="14" s="1"/>
  <c r="I1845" i="14" a="1"/>
  <c r="I1845" i="14" s="1"/>
  <c r="H1845" i="14" a="1"/>
  <c r="H1845" i="14" s="1"/>
  <c r="G1845" i="14" a="1"/>
  <c r="G1845" i="14" s="1"/>
  <c r="F1845" i="14" a="1"/>
  <c r="F1845" i="14" s="1"/>
  <c r="E1845" i="14" a="1"/>
  <c r="E1845" i="14" s="1"/>
  <c r="L1844" i="14" a="1"/>
  <c r="L1844" i="14" s="1"/>
  <c r="K1844" i="14" a="1"/>
  <c r="K1844" i="14" s="1"/>
  <c r="J1844" i="14" a="1"/>
  <c r="J1844" i="14" s="1"/>
  <c r="I1844" i="14" a="1"/>
  <c r="I1844" i="14" s="1"/>
  <c r="H1844" i="14" a="1"/>
  <c r="H1844" i="14" s="1"/>
  <c r="G1844" i="14" a="1"/>
  <c r="G1844" i="14" s="1"/>
  <c r="F1844" i="14" a="1"/>
  <c r="F1844" i="14" s="1"/>
  <c r="E1844" i="14" a="1"/>
  <c r="E1844" i="14" s="1"/>
  <c r="L1843" i="14" a="1"/>
  <c r="L1843" i="14" s="1"/>
  <c r="K1843" i="14" a="1"/>
  <c r="K1843" i="14" s="1"/>
  <c r="J1843" i="14" a="1"/>
  <c r="J1843" i="14" s="1"/>
  <c r="I1843" i="14" a="1"/>
  <c r="I1843" i="14" s="1"/>
  <c r="H1843" i="14" a="1"/>
  <c r="H1843" i="14" s="1"/>
  <c r="G1843" i="14" a="1"/>
  <c r="G1843" i="14" s="1"/>
  <c r="F1843" i="14" a="1"/>
  <c r="F1843" i="14" s="1"/>
  <c r="E1843" i="14" a="1"/>
  <c r="E1843" i="14" s="1"/>
  <c r="L1841" i="14" a="1"/>
  <c r="L1841" i="14" s="1"/>
  <c r="K1841" i="14" a="1"/>
  <c r="K1841" i="14" s="1"/>
  <c r="J1841" i="14" a="1"/>
  <c r="J1841" i="14" s="1"/>
  <c r="I1841" i="14" a="1"/>
  <c r="I1841" i="14" s="1"/>
  <c r="H1841" i="14" a="1"/>
  <c r="H1841" i="14" s="1"/>
  <c r="G1841" i="14" a="1"/>
  <c r="G1841" i="14" s="1"/>
  <c r="F1841" i="14" a="1"/>
  <c r="F1841" i="14" s="1"/>
  <c r="E1841" i="14" a="1"/>
  <c r="E1841" i="14" s="1"/>
  <c r="L1840" i="14" a="1"/>
  <c r="L1840" i="14" s="1"/>
  <c r="K1840" i="14" a="1"/>
  <c r="K1840" i="14" s="1"/>
  <c r="J1840" i="14" a="1"/>
  <c r="J1840" i="14" s="1"/>
  <c r="I1840" i="14" a="1"/>
  <c r="I1840" i="14" s="1"/>
  <c r="H1840" i="14" a="1"/>
  <c r="H1840" i="14" s="1"/>
  <c r="G1840" i="14" a="1"/>
  <c r="G1840" i="14" s="1"/>
  <c r="F1840" i="14" a="1"/>
  <c r="F1840" i="14" s="1"/>
  <c r="E1840" i="14" a="1"/>
  <c r="E1840" i="14" s="1"/>
  <c r="L1839" i="14" a="1"/>
  <c r="L1839" i="14" s="1"/>
  <c r="K1839" i="14" a="1"/>
  <c r="K1839" i="14" s="1"/>
  <c r="J1839" i="14" a="1"/>
  <c r="J1839" i="14" s="1"/>
  <c r="I1839" i="14" a="1"/>
  <c r="I1839" i="14" s="1"/>
  <c r="H1839" i="14" a="1"/>
  <c r="H1839" i="14" s="1"/>
  <c r="G1839" i="14" a="1"/>
  <c r="G1839" i="14" s="1"/>
  <c r="F1839" i="14" a="1"/>
  <c r="F1839" i="14" s="1"/>
  <c r="E1839" i="14" a="1"/>
  <c r="E1839" i="14" s="1"/>
  <c r="L1838" i="14" a="1"/>
  <c r="L1838" i="14" s="1"/>
  <c r="K1838" i="14" a="1"/>
  <c r="K1838" i="14" s="1"/>
  <c r="J1838" i="14" a="1"/>
  <c r="J1838" i="14" s="1"/>
  <c r="I1838" i="14" a="1"/>
  <c r="I1838" i="14" s="1"/>
  <c r="H1838" i="14" a="1"/>
  <c r="H1838" i="14" s="1"/>
  <c r="G1838" i="14" a="1"/>
  <c r="G1838" i="14" s="1"/>
  <c r="F1838" i="14" a="1"/>
  <c r="F1838" i="14" s="1"/>
  <c r="E1838" i="14" a="1"/>
  <c r="E1838" i="14" s="1"/>
  <c r="L1837" i="14" a="1"/>
  <c r="L1837" i="14" s="1"/>
  <c r="K1837" i="14" a="1"/>
  <c r="K1837" i="14" s="1"/>
  <c r="J1837" i="14" a="1"/>
  <c r="J1837" i="14" s="1"/>
  <c r="I1837" i="14" a="1"/>
  <c r="I1837" i="14" s="1"/>
  <c r="H1837" i="14" a="1"/>
  <c r="H1837" i="14" s="1"/>
  <c r="G1837" i="14" a="1"/>
  <c r="G1837" i="14" s="1"/>
  <c r="F1837" i="14" a="1"/>
  <c r="F1837" i="14" s="1"/>
  <c r="E1837" i="14" a="1"/>
  <c r="E1837" i="14" s="1"/>
  <c r="L1836" i="14" a="1"/>
  <c r="L1836" i="14" s="1"/>
  <c r="K1836" i="14" a="1"/>
  <c r="K1836" i="14" s="1"/>
  <c r="J1836" i="14" a="1"/>
  <c r="J1836" i="14" s="1"/>
  <c r="I1836" i="14" a="1"/>
  <c r="I1836" i="14" s="1"/>
  <c r="H1836" i="14" a="1"/>
  <c r="H1836" i="14" s="1"/>
  <c r="G1836" i="14" a="1"/>
  <c r="G1836" i="14" s="1"/>
  <c r="F1836" i="14" a="1"/>
  <c r="F1836" i="14" s="1"/>
  <c r="E1836" i="14" a="1"/>
  <c r="E1836" i="14" s="1"/>
  <c r="L1835" i="14" a="1"/>
  <c r="L1835" i="14" s="1"/>
  <c r="K1835" i="14" a="1"/>
  <c r="K1835" i="14" s="1"/>
  <c r="J1835" i="14" a="1"/>
  <c r="J1835" i="14" s="1"/>
  <c r="I1835" i="14" a="1"/>
  <c r="I1835" i="14" s="1"/>
  <c r="H1835" i="14" a="1"/>
  <c r="H1835" i="14" s="1"/>
  <c r="G1835" i="14" a="1"/>
  <c r="G1835" i="14" s="1"/>
  <c r="F1835" i="14" a="1"/>
  <c r="F1835" i="14" s="1"/>
  <c r="E1835" i="14" a="1"/>
  <c r="E1835" i="14" s="1"/>
  <c r="L1834" i="14" a="1"/>
  <c r="L1834" i="14" s="1"/>
  <c r="K1834" i="14" a="1"/>
  <c r="K1834" i="14" s="1"/>
  <c r="J1834" i="14" a="1"/>
  <c r="J1834" i="14" s="1"/>
  <c r="I1834" i="14" a="1"/>
  <c r="I1834" i="14" s="1"/>
  <c r="H1834" i="14" a="1"/>
  <c r="H1834" i="14" s="1"/>
  <c r="G1834" i="14" a="1"/>
  <c r="G1834" i="14" s="1"/>
  <c r="F1834" i="14" a="1"/>
  <c r="F1834" i="14" s="1"/>
  <c r="E1834" i="14" a="1"/>
  <c r="E1834" i="14" s="1"/>
  <c r="L1833" i="14" a="1"/>
  <c r="L1833" i="14" s="1"/>
  <c r="K1833" i="14" a="1"/>
  <c r="K1833" i="14" s="1"/>
  <c r="J1833" i="14" a="1"/>
  <c r="J1833" i="14" s="1"/>
  <c r="I1833" i="14" a="1"/>
  <c r="I1833" i="14" s="1"/>
  <c r="H1833" i="14" a="1"/>
  <c r="H1833" i="14" s="1"/>
  <c r="G1833" i="14" a="1"/>
  <c r="G1833" i="14" s="1"/>
  <c r="F1833" i="14" a="1"/>
  <c r="F1833" i="14" s="1"/>
  <c r="E1833" i="14" a="1"/>
  <c r="E1833" i="14" s="1"/>
  <c r="L1832" i="14" a="1"/>
  <c r="L1832" i="14" s="1"/>
  <c r="K1832" i="14" a="1"/>
  <c r="K1832" i="14" s="1"/>
  <c r="J1832" i="14" a="1"/>
  <c r="J1832" i="14" s="1"/>
  <c r="I1832" i="14" a="1"/>
  <c r="I1832" i="14" s="1"/>
  <c r="H1832" i="14" a="1"/>
  <c r="H1832" i="14" s="1"/>
  <c r="G1832" i="14" a="1"/>
  <c r="G1832" i="14" s="1"/>
  <c r="F1832" i="14" a="1"/>
  <c r="F1832" i="14" s="1"/>
  <c r="E1832" i="14" a="1"/>
  <c r="E1832" i="14" s="1"/>
  <c r="L1831" i="14" a="1"/>
  <c r="L1831" i="14" s="1"/>
  <c r="K1831" i="14" a="1"/>
  <c r="K1831" i="14" s="1"/>
  <c r="J1831" i="14" a="1"/>
  <c r="J1831" i="14" s="1"/>
  <c r="I1831" i="14" a="1"/>
  <c r="I1831" i="14" s="1"/>
  <c r="H1831" i="14" a="1"/>
  <c r="H1831" i="14" s="1"/>
  <c r="G1831" i="14" a="1"/>
  <c r="G1831" i="14" s="1"/>
  <c r="F1831" i="14" a="1"/>
  <c r="F1831" i="14" s="1"/>
  <c r="E1831" i="14" a="1"/>
  <c r="E1831" i="14" s="1"/>
  <c r="L1830" i="14" a="1"/>
  <c r="L1830" i="14" s="1"/>
  <c r="K1830" i="14" a="1"/>
  <c r="K1830" i="14" s="1"/>
  <c r="J1830" i="14" a="1"/>
  <c r="J1830" i="14" s="1"/>
  <c r="I1830" i="14" a="1"/>
  <c r="I1830" i="14" s="1"/>
  <c r="H1830" i="14" a="1"/>
  <c r="H1830" i="14" s="1"/>
  <c r="G1830" i="14" a="1"/>
  <c r="G1830" i="14" s="1"/>
  <c r="F1830" i="14" a="1"/>
  <c r="F1830" i="14" s="1"/>
  <c r="E1830" i="14" a="1"/>
  <c r="E1830" i="14" s="1"/>
  <c r="L1829" i="14" a="1"/>
  <c r="L1829" i="14" s="1"/>
  <c r="K1829" i="14" a="1"/>
  <c r="K1829" i="14" s="1"/>
  <c r="J1829" i="14" a="1"/>
  <c r="J1829" i="14" s="1"/>
  <c r="I1829" i="14" a="1"/>
  <c r="I1829" i="14" s="1"/>
  <c r="H1829" i="14" a="1"/>
  <c r="H1829" i="14" s="1"/>
  <c r="G1829" i="14" a="1"/>
  <c r="G1829" i="14" s="1"/>
  <c r="F1829" i="14" a="1"/>
  <c r="F1829" i="14" s="1"/>
  <c r="E1829" i="14" a="1"/>
  <c r="E1829" i="14" s="1"/>
  <c r="L1828" i="14" a="1"/>
  <c r="L1828" i="14" s="1"/>
  <c r="K1828" i="14" a="1"/>
  <c r="K1828" i="14" s="1"/>
  <c r="J1828" i="14" a="1"/>
  <c r="J1828" i="14" s="1"/>
  <c r="I1828" i="14" a="1"/>
  <c r="I1828" i="14" s="1"/>
  <c r="H1828" i="14" a="1"/>
  <c r="H1828" i="14" s="1"/>
  <c r="G1828" i="14" a="1"/>
  <c r="G1828" i="14" s="1"/>
  <c r="F1828" i="14" a="1"/>
  <c r="F1828" i="14" s="1"/>
  <c r="E1828" i="14" a="1"/>
  <c r="E1828" i="14" s="1"/>
  <c r="L1827" i="14" a="1"/>
  <c r="L1827" i="14" s="1"/>
  <c r="K1827" i="14" a="1"/>
  <c r="K1827" i="14" s="1"/>
  <c r="J1827" i="14" a="1"/>
  <c r="J1827" i="14" s="1"/>
  <c r="I1827" i="14" a="1"/>
  <c r="I1827" i="14" s="1"/>
  <c r="H1827" i="14" a="1"/>
  <c r="H1827" i="14" s="1"/>
  <c r="G1827" i="14" a="1"/>
  <c r="G1827" i="14" s="1"/>
  <c r="F1827" i="14" a="1"/>
  <c r="F1827" i="14" s="1"/>
  <c r="E1827" i="14" a="1"/>
  <c r="E1827" i="14" s="1"/>
  <c r="L1826" i="14" a="1"/>
  <c r="L1826" i="14" s="1"/>
  <c r="K1826" i="14" a="1"/>
  <c r="K1826" i="14" s="1"/>
  <c r="J1826" i="14" a="1"/>
  <c r="J1826" i="14" s="1"/>
  <c r="I1826" i="14" a="1"/>
  <c r="I1826" i="14" s="1"/>
  <c r="H1826" i="14" a="1"/>
  <c r="H1826" i="14" s="1"/>
  <c r="G1826" i="14" a="1"/>
  <c r="G1826" i="14" s="1"/>
  <c r="F1826" i="14" a="1"/>
  <c r="F1826" i="14" s="1"/>
  <c r="E1826" i="14" a="1"/>
  <c r="E1826" i="14" s="1"/>
  <c r="L1825" i="14" a="1"/>
  <c r="L1825" i="14" s="1"/>
  <c r="K1825" i="14" a="1"/>
  <c r="K1825" i="14" s="1"/>
  <c r="J1825" i="14" a="1"/>
  <c r="J1825" i="14" s="1"/>
  <c r="I1825" i="14" a="1"/>
  <c r="I1825" i="14" s="1"/>
  <c r="H1825" i="14" a="1"/>
  <c r="H1825" i="14" s="1"/>
  <c r="G1825" i="14" a="1"/>
  <c r="G1825" i="14" s="1"/>
  <c r="F1825" i="14" a="1"/>
  <c r="F1825" i="14" s="1"/>
  <c r="E1825" i="14" a="1"/>
  <c r="E1825" i="14" s="1"/>
  <c r="L1824" i="14" a="1"/>
  <c r="L1824" i="14" s="1"/>
  <c r="K1824" i="14" a="1"/>
  <c r="K1824" i="14" s="1"/>
  <c r="J1824" i="14" a="1"/>
  <c r="J1824" i="14" s="1"/>
  <c r="I1824" i="14" a="1"/>
  <c r="I1824" i="14" s="1"/>
  <c r="H1824" i="14" a="1"/>
  <c r="H1824" i="14" s="1"/>
  <c r="G1824" i="14" a="1"/>
  <c r="G1824" i="14" s="1"/>
  <c r="F1824" i="14" a="1"/>
  <c r="F1824" i="14" s="1"/>
  <c r="E1824" i="14" a="1"/>
  <c r="E1824" i="14" s="1"/>
  <c r="L1823" i="14" a="1"/>
  <c r="L1823" i="14" s="1"/>
  <c r="K1823" i="14" a="1"/>
  <c r="K1823" i="14" s="1"/>
  <c r="J1823" i="14" a="1"/>
  <c r="J1823" i="14" s="1"/>
  <c r="I1823" i="14" a="1"/>
  <c r="I1823" i="14" s="1"/>
  <c r="H1823" i="14" a="1"/>
  <c r="H1823" i="14" s="1"/>
  <c r="G1823" i="14" a="1"/>
  <c r="G1823" i="14" s="1"/>
  <c r="F1823" i="14" a="1"/>
  <c r="F1823" i="14" s="1"/>
  <c r="E1823" i="14" a="1"/>
  <c r="E1823" i="14" s="1"/>
  <c r="L1822" i="14" a="1"/>
  <c r="L1822" i="14" s="1"/>
  <c r="K1822" i="14" a="1"/>
  <c r="K1822" i="14" s="1"/>
  <c r="J1822" i="14" a="1"/>
  <c r="J1822" i="14" s="1"/>
  <c r="I1822" i="14" a="1"/>
  <c r="I1822" i="14" s="1"/>
  <c r="H1822" i="14" a="1"/>
  <c r="H1822" i="14" s="1"/>
  <c r="G1822" i="14" a="1"/>
  <c r="G1822" i="14" s="1"/>
  <c r="F1822" i="14" a="1"/>
  <c r="F1822" i="14" s="1"/>
  <c r="E1822" i="14" a="1"/>
  <c r="E1822" i="14" s="1"/>
  <c r="L1821" i="14" a="1"/>
  <c r="L1821" i="14" s="1"/>
  <c r="K1821" i="14" a="1"/>
  <c r="K1821" i="14" s="1"/>
  <c r="J1821" i="14" a="1"/>
  <c r="J1821" i="14" s="1"/>
  <c r="I1821" i="14" a="1"/>
  <c r="I1821" i="14" s="1"/>
  <c r="H1821" i="14" a="1"/>
  <c r="H1821" i="14" s="1"/>
  <c r="G1821" i="14" a="1"/>
  <c r="G1821" i="14" s="1"/>
  <c r="F1821" i="14" a="1"/>
  <c r="F1821" i="14" s="1"/>
  <c r="E1821" i="14" a="1"/>
  <c r="E1821" i="14" s="1"/>
  <c r="L1820" i="14" a="1"/>
  <c r="L1820" i="14" s="1"/>
  <c r="K1820" i="14" a="1"/>
  <c r="K1820" i="14" s="1"/>
  <c r="J1820" i="14" a="1"/>
  <c r="J1820" i="14" s="1"/>
  <c r="I1820" i="14" a="1"/>
  <c r="I1820" i="14" s="1"/>
  <c r="H1820" i="14" a="1"/>
  <c r="H1820" i="14" s="1"/>
  <c r="G1820" i="14" a="1"/>
  <c r="G1820" i="14" s="1"/>
  <c r="F1820" i="14" a="1"/>
  <c r="F1820" i="14" s="1"/>
  <c r="E1820" i="14" a="1"/>
  <c r="E1820" i="14" s="1"/>
  <c r="L1819" i="14" a="1"/>
  <c r="L1819" i="14" s="1"/>
  <c r="K1819" i="14" a="1"/>
  <c r="K1819" i="14" s="1"/>
  <c r="J1819" i="14" a="1"/>
  <c r="J1819" i="14" s="1"/>
  <c r="I1819" i="14" a="1"/>
  <c r="I1819" i="14" s="1"/>
  <c r="H1819" i="14" a="1"/>
  <c r="H1819" i="14" s="1"/>
  <c r="G1819" i="14" a="1"/>
  <c r="G1819" i="14" s="1"/>
  <c r="F1819" i="14" a="1"/>
  <c r="F1819" i="14" s="1"/>
  <c r="E1819" i="14" a="1"/>
  <c r="E1819" i="14" s="1"/>
  <c r="L1818" i="14" a="1"/>
  <c r="L1818" i="14" s="1"/>
  <c r="K1818" i="14" a="1"/>
  <c r="K1818" i="14" s="1"/>
  <c r="J1818" i="14" a="1"/>
  <c r="J1818" i="14" s="1"/>
  <c r="I1818" i="14" a="1"/>
  <c r="I1818" i="14" s="1"/>
  <c r="H1818" i="14" a="1"/>
  <c r="H1818" i="14" s="1"/>
  <c r="G1818" i="14" a="1"/>
  <c r="G1818" i="14" s="1"/>
  <c r="F1818" i="14" a="1"/>
  <c r="F1818" i="14" s="1"/>
  <c r="E1818" i="14" a="1"/>
  <c r="E1818" i="14" s="1"/>
  <c r="L1817" i="14" a="1"/>
  <c r="L1817" i="14" s="1"/>
  <c r="K1817" i="14" a="1"/>
  <c r="K1817" i="14" s="1"/>
  <c r="J1817" i="14" a="1"/>
  <c r="J1817" i="14" s="1"/>
  <c r="I1817" i="14" a="1"/>
  <c r="I1817" i="14" s="1"/>
  <c r="H1817" i="14" a="1"/>
  <c r="H1817" i="14" s="1"/>
  <c r="G1817" i="14" a="1"/>
  <c r="G1817" i="14" s="1"/>
  <c r="F1817" i="14" a="1"/>
  <c r="F1817" i="14" s="1"/>
  <c r="E1817" i="14" a="1"/>
  <c r="E1817" i="14" s="1"/>
  <c r="L1816" i="14" a="1"/>
  <c r="L1816" i="14" s="1"/>
  <c r="K1816" i="14" a="1"/>
  <c r="K1816" i="14" s="1"/>
  <c r="J1816" i="14" a="1"/>
  <c r="J1816" i="14" s="1"/>
  <c r="I1816" i="14" a="1"/>
  <c r="I1816" i="14" s="1"/>
  <c r="H1816" i="14" a="1"/>
  <c r="H1816" i="14" s="1"/>
  <c r="G1816" i="14" a="1"/>
  <c r="G1816" i="14" s="1"/>
  <c r="F1816" i="14" a="1"/>
  <c r="F1816" i="14" s="1"/>
  <c r="E1816" i="14" a="1"/>
  <c r="E1816" i="14" s="1"/>
  <c r="L1815" i="14" a="1"/>
  <c r="L1815" i="14" s="1"/>
  <c r="K1815" i="14" a="1"/>
  <c r="K1815" i="14" s="1"/>
  <c r="J1815" i="14" a="1"/>
  <c r="J1815" i="14" s="1"/>
  <c r="I1815" i="14" a="1"/>
  <c r="I1815" i="14" s="1"/>
  <c r="H1815" i="14" a="1"/>
  <c r="H1815" i="14" s="1"/>
  <c r="G1815" i="14" a="1"/>
  <c r="G1815" i="14" s="1"/>
  <c r="F1815" i="14" a="1"/>
  <c r="F1815" i="14" s="1"/>
  <c r="E1815" i="14" a="1"/>
  <c r="E1815" i="14" s="1"/>
  <c r="L1814" i="14" a="1"/>
  <c r="L1814" i="14" s="1"/>
  <c r="K1814" i="14" a="1"/>
  <c r="K1814" i="14" s="1"/>
  <c r="J1814" i="14" a="1"/>
  <c r="J1814" i="14" s="1"/>
  <c r="I1814" i="14" a="1"/>
  <c r="I1814" i="14" s="1"/>
  <c r="H1814" i="14" a="1"/>
  <c r="H1814" i="14" s="1"/>
  <c r="G1814" i="14" a="1"/>
  <c r="G1814" i="14" s="1"/>
  <c r="F1814" i="14" a="1"/>
  <c r="F1814" i="14" s="1"/>
  <c r="E1814" i="14" a="1"/>
  <c r="E1814" i="14" s="1"/>
  <c r="L1813" i="14" a="1"/>
  <c r="L1813" i="14" s="1"/>
  <c r="K1813" i="14" a="1"/>
  <c r="K1813" i="14" s="1"/>
  <c r="J1813" i="14" a="1"/>
  <c r="J1813" i="14" s="1"/>
  <c r="I1813" i="14" a="1"/>
  <c r="I1813" i="14" s="1"/>
  <c r="H1813" i="14" a="1"/>
  <c r="H1813" i="14" s="1"/>
  <c r="G1813" i="14" a="1"/>
  <c r="G1813" i="14" s="1"/>
  <c r="F1813" i="14" a="1"/>
  <c r="F1813" i="14" s="1"/>
  <c r="E1813" i="14" a="1"/>
  <c r="E1813" i="14" s="1"/>
  <c r="L1812" i="14" a="1"/>
  <c r="L1812" i="14" s="1"/>
  <c r="K1812" i="14" a="1"/>
  <c r="K1812" i="14" s="1"/>
  <c r="J1812" i="14" a="1"/>
  <c r="J1812" i="14" s="1"/>
  <c r="I1812" i="14" a="1"/>
  <c r="I1812" i="14" s="1"/>
  <c r="H1812" i="14" a="1"/>
  <c r="H1812" i="14" s="1"/>
  <c r="G1812" i="14" a="1"/>
  <c r="G1812" i="14" s="1"/>
  <c r="F1812" i="14" a="1"/>
  <c r="F1812" i="14" s="1"/>
  <c r="E1812" i="14" a="1"/>
  <c r="E1812" i="14" s="1"/>
  <c r="L1811" i="14" a="1"/>
  <c r="L1811" i="14" s="1"/>
  <c r="K1811" i="14" a="1"/>
  <c r="K1811" i="14" s="1"/>
  <c r="J1811" i="14" a="1"/>
  <c r="J1811" i="14" s="1"/>
  <c r="I1811" i="14" a="1"/>
  <c r="I1811" i="14" s="1"/>
  <c r="H1811" i="14" a="1"/>
  <c r="H1811" i="14" s="1"/>
  <c r="G1811" i="14" a="1"/>
  <c r="G1811" i="14" s="1"/>
  <c r="F1811" i="14" a="1"/>
  <c r="F1811" i="14" s="1"/>
  <c r="E1811" i="14" a="1"/>
  <c r="E1811" i="14" s="1"/>
  <c r="L1810" i="14" a="1"/>
  <c r="L1810" i="14" s="1"/>
  <c r="K1810" i="14" a="1"/>
  <c r="K1810" i="14" s="1"/>
  <c r="J1810" i="14" a="1"/>
  <c r="J1810" i="14" s="1"/>
  <c r="I1810" i="14" a="1"/>
  <c r="I1810" i="14" s="1"/>
  <c r="H1810" i="14" a="1"/>
  <c r="H1810" i="14" s="1"/>
  <c r="G1810" i="14" a="1"/>
  <c r="G1810" i="14" s="1"/>
  <c r="F1810" i="14" a="1"/>
  <c r="F1810" i="14" s="1"/>
  <c r="E1810" i="14" a="1"/>
  <c r="E1810" i="14" s="1"/>
  <c r="L1809" i="14" a="1"/>
  <c r="L1809" i="14" s="1"/>
  <c r="K1809" i="14" a="1"/>
  <c r="K1809" i="14" s="1"/>
  <c r="J1809" i="14" a="1"/>
  <c r="J1809" i="14" s="1"/>
  <c r="I1809" i="14" a="1"/>
  <c r="I1809" i="14" s="1"/>
  <c r="H1809" i="14" a="1"/>
  <c r="H1809" i="14" s="1"/>
  <c r="G1809" i="14" a="1"/>
  <c r="G1809" i="14" s="1"/>
  <c r="F1809" i="14" a="1"/>
  <c r="F1809" i="14" s="1"/>
  <c r="E1809" i="14" a="1"/>
  <c r="E1809" i="14" s="1"/>
  <c r="L1808" i="14" a="1"/>
  <c r="L1808" i="14" s="1"/>
  <c r="K1808" i="14" a="1"/>
  <c r="K1808" i="14" s="1"/>
  <c r="J1808" i="14" a="1"/>
  <c r="J1808" i="14" s="1"/>
  <c r="I1808" i="14" a="1"/>
  <c r="I1808" i="14" s="1"/>
  <c r="H1808" i="14" a="1"/>
  <c r="H1808" i="14" s="1"/>
  <c r="G1808" i="14" a="1"/>
  <c r="G1808" i="14" s="1"/>
  <c r="F1808" i="14" a="1"/>
  <c r="F1808" i="14" s="1"/>
  <c r="E1808" i="14" a="1"/>
  <c r="E1808" i="14" s="1"/>
  <c r="L1807" i="14" a="1"/>
  <c r="L1807" i="14" s="1"/>
  <c r="K1807" i="14" a="1"/>
  <c r="K1807" i="14" s="1"/>
  <c r="J1807" i="14" a="1"/>
  <c r="J1807" i="14" s="1"/>
  <c r="I1807" i="14" a="1"/>
  <c r="I1807" i="14" s="1"/>
  <c r="H1807" i="14" a="1"/>
  <c r="H1807" i="14" s="1"/>
  <c r="G1807" i="14" a="1"/>
  <c r="G1807" i="14" s="1"/>
  <c r="F1807" i="14" a="1"/>
  <c r="F1807" i="14" s="1"/>
  <c r="E1807" i="14" a="1"/>
  <c r="E1807" i="14" s="1"/>
  <c r="L1806" i="14" a="1"/>
  <c r="L1806" i="14" s="1"/>
  <c r="K1806" i="14" a="1"/>
  <c r="K1806" i="14" s="1"/>
  <c r="J1806" i="14" a="1"/>
  <c r="J1806" i="14" s="1"/>
  <c r="I1806" i="14" a="1"/>
  <c r="I1806" i="14" s="1"/>
  <c r="H1806" i="14" a="1"/>
  <c r="H1806" i="14" s="1"/>
  <c r="G1806" i="14" a="1"/>
  <c r="G1806" i="14" s="1"/>
  <c r="F1806" i="14" a="1"/>
  <c r="F1806" i="14" s="1"/>
  <c r="E1806" i="14" a="1"/>
  <c r="E1806" i="14" s="1"/>
  <c r="L1805" i="14" a="1"/>
  <c r="L1805" i="14" s="1"/>
  <c r="K1805" i="14" a="1"/>
  <c r="K1805" i="14" s="1"/>
  <c r="J1805" i="14" a="1"/>
  <c r="J1805" i="14" s="1"/>
  <c r="I1805" i="14" a="1"/>
  <c r="I1805" i="14" s="1"/>
  <c r="H1805" i="14" a="1"/>
  <c r="H1805" i="14" s="1"/>
  <c r="G1805" i="14" a="1"/>
  <c r="G1805" i="14" s="1"/>
  <c r="F1805" i="14" a="1"/>
  <c r="F1805" i="14" s="1"/>
  <c r="E1805" i="14" a="1"/>
  <c r="E1805" i="14" s="1"/>
  <c r="L1804" i="14" a="1"/>
  <c r="L1804" i="14" s="1"/>
  <c r="K1804" i="14" a="1"/>
  <c r="K1804" i="14" s="1"/>
  <c r="J1804" i="14" a="1"/>
  <c r="J1804" i="14" s="1"/>
  <c r="I1804" i="14" a="1"/>
  <c r="I1804" i="14" s="1"/>
  <c r="H1804" i="14" a="1"/>
  <c r="H1804" i="14" s="1"/>
  <c r="G1804" i="14" a="1"/>
  <c r="G1804" i="14" s="1"/>
  <c r="F1804" i="14" a="1"/>
  <c r="F1804" i="14" s="1"/>
  <c r="E1804" i="14" a="1"/>
  <c r="E1804" i="14" s="1"/>
  <c r="L1803" i="14" a="1"/>
  <c r="L1803" i="14" s="1"/>
  <c r="K1803" i="14" a="1"/>
  <c r="K1803" i="14" s="1"/>
  <c r="J1803" i="14" a="1"/>
  <c r="J1803" i="14" s="1"/>
  <c r="I1803" i="14" a="1"/>
  <c r="I1803" i="14" s="1"/>
  <c r="H1803" i="14" a="1"/>
  <c r="H1803" i="14" s="1"/>
  <c r="G1803" i="14" a="1"/>
  <c r="G1803" i="14" s="1"/>
  <c r="F1803" i="14" a="1"/>
  <c r="F1803" i="14" s="1"/>
  <c r="E1803" i="14" a="1"/>
  <c r="E1803" i="14" s="1"/>
  <c r="L1802" i="14" a="1"/>
  <c r="L1802" i="14" s="1"/>
  <c r="K1802" i="14" a="1"/>
  <c r="K1802" i="14" s="1"/>
  <c r="J1802" i="14" a="1"/>
  <c r="J1802" i="14" s="1"/>
  <c r="I1802" i="14" a="1"/>
  <c r="I1802" i="14" s="1"/>
  <c r="H1802" i="14" a="1"/>
  <c r="H1802" i="14" s="1"/>
  <c r="G1802" i="14" a="1"/>
  <c r="G1802" i="14" s="1"/>
  <c r="F1802" i="14" a="1"/>
  <c r="F1802" i="14" s="1"/>
  <c r="E1802" i="14" a="1"/>
  <c r="E1802" i="14" s="1"/>
  <c r="L1801" i="14" a="1"/>
  <c r="L1801" i="14" s="1"/>
  <c r="K1801" i="14" a="1"/>
  <c r="K1801" i="14" s="1"/>
  <c r="J1801" i="14" a="1"/>
  <c r="J1801" i="14" s="1"/>
  <c r="I1801" i="14" a="1"/>
  <c r="I1801" i="14" s="1"/>
  <c r="H1801" i="14" a="1"/>
  <c r="H1801" i="14" s="1"/>
  <c r="G1801" i="14" a="1"/>
  <c r="G1801" i="14" s="1"/>
  <c r="F1801" i="14" a="1"/>
  <c r="F1801" i="14" s="1"/>
  <c r="E1801" i="14" a="1"/>
  <c r="E1801" i="14" s="1"/>
  <c r="L1800" i="14" a="1"/>
  <c r="L1800" i="14" s="1"/>
  <c r="K1800" i="14" a="1"/>
  <c r="K1800" i="14" s="1"/>
  <c r="J1800" i="14" a="1"/>
  <c r="J1800" i="14" s="1"/>
  <c r="I1800" i="14" a="1"/>
  <c r="I1800" i="14" s="1"/>
  <c r="H1800" i="14" a="1"/>
  <c r="H1800" i="14" s="1"/>
  <c r="G1800" i="14" a="1"/>
  <c r="G1800" i="14" s="1"/>
  <c r="F1800" i="14" a="1"/>
  <c r="F1800" i="14" s="1"/>
  <c r="E1800" i="14" a="1"/>
  <c r="E1800" i="14" s="1"/>
  <c r="L1799" i="14" a="1"/>
  <c r="L1799" i="14" s="1"/>
  <c r="K1799" i="14" a="1"/>
  <c r="K1799" i="14" s="1"/>
  <c r="J1799" i="14" a="1"/>
  <c r="J1799" i="14" s="1"/>
  <c r="I1799" i="14" a="1"/>
  <c r="I1799" i="14" s="1"/>
  <c r="H1799" i="14" a="1"/>
  <c r="H1799" i="14" s="1"/>
  <c r="G1799" i="14" a="1"/>
  <c r="G1799" i="14" s="1"/>
  <c r="F1799" i="14" a="1"/>
  <c r="F1799" i="14" s="1"/>
  <c r="E1799" i="14" a="1"/>
  <c r="E1799" i="14" s="1"/>
  <c r="L1798" i="14" a="1"/>
  <c r="L1798" i="14" s="1"/>
  <c r="K1798" i="14" a="1"/>
  <c r="K1798" i="14" s="1"/>
  <c r="J1798" i="14" a="1"/>
  <c r="J1798" i="14" s="1"/>
  <c r="I1798" i="14" a="1"/>
  <c r="I1798" i="14" s="1"/>
  <c r="H1798" i="14" a="1"/>
  <c r="H1798" i="14" s="1"/>
  <c r="G1798" i="14" a="1"/>
  <c r="G1798" i="14" s="1"/>
  <c r="F1798" i="14" a="1"/>
  <c r="F1798" i="14" s="1"/>
  <c r="E1798" i="14" a="1"/>
  <c r="E1798" i="14" s="1"/>
  <c r="L1797" i="14" a="1"/>
  <c r="L1797" i="14" s="1"/>
  <c r="K1797" i="14" a="1"/>
  <c r="K1797" i="14" s="1"/>
  <c r="J1797" i="14" a="1"/>
  <c r="J1797" i="14" s="1"/>
  <c r="I1797" i="14" a="1"/>
  <c r="I1797" i="14" s="1"/>
  <c r="H1797" i="14" a="1"/>
  <c r="H1797" i="14" s="1"/>
  <c r="G1797" i="14" a="1"/>
  <c r="G1797" i="14" s="1"/>
  <c r="F1797" i="14" a="1"/>
  <c r="F1797" i="14" s="1"/>
  <c r="E1797" i="14" a="1"/>
  <c r="E1797" i="14" s="1"/>
  <c r="L1796" i="14" a="1"/>
  <c r="L1796" i="14" s="1"/>
  <c r="K1796" i="14" a="1"/>
  <c r="K1796" i="14" s="1"/>
  <c r="J1796" i="14" a="1"/>
  <c r="J1796" i="14" s="1"/>
  <c r="I1796" i="14" a="1"/>
  <c r="I1796" i="14" s="1"/>
  <c r="H1796" i="14" a="1"/>
  <c r="H1796" i="14" s="1"/>
  <c r="G1796" i="14" a="1"/>
  <c r="G1796" i="14" s="1"/>
  <c r="F1796" i="14" a="1"/>
  <c r="F1796" i="14" s="1"/>
  <c r="E1796" i="14" a="1"/>
  <c r="E1796" i="14" s="1"/>
  <c r="L1795" i="14" a="1"/>
  <c r="L1795" i="14" s="1"/>
  <c r="K1795" i="14" a="1"/>
  <c r="K1795" i="14" s="1"/>
  <c r="J1795" i="14" a="1"/>
  <c r="J1795" i="14" s="1"/>
  <c r="I1795" i="14" a="1"/>
  <c r="I1795" i="14" s="1"/>
  <c r="H1795" i="14" a="1"/>
  <c r="H1795" i="14" s="1"/>
  <c r="G1795" i="14" a="1"/>
  <c r="G1795" i="14" s="1"/>
  <c r="F1795" i="14" a="1"/>
  <c r="F1795" i="14" s="1"/>
  <c r="E1795" i="14" a="1"/>
  <c r="E1795" i="14" s="1"/>
  <c r="L1794" i="14" a="1"/>
  <c r="L1794" i="14" s="1"/>
  <c r="K1794" i="14" a="1"/>
  <c r="K1794" i="14" s="1"/>
  <c r="J1794" i="14" a="1"/>
  <c r="J1794" i="14" s="1"/>
  <c r="I1794" i="14" a="1"/>
  <c r="I1794" i="14" s="1"/>
  <c r="H1794" i="14" a="1"/>
  <c r="H1794" i="14" s="1"/>
  <c r="G1794" i="14" a="1"/>
  <c r="G1794" i="14" s="1"/>
  <c r="F1794" i="14" a="1"/>
  <c r="F1794" i="14" s="1"/>
  <c r="E1794" i="14" a="1"/>
  <c r="E1794" i="14" s="1"/>
  <c r="L1793" i="14" a="1"/>
  <c r="L1793" i="14" s="1"/>
  <c r="K1793" i="14" a="1"/>
  <c r="K1793" i="14" s="1"/>
  <c r="J1793" i="14" a="1"/>
  <c r="J1793" i="14" s="1"/>
  <c r="I1793" i="14" a="1"/>
  <c r="I1793" i="14" s="1"/>
  <c r="H1793" i="14" a="1"/>
  <c r="H1793" i="14" s="1"/>
  <c r="G1793" i="14" a="1"/>
  <c r="G1793" i="14" s="1"/>
  <c r="F1793" i="14" a="1"/>
  <c r="F1793" i="14" s="1"/>
  <c r="E1793" i="14" a="1"/>
  <c r="E1793" i="14" s="1"/>
  <c r="L1792" i="14" a="1"/>
  <c r="L1792" i="14" s="1"/>
  <c r="K1792" i="14" a="1"/>
  <c r="K1792" i="14" s="1"/>
  <c r="J1792" i="14" a="1"/>
  <c r="J1792" i="14" s="1"/>
  <c r="I1792" i="14" a="1"/>
  <c r="I1792" i="14" s="1"/>
  <c r="H1792" i="14" a="1"/>
  <c r="H1792" i="14" s="1"/>
  <c r="G1792" i="14" a="1"/>
  <c r="G1792" i="14" s="1"/>
  <c r="F1792" i="14" a="1"/>
  <c r="F1792" i="14" s="1"/>
  <c r="E1792" i="14" a="1"/>
  <c r="E1792" i="14" s="1"/>
  <c r="L1790" i="14" a="1"/>
  <c r="L1790" i="14" s="1"/>
  <c r="K1790" i="14" a="1"/>
  <c r="K1790" i="14" s="1"/>
  <c r="J1790" i="14" a="1"/>
  <c r="J1790" i="14" s="1"/>
  <c r="I1790" i="14" a="1"/>
  <c r="I1790" i="14" s="1"/>
  <c r="H1790" i="14" a="1"/>
  <c r="H1790" i="14" s="1"/>
  <c r="G1790" i="14" a="1"/>
  <c r="G1790" i="14" s="1"/>
  <c r="F1790" i="14" a="1"/>
  <c r="F1790" i="14" s="1"/>
  <c r="E1790" i="14" a="1"/>
  <c r="E1790" i="14" s="1"/>
  <c r="L1789" i="14" a="1"/>
  <c r="L1789" i="14" s="1"/>
  <c r="K1789" i="14" a="1"/>
  <c r="K1789" i="14" s="1"/>
  <c r="J1789" i="14" a="1"/>
  <c r="J1789" i="14" s="1"/>
  <c r="I1789" i="14" a="1"/>
  <c r="I1789" i="14" s="1"/>
  <c r="H1789" i="14" a="1"/>
  <c r="H1789" i="14" s="1"/>
  <c r="G1789" i="14" a="1"/>
  <c r="G1789" i="14" s="1"/>
  <c r="F1789" i="14" a="1"/>
  <c r="F1789" i="14" s="1"/>
  <c r="E1789" i="14" a="1"/>
  <c r="E1789" i="14" s="1"/>
  <c r="L1788" i="14" a="1"/>
  <c r="L1788" i="14" s="1"/>
  <c r="K1788" i="14" a="1"/>
  <c r="K1788" i="14" s="1"/>
  <c r="J1788" i="14" a="1"/>
  <c r="J1788" i="14" s="1"/>
  <c r="I1788" i="14" a="1"/>
  <c r="I1788" i="14" s="1"/>
  <c r="H1788" i="14" a="1"/>
  <c r="H1788" i="14" s="1"/>
  <c r="G1788" i="14" a="1"/>
  <c r="G1788" i="14" s="1"/>
  <c r="F1788" i="14" a="1"/>
  <c r="F1788" i="14" s="1"/>
  <c r="E1788" i="14" a="1"/>
  <c r="E1788" i="14" s="1"/>
  <c r="L1787" i="14" a="1"/>
  <c r="L1787" i="14" s="1"/>
  <c r="K1787" i="14" a="1"/>
  <c r="K1787" i="14" s="1"/>
  <c r="J1787" i="14" a="1"/>
  <c r="J1787" i="14" s="1"/>
  <c r="I1787" i="14" a="1"/>
  <c r="I1787" i="14" s="1"/>
  <c r="H1787" i="14" a="1"/>
  <c r="H1787" i="14" s="1"/>
  <c r="G1787" i="14" a="1"/>
  <c r="G1787" i="14" s="1"/>
  <c r="F1787" i="14" a="1"/>
  <c r="F1787" i="14" s="1"/>
  <c r="E1787" i="14" a="1"/>
  <c r="E1787" i="14" s="1"/>
  <c r="L1786" i="14" a="1"/>
  <c r="L1786" i="14" s="1"/>
  <c r="K1786" i="14" a="1"/>
  <c r="K1786" i="14" s="1"/>
  <c r="J1786" i="14" a="1"/>
  <c r="J1786" i="14" s="1"/>
  <c r="I1786" i="14" a="1"/>
  <c r="I1786" i="14" s="1"/>
  <c r="H1786" i="14" a="1"/>
  <c r="H1786" i="14" s="1"/>
  <c r="G1786" i="14" a="1"/>
  <c r="G1786" i="14" s="1"/>
  <c r="F1786" i="14" a="1"/>
  <c r="F1786" i="14" s="1"/>
  <c r="E1786" i="14" a="1"/>
  <c r="E1786" i="14" s="1"/>
  <c r="L1785" i="14" a="1"/>
  <c r="L1785" i="14" s="1"/>
  <c r="K1785" i="14" a="1"/>
  <c r="K1785" i="14" s="1"/>
  <c r="J1785" i="14" a="1"/>
  <c r="J1785" i="14" s="1"/>
  <c r="I1785" i="14" a="1"/>
  <c r="I1785" i="14" s="1"/>
  <c r="H1785" i="14" a="1"/>
  <c r="H1785" i="14" s="1"/>
  <c r="G1785" i="14" a="1"/>
  <c r="G1785" i="14" s="1"/>
  <c r="F1785" i="14" a="1"/>
  <c r="F1785" i="14" s="1"/>
  <c r="E1785" i="14" a="1"/>
  <c r="E1785" i="14" s="1"/>
  <c r="L1784" i="14" a="1"/>
  <c r="L1784" i="14" s="1"/>
  <c r="K1784" i="14" a="1"/>
  <c r="K1784" i="14" s="1"/>
  <c r="J1784" i="14" a="1"/>
  <c r="J1784" i="14" s="1"/>
  <c r="I1784" i="14" a="1"/>
  <c r="I1784" i="14" s="1"/>
  <c r="H1784" i="14" a="1"/>
  <c r="H1784" i="14" s="1"/>
  <c r="G1784" i="14" a="1"/>
  <c r="G1784" i="14" s="1"/>
  <c r="F1784" i="14" a="1"/>
  <c r="F1784" i="14" s="1"/>
  <c r="E1784" i="14" a="1"/>
  <c r="E1784" i="14" s="1"/>
  <c r="L1783" i="14" a="1"/>
  <c r="L1783" i="14" s="1"/>
  <c r="K1783" i="14" a="1"/>
  <c r="K1783" i="14" s="1"/>
  <c r="J1783" i="14" a="1"/>
  <c r="J1783" i="14" s="1"/>
  <c r="I1783" i="14" a="1"/>
  <c r="I1783" i="14" s="1"/>
  <c r="H1783" i="14" a="1"/>
  <c r="H1783" i="14" s="1"/>
  <c r="G1783" i="14" a="1"/>
  <c r="G1783" i="14" s="1"/>
  <c r="F1783" i="14" a="1"/>
  <c r="F1783" i="14" s="1"/>
  <c r="E1783" i="14" a="1"/>
  <c r="E1783" i="14" s="1"/>
  <c r="L1782" i="14" a="1"/>
  <c r="L1782" i="14" s="1"/>
  <c r="K1782" i="14" a="1"/>
  <c r="K1782" i="14" s="1"/>
  <c r="J1782" i="14" a="1"/>
  <c r="J1782" i="14" s="1"/>
  <c r="I1782" i="14" a="1"/>
  <c r="I1782" i="14" s="1"/>
  <c r="H1782" i="14" a="1"/>
  <c r="H1782" i="14" s="1"/>
  <c r="G1782" i="14" a="1"/>
  <c r="G1782" i="14" s="1"/>
  <c r="F1782" i="14" a="1"/>
  <c r="F1782" i="14" s="1"/>
  <c r="E1782" i="14" a="1"/>
  <c r="E1782" i="14" s="1"/>
  <c r="L1781" i="14" a="1"/>
  <c r="L1781" i="14" s="1"/>
  <c r="K1781" i="14" a="1"/>
  <c r="K1781" i="14" s="1"/>
  <c r="J1781" i="14" a="1"/>
  <c r="J1781" i="14" s="1"/>
  <c r="I1781" i="14" a="1"/>
  <c r="I1781" i="14" s="1"/>
  <c r="H1781" i="14" a="1"/>
  <c r="H1781" i="14" s="1"/>
  <c r="G1781" i="14" a="1"/>
  <c r="G1781" i="14" s="1"/>
  <c r="F1781" i="14" a="1"/>
  <c r="F1781" i="14" s="1"/>
  <c r="E1781" i="14" a="1"/>
  <c r="E1781" i="14" s="1"/>
  <c r="L1780" i="14" a="1"/>
  <c r="L1780" i="14" s="1"/>
  <c r="K1780" i="14" a="1"/>
  <c r="K1780" i="14" s="1"/>
  <c r="J1780" i="14" a="1"/>
  <c r="J1780" i="14" s="1"/>
  <c r="I1780" i="14" a="1"/>
  <c r="I1780" i="14" s="1"/>
  <c r="H1780" i="14" a="1"/>
  <c r="H1780" i="14" s="1"/>
  <c r="G1780" i="14" a="1"/>
  <c r="G1780" i="14" s="1"/>
  <c r="F1780" i="14" a="1"/>
  <c r="F1780" i="14" s="1"/>
  <c r="E1780" i="14" a="1"/>
  <c r="E1780" i="14" s="1"/>
  <c r="L1779" i="14" a="1"/>
  <c r="L1779" i="14" s="1"/>
  <c r="K1779" i="14" a="1"/>
  <c r="K1779" i="14" s="1"/>
  <c r="J1779" i="14" a="1"/>
  <c r="J1779" i="14" s="1"/>
  <c r="I1779" i="14" a="1"/>
  <c r="I1779" i="14" s="1"/>
  <c r="H1779" i="14" a="1"/>
  <c r="H1779" i="14" s="1"/>
  <c r="G1779" i="14" a="1"/>
  <c r="G1779" i="14" s="1"/>
  <c r="F1779" i="14" a="1"/>
  <c r="F1779" i="14" s="1"/>
  <c r="E1779" i="14" a="1"/>
  <c r="E1779" i="14" s="1"/>
  <c r="L1778" i="14" a="1"/>
  <c r="L1778" i="14" s="1"/>
  <c r="K1778" i="14" a="1"/>
  <c r="K1778" i="14" s="1"/>
  <c r="J1778" i="14" a="1"/>
  <c r="J1778" i="14" s="1"/>
  <c r="I1778" i="14" a="1"/>
  <c r="I1778" i="14" s="1"/>
  <c r="H1778" i="14" a="1"/>
  <c r="H1778" i="14" s="1"/>
  <c r="G1778" i="14" a="1"/>
  <c r="G1778" i="14" s="1"/>
  <c r="F1778" i="14" a="1"/>
  <c r="F1778" i="14" s="1"/>
  <c r="E1778" i="14" a="1"/>
  <c r="E1778" i="14" s="1"/>
  <c r="L1777" i="14" a="1"/>
  <c r="L1777" i="14" s="1"/>
  <c r="K1777" i="14" a="1"/>
  <c r="K1777" i="14" s="1"/>
  <c r="J1777" i="14" a="1"/>
  <c r="J1777" i="14" s="1"/>
  <c r="I1777" i="14" a="1"/>
  <c r="I1777" i="14" s="1"/>
  <c r="H1777" i="14" a="1"/>
  <c r="H1777" i="14" s="1"/>
  <c r="G1777" i="14" a="1"/>
  <c r="G1777" i="14" s="1"/>
  <c r="F1777" i="14" a="1"/>
  <c r="F1777" i="14" s="1"/>
  <c r="E1777" i="14" a="1"/>
  <c r="E1777" i="14" s="1"/>
  <c r="L1776" i="14" a="1"/>
  <c r="L1776" i="14" s="1"/>
  <c r="K1776" i="14" a="1"/>
  <c r="K1776" i="14" s="1"/>
  <c r="J1776" i="14" a="1"/>
  <c r="J1776" i="14" s="1"/>
  <c r="I1776" i="14" a="1"/>
  <c r="I1776" i="14" s="1"/>
  <c r="H1776" i="14" a="1"/>
  <c r="H1776" i="14" s="1"/>
  <c r="G1776" i="14" a="1"/>
  <c r="G1776" i="14" s="1"/>
  <c r="F1776" i="14" a="1"/>
  <c r="F1776" i="14" s="1"/>
  <c r="E1776" i="14" a="1"/>
  <c r="E1776" i="14" s="1"/>
  <c r="L1775" i="14" a="1"/>
  <c r="L1775" i="14" s="1"/>
  <c r="K1775" i="14" a="1"/>
  <c r="K1775" i="14" s="1"/>
  <c r="J1775" i="14" a="1"/>
  <c r="J1775" i="14" s="1"/>
  <c r="I1775" i="14" a="1"/>
  <c r="I1775" i="14" s="1"/>
  <c r="H1775" i="14" a="1"/>
  <c r="H1775" i="14" s="1"/>
  <c r="G1775" i="14" a="1"/>
  <c r="G1775" i="14" s="1"/>
  <c r="F1775" i="14" a="1"/>
  <c r="F1775" i="14" s="1"/>
  <c r="E1775" i="14" a="1"/>
  <c r="E1775" i="14" s="1"/>
  <c r="L1774" i="14" a="1"/>
  <c r="L1774" i="14" s="1"/>
  <c r="K1774" i="14" a="1"/>
  <c r="K1774" i="14" s="1"/>
  <c r="J1774" i="14" a="1"/>
  <c r="J1774" i="14" s="1"/>
  <c r="I1774" i="14" a="1"/>
  <c r="I1774" i="14" s="1"/>
  <c r="H1774" i="14" a="1"/>
  <c r="H1774" i="14" s="1"/>
  <c r="G1774" i="14" a="1"/>
  <c r="G1774" i="14" s="1"/>
  <c r="F1774" i="14" a="1"/>
  <c r="F1774" i="14" s="1"/>
  <c r="E1774" i="14" a="1"/>
  <c r="E1774" i="14" s="1"/>
  <c r="L1773" i="14" a="1"/>
  <c r="L1773" i="14" s="1"/>
  <c r="K1773" i="14" a="1"/>
  <c r="K1773" i="14" s="1"/>
  <c r="J1773" i="14" a="1"/>
  <c r="J1773" i="14" s="1"/>
  <c r="I1773" i="14" a="1"/>
  <c r="I1773" i="14" s="1"/>
  <c r="H1773" i="14" a="1"/>
  <c r="H1773" i="14" s="1"/>
  <c r="G1773" i="14" a="1"/>
  <c r="G1773" i="14" s="1"/>
  <c r="F1773" i="14" a="1"/>
  <c r="F1773" i="14" s="1"/>
  <c r="E1773" i="14" a="1"/>
  <c r="E1773" i="14" s="1"/>
  <c r="L1772" i="14" a="1"/>
  <c r="L1772" i="14" s="1"/>
  <c r="K1772" i="14" a="1"/>
  <c r="K1772" i="14" s="1"/>
  <c r="J1772" i="14" a="1"/>
  <c r="J1772" i="14" s="1"/>
  <c r="I1772" i="14" a="1"/>
  <c r="I1772" i="14" s="1"/>
  <c r="H1772" i="14" a="1"/>
  <c r="H1772" i="14" s="1"/>
  <c r="G1772" i="14" a="1"/>
  <c r="G1772" i="14" s="1"/>
  <c r="F1772" i="14" a="1"/>
  <c r="F1772" i="14" s="1"/>
  <c r="E1772" i="14" a="1"/>
  <c r="E1772" i="14" s="1"/>
  <c r="L1771" i="14" a="1"/>
  <c r="L1771" i="14" s="1"/>
  <c r="K1771" i="14" a="1"/>
  <c r="K1771" i="14" s="1"/>
  <c r="J1771" i="14" a="1"/>
  <c r="J1771" i="14" s="1"/>
  <c r="I1771" i="14" a="1"/>
  <c r="I1771" i="14" s="1"/>
  <c r="H1771" i="14" a="1"/>
  <c r="H1771" i="14" s="1"/>
  <c r="G1771" i="14" a="1"/>
  <c r="G1771" i="14" s="1"/>
  <c r="F1771" i="14" a="1"/>
  <c r="F1771" i="14" s="1"/>
  <c r="E1771" i="14" a="1"/>
  <c r="E1771" i="14" s="1"/>
  <c r="L1770" i="14" a="1"/>
  <c r="L1770" i="14" s="1"/>
  <c r="K1770" i="14" a="1"/>
  <c r="K1770" i="14" s="1"/>
  <c r="J1770" i="14" a="1"/>
  <c r="J1770" i="14" s="1"/>
  <c r="I1770" i="14" a="1"/>
  <c r="I1770" i="14" s="1"/>
  <c r="H1770" i="14" a="1"/>
  <c r="H1770" i="14" s="1"/>
  <c r="G1770" i="14" a="1"/>
  <c r="G1770" i="14" s="1"/>
  <c r="F1770" i="14" a="1"/>
  <c r="F1770" i="14" s="1"/>
  <c r="E1770" i="14" a="1"/>
  <c r="E1770" i="14" s="1"/>
  <c r="L1769" i="14" a="1"/>
  <c r="L1769" i="14" s="1"/>
  <c r="K1769" i="14" a="1"/>
  <c r="K1769" i="14" s="1"/>
  <c r="J1769" i="14" a="1"/>
  <c r="J1769" i="14" s="1"/>
  <c r="I1769" i="14" a="1"/>
  <c r="I1769" i="14" s="1"/>
  <c r="H1769" i="14" a="1"/>
  <c r="H1769" i="14" s="1"/>
  <c r="G1769" i="14" a="1"/>
  <c r="G1769" i="14" s="1"/>
  <c r="F1769" i="14" a="1"/>
  <c r="F1769" i="14" s="1"/>
  <c r="E1769" i="14" a="1"/>
  <c r="E1769" i="14" s="1"/>
  <c r="L1768" i="14" a="1"/>
  <c r="L1768" i="14" s="1"/>
  <c r="K1768" i="14" a="1"/>
  <c r="K1768" i="14" s="1"/>
  <c r="J1768" i="14" a="1"/>
  <c r="J1768" i="14" s="1"/>
  <c r="I1768" i="14" a="1"/>
  <c r="I1768" i="14" s="1"/>
  <c r="H1768" i="14" a="1"/>
  <c r="H1768" i="14" s="1"/>
  <c r="G1768" i="14" a="1"/>
  <c r="G1768" i="14" s="1"/>
  <c r="F1768" i="14" a="1"/>
  <c r="F1768" i="14" s="1"/>
  <c r="E1768" i="14" a="1"/>
  <c r="E1768" i="14" s="1"/>
  <c r="L1767" i="14" a="1"/>
  <c r="L1767" i="14" s="1"/>
  <c r="K1767" i="14" a="1"/>
  <c r="K1767" i="14" s="1"/>
  <c r="J1767" i="14" a="1"/>
  <c r="J1767" i="14" s="1"/>
  <c r="I1767" i="14" a="1"/>
  <c r="I1767" i="14" s="1"/>
  <c r="H1767" i="14" a="1"/>
  <c r="H1767" i="14" s="1"/>
  <c r="G1767" i="14" a="1"/>
  <c r="G1767" i="14" s="1"/>
  <c r="F1767" i="14" a="1"/>
  <c r="F1767" i="14" s="1"/>
  <c r="E1767" i="14" a="1"/>
  <c r="E1767" i="14" s="1"/>
  <c r="L1766" i="14" a="1"/>
  <c r="L1766" i="14" s="1"/>
  <c r="K1766" i="14" a="1"/>
  <c r="K1766" i="14" s="1"/>
  <c r="J1766" i="14" a="1"/>
  <c r="J1766" i="14" s="1"/>
  <c r="I1766" i="14" a="1"/>
  <c r="I1766" i="14" s="1"/>
  <c r="H1766" i="14" a="1"/>
  <c r="H1766" i="14" s="1"/>
  <c r="G1766" i="14" a="1"/>
  <c r="G1766" i="14" s="1"/>
  <c r="F1766" i="14" a="1"/>
  <c r="F1766" i="14" s="1"/>
  <c r="E1766" i="14" a="1"/>
  <c r="E1766" i="14" s="1"/>
  <c r="L1765" i="14" a="1"/>
  <c r="L1765" i="14" s="1"/>
  <c r="K1765" i="14" a="1"/>
  <c r="K1765" i="14" s="1"/>
  <c r="J1765" i="14" a="1"/>
  <c r="J1765" i="14" s="1"/>
  <c r="I1765" i="14" a="1"/>
  <c r="I1765" i="14" s="1"/>
  <c r="H1765" i="14" a="1"/>
  <c r="H1765" i="14" s="1"/>
  <c r="G1765" i="14" a="1"/>
  <c r="G1765" i="14" s="1"/>
  <c r="F1765" i="14" a="1"/>
  <c r="F1765" i="14" s="1"/>
  <c r="E1765" i="14" a="1"/>
  <c r="E1765" i="14" s="1"/>
  <c r="L1764" i="14" a="1"/>
  <c r="L1764" i="14" s="1"/>
  <c r="K1764" i="14" a="1"/>
  <c r="K1764" i="14" s="1"/>
  <c r="J1764" i="14" a="1"/>
  <c r="J1764" i="14" s="1"/>
  <c r="I1764" i="14" a="1"/>
  <c r="I1764" i="14" s="1"/>
  <c r="H1764" i="14" a="1"/>
  <c r="H1764" i="14" s="1"/>
  <c r="G1764" i="14" a="1"/>
  <c r="G1764" i="14" s="1"/>
  <c r="F1764" i="14" a="1"/>
  <c r="F1764" i="14" s="1"/>
  <c r="E1764" i="14" a="1"/>
  <c r="E1764" i="14" s="1"/>
  <c r="L1763" i="14" a="1"/>
  <c r="L1763" i="14" s="1"/>
  <c r="K1763" i="14" a="1"/>
  <c r="K1763" i="14" s="1"/>
  <c r="J1763" i="14" a="1"/>
  <c r="J1763" i="14" s="1"/>
  <c r="I1763" i="14" a="1"/>
  <c r="I1763" i="14" s="1"/>
  <c r="H1763" i="14" a="1"/>
  <c r="H1763" i="14" s="1"/>
  <c r="G1763" i="14" a="1"/>
  <c r="G1763" i="14" s="1"/>
  <c r="F1763" i="14" a="1"/>
  <c r="F1763" i="14" s="1"/>
  <c r="E1763" i="14" a="1"/>
  <c r="E1763" i="14" s="1"/>
  <c r="L1762" i="14" a="1"/>
  <c r="L1762" i="14" s="1"/>
  <c r="K1762" i="14" a="1"/>
  <c r="K1762" i="14" s="1"/>
  <c r="J1762" i="14" a="1"/>
  <c r="J1762" i="14" s="1"/>
  <c r="I1762" i="14" a="1"/>
  <c r="I1762" i="14" s="1"/>
  <c r="H1762" i="14" a="1"/>
  <c r="H1762" i="14" s="1"/>
  <c r="G1762" i="14" a="1"/>
  <c r="G1762" i="14" s="1"/>
  <c r="F1762" i="14" a="1"/>
  <c r="F1762" i="14" s="1"/>
  <c r="E1762" i="14" a="1"/>
  <c r="E1762" i="14" s="1"/>
  <c r="L1761" i="14" a="1"/>
  <c r="L1761" i="14" s="1"/>
  <c r="K1761" i="14" a="1"/>
  <c r="K1761" i="14" s="1"/>
  <c r="J1761" i="14" a="1"/>
  <c r="J1761" i="14" s="1"/>
  <c r="I1761" i="14" a="1"/>
  <c r="I1761" i="14" s="1"/>
  <c r="H1761" i="14" a="1"/>
  <c r="H1761" i="14" s="1"/>
  <c r="G1761" i="14" a="1"/>
  <c r="G1761" i="14" s="1"/>
  <c r="F1761" i="14" a="1"/>
  <c r="F1761" i="14" s="1"/>
  <c r="E1761" i="14" a="1"/>
  <c r="E1761" i="14" s="1"/>
  <c r="L1760" i="14" a="1"/>
  <c r="L1760" i="14" s="1"/>
  <c r="K1760" i="14" a="1"/>
  <c r="K1760" i="14" s="1"/>
  <c r="J1760" i="14" a="1"/>
  <c r="J1760" i="14" s="1"/>
  <c r="I1760" i="14" a="1"/>
  <c r="I1760" i="14" s="1"/>
  <c r="H1760" i="14" a="1"/>
  <c r="H1760" i="14" s="1"/>
  <c r="G1760" i="14" a="1"/>
  <c r="G1760" i="14" s="1"/>
  <c r="F1760" i="14" a="1"/>
  <c r="F1760" i="14" s="1"/>
  <c r="E1760" i="14" a="1"/>
  <c r="E1760" i="14" s="1"/>
  <c r="L1759" i="14" a="1"/>
  <c r="L1759" i="14" s="1"/>
  <c r="K1759" i="14" a="1"/>
  <c r="K1759" i="14" s="1"/>
  <c r="J1759" i="14" a="1"/>
  <c r="J1759" i="14" s="1"/>
  <c r="I1759" i="14" a="1"/>
  <c r="I1759" i="14" s="1"/>
  <c r="H1759" i="14" a="1"/>
  <c r="H1759" i="14" s="1"/>
  <c r="G1759" i="14" a="1"/>
  <c r="G1759" i="14" s="1"/>
  <c r="F1759" i="14" a="1"/>
  <c r="F1759" i="14" s="1"/>
  <c r="E1759" i="14" a="1"/>
  <c r="E1759" i="14" s="1"/>
  <c r="L1758" i="14" a="1"/>
  <c r="L1758" i="14" s="1"/>
  <c r="K1758" i="14" a="1"/>
  <c r="K1758" i="14" s="1"/>
  <c r="J1758" i="14" a="1"/>
  <c r="J1758" i="14" s="1"/>
  <c r="I1758" i="14" a="1"/>
  <c r="I1758" i="14" s="1"/>
  <c r="H1758" i="14" a="1"/>
  <c r="H1758" i="14" s="1"/>
  <c r="G1758" i="14" a="1"/>
  <c r="G1758" i="14" s="1"/>
  <c r="F1758" i="14" a="1"/>
  <c r="F1758" i="14" s="1"/>
  <c r="E1758" i="14" a="1"/>
  <c r="E1758" i="14" s="1"/>
  <c r="L1757" i="14" a="1"/>
  <c r="L1757" i="14" s="1"/>
  <c r="K1757" i="14" a="1"/>
  <c r="K1757" i="14" s="1"/>
  <c r="J1757" i="14" a="1"/>
  <c r="J1757" i="14" s="1"/>
  <c r="I1757" i="14" a="1"/>
  <c r="I1757" i="14" s="1"/>
  <c r="H1757" i="14" a="1"/>
  <c r="H1757" i="14" s="1"/>
  <c r="G1757" i="14" a="1"/>
  <c r="G1757" i="14" s="1"/>
  <c r="F1757" i="14" a="1"/>
  <c r="F1757" i="14" s="1"/>
  <c r="E1757" i="14" a="1"/>
  <c r="E1757" i="14" s="1"/>
  <c r="L1756" i="14" a="1"/>
  <c r="L1756" i="14" s="1"/>
  <c r="K1756" i="14" a="1"/>
  <c r="K1756" i="14" s="1"/>
  <c r="J1756" i="14" a="1"/>
  <c r="J1756" i="14" s="1"/>
  <c r="I1756" i="14" a="1"/>
  <c r="I1756" i="14" s="1"/>
  <c r="H1756" i="14" a="1"/>
  <c r="H1756" i="14" s="1"/>
  <c r="G1756" i="14" a="1"/>
  <c r="G1756" i="14" s="1"/>
  <c r="F1756" i="14" a="1"/>
  <c r="F1756" i="14" s="1"/>
  <c r="E1756" i="14" a="1"/>
  <c r="E1756" i="14" s="1"/>
  <c r="L1755" i="14" a="1"/>
  <c r="L1755" i="14" s="1"/>
  <c r="K1755" i="14" a="1"/>
  <c r="K1755" i="14" s="1"/>
  <c r="J1755" i="14" a="1"/>
  <c r="J1755" i="14" s="1"/>
  <c r="I1755" i="14" a="1"/>
  <c r="I1755" i="14" s="1"/>
  <c r="H1755" i="14" a="1"/>
  <c r="H1755" i="14" s="1"/>
  <c r="G1755" i="14" a="1"/>
  <c r="G1755" i="14" s="1"/>
  <c r="F1755" i="14" a="1"/>
  <c r="F1755" i="14" s="1"/>
  <c r="E1755" i="14" a="1"/>
  <c r="E1755" i="14" s="1"/>
  <c r="L1754" i="14" a="1"/>
  <c r="L1754" i="14" s="1"/>
  <c r="K1754" i="14" a="1"/>
  <c r="K1754" i="14" s="1"/>
  <c r="J1754" i="14" a="1"/>
  <c r="J1754" i="14" s="1"/>
  <c r="I1754" i="14" a="1"/>
  <c r="I1754" i="14" s="1"/>
  <c r="H1754" i="14" a="1"/>
  <c r="H1754" i="14" s="1"/>
  <c r="G1754" i="14" a="1"/>
  <c r="G1754" i="14" s="1"/>
  <c r="F1754" i="14" a="1"/>
  <c r="F1754" i="14" s="1"/>
  <c r="E1754" i="14" a="1"/>
  <c r="E1754" i="14" s="1"/>
  <c r="L1753" i="14" a="1"/>
  <c r="L1753" i="14" s="1"/>
  <c r="K1753" i="14" a="1"/>
  <c r="K1753" i="14" s="1"/>
  <c r="J1753" i="14" a="1"/>
  <c r="J1753" i="14" s="1"/>
  <c r="I1753" i="14" a="1"/>
  <c r="I1753" i="14" s="1"/>
  <c r="H1753" i="14" a="1"/>
  <c r="H1753" i="14" s="1"/>
  <c r="G1753" i="14" a="1"/>
  <c r="G1753" i="14" s="1"/>
  <c r="F1753" i="14" a="1"/>
  <c r="F1753" i="14" s="1"/>
  <c r="E1753" i="14" a="1"/>
  <c r="E1753" i="14" s="1"/>
  <c r="L1752" i="14" a="1"/>
  <c r="L1752" i="14" s="1"/>
  <c r="K1752" i="14" a="1"/>
  <c r="K1752" i="14" s="1"/>
  <c r="J1752" i="14" a="1"/>
  <c r="J1752" i="14" s="1"/>
  <c r="I1752" i="14" a="1"/>
  <c r="I1752" i="14" s="1"/>
  <c r="H1752" i="14" a="1"/>
  <c r="H1752" i="14" s="1"/>
  <c r="G1752" i="14" a="1"/>
  <c r="G1752" i="14" s="1"/>
  <c r="F1752" i="14" a="1"/>
  <c r="F1752" i="14" s="1"/>
  <c r="E1752" i="14" a="1"/>
  <c r="E1752" i="14" s="1"/>
  <c r="L1751" i="14" a="1"/>
  <c r="L1751" i="14" s="1"/>
  <c r="K1751" i="14" a="1"/>
  <c r="K1751" i="14" s="1"/>
  <c r="J1751" i="14" a="1"/>
  <c r="J1751" i="14" s="1"/>
  <c r="I1751" i="14" a="1"/>
  <c r="I1751" i="14" s="1"/>
  <c r="H1751" i="14" a="1"/>
  <c r="H1751" i="14" s="1"/>
  <c r="G1751" i="14" a="1"/>
  <c r="G1751" i="14" s="1"/>
  <c r="F1751" i="14" a="1"/>
  <c r="F1751" i="14" s="1"/>
  <c r="E1751" i="14" a="1"/>
  <c r="E1751" i="14" s="1"/>
  <c r="L1750" i="14" a="1"/>
  <c r="L1750" i="14" s="1"/>
  <c r="K1750" i="14" a="1"/>
  <c r="K1750" i="14" s="1"/>
  <c r="J1750" i="14" a="1"/>
  <c r="J1750" i="14" s="1"/>
  <c r="I1750" i="14" a="1"/>
  <c r="I1750" i="14" s="1"/>
  <c r="H1750" i="14" a="1"/>
  <c r="H1750" i="14" s="1"/>
  <c r="G1750" i="14" a="1"/>
  <c r="G1750" i="14" s="1"/>
  <c r="F1750" i="14" a="1"/>
  <c r="F1750" i="14" s="1"/>
  <c r="E1750" i="14" a="1"/>
  <c r="E1750" i="14" s="1"/>
  <c r="L1749" i="14" a="1"/>
  <c r="L1749" i="14" s="1"/>
  <c r="K1749" i="14" a="1"/>
  <c r="K1749" i="14" s="1"/>
  <c r="J1749" i="14" a="1"/>
  <c r="J1749" i="14" s="1"/>
  <c r="I1749" i="14" a="1"/>
  <c r="I1749" i="14" s="1"/>
  <c r="H1749" i="14" a="1"/>
  <c r="H1749" i="14" s="1"/>
  <c r="G1749" i="14" a="1"/>
  <c r="G1749" i="14" s="1"/>
  <c r="F1749" i="14" a="1"/>
  <c r="F1749" i="14" s="1"/>
  <c r="E1749" i="14" a="1"/>
  <c r="E1749" i="14" s="1"/>
  <c r="L1748" i="14" a="1"/>
  <c r="L1748" i="14" s="1"/>
  <c r="K1748" i="14" a="1"/>
  <c r="K1748" i="14" s="1"/>
  <c r="J1748" i="14" a="1"/>
  <c r="J1748" i="14" s="1"/>
  <c r="I1748" i="14" a="1"/>
  <c r="I1748" i="14" s="1"/>
  <c r="H1748" i="14" a="1"/>
  <c r="H1748" i="14" s="1"/>
  <c r="G1748" i="14" a="1"/>
  <c r="G1748" i="14" s="1"/>
  <c r="F1748" i="14" a="1"/>
  <c r="F1748" i="14" s="1"/>
  <c r="E1748" i="14" a="1"/>
  <c r="E1748" i="14" s="1"/>
  <c r="L1747" i="14" a="1"/>
  <c r="L1747" i="14" s="1"/>
  <c r="K1747" i="14" a="1"/>
  <c r="K1747" i="14" s="1"/>
  <c r="J1747" i="14" a="1"/>
  <c r="J1747" i="14" s="1"/>
  <c r="I1747" i="14" a="1"/>
  <c r="I1747" i="14" s="1"/>
  <c r="H1747" i="14" a="1"/>
  <c r="H1747" i="14" s="1"/>
  <c r="G1747" i="14" a="1"/>
  <c r="G1747" i="14" s="1"/>
  <c r="F1747" i="14" a="1"/>
  <c r="F1747" i="14" s="1"/>
  <c r="E1747" i="14" a="1"/>
  <c r="E1747" i="14" s="1"/>
  <c r="L1746" i="14" a="1"/>
  <c r="L1746" i="14" s="1"/>
  <c r="K1746" i="14" a="1"/>
  <c r="K1746" i="14" s="1"/>
  <c r="J1746" i="14" a="1"/>
  <c r="J1746" i="14" s="1"/>
  <c r="I1746" i="14" a="1"/>
  <c r="I1746" i="14" s="1"/>
  <c r="H1746" i="14" a="1"/>
  <c r="H1746" i="14" s="1"/>
  <c r="G1746" i="14" a="1"/>
  <c r="G1746" i="14" s="1"/>
  <c r="F1746" i="14" a="1"/>
  <c r="F1746" i="14" s="1"/>
  <c r="E1746" i="14" a="1"/>
  <c r="E1746" i="14" s="1"/>
  <c r="L1745" i="14" a="1"/>
  <c r="L1745" i="14" s="1"/>
  <c r="K1745" i="14" a="1"/>
  <c r="K1745" i="14" s="1"/>
  <c r="J1745" i="14" a="1"/>
  <c r="J1745" i="14" s="1"/>
  <c r="I1745" i="14" a="1"/>
  <c r="I1745" i="14" s="1"/>
  <c r="H1745" i="14" a="1"/>
  <c r="H1745" i="14" s="1"/>
  <c r="G1745" i="14" a="1"/>
  <c r="G1745" i="14" s="1"/>
  <c r="F1745" i="14" a="1"/>
  <c r="F1745" i="14" s="1"/>
  <c r="E1745" i="14" a="1"/>
  <c r="E1745" i="14" s="1"/>
  <c r="L1744" i="14" a="1"/>
  <c r="L1744" i="14" s="1"/>
  <c r="K1744" i="14" a="1"/>
  <c r="K1744" i="14" s="1"/>
  <c r="J1744" i="14" a="1"/>
  <c r="J1744" i="14" s="1"/>
  <c r="I1744" i="14" a="1"/>
  <c r="I1744" i="14" s="1"/>
  <c r="H1744" i="14" a="1"/>
  <c r="H1744" i="14" s="1"/>
  <c r="G1744" i="14" a="1"/>
  <c r="G1744" i="14" s="1"/>
  <c r="F1744" i="14" a="1"/>
  <c r="F1744" i="14" s="1"/>
  <c r="E1744" i="14" a="1"/>
  <c r="E1744" i="14" s="1"/>
  <c r="L1743" i="14" a="1"/>
  <c r="L1743" i="14" s="1"/>
  <c r="K1743" i="14" a="1"/>
  <c r="K1743" i="14" s="1"/>
  <c r="J1743" i="14" a="1"/>
  <c r="J1743" i="14" s="1"/>
  <c r="I1743" i="14" a="1"/>
  <c r="I1743" i="14" s="1"/>
  <c r="H1743" i="14" a="1"/>
  <c r="H1743" i="14" s="1"/>
  <c r="G1743" i="14" a="1"/>
  <c r="G1743" i="14" s="1"/>
  <c r="F1743" i="14" a="1"/>
  <c r="F1743" i="14" s="1"/>
  <c r="E1743" i="14" a="1"/>
  <c r="E1743" i="14" s="1"/>
  <c r="L1742" i="14" a="1"/>
  <c r="L1742" i="14" s="1"/>
  <c r="K1742" i="14" a="1"/>
  <c r="K1742" i="14" s="1"/>
  <c r="J1742" i="14" a="1"/>
  <c r="J1742" i="14" s="1"/>
  <c r="I1742" i="14" a="1"/>
  <c r="I1742" i="14" s="1"/>
  <c r="H1742" i="14" a="1"/>
  <c r="H1742" i="14" s="1"/>
  <c r="G1742" i="14" a="1"/>
  <c r="G1742" i="14" s="1"/>
  <c r="F1742" i="14" a="1"/>
  <c r="F1742" i="14" s="1"/>
  <c r="E1742" i="14" a="1"/>
  <c r="E1742" i="14" s="1"/>
  <c r="L1741" i="14" a="1"/>
  <c r="L1741" i="14" s="1"/>
  <c r="K1741" i="14" a="1"/>
  <c r="K1741" i="14" s="1"/>
  <c r="J1741" i="14" a="1"/>
  <c r="J1741" i="14" s="1"/>
  <c r="I1741" i="14" a="1"/>
  <c r="I1741" i="14" s="1"/>
  <c r="H1741" i="14" a="1"/>
  <c r="H1741" i="14" s="1"/>
  <c r="G1741" i="14" a="1"/>
  <c r="G1741" i="14" s="1"/>
  <c r="F1741" i="14" a="1"/>
  <c r="F1741" i="14" s="1"/>
  <c r="E1741" i="14" a="1"/>
  <c r="E1741" i="14" s="1"/>
  <c r="L1739" i="14" a="1"/>
  <c r="L1739" i="14" s="1"/>
  <c r="K1739" i="14" a="1"/>
  <c r="K1739" i="14" s="1"/>
  <c r="J1739" i="14" a="1"/>
  <c r="J1739" i="14" s="1"/>
  <c r="I1739" i="14" a="1"/>
  <c r="I1739" i="14" s="1"/>
  <c r="H1739" i="14" a="1"/>
  <c r="H1739" i="14" s="1"/>
  <c r="G1739" i="14" a="1"/>
  <c r="G1739" i="14" s="1"/>
  <c r="F1739" i="14" a="1"/>
  <c r="F1739" i="14" s="1"/>
  <c r="E1739" i="14" a="1"/>
  <c r="E1739" i="14" s="1"/>
  <c r="L1738" i="14" a="1"/>
  <c r="L1738" i="14" s="1"/>
  <c r="K1738" i="14" a="1"/>
  <c r="K1738" i="14" s="1"/>
  <c r="J1738" i="14" a="1"/>
  <c r="J1738" i="14" s="1"/>
  <c r="I1738" i="14" a="1"/>
  <c r="I1738" i="14" s="1"/>
  <c r="H1738" i="14" a="1"/>
  <c r="H1738" i="14" s="1"/>
  <c r="G1738" i="14" a="1"/>
  <c r="G1738" i="14" s="1"/>
  <c r="F1738" i="14" a="1"/>
  <c r="F1738" i="14" s="1"/>
  <c r="E1738" i="14" a="1"/>
  <c r="E1738" i="14" s="1"/>
  <c r="L1737" i="14" a="1"/>
  <c r="L1737" i="14" s="1"/>
  <c r="K1737" i="14" a="1"/>
  <c r="K1737" i="14" s="1"/>
  <c r="J1737" i="14" a="1"/>
  <c r="J1737" i="14" s="1"/>
  <c r="I1737" i="14" a="1"/>
  <c r="I1737" i="14" s="1"/>
  <c r="H1737" i="14" a="1"/>
  <c r="H1737" i="14" s="1"/>
  <c r="G1737" i="14" a="1"/>
  <c r="G1737" i="14" s="1"/>
  <c r="F1737" i="14" a="1"/>
  <c r="F1737" i="14" s="1"/>
  <c r="E1737" i="14" a="1"/>
  <c r="E1737" i="14" s="1"/>
  <c r="L1736" i="14" a="1"/>
  <c r="L1736" i="14" s="1"/>
  <c r="K1736" i="14" a="1"/>
  <c r="K1736" i="14" s="1"/>
  <c r="J1736" i="14" a="1"/>
  <c r="J1736" i="14" s="1"/>
  <c r="I1736" i="14" a="1"/>
  <c r="I1736" i="14" s="1"/>
  <c r="H1736" i="14" a="1"/>
  <c r="H1736" i="14" s="1"/>
  <c r="G1736" i="14" a="1"/>
  <c r="G1736" i="14" s="1"/>
  <c r="F1736" i="14" a="1"/>
  <c r="F1736" i="14" s="1"/>
  <c r="E1736" i="14" a="1"/>
  <c r="E1736" i="14" s="1"/>
  <c r="L1735" i="14" a="1"/>
  <c r="L1735" i="14" s="1"/>
  <c r="K1735" i="14" a="1"/>
  <c r="K1735" i="14" s="1"/>
  <c r="J1735" i="14" a="1"/>
  <c r="J1735" i="14" s="1"/>
  <c r="I1735" i="14" a="1"/>
  <c r="I1735" i="14" s="1"/>
  <c r="H1735" i="14" a="1"/>
  <c r="H1735" i="14" s="1"/>
  <c r="G1735" i="14" a="1"/>
  <c r="G1735" i="14" s="1"/>
  <c r="F1735" i="14" a="1"/>
  <c r="F1735" i="14" s="1"/>
  <c r="E1735" i="14" a="1"/>
  <c r="E1735" i="14" s="1"/>
  <c r="L1734" i="14" a="1"/>
  <c r="L1734" i="14" s="1"/>
  <c r="K1734" i="14" a="1"/>
  <c r="K1734" i="14" s="1"/>
  <c r="J1734" i="14" a="1"/>
  <c r="J1734" i="14" s="1"/>
  <c r="I1734" i="14" a="1"/>
  <c r="I1734" i="14" s="1"/>
  <c r="H1734" i="14" a="1"/>
  <c r="H1734" i="14" s="1"/>
  <c r="G1734" i="14" a="1"/>
  <c r="G1734" i="14" s="1"/>
  <c r="F1734" i="14" a="1"/>
  <c r="F1734" i="14" s="1"/>
  <c r="E1734" i="14" a="1"/>
  <c r="E1734" i="14" s="1"/>
  <c r="L1733" i="14" a="1"/>
  <c r="L1733" i="14" s="1"/>
  <c r="K1733" i="14" a="1"/>
  <c r="K1733" i="14" s="1"/>
  <c r="J1733" i="14" a="1"/>
  <c r="J1733" i="14" s="1"/>
  <c r="I1733" i="14" a="1"/>
  <c r="I1733" i="14" s="1"/>
  <c r="H1733" i="14" a="1"/>
  <c r="H1733" i="14" s="1"/>
  <c r="G1733" i="14" a="1"/>
  <c r="G1733" i="14" s="1"/>
  <c r="F1733" i="14" a="1"/>
  <c r="F1733" i="14" s="1"/>
  <c r="E1733" i="14" a="1"/>
  <c r="E1733" i="14" s="1"/>
  <c r="L1732" i="14" a="1"/>
  <c r="L1732" i="14" s="1"/>
  <c r="K1732" i="14" a="1"/>
  <c r="K1732" i="14" s="1"/>
  <c r="J1732" i="14" a="1"/>
  <c r="J1732" i="14" s="1"/>
  <c r="I1732" i="14" a="1"/>
  <c r="I1732" i="14" s="1"/>
  <c r="H1732" i="14" a="1"/>
  <c r="H1732" i="14" s="1"/>
  <c r="G1732" i="14" a="1"/>
  <c r="G1732" i="14" s="1"/>
  <c r="F1732" i="14" a="1"/>
  <c r="F1732" i="14" s="1"/>
  <c r="E1732" i="14" a="1"/>
  <c r="E1732" i="14" s="1"/>
  <c r="L1731" i="14" a="1"/>
  <c r="L1731" i="14" s="1"/>
  <c r="K1731" i="14" a="1"/>
  <c r="K1731" i="14" s="1"/>
  <c r="J1731" i="14" a="1"/>
  <c r="J1731" i="14" s="1"/>
  <c r="I1731" i="14" a="1"/>
  <c r="I1731" i="14" s="1"/>
  <c r="H1731" i="14" a="1"/>
  <c r="H1731" i="14" s="1"/>
  <c r="G1731" i="14" a="1"/>
  <c r="G1731" i="14" s="1"/>
  <c r="F1731" i="14" a="1"/>
  <c r="F1731" i="14" s="1"/>
  <c r="E1731" i="14" a="1"/>
  <c r="E1731" i="14" s="1"/>
  <c r="L1730" i="14" a="1"/>
  <c r="L1730" i="14" s="1"/>
  <c r="K1730" i="14" a="1"/>
  <c r="K1730" i="14" s="1"/>
  <c r="J1730" i="14" a="1"/>
  <c r="J1730" i="14" s="1"/>
  <c r="I1730" i="14" a="1"/>
  <c r="I1730" i="14" s="1"/>
  <c r="H1730" i="14" a="1"/>
  <c r="H1730" i="14" s="1"/>
  <c r="G1730" i="14" a="1"/>
  <c r="G1730" i="14" s="1"/>
  <c r="F1730" i="14" a="1"/>
  <c r="F1730" i="14" s="1"/>
  <c r="E1730" i="14" a="1"/>
  <c r="E1730" i="14" s="1"/>
  <c r="L1729" i="14" a="1"/>
  <c r="L1729" i="14" s="1"/>
  <c r="K1729" i="14" a="1"/>
  <c r="K1729" i="14" s="1"/>
  <c r="J1729" i="14" a="1"/>
  <c r="J1729" i="14" s="1"/>
  <c r="I1729" i="14" a="1"/>
  <c r="I1729" i="14" s="1"/>
  <c r="H1729" i="14" a="1"/>
  <c r="H1729" i="14" s="1"/>
  <c r="G1729" i="14" a="1"/>
  <c r="G1729" i="14" s="1"/>
  <c r="F1729" i="14" a="1"/>
  <c r="F1729" i="14" s="1"/>
  <c r="E1729" i="14" a="1"/>
  <c r="E1729" i="14" s="1"/>
  <c r="L1728" i="14" a="1"/>
  <c r="L1728" i="14" s="1"/>
  <c r="K1728" i="14" a="1"/>
  <c r="K1728" i="14" s="1"/>
  <c r="J1728" i="14" a="1"/>
  <c r="J1728" i="14" s="1"/>
  <c r="I1728" i="14" a="1"/>
  <c r="I1728" i="14" s="1"/>
  <c r="H1728" i="14" a="1"/>
  <c r="H1728" i="14" s="1"/>
  <c r="G1728" i="14" a="1"/>
  <c r="G1728" i="14" s="1"/>
  <c r="F1728" i="14" a="1"/>
  <c r="F1728" i="14" s="1"/>
  <c r="E1728" i="14" a="1"/>
  <c r="E1728" i="14" s="1"/>
  <c r="L1727" i="14" a="1"/>
  <c r="L1727" i="14" s="1"/>
  <c r="K1727" i="14" a="1"/>
  <c r="K1727" i="14" s="1"/>
  <c r="J1727" i="14" a="1"/>
  <c r="J1727" i="14" s="1"/>
  <c r="I1727" i="14" a="1"/>
  <c r="I1727" i="14" s="1"/>
  <c r="H1727" i="14" a="1"/>
  <c r="H1727" i="14" s="1"/>
  <c r="G1727" i="14" a="1"/>
  <c r="G1727" i="14" s="1"/>
  <c r="F1727" i="14" a="1"/>
  <c r="F1727" i="14" s="1"/>
  <c r="E1727" i="14" a="1"/>
  <c r="E1727" i="14" s="1"/>
  <c r="L1726" i="14" a="1"/>
  <c r="L1726" i="14" s="1"/>
  <c r="K1726" i="14" a="1"/>
  <c r="K1726" i="14" s="1"/>
  <c r="J1726" i="14" a="1"/>
  <c r="J1726" i="14" s="1"/>
  <c r="I1726" i="14" a="1"/>
  <c r="I1726" i="14" s="1"/>
  <c r="H1726" i="14" a="1"/>
  <c r="H1726" i="14" s="1"/>
  <c r="G1726" i="14" a="1"/>
  <c r="G1726" i="14" s="1"/>
  <c r="F1726" i="14" a="1"/>
  <c r="F1726" i="14" s="1"/>
  <c r="E1726" i="14" a="1"/>
  <c r="E1726" i="14" s="1"/>
  <c r="L1725" i="14" a="1"/>
  <c r="L1725" i="14" s="1"/>
  <c r="K1725" i="14" a="1"/>
  <c r="K1725" i="14" s="1"/>
  <c r="J1725" i="14" a="1"/>
  <c r="J1725" i="14" s="1"/>
  <c r="I1725" i="14" a="1"/>
  <c r="I1725" i="14" s="1"/>
  <c r="H1725" i="14" a="1"/>
  <c r="H1725" i="14" s="1"/>
  <c r="G1725" i="14" a="1"/>
  <c r="G1725" i="14" s="1"/>
  <c r="F1725" i="14" a="1"/>
  <c r="F1725" i="14" s="1"/>
  <c r="E1725" i="14" a="1"/>
  <c r="E1725" i="14" s="1"/>
  <c r="L1724" i="14" a="1"/>
  <c r="L1724" i="14" s="1"/>
  <c r="K1724" i="14" a="1"/>
  <c r="K1724" i="14" s="1"/>
  <c r="J1724" i="14" a="1"/>
  <c r="J1724" i="14" s="1"/>
  <c r="I1724" i="14" a="1"/>
  <c r="I1724" i="14" s="1"/>
  <c r="H1724" i="14" a="1"/>
  <c r="H1724" i="14" s="1"/>
  <c r="G1724" i="14" a="1"/>
  <c r="G1724" i="14" s="1"/>
  <c r="F1724" i="14" a="1"/>
  <c r="F1724" i="14" s="1"/>
  <c r="E1724" i="14" a="1"/>
  <c r="E1724" i="14" s="1"/>
  <c r="L1723" i="14" a="1"/>
  <c r="L1723" i="14" s="1"/>
  <c r="K1723" i="14" a="1"/>
  <c r="K1723" i="14" s="1"/>
  <c r="J1723" i="14" a="1"/>
  <c r="J1723" i="14" s="1"/>
  <c r="I1723" i="14" a="1"/>
  <c r="I1723" i="14" s="1"/>
  <c r="H1723" i="14" a="1"/>
  <c r="H1723" i="14" s="1"/>
  <c r="G1723" i="14" a="1"/>
  <c r="G1723" i="14" s="1"/>
  <c r="F1723" i="14" a="1"/>
  <c r="F1723" i="14" s="1"/>
  <c r="E1723" i="14" a="1"/>
  <c r="E1723" i="14" s="1"/>
  <c r="L1722" i="14" a="1"/>
  <c r="L1722" i="14" s="1"/>
  <c r="K1722" i="14" a="1"/>
  <c r="K1722" i="14" s="1"/>
  <c r="J1722" i="14" a="1"/>
  <c r="J1722" i="14" s="1"/>
  <c r="I1722" i="14" a="1"/>
  <c r="I1722" i="14" s="1"/>
  <c r="H1722" i="14" a="1"/>
  <c r="H1722" i="14" s="1"/>
  <c r="G1722" i="14" a="1"/>
  <c r="G1722" i="14" s="1"/>
  <c r="F1722" i="14" a="1"/>
  <c r="F1722" i="14" s="1"/>
  <c r="E1722" i="14" a="1"/>
  <c r="E1722" i="14" s="1"/>
  <c r="L1721" i="14" a="1"/>
  <c r="L1721" i="14" s="1"/>
  <c r="K1721" i="14" a="1"/>
  <c r="K1721" i="14" s="1"/>
  <c r="J1721" i="14" a="1"/>
  <c r="J1721" i="14" s="1"/>
  <c r="I1721" i="14" a="1"/>
  <c r="I1721" i="14" s="1"/>
  <c r="H1721" i="14" a="1"/>
  <c r="H1721" i="14" s="1"/>
  <c r="G1721" i="14" a="1"/>
  <c r="G1721" i="14" s="1"/>
  <c r="F1721" i="14" a="1"/>
  <c r="F1721" i="14" s="1"/>
  <c r="E1721" i="14" a="1"/>
  <c r="E1721" i="14" s="1"/>
  <c r="L1720" i="14" a="1"/>
  <c r="L1720" i="14" s="1"/>
  <c r="K1720" i="14" a="1"/>
  <c r="K1720" i="14" s="1"/>
  <c r="J1720" i="14" a="1"/>
  <c r="J1720" i="14" s="1"/>
  <c r="I1720" i="14" a="1"/>
  <c r="I1720" i="14" s="1"/>
  <c r="H1720" i="14" a="1"/>
  <c r="H1720" i="14" s="1"/>
  <c r="G1720" i="14" a="1"/>
  <c r="G1720" i="14" s="1"/>
  <c r="F1720" i="14" a="1"/>
  <c r="F1720" i="14" s="1"/>
  <c r="E1720" i="14" a="1"/>
  <c r="E1720" i="14" s="1"/>
  <c r="L1719" i="14" a="1"/>
  <c r="L1719" i="14" s="1"/>
  <c r="K1719" i="14" a="1"/>
  <c r="K1719" i="14" s="1"/>
  <c r="J1719" i="14" a="1"/>
  <c r="J1719" i="14" s="1"/>
  <c r="I1719" i="14" a="1"/>
  <c r="I1719" i="14" s="1"/>
  <c r="H1719" i="14" a="1"/>
  <c r="H1719" i="14" s="1"/>
  <c r="G1719" i="14" a="1"/>
  <c r="G1719" i="14" s="1"/>
  <c r="F1719" i="14" a="1"/>
  <c r="F1719" i="14" s="1"/>
  <c r="E1719" i="14" a="1"/>
  <c r="E1719" i="14" s="1"/>
  <c r="L1718" i="14" a="1"/>
  <c r="L1718" i="14" s="1"/>
  <c r="K1718" i="14" a="1"/>
  <c r="K1718" i="14" s="1"/>
  <c r="J1718" i="14" a="1"/>
  <c r="J1718" i="14" s="1"/>
  <c r="I1718" i="14" a="1"/>
  <c r="I1718" i="14" s="1"/>
  <c r="H1718" i="14" a="1"/>
  <c r="H1718" i="14" s="1"/>
  <c r="G1718" i="14" a="1"/>
  <c r="G1718" i="14" s="1"/>
  <c r="F1718" i="14" a="1"/>
  <c r="F1718" i="14" s="1"/>
  <c r="E1718" i="14" a="1"/>
  <c r="E1718" i="14" s="1"/>
  <c r="L1717" i="14" a="1"/>
  <c r="L1717" i="14" s="1"/>
  <c r="K1717" i="14" a="1"/>
  <c r="K1717" i="14" s="1"/>
  <c r="J1717" i="14" a="1"/>
  <c r="J1717" i="14" s="1"/>
  <c r="I1717" i="14" a="1"/>
  <c r="I1717" i="14" s="1"/>
  <c r="H1717" i="14" a="1"/>
  <c r="H1717" i="14" s="1"/>
  <c r="G1717" i="14" a="1"/>
  <c r="G1717" i="14" s="1"/>
  <c r="F1717" i="14" a="1"/>
  <c r="F1717" i="14" s="1"/>
  <c r="E1717" i="14" a="1"/>
  <c r="E1717" i="14" s="1"/>
  <c r="L1716" i="14" a="1"/>
  <c r="L1716" i="14" s="1"/>
  <c r="K1716" i="14" a="1"/>
  <c r="K1716" i="14" s="1"/>
  <c r="J1716" i="14" a="1"/>
  <c r="J1716" i="14" s="1"/>
  <c r="I1716" i="14" a="1"/>
  <c r="I1716" i="14" s="1"/>
  <c r="H1716" i="14" a="1"/>
  <c r="H1716" i="14" s="1"/>
  <c r="G1716" i="14" a="1"/>
  <c r="G1716" i="14" s="1"/>
  <c r="F1716" i="14" a="1"/>
  <c r="F1716" i="14" s="1"/>
  <c r="E1716" i="14" a="1"/>
  <c r="E1716" i="14" s="1"/>
  <c r="L1715" i="14" a="1"/>
  <c r="L1715" i="14" s="1"/>
  <c r="K1715" i="14" a="1"/>
  <c r="K1715" i="14" s="1"/>
  <c r="J1715" i="14" a="1"/>
  <c r="J1715" i="14" s="1"/>
  <c r="I1715" i="14" a="1"/>
  <c r="I1715" i="14" s="1"/>
  <c r="H1715" i="14" a="1"/>
  <c r="H1715" i="14" s="1"/>
  <c r="G1715" i="14" a="1"/>
  <c r="G1715" i="14" s="1"/>
  <c r="F1715" i="14" a="1"/>
  <c r="F1715" i="14" s="1"/>
  <c r="E1715" i="14" a="1"/>
  <c r="E1715" i="14" s="1"/>
  <c r="L1714" i="14" a="1"/>
  <c r="L1714" i="14" s="1"/>
  <c r="K1714" i="14" a="1"/>
  <c r="K1714" i="14" s="1"/>
  <c r="J1714" i="14" a="1"/>
  <c r="J1714" i="14" s="1"/>
  <c r="I1714" i="14" a="1"/>
  <c r="I1714" i="14" s="1"/>
  <c r="H1714" i="14" a="1"/>
  <c r="H1714" i="14" s="1"/>
  <c r="G1714" i="14" a="1"/>
  <c r="G1714" i="14" s="1"/>
  <c r="F1714" i="14" a="1"/>
  <c r="F1714" i="14" s="1"/>
  <c r="E1714" i="14" a="1"/>
  <c r="E1714" i="14" s="1"/>
  <c r="L1713" i="14" a="1"/>
  <c r="L1713" i="14" s="1"/>
  <c r="K1713" i="14" a="1"/>
  <c r="K1713" i="14" s="1"/>
  <c r="J1713" i="14" a="1"/>
  <c r="J1713" i="14" s="1"/>
  <c r="I1713" i="14" a="1"/>
  <c r="I1713" i="14" s="1"/>
  <c r="H1713" i="14" a="1"/>
  <c r="H1713" i="14" s="1"/>
  <c r="G1713" i="14" a="1"/>
  <c r="G1713" i="14" s="1"/>
  <c r="F1713" i="14" a="1"/>
  <c r="F1713" i="14" s="1"/>
  <c r="E1713" i="14" a="1"/>
  <c r="E1713" i="14" s="1"/>
  <c r="L1712" i="14" a="1"/>
  <c r="L1712" i="14" s="1"/>
  <c r="K1712" i="14" a="1"/>
  <c r="K1712" i="14" s="1"/>
  <c r="J1712" i="14" a="1"/>
  <c r="J1712" i="14" s="1"/>
  <c r="I1712" i="14" a="1"/>
  <c r="I1712" i="14" s="1"/>
  <c r="H1712" i="14" a="1"/>
  <c r="H1712" i="14" s="1"/>
  <c r="G1712" i="14" a="1"/>
  <c r="G1712" i="14" s="1"/>
  <c r="F1712" i="14" a="1"/>
  <c r="F1712" i="14" s="1"/>
  <c r="E1712" i="14" a="1"/>
  <c r="E1712" i="14" s="1"/>
  <c r="L1711" i="14" a="1"/>
  <c r="L1711" i="14" s="1"/>
  <c r="K1711" i="14" a="1"/>
  <c r="K1711" i="14" s="1"/>
  <c r="J1711" i="14" a="1"/>
  <c r="J1711" i="14" s="1"/>
  <c r="I1711" i="14" a="1"/>
  <c r="I1711" i="14" s="1"/>
  <c r="H1711" i="14" a="1"/>
  <c r="H1711" i="14" s="1"/>
  <c r="G1711" i="14" a="1"/>
  <c r="G1711" i="14" s="1"/>
  <c r="F1711" i="14" a="1"/>
  <c r="F1711" i="14" s="1"/>
  <c r="E1711" i="14" a="1"/>
  <c r="E1711" i="14" s="1"/>
  <c r="L1710" i="14" a="1"/>
  <c r="L1710" i="14" s="1"/>
  <c r="K1710" i="14" a="1"/>
  <c r="K1710" i="14" s="1"/>
  <c r="J1710" i="14" a="1"/>
  <c r="J1710" i="14" s="1"/>
  <c r="I1710" i="14" a="1"/>
  <c r="I1710" i="14" s="1"/>
  <c r="H1710" i="14" a="1"/>
  <c r="H1710" i="14" s="1"/>
  <c r="G1710" i="14" a="1"/>
  <c r="G1710" i="14" s="1"/>
  <c r="F1710" i="14" a="1"/>
  <c r="F1710" i="14" s="1"/>
  <c r="E1710" i="14" a="1"/>
  <c r="E1710" i="14" s="1"/>
  <c r="L1709" i="14" a="1"/>
  <c r="L1709" i="14" s="1"/>
  <c r="K1709" i="14" a="1"/>
  <c r="K1709" i="14" s="1"/>
  <c r="J1709" i="14" a="1"/>
  <c r="J1709" i="14" s="1"/>
  <c r="I1709" i="14" a="1"/>
  <c r="I1709" i="14" s="1"/>
  <c r="H1709" i="14" a="1"/>
  <c r="H1709" i="14" s="1"/>
  <c r="G1709" i="14" a="1"/>
  <c r="G1709" i="14" s="1"/>
  <c r="F1709" i="14" a="1"/>
  <c r="F1709" i="14" s="1"/>
  <c r="E1709" i="14" a="1"/>
  <c r="E1709" i="14" s="1"/>
  <c r="L1708" i="14" a="1"/>
  <c r="L1708" i="14" s="1"/>
  <c r="K1708" i="14" a="1"/>
  <c r="K1708" i="14" s="1"/>
  <c r="J1708" i="14" a="1"/>
  <c r="J1708" i="14" s="1"/>
  <c r="I1708" i="14" a="1"/>
  <c r="I1708" i="14" s="1"/>
  <c r="H1708" i="14" a="1"/>
  <c r="H1708" i="14" s="1"/>
  <c r="G1708" i="14" a="1"/>
  <c r="G1708" i="14" s="1"/>
  <c r="F1708" i="14" a="1"/>
  <c r="F1708" i="14" s="1"/>
  <c r="E1708" i="14" a="1"/>
  <c r="E1708" i="14" s="1"/>
  <c r="L1707" i="14" a="1"/>
  <c r="L1707" i="14" s="1"/>
  <c r="K1707" i="14" a="1"/>
  <c r="K1707" i="14" s="1"/>
  <c r="J1707" i="14" a="1"/>
  <c r="J1707" i="14" s="1"/>
  <c r="I1707" i="14" a="1"/>
  <c r="I1707" i="14" s="1"/>
  <c r="H1707" i="14" a="1"/>
  <c r="H1707" i="14" s="1"/>
  <c r="G1707" i="14" a="1"/>
  <c r="G1707" i="14" s="1"/>
  <c r="F1707" i="14" a="1"/>
  <c r="F1707" i="14" s="1"/>
  <c r="E1707" i="14" a="1"/>
  <c r="E1707" i="14" s="1"/>
  <c r="L1706" i="14" a="1"/>
  <c r="L1706" i="14" s="1"/>
  <c r="K1706" i="14" a="1"/>
  <c r="K1706" i="14" s="1"/>
  <c r="J1706" i="14" a="1"/>
  <c r="J1706" i="14" s="1"/>
  <c r="I1706" i="14" a="1"/>
  <c r="I1706" i="14" s="1"/>
  <c r="H1706" i="14" a="1"/>
  <c r="H1706" i="14" s="1"/>
  <c r="G1706" i="14" a="1"/>
  <c r="G1706" i="14" s="1"/>
  <c r="F1706" i="14" a="1"/>
  <c r="F1706" i="14" s="1"/>
  <c r="E1706" i="14" a="1"/>
  <c r="E1706" i="14" s="1"/>
  <c r="L1705" i="14" a="1"/>
  <c r="L1705" i="14" s="1"/>
  <c r="K1705" i="14" a="1"/>
  <c r="K1705" i="14" s="1"/>
  <c r="J1705" i="14" a="1"/>
  <c r="J1705" i="14" s="1"/>
  <c r="I1705" i="14" a="1"/>
  <c r="I1705" i="14" s="1"/>
  <c r="H1705" i="14" a="1"/>
  <c r="H1705" i="14" s="1"/>
  <c r="G1705" i="14" a="1"/>
  <c r="G1705" i="14" s="1"/>
  <c r="F1705" i="14" a="1"/>
  <c r="F1705" i="14" s="1"/>
  <c r="E1705" i="14" a="1"/>
  <c r="E1705" i="14" s="1"/>
  <c r="L1704" i="14" a="1"/>
  <c r="L1704" i="14" s="1"/>
  <c r="K1704" i="14" a="1"/>
  <c r="K1704" i="14" s="1"/>
  <c r="J1704" i="14" a="1"/>
  <c r="J1704" i="14" s="1"/>
  <c r="I1704" i="14" a="1"/>
  <c r="I1704" i="14" s="1"/>
  <c r="H1704" i="14" a="1"/>
  <c r="H1704" i="14" s="1"/>
  <c r="G1704" i="14" a="1"/>
  <c r="G1704" i="14" s="1"/>
  <c r="F1704" i="14" a="1"/>
  <c r="F1704" i="14" s="1"/>
  <c r="E1704" i="14" a="1"/>
  <c r="E1704" i="14" s="1"/>
  <c r="L1703" i="14" a="1"/>
  <c r="L1703" i="14" s="1"/>
  <c r="K1703" i="14" a="1"/>
  <c r="K1703" i="14" s="1"/>
  <c r="J1703" i="14" a="1"/>
  <c r="J1703" i="14" s="1"/>
  <c r="I1703" i="14" a="1"/>
  <c r="I1703" i="14" s="1"/>
  <c r="H1703" i="14" a="1"/>
  <c r="H1703" i="14" s="1"/>
  <c r="G1703" i="14" a="1"/>
  <c r="G1703" i="14" s="1"/>
  <c r="F1703" i="14" a="1"/>
  <c r="F1703" i="14" s="1"/>
  <c r="E1703" i="14" a="1"/>
  <c r="E1703" i="14" s="1"/>
  <c r="L1702" i="14" a="1"/>
  <c r="L1702" i="14" s="1"/>
  <c r="K1702" i="14" a="1"/>
  <c r="K1702" i="14" s="1"/>
  <c r="J1702" i="14" a="1"/>
  <c r="J1702" i="14" s="1"/>
  <c r="I1702" i="14" a="1"/>
  <c r="I1702" i="14" s="1"/>
  <c r="H1702" i="14" a="1"/>
  <c r="H1702" i="14" s="1"/>
  <c r="G1702" i="14" a="1"/>
  <c r="G1702" i="14" s="1"/>
  <c r="F1702" i="14" a="1"/>
  <c r="F1702" i="14" s="1"/>
  <c r="E1702" i="14" a="1"/>
  <c r="E1702" i="14" s="1"/>
  <c r="L1701" i="14" a="1"/>
  <c r="L1701" i="14" s="1"/>
  <c r="K1701" i="14" a="1"/>
  <c r="K1701" i="14" s="1"/>
  <c r="J1701" i="14" a="1"/>
  <c r="J1701" i="14" s="1"/>
  <c r="I1701" i="14" a="1"/>
  <c r="I1701" i="14" s="1"/>
  <c r="H1701" i="14" a="1"/>
  <c r="H1701" i="14" s="1"/>
  <c r="G1701" i="14" a="1"/>
  <c r="G1701" i="14" s="1"/>
  <c r="F1701" i="14" a="1"/>
  <c r="F1701" i="14" s="1"/>
  <c r="E1701" i="14" a="1"/>
  <c r="E1701" i="14" s="1"/>
  <c r="L1700" i="14" a="1"/>
  <c r="L1700" i="14" s="1"/>
  <c r="K1700" i="14" a="1"/>
  <c r="K1700" i="14" s="1"/>
  <c r="J1700" i="14" a="1"/>
  <c r="J1700" i="14" s="1"/>
  <c r="I1700" i="14" a="1"/>
  <c r="I1700" i="14" s="1"/>
  <c r="H1700" i="14" a="1"/>
  <c r="H1700" i="14" s="1"/>
  <c r="G1700" i="14" a="1"/>
  <c r="G1700" i="14" s="1"/>
  <c r="F1700" i="14" a="1"/>
  <c r="F1700" i="14" s="1"/>
  <c r="E1700" i="14" a="1"/>
  <c r="E1700" i="14" s="1"/>
  <c r="L1699" i="14" a="1"/>
  <c r="L1699" i="14" s="1"/>
  <c r="K1699" i="14" a="1"/>
  <c r="K1699" i="14" s="1"/>
  <c r="J1699" i="14" a="1"/>
  <c r="J1699" i="14" s="1"/>
  <c r="I1699" i="14" a="1"/>
  <c r="I1699" i="14" s="1"/>
  <c r="H1699" i="14" a="1"/>
  <c r="H1699" i="14" s="1"/>
  <c r="G1699" i="14" a="1"/>
  <c r="G1699" i="14" s="1"/>
  <c r="F1699" i="14" a="1"/>
  <c r="F1699" i="14" s="1"/>
  <c r="E1699" i="14" a="1"/>
  <c r="E1699" i="14" s="1"/>
  <c r="L1698" i="14" a="1"/>
  <c r="L1698" i="14" s="1"/>
  <c r="K1698" i="14" a="1"/>
  <c r="K1698" i="14" s="1"/>
  <c r="J1698" i="14" a="1"/>
  <c r="J1698" i="14" s="1"/>
  <c r="I1698" i="14" a="1"/>
  <c r="I1698" i="14" s="1"/>
  <c r="H1698" i="14" a="1"/>
  <c r="H1698" i="14" s="1"/>
  <c r="G1698" i="14" a="1"/>
  <c r="G1698" i="14" s="1"/>
  <c r="F1698" i="14" a="1"/>
  <c r="F1698" i="14" s="1"/>
  <c r="E1698" i="14" a="1"/>
  <c r="E1698" i="14" s="1"/>
  <c r="L1697" i="14" a="1"/>
  <c r="L1697" i="14" s="1"/>
  <c r="K1697" i="14" a="1"/>
  <c r="K1697" i="14" s="1"/>
  <c r="J1697" i="14" a="1"/>
  <c r="J1697" i="14" s="1"/>
  <c r="I1697" i="14" a="1"/>
  <c r="I1697" i="14" s="1"/>
  <c r="H1697" i="14" a="1"/>
  <c r="H1697" i="14" s="1"/>
  <c r="G1697" i="14" a="1"/>
  <c r="G1697" i="14" s="1"/>
  <c r="F1697" i="14" a="1"/>
  <c r="F1697" i="14" s="1"/>
  <c r="E1697" i="14" a="1"/>
  <c r="E1697" i="14" s="1"/>
  <c r="L1696" i="14" a="1"/>
  <c r="L1696" i="14" s="1"/>
  <c r="K1696" i="14" a="1"/>
  <c r="K1696" i="14" s="1"/>
  <c r="J1696" i="14" a="1"/>
  <c r="J1696" i="14" s="1"/>
  <c r="I1696" i="14" a="1"/>
  <c r="I1696" i="14" s="1"/>
  <c r="H1696" i="14" a="1"/>
  <c r="H1696" i="14" s="1"/>
  <c r="G1696" i="14" a="1"/>
  <c r="G1696" i="14" s="1"/>
  <c r="F1696" i="14" a="1"/>
  <c r="F1696" i="14" s="1"/>
  <c r="E1696" i="14" a="1"/>
  <c r="E1696" i="14" s="1"/>
  <c r="L1695" i="14" a="1"/>
  <c r="L1695" i="14" s="1"/>
  <c r="K1695" i="14" a="1"/>
  <c r="K1695" i="14" s="1"/>
  <c r="J1695" i="14" a="1"/>
  <c r="J1695" i="14" s="1"/>
  <c r="I1695" i="14" a="1"/>
  <c r="I1695" i="14" s="1"/>
  <c r="H1695" i="14" a="1"/>
  <c r="H1695" i="14" s="1"/>
  <c r="G1695" i="14" a="1"/>
  <c r="G1695" i="14" s="1"/>
  <c r="F1695" i="14" a="1"/>
  <c r="F1695" i="14" s="1"/>
  <c r="E1695" i="14" a="1"/>
  <c r="E1695" i="14" s="1"/>
  <c r="L1694" i="14" a="1"/>
  <c r="L1694" i="14" s="1"/>
  <c r="K1694" i="14" a="1"/>
  <c r="K1694" i="14" s="1"/>
  <c r="J1694" i="14" a="1"/>
  <c r="J1694" i="14" s="1"/>
  <c r="I1694" i="14" a="1"/>
  <c r="I1694" i="14" s="1"/>
  <c r="H1694" i="14" a="1"/>
  <c r="H1694" i="14" s="1"/>
  <c r="G1694" i="14" a="1"/>
  <c r="G1694" i="14" s="1"/>
  <c r="F1694" i="14" a="1"/>
  <c r="F1694" i="14" s="1"/>
  <c r="E1694" i="14" a="1"/>
  <c r="E1694" i="14" s="1"/>
  <c r="L1693" i="14" a="1"/>
  <c r="L1693" i="14" s="1"/>
  <c r="K1693" i="14" a="1"/>
  <c r="K1693" i="14" s="1"/>
  <c r="J1693" i="14" a="1"/>
  <c r="J1693" i="14" s="1"/>
  <c r="I1693" i="14" a="1"/>
  <c r="I1693" i="14" s="1"/>
  <c r="H1693" i="14" a="1"/>
  <c r="H1693" i="14" s="1"/>
  <c r="G1693" i="14" a="1"/>
  <c r="G1693" i="14" s="1"/>
  <c r="F1693" i="14" a="1"/>
  <c r="F1693" i="14" s="1"/>
  <c r="E1693" i="14" a="1"/>
  <c r="E1693" i="14" s="1"/>
  <c r="L1692" i="14" a="1"/>
  <c r="L1692" i="14" s="1"/>
  <c r="K1692" i="14" a="1"/>
  <c r="K1692" i="14" s="1"/>
  <c r="J1692" i="14" a="1"/>
  <c r="J1692" i="14" s="1"/>
  <c r="I1692" i="14" a="1"/>
  <c r="I1692" i="14" s="1"/>
  <c r="H1692" i="14" a="1"/>
  <c r="H1692" i="14" s="1"/>
  <c r="G1692" i="14" a="1"/>
  <c r="G1692" i="14" s="1"/>
  <c r="F1692" i="14" a="1"/>
  <c r="F1692" i="14" s="1"/>
  <c r="E1692" i="14" a="1"/>
  <c r="E1692" i="14" s="1"/>
  <c r="L1691" i="14" a="1"/>
  <c r="L1691" i="14" s="1"/>
  <c r="K1691" i="14" a="1"/>
  <c r="K1691" i="14" s="1"/>
  <c r="J1691" i="14" a="1"/>
  <c r="J1691" i="14" s="1"/>
  <c r="I1691" i="14" a="1"/>
  <c r="I1691" i="14" s="1"/>
  <c r="H1691" i="14" a="1"/>
  <c r="H1691" i="14" s="1"/>
  <c r="G1691" i="14" a="1"/>
  <c r="G1691" i="14" s="1"/>
  <c r="F1691" i="14" a="1"/>
  <c r="F1691" i="14" s="1"/>
  <c r="E1691" i="14" a="1"/>
  <c r="E1691" i="14" s="1"/>
  <c r="L1690" i="14" a="1"/>
  <c r="L1690" i="14" s="1"/>
  <c r="K1690" i="14" a="1"/>
  <c r="K1690" i="14" s="1"/>
  <c r="J1690" i="14" a="1"/>
  <c r="J1690" i="14" s="1"/>
  <c r="I1690" i="14" a="1"/>
  <c r="I1690" i="14" s="1"/>
  <c r="H1690" i="14" a="1"/>
  <c r="H1690" i="14" s="1"/>
  <c r="G1690" i="14" a="1"/>
  <c r="G1690" i="14" s="1"/>
  <c r="F1690" i="14" a="1"/>
  <c r="F1690" i="14" s="1"/>
  <c r="E1690" i="14" a="1"/>
  <c r="E1690" i="14" s="1"/>
  <c r="L1688" i="14" a="1"/>
  <c r="L1688" i="14" s="1"/>
  <c r="K1688" i="14" a="1"/>
  <c r="K1688" i="14" s="1"/>
  <c r="J1688" i="14" a="1"/>
  <c r="J1688" i="14" s="1"/>
  <c r="I1688" i="14" a="1"/>
  <c r="I1688" i="14" s="1"/>
  <c r="H1688" i="14" a="1"/>
  <c r="H1688" i="14" s="1"/>
  <c r="G1688" i="14" a="1"/>
  <c r="G1688" i="14" s="1"/>
  <c r="F1688" i="14" a="1"/>
  <c r="F1688" i="14" s="1"/>
  <c r="E1688" i="14" a="1"/>
  <c r="E1688" i="14" s="1"/>
  <c r="L1687" i="14" a="1"/>
  <c r="L1687" i="14" s="1"/>
  <c r="K1687" i="14" a="1"/>
  <c r="K1687" i="14" s="1"/>
  <c r="J1687" i="14" a="1"/>
  <c r="J1687" i="14" s="1"/>
  <c r="I1687" i="14" a="1"/>
  <c r="I1687" i="14" s="1"/>
  <c r="H1687" i="14" a="1"/>
  <c r="H1687" i="14" s="1"/>
  <c r="G1687" i="14" a="1"/>
  <c r="G1687" i="14" s="1"/>
  <c r="F1687" i="14" a="1"/>
  <c r="F1687" i="14" s="1"/>
  <c r="E1687" i="14" a="1"/>
  <c r="E1687" i="14" s="1"/>
  <c r="L1686" i="14" a="1"/>
  <c r="L1686" i="14" s="1"/>
  <c r="K1686" i="14" a="1"/>
  <c r="K1686" i="14" s="1"/>
  <c r="J1686" i="14" a="1"/>
  <c r="J1686" i="14" s="1"/>
  <c r="I1686" i="14" a="1"/>
  <c r="I1686" i="14" s="1"/>
  <c r="H1686" i="14" a="1"/>
  <c r="H1686" i="14" s="1"/>
  <c r="G1686" i="14" a="1"/>
  <c r="G1686" i="14" s="1"/>
  <c r="F1686" i="14" a="1"/>
  <c r="F1686" i="14" s="1"/>
  <c r="E1686" i="14" a="1"/>
  <c r="E1686" i="14" s="1"/>
  <c r="L1685" i="14" a="1"/>
  <c r="L1685" i="14" s="1"/>
  <c r="K1685" i="14" a="1"/>
  <c r="K1685" i="14" s="1"/>
  <c r="J1685" i="14" a="1"/>
  <c r="J1685" i="14" s="1"/>
  <c r="I1685" i="14" a="1"/>
  <c r="I1685" i="14" s="1"/>
  <c r="H1685" i="14" a="1"/>
  <c r="H1685" i="14" s="1"/>
  <c r="G1685" i="14" a="1"/>
  <c r="G1685" i="14" s="1"/>
  <c r="F1685" i="14" a="1"/>
  <c r="F1685" i="14" s="1"/>
  <c r="E1685" i="14" a="1"/>
  <c r="E1685" i="14" s="1"/>
  <c r="L1684" i="14" a="1"/>
  <c r="L1684" i="14" s="1"/>
  <c r="K1684" i="14" a="1"/>
  <c r="K1684" i="14" s="1"/>
  <c r="J1684" i="14" a="1"/>
  <c r="J1684" i="14" s="1"/>
  <c r="I1684" i="14" a="1"/>
  <c r="I1684" i="14" s="1"/>
  <c r="H1684" i="14" a="1"/>
  <c r="H1684" i="14" s="1"/>
  <c r="G1684" i="14" a="1"/>
  <c r="G1684" i="14" s="1"/>
  <c r="F1684" i="14" a="1"/>
  <c r="F1684" i="14" s="1"/>
  <c r="E1684" i="14" a="1"/>
  <c r="E1684" i="14" s="1"/>
  <c r="L1683" i="14" a="1"/>
  <c r="L1683" i="14" s="1"/>
  <c r="K1683" i="14" a="1"/>
  <c r="K1683" i="14" s="1"/>
  <c r="J1683" i="14" a="1"/>
  <c r="J1683" i="14" s="1"/>
  <c r="I1683" i="14" a="1"/>
  <c r="I1683" i="14" s="1"/>
  <c r="H1683" i="14" a="1"/>
  <c r="H1683" i="14" s="1"/>
  <c r="G1683" i="14" a="1"/>
  <c r="G1683" i="14" s="1"/>
  <c r="F1683" i="14" a="1"/>
  <c r="F1683" i="14" s="1"/>
  <c r="E1683" i="14" a="1"/>
  <c r="E1683" i="14" s="1"/>
  <c r="L1682" i="14" a="1"/>
  <c r="L1682" i="14" s="1"/>
  <c r="K1682" i="14" a="1"/>
  <c r="K1682" i="14" s="1"/>
  <c r="J1682" i="14" a="1"/>
  <c r="J1682" i="14" s="1"/>
  <c r="I1682" i="14" a="1"/>
  <c r="I1682" i="14" s="1"/>
  <c r="H1682" i="14" a="1"/>
  <c r="H1682" i="14" s="1"/>
  <c r="G1682" i="14" a="1"/>
  <c r="G1682" i="14" s="1"/>
  <c r="F1682" i="14" a="1"/>
  <c r="F1682" i="14" s="1"/>
  <c r="E1682" i="14" a="1"/>
  <c r="E1682" i="14" s="1"/>
  <c r="L1681" i="14" a="1"/>
  <c r="L1681" i="14" s="1"/>
  <c r="K1681" i="14" a="1"/>
  <c r="K1681" i="14" s="1"/>
  <c r="J1681" i="14" a="1"/>
  <c r="J1681" i="14" s="1"/>
  <c r="I1681" i="14" a="1"/>
  <c r="I1681" i="14" s="1"/>
  <c r="H1681" i="14" a="1"/>
  <c r="H1681" i="14" s="1"/>
  <c r="G1681" i="14" a="1"/>
  <c r="G1681" i="14" s="1"/>
  <c r="F1681" i="14" a="1"/>
  <c r="F1681" i="14" s="1"/>
  <c r="E1681" i="14" a="1"/>
  <c r="E1681" i="14" s="1"/>
  <c r="L1680" i="14" a="1"/>
  <c r="L1680" i="14" s="1"/>
  <c r="K1680" i="14" a="1"/>
  <c r="K1680" i="14" s="1"/>
  <c r="J1680" i="14" a="1"/>
  <c r="J1680" i="14" s="1"/>
  <c r="I1680" i="14" a="1"/>
  <c r="I1680" i="14" s="1"/>
  <c r="H1680" i="14" a="1"/>
  <c r="H1680" i="14" s="1"/>
  <c r="G1680" i="14" a="1"/>
  <c r="G1680" i="14" s="1"/>
  <c r="F1680" i="14" a="1"/>
  <c r="F1680" i="14" s="1"/>
  <c r="E1680" i="14" a="1"/>
  <c r="E1680" i="14" s="1"/>
  <c r="L1679" i="14" a="1"/>
  <c r="L1679" i="14" s="1"/>
  <c r="K1679" i="14" a="1"/>
  <c r="K1679" i="14" s="1"/>
  <c r="J1679" i="14" a="1"/>
  <c r="J1679" i="14" s="1"/>
  <c r="I1679" i="14" a="1"/>
  <c r="I1679" i="14" s="1"/>
  <c r="H1679" i="14" a="1"/>
  <c r="H1679" i="14" s="1"/>
  <c r="G1679" i="14" a="1"/>
  <c r="G1679" i="14" s="1"/>
  <c r="F1679" i="14" a="1"/>
  <c r="F1679" i="14" s="1"/>
  <c r="E1679" i="14" a="1"/>
  <c r="E1679" i="14" s="1"/>
  <c r="L1678" i="14" a="1"/>
  <c r="L1678" i="14" s="1"/>
  <c r="K1678" i="14" a="1"/>
  <c r="K1678" i="14" s="1"/>
  <c r="J1678" i="14" a="1"/>
  <c r="J1678" i="14" s="1"/>
  <c r="I1678" i="14" a="1"/>
  <c r="I1678" i="14" s="1"/>
  <c r="H1678" i="14" a="1"/>
  <c r="H1678" i="14" s="1"/>
  <c r="G1678" i="14" a="1"/>
  <c r="G1678" i="14" s="1"/>
  <c r="F1678" i="14" a="1"/>
  <c r="F1678" i="14" s="1"/>
  <c r="E1678" i="14" a="1"/>
  <c r="E1678" i="14" s="1"/>
  <c r="L1677" i="14" a="1"/>
  <c r="L1677" i="14" s="1"/>
  <c r="K1677" i="14" a="1"/>
  <c r="K1677" i="14" s="1"/>
  <c r="J1677" i="14" a="1"/>
  <c r="J1677" i="14" s="1"/>
  <c r="I1677" i="14" a="1"/>
  <c r="I1677" i="14" s="1"/>
  <c r="H1677" i="14" a="1"/>
  <c r="H1677" i="14" s="1"/>
  <c r="G1677" i="14" a="1"/>
  <c r="G1677" i="14" s="1"/>
  <c r="F1677" i="14" a="1"/>
  <c r="F1677" i="14" s="1"/>
  <c r="E1677" i="14" a="1"/>
  <c r="E1677" i="14" s="1"/>
  <c r="L1676" i="14" a="1"/>
  <c r="L1676" i="14" s="1"/>
  <c r="K1676" i="14" a="1"/>
  <c r="K1676" i="14" s="1"/>
  <c r="J1676" i="14" a="1"/>
  <c r="J1676" i="14" s="1"/>
  <c r="I1676" i="14" a="1"/>
  <c r="I1676" i="14" s="1"/>
  <c r="H1676" i="14" a="1"/>
  <c r="H1676" i="14" s="1"/>
  <c r="G1676" i="14" a="1"/>
  <c r="G1676" i="14" s="1"/>
  <c r="F1676" i="14" a="1"/>
  <c r="F1676" i="14" s="1"/>
  <c r="E1676" i="14" a="1"/>
  <c r="E1676" i="14" s="1"/>
  <c r="L1675" i="14" a="1"/>
  <c r="L1675" i="14" s="1"/>
  <c r="K1675" i="14" a="1"/>
  <c r="K1675" i="14" s="1"/>
  <c r="J1675" i="14" a="1"/>
  <c r="J1675" i="14" s="1"/>
  <c r="I1675" i="14" a="1"/>
  <c r="I1675" i="14" s="1"/>
  <c r="H1675" i="14" a="1"/>
  <c r="H1675" i="14" s="1"/>
  <c r="G1675" i="14" a="1"/>
  <c r="G1675" i="14" s="1"/>
  <c r="F1675" i="14" a="1"/>
  <c r="F1675" i="14" s="1"/>
  <c r="E1675" i="14" a="1"/>
  <c r="E1675" i="14" s="1"/>
  <c r="L1674" i="14" a="1"/>
  <c r="L1674" i="14" s="1"/>
  <c r="K1674" i="14" a="1"/>
  <c r="K1674" i="14" s="1"/>
  <c r="J1674" i="14" a="1"/>
  <c r="J1674" i="14" s="1"/>
  <c r="I1674" i="14" a="1"/>
  <c r="I1674" i="14" s="1"/>
  <c r="H1674" i="14" a="1"/>
  <c r="H1674" i="14" s="1"/>
  <c r="G1674" i="14" a="1"/>
  <c r="G1674" i="14" s="1"/>
  <c r="F1674" i="14" a="1"/>
  <c r="F1674" i="14" s="1"/>
  <c r="E1674" i="14" a="1"/>
  <c r="E1674" i="14" s="1"/>
  <c r="L1673" i="14" a="1"/>
  <c r="L1673" i="14" s="1"/>
  <c r="K1673" i="14" a="1"/>
  <c r="K1673" i="14" s="1"/>
  <c r="J1673" i="14" a="1"/>
  <c r="J1673" i="14" s="1"/>
  <c r="I1673" i="14" a="1"/>
  <c r="I1673" i="14" s="1"/>
  <c r="H1673" i="14" a="1"/>
  <c r="H1673" i="14" s="1"/>
  <c r="G1673" i="14" a="1"/>
  <c r="G1673" i="14" s="1"/>
  <c r="F1673" i="14" a="1"/>
  <c r="F1673" i="14" s="1"/>
  <c r="E1673" i="14" a="1"/>
  <c r="E1673" i="14" s="1"/>
  <c r="L1672" i="14" a="1"/>
  <c r="L1672" i="14" s="1"/>
  <c r="K1672" i="14" a="1"/>
  <c r="K1672" i="14" s="1"/>
  <c r="J1672" i="14" a="1"/>
  <c r="J1672" i="14" s="1"/>
  <c r="I1672" i="14" a="1"/>
  <c r="I1672" i="14" s="1"/>
  <c r="H1672" i="14" a="1"/>
  <c r="H1672" i="14" s="1"/>
  <c r="G1672" i="14" a="1"/>
  <c r="G1672" i="14" s="1"/>
  <c r="F1672" i="14" a="1"/>
  <c r="F1672" i="14" s="1"/>
  <c r="E1672" i="14" a="1"/>
  <c r="E1672" i="14" s="1"/>
  <c r="L1671" i="14" a="1"/>
  <c r="L1671" i="14" s="1"/>
  <c r="K1671" i="14" a="1"/>
  <c r="K1671" i="14" s="1"/>
  <c r="J1671" i="14" a="1"/>
  <c r="J1671" i="14" s="1"/>
  <c r="I1671" i="14" a="1"/>
  <c r="I1671" i="14" s="1"/>
  <c r="H1671" i="14" a="1"/>
  <c r="H1671" i="14" s="1"/>
  <c r="G1671" i="14" a="1"/>
  <c r="G1671" i="14" s="1"/>
  <c r="F1671" i="14" a="1"/>
  <c r="F1671" i="14" s="1"/>
  <c r="E1671" i="14" a="1"/>
  <c r="E1671" i="14" s="1"/>
  <c r="L1670" i="14" a="1"/>
  <c r="L1670" i="14" s="1"/>
  <c r="K1670" i="14" a="1"/>
  <c r="K1670" i="14" s="1"/>
  <c r="J1670" i="14" a="1"/>
  <c r="J1670" i="14" s="1"/>
  <c r="I1670" i="14" a="1"/>
  <c r="I1670" i="14" s="1"/>
  <c r="H1670" i="14" a="1"/>
  <c r="H1670" i="14" s="1"/>
  <c r="G1670" i="14" a="1"/>
  <c r="G1670" i="14" s="1"/>
  <c r="F1670" i="14" a="1"/>
  <c r="F1670" i="14" s="1"/>
  <c r="E1670" i="14" a="1"/>
  <c r="E1670" i="14" s="1"/>
  <c r="L1669" i="14" a="1"/>
  <c r="L1669" i="14" s="1"/>
  <c r="K1669" i="14" a="1"/>
  <c r="K1669" i="14" s="1"/>
  <c r="J1669" i="14" a="1"/>
  <c r="J1669" i="14" s="1"/>
  <c r="I1669" i="14" a="1"/>
  <c r="I1669" i="14" s="1"/>
  <c r="H1669" i="14" a="1"/>
  <c r="H1669" i="14" s="1"/>
  <c r="G1669" i="14" a="1"/>
  <c r="G1669" i="14" s="1"/>
  <c r="F1669" i="14" a="1"/>
  <c r="F1669" i="14" s="1"/>
  <c r="E1669" i="14" a="1"/>
  <c r="E1669" i="14" s="1"/>
  <c r="L1668" i="14" a="1"/>
  <c r="L1668" i="14" s="1"/>
  <c r="K1668" i="14" a="1"/>
  <c r="K1668" i="14" s="1"/>
  <c r="J1668" i="14" a="1"/>
  <c r="J1668" i="14" s="1"/>
  <c r="I1668" i="14" a="1"/>
  <c r="I1668" i="14" s="1"/>
  <c r="H1668" i="14" a="1"/>
  <c r="H1668" i="14" s="1"/>
  <c r="G1668" i="14" a="1"/>
  <c r="G1668" i="14" s="1"/>
  <c r="F1668" i="14" a="1"/>
  <c r="F1668" i="14" s="1"/>
  <c r="E1668" i="14" a="1"/>
  <c r="E1668" i="14" s="1"/>
  <c r="L1667" i="14" a="1"/>
  <c r="L1667" i="14" s="1"/>
  <c r="K1667" i="14" a="1"/>
  <c r="K1667" i="14" s="1"/>
  <c r="J1667" i="14" a="1"/>
  <c r="J1667" i="14" s="1"/>
  <c r="I1667" i="14" a="1"/>
  <c r="I1667" i="14" s="1"/>
  <c r="H1667" i="14" a="1"/>
  <c r="H1667" i="14" s="1"/>
  <c r="G1667" i="14" a="1"/>
  <c r="G1667" i="14" s="1"/>
  <c r="F1667" i="14" a="1"/>
  <c r="F1667" i="14" s="1"/>
  <c r="E1667" i="14" a="1"/>
  <c r="E1667" i="14" s="1"/>
  <c r="L1666" i="14" a="1"/>
  <c r="L1666" i="14" s="1"/>
  <c r="K1666" i="14" a="1"/>
  <c r="K1666" i="14" s="1"/>
  <c r="J1666" i="14" a="1"/>
  <c r="J1666" i="14" s="1"/>
  <c r="I1666" i="14" a="1"/>
  <c r="I1666" i="14" s="1"/>
  <c r="H1666" i="14" a="1"/>
  <c r="H1666" i="14" s="1"/>
  <c r="G1666" i="14" a="1"/>
  <c r="G1666" i="14" s="1"/>
  <c r="F1666" i="14" a="1"/>
  <c r="F1666" i="14" s="1"/>
  <c r="E1666" i="14" a="1"/>
  <c r="E1666" i="14" s="1"/>
  <c r="L1665" i="14" a="1"/>
  <c r="L1665" i="14" s="1"/>
  <c r="K1665" i="14" a="1"/>
  <c r="K1665" i="14" s="1"/>
  <c r="J1665" i="14" a="1"/>
  <c r="J1665" i="14" s="1"/>
  <c r="I1665" i="14" a="1"/>
  <c r="I1665" i="14" s="1"/>
  <c r="H1665" i="14" a="1"/>
  <c r="H1665" i="14" s="1"/>
  <c r="G1665" i="14" a="1"/>
  <c r="G1665" i="14" s="1"/>
  <c r="F1665" i="14" a="1"/>
  <c r="F1665" i="14" s="1"/>
  <c r="E1665" i="14" a="1"/>
  <c r="E1665" i="14" s="1"/>
  <c r="L1664" i="14" a="1"/>
  <c r="L1664" i="14" s="1"/>
  <c r="K1664" i="14" a="1"/>
  <c r="K1664" i="14" s="1"/>
  <c r="J1664" i="14" a="1"/>
  <c r="J1664" i="14" s="1"/>
  <c r="I1664" i="14" a="1"/>
  <c r="I1664" i="14" s="1"/>
  <c r="H1664" i="14" a="1"/>
  <c r="H1664" i="14" s="1"/>
  <c r="G1664" i="14" a="1"/>
  <c r="G1664" i="14" s="1"/>
  <c r="F1664" i="14" a="1"/>
  <c r="F1664" i="14" s="1"/>
  <c r="E1664" i="14" a="1"/>
  <c r="E1664" i="14" s="1"/>
  <c r="L1663" i="14" a="1"/>
  <c r="L1663" i="14" s="1"/>
  <c r="K1663" i="14" a="1"/>
  <c r="K1663" i="14" s="1"/>
  <c r="J1663" i="14" a="1"/>
  <c r="J1663" i="14" s="1"/>
  <c r="I1663" i="14" a="1"/>
  <c r="I1663" i="14" s="1"/>
  <c r="H1663" i="14" a="1"/>
  <c r="H1663" i="14" s="1"/>
  <c r="G1663" i="14" a="1"/>
  <c r="G1663" i="14" s="1"/>
  <c r="F1663" i="14" a="1"/>
  <c r="F1663" i="14" s="1"/>
  <c r="E1663" i="14" a="1"/>
  <c r="E1663" i="14" s="1"/>
  <c r="L1662" i="14" a="1"/>
  <c r="L1662" i="14" s="1"/>
  <c r="K1662" i="14" a="1"/>
  <c r="K1662" i="14" s="1"/>
  <c r="J1662" i="14" a="1"/>
  <c r="J1662" i="14" s="1"/>
  <c r="I1662" i="14" a="1"/>
  <c r="I1662" i="14" s="1"/>
  <c r="H1662" i="14" a="1"/>
  <c r="H1662" i="14" s="1"/>
  <c r="G1662" i="14" a="1"/>
  <c r="G1662" i="14" s="1"/>
  <c r="F1662" i="14" a="1"/>
  <c r="F1662" i="14" s="1"/>
  <c r="E1662" i="14" a="1"/>
  <c r="E1662" i="14" s="1"/>
  <c r="L1661" i="14" a="1"/>
  <c r="L1661" i="14" s="1"/>
  <c r="K1661" i="14" a="1"/>
  <c r="K1661" i="14" s="1"/>
  <c r="J1661" i="14" a="1"/>
  <c r="J1661" i="14" s="1"/>
  <c r="I1661" i="14" a="1"/>
  <c r="I1661" i="14" s="1"/>
  <c r="H1661" i="14" a="1"/>
  <c r="H1661" i="14" s="1"/>
  <c r="G1661" i="14" a="1"/>
  <c r="G1661" i="14" s="1"/>
  <c r="F1661" i="14" a="1"/>
  <c r="F1661" i="14" s="1"/>
  <c r="E1661" i="14" a="1"/>
  <c r="E1661" i="14" s="1"/>
  <c r="L1660" i="14" a="1"/>
  <c r="L1660" i="14" s="1"/>
  <c r="K1660" i="14" a="1"/>
  <c r="K1660" i="14" s="1"/>
  <c r="J1660" i="14" a="1"/>
  <c r="J1660" i="14" s="1"/>
  <c r="I1660" i="14" a="1"/>
  <c r="I1660" i="14" s="1"/>
  <c r="H1660" i="14" a="1"/>
  <c r="H1660" i="14" s="1"/>
  <c r="G1660" i="14" a="1"/>
  <c r="G1660" i="14" s="1"/>
  <c r="F1660" i="14" a="1"/>
  <c r="F1660" i="14" s="1"/>
  <c r="E1660" i="14" a="1"/>
  <c r="E1660" i="14" s="1"/>
  <c r="L1659" i="14" a="1"/>
  <c r="L1659" i="14" s="1"/>
  <c r="K1659" i="14" a="1"/>
  <c r="K1659" i="14" s="1"/>
  <c r="J1659" i="14" a="1"/>
  <c r="J1659" i="14" s="1"/>
  <c r="I1659" i="14" a="1"/>
  <c r="I1659" i="14" s="1"/>
  <c r="H1659" i="14" a="1"/>
  <c r="H1659" i="14" s="1"/>
  <c r="G1659" i="14" a="1"/>
  <c r="G1659" i="14" s="1"/>
  <c r="F1659" i="14" a="1"/>
  <c r="F1659" i="14" s="1"/>
  <c r="E1659" i="14" a="1"/>
  <c r="E1659" i="14" s="1"/>
  <c r="L1658" i="14" a="1"/>
  <c r="L1658" i="14" s="1"/>
  <c r="K1658" i="14" a="1"/>
  <c r="K1658" i="14" s="1"/>
  <c r="J1658" i="14" a="1"/>
  <c r="J1658" i="14" s="1"/>
  <c r="I1658" i="14" a="1"/>
  <c r="I1658" i="14" s="1"/>
  <c r="H1658" i="14" a="1"/>
  <c r="H1658" i="14" s="1"/>
  <c r="G1658" i="14" a="1"/>
  <c r="G1658" i="14" s="1"/>
  <c r="F1658" i="14" a="1"/>
  <c r="F1658" i="14" s="1"/>
  <c r="E1658" i="14" a="1"/>
  <c r="E1658" i="14" s="1"/>
  <c r="L1657" i="14" a="1"/>
  <c r="L1657" i="14" s="1"/>
  <c r="K1657" i="14" a="1"/>
  <c r="K1657" i="14" s="1"/>
  <c r="J1657" i="14" a="1"/>
  <c r="J1657" i="14" s="1"/>
  <c r="I1657" i="14" a="1"/>
  <c r="I1657" i="14" s="1"/>
  <c r="H1657" i="14" a="1"/>
  <c r="H1657" i="14" s="1"/>
  <c r="G1657" i="14" a="1"/>
  <c r="G1657" i="14" s="1"/>
  <c r="F1657" i="14" a="1"/>
  <c r="F1657" i="14" s="1"/>
  <c r="E1657" i="14" a="1"/>
  <c r="E1657" i="14" s="1"/>
  <c r="L1656" i="14" a="1"/>
  <c r="L1656" i="14" s="1"/>
  <c r="K1656" i="14" a="1"/>
  <c r="K1656" i="14" s="1"/>
  <c r="J1656" i="14" a="1"/>
  <c r="J1656" i="14" s="1"/>
  <c r="I1656" i="14" a="1"/>
  <c r="I1656" i="14" s="1"/>
  <c r="H1656" i="14" a="1"/>
  <c r="H1656" i="14" s="1"/>
  <c r="G1656" i="14" a="1"/>
  <c r="G1656" i="14" s="1"/>
  <c r="F1656" i="14" a="1"/>
  <c r="F1656" i="14" s="1"/>
  <c r="E1656" i="14" a="1"/>
  <c r="E1656" i="14" s="1"/>
  <c r="L1655" i="14" a="1"/>
  <c r="L1655" i="14" s="1"/>
  <c r="K1655" i="14" a="1"/>
  <c r="K1655" i="14" s="1"/>
  <c r="J1655" i="14" a="1"/>
  <c r="J1655" i="14" s="1"/>
  <c r="I1655" i="14" a="1"/>
  <c r="I1655" i="14" s="1"/>
  <c r="H1655" i="14" a="1"/>
  <c r="H1655" i="14" s="1"/>
  <c r="G1655" i="14" a="1"/>
  <c r="G1655" i="14" s="1"/>
  <c r="F1655" i="14" a="1"/>
  <c r="F1655" i="14" s="1"/>
  <c r="E1655" i="14" a="1"/>
  <c r="E1655" i="14" s="1"/>
  <c r="L1654" i="14" a="1"/>
  <c r="L1654" i="14" s="1"/>
  <c r="K1654" i="14" a="1"/>
  <c r="K1654" i="14" s="1"/>
  <c r="J1654" i="14" a="1"/>
  <c r="J1654" i="14" s="1"/>
  <c r="I1654" i="14" a="1"/>
  <c r="I1654" i="14" s="1"/>
  <c r="H1654" i="14" a="1"/>
  <c r="H1654" i="14" s="1"/>
  <c r="G1654" i="14" a="1"/>
  <c r="G1654" i="14" s="1"/>
  <c r="F1654" i="14" a="1"/>
  <c r="F1654" i="14" s="1"/>
  <c r="E1654" i="14" a="1"/>
  <c r="E1654" i="14" s="1"/>
  <c r="L1653" i="14" a="1"/>
  <c r="L1653" i="14" s="1"/>
  <c r="K1653" i="14" a="1"/>
  <c r="K1653" i="14" s="1"/>
  <c r="J1653" i="14" a="1"/>
  <c r="J1653" i="14" s="1"/>
  <c r="I1653" i="14" a="1"/>
  <c r="I1653" i="14" s="1"/>
  <c r="H1653" i="14" a="1"/>
  <c r="H1653" i="14" s="1"/>
  <c r="G1653" i="14" a="1"/>
  <c r="G1653" i="14" s="1"/>
  <c r="F1653" i="14" a="1"/>
  <c r="F1653" i="14" s="1"/>
  <c r="E1653" i="14" a="1"/>
  <c r="E1653" i="14" s="1"/>
  <c r="L1652" i="14" a="1"/>
  <c r="L1652" i="14" s="1"/>
  <c r="K1652" i="14" a="1"/>
  <c r="K1652" i="14" s="1"/>
  <c r="J1652" i="14" a="1"/>
  <c r="J1652" i="14" s="1"/>
  <c r="I1652" i="14" a="1"/>
  <c r="I1652" i="14" s="1"/>
  <c r="H1652" i="14" a="1"/>
  <c r="H1652" i="14" s="1"/>
  <c r="G1652" i="14" a="1"/>
  <c r="G1652" i="14" s="1"/>
  <c r="F1652" i="14" a="1"/>
  <c r="F1652" i="14" s="1"/>
  <c r="E1652" i="14" a="1"/>
  <c r="E1652" i="14" s="1"/>
  <c r="L1651" i="14" a="1"/>
  <c r="L1651" i="14" s="1"/>
  <c r="K1651" i="14" a="1"/>
  <c r="K1651" i="14" s="1"/>
  <c r="J1651" i="14" a="1"/>
  <c r="J1651" i="14" s="1"/>
  <c r="I1651" i="14" a="1"/>
  <c r="I1651" i="14" s="1"/>
  <c r="H1651" i="14" a="1"/>
  <c r="H1651" i="14" s="1"/>
  <c r="G1651" i="14" a="1"/>
  <c r="G1651" i="14" s="1"/>
  <c r="F1651" i="14" a="1"/>
  <c r="F1651" i="14" s="1"/>
  <c r="E1651" i="14" a="1"/>
  <c r="E1651" i="14" s="1"/>
  <c r="L1650" i="14" a="1"/>
  <c r="L1650" i="14" s="1"/>
  <c r="K1650" i="14" a="1"/>
  <c r="K1650" i="14" s="1"/>
  <c r="J1650" i="14" a="1"/>
  <c r="J1650" i="14" s="1"/>
  <c r="I1650" i="14" a="1"/>
  <c r="I1650" i="14" s="1"/>
  <c r="H1650" i="14" a="1"/>
  <c r="H1650" i="14" s="1"/>
  <c r="G1650" i="14" a="1"/>
  <c r="G1650" i="14" s="1"/>
  <c r="F1650" i="14" a="1"/>
  <c r="F1650" i="14" s="1"/>
  <c r="E1650" i="14" a="1"/>
  <c r="E1650" i="14" s="1"/>
  <c r="L1649" i="14" a="1"/>
  <c r="L1649" i="14" s="1"/>
  <c r="K1649" i="14" a="1"/>
  <c r="K1649" i="14" s="1"/>
  <c r="J1649" i="14" a="1"/>
  <c r="J1649" i="14" s="1"/>
  <c r="I1649" i="14" a="1"/>
  <c r="I1649" i="14" s="1"/>
  <c r="H1649" i="14" a="1"/>
  <c r="H1649" i="14" s="1"/>
  <c r="G1649" i="14" a="1"/>
  <c r="G1649" i="14" s="1"/>
  <c r="F1649" i="14" a="1"/>
  <c r="F1649" i="14" s="1"/>
  <c r="E1649" i="14" a="1"/>
  <c r="E1649" i="14" s="1"/>
  <c r="L1648" i="14" a="1"/>
  <c r="L1648" i="14" s="1"/>
  <c r="K1648" i="14" a="1"/>
  <c r="K1648" i="14" s="1"/>
  <c r="J1648" i="14" a="1"/>
  <c r="J1648" i="14" s="1"/>
  <c r="I1648" i="14" a="1"/>
  <c r="I1648" i="14" s="1"/>
  <c r="H1648" i="14" a="1"/>
  <c r="H1648" i="14" s="1"/>
  <c r="G1648" i="14" a="1"/>
  <c r="G1648" i="14" s="1"/>
  <c r="F1648" i="14" a="1"/>
  <c r="F1648" i="14" s="1"/>
  <c r="E1648" i="14" a="1"/>
  <c r="E1648" i="14" s="1"/>
  <c r="L1647" i="14" a="1"/>
  <c r="L1647" i="14" s="1"/>
  <c r="K1647" i="14" a="1"/>
  <c r="K1647" i="14" s="1"/>
  <c r="J1647" i="14" a="1"/>
  <c r="J1647" i="14" s="1"/>
  <c r="I1647" i="14" a="1"/>
  <c r="I1647" i="14" s="1"/>
  <c r="H1647" i="14" a="1"/>
  <c r="H1647" i="14" s="1"/>
  <c r="G1647" i="14" a="1"/>
  <c r="G1647" i="14" s="1"/>
  <c r="F1647" i="14" a="1"/>
  <c r="F1647" i="14" s="1"/>
  <c r="E1647" i="14" a="1"/>
  <c r="E1647" i="14" s="1"/>
  <c r="L1646" i="14" a="1"/>
  <c r="L1646" i="14" s="1"/>
  <c r="K1646" i="14" a="1"/>
  <c r="K1646" i="14" s="1"/>
  <c r="J1646" i="14" a="1"/>
  <c r="J1646" i="14" s="1"/>
  <c r="I1646" i="14" a="1"/>
  <c r="I1646" i="14" s="1"/>
  <c r="H1646" i="14" a="1"/>
  <c r="H1646" i="14" s="1"/>
  <c r="G1646" i="14" a="1"/>
  <c r="G1646" i="14" s="1"/>
  <c r="F1646" i="14" a="1"/>
  <c r="F1646" i="14" s="1"/>
  <c r="E1646" i="14" a="1"/>
  <c r="E1646" i="14" s="1"/>
  <c r="L1645" i="14" a="1"/>
  <c r="L1645" i="14" s="1"/>
  <c r="K1645" i="14" a="1"/>
  <c r="K1645" i="14" s="1"/>
  <c r="J1645" i="14" a="1"/>
  <c r="J1645" i="14" s="1"/>
  <c r="I1645" i="14" a="1"/>
  <c r="I1645" i="14" s="1"/>
  <c r="H1645" i="14" a="1"/>
  <c r="H1645" i="14" s="1"/>
  <c r="G1645" i="14" a="1"/>
  <c r="G1645" i="14" s="1"/>
  <c r="F1645" i="14" a="1"/>
  <c r="F1645" i="14" s="1"/>
  <c r="E1645" i="14" a="1"/>
  <c r="E1645" i="14" s="1"/>
  <c r="L1644" i="14" a="1"/>
  <c r="L1644" i="14" s="1"/>
  <c r="K1644" i="14" a="1"/>
  <c r="K1644" i="14" s="1"/>
  <c r="J1644" i="14" a="1"/>
  <c r="J1644" i="14" s="1"/>
  <c r="I1644" i="14" a="1"/>
  <c r="I1644" i="14" s="1"/>
  <c r="H1644" i="14" a="1"/>
  <c r="H1644" i="14" s="1"/>
  <c r="G1644" i="14" a="1"/>
  <c r="G1644" i="14" s="1"/>
  <c r="F1644" i="14" a="1"/>
  <c r="F1644" i="14" s="1"/>
  <c r="E1644" i="14" a="1"/>
  <c r="E1644" i="14" s="1"/>
  <c r="L1643" i="14" a="1"/>
  <c r="L1643" i="14" s="1"/>
  <c r="K1643" i="14" a="1"/>
  <c r="K1643" i="14" s="1"/>
  <c r="J1643" i="14" a="1"/>
  <c r="J1643" i="14" s="1"/>
  <c r="I1643" i="14" a="1"/>
  <c r="I1643" i="14" s="1"/>
  <c r="H1643" i="14" a="1"/>
  <c r="H1643" i="14" s="1"/>
  <c r="G1643" i="14" a="1"/>
  <c r="G1643" i="14" s="1"/>
  <c r="F1643" i="14" a="1"/>
  <c r="F1643" i="14" s="1"/>
  <c r="E1643" i="14" a="1"/>
  <c r="E1643" i="14" s="1"/>
  <c r="L1642" i="14" a="1"/>
  <c r="L1642" i="14" s="1"/>
  <c r="K1642" i="14" a="1"/>
  <c r="K1642" i="14" s="1"/>
  <c r="J1642" i="14" a="1"/>
  <c r="J1642" i="14" s="1"/>
  <c r="I1642" i="14" a="1"/>
  <c r="I1642" i="14" s="1"/>
  <c r="H1642" i="14" a="1"/>
  <c r="H1642" i="14" s="1"/>
  <c r="G1642" i="14" a="1"/>
  <c r="G1642" i="14" s="1"/>
  <c r="F1642" i="14" a="1"/>
  <c r="F1642" i="14" s="1"/>
  <c r="E1642" i="14" a="1"/>
  <c r="E1642" i="14" s="1"/>
  <c r="L1641" i="14" a="1"/>
  <c r="L1641" i="14" s="1"/>
  <c r="K1641" i="14" a="1"/>
  <c r="K1641" i="14" s="1"/>
  <c r="J1641" i="14" a="1"/>
  <c r="J1641" i="14" s="1"/>
  <c r="I1641" i="14" a="1"/>
  <c r="I1641" i="14" s="1"/>
  <c r="H1641" i="14" a="1"/>
  <c r="H1641" i="14" s="1"/>
  <c r="G1641" i="14" a="1"/>
  <c r="G1641" i="14" s="1"/>
  <c r="F1641" i="14" a="1"/>
  <c r="F1641" i="14" s="1"/>
  <c r="E1641" i="14" a="1"/>
  <c r="E1641" i="14" s="1"/>
  <c r="L1640" i="14" a="1"/>
  <c r="L1640" i="14" s="1"/>
  <c r="K1640" i="14" a="1"/>
  <c r="K1640" i="14" s="1"/>
  <c r="J1640" i="14" a="1"/>
  <c r="J1640" i="14" s="1"/>
  <c r="I1640" i="14" a="1"/>
  <c r="I1640" i="14" s="1"/>
  <c r="H1640" i="14" a="1"/>
  <c r="H1640" i="14" s="1"/>
  <c r="G1640" i="14" a="1"/>
  <c r="G1640" i="14" s="1"/>
  <c r="F1640" i="14" a="1"/>
  <c r="F1640" i="14" s="1"/>
  <c r="E1640" i="14" a="1"/>
  <c r="E1640" i="14" s="1"/>
  <c r="L1639" i="14" a="1"/>
  <c r="L1639" i="14" s="1"/>
  <c r="K1639" i="14" a="1"/>
  <c r="K1639" i="14" s="1"/>
  <c r="J1639" i="14" a="1"/>
  <c r="J1639" i="14" s="1"/>
  <c r="I1639" i="14" a="1"/>
  <c r="I1639" i="14" s="1"/>
  <c r="H1639" i="14" a="1"/>
  <c r="H1639" i="14" s="1"/>
  <c r="G1639" i="14" a="1"/>
  <c r="G1639" i="14" s="1"/>
  <c r="F1639" i="14" a="1"/>
  <c r="F1639" i="14" s="1"/>
  <c r="E1639" i="14" a="1"/>
  <c r="E1639" i="14" s="1"/>
  <c r="L1637" i="14" a="1"/>
  <c r="L1637" i="14" s="1"/>
  <c r="K1637" i="14" a="1"/>
  <c r="K1637" i="14" s="1"/>
  <c r="J1637" i="14" a="1"/>
  <c r="J1637" i="14" s="1"/>
  <c r="I1637" i="14" a="1"/>
  <c r="I1637" i="14" s="1"/>
  <c r="H1637" i="14" a="1"/>
  <c r="H1637" i="14" s="1"/>
  <c r="G1637" i="14" a="1"/>
  <c r="G1637" i="14" s="1"/>
  <c r="F1637" i="14" a="1"/>
  <c r="F1637" i="14" s="1"/>
  <c r="E1637" i="14" a="1"/>
  <c r="E1637" i="14" s="1"/>
  <c r="L1636" i="14" a="1"/>
  <c r="L1636" i="14" s="1"/>
  <c r="K1636" i="14" a="1"/>
  <c r="K1636" i="14" s="1"/>
  <c r="J1636" i="14" a="1"/>
  <c r="J1636" i="14" s="1"/>
  <c r="I1636" i="14" a="1"/>
  <c r="I1636" i="14" s="1"/>
  <c r="H1636" i="14" a="1"/>
  <c r="H1636" i="14" s="1"/>
  <c r="G1636" i="14" a="1"/>
  <c r="G1636" i="14" s="1"/>
  <c r="F1636" i="14" a="1"/>
  <c r="F1636" i="14" s="1"/>
  <c r="E1636" i="14" a="1"/>
  <c r="E1636" i="14" s="1"/>
  <c r="L1635" i="14" a="1"/>
  <c r="L1635" i="14" s="1"/>
  <c r="K1635" i="14" a="1"/>
  <c r="K1635" i="14" s="1"/>
  <c r="J1635" i="14" a="1"/>
  <c r="J1635" i="14" s="1"/>
  <c r="I1635" i="14" a="1"/>
  <c r="I1635" i="14" s="1"/>
  <c r="H1635" i="14" a="1"/>
  <c r="H1635" i="14" s="1"/>
  <c r="G1635" i="14" a="1"/>
  <c r="G1635" i="14" s="1"/>
  <c r="F1635" i="14" a="1"/>
  <c r="F1635" i="14" s="1"/>
  <c r="E1635" i="14" a="1"/>
  <c r="E1635" i="14" s="1"/>
  <c r="L1634" i="14" a="1"/>
  <c r="L1634" i="14" s="1"/>
  <c r="K1634" i="14" a="1"/>
  <c r="K1634" i="14" s="1"/>
  <c r="J1634" i="14" a="1"/>
  <c r="J1634" i="14" s="1"/>
  <c r="I1634" i="14" a="1"/>
  <c r="I1634" i="14" s="1"/>
  <c r="H1634" i="14" a="1"/>
  <c r="H1634" i="14" s="1"/>
  <c r="G1634" i="14" a="1"/>
  <c r="G1634" i="14" s="1"/>
  <c r="F1634" i="14" a="1"/>
  <c r="F1634" i="14" s="1"/>
  <c r="E1634" i="14" a="1"/>
  <c r="E1634" i="14" s="1"/>
  <c r="L1633" i="14" a="1"/>
  <c r="L1633" i="14" s="1"/>
  <c r="K1633" i="14" a="1"/>
  <c r="K1633" i="14" s="1"/>
  <c r="J1633" i="14" a="1"/>
  <c r="J1633" i="14" s="1"/>
  <c r="I1633" i="14" a="1"/>
  <c r="I1633" i="14" s="1"/>
  <c r="H1633" i="14" a="1"/>
  <c r="H1633" i="14" s="1"/>
  <c r="G1633" i="14" a="1"/>
  <c r="G1633" i="14" s="1"/>
  <c r="F1633" i="14" a="1"/>
  <c r="F1633" i="14" s="1"/>
  <c r="E1633" i="14" a="1"/>
  <c r="E1633" i="14" s="1"/>
  <c r="L1632" i="14" a="1"/>
  <c r="L1632" i="14" s="1"/>
  <c r="K1632" i="14" a="1"/>
  <c r="K1632" i="14" s="1"/>
  <c r="J1632" i="14" a="1"/>
  <c r="J1632" i="14" s="1"/>
  <c r="I1632" i="14" a="1"/>
  <c r="I1632" i="14" s="1"/>
  <c r="H1632" i="14" a="1"/>
  <c r="H1632" i="14" s="1"/>
  <c r="G1632" i="14" a="1"/>
  <c r="G1632" i="14" s="1"/>
  <c r="F1632" i="14" a="1"/>
  <c r="F1632" i="14" s="1"/>
  <c r="E1632" i="14" a="1"/>
  <c r="E1632" i="14" s="1"/>
  <c r="L1631" i="14" a="1"/>
  <c r="L1631" i="14" s="1"/>
  <c r="K1631" i="14" a="1"/>
  <c r="K1631" i="14" s="1"/>
  <c r="J1631" i="14" a="1"/>
  <c r="J1631" i="14" s="1"/>
  <c r="I1631" i="14" a="1"/>
  <c r="I1631" i="14" s="1"/>
  <c r="H1631" i="14" a="1"/>
  <c r="H1631" i="14" s="1"/>
  <c r="G1631" i="14" a="1"/>
  <c r="G1631" i="14" s="1"/>
  <c r="F1631" i="14" a="1"/>
  <c r="F1631" i="14" s="1"/>
  <c r="E1631" i="14" a="1"/>
  <c r="E1631" i="14" s="1"/>
  <c r="L1630" i="14" a="1"/>
  <c r="L1630" i="14" s="1"/>
  <c r="K1630" i="14" a="1"/>
  <c r="K1630" i="14" s="1"/>
  <c r="J1630" i="14" a="1"/>
  <c r="J1630" i="14" s="1"/>
  <c r="I1630" i="14" a="1"/>
  <c r="I1630" i="14" s="1"/>
  <c r="H1630" i="14" a="1"/>
  <c r="H1630" i="14" s="1"/>
  <c r="G1630" i="14" a="1"/>
  <c r="G1630" i="14" s="1"/>
  <c r="F1630" i="14" a="1"/>
  <c r="F1630" i="14" s="1"/>
  <c r="E1630" i="14" a="1"/>
  <c r="E1630" i="14" s="1"/>
  <c r="L1629" i="14" a="1"/>
  <c r="L1629" i="14" s="1"/>
  <c r="K1629" i="14" a="1"/>
  <c r="K1629" i="14" s="1"/>
  <c r="J1629" i="14" a="1"/>
  <c r="J1629" i="14" s="1"/>
  <c r="I1629" i="14" a="1"/>
  <c r="I1629" i="14" s="1"/>
  <c r="H1629" i="14" a="1"/>
  <c r="H1629" i="14" s="1"/>
  <c r="G1629" i="14" a="1"/>
  <c r="G1629" i="14" s="1"/>
  <c r="F1629" i="14" a="1"/>
  <c r="F1629" i="14" s="1"/>
  <c r="E1629" i="14" a="1"/>
  <c r="E1629" i="14" s="1"/>
  <c r="L1628" i="14" a="1"/>
  <c r="L1628" i="14" s="1"/>
  <c r="K1628" i="14" a="1"/>
  <c r="K1628" i="14" s="1"/>
  <c r="J1628" i="14" a="1"/>
  <c r="J1628" i="14" s="1"/>
  <c r="I1628" i="14" a="1"/>
  <c r="I1628" i="14" s="1"/>
  <c r="H1628" i="14" a="1"/>
  <c r="H1628" i="14" s="1"/>
  <c r="G1628" i="14" a="1"/>
  <c r="G1628" i="14" s="1"/>
  <c r="F1628" i="14" a="1"/>
  <c r="F1628" i="14" s="1"/>
  <c r="E1628" i="14" a="1"/>
  <c r="E1628" i="14" s="1"/>
  <c r="L1627" i="14" a="1"/>
  <c r="L1627" i="14" s="1"/>
  <c r="K1627" i="14" a="1"/>
  <c r="K1627" i="14" s="1"/>
  <c r="J1627" i="14" a="1"/>
  <c r="J1627" i="14" s="1"/>
  <c r="I1627" i="14" a="1"/>
  <c r="I1627" i="14" s="1"/>
  <c r="H1627" i="14" a="1"/>
  <c r="H1627" i="14" s="1"/>
  <c r="G1627" i="14" a="1"/>
  <c r="G1627" i="14" s="1"/>
  <c r="F1627" i="14" a="1"/>
  <c r="F1627" i="14" s="1"/>
  <c r="E1627" i="14" a="1"/>
  <c r="E1627" i="14" s="1"/>
  <c r="L1626" i="14" a="1"/>
  <c r="L1626" i="14" s="1"/>
  <c r="K1626" i="14" a="1"/>
  <c r="K1626" i="14" s="1"/>
  <c r="J1626" i="14" a="1"/>
  <c r="J1626" i="14" s="1"/>
  <c r="I1626" i="14" a="1"/>
  <c r="I1626" i="14" s="1"/>
  <c r="H1626" i="14" a="1"/>
  <c r="H1626" i="14" s="1"/>
  <c r="G1626" i="14" a="1"/>
  <c r="G1626" i="14" s="1"/>
  <c r="F1626" i="14" a="1"/>
  <c r="F1626" i="14" s="1"/>
  <c r="E1626" i="14" a="1"/>
  <c r="E1626" i="14" s="1"/>
  <c r="L1625" i="14" a="1"/>
  <c r="L1625" i="14" s="1"/>
  <c r="K1625" i="14" a="1"/>
  <c r="K1625" i="14" s="1"/>
  <c r="J1625" i="14" a="1"/>
  <c r="J1625" i="14" s="1"/>
  <c r="I1625" i="14" a="1"/>
  <c r="I1625" i="14" s="1"/>
  <c r="H1625" i="14" a="1"/>
  <c r="H1625" i="14" s="1"/>
  <c r="G1625" i="14" a="1"/>
  <c r="G1625" i="14" s="1"/>
  <c r="F1625" i="14" a="1"/>
  <c r="F1625" i="14" s="1"/>
  <c r="E1625" i="14" a="1"/>
  <c r="E1625" i="14" s="1"/>
  <c r="L1624" i="14" a="1"/>
  <c r="L1624" i="14" s="1"/>
  <c r="K1624" i="14" a="1"/>
  <c r="K1624" i="14" s="1"/>
  <c r="J1624" i="14" a="1"/>
  <c r="J1624" i="14" s="1"/>
  <c r="I1624" i="14" a="1"/>
  <c r="I1624" i="14" s="1"/>
  <c r="H1624" i="14" a="1"/>
  <c r="H1624" i="14" s="1"/>
  <c r="G1624" i="14" a="1"/>
  <c r="G1624" i="14" s="1"/>
  <c r="F1624" i="14" a="1"/>
  <c r="F1624" i="14" s="1"/>
  <c r="E1624" i="14" a="1"/>
  <c r="E1624" i="14" s="1"/>
  <c r="L1623" i="14" a="1"/>
  <c r="L1623" i="14" s="1"/>
  <c r="K1623" i="14" a="1"/>
  <c r="K1623" i="14" s="1"/>
  <c r="J1623" i="14" a="1"/>
  <c r="J1623" i="14" s="1"/>
  <c r="I1623" i="14" a="1"/>
  <c r="I1623" i="14" s="1"/>
  <c r="H1623" i="14" a="1"/>
  <c r="H1623" i="14" s="1"/>
  <c r="G1623" i="14" a="1"/>
  <c r="G1623" i="14" s="1"/>
  <c r="F1623" i="14" a="1"/>
  <c r="F1623" i="14" s="1"/>
  <c r="E1623" i="14" a="1"/>
  <c r="E1623" i="14" s="1"/>
  <c r="L1622" i="14" a="1"/>
  <c r="L1622" i="14" s="1"/>
  <c r="K1622" i="14" a="1"/>
  <c r="K1622" i="14" s="1"/>
  <c r="J1622" i="14" a="1"/>
  <c r="J1622" i="14" s="1"/>
  <c r="I1622" i="14" a="1"/>
  <c r="I1622" i="14" s="1"/>
  <c r="H1622" i="14" a="1"/>
  <c r="H1622" i="14" s="1"/>
  <c r="G1622" i="14" a="1"/>
  <c r="G1622" i="14" s="1"/>
  <c r="F1622" i="14" a="1"/>
  <c r="F1622" i="14" s="1"/>
  <c r="E1622" i="14" a="1"/>
  <c r="E1622" i="14" s="1"/>
  <c r="L1621" i="14" a="1"/>
  <c r="L1621" i="14" s="1"/>
  <c r="K1621" i="14" a="1"/>
  <c r="K1621" i="14" s="1"/>
  <c r="J1621" i="14" a="1"/>
  <c r="J1621" i="14" s="1"/>
  <c r="I1621" i="14" a="1"/>
  <c r="I1621" i="14" s="1"/>
  <c r="H1621" i="14" a="1"/>
  <c r="H1621" i="14" s="1"/>
  <c r="G1621" i="14" a="1"/>
  <c r="G1621" i="14" s="1"/>
  <c r="F1621" i="14" a="1"/>
  <c r="F1621" i="14" s="1"/>
  <c r="E1621" i="14" a="1"/>
  <c r="E1621" i="14" s="1"/>
  <c r="L1620" i="14" a="1"/>
  <c r="L1620" i="14" s="1"/>
  <c r="K1620" i="14" a="1"/>
  <c r="K1620" i="14" s="1"/>
  <c r="J1620" i="14" a="1"/>
  <c r="J1620" i="14" s="1"/>
  <c r="I1620" i="14" a="1"/>
  <c r="I1620" i="14" s="1"/>
  <c r="H1620" i="14" a="1"/>
  <c r="H1620" i="14" s="1"/>
  <c r="G1620" i="14" a="1"/>
  <c r="G1620" i="14" s="1"/>
  <c r="F1620" i="14" a="1"/>
  <c r="F1620" i="14" s="1"/>
  <c r="E1620" i="14" a="1"/>
  <c r="E1620" i="14" s="1"/>
  <c r="L1619" i="14" a="1"/>
  <c r="L1619" i="14" s="1"/>
  <c r="K1619" i="14" a="1"/>
  <c r="K1619" i="14" s="1"/>
  <c r="J1619" i="14" a="1"/>
  <c r="J1619" i="14" s="1"/>
  <c r="I1619" i="14" a="1"/>
  <c r="I1619" i="14" s="1"/>
  <c r="H1619" i="14" a="1"/>
  <c r="H1619" i="14" s="1"/>
  <c r="G1619" i="14" a="1"/>
  <c r="G1619" i="14" s="1"/>
  <c r="F1619" i="14" a="1"/>
  <c r="F1619" i="14" s="1"/>
  <c r="E1619" i="14" a="1"/>
  <c r="E1619" i="14" s="1"/>
  <c r="L1618" i="14" a="1"/>
  <c r="L1618" i="14" s="1"/>
  <c r="K1618" i="14" a="1"/>
  <c r="K1618" i="14" s="1"/>
  <c r="J1618" i="14" a="1"/>
  <c r="J1618" i="14" s="1"/>
  <c r="I1618" i="14" a="1"/>
  <c r="I1618" i="14" s="1"/>
  <c r="H1618" i="14" a="1"/>
  <c r="H1618" i="14" s="1"/>
  <c r="G1618" i="14" a="1"/>
  <c r="G1618" i="14" s="1"/>
  <c r="F1618" i="14" a="1"/>
  <c r="F1618" i="14" s="1"/>
  <c r="E1618" i="14" a="1"/>
  <c r="E1618" i="14" s="1"/>
  <c r="L1617" i="14" a="1"/>
  <c r="L1617" i="14" s="1"/>
  <c r="K1617" i="14" a="1"/>
  <c r="K1617" i="14" s="1"/>
  <c r="J1617" i="14" a="1"/>
  <c r="J1617" i="14" s="1"/>
  <c r="I1617" i="14" a="1"/>
  <c r="I1617" i="14" s="1"/>
  <c r="H1617" i="14" a="1"/>
  <c r="H1617" i="14" s="1"/>
  <c r="G1617" i="14" a="1"/>
  <c r="G1617" i="14" s="1"/>
  <c r="F1617" i="14" a="1"/>
  <c r="F1617" i="14" s="1"/>
  <c r="E1617" i="14" a="1"/>
  <c r="E1617" i="14" s="1"/>
  <c r="L1616" i="14" a="1"/>
  <c r="L1616" i="14" s="1"/>
  <c r="K1616" i="14" a="1"/>
  <c r="K1616" i="14" s="1"/>
  <c r="J1616" i="14" a="1"/>
  <c r="J1616" i="14" s="1"/>
  <c r="I1616" i="14" a="1"/>
  <c r="I1616" i="14" s="1"/>
  <c r="H1616" i="14" a="1"/>
  <c r="H1616" i="14" s="1"/>
  <c r="G1616" i="14" a="1"/>
  <c r="G1616" i="14" s="1"/>
  <c r="F1616" i="14" a="1"/>
  <c r="F1616" i="14" s="1"/>
  <c r="E1616" i="14" a="1"/>
  <c r="E1616" i="14" s="1"/>
  <c r="L1615" i="14" a="1"/>
  <c r="L1615" i="14" s="1"/>
  <c r="K1615" i="14" a="1"/>
  <c r="K1615" i="14" s="1"/>
  <c r="J1615" i="14" a="1"/>
  <c r="J1615" i="14" s="1"/>
  <c r="I1615" i="14" a="1"/>
  <c r="I1615" i="14" s="1"/>
  <c r="H1615" i="14" a="1"/>
  <c r="H1615" i="14" s="1"/>
  <c r="G1615" i="14" a="1"/>
  <c r="G1615" i="14" s="1"/>
  <c r="F1615" i="14" a="1"/>
  <c r="F1615" i="14" s="1"/>
  <c r="E1615" i="14" a="1"/>
  <c r="E1615" i="14" s="1"/>
  <c r="L1614" i="14" a="1"/>
  <c r="L1614" i="14" s="1"/>
  <c r="K1614" i="14" a="1"/>
  <c r="K1614" i="14" s="1"/>
  <c r="J1614" i="14" a="1"/>
  <c r="J1614" i="14" s="1"/>
  <c r="I1614" i="14" a="1"/>
  <c r="I1614" i="14" s="1"/>
  <c r="H1614" i="14" a="1"/>
  <c r="H1614" i="14" s="1"/>
  <c r="G1614" i="14" a="1"/>
  <c r="G1614" i="14" s="1"/>
  <c r="F1614" i="14" a="1"/>
  <c r="F1614" i="14" s="1"/>
  <c r="E1614" i="14" a="1"/>
  <c r="E1614" i="14" s="1"/>
  <c r="L1613" i="14" a="1"/>
  <c r="L1613" i="14" s="1"/>
  <c r="K1613" i="14" a="1"/>
  <c r="K1613" i="14" s="1"/>
  <c r="J1613" i="14" a="1"/>
  <c r="J1613" i="14" s="1"/>
  <c r="I1613" i="14" a="1"/>
  <c r="I1613" i="14" s="1"/>
  <c r="H1613" i="14" a="1"/>
  <c r="H1613" i="14" s="1"/>
  <c r="G1613" i="14" a="1"/>
  <c r="G1613" i="14" s="1"/>
  <c r="F1613" i="14" a="1"/>
  <c r="F1613" i="14" s="1"/>
  <c r="E1613" i="14" a="1"/>
  <c r="E1613" i="14" s="1"/>
  <c r="L1612" i="14" a="1"/>
  <c r="L1612" i="14" s="1"/>
  <c r="K1612" i="14" a="1"/>
  <c r="K1612" i="14" s="1"/>
  <c r="J1612" i="14" a="1"/>
  <c r="J1612" i="14" s="1"/>
  <c r="I1612" i="14" a="1"/>
  <c r="I1612" i="14" s="1"/>
  <c r="H1612" i="14" a="1"/>
  <c r="H1612" i="14" s="1"/>
  <c r="G1612" i="14" a="1"/>
  <c r="G1612" i="14" s="1"/>
  <c r="F1612" i="14" a="1"/>
  <c r="F1612" i="14" s="1"/>
  <c r="E1612" i="14" a="1"/>
  <c r="E1612" i="14" s="1"/>
  <c r="L1611" i="14" a="1"/>
  <c r="L1611" i="14" s="1"/>
  <c r="K1611" i="14" a="1"/>
  <c r="K1611" i="14" s="1"/>
  <c r="J1611" i="14" a="1"/>
  <c r="J1611" i="14" s="1"/>
  <c r="I1611" i="14" a="1"/>
  <c r="I1611" i="14" s="1"/>
  <c r="H1611" i="14" a="1"/>
  <c r="H1611" i="14" s="1"/>
  <c r="G1611" i="14" a="1"/>
  <c r="G1611" i="14" s="1"/>
  <c r="F1611" i="14" a="1"/>
  <c r="F1611" i="14" s="1"/>
  <c r="E1611" i="14" a="1"/>
  <c r="E1611" i="14" s="1"/>
  <c r="L1610" i="14" a="1"/>
  <c r="L1610" i="14" s="1"/>
  <c r="K1610" i="14" a="1"/>
  <c r="K1610" i="14" s="1"/>
  <c r="J1610" i="14" a="1"/>
  <c r="J1610" i="14" s="1"/>
  <c r="I1610" i="14" a="1"/>
  <c r="I1610" i="14" s="1"/>
  <c r="H1610" i="14" a="1"/>
  <c r="H1610" i="14" s="1"/>
  <c r="G1610" i="14" a="1"/>
  <c r="G1610" i="14" s="1"/>
  <c r="F1610" i="14" a="1"/>
  <c r="F1610" i="14" s="1"/>
  <c r="E1610" i="14" a="1"/>
  <c r="E1610" i="14" s="1"/>
  <c r="L1609" i="14" a="1"/>
  <c r="L1609" i="14" s="1"/>
  <c r="K1609" i="14" a="1"/>
  <c r="K1609" i="14" s="1"/>
  <c r="J1609" i="14" a="1"/>
  <c r="J1609" i="14" s="1"/>
  <c r="I1609" i="14" a="1"/>
  <c r="I1609" i="14" s="1"/>
  <c r="H1609" i="14" a="1"/>
  <c r="H1609" i="14" s="1"/>
  <c r="G1609" i="14" a="1"/>
  <c r="G1609" i="14" s="1"/>
  <c r="F1609" i="14" a="1"/>
  <c r="F1609" i="14" s="1"/>
  <c r="E1609" i="14" a="1"/>
  <c r="E1609" i="14" s="1"/>
  <c r="L1608" i="14" a="1"/>
  <c r="L1608" i="14" s="1"/>
  <c r="K1608" i="14" a="1"/>
  <c r="K1608" i="14" s="1"/>
  <c r="J1608" i="14" a="1"/>
  <c r="J1608" i="14" s="1"/>
  <c r="I1608" i="14" a="1"/>
  <c r="I1608" i="14" s="1"/>
  <c r="H1608" i="14" a="1"/>
  <c r="H1608" i="14" s="1"/>
  <c r="G1608" i="14" a="1"/>
  <c r="G1608" i="14" s="1"/>
  <c r="F1608" i="14" a="1"/>
  <c r="F1608" i="14" s="1"/>
  <c r="E1608" i="14" a="1"/>
  <c r="E1608" i="14" s="1"/>
  <c r="L1607" i="14" a="1"/>
  <c r="L1607" i="14" s="1"/>
  <c r="K1607" i="14" a="1"/>
  <c r="K1607" i="14" s="1"/>
  <c r="J1607" i="14" a="1"/>
  <c r="J1607" i="14" s="1"/>
  <c r="I1607" i="14" a="1"/>
  <c r="I1607" i="14" s="1"/>
  <c r="H1607" i="14" a="1"/>
  <c r="H1607" i="14" s="1"/>
  <c r="G1607" i="14" a="1"/>
  <c r="G1607" i="14" s="1"/>
  <c r="F1607" i="14" a="1"/>
  <c r="F1607" i="14" s="1"/>
  <c r="E1607" i="14" a="1"/>
  <c r="E1607" i="14" s="1"/>
  <c r="L1606" i="14" a="1"/>
  <c r="L1606" i="14" s="1"/>
  <c r="K1606" i="14" a="1"/>
  <c r="K1606" i="14" s="1"/>
  <c r="J1606" i="14" a="1"/>
  <c r="J1606" i="14" s="1"/>
  <c r="I1606" i="14" a="1"/>
  <c r="I1606" i="14" s="1"/>
  <c r="H1606" i="14" a="1"/>
  <c r="H1606" i="14" s="1"/>
  <c r="G1606" i="14" a="1"/>
  <c r="G1606" i="14" s="1"/>
  <c r="F1606" i="14" a="1"/>
  <c r="F1606" i="14" s="1"/>
  <c r="E1606" i="14" a="1"/>
  <c r="E1606" i="14" s="1"/>
  <c r="L1605" i="14" a="1"/>
  <c r="L1605" i="14" s="1"/>
  <c r="K1605" i="14" a="1"/>
  <c r="K1605" i="14" s="1"/>
  <c r="J1605" i="14" a="1"/>
  <c r="J1605" i="14" s="1"/>
  <c r="I1605" i="14" a="1"/>
  <c r="I1605" i="14" s="1"/>
  <c r="H1605" i="14" a="1"/>
  <c r="H1605" i="14" s="1"/>
  <c r="G1605" i="14" a="1"/>
  <c r="G1605" i="14" s="1"/>
  <c r="F1605" i="14" a="1"/>
  <c r="F1605" i="14" s="1"/>
  <c r="E1605" i="14" a="1"/>
  <c r="E1605" i="14" s="1"/>
  <c r="L1604" i="14" a="1"/>
  <c r="L1604" i="14" s="1"/>
  <c r="K1604" i="14" a="1"/>
  <c r="K1604" i="14" s="1"/>
  <c r="J1604" i="14" a="1"/>
  <c r="J1604" i="14" s="1"/>
  <c r="I1604" i="14" a="1"/>
  <c r="I1604" i="14" s="1"/>
  <c r="H1604" i="14" a="1"/>
  <c r="H1604" i="14" s="1"/>
  <c r="G1604" i="14" a="1"/>
  <c r="G1604" i="14" s="1"/>
  <c r="F1604" i="14" a="1"/>
  <c r="F1604" i="14" s="1"/>
  <c r="E1604" i="14" a="1"/>
  <c r="E1604" i="14" s="1"/>
  <c r="L1603" i="14" a="1"/>
  <c r="L1603" i="14" s="1"/>
  <c r="K1603" i="14" a="1"/>
  <c r="K1603" i="14" s="1"/>
  <c r="J1603" i="14" a="1"/>
  <c r="J1603" i="14" s="1"/>
  <c r="I1603" i="14" a="1"/>
  <c r="I1603" i="14" s="1"/>
  <c r="H1603" i="14" a="1"/>
  <c r="H1603" i="14" s="1"/>
  <c r="G1603" i="14" a="1"/>
  <c r="G1603" i="14" s="1"/>
  <c r="F1603" i="14" a="1"/>
  <c r="F1603" i="14" s="1"/>
  <c r="E1603" i="14" a="1"/>
  <c r="E1603" i="14" s="1"/>
  <c r="L1602" i="14" a="1"/>
  <c r="L1602" i="14" s="1"/>
  <c r="K1602" i="14" a="1"/>
  <c r="K1602" i="14" s="1"/>
  <c r="J1602" i="14" a="1"/>
  <c r="J1602" i="14" s="1"/>
  <c r="I1602" i="14" a="1"/>
  <c r="I1602" i="14" s="1"/>
  <c r="H1602" i="14" a="1"/>
  <c r="H1602" i="14" s="1"/>
  <c r="G1602" i="14" a="1"/>
  <c r="G1602" i="14" s="1"/>
  <c r="F1602" i="14" a="1"/>
  <c r="F1602" i="14" s="1"/>
  <c r="E1602" i="14" a="1"/>
  <c r="E1602" i="14" s="1"/>
  <c r="L1601" i="14" a="1"/>
  <c r="L1601" i="14" s="1"/>
  <c r="K1601" i="14" a="1"/>
  <c r="K1601" i="14" s="1"/>
  <c r="J1601" i="14" a="1"/>
  <c r="J1601" i="14" s="1"/>
  <c r="I1601" i="14" a="1"/>
  <c r="I1601" i="14" s="1"/>
  <c r="H1601" i="14" a="1"/>
  <c r="H1601" i="14" s="1"/>
  <c r="G1601" i="14" a="1"/>
  <c r="G1601" i="14" s="1"/>
  <c r="F1601" i="14" a="1"/>
  <c r="F1601" i="14" s="1"/>
  <c r="E1601" i="14" a="1"/>
  <c r="E1601" i="14" s="1"/>
  <c r="L1600" i="14" a="1"/>
  <c r="L1600" i="14" s="1"/>
  <c r="K1600" i="14" a="1"/>
  <c r="K1600" i="14" s="1"/>
  <c r="J1600" i="14" a="1"/>
  <c r="J1600" i="14" s="1"/>
  <c r="I1600" i="14" a="1"/>
  <c r="I1600" i="14" s="1"/>
  <c r="H1600" i="14" a="1"/>
  <c r="H1600" i="14" s="1"/>
  <c r="G1600" i="14" a="1"/>
  <c r="G1600" i="14" s="1"/>
  <c r="F1600" i="14" a="1"/>
  <c r="F1600" i="14" s="1"/>
  <c r="E1600" i="14" a="1"/>
  <c r="E1600" i="14" s="1"/>
  <c r="L1599" i="14" a="1"/>
  <c r="L1599" i="14" s="1"/>
  <c r="K1599" i="14" a="1"/>
  <c r="K1599" i="14" s="1"/>
  <c r="J1599" i="14" a="1"/>
  <c r="J1599" i="14" s="1"/>
  <c r="I1599" i="14" a="1"/>
  <c r="I1599" i="14" s="1"/>
  <c r="H1599" i="14" a="1"/>
  <c r="H1599" i="14" s="1"/>
  <c r="G1599" i="14" a="1"/>
  <c r="G1599" i="14" s="1"/>
  <c r="F1599" i="14" a="1"/>
  <c r="F1599" i="14" s="1"/>
  <c r="E1599" i="14" a="1"/>
  <c r="E1599" i="14" s="1"/>
  <c r="L1598" i="14" a="1"/>
  <c r="L1598" i="14" s="1"/>
  <c r="K1598" i="14" a="1"/>
  <c r="K1598" i="14" s="1"/>
  <c r="J1598" i="14" a="1"/>
  <c r="J1598" i="14" s="1"/>
  <c r="I1598" i="14" a="1"/>
  <c r="I1598" i="14" s="1"/>
  <c r="H1598" i="14" a="1"/>
  <c r="H1598" i="14" s="1"/>
  <c r="G1598" i="14" a="1"/>
  <c r="G1598" i="14" s="1"/>
  <c r="F1598" i="14" a="1"/>
  <c r="F1598" i="14" s="1"/>
  <c r="E1598" i="14" a="1"/>
  <c r="E1598" i="14" s="1"/>
  <c r="L1597" i="14" a="1"/>
  <c r="L1597" i="14" s="1"/>
  <c r="K1597" i="14" a="1"/>
  <c r="K1597" i="14" s="1"/>
  <c r="J1597" i="14" a="1"/>
  <c r="J1597" i="14" s="1"/>
  <c r="I1597" i="14" a="1"/>
  <c r="I1597" i="14" s="1"/>
  <c r="H1597" i="14" a="1"/>
  <c r="H1597" i="14" s="1"/>
  <c r="G1597" i="14" a="1"/>
  <c r="G1597" i="14" s="1"/>
  <c r="F1597" i="14" a="1"/>
  <c r="F1597" i="14" s="1"/>
  <c r="E1597" i="14" a="1"/>
  <c r="E1597" i="14" s="1"/>
  <c r="L1596" i="14" a="1"/>
  <c r="L1596" i="14" s="1"/>
  <c r="K1596" i="14" a="1"/>
  <c r="K1596" i="14" s="1"/>
  <c r="J1596" i="14" a="1"/>
  <c r="J1596" i="14" s="1"/>
  <c r="I1596" i="14" a="1"/>
  <c r="I1596" i="14" s="1"/>
  <c r="H1596" i="14" a="1"/>
  <c r="H1596" i="14" s="1"/>
  <c r="G1596" i="14" a="1"/>
  <c r="G1596" i="14" s="1"/>
  <c r="F1596" i="14" a="1"/>
  <c r="F1596" i="14" s="1"/>
  <c r="E1596" i="14" a="1"/>
  <c r="E1596" i="14" s="1"/>
  <c r="L1595" i="14" a="1"/>
  <c r="L1595" i="14" s="1"/>
  <c r="K1595" i="14" a="1"/>
  <c r="K1595" i="14" s="1"/>
  <c r="J1595" i="14" a="1"/>
  <c r="J1595" i="14" s="1"/>
  <c r="I1595" i="14" a="1"/>
  <c r="I1595" i="14" s="1"/>
  <c r="H1595" i="14" a="1"/>
  <c r="H1595" i="14" s="1"/>
  <c r="G1595" i="14" a="1"/>
  <c r="G1595" i="14" s="1"/>
  <c r="F1595" i="14" a="1"/>
  <c r="F1595" i="14" s="1"/>
  <c r="E1595" i="14" a="1"/>
  <c r="E1595" i="14" s="1"/>
  <c r="L1594" i="14" a="1"/>
  <c r="L1594" i="14" s="1"/>
  <c r="K1594" i="14" a="1"/>
  <c r="K1594" i="14" s="1"/>
  <c r="J1594" i="14" a="1"/>
  <c r="J1594" i="14" s="1"/>
  <c r="I1594" i="14" a="1"/>
  <c r="I1594" i="14" s="1"/>
  <c r="H1594" i="14" a="1"/>
  <c r="H1594" i="14" s="1"/>
  <c r="G1594" i="14" a="1"/>
  <c r="G1594" i="14" s="1"/>
  <c r="F1594" i="14" a="1"/>
  <c r="F1594" i="14" s="1"/>
  <c r="E1594" i="14" a="1"/>
  <c r="E1594" i="14" s="1"/>
  <c r="L1593" i="14" a="1"/>
  <c r="L1593" i="14" s="1"/>
  <c r="K1593" i="14" a="1"/>
  <c r="K1593" i="14" s="1"/>
  <c r="J1593" i="14" a="1"/>
  <c r="J1593" i="14" s="1"/>
  <c r="I1593" i="14" a="1"/>
  <c r="I1593" i="14" s="1"/>
  <c r="H1593" i="14" a="1"/>
  <c r="H1593" i="14" s="1"/>
  <c r="G1593" i="14" a="1"/>
  <c r="G1593" i="14" s="1"/>
  <c r="F1593" i="14" a="1"/>
  <c r="F1593" i="14" s="1"/>
  <c r="E1593" i="14" a="1"/>
  <c r="E1593" i="14" s="1"/>
  <c r="L1592" i="14" a="1"/>
  <c r="L1592" i="14" s="1"/>
  <c r="K1592" i="14" a="1"/>
  <c r="K1592" i="14" s="1"/>
  <c r="J1592" i="14" a="1"/>
  <c r="J1592" i="14" s="1"/>
  <c r="I1592" i="14" a="1"/>
  <c r="I1592" i="14" s="1"/>
  <c r="H1592" i="14" a="1"/>
  <c r="H1592" i="14" s="1"/>
  <c r="G1592" i="14" a="1"/>
  <c r="G1592" i="14" s="1"/>
  <c r="F1592" i="14" a="1"/>
  <c r="F1592" i="14" s="1"/>
  <c r="E1592" i="14" a="1"/>
  <c r="E1592" i="14" s="1"/>
  <c r="L1591" i="14" a="1"/>
  <c r="L1591" i="14" s="1"/>
  <c r="K1591" i="14" a="1"/>
  <c r="K1591" i="14" s="1"/>
  <c r="J1591" i="14" a="1"/>
  <c r="J1591" i="14" s="1"/>
  <c r="I1591" i="14" a="1"/>
  <c r="I1591" i="14" s="1"/>
  <c r="H1591" i="14" a="1"/>
  <c r="H1591" i="14" s="1"/>
  <c r="G1591" i="14" a="1"/>
  <c r="G1591" i="14" s="1"/>
  <c r="F1591" i="14" a="1"/>
  <c r="F1591" i="14" s="1"/>
  <c r="E1591" i="14" a="1"/>
  <c r="E1591" i="14" s="1"/>
  <c r="L1590" i="14" a="1"/>
  <c r="L1590" i="14" s="1"/>
  <c r="K1590" i="14" a="1"/>
  <c r="K1590" i="14" s="1"/>
  <c r="J1590" i="14" a="1"/>
  <c r="J1590" i="14" s="1"/>
  <c r="I1590" i="14" a="1"/>
  <c r="I1590" i="14" s="1"/>
  <c r="H1590" i="14" a="1"/>
  <c r="H1590" i="14" s="1"/>
  <c r="G1590" i="14" a="1"/>
  <c r="G1590" i="14" s="1"/>
  <c r="F1590" i="14" a="1"/>
  <c r="F1590" i="14" s="1"/>
  <c r="E1590" i="14" a="1"/>
  <c r="E1590" i="14" s="1"/>
  <c r="L1589" i="14" a="1"/>
  <c r="L1589" i="14" s="1"/>
  <c r="K1589" i="14" a="1"/>
  <c r="K1589" i="14" s="1"/>
  <c r="J1589" i="14" a="1"/>
  <c r="J1589" i="14" s="1"/>
  <c r="I1589" i="14" a="1"/>
  <c r="I1589" i="14" s="1"/>
  <c r="H1589" i="14" a="1"/>
  <c r="H1589" i="14" s="1"/>
  <c r="G1589" i="14" a="1"/>
  <c r="G1589" i="14" s="1"/>
  <c r="F1589" i="14" a="1"/>
  <c r="F1589" i="14" s="1"/>
  <c r="E1589" i="14" a="1"/>
  <c r="E1589" i="14" s="1"/>
  <c r="L1588" i="14" a="1"/>
  <c r="L1588" i="14" s="1"/>
  <c r="K1588" i="14" a="1"/>
  <c r="K1588" i="14" s="1"/>
  <c r="J1588" i="14" a="1"/>
  <c r="J1588" i="14" s="1"/>
  <c r="I1588" i="14" a="1"/>
  <c r="I1588" i="14" s="1"/>
  <c r="H1588" i="14" a="1"/>
  <c r="H1588" i="14" s="1"/>
  <c r="G1588" i="14" a="1"/>
  <c r="G1588" i="14" s="1"/>
  <c r="F1588" i="14" a="1"/>
  <c r="F1588" i="14" s="1"/>
  <c r="E1588" i="14" a="1"/>
  <c r="E1588" i="14" s="1"/>
  <c r="L1586" i="14" a="1"/>
  <c r="L1586" i="14" s="1"/>
  <c r="K1586" i="14" a="1"/>
  <c r="K1586" i="14" s="1"/>
  <c r="J1586" i="14" a="1"/>
  <c r="J1586" i="14" s="1"/>
  <c r="I1586" i="14" a="1"/>
  <c r="I1586" i="14" s="1"/>
  <c r="H1586" i="14" a="1"/>
  <c r="H1586" i="14" s="1"/>
  <c r="G1586" i="14" a="1"/>
  <c r="G1586" i="14" s="1"/>
  <c r="F1586" i="14" a="1"/>
  <c r="F1586" i="14" s="1"/>
  <c r="E1586" i="14" a="1"/>
  <c r="E1586" i="14" s="1"/>
  <c r="L1585" i="14" a="1"/>
  <c r="L1585" i="14" s="1"/>
  <c r="K1585" i="14" a="1"/>
  <c r="K1585" i="14" s="1"/>
  <c r="J1585" i="14" a="1"/>
  <c r="J1585" i="14" s="1"/>
  <c r="I1585" i="14" a="1"/>
  <c r="I1585" i="14" s="1"/>
  <c r="H1585" i="14" a="1"/>
  <c r="H1585" i="14" s="1"/>
  <c r="G1585" i="14" a="1"/>
  <c r="G1585" i="14" s="1"/>
  <c r="F1585" i="14" a="1"/>
  <c r="F1585" i="14" s="1"/>
  <c r="E1585" i="14" a="1"/>
  <c r="E1585" i="14" s="1"/>
  <c r="L1584" i="14" a="1"/>
  <c r="L1584" i="14" s="1"/>
  <c r="K1584" i="14" a="1"/>
  <c r="K1584" i="14" s="1"/>
  <c r="J1584" i="14" a="1"/>
  <c r="J1584" i="14" s="1"/>
  <c r="I1584" i="14" a="1"/>
  <c r="I1584" i="14" s="1"/>
  <c r="H1584" i="14" a="1"/>
  <c r="H1584" i="14" s="1"/>
  <c r="G1584" i="14" a="1"/>
  <c r="G1584" i="14" s="1"/>
  <c r="F1584" i="14" a="1"/>
  <c r="F1584" i="14" s="1"/>
  <c r="E1584" i="14" a="1"/>
  <c r="E1584" i="14" s="1"/>
  <c r="L1583" i="14" a="1"/>
  <c r="L1583" i="14" s="1"/>
  <c r="K1583" i="14" a="1"/>
  <c r="K1583" i="14" s="1"/>
  <c r="J1583" i="14" a="1"/>
  <c r="J1583" i="14" s="1"/>
  <c r="I1583" i="14" a="1"/>
  <c r="I1583" i="14" s="1"/>
  <c r="H1583" i="14" a="1"/>
  <c r="H1583" i="14" s="1"/>
  <c r="G1583" i="14" a="1"/>
  <c r="G1583" i="14" s="1"/>
  <c r="F1583" i="14" a="1"/>
  <c r="F1583" i="14" s="1"/>
  <c r="E1583" i="14" a="1"/>
  <c r="E1583" i="14" s="1"/>
  <c r="L1582" i="14" a="1"/>
  <c r="L1582" i="14" s="1"/>
  <c r="K1582" i="14" a="1"/>
  <c r="K1582" i="14" s="1"/>
  <c r="J1582" i="14" a="1"/>
  <c r="J1582" i="14" s="1"/>
  <c r="I1582" i="14" a="1"/>
  <c r="I1582" i="14" s="1"/>
  <c r="H1582" i="14" a="1"/>
  <c r="H1582" i="14" s="1"/>
  <c r="G1582" i="14" a="1"/>
  <c r="G1582" i="14" s="1"/>
  <c r="F1582" i="14" a="1"/>
  <c r="F1582" i="14" s="1"/>
  <c r="E1582" i="14" a="1"/>
  <c r="E1582" i="14" s="1"/>
  <c r="L1581" i="14" a="1"/>
  <c r="L1581" i="14" s="1"/>
  <c r="K1581" i="14" a="1"/>
  <c r="K1581" i="14" s="1"/>
  <c r="J1581" i="14" a="1"/>
  <c r="J1581" i="14" s="1"/>
  <c r="I1581" i="14" a="1"/>
  <c r="I1581" i="14" s="1"/>
  <c r="H1581" i="14" a="1"/>
  <c r="H1581" i="14" s="1"/>
  <c r="G1581" i="14" a="1"/>
  <c r="G1581" i="14" s="1"/>
  <c r="F1581" i="14" a="1"/>
  <c r="F1581" i="14" s="1"/>
  <c r="E1581" i="14" a="1"/>
  <c r="E1581" i="14" s="1"/>
  <c r="L1580" i="14" a="1"/>
  <c r="L1580" i="14" s="1"/>
  <c r="K1580" i="14" a="1"/>
  <c r="K1580" i="14" s="1"/>
  <c r="J1580" i="14" a="1"/>
  <c r="J1580" i="14" s="1"/>
  <c r="I1580" i="14" a="1"/>
  <c r="I1580" i="14" s="1"/>
  <c r="H1580" i="14" a="1"/>
  <c r="H1580" i="14" s="1"/>
  <c r="G1580" i="14" a="1"/>
  <c r="G1580" i="14" s="1"/>
  <c r="F1580" i="14" a="1"/>
  <c r="F1580" i="14" s="1"/>
  <c r="E1580" i="14" a="1"/>
  <c r="E1580" i="14" s="1"/>
  <c r="L1579" i="14" a="1"/>
  <c r="L1579" i="14" s="1"/>
  <c r="K1579" i="14" a="1"/>
  <c r="K1579" i="14" s="1"/>
  <c r="J1579" i="14" a="1"/>
  <c r="J1579" i="14" s="1"/>
  <c r="I1579" i="14" a="1"/>
  <c r="I1579" i="14" s="1"/>
  <c r="H1579" i="14" a="1"/>
  <c r="H1579" i="14" s="1"/>
  <c r="G1579" i="14" a="1"/>
  <c r="G1579" i="14" s="1"/>
  <c r="F1579" i="14" a="1"/>
  <c r="F1579" i="14" s="1"/>
  <c r="E1579" i="14" a="1"/>
  <c r="E1579" i="14" s="1"/>
  <c r="L1578" i="14" a="1"/>
  <c r="L1578" i="14" s="1"/>
  <c r="K1578" i="14" a="1"/>
  <c r="K1578" i="14" s="1"/>
  <c r="J1578" i="14" a="1"/>
  <c r="J1578" i="14" s="1"/>
  <c r="I1578" i="14" a="1"/>
  <c r="I1578" i="14" s="1"/>
  <c r="H1578" i="14" a="1"/>
  <c r="H1578" i="14" s="1"/>
  <c r="G1578" i="14" a="1"/>
  <c r="G1578" i="14" s="1"/>
  <c r="F1578" i="14" a="1"/>
  <c r="F1578" i="14" s="1"/>
  <c r="E1578" i="14" a="1"/>
  <c r="E1578" i="14" s="1"/>
  <c r="L1577" i="14" a="1"/>
  <c r="L1577" i="14" s="1"/>
  <c r="K1577" i="14" a="1"/>
  <c r="K1577" i="14" s="1"/>
  <c r="J1577" i="14" a="1"/>
  <c r="J1577" i="14" s="1"/>
  <c r="I1577" i="14" a="1"/>
  <c r="I1577" i="14" s="1"/>
  <c r="H1577" i="14" a="1"/>
  <c r="H1577" i="14" s="1"/>
  <c r="G1577" i="14" a="1"/>
  <c r="G1577" i="14" s="1"/>
  <c r="F1577" i="14" a="1"/>
  <c r="F1577" i="14" s="1"/>
  <c r="E1577" i="14" a="1"/>
  <c r="E1577" i="14" s="1"/>
  <c r="L1576" i="14" a="1"/>
  <c r="L1576" i="14" s="1"/>
  <c r="K1576" i="14" a="1"/>
  <c r="K1576" i="14" s="1"/>
  <c r="J1576" i="14" a="1"/>
  <c r="J1576" i="14" s="1"/>
  <c r="I1576" i="14" a="1"/>
  <c r="I1576" i="14" s="1"/>
  <c r="H1576" i="14" a="1"/>
  <c r="H1576" i="14" s="1"/>
  <c r="G1576" i="14" a="1"/>
  <c r="G1576" i="14" s="1"/>
  <c r="F1576" i="14" a="1"/>
  <c r="F1576" i="14" s="1"/>
  <c r="E1576" i="14" a="1"/>
  <c r="E1576" i="14" s="1"/>
  <c r="L1575" i="14" a="1"/>
  <c r="L1575" i="14" s="1"/>
  <c r="K1575" i="14" a="1"/>
  <c r="K1575" i="14" s="1"/>
  <c r="J1575" i="14" a="1"/>
  <c r="J1575" i="14" s="1"/>
  <c r="I1575" i="14" a="1"/>
  <c r="I1575" i="14" s="1"/>
  <c r="H1575" i="14" a="1"/>
  <c r="H1575" i="14" s="1"/>
  <c r="G1575" i="14" a="1"/>
  <c r="G1575" i="14" s="1"/>
  <c r="F1575" i="14" a="1"/>
  <c r="F1575" i="14" s="1"/>
  <c r="E1575" i="14" a="1"/>
  <c r="E1575" i="14" s="1"/>
  <c r="L1574" i="14" a="1"/>
  <c r="L1574" i="14" s="1"/>
  <c r="K1574" i="14" a="1"/>
  <c r="K1574" i="14" s="1"/>
  <c r="J1574" i="14" a="1"/>
  <c r="J1574" i="14" s="1"/>
  <c r="I1574" i="14" a="1"/>
  <c r="I1574" i="14" s="1"/>
  <c r="H1574" i="14" a="1"/>
  <c r="H1574" i="14" s="1"/>
  <c r="G1574" i="14" a="1"/>
  <c r="G1574" i="14" s="1"/>
  <c r="F1574" i="14" a="1"/>
  <c r="F1574" i="14" s="1"/>
  <c r="E1574" i="14" a="1"/>
  <c r="E1574" i="14" s="1"/>
  <c r="L1573" i="14" a="1"/>
  <c r="L1573" i="14" s="1"/>
  <c r="K1573" i="14" a="1"/>
  <c r="K1573" i="14" s="1"/>
  <c r="J1573" i="14" a="1"/>
  <c r="J1573" i="14" s="1"/>
  <c r="I1573" i="14" a="1"/>
  <c r="I1573" i="14" s="1"/>
  <c r="H1573" i="14" a="1"/>
  <c r="H1573" i="14" s="1"/>
  <c r="G1573" i="14" a="1"/>
  <c r="G1573" i="14" s="1"/>
  <c r="F1573" i="14" a="1"/>
  <c r="F1573" i="14" s="1"/>
  <c r="E1573" i="14" a="1"/>
  <c r="E1573" i="14" s="1"/>
  <c r="L1572" i="14" a="1"/>
  <c r="L1572" i="14" s="1"/>
  <c r="K1572" i="14" a="1"/>
  <c r="K1572" i="14" s="1"/>
  <c r="J1572" i="14" a="1"/>
  <c r="J1572" i="14" s="1"/>
  <c r="I1572" i="14" a="1"/>
  <c r="I1572" i="14" s="1"/>
  <c r="H1572" i="14" a="1"/>
  <c r="H1572" i="14" s="1"/>
  <c r="G1572" i="14" a="1"/>
  <c r="G1572" i="14" s="1"/>
  <c r="F1572" i="14" a="1"/>
  <c r="F1572" i="14" s="1"/>
  <c r="E1572" i="14" a="1"/>
  <c r="E1572" i="14" s="1"/>
  <c r="L1571" i="14" a="1"/>
  <c r="L1571" i="14" s="1"/>
  <c r="K1571" i="14" a="1"/>
  <c r="K1571" i="14" s="1"/>
  <c r="J1571" i="14" a="1"/>
  <c r="J1571" i="14" s="1"/>
  <c r="I1571" i="14" a="1"/>
  <c r="I1571" i="14" s="1"/>
  <c r="H1571" i="14" a="1"/>
  <c r="H1571" i="14" s="1"/>
  <c r="G1571" i="14" a="1"/>
  <c r="G1571" i="14" s="1"/>
  <c r="F1571" i="14" a="1"/>
  <c r="F1571" i="14" s="1"/>
  <c r="E1571" i="14" a="1"/>
  <c r="E1571" i="14" s="1"/>
  <c r="L1570" i="14" a="1"/>
  <c r="L1570" i="14" s="1"/>
  <c r="K1570" i="14" a="1"/>
  <c r="K1570" i="14" s="1"/>
  <c r="J1570" i="14" a="1"/>
  <c r="J1570" i="14" s="1"/>
  <c r="I1570" i="14" a="1"/>
  <c r="I1570" i="14" s="1"/>
  <c r="H1570" i="14" a="1"/>
  <c r="H1570" i="14" s="1"/>
  <c r="G1570" i="14" a="1"/>
  <c r="G1570" i="14" s="1"/>
  <c r="F1570" i="14" a="1"/>
  <c r="F1570" i="14" s="1"/>
  <c r="E1570" i="14" a="1"/>
  <c r="E1570" i="14" s="1"/>
  <c r="L1569" i="14" a="1"/>
  <c r="L1569" i="14" s="1"/>
  <c r="K1569" i="14" a="1"/>
  <c r="K1569" i="14" s="1"/>
  <c r="J1569" i="14" a="1"/>
  <c r="J1569" i="14" s="1"/>
  <c r="I1569" i="14" a="1"/>
  <c r="I1569" i="14" s="1"/>
  <c r="H1569" i="14" a="1"/>
  <c r="H1569" i="14" s="1"/>
  <c r="G1569" i="14" a="1"/>
  <c r="G1569" i="14" s="1"/>
  <c r="F1569" i="14" a="1"/>
  <c r="F1569" i="14" s="1"/>
  <c r="E1569" i="14" a="1"/>
  <c r="E1569" i="14" s="1"/>
  <c r="L1568" i="14" a="1"/>
  <c r="L1568" i="14" s="1"/>
  <c r="K1568" i="14" a="1"/>
  <c r="K1568" i="14" s="1"/>
  <c r="J1568" i="14" a="1"/>
  <c r="J1568" i="14" s="1"/>
  <c r="I1568" i="14" a="1"/>
  <c r="I1568" i="14" s="1"/>
  <c r="H1568" i="14" a="1"/>
  <c r="H1568" i="14" s="1"/>
  <c r="G1568" i="14" a="1"/>
  <c r="G1568" i="14" s="1"/>
  <c r="F1568" i="14" a="1"/>
  <c r="F1568" i="14" s="1"/>
  <c r="E1568" i="14" a="1"/>
  <c r="E1568" i="14" s="1"/>
  <c r="L1567" i="14" a="1"/>
  <c r="L1567" i="14" s="1"/>
  <c r="K1567" i="14" a="1"/>
  <c r="K1567" i="14" s="1"/>
  <c r="J1567" i="14" a="1"/>
  <c r="J1567" i="14" s="1"/>
  <c r="I1567" i="14" a="1"/>
  <c r="I1567" i="14" s="1"/>
  <c r="H1567" i="14" a="1"/>
  <c r="H1567" i="14" s="1"/>
  <c r="G1567" i="14" a="1"/>
  <c r="G1567" i="14" s="1"/>
  <c r="F1567" i="14" a="1"/>
  <c r="F1567" i="14" s="1"/>
  <c r="E1567" i="14" a="1"/>
  <c r="E1567" i="14" s="1"/>
  <c r="L1566" i="14" a="1"/>
  <c r="L1566" i="14" s="1"/>
  <c r="K1566" i="14" a="1"/>
  <c r="K1566" i="14" s="1"/>
  <c r="J1566" i="14" a="1"/>
  <c r="J1566" i="14" s="1"/>
  <c r="I1566" i="14" a="1"/>
  <c r="I1566" i="14" s="1"/>
  <c r="H1566" i="14" a="1"/>
  <c r="H1566" i="14" s="1"/>
  <c r="G1566" i="14" a="1"/>
  <c r="G1566" i="14" s="1"/>
  <c r="F1566" i="14" a="1"/>
  <c r="F1566" i="14" s="1"/>
  <c r="E1566" i="14" a="1"/>
  <c r="E1566" i="14" s="1"/>
  <c r="L1565" i="14" a="1"/>
  <c r="L1565" i="14" s="1"/>
  <c r="K1565" i="14" a="1"/>
  <c r="K1565" i="14" s="1"/>
  <c r="J1565" i="14" a="1"/>
  <c r="J1565" i="14" s="1"/>
  <c r="I1565" i="14" a="1"/>
  <c r="I1565" i="14" s="1"/>
  <c r="H1565" i="14" a="1"/>
  <c r="H1565" i="14" s="1"/>
  <c r="G1565" i="14" a="1"/>
  <c r="G1565" i="14" s="1"/>
  <c r="F1565" i="14" a="1"/>
  <c r="F1565" i="14" s="1"/>
  <c r="E1565" i="14" a="1"/>
  <c r="E1565" i="14" s="1"/>
  <c r="L1564" i="14" a="1"/>
  <c r="L1564" i="14" s="1"/>
  <c r="K1564" i="14" a="1"/>
  <c r="K1564" i="14" s="1"/>
  <c r="J1564" i="14" a="1"/>
  <c r="J1564" i="14" s="1"/>
  <c r="I1564" i="14" a="1"/>
  <c r="I1564" i="14" s="1"/>
  <c r="H1564" i="14" a="1"/>
  <c r="H1564" i="14" s="1"/>
  <c r="G1564" i="14" a="1"/>
  <c r="G1564" i="14" s="1"/>
  <c r="F1564" i="14" a="1"/>
  <c r="F1564" i="14" s="1"/>
  <c r="E1564" i="14" a="1"/>
  <c r="E1564" i="14" s="1"/>
  <c r="L1563" i="14" a="1"/>
  <c r="L1563" i="14" s="1"/>
  <c r="K1563" i="14" a="1"/>
  <c r="K1563" i="14" s="1"/>
  <c r="J1563" i="14" a="1"/>
  <c r="J1563" i="14" s="1"/>
  <c r="I1563" i="14" a="1"/>
  <c r="I1563" i="14" s="1"/>
  <c r="H1563" i="14" a="1"/>
  <c r="H1563" i="14" s="1"/>
  <c r="G1563" i="14" a="1"/>
  <c r="G1563" i="14" s="1"/>
  <c r="F1563" i="14" a="1"/>
  <c r="F1563" i="14" s="1"/>
  <c r="E1563" i="14" a="1"/>
  <c r="E1563" i="14" s="1"/>
  <c r="L1562" i="14" a="1"/>
  <c r="L1562" i="14" s="1"/>
  <c r="K1562" i="14" a="1"/>
  <c r="K1562" i="14" s="1"/>
  <c r="J1562" i="14" a="1"/>
  <c r="J1562" i="14" s="1"/>
  <c r="I1562" i="14" a="1"/>
  <c r="I1562" i="14" s="1"/>
  <c r="H1562" i="14" a="1"/>
  <c r="H1562" i="14" s="1"/>
  <c r="G1562" i="14" a="1"/>
  <c r="G1562" i="14" s="1"/>
  <c r="F1562" i="14" a="1"/>
  <c r="F1562" i="14" s="1"/>
  <c r="E1562" i="14" a="1"/>
  <c r="E1562" i="14" s="1"/>
  <c r="L1561" i="14" a="1"/>
  <c r="L1561" i="14" s="1"/>
  <c r="K1561" i="14" a="1"/>
  <c r="K1561" i="14" s="1"/>
  <c r="J1561" i="14" a="1"/>
  <c r="J1561" i="14" s="1"/>
  <c r="I1561" i="14" a="1"/>
  <c r="I1561" i="14" s="1"/>
  <c r="H1561" i="14" a="1"/>
  <c r="H1561" i="14" s="1"/>
  <c r="G1561" i="14" a="1"/>
  <c r="G1561" i="14" s="1"/>
  <c r="F1561" i="14" a="1"/>
  <c r="F1561" i="14" s="1"/>
  <c r="E1561" i="14" a="1"/>
  <c r="E1561" i="14" s="1"/>
  <c r="L1560" i="14" a="1"/>
  <c r="L1560" i="14" s="1"/>
  <c r="K1560" i="14" a="1"/>
  <c r="K1560" i="14" s="1"/>
  <c r="J1560" i="14" a="1"/>
  <c r="J1560" i="14" s="1"/>
  <c r="I1560" i="14" a="1"/>
  <c r="I1560" i="14" s="1"/>
  <c r="H1560" i="14" a="1"/>
  <c r="H1560" i="14" s="1"/>
  <c r="G1560" i="14" a="1"/>
  <c r="G1560" i="14" s="1"/>
  <c r="F1560" i="14" a="1"/>
  <c r="F1560" i="14" s="1"/>
  <c r="E1560" i="14" a="1"/>
  <c r="E1560" i="14" s="1"/>
  <c r="L1559" i="14" a="1"/>
  <c r="L1559" i="14" s="1"/>
  <c r="K1559" i="14" a="1"/>
  <c r="K1559" i="14" s="1"/>
  <c r="J1559" i="14" a="1"/>
  <c r="J1559" i="14" s="1"/>
  <c r="I1559" i="14" a="1"/>
  <c r="I1559" i="14" s="1"/>
  <c r="H1559" i="14" a="1"/>
  <c r="H1559" i="14" s="1"/>
  <c r="G1559" i="14" a="1"/>
  <c r="G1559" i="14" s="1"/>
  <c r="F1559" i="14" a="1"/>
  <c r="F1559" i="14" s="1"/>
  <c r="E1559" i="14" a="1"/>
  <c r="E1559" i="14" s="1"/>
  <c r="L1558" i="14" a="1"/>
  <c r="L1558" i="14" s="1"/>
  <c r="K1558" i="14" a="1"/>
  <c r="K1558" i="14" s="1"/>
  <c r="J1558" i="14" a="1"/>
  <c r="J1558" i="14" s="1"/>
  <c r="I1558" i="14" a="1"/>
  <c r="I1558" i="14" s="1"/>
  <c r="H1558" i="14" a="1"/>
  <c r="H1558" i="14" s="1"/>
  <c r="G1558" i="14" a="1"/>
  <c r="G1558" i="14" s="1"/>
  <c r="F1558" i="14" a="1"/>
  <c r="F1558" i="14" s="1"/>
  <c r="E1558" i="14" a="1"/>
  <c r="E1558" i="14" s="1"/>
  <c r="L1557" i="14" a="1"/>
  <c r="L1557" i="14" s="1"/>
  <c r="K1557" i="14" a="1"/>
  <c r="K1557" i="14" s="1"/>
  <c r="J1557" i="14" a="1"/>
  <c r="J1557" i="14" s="1"/>
  <c r="I1557" i="14" a="1"/>
  <c r="I1557" i="14" s="1"/>
  <c r="H1557" i="14" a="1"/>
  <c r="H1557" i="14" s="1"/>
  <c r="G1557" i="14" a="1"/>
  <c r="G1557" i="14" s="1"/>
  <c r="F1557" i="14" a="1"/>
  <c r="F1557" i="14" s="1"/>
  <c r="E1557" i="14" a="1"/>
  <c r="E1557" i="14" s="1"/>
  <c r="L1556" i="14" a="1"/>
  <c r="L1556" i="14" s="1"/>
  <c r="K1556" i="14" a="1"/>
  <c r="K1556" i="14" s="1"/>
  <c r="J1556" i="14" a="1"/>
  <c r="J1556" i="14" s="1"/>
  <c r="I1556" i="14" a="1"/>
  <c r="I1556" i="14" s="1"/>
  <c r="H1556" i="14" a="1"/>
  <c r="H1556" i="14" s="1"/>
  <c r="G1556" i="14" a="1"/>
  <c r="G1556" i="14" s="1"/>
  <c r="F1556" i="14" a="1"/>
  <c r="F1556" i="14" s="1"/>
  <c r="E1556" i="14" a="1"/>
  <c r="E1556" i="14" s="1"/>
  <c r="L1555" i="14" a="1"/>
  <c r="L1555" i="14" s="1"/>
  <c r="K1555" i="14" a="1"/>
  <c r="K1555" i="14" s="1"/>
  <c r="J1555" i="14" a="1"/>
  <c r="J1555" i="14" s="1"/>
  <c r="I1555" i="14" a="1"/>
  <c r="I1555" i="14" s="1"/>
  <c r="H1555" i="14" a="1"/>
  <c r="H1555" i="14" s="1"/>
  <c r="G1555" i="14" a="1"/>
  <c r="G1555" i="14" s="1"/>
  <c r="F1555" i="14" a="1"/>
  <c r="F1555" i="14" s="1"/>
  <c r="E1555" i="14" a="1"/>
  <c r="E1555" i="14" s="1"/>
  <c r="L1554" i="14" a="1"/>
  <c r="L1554" i="14" s="1"/>
  <c r="K1554" i="14" a="1"/>
  <c r="K1554" i="14" s="1"/>
  <c r="J1554" i="14" a="1"/>
  <c r="J1554" i="14" s="1"/>
  <c r="I1554" i="14" a="1"/>
  <c r="I1554" i="14" s="1"/>
  <c r="H1554" i="14" a="1"/>
  <c r="H1554" i="14" s="1"/>
  <c r="G1554" i="14" a="1"/>
  <c r="G1554" i="14" s="1"/>
  <c r="F1554" i="14" a="1"/>
  <c r="F1554" i="14" s="1"/>
  <c r="E1554" i="14" a="1"/>
  <c r="E1554" i="14" s="1"/>
  <c r="L1553" i="14" a="1"/>
  <c r="L1553" i="14" s="1"/>
  <c r="K1553" i="14" a="1"/>
  <c r="K1553" i="14" s="1"/>
  <c r="J1553" i="14" a="1"/>
  <c r="J1553" i="14" s="1"/>
  <c r="I1553" i="14" a="1"/>
  <c r="I1553" i="14" s="1"/>
  <c r="H1553" i="14" a="1"/>
  <c r="H1553" i="14" s="1"/>
  <c r="G1553" i="14" a="1"/>
  <c r="G1553" i="14" s="1"/>
  <c r="F1553" i="14" a="1"/>
  <c r="F1553" i="14" s="1"/>
  <c r="E1553" i="14" a="1"/>
  <c r="E1553" i="14" s="1"/>
  <c r="L1552" i="14" a="1"/>
  <c r="L1552" i="14" s="1"/>
  <c r="K1552" i="14" a="1"/>
  <c r="K1552" i="14" s="1"/>
  <c r="J1552" i="14" a="1"/>
  <c r="J1552" i="14" s="1"/>
  <c r="I1552" i="14" a="1"/>
  <c r="I1552" i="14" s="1"/>
  <c r="H1552" i="14" a="1"/>
  <c r="H1552" i="14" s="1"/>
  <c r="G1552" i="14" a="1"/>
  <c r="G1552" i="14" s="1"/>
  <c r="F1552" i="14" a="1"/>
  <c r="F1552" i="14" s="1"/>
  <c r="E1552" i="14" a="1"/>
  <c r="E1552" i="14" s="1"/>
  <c r="L1551" i="14" a="1"/>
  <c r="L1551" i="14" s="1"/>
  <c r="K1551" i="14" a="1"/>
  <c r="K1551" i="14" s="1"/>
  <c r="J1551" i="14" a="1"/>
  <c r="J1551" i="14" s="1"/>
  <c r="I1551" i="14" a="1"/>
  <c r="I1551" i="14" s="1"/>
  <c r="H1551" i="14" a="1"/>
  <c r="H1551" i="14" s="1"/>
  <c r="G1551" i="14" a="1"/>
  <c r="G1551" i="14" s="1"/>
  <c r="F1551" i="14" a="1"/>
  <c r="F1551" i="14" s="1"/>
  <c r="E1551" i="14" a="1"/>
  <c r="E1551" i="14" s="1"/>
  <c r="L1550" i="14" a="1"/>
  <c r="L1550" i="14" s="1"/>
  <c r="K1550" i="14" a="1"/>
  <c r="K1550" i="14" s="1"/>
  <c r="J1550" i="14" a="1"/>
  <c r="J1550" i="14" s="1"/>
  <c r="I1550" i="14" a="1"/>
  <c r="I1550" i="14" s="1"/>
  <c r="H1550" i="14" a="1"/>
  <c r="H1550" i="14" s="1"/>
  <c r="G1550" i="14" a="1"/>
  <c r="G1550" i="14" s="1"/>
  <c r="F1550" i="14" a="1"/>
  <c r="F1550" i="14" s="1"/>
  <c r="E1550" i="14" a="1"/>
  <c r="E1550" i="14" s="1"/>
  <c r="L1549" i="14" a="1"/>
  <c r="L1549" i="14" s="1"/>
  <c r="K1549" i="14" a="1"/>
  <c r="K1549" i="14" s="1"/>
  <c r="J1549" i="14" a="1"/>
  <c r="J1549" i="14" s="1"/>
  <c r="I1549" i="14" a="1"/>
  <c r="I1549" i="14" s="1"/>
  <c r="H1549" i="14" a="1"/>
  <c r="H1549" i="14" s="1"/>
  <c r="G1549" i="14" a="1"/>
  <c r="G1549" i="14" s="1"/>
  <c r="F1549" i="14" a="1"/>
  <c r="F1549" i="14" s="1"/>
  <c r="E1549" i="14" a="1"/>
  <c r="E1549" i="14" s="1"/>
  <c r="L1548" i="14" a="1"/>
  <c r="L1548" i="14" s="1"/>
  <c r="K1548" i="14" a="1"/>
  <c r="K1548" i="14" s="1"/>
  <c r="J1548" i="14" a="1"/>
  <c r="J1548" i="14" s="1"/>
  <c r="I1548" i="14" a="1"/>
  <c r="I1548" i="14" s="1"/>
  <c r="H1548" i="14" a="1"/>
  <c r="H1548" i="14" s="1"/>
  <c r="G1548" i="14" a="1"/>
  <c r="G1548" i="14" s="1"/>
  <c r="F1548" i="14" a="1"/>
  <c r="F1548" i="14" s="1"/>
  <c r="E1548" i="14" a="1"/>
  <c r="E1548" i="14" s="1"/>
  <c r="L1547" i="14" a="1"/>
  <c r="L1547" i="14" s="1"/>
  <c r="K1547" i="14" a="1"/>
  <c r="K1547" i="14" s="1"/>
  <c r="J1547" i="14" a="1"/>
  <c r="J1547" i="14" s="1"/>
  <c r="I1547" i="14" a="1"/>
  <c r="I1547" i="14" s="1"/>
  <c r="H1547" i="14" a="1"/>
  <c r="H1547" i="14" s="1"/>
  <c r="G1547" i="14" a="1"/>
  <c r="G1547" i="14" s="1"/>
  <c r="F1547" i="14" a="1"/>
  <c r="F1547" i="14" s="1"/>
  <c r="E1547" i="14" a="1"/>
  <c r="E1547" i="14" s="1"/>
  <c r="L1546" i="14" a="1"/>
  <c r="L1546" i="14" s="1"/>
  <c r="K1546" i="14" a="1"/>
  <c r="K1546" i="14" s="1"/>
  <c r="J1546" i="14" a="1"/>
  <c r="J1546" i="14" s="1"/>
  <c r="I1546" i="14" a="1"/>
  <c r="I1546" i="14" s="1"/>
  <c r="H1546" i="14" a="1"/>
  <c r="H1546" i="14" s="1"/>
  <c r="G1546" i="14" a="1"/>
  <c r="G1546" i="14" s="1"/>
  <c r="F1546" i="14" a="1"/>
  <c r="F1546" i="14" s="1"/>
  <c r="E1546" i="14" a="1"/>
  <c r="E1546" i="14" s="1"/>
  <c r="L1545" i="14" a="1"/>
  <c r="L1545" i="14" s="1"/>
  <c r="K1545" i="14" a="1"/>
  <c r="K1545" i="14" s="1"/>
  <c r="J1545" i="14" a="1"/>
  <c r="J1545" i="14" s="1"/>
  <c r="I1545" i="14" a="1"/>
  <c r="I1545" i="14" s="1"/>
  <c r="H1545" i="14" a="1"/>
  <c r="H1545" i="14" s="1"/>
  <c r="G1545" i="14" a="1"/>
  <c r="G1545" i="14" s="1"/>
  <c r="F1545" i="14" a="1"/>
  <c r="F1545" i="14" s="1"/>
  <c r="E1545" i="14" a="1"/>
  <c r="E1545" i="14" s="1"/>
  <c r="L1544" i="14" a="1"/>
  <c r="L1544" i="14" s="1"/>
  <c r="K1544" i="14" a="1"/>
  <c r="K1544" i="14" s="1"/>
  <c r="J1544" i="14" a="1"/>
  <c r="J1544" i="14" s="1"/>
  <c r="I1544" i="14" a="1"/>
  <c r="I1544" i="14" s="1"/>
  <c r="H1544" i="14" a="1"/>
  <c r="H1544" i="14" s="1"/>
  <c r="G1544" i="14" a="1"/>
  <c r="G1544" i="14" s="1"/>
  <c r="F1544" i="14" a="1"/>
  <c r="F1544" i="14" s="1"/>
  <c r="E1544" i="14" a="1"/>
  <c r="E1544" i="14" s="1"/>
  <c r="L1543" i="14" a="1"/>
  <c r="L1543" i="14" s="1"/>
  <c r="K1543" i="14" a="1"/>
  <c r="K1543" i="14" s="1"/>
  <c r="J1543" i="14" a="1"/>
  <c r="J1543" i="14" s="1"/>
  <c r="I1543" i="14" a="1"/>
  <c r="I1543" i="14" s="1"/>
  <c r="H1543" i="14" a="1"/>
  <c r="H1543" i="14" s="1"/>
  <c r="G1543" i="14" a="1"/>
  <c r="G1543" i="14" s="1"/>
  <c r="F1543" i="14" a="1"/>
  <c r="F1543" i="14" s="1"/>
  <c r="E1543" i="14" a="1"/>
  <c r="E1543" i="14" s="1"/>
  <c r="L1542" i="14" a="1"/>
  <c r="L1542" i="14" s="1"/>
  <c r="K1542" i="14" a="1"/>
  <c r="K1542" i="14" s="1"/>
  <c r="J1542" i="14" a="1"/>
  <c r="J1542" i="14" s="1"/>
  <c r="I1542" i="14" a="1"/>
  <c r="I1542" i="14" s="1"/>
  <c r="H1542" i="14" a="1"/>
  <c r="H1542" i="14" s="1"/>
  <c r="G1542" i="14" a="1"/>
  <c r="G1542" i="14" s="1"/>
  <c r="F1542" i="14" a="1"/>
  <c r="F1542" i="14" s="1"/>
  <c r="E1542" i="14" a="1"/>
  <c r="E1542" i="14" s="1"/>
  <c r="L1541" i="14" a="1"/>
  <c r="L1541" i="14" s="1"/>
  <c r="K1541" i="14" a="1"/>
  <c r="K1541" i="14" s="1"/>
  <c r="J1541" i="14" a="1"/>
  <c r="J1541" i="14" s="1"/>
  <c r="I1541" i="14" a="1"/>
  <c r="I1541" i="14" s="1"/>
  <c r="H1541" i="14" a="1"/>
  <c r="H1541" i="14" s="1"/>
  <c r="G1541" i="14" a="1"/>
  <c r="G1541" i="14" s="1"/>
  <c r="F1541" i="14" a="1"/>
  <c r="F1541" i="14" s="1"/>
  <c r="E1541" i="14" a="1"/>
  <c r="E1541" i="14" s="1"/>
  <c r="L1540" i="14" a="1"/>
  <c r="L1540" i="14" s="1"/>
  <c r="K1540" i="14" a="1"/>
  <c r="K1540" i="14" s="1"/>
  <c r="J1540" i="14" a="1"/>
  <c r="J1540" i="14" s="1"/>
  <c r="I1540" i="14" a="1"/>
  <c r="I1540" i="14" s="1"/>
  <c r="H1540" i="14" a="1"/>
  <c r="H1540" i="14" s="1"/>
  <c r="G1540" i="14" a="1"/>
  <c r="G1540" i="14" s="1"/>
  <c r="F1540" i="14" a="1"/>
  <c r="F1540" i="14" s="1"/>
  <c r="E1540" i="14" a="1"/>
  <c r="E1540" i="14" s="1"/>
  <c r="L1539" i="14" a="1"/>
  <c r="L1539" i="14" s="1"/>
  <c r="K1539" i="14" a="1"/>
  <c r="K1539" i="14" s="1"/>
  <c r="J1539" i="14" a="1"/>
  <c r="J1539" i="14" s="1"/>
  <c r="I1539" i="14" a="1"/>
  <c r="I1539" i="14" s="1"/>
  <c r="H1539" i="14" a="1"/>
  <c r="H1539" i="14" s="1"/>
  <c r="G1539" i="14" a="1"/>
  <c r="G1539" i="14" s="1"/>
  <c r="F1539" i="14" a="1"/>
  <c r="F1539" i="14" s="1"/>
  <c r="E1539" i="14" a="1"/>
  <c r="E1539" i="14" s="1"/>
  <c r="L1538" i="14" a="1"/>
  <c r="L1538" i="14" s="1"/>
  <c r="K1538" i="14" a="1"/>
  <c r="K1538" i="14" s="1"/>
  <c r="J1538" i="14" a="1"/>
  <c r="J1538" i="14" s="1"/>
  <c r="I1538" i="14" a="1"/>
  <c r="I1538" i="14" s="1"/>
  <c r="H1538" i="14" a="1"/>
  <c r="H1538" i="14" s="1"/>
  <c r="G1538" i="14" a="1"/>
  <c r="G1538" i="14" s="1"/>
  <c r="F1538" i="14" a="1"/>
  <c r="F1538" i="14" s="1"/>
  <c r="E1538" i="14" a="1"/>
  <c r="E1538" i="14" s="1"/>
  <c r="L1537" i="14" a="1"/>
  <c r="L1537" i="14" s="1"/>
  <c r="K1537" i="14" a="1"/>
  <c r="K1537" i="14" s="1"/>
  <c r="J1537" i="14" a="1"/>
  <c r="J1537" i="14" s="1"/>
  <c r="I1537" i="14" a="1"/>
  <c r="I1537" i="14" s="1"/>
  <c r="H1537" i="14" a="1"/>
  <c r="H1537" i="14" s="1"/>
  <c r="G1537" i="14" a="1"/>
  <c r="G1537" i="14" s="1"/>
  <c r="F1537" i="14" a="1"/>
  <c r="F1537" i="14" s="1"/>
  <c r="E1537" i="14" a="1"/>
  <c r="E1537" i="14" s="1"/>
  <c r="L1535" i="14" a="1"/>
  <c r="L1535" i="14" s="1"/>
  <c r="K1535" i="14" a="1"/>
  <c r="K1535" i="14" s="1"/>
  <c r="J1535" i="14" a="1"/>
  <c r="J1535" i="14" s="1"/>
  <c r="I1535" i="14" a="1"/>
  <c r="I1535" i="14" s="1"/>
  <c r="H1535" i="14" a="1"/>
  <c r="H1535" i="14" s="1"/>
  <c r="G1535" i="14" a="1"/>
  <c r="G1535" i="14" s="1"/>
  <c r="F1535" i="14" a="1"/>
  <c r="F1535" i="14" s="1"/>
  <c r="E1535" i="14" a="1"/>
  <c r="E1535" i="14" s="1"/>
  <c r="L1534" i="14" a="1"/>
  <c r="L1534" i="14" s="1"/>
  <c r="K1534" i="14" a="1"/>
  <c r="K1534" i="14" s="1"/>
  <c r="J1534" i="14" a="1"/>
  <c r="J1534" i="14" s="1"/>
  <c r="I1534" i="14" a="1"/>
  <c r="I1534" i="14" s="1"/>
  <c r="H1534" i="14" a="1"/>
  <c r="H1534" i="14" s="1"/>
  <c r="G1534" i="14" a="1"/>
  <c r="G1534" i="14" s="1"/>
  <c r="F1534" i="14" a="1"/>
  <c r="F1534" i="14" s="1"/>
  <c r="E1534" i="14" a="1"/>
  <c r="E1534" i="14" s="1"/>
  <c r="L1533" i="14" a="1"/>
  <c r="L1533" i="14" s="1"/>
  <c r="K1533" i="14" a="1"/>
  <c r="K1533" i="14" s="1"/>
  <c r="J1533" i="14" a="1"/>
  <c r="J1533" i="14" s="1"/>
  <c r="I1533" i="14" a="1"/>
  <c r="I1533" i="14" s="1"/>
  <c r="H1533" i="14" a="1"/>
  <c r="H1533" i="14" s="1"/>
  <c r="G1533" i="14" a="1"/>
  <c r="G1533" i="14" s="1"/>
  <c r="F1533" i="14" a="1"/>
  <c r="F1533" i="14" s="1"/>
  <c r="E1533" i="14" a="1"/>
  <c r="E1533" i="14" s="1"/>
  <c r="L1532" i="14" a="1"/>
  <c r="L1532" i="14" s="1"/>
  <c r="K1532" i="14" a="1"/>
  <c r="K1532" i="14" s="1"/>
  <c r="J1532" i="14" a="1"/>
  <c r="J1532" i="14" s="1"/>
  <c r="I1532" i="14" a="1"/>
  <c r="I1532" i="14" s="1"/>
  <c r="H1532" i="14" a="1"/>
  <c r="H1532" i="14" s="1"/>
  <c r="G1532" i="14" a="1"/>
  <c r="G1532" i="14" s="1"/>
  <c r="F1532" i="14" a="1"/>
  <c r="F1532" i="14" s="1"/>
  <c r="E1532" i="14" a="1"/>
  <c r="E1532" i="14" s="1"/>
  <c r="L1531" i="14" a="1"/>
  <c r="L1531" i="14" s="1"/>
  <c r="K1531" i="14" a="1"/>
  <c r="K1531" i="14" s="1"/>
  <c r="J1531" i="14" a="1"/>
  <c r="J1531" i="14" s="1"/>
  <c r="I1531" i="14" a="1"/>
  <c r="I1531" i="14" s="1"/>
  <c r="H1531" i="14" a="1"/>
  <c r="H1531" i="14" s="1"/>
  <c r="G1531" i="14" a="1"/>
  <c r="G1531" i="14" s="1"/>
  <c r="F1531" i="14" a="1"/>
  <c r="F1531" i="14" s="1"/>
  <c r="E1531" i="14" a="1"/>
  <c r="E1531" i="14" s="1"/>
  <c r="L1530" i="14" a="1"/>
  <c r="L1530" i="14" s="1"/>
  <c r="K1530" i="14" a="1"/>
  <c r="K1530" i="14" s="1"/>
  <c r="J1530" i="14" a="1"/>
  <c r="J1530" i="14" s="1"/>
  <c r="I1530" i="14" a="1"/>
  <c r="I1530" i="14" s="1"/>
  <c r="H1530" i="14" a="1"/>
  <c r="H1530" i="14" s="1"/>
  <c r="G1530" i="14" a="1"/>
  <c r="G1530" i="14" s="1"/>
  <c r="F1530" i="14" a="1"/>
  <c r="F1530" i="14" s="1"/>
  <c r="E1530" i="14" a="1"/>
  <c r="E1530" i="14" s="1"/>
  <c r="L1529" i="14" a="1"/>
  <c r="L1529" i="14" s="1"/>
  <c r="K1529" i="14" a="1"/>
  <c r="K1529" i="14" s="1"/>
  <c r="J1529" i="14" a="1"/>
  <c r="J1529" i="14" s="1"/>
  <c r="I1529" i="14" a="1"/>
  <c r="I1529" i="14" s="1"/>
  <c r="H1529" i="14" a="1"/>
  <c r="H1529" i="14" s="1"/>
  <c r="G1529" i="14" a="1"/>
  <c r="G1529" i="14" s="1"/>
  <c r="F1529" i="14" a="1"/>
  <c r="F1529" i="14" s="1"/>
  <c r="E1529" i="14" a="1"/>
  <c r="E1529" i="14" s="1"/>
  <c r="L1528" i="14" a="1"/>
  <c r="L1528" i="14" s="1"/>
  <c r="K1528" i="14" a="1"/>
  <c r="K1528" i="14" s="1"/>
  <c r="J1528" i="14" a="1"/>
  <c r="J1528" i="14" s="1"/>
  <c r="I1528" i="14" a="1"/>
  <c r="I1528" i="14" s="1"/>
  <c r="H1528" i="14" a="1"/>
  <c r="H1528" i="14" s="1"/>
  <c r="G1528" i="14" a="1"/>
  <c r="G1528" i="14" s="1"/>
  <c r="F1528" i="14" a="1"/>
  <c r="F1528" i="14" s="1"/>
  <c r="E1528" i="14" a="1"/>
  <c r="E1528" i="14" s="1"/>
  <c r="L1527" i="14" a="1"/>
  <c r="L1527" i="14" s="1"/>
  <c r="K1527" i="14" a="1"/>
  <c r="K1527" i="14" s="1"/>
  <c r="J1527" i="14" a="1"/>
  <c r="J1527" i="14" s="1"/>
  <c r="I1527" i="14" a="1"/>
  <c r="I1527" i="14" s="1"/>
  <c r="H1527" i="14" a="1"/>
  <c r="H1527" i="14" s="1"/>
  <c r="G1527" i="14" a="1"/>
  <c r="G1527" i="14" s="1"/>
  <c r="F1527" i="14" a="1"/>
  <c r="F1527" i="14" s="1"/>
  <c r="E1527" i="14" a="1"/>
  <c r="E1527" i="14" s="1"/>
  <c r="L1526" i="14" a="1"/>
  <c r="L1526" i="14" s="1"/>
  <c r="K1526" i="14" a="1"/>
  <c r="K1526" i="14" s="1"/>
  <c r="J1526" i="14" a="1"/>
  <c r="J1526" i="14" s="1"/>
  <c r="I1526" i="14" a="1"/>
  <c r="I1526" i="14" s="1"/>
  <c r="H1526" i="14" a="1"/>
  <c r="H1526" i="14" s="1"/>
  <c r="G1526" i="14" a="1"/>
  <c r="G1526" i="14" s="1"/>
  <c r="F1526" i="14" a="1"/>
  <c r="F1526" i="14" s="1"/>
  <c r="E1526" i="14" a="1"/>
  <c r="E1526" i="14" s="1"/>
  <c r="L1525" i="14" a="1"/>
  <c r="L1525" i="14" s="1"/>
  <c r="K1525" i="14" a="1"/>
  <c r="K1525" i="14" s="1"/>
  <c r="J1525" i="14" a="1"/>
  <c r="J1525" i="14" s="1"/>
  <c r="I1525" i="14" a="1"/>
  <c r="I1525" i="14" s="1"/>
  <c r="H1525" i="14" a="1"/>
  <c r="H1525" i="14" s="1"/>
  <c r="G1525" i="14" a="1"/>
  <c r="G1525" i="14" s="1"/>
  <c r="F1525" i="14" a="1"/>
  <c r="F1525" i="14" s="1"/>
  <c r="E1525" i="14" a="1"/>
  <c r="E1525" i="14" s="1"/>
  <c r="L1524" i="14" a="1"/>
  <c r="L1524" i="14" s="1"/>
  <c r="K1524" i="14" a="1"/>
  <c r="K1524" i="14" s="1"/>
  <c r="J1524" i="14" a="1"/>
  <c r="J1524" i="14" s="1"/>
  <c r="I1524" i="14" a="1"/>
  <c r="I1524" i="14" s="1"/>
  <c r="H1524" i="14" a="1"/>
  <c r="H1524" i="14" s="1"/>
  <c r="G1524" i="14" a="1"/>
  <c r="G1524" i="14" s="1"/>
  <c r="F1524" i="14" a="1"/>
  <c r="F1524" i="14" s="1"/>
  <c r="E1524" i="14" a="1"/>
  <c r="E1524" i="14" s="1"/>
  <c r="L1523" i="14" a="1"/>
  <c r="L1523" i="14" s="1"/>
  <c r="K1523" i="14" a="1"/>
  <c r="K1523" i="14" s="1"/>
  <c r="J1523" i="14" a="1"/>
  <c r="J1523" i="14" s="1"/>
  <c r="I1523" i="14" a="1"/>
  <c r="I1523" i="14" s="1"/>
  <c r="H1523" i="14" a="1"/>
  <c r="H1523" i="14" s="1"/>
  <c r="G1523" i="14" a="1"/>
  <c r="G1523" i="14" s="1"/>
  <c r="F1523" i="14" a="1"/>
  <c r="F1523" i="14" s="1"/>
  <c r="E1523" i="14" a="1"/>
  <c r="E1523" i="14" s="1"/>
  <c r="L1522" i="14" a="1"/>
  <c r="L1522" i="14" s="1"/>
  <c r="K1522" i="14" a="1"/>
  <c r="K1522" i="14" s="1"/>
  <c r="J1522" i="14" a="1"/>
  <c r="J1522" i="14" s="1"/>
  <c r="I1522" i="14" a="1"/>
  <c r="I1522" i="14" s="1"/>
  <c r="H1522" i="14" a="1"/>
  <c r="H1522" i="14" s="1"/>
  <c r="G1522" i="14" a="1"/>
  <c r="G1522" i="14" s="1"/>
  <c r="F1522" i="14" a="1"/>
  <c r="F1522" i="14" s="1"/>
  <c r="E1522" i="14" a="1"/>
  <c r="E1522" i="14" s="1"/>
  <c r="L1521" i="14" a="1"/>
  <c r="L1521" i="14" s="1"/>
  <c r="K1521" i="14" a="1"/>
  <c r="K1521" i="14" s="1"/>
  <c r="J1521" i="14" a="1"/>
  <c r="J1521" i="14" s="1"/>
  <c r="I1521" i="14" a="1"/>
  <c r="I1521" i="14" s="1"/>
  <c r="H1521" i="14" a="1"/>
  <c r="H1521" i="14" s="1"/>
  <c r="G1521" i="14" a="1"/>
  <c r="G1521" i="14" s="1"/>
  <c r="F1521" i="14" a="1"/>
  <c r="F1521" i="14" s="1"/>
  <c r="E1521" i="14" a="1"/>
  <c r="E1521" i="14" s="1"/>
  <c r="L1520" i="14" a="1"/>
  <c r="L1520" i="14" s="1"/>
  <c r="K1520" i="14" a="1"/>
  <c r="K1520" i="14" s="1"/>
  <c r="J1520" i="14" a="1"/>
  <c r="J1520" i="14" s="1"/>
  <c r="I1520" i="14" a="1"/>
  <c r="I1520" i="14" s="1"/>
  <c r="H1520" i="14" a="1"/>
  <c r="H1520" i="14" s="1"/>
  <c r="G1520" i="14" a="1"/>
  <c r="G1520" i="14" s="1"/>
  <c r="F1520" i="14" a="1"/>
  <c r="F1520" i="14" s="1"/>
  <c r="E1520" i="14" a="1"/>
  <c r="E1520" i="14" s="1"/>
  <c r="L1519" i="14" a="1"/>
  <c r="L1519" i="14" s="1"/>
  <c r="K1519" i="14" a="1"/>
  <c r="K1519" i="14" s="1"/>
  <c r="J1519" i="14" a="1"/>
  <c r="J1519" i="14" s="1"/>
  <c r="I1519" i="14" a="1"/>
  <c r="I1519" i="14" s="1"/>
  <c r="H1519" i="14" a="1"/>
  <c r="H1519" i="14" s="1"/>
  <c r="G1519" i="14" a="1"/>
  <c r="G1519" i="14" s="1"/>
  <c r="F1519" i="14" a="1"/>
  <c r="F1519" i="14" s="1"/>
  <c r="E1519" i="14" a="1"/>
  <c r="E1519" i="14" s="1"/>
  <c r="L1518" i="14" a="1"/>
  <c r="L1518" i="14" s="1"/>
  <c r="K1518" i="14" a="1"/>
  <c r="K1518" i="14" s="1"/>
  <c r="J1518" i="14" a="1"/>
  <c r="J1518" i="14" s="1"/>
  <c r="I1518" i="14" a="1"/>
  <c r="I1518" i="14" s="1"/>
  <c r="H1518" i="14" a="1"/>
  <c r="H1518" i="14" s="1"/>
  <c r="G1518" i="14" a="1"/>
  <c r="G1518" i="14" s="1"/>
  <c r="F1518" i="14" a="1"/>
  <c r="F1518" i="14" s="1"/>
  <c r="E1518" i="14" a="1"/>
  <c r="E1518" i="14" s="1"/>
  <c r="L1517" i="14" a="1"/>
  <c r="L1517" i="14" s="1"/>
  <c r="K1517" i="14" a="1"/>
  <c r="K1517" i="14" s="1"/>
  <c r="J1517" i="14" a="1"/>
  <c r="J1517" i="14" s="1"/>
  <c r="I1517" i="14" a="1"/>
  <c r="I1517" i="14" s="1"/>
  <c r="H1517" i="14" a="1"/>
  <c r="H1517" i="14" s="1"/>
  <c r="G1517" i="14" a="1"/>
  <c r="G1517" i="14" s="1"/>
  <c r="F1517" i="14" a="1"/>
  <c r="F1517" i="14" s="1"/>
  <c r="E1517" i="14" a="1"/>
  <c r="E1517" i="14" s="1"/>
  <c r="L1516" i="14" a="1"/>
  <c r="L1516" i="14" s="1"/>
  <c r="K1516" i="14" a="1"/>
  <c r="K1516" i="14" s="1"/>
  <c r="J1516" i="14" a="1"/>
  <c r="J1516" i="14" s="1"/>
  <c r="I1516" i="14" a="1"/>
  <c r="I1516" i="14" s="1"/>
  <c r="H1516" i="14" a="1"/>
  <c r="H1516" i="14" s="1"/>
  <c r="G1516" i="14" a="1"/>
  <c r="G1516" i="14" s="1"/>
  <c r="F1516" i="14" a="1"/>
  <c r="F1516" i="14" s="1"/>
  <c r="E1516" i="14" a="1"/>
  <c r="E1516" i="14" s="1"/>
  <c r="L1515" i="14" a="1"/>
  <c r="L1515" i="14" s="1"/>
  <c r="K1515" i="14" a="1"/>
  <c r="K1515" i="14" s="1"/>
  <c r="J1515" i="14" a="1"/>
  <c r="J1515" i="14" s="1"/>
  <c r="I1515" i="14" a="1"/>
  <c r="I1515" i="14" s="1"/>
  <c r="H1515" i="14" a="1"/>
  <c r="H1515" i="14" s="1"/>
  <c r="G1515" i="14" a="1"/>
  <c r="G1515" i="14" s="1"/>
  <c r="F1515" i="14" a="1"/>
  <c r="F1515" i="14" s="1"/>
  <c r="E1515" i="14" a="1"/>
  <c r="E1515" i="14" s="1"/>
  <c r="L1514" i="14" a="1"/>
  <c r="L1514" i="14" s="1"/>
  <c r="K1514" i="14" a="1"/>
  <c r="K1514" i="14" s="1"/>
  <c r="J1514" i="14" a="1"/>
  <c r="J1514" i="14" s="1"/>
  <c r="I1514" i="14" a="1"/>
  <c r="I1514" i="14" s="1"/>
  <c r="H1514" i="14" a="1"/>
  <c r="H1514" i="14" s="1"/>
  <c r="G1514" i="14" a="1"/>
  <c r="G1514" i="14" s="1"/>
  <c r="F1514" i="14" a="1"/>
  <c r="F1514" i="14" s="1"/>
  <c r="E1514" i="14" a="1"/>
  <c r="E1514" i="14" s="1"/>
  <c r="L1513" i="14" a="1"/>
  <c r="L1513" i="14" s="1"/>
  <c r="K1513" i="14" a="1"/>
  <c r="K1513" i="14" s="1"/>
  <c r="J1513" i="14" a="1"/>
  <c r="J1513" i="14" s="1"/>
  <c r="I1513" i="14" a="1"/>
  <c r="I1513" i="14" s="1"/>
  <c r="H1513" i="14" a="1"/>
  <c r="H1513" i="14" s="1"/>
  <c r="G1513" i="14" a="1"/>
  <c r="G1513" i="14" s="1"/>
  <c r="F1513" i="14" a="1"/>
  <c r="F1513" i="14" s="1"/>
  <c r="E1513" i="14" a="1"/>
  <c r="E1513" i="14" s="1"/>
  <c r="L1512" i="14" a="1"/>
  <c r="L1512" i="14" s="1"/>
  <c r="K1512" i="14" a="1"/>
  <c r="K1512" i="14" s="1"/>
  <c r="J1512" i="14" a="1"/>
  <c r="J1512" i="14" s="1"/>
  <c r="I1512" i="14" a="1"/>
  <c r="I1512" i="14" s="1"/>
  <c r="H1512" i="14" a="1"/>
  <c r="H1512" i="14" s="1"/>
  <c r="G1512" i="14" a="1"/>
  <c r="G1512" i="14" s="1"/>
  <c r="F1512" i="14" a="1"/>
  <c r="F1512" i="14" s="1"/>
  <c r="E1512" i="14" a="1"/>
  <c r="E1512" i="14" s="1"/>
  <c r="L1511" i="14" a="1"/>
  <c r="L1511" i="14" s="1"/>
  <c r="K1511" i="14" a="1"/>
  <c r="K1511" i="14" s="1"/>
  <c r="J1511" i="14" a="1"/>
  <c r="J1511" i="14" s="1"/>
  <c r="I1511" i="14" a="1"/>
  <c r="I1511" i="14" s="1"/>
  <c r="H1511" i="14" a="1"/>
  <c r="H1511" i="14" s="1"/>
  <c r="G1511" i="14" a="1"/>
  <c r="G1511" i="14" s="1"/>
  <c r="F1511" i="14" a="1"/>
  <c r="F1511" i="14" s="1"/>
  <c r="E1511" i="14" a="1"/>
  <c r="E1511" i="14" s="1"/>
  <c r="L1510" i="14" a="1"/>
  <c r="L1510" i="14" s="1"/>
  <c r="K1510" i="14" a="1"/>
  <c r="K1510" i="14" s="1"/>
  <c r="J1510" i="14" a="1"/>
  <c r="J1510" i="14" s="1"/>
  <c r="I1510" i="14" a="1"/>
  <c r="I1510" i="14" s="1"/>
  <c r="H1510" i="14" a="1"/>
  <c r="H1510" i="14" s="1"/>
  <c r="G1510" i="14" a="1"/>
  <c r="G1510" i="14" s="1"/>
  <c r="F1510" i="14" a="1"/>
  <c r="F1510" i="14" s="1"/>
  <c r="E1510" i="14" a="1"/>
  <c r="E1510" i="14" s="1"/>
  <c r="L1509" i="14" a="1"/>
  <c r="L1509" i="14" s="1"/>
  <c r="K1509" i="14" a="1"/>
  <c r="K1509" i="14" s="1"/>
  <c r="J1509" i="14" a="1"/>
  <c r="J1509" i="14" s="1"/>
  <c r="I1509" i="14" a="1"/>
  <c r="I1509" i="14" s="1"/>
  <c r="H1509" i="14" a="1"/>
  <c r="H1509" i="14" s="1"/>
  <c r="G1509" i="14" a="1"/>
  <c r="G1509" i="14" s="1"/>
  <c r="F1509" i="14" a="1"/>
  <c r="F1509" i="14" s="1"/>
  <c r="E1509" i="14" a="1"/>
  <c r="E1509" i="14" s="1"/>
  <c r="L1508" i="14" a="1"/>
  <c r="L1508" i="14" s="1"/>
  <c r="K1508" i="14" a="1"/>
  <c r="K1508" i="14" s="1"/>
  <c r="J1508" i="14" a="1"/>
  <c r="J1508" i="14" s="1"/>
  <c r="I1508" i="14" a="1"/>
  <c r="I1508" i="14" s="1"/>
  <c r="H1508" i="14" a="1"/>
  <c r="H1508" i="14" s="1"/>
  <c r="G1508" i="14" a="1"/>
  <c r="G1508" i="14" s="1"/>
  <c r="F1508" i="14" a="1"/>
  <c r="F1508" i="14" s="1"/>
  <c r="E1508" i="14" a="1"/>
  <c r="E1508" i="14" s="1"/>
  <c r="L1507" i="14" a="1"/>
  <c r="L1507" i="14" s="1"/>
  <c r="K1507" i="14" a="1"/>
  <c r="K1507" i="14" s="1"/>
  <c r="J1507" i="14" a="1"/>
  <c r="J1507" i="14" s="1"/>
  <c r="I1507" i="14" a="1"/>
  <c r="I1507" i="14" s="1"/>
  <c r="H1507" i="14" a="1"/>
  <c r="H1507" i="14" s="1"/>
  <c r="G1507" i="14" a="1"/>
  <c r="G1507" i="14" s="1"/>
  <c r="F1507" i="14" a="1"/>
  <c r="F1507" i="14" s="1"/>
  <c r="E1507" i="14" a="1"/>
  <c r="E1507" i="14" s="1"/>
  <c r="L1506" i="14" a="1"/>
  <c r="L1506" i="14" s="1"/>
  <c r="K1506" i="14" a="1"/>
  <c r="K1506" i="14" s="1"/>
  <c r="J1506" i="14" a="1"/>
  <c r="J1506" i="14" s="1"/>
  <c r="I1506" i="14" a="1"/>
  <c r="I1506" i="14" s="1"/>
  <c r="H1506" i="14" a="1"/>
  <c r="H1506" i="14" s="1"/>
  <c r="G1506" i="14" a="1"/>
  <c r="G1506" i="14" s="1"/>
  <c r="F1506" i="14" a="1"/>
  <c r="F1506" i="14" s="1"/>
  <c r="E1506" i="14" a="1"/>
  <c r="E1506" i="14" s="1"/>
  <c r="L1505" i="14" a="1"/>
  <c r="L1505" i="14" s="1"/>
  <c r="K1505" i="14" a="1"/>
  <c r="K1505" i="14" s="1"/>
  <c r="J1505" i="14" a="1"/>
  <c r="J1505" i="14" s="1"/>
  <c r="I1505" i="14" a="1"/>
  <c r="I1505" i="14" s="1"/>
  <c r="H1505" i="14" a="1"/>
  <c r="H1505" i="14" s="1"/>
  <c r="G1505" i="14" a="1"/>
  <c r="G1505" i="14" s="1"/>
  <c r="F1505" i="14" a="1"/>
  <c r="F1505" i="14" s="1"/>
  <c r="E1505" i="14" a="1"/>
  <c r="E1505" i="14" s="1"/>
  <c r="L1504" i="14" a="1"/>
  <c r="L1504" i="14" s="1"/>
  <c r="K1504" i="14" a="1"/>
  <c r="K1504" i="14" s="1"/>
  <c r="J1504" i="14" a="1"/>
  <c r="J1504" i="14" s="1"/>
  <c r="I1504" i="14" a="1"/>
  <c r="I1504" i="14" s="1"/>
  <c r="H1504" i="14" a="1"/>
  <c r="H1504" i="14" s="1"/>
  <c r="G1504" i="14" a="1"/>
  <c r="G1504" i="14" s="1"/>
  <c r="F1504" i="14" a="1"/>
  <c r="F1504" i="14" s="1"/>
  <c r="E1504" i="14" a="1"/>
  <c r="E1504" i="14" s="1"/>
  <c r="L1503" i="14" a="1"/>
  <c r="L1503" i="14" s="1"/>
  <c r="K1503" i="14" a="1"/>
  <c r="K1503" i="14" s="1"/>
  <c r="J1503" i="14" a="1"/>
  <c r="J1503" i="14" s="1"/>
  <c r="I1503" i="14" a="1"/>
  <c r="I1503" i="14" s="1"/>
  <c r="H1503" i="14" a="1"/>
  <c r="H1503" i="14" s="1"/>
  <c r="G1503" i="14" a="1"/>
  <c r="G1503" i="14" s="1"/>
  <c r="F1503" i="14" a="1"/>
  <c r="F1503" i="14" s="1"/>
  <c r="E1503" i="14" a="1"/>
  <c r="E1503" i="14" s="1"/>
  <c r="L1502" i="14" a="1"/>
  <c r="L1502" i="14" s="1"/>
  <c r="K1502" i="14" a="1"/>
  <c r="K1502" i="14" s="1"/>
  <c r="J1502" i="14" a="1"/>
  <c r="J1502" i="14" s="1"/>
  <c r="I1502" i="14" a="1"/>
  <c r="I1502" i="14" s="1"/>
  <c r="H1502" i="14" a="1"/>
  <c r="H1502" i="14" s="1"/>
  <c r="G1502" i="14" a="1"/>
  <c r="G1502" i="14" s="1"/>
  <c r="F1502" i="14" a="1"/>
  <c r="F1502" i="14" s="1"/>
  <c r="E1502" i="14" a="1"/>
  <c r="E1502" i="14" s="1"/>
  <c r="L1501" i="14" a="1"/>
  <c r="L1501" i="14" s="1"/>
  <c r="K1501" i="14" a="1"/>
  <c r="K1501" i="14" s="1"/>
  <c r="J1501" i="14" a="1"/>
  <c r="J1501" i="14" s="1"/>
  <c r="I1501" i="14" a="1"/>
  <c r="I1501" i="14" s="1"/>
  <c r="H1501" i="14" a="1"/>
  <c r="H1501" i="14" s="1"/>
  <c r="G1501" i="14" a="1"/>
  <c r="G1501" i="14" s="1"/>
  <c r="F1501" i="14" a="1"/>
  <c r="F1501" i="14" s="1"/>
  <c r="E1501" i="14" a="1"/>
  <c r="E1501" i="14" s="1"/>
  <c r="L1500" i="14" a="1"/>
  <c r="L1500" i="14" s="1"/>
  <c r="K1500" i="14" a="1"/>
  <c r="K1500" i="14" s="1"/>
  <c r="J1500" i="14" a="1"/>
  <c r="J1500" i="14" s="1"/>
  <c r="I1500" i="14" a="1"/>
  <c r="I1500" i="14" s="1"/>
  <c r="H1500" i="14" a="1"/>
  <c r="H1500" i="14" s="1"/>
  <c r="G1500" i="14" a="1"/>
  <c r="G1500" i="14" s="1"/>
  <c r="F1500" i="14" a="1"/>
  <c r="F1500" i="14" s="1"/>
  <c r="E1500" i="14" a="1"/>
  <c r="E1500" i="14" s="1"/>
  <c r="L1499" i="14" a="1"/>
  <c r="L1499" i="14" s="1"/>
  <c r="K1499" i="14" a="1"/>
  <c r="K1499" i="14" s="1"/>
  <c r="J1499" i="14" a="1"/>
  <c r="J1499" i="14" s="1"/>
  <c r="I1499" i="14" a="1"/>
  <c r="I1499" i="14" s="1"/>
  <c r="H1499" i="14" a="1"/>
  <c r="H1499" i="14" s="1"/>
  <c r="G1499" i="14" a="1"/>
  <c r="G1499" i="14" s="1"/>
  <c r="F1499" i="14" a="1"/>
  <c r="F1499" i="14" s="1"/>
  <c r="E1499" i="14" a="1"/>
  <c r="E1499" i="14" s="1"/>
  <c r="L1498" i="14" a="1"/>
  <c r="L1498" i="14" s="1"/>
  <c r="K1498" i="14" a="1"/>
  <c r="K1498" i="14" s="1"/>
  <c r="J1498" i="14" a="1"/>
  <c r="J1498" i="14" s="1"/>
  <c r="I1498" i="14" a="1"/>
  <c r="I1498" i="14" s="1"/>
  <c r="H1498" i="14" a="1"/>
  <c r="H1498" i="14" s="1"/>
  <c r="G1498" i="14" a="1"/>
  <c r="G1498" i="14" s="1"/>
  <c r="F1498" i="14" a="1"/>
  <c r="F1498" i="14" s="1"/>
  <c r="E1498" i="14" a="1"/>
  <c r="E1498" i="14" s="1"/>
  <c r="L1497" i="14" a="1"/>
  <c r="L1497" i="14" s="1"/>
  <c r="K1497" i="14" a="1"/>
  <c r="K1497" i="14" s="1"/>
  <c r="J1497" i="14" a="1"/>
  <c r="J1497" i="14" s="1"/>
  <c r="I1497" i="14" a="1"/>
  <c r="I1497" i="14" s="1"/>
  <c r="H1497" i="14" a="1"/>
  <c r="H1497" i="14" s="1"/>
  <c r="G1497" i="14" a="1"/>
  <c r="G1497" i="14" s="1"/>
  <c r="F1497" i="14" a="1"/>
  <c r="F1497" i="14" s="1"/>
  <c r="E1497" i="14" a="1"/>
  <c r="E1497" i="14" s="1"/>
  <c r="L1496" i="14" a="1"/>
  <c r="L1496" i="14" s="1"/>
  <c r="K1496" i="14" a="1"/>
  <c r="K1496" i="14" s="1"/>
  <c r="J1496" i="14" a="1"/>
  <c r="J1496" i="14" s="1"/>
  <c r="I1496" i="14" a="1"/>
  <c r="I1496" i="14" s="1"/>
  <c r="H1496" i="14" a="1"/>
  <c r="H1496" i="14" s="1"/>
  <c r="G1496" i="14" a="1"/>
  <c r="G1496" i="14" s="1"/>
  <c r="F1496" i="14" a="1"/>
  <c r="F1496" i="14" s="1"/>
  <c r="E1496" i="14" a="1"/>
  <c r="E1496" i="14" s="1"/>
  <c r="L1495" i="14" a="1"/>
  <c r="L1495" i="14" s="1"/>
  <c r="K1495" i="14" a="1"/>
  <c r="K1495" i="14" s="1"/>
  <c r="J1495" i="14" a="1"/>
  <c r="J1495" i="14" s="1"/>
  <c r="I1495" i="14" a="1"/>
  <c r="I1495" i="14" s="1"/>
  <c r="H1495" i="14" a="1"/>
  <c r="H1495" i="14" s="1"/>
  <c r="G1495" i="14" a="1"/>
  <c r="G1495" i="14" s="1"/>
  <c r="F1495" i="14" a="1"/>
  <c r="F1495" i="14" s="1"/>
  <c r="E1495" i="14" a="1"/>
  <c r="E1495" i="14" s="1"/>
  <c r="L1494" i="14" a="1"/>
  <c r="L1494" i="14" s="1"/>
  <c r="K1494" i="14" a="1"/>
  <c r="K1494" i="14" s="1"/>
  <c r="J1494" i="14" a="1"/>
  <c r="J1494" i="14" s="1"/>
  <c r="I1494" i="14" a="1"/>
  <c r="I1494" i="14" s="1"/>
  <c r="H1494" i="14" a="1"/>
  <c r="H1494" i="14" s="1"/>
  <c r="G1494" i="14" a="1"/>
  <c r="G1494" i="14" s="1"/>
  <c r="F1494" i="14" a="1"/>
  <c r="F1494" i="14" s="1"/>
  <c r="E1494" i="14" a="1"/>
  <c r="E1494" i="14" s="1"/>
  <c r="L1493" i="14" a="1"/>
  <c r="L1493" i="14" s="1"/>
  <c r="K1493" i="14" a="1"/>
  <c r="K1493" i="14" s="1"/>
  <c r="J1493" i="14" a="1"/>
  <c r="J1493" i="14" s="1"/>
  <c r="I1493" i="14" a="1"/>
  <c r="I1493" i="14" s="1"/>
  <c r="H1493" i="14" a="1"/>
  <c r="H1493" i="14" s="1"/>
  <c r="G1493" i="14" a="1"/>
  <c r="G1493" i="14" s="1"/>
  <c r="F1493" i="14" a="1"/>
  <c r="F1493" i="14" s="1"/>
  <c r="E1493" i="14" a="1"/>
  <c r="E1493" i="14" s="1"/>
  <c r="L1492" i="14" a="1"/>
  <c r="L1492" i="14" s="1"/>
  <c r="K1492" i="14" a="1"/>
  <c r="K1492" i="14" s="1"/>
  <c r="J1492" i="14" a="1"/>
  <c r="J1492" i="14" s="1"/>
  <c r="I1492" i="14" a="1"/>
  <c r="I1492" i="14" s="1"/>
  <c r="H1492" i="14" a="1"/>
  <c r="H1492" i="14" s="1"/>
  <c r="G1492" i="14" a="1"/>
  <c r="G1492" i="14" s="1"/>
  <c r="F1492" i="14" a="1"/>
  <c r="F1492" i="14" s="1"/>
  <c r="E1492" i="14" a="1"/>
  <c r="E1492" i="14" s="1"/>
  <c r="L1491" i="14" a="1"/>
  <c r="L1491" i="14" s="1"/>
  <c r="K1491" i="14" a="1"/>
  <c r="K1491" i="14" s="1"/>
  <c r="J1491" i="14" a="1"/>
  <c r="J1491" i="14" s="1"/>
  <c r="I1491" i="14" a="1"/>
  <c r="I1491" i="14" s="1"/>
  <c r="H1491" i="14" a="1"/>
  <c r="H1491" i="14" s="1"/>
  <c r="G1491" i="14" a="1"/>
  <c r="G1491" i="14" s="1"/>
  <c r="F1491" i="14" a="1"/>
  <c r="F1491" i="14" s="1"/>
  <c r="E1491" i="14" a="1"/>
  <c r="E1491" i="14" s="1"/>
  <c r="L1490" i="14" a="1"/>
  <c r="L1490" i="14" s="1"/>
  <c r="K1490" i="14" a="1"/>
  <c r="K1490" i="14" s="1"/>
  <c r="J1490" i="14" a="1"/>
  <c r="J1490" i="14" s="1"/>
  <c r="I1490" i="14" a="1"/>
  <c r="I1490" i="14" s="1"/>
  <c r="H1490" i="14" a="1"/>
  <c r="H1490" i="14" s="1"/>
  <c r="G1490" i="14" a="1"/>
  <c r="G1490" i="14" s="1"/>
  <c r="F1490" i="14" a="1"/>
  <c r="F1490" i="14" s="1"/>
  <c r="E1490" i="14" a="1"/>
  <c r="E1490" i="14" s="1"/>
  <c r="L1489" i="14" a="1"/>
  <c r="L1489" i="14" s="1"/>
  <c r="K1489" i="14" a="1"/>
  <c r="K1489" i="14" s="1"/>
  <c r="J1489" i="14" a="1"/>
  <c r="J1489" i="14" s="1"/>
  <c r="I1489" i="14" a="1"/>
  <c r="I1489" i="14" s="1"/>
  <c r="H1489" i="14" a="1"/>
  <c r="H1489" i="14" s="1"/>
  <c r="G1489" i="14" a="1"/>
  <c r="G1489" i="14" s="1"/>
  <c r="F1489" i="14" a="1"/>
  <c r="F1489" i="14" s="1"/>
  <c r="E1489" i="14" a="1"/>
  <c r="E1489" i="14" s="1"/>
  <c r="L1488" i="14" a="1"/>
  <c r="L1488" i="14" s="1"/>
  <c r="K1488" i="14" a="1"/>
  <c r="K1488" i="14" s="1"/>
  <c r="J1488" i="14" a="1"/>
  <c r="J1488" i="14" s="1"/>
  <c r="I1488" i="14" a="1"/>
  <c r="I1488" i="14" s="1"/>
  <c r="H1488" i="14" a="1"/>
  <c r="H1488" i="14" s="1"/>
  <c r="G1488" i="14" a="1"/>
  <c r="G1488" i="14" s="1"/>
  <c r="F1488" i="14" a="1"/>
  <c r="F1488" i="14" s="1"/>
  <c r="E1488" i="14" a="1"/>
  <c r="E1488" i="14" s="1"/>
  <c r="L1487" i="14" a="1"/>
  <c r="L1487" i="14" s="1"/>
  <c r="K1487" i="14" a="1"/>
  <c r="K1487" i="14" s="1"/>
  <c r="J1487" i="14" a="1"/>
  <c r="J1487" i="14" s="1"/>
  <c r="I1487" i="14" a="1"/>
  <c r="I1487" i="14" s="1"/>
  <c r="H1487" i="14" a="1"/>
  <c r="H1487" i="14" s="1"/>
  <c r="G1487" i="14" a="1"/>
  <c r="G1487" i="14" s="1"/>
  <c r="F1487" i="14" a="1"/>
  <c r="F1487" i="14" s="1"/>
  <c r="E1487" i="14" a="1"/>
  <c r="E1487" i="14" s="1"/>
  <c r="L1486" i="14" a="1"/>
  <c r="L1486" i="14" s="1"/>
  <c r="K1486" i="14" a="1"/>
  <c r="K1486" i="14" s="1"/>
  <c r="J1486" i="14" a="1"/>
  <c r="J1486" i="14" s="1"/>
  <c r="I1486" i="14" a="1"/>
  <c r="I1486" i="14" s="1"/>
  <c r="H1486" i="14" a="1"/>
  <c r="H1486" i="14" s="1"/>
  <c r="G1486" i="14" a="1"/>
  <c r="G1486" i="14" s="1"/>
  <c r="F1486" i="14" a="1"/>
  <c r="F1486" i="14" s="1"/>
  <c r="E1486" i="14" a="1"/>
  <c r="E1486" i="14" s="1"/>
  <c r="L1484" i="14" a="1"/>
  <c r="L1484" i="14" s="1"/>
  <c r="K1484" i="14" a="1"/>
  <c r="K1484" i="14" s="1"/>
  <c r="J1484" i="14" a="1"/>
  <c r="J1484" i="14" s="1"/>
  <c r="I1484" i="14" a="1"/>
  <c r="I1484" i="14" s="1"/>
  <c r="H1484" i="14" a="1"/>
  <c r="H1484" i="14" s="1"/>
  <c r="G1484" i="14" a="1"/>
  <c r="G1484" i="14" s="1"/>
  <c r="F1484" i="14" a="1"/>
  <c r="F1484" i="14" s="1"/>
  <c r="E1484" i="14" a="1"/>
  <c r="E1484" i="14" s="1"/>
  <c r="L1483" i="14" a="1"/>
  <c r="L1483" i="14" s="1"/>
  <c r="K1483" i="14" a="1"/>
  <c r="K1483" i="14" s="1"/>
  <c r="J1483" i="14" a="1"/>
  <c r="J1483" i="14" s="1"/>
  <c r="I1483" i="14" a="1"/>
  <c r="I1483" i="14" s="1"/>
  <c r="H1483" i="14" a="1"/>
  <c r="H1483" i="14" s="1"/>
  <c r="G1483" i="14" a="1"/>
  <c r="G1483" i="14" s="1"/>
  <c r="F1483" i="14" a="1"/>
  <c r="F1483" i="14" s="1"/>
  <c r="E1483" i="14" a="1"/>
  <c r="E1483" i="14" s="1"/>
  <c r="L1482" i="14" a="1"/>
  <c r="L1482" i="14" s="1"/>
  <c r="K1482" i="14" a="1"/>
  <c r="K1482" i="14" s="1"/>
  <c r="J1482" i="14" a="1"/>
  <c r="J1482" i="14" s="1"/>
  <c r="I1482" i="14" a="1"/>
  <c r="I1482" i="14" s="1"/>
  <c r="H1482" i="14" a="1"/>
  <c r="H1482" i="14" s="1"/>
  <c r="G1482" i="14" a="1"/>
  <c r="G1482" i="14" s="1"/>
  <c r="F1482" i="14" a="1"/>
  <c r="F1482" i="14" s="1"/>
  <c r="E1482" i="14" a="1"/>
  <c r="E1482" i="14" s="1"/>
  <c r="L1481" i="14" a="1"/>
  <c r="L1481" i="14" s="1"/>
  <c r="K1481" i="14" a="1"/>
  <c r="K1481" i="14" s="1"/>
  <c r="J1481" i="14" a="1"/>
  <c r="J1481" i="14" s="1"/>
  <c r="I1481" i="14" a="1"/>
  <c r="I1481" i="14" s="1"/>
  <c r="H1481" i="14" a="1"/>
  <c r="H1481" i="14" s="1"/>
  <c r="G1481" i="14" a="1"/>
  <c r="G1481" i="14" s="1"/>
  <c r="F1481" i="14" a="1"/>
  <c r="F1481" i="14" s="1"/>
  <c r="E1481" i="14" a="1"/>
  <c r="E1481" i="14" s="1"/>
  <c r="L1480" i="14" a="1"/>
  <c r="L1480" i="14" s="1"/>
  <c r="K1480" i="14" a="1"/>
  <c r="K1480" i="14" s="1"/>
  <c r="J1480" i="14" a="1"/>
  <c r="J1480" i="14" s="1"/>
  <c r="I1480" i="14" a="1"/>
  <c r="I1480" i="14" s="1"/>
  <c r="H1480" i="14" a="1"/>
  <c r="H1480" i="14" s="1"/>
  <c r="G1480" i="14" a="1"/>
  <c r="G1480" i="14" s="1"/>
  <c r="F1480" i="14" a="1"/>
  <c r="F1480" i="14" s="1"/>
  <c r="E1480" i="14" a="1"/>
  <c r="E1480" i="14" s="1"/>
  <c r="L1479" i="14" a="1"/>
  <c r="L1479" i="14" s="1"/>
  <c r="K1479" i="14" a="1"/>
  <c r="K1479" i="14" s="1"/>
  <c r="J1479" i="14" a="1"/>
  <c r="J1479" i="14" s="1"/>
  <c r="I1479" i="14" a="1"/>
  <c r="I1479" i="14" s="1"/>
  <c r="H1479" i="14" a="1"/>
  <c r="H1479" i="14" s="1"/>
  <c r="G1479" i="14" a="1"/>
  <c r="G1479" i="14" s="1"/>
  <c r="F1479" i="14" a="1"/>
  <c r="F1479" i="14" s="1"/>
  <c r="E1479" i="14" a="1"/>
  <c r="E1479" i="14" s="1"/>
  <c r="L1478" i="14" a="1"/>
  <c r="L1478" i="14" s="1"/>
  <c r="K1478" i="14" a="1"/>
  <c r="K1478" i="14" s="1"/>
  <c r="J1478" i="14" a="1"/>
  <c r="J1478" i="14" s="1"/>
  <c r="I1478" i="14" a="1"/>
  <c r="I1478" i="14" s="1"/>
  <c r="H1478" i="14" a="1"/>
  <c r="H1478" i="14" s="1"/>
  <c r="G1478" i="14" a="1"/>
  <c r="G1478" i="14" s="1"/>
  <c r="F1478" i="14" a="1"/>
  <c r="F1478" i="14" s="1"/>
  <c r="E1478" i="14" a="1"/>
  <c r="E1478" i="14" s="1"/>
  <c r="L1477" i="14" a="1"/>
  <c r="L1477" i="14" s="1"/>
  <c r="K1477" i="14" a="1"/>
  <c r="K1477" i="14" s="1"/>
  <c r="J1477" i="14" a="1"/>
  <c r="J1477" i="14" s="1"/>
  <c r="I1477" i="14" a="1"/>
  <c r="I1477" i="14" s="1"/>
  <c r="H1477" i="14" a="1"/>
  <c r="H1477" i="14" s="1"/>
  <c r="G1477" i="14" a="1"/>
  <c r="G1477" i="14" s="1"/>
  <c r="F1477" i="14" a="1"/>
  <c r="F1477" i="14" s="1"/>
  <c r="E1477" i="14" a="1"/>
  <c r="E1477" i="14" s="1"/>
  <c r="L1476" i="14" a="1"/>
  <c r="L1476" i="14" s="1"/>
  <c r="K1476" i="14" a="1"/>
  <c r="K1476" i="14" s="1"/>
  <c r="J1476" i="14" a="1"/>
  <c r="J1476" i="14" s="1"/>
  <c r="I1476" i="14" a="1"/>
  <c r="I1476" i="14" s="1"/>
  <c r="H1476" i="14" a="1"/>
  <c r="H1476" i="14" s="1"/>
  <c r="G1476" i="14" a="1"/>
  <c r="G1476" i="14" s="1"/>
  <c r="F1476" i="14" a="1"/>
  <c r="F1476" i="14" s="1"/>
  <c r="E1476" i="14" a="1"/>
  <c r="E1476" i="14" s="1"/>
  <c r="L1475" i="14" a="1"/>
  <c r="L1475" i="14" s="1"/>
  <c r="K1475" i="14" a="1"/>
  <c r="K1475" i="14" s="1"/>
  <c r="J1475" i="14" a="1"/>
  <c r="J1475" i="14" s="1"/>
  <c r="I1475" i="14" a="1"/>
  <c r="I1475" i="14" s="1"/>
  <c r="H1475" i="14" a="1"/>
  <c r="H1475" i="14" s="1"/>
  <c r="G1475" i="14" a="1"/>
  <c r="G1475" i="14" s="1"/>
  <c r="F1475" i="14" a="1"/>
  <c r="F1475" i="14" s="1"/>
  <c r="E1475" i="14" a="1"/>
  <c r="E1475" i="14" s="1"/>
  <c r="L1474" i="14" a="1"/>
  <c r="L1474" i="14" s="1"/>
  <c r="K1474" i="14" a="1"/>
  <c r="K1474" i="14" s="1"/>
  <c r="J1474" i="14" a="1"/>
  <c r="J1474" i="14" s="1"/>
  <c r="I1474" i="14" a="1"/>
  <c r="I1474" i="14" s="1"/>
  <c r="H1474" i="14" a="1"/>
  <c r="H1474" i="14" s="1"/>
  <c r="G1474" i="14" a="1"/>
  <c r="G1474" i="14" s="1"/>
  <c r="F1474" i="14" a="1"/>
  <c r="F1474" i="14" s="1"/>
  <c r="E1474" i="14" a="1"/>
  <c r="E1474" i="14" s="1"/>
  <c r="L1473" i="14" a="1"/>
  <c r="L1473" i="14" s="1"/>
  <c r="K1473" i="14" a="1"/>
  <c r="K1473" i="14" s="1"/>
  <c r="J1473" i="14" a="1"/>
  <c r="J1473" i="14" s="1"/>
  <c r="I1473" i="14" a="1"/>
  <c r="I1473" i="14" s="1"/>
  <c r="H1473" i="14" a="1"/>
  <c r="H1473" i="14" s="1"/>
  <c r="G1473" i="14" a="1"/>
  <c r="G1473" i="14" s="1"/>
  <c r="F1473" i="14" a="1"/>
  <c r="F1473" i="14" s="1"/>
  <c r="E1473" i="14" a="1"/>
  <c r="E1473" i="14" s="1"/>
  <c r="L1472" i="14" a="1"/>
  <c r="L1472" i="14" s="1"/>
  <c r="K1472" i="14" a="1"/>
  <c r="K1472" i="14" s="1"/>
  <c r="J1472" i="14" a="1"/>
  <c r="J1472" i="14" s="1"/>
  <c r="I1472" i="14" a="1"/>
  <c r="I1472" i="14" s="1"/>
  <c r="H1472" i="14" a="1"/>
  <c r="H1472" i="14" s="1"/>
  <c r="G1472" i="14" a="1"/>
  <c r="G1472" i="14" s="1"/>
  <c r="F1472" i="14" a="1"/>
  <c r="F1472" i="14" s="1"/>
  <c r="E1472" i="14" a="1"/>
  <c r="E1472" i="14" s="1"/>
  <c r="L1471" i="14" a="1"/>
  <c r="L1471" i="14" s="1"/>
  <c r="K1471" i="14" a="1"/>
  <c r="K1471" i="14" s="1"/>
  <c r="J1471" i="14" a="1"/>
  <c r="J1471" i="14" s="1"/>
  <c r="I1471" i="14" a="1"/>
  <c r="I1471" i="14" s="1"/>
  <c r="H1471" i="14" a="1"/>
  <c r="H1471" i="14" s="1"/>
  <c r="G1471" i="14" a="1"/>
  <c r="G1471" i="14" s="1"/>
  <c r="F1471" i="14" a="1"/>
  <c r="F1471" i="14" s="1"/>
  <c r="E1471" i="14" a="1"/>
  <c r="E1471" i="14" s="1"/>
  <c r="L1470" i="14" a="1"/>
  <c r="L1470" i="14" s="1"/>
  <c r="K1470" i="14" a="1"/>
  <c r="K1470" i="14" s="1"/>
  <c r="J1470" i="14" a="1"/>
  <c r="J1470" i="14" s="1"/>
  <c r="I1470" i="14" a="1"/>
  <c r="I1470" i="14" s="1"/>
  <c r="H1470" i="14" a="1"/>
  <c r="H1470" i="14" s="1"/>
  <c r="G1470" i="14" a="1"/>
  <c r="G1470" i="14" s="1"/>
  <c r="F1470" i="14" a="1"/>
  <c r="F1470" i="14" s="1"/>
  <c r="E1470" i="14" a="1"/>
  <c r="E1470" i="14" s="1"/>
  <c r="L1469" i="14" a="1"/>
  <c r="L1469" i="14" s="1"/>
  <c r="K1469" i="14" a="1"/>
  <c r="K1469" i="14" s="1"/>
  <c r="J1469" i="14" a="1"/>
  <c r="J1469" i="14" s="1"/>
  <c r="I1469" i="14" a="1"/>
  <c r="I1469" i="14" s="1"/>
  <c r="H1469" i="14" a="1"/>
  <c r="H1469" i="14" s="1"/>
  <c r="G1469" i="14" a="1"/>
  <c r="G1469" i="14" s="1"/>
  <c r="F1469" i="14" a="1"/>
  <c r="F1469" i="14" s="1"/>
  <c r="E1469" i="14" a="1"/>
  <c r="E1469" i="14" s="1"/>
  <c r="L1468" i="14" a="1"/>
  <c r="L1468" i="14" s="1"/>
  <c r="K1468" i="14" a="1"/>
  <c r="K1468" i="14" s="1"/>
  <c r="J1468" i="14" a="1"/>
  <c r="J1468" i="14" s="1"/>
  <c r="I1468" i="14" a="1"/>
  <c r="I1468" i="14" s="1"/>
  <c r="H1468" i="14" a="1"/>
  <c r="H1468" i="14" s="1"/>
  <c r="G1468" i="14" a="1"/>
  <c r="G1468" i="14" s="1"/>
  <c r="F1468" i="14" a="1"/>
  <c r="F1468" i="14" s="1"/>
  <c r="E1468" i="14" a="1"/>
  <c r="E1468" i="14" s="1"/>
  <c r="L1467" i="14" a="1"/>
  <c r="L1467" i="14" s="1"/>
  <c r="K1467" i="14" a="1"/>
  <c r="K1467" i="14" s="1"/>
  <c r="J1467" i="14" a="1"/>
  <c r="J1467" i="14" s="1"/>
  <c r="I1467" i="14" a="1"/>
  <c r="I1467" i="14" s="1"/>
  <c r="H1467" i="14" a="1"/>
  <c r="H1467" i="14" s="1"/>
  <c r="G1467" i="14" a="1"/>
  <c r="G1467" i="14" s="1"/>
  <c r="F1467" i="14" a="1"/>
  <c r="F1467" i="14" s="1"/>
  <c r="E1467" i="14" a="1"/>
  <c r="E1467" i="14" s="1"/>
  <c r="L1466" i="14" a="1"/>
  <c r="L1466" i="14" s="1"/>
  <c r="K1466" i="14" a="1"/>
  <c r="K1466" i="14" s="1"/>
  <c r="J1466" i="14" a="1"/>
  <c r="J1466" i="14" s="1"/>
  <c r="I1466" i="14" a="1"/>
  <c r="I1466" i="14" s="1"/>
  <c r="H1466" i="14" a="1"/>
  <c r="H1466" i="14" s="1"/>
  <c r="G1466" i="14" a="1"/>
  <c r="G1466" i="14" s="1"/>
  <c r="F1466" i="14" a="1"/>
  <c r="F1466" i="14" s="1"/>
  <c r="E1466" i="14" a="1"/>
  <c r="E1466" i="14" s="1"/>
  <c r="L1465" i="14" a="1"/>
  <c r="L1465" i="14" s="1"/>
  <c r="K1465" i="14" a="1"/>
  <c r="K1465" i="14" s="1"/>
  <c r="J1465" i="14" a="1"/>
  <c r="J1465" i="14" s="1"/>
  <c r="I1465" i="14" a="1"/>
  <c r="I1465" i="14" s="1"/>
  <c r="H1465" i="14" a="1"/>
  <c r="H1465" i="14" s="1"/>
  <c r="G1465" i="14" a="1"/>
  <c r="G1465" i="14" s="1"/>
  <c r="F1465" i="14" a="1"/>
  <c r="F1465" i="14" s="1"/>
  <c r="E1465" i="14" a="1"/>
  <c r="E1465" i="14" s="1"/>
  <c r="L1464" i="14" a="1"/>
  <c r="L1464" i="14" s="1"/>
  <c r="K1464" i="14" a="1"/>
  <c r="K1464" i="14" s="1"/>
  <c r="J1464" i="14" a="1"/>
  <c r="J1464" i="14" s="1"/>
  <c r="I1464" i="14" a="1"/>
  <c r="I1464" i="14" s="1"/>
  <c r="H1464" i="14" a="1"/>
  <c r="H1464" i="14" s="1"/>
  <c r="G1464" i="14" a="1"/>
  <c r="G1464" i="14" s="1"/>
  <c r="F1464" i="14" a="1"/>
  <c r="F1464" i="14" s="1"/>
  <c r="E1464" i="14" a="1"/>
  <c r="E1464" i="14" s="1"/>
  <c r="L1463" i="14" a="1"/>
  <c r="L1463" i="14" s="1"/>
  <c r="K1463" i="14" a="1"/>
  <c r="K1463" i="14" s="1"/>
  <c r="J1463" i="14" a="1"/>
  <c r="J1463" i="14" s="1"/>
  <c r="I1463" i="14" a="1"/>
  <c r="I1463" i="14" s="1"/>
  <c r="H1463" i="14" a="1"/>
  <c r="H1463" i="14" s="1"/>
  <c r="G1463" i="14" a="1"/>
  <c r="G1463" i="14" s="1"/>
  <c r="F1463" i="14" a="1"/>
  <c r="F1463" i="14" s="1"/>
  <c r="E1463" i="14" a="1"/>
  <c r="E1463" i="14" s="1"/>
  <c r="L1462" i="14" a="1"/>
  <c r="L1462" i="14" s="1"/>
  <c r="K1462" i="14" a="1"/>
  <c r="K1462" i="14" s="1"/>
  <c r="J1462" i="14" a="1"/>
  <c r="J1462" i="14" s="1"/>
  <c r="I1462" i="14" a="1"/>
  <c r="I1462" i="14" s="1"/>
  <c r="H1462" i="14" a="1"/>
  <c r="H1462" i="14" s="1"/>
  <c r="G1462" i="14" a="1"/>
  <c r="G1462" i="14" s="1"/>
  <c r="F1462" i="14" a="1"/>
  <c r="F1462" i="14" s="1"/>
  <c r="E1462" i="14" a="1"/>
  <c r="E1462" i="14" s="1"/>
  <c r="L1461" i="14" a="1"/>
  <c r="L1461" i="14" s="1"/>
  <c r="K1461" i="14" a="1"/>
  <c r="K1461" i="14" s="1"/>
  <c r="J1461" i="14" a="1"/>
  <c r="J1461" i="14" s="1"/>
  <c r="I1461" i="14" a="1"/>
  <c r="I1461" i="14" s="1"/>
  <c r="H1461" i="14" a="1"/>
  <c r="H1461" i="14" s="1"/>
  <c r="G1461" i="14" a="1"/>
  <c r="G1461" i="14" s="1"/>
  <c r="F1461" i="14" a="1"/>
  <c r="F1461" i="14" s="1"/>
  <c r="E1461" i="14" a="1"/>
  <c r="E1461" i="14" s="1"/>
  <c r="L1460" i="14" a="1"/>
  <c r="L1460" i="14" s="1"/>
  <c r="K1460" i="14" a="1"/>
  <c r="K1460" i="14" s="1"/>
  <c r="J1460" i="14" a="1"/>
  <c r="J1460" i="14" s="1"/>
  <c r="I1460" i="14" a="1"/>
  <c r="I1460" i="14" s="1"/>
  <c r="H1460" i="14" a="1"/>
  <c r="H1460" i="14" s="1"/>
  <c r="G1460" i="14" a="1"/>
  <c r="G1460" i="14" s="1"/>
  <c r="F1460" i="14" a="1"/>
  <c r="F1460" i="14" s="1"/>
  <c r="E1460" i="14" a="1"/>
  <c r="E1460" i="14" s="1"/>
  <c r="L1459" i="14" a="1"/>
  <c r="L1459" i="14" s="1"/>
  <c r="K1459" i="14" a="1"/>
  <c r="K1459" i="14" s="1"/>
  <c r="J1459" i="14" a="1"/>
  <c r="J1459" i="14" s="1"/>
  <c r="I1459" i="14" a="1"/>
  <c r="I1459" i="14" s="1"/>
  <c r="H1459" i="14" a="1"/>
  <c r="H1459" i="14" s="1"/>
  <c r="G1459" i="14" a="1"/>
  <c r="G1459" i="14" s="1"/>
  <c r="F1459" i="14" a="1"/>
  <c r="F1459" i="14" s="1"/>
  <c r="E1459" i="14" a="1"/>
  <c r="E1459" i="14" s="1"/>
  <c r="L1458" i="14" a="1"/>
  <c r="L1458" i="14" s="1"/>
  <c r="K1458" i="14" a="1"/>
  <c r="K1458" i="14" s="1"/>
  <c r="J1458" i="14" a="1"/>
  <c r="J1458" i="14" s="1"/>
  <c r="I1458" i="14" a="1"/>
  <c r="I1458" i="14" s="1"/>
  <c r="H1458" i="14" a="1"/>
  <c r="H1458" i="14" s="1"/>
  <c r="G1458" i="14" a="1"/>
  <c r="G1458" i="14" s="1"/>
  <c r="F1458" i="14" a="1"/>
  <c r="F1458" i="14" s="1"/>
  <c r="E1458" i="14" a="1"/>
  <c r="E1458" i="14" s="1"/>
  <c r="L1457" i="14" a="1"/>
  <c r="L1457" i="14" s="1"/>
  <c r="K1457" i="14" a="1"/>
  <c r="K1457" i="14" s="1"/>
  <c r="J1457" i="14" a="1"/>
  <c r="J1457" i="14" s="1"/>
  <c r="I1457" i="14" a="1"/>
  <c r="I1457" i="14" s="1"/>
  <c r="H1457" i="14" a="1"/>
  <c r="H1457" i="14" s="1"/>
  <c r="G1457" i="14" a="1"/>
  <c r="G1457" i="14" s="1"/>
  <c r="F1457" i="14" a="1"/>
  <c r="F1457" i="14" s="1"/>
  <c r="E1457" i="14" a="1"/>
  <c r="E1457" i="14" s="1"/>
  <c r="L1456" i="14" a="1"/>
  <c r="L1456" i="14" s="1"/>
  <c r="K1456" i="14" a="1"/>
  <c r="K1456" i="14" s="1"/>
  <c r="J1456" i="14" a="1"/>
  <c r="J1456" i="14" s="1"/>
  <c r="I1456" i="14" a="1"/>
  <c r="I1456" i="14" s="1"/>
  <c r="H1456" i="14" a="1"/>
  <c r="H1456" i="14" s="1"/>
  <c r="G1456" i="14" a="1"/>
  <c r="G1456" i="14" s="1"/>
  <c r="F1456" i="14" a="1"/>
  <c r="F1456" i="14" s="1"/>
  <c r="E1456" i="14" a="1"/>
  <c r="E1456" i="14" s="1"/>
  <c r="L1455" i="14" a="1"/>
  <c r="L1455" i="14" s="1"/>
  <c r="K1455" i="14" a="1"/>
  <c r="K1455" i="14" s="1"/>
  <c r="J1455" i="14" a="1"/>
  <c r="J1455" i="14" s="1"/>
  <c r="I1455" i="14" a="1"/>
  <c r="I1455" i="14" s="1"/>
  <c r="H1455" i="14" a="1"/>
  <c r="H1455" i="14" s="1"/>
  <c r="G1455" i="14" a="1"/>
  <c r="G1455" i="14" s="1"/>
  <c r="F1455" i="14" a="1"/>
  <c r="F1455" i="14" s="1"/>
  <c r="E1455" i="14" a="1"/>
  <c r="E1455" i="14" s="1"/>
  <c r="L1454" i="14" a="1"/>
  <c r="L1454" i="14" s="1"/>
  <c r="K1454" i="14" a="1"/>
  <c r="K1454" i="14" s="1"/>
  <c r="J1454" i="14" a="1"/>
  <c r="J1454" i="14" s="1"/>
  <c r="I1454" i="14" a="1"/>
  <c r="I1454" i="14" s="1"/>
  <c r="H1454" i="14" a="1"/>
  <c r="H1454" i="14" s="1"/>
  <c r="G1454" i="14" a="1"/>
  <c r="G1454" i="14" s="1"/>
  <c r="F1454" i="14" a="1"/>
  <c r="F1454" i="14" s="1"/>
  <c r="E1454" i="14" a="1"/>
  <c r="E1454" i="14" s="1"/>
  <c r="L1453" i="14" a="1"/>
  <c r="L1453" i="14" s="1"/>
  <c r="K1453" i="14" a="1"/>
  <c r="K1453" i="14" s="1"/>
  <c r="J1453" i="14" a="1"/>
  <c r="J1453" i="14" s="1"/>
  <c r="I1453" i="14" a="1"/>
  <c r="I1453" i="14" s="1"/>
  <c r="H1453" i="14" a="1"/>
  <c r="H1453" i="14" s="1"/>
  <c r="G1453" i="14" a="1"/>
  <c r="G1453" i="14" s="1"/>
  <c r="F1453" i="14" a="1"/>
  <c r="F1453" i="14" s="1"/>
  <c r="E1453" i="14" a="1"/>
  <c r="E1453" i="14" s="1"/>
  <c r="L1452" i="14" a="1"/>
  <c r="L1452" i="14" s="1"/>
  <c r="K1452" i="14" a="1"/>
  <c r="K1452" i="14" s="1"/>
  <c r="J1452" i="14" a="1"/>
  <c r="J1452" i="14" s="1"/>
  <c r="I1452" i="14" a="1"/>
  <c r="I1452" i="14" s="1"/>
  <c r="H1452" i="14" a="1"/>
  <c r="H1452" i="14" s="1"/>
  <c r="G1452" i="14" a="1"/>
  <c r="G1452" i="14" s="1"/>
  <c r="F1452" i="14" a="1"/>
  <c r="F1452" i="14" s="1"/>
  <c r="E1452" i="14" a="1"/>
  <c r="E1452" i="14" s="1"/>
  <c r="L1451" i="14" a="1"/>
  <c r="L1451" i="14" s="1"/>
  <c r="K1451" i="14" a="1"/>
  <c r="K1451" i="14" s="1"/>
  <c r="J1451" i="14" a="1"/>
  <c r="J1451" i="14" s="1"/>
  <c r="I1451" i="14" a="1"/>
  <c r="I1451" i="14" s="1"/>
  <c r="H1451" i="14" a="1"/>
  <c r="H1451" i="14" s="1"/>
  <c r="G1451" i="14" a="1"/>
  <c r="G1451" i="14" s="1"/>
  <c r="F1451" i="14" a="1"/>
  <c r="F1451" i="14" s="1"/>
  <c r="E1451" i="14" a="1"/>
  <c r="E1451" i="14" s="1"/>
  <c r="L1450" i="14" a="1"/>
  <c r="L1450" i="14" s="1"/>
  <c r="K1450" i="14" a="1"/>
  <c r="K1450" i="14" s="1"/>
  <c r="J1450" i="14" a="1"/>
  <c r="J1450" i="14" s="1"/>
  <c r="I1450" i="14" a="1"/>
  <c r="I1450" i="14" s="1"/>
  <c r="H1450" i="14" a="1"/>
  <c r="H1450" i="14" s="1"/>
  <c r="G1450" i="14" a="1"/>
  <c r="G1450" i="14" s="1"/>
  <c r="F1450" i="14" a="1"/>
  <c r="F1450" i="14" s="1"/>
  <c r="E1450" i="14" a="1"/>
  <c r="E1450" i="14" s="1"/>
  <c r="L1449" i="14" a="1"/>
  <c r="L1449" i="14" s="1"/>
  <c r="K1449" i="14" a="1"/>
  <c r="K1449" i="14" s="1"/>
  <c r="J1449" i="14" a="1"/>
  <c r="J1449" i="14" s="1"/>
  <c r="I1449" i="14" a="1"/>
  <c r="I1449" i="14" s="1"/>
  <c r="H1449" i="14" a="1"/>
  <c r="H1449" i="14" s="1"/>
  <c r="G1449" i="14" a="1"/>
  <c r="G1449" i="14" s="1"/>
  <c r="F1449" i="14" a="1"/>
  <c r="F1449" i="14" s="1"/>
  <c r="E1449" i="14" a="1"/>
  <c r="E1449" i="14" s="1"/>
  <c r="L1448" i="14" a="1"/>
  <c r="L1448" i="14" s="1"/>
  <c r="K1448" i="14" a="1"/>
  <c r="K1448" i="14" s="1"/>
  <c r="J1448" i="14" a="1"/>
  <c r="J1448" i="14" s="1"/>
  <c r="I1448" i="14" a="1"/>
  <c r="I1448" i="14" s="1"/>
  <c r="H1448" i="14" a="1"/>
  <c r="H1448" i="14" s="1"/>
  <c r="G1448" i="14" a="1"/>
  <c r="G1448" i="14" s="1"/>
  <c r="F1448" i="14" a="1"/>
  <c r="F1448" i="14" s="1"/>
  <c r="E1448" i="14" a="1"/>
  <c r="E1448" i="14" s="1"/>
  <c r="L1447" i="14" a="1"/>
  <c r="L1447" i="14" s="1"/>
  <c r="K1447" i="14" a="1"/>
  <c r="K1447" i="14" s="1"/>
  <c r="J1447" i="14" a="1"/>
  <c r="J1447" i="14" s="1"/>
  <c r="I1447" i="14" a="1"/>
  <c r="I1447" i="14" s="1"/>
  <c r="H1447" i="14" a="1"/>
  <c r="H1447" i="14" s="1"/>
  <c r="G1447" i="14" a="1"/>
  <c r="G1447" i="14" s="1"/>
  <c r="F1447" i="14" a="1"/>
  <c r="F1447" i="14" s="1"/>
  <c r="E1447" i="14" a="1"/>
  <c r="E1447" i="14" s="1"/>
  <c r="L1446" i="14" a="1"/>
  <c r="L1446" i="14" s="1"/>
  <c r="K1446" i="14" a="1"/>
  <c r="K1446" i="14" s="1"/>
  <c r="J1446" i="14" a="1"/>
  <c r="J1446" i="14" s="1"/>
  <c r="I1446" i="14" a="1"/>
  <c r="I1446" i="14" s="1"/>
  <c r="H1446" i="14" a="1"/>
  <c r="H1446" i="14" s="1"/>
  <c r="G1446" i="14" a="1"/>
  <c r="G1446" i="14" s="1"/>
  <c r="F1446" i="14" a="1"/>
  <c r="F1446" i="14" s="1"/>
  <c r="E1446" i="14" a="1"/>
  <c r="E1446" i="14" s="1"/>
  <c r="L1445" i="14" a="1"/>
  <c r="L1445" i="14" s="1"/>
  <c r="K1445" i="14" a="1"/>
  <c r="K1445" i="14" s="1"/>
  <c r="J1445" i="14" a="1"/>
  <c r="J1445" i="14" s="1"/>
  <c r="I1445" i="14" a="1"/>
  <c r="I1445" i="14" s="1"/>
  <c r="H1445" i="14" a="1"/>
  <c r="H1445" i="14" s="1"/>
  <c r="G1445" i="14" a="1"/>
  <c r="G1445" i="14" s="1"/>
  <c r="F1445" i="14" a="1"/>
  <c r="F1445" i="14" s="1"/>
  <c r="E1445" i="14" a="1"/>
  <c r="E1445" i="14" s="1"/>
  <c r="L1444" i="14" a="1"/>
  <c r="L1444" i="14" s="1"/>
  <c r="K1444" i="14" a="1"/>
  <c r="K1444" i="14" s="1"/>
  <c r="J1444" i="14" a="1"/>
  <c r="J1444" i="14" s="1"/>
  <c r="I1444" i="14" a="1"/>
  <c r="I1444" i="14" s="1"/>
  <c r="H1444" i="14" a="1"/>
  <c r="H1444" i="14" s="1"/>
  <c r="G1444" i="14" a="1"/>
  <c r="G1444" i="14" s="1"/>
  <c r="F1444" i="14" a="1"/>
  <c r="F1444" i="14" s="1"/>
  <c r="E1444" i="14" a="1"/>
  <c r="E1444" i="14" s="1"/>
  <c r="L1443" i="14" a="1"/>
  <c r="L1443" i="14" s="1"/>
  <c r="K1443" i="14" a="1"/>
  <c r="K1443" i="14" s="1"/>
  <c r="J1443" i="14" a="1"/>
  <c r="J1443" i="14" s="1"/>
  <c r="I1443" i="14" a="1"/>
  <c r="I1443" i="14" s="1"/>
  <c r="H1443" i="14" a="1"/>
  <c r="H1443" i="14" s="1"/>
  <c r="G1443" i="14" a="1"/>
  <c r="G1443" i="14" s="1"/>
  <c r="F1443" i="14" a="1"/>
  <c r="F1443" i="14" s="1"/>
  <c r="E1443" i="14" a="1"/>
  <c r="E1443" i="14" s="1"/>
  <c r="L1442" i="14" a="1"/>
  <c r="L1442" i="14" s="1"/>
  <c r="K1442" i="14" a="1"/>
  <c r="K1442" i="14" s="1"/>
  <c r="J1442" i="14" a="1"/>
  <c r="J1442" i="14" s="1"/>
  <c r="I1442" i="14" a="1"/>
  <c r="I1442" i="14" s="1"/>
  <c r="H1442" i="14" a="1"/>
  <c r="H1442" i="14" s="1"/>
  <c r="G1442" i="14" a="1"/>
  <c r="G1442" i="14" s="1"/>
  <c r="F1442" i="14" a="1"/>
  <c r="F1442" i="14" s="1"/>
  <c r="E1442" i="14" a="1"/>
  <c r="E1442" i="14" s="1"/>
  <c r="L1441" i="14" a="1"/>
  <c r="L1441" i="14" s="1"/>
  <c r="K1441" i="14" a="1"/>
  <c r="K1441" i="14" s="1"/>
  <c r="J1441" i="14" a="1"/>
  <c r="J1441" i="14" s="1"/>
  <c r="I1441" i="14" a="1"/>
  <c r="I1441" i="14" s="1"/>
  <c r="H1441" i="14" a="1"/>
  <c r="H1441" i="14" s="1"/>
  <c r="G1441" i="14" a="1"/>
  <c r="G1441" i="14" s="1"/>
  <c r="F1441" i="14" a="1"/>
  <c r="F1441" i="14" s="1"/>
  <c r="E1441" i="14" a="1"/>
  <c r="E1441" i="14" s="1"/>
  <c r="L1440" i="14" a="1"/>
  <c r="L1440" i="14" s="1"/>
  <c r="K1440" i="14" a="1"/>
  <c r="K1440" i="14" s="1"/>
  <c r="J1440" i="14" a="1"/>
  <c r="J1440" i="14" s="1"/>
  <c r="I1440" i="14" a="1"/>
  <c r="I1440" i="14" s="1"/>
  <c r="H1440" i="14" a="1"/>
  <c r="H1440" i="14" s="1"/>
  <c r="G1440" i="14" a="1"/>
  <c r="G1440" i="14" s="1"/>
  <c r="F1440" i="14" a="1"/>
  <c r="F1440" i="14" s="1"/>
  <c r="E1440" i="14" a="1"/>
  <c r="E1440" i="14" s="1"/>
  <c r="L1439" i="14" a="1"/>
  <c r="L1439" i="14" s="1"/>
  <c r="K1439" i="14" a="1"/>
  <c r="K1439" i="14" s="1"/>
  <c r="J1439" i="14" a="1"/>
  <c r="J1439" i="14" s="1"/>
  <c r="I1439" i="14" a="1"/>
  <c r="I1439" i="14" s="1"/>
  <c r="H1439" i="14" a="1"/>
  <c r="H1439" i="14" s="1"/>
  <c r="G1439" i="14" a="1"/>
  <c r="G1439" i="14" s="1"/>
  <c r="F1439" i="14" a="1"/>
  <c r="F1439" i="14" s="1"/>
  <c r="E1439" i="14" a="1"/>
  <c r="E1439" i="14" s="1"/>
  <c r="L1438" i="14" a="1"/>
  <c r="L1438" i="14" s="1"/>
  <c r="K1438" i="14" a="1"/>
  <c r="K1438" i="14" s="1"/>
  <c r="J1438" i="14" a="1"/>
  <c r="J1438" i="14" s="1"/>
  <c r="I1438" i="14" a="1"/>
  <c r="I1438" i="14" s="1"/>
  <c r="H1438" i="14" a="1"/>
  <c r="H1438" i="14" s="1"/>
  <c r="G1438" i="14" a="1"/>
  <c r="G1438" i="14" s="1"/>
  <c r="F1438" i="14" a="1"/>
  <c r="F1438" i="14" s="1"/>
  <c r="E1438" i="14" a="1"/>
  <c r="E1438" i="14" s="1"/>
  <c r="L1437" i="14" a="1"/>
  <c r="L1437" i="14" s="1"/>
  <c r="K1437" i="14" a="1"/>
  <c r="K1437" i="14" s="1"/>
  <c r="J1437" i="14" a="1"/>
  <c r="J1437" i="14" s="1"/>
  <c r="I1437" i="14" a="1"/>
  <c r="I1437" i="14" s="1"/>
  <c r="H1437" i="14" a="1"/>
  <c r="H1437" i="14" s="1"/>
  <c r="G1437" i="14" a="1"/>
  <c r="G1437" i="14" s="1"/>
  <c r="F1437" i="14" a="1"/>
  <c r="F1437" i="14" s="1"/>
  <c r="E1437" i="14" a="1"/>
  <c r="E1437" i="14" s="1"/>
  <c r="L1436" i="14" a="1"/>
  <c r="L1436" i="14" s="1"/>
  <c r="K1436" i="14" a="1"/>
  <c r="K1436" i="14" s="1"/>
  <c r="J1436" i="14" a="1"/>
  <c r="J1436" i="14" s="1"/>
  <c r="I1436" i="14" a="1"/>
  <c r="I1436" i="14" s="1"/>
  <c r="H1436" i="14" a="1"/>
  <c r="H1436" i="14" s="1"/>
  <c r="G1436" i="14" a="1"/>
  <c r="G1436" i="14" s="1"/>
  <c r="F1436" i="14" a="1"/>
  <c r="F1436" i="14" s="1"/>
  <c r="E1436" i="14" a="1"/>
  <c r="E1436" i="14" s="1"/>
  <c r="L1435" i="14" a="1"/>
  <c r="L1435" i="14" s="1"/>
  <c r="K1435" i="14" a="1"/>
  <c r="K1435" i="14" s="1"/>
  <c r="J1435" i="14" a="1"/>
  <c r="J1435" i="14" s="1"/>
  <c r="I1435" i="14" a="1"/>
  <c r="I1435" i="14" s="1"/>
  <c r="H1435" i="14" a="1"/>
  <c r="H1435" i="14" s="1"/>
  <c r="G1435" i="14" a="1"/>
  <c r="G1435" i="14" s="1"/>
  <c r="F1435" i="14" a="1"/>
  <c r="F1435" i="14" s="1"/>
  <c r="E1435" i="14" a="1"/>
  <c r="E1435" i="14" s="1"/>
  <c r="L1433" i="14" a="1"/>
  <c r="L1433" i="14" s="1"/>
  <c r="K1433" i="14" a="1"/>
  <c r="K1433" i="14" s="1"/>
  <c r="J1433" i="14" a="1"/>
  <c r="J1433" i="14" s="1"/>
  <c r="I1433" i="14" a="1"/>
  <c r="I1433" i="14" s="1"/>
  <c r="H1433" i="14" a="1"/>
  <c r="H1433" i="14" s="1"/>
  <c r="G1433" i="14" a="1"/>
  <c r="G1433" i="14" s="1"/>
  <c r="F1433" i="14" a="1"/>
  <c r="F1433" i="14" s="1"/>
  <c r="E1433" i="14" a="1"/>
  <c r="E1433" i="14" s="1"/>
  <c r="L1432" i="14" a="1"/>
  <c r="L1432" i="14" s="1"/>
  <c r="K1432" i="14" a="1"/>
  <c r="K1432" i="14" s="1"/>
  <c r="J1432" i="14" a="1"/>
  <c r="J1432" i="14" s="1"/>
  <c r="I1432" i="14" a="1"/>
  <c r="I1432" i="14" s="1"/>
  <c r="H1432" i="14" a="1"/>
  <c r="H1432" i="14" s="1"/>
  <c r="G1432" i="14" a="1"/>
  <c r="G1432" i="14" s="1"/>
  <c r="F1432" i="14" a="1"/>
  <c r="F1432" i="14" s="1"/>
  <c r="E1432" i="14" a="1"/>
  <c r="E1432" i="14" s="1"/>
  <c r="L1431" i="14" a="1"/>
  <c r="L1431" i="14" s="1"/>
  <c r="K1431" i="14" a="1"/>
  <c r="K1431" i="14" s="1"/>
  <c r="J1431" i="14" a="1"/>
  <c r="J1431" i="14" s="1"/>
  <c r="I1431" i="14" a="1"/>
  <c r="I1431" i="14" s="1"/>
  <c r="H1431" i="14" a="1"/>
  <c r="H1431" i="14" s="1"/>
  <c r="G1431" i="14" a="1"/>
  <c r="G1431" i="14" s="1"/>
  <c r="F1431" i="14" a="1"/>
  <c r="F1431" i="14" s="1"/>
  <c r="E1431" i="14" a="1"/>
  <c r="E1431" i="14" s="1"/>
  <c r="L1430" i="14" a="1"/>
  <c r="L1430" i="14" s="1"/>
  <c r="K1430" i="14" a="1"/>
  <c r="K1430" i="14" s="1"/>
  <c r="J1430" i="14" a="1"/>
  <c r="J1430" i="14" s="1"/>
  <c r="I1430" i="14" a="1"/>
  <c r="I1430" i="14" s="1"/>
  <c r="H1430" i="14" a="1"/>
  <c r="H1430" i="14" s="1"/>
  <c r="G1430" i="14" a="1"/>
  <c r="G1430" i="14" s="1"/>
  <c r="F1430" i="14" a="1"/>
  <c r="F1430" i="14" s="1"/>
  <c r="E1430" i="14" a="1"/>
  <c r="E1430" i="14" s="1"/>
  <c r="L1429" i="14" a="1"/>
  <c r="L1429" i="14" s="1"/>
  <c r="K1429" i="14" a="1"/>
  <c r="K1429" i="14" s="1"/>
  <c r="J1429" i="14" a="1"/>
  <c r="J1429" i="14" s="1"/>
  <c r="I1429" i="14" a="1"/>
  <c r="I1429" i="14" s="1"/>
  <c r="H1429" i="14" a="1"/>
  <c r="H1429" i="14" s="1"/>
  <c r="G1429" i="14" a="1"/>
  <c r="G1429" i="14" s="1"/>
  <c r="F1429" i="14" a="1"/>
  <c r="F1429" i="14" s="1"/>
  <c r="E1429" i="14" a="1"/>
  <c r="E1429" i="14" s="1"/>
  <c r="L1428" i="14" a="1"/>
  <c r="L1428" i="14" s="1"/>
  <c r="K1428" i="14" a="1"/>
  <c r="K1428" i="14" s="1"/>
  <c r="J1428" i="14" a="1"/>
  <c r="J1428" i="14" s="1"/>
  <c r="I1428" i="14" a="1"/>
  <c r="I1428" i="14" s="1"/>
  <c r="H1428" i="14" a="1"/>
  <c r="H1428" i="14" s="1"/>
  <c r="G1428" i="14" a="1"/>
  <c r="G1428" i="14" s="1"/>
  <c r="F1428" i="14" a="1"/>
  <c r="F1428" i="14" s="1"/>
  <c r="E1428" i="14" a="1"/>
  <c r="E1428" i="14" s="1"/>
  <c r="L1427" i="14" a="1"/>
  <c r="L1427" i="14" s="1"/>
  <c r="K1427" i="14" a="1"/>
  <c r="K1427" i="14" s="1"/>
  <c r="J1427" i="14" a="1"/>
  <c r="J1427" i="14" s="1"/>
  <c r="I1427" i="14" a="1"/>
  <c r="I1427" i="14" s="1"/>
  <c r="H1427" i="14" a="1"/>
  <c r="H1427" i="14" s="1"/>
  <c r="G1427" i="14" a="1"/>
  <c r="G1427" i="14" s="1"/>
  <c r="F1427" i="14" a="1"/>
  <c r="F1427" i="14" s="1"/>
  <c r="E1427" i="14" a="1"/>
  <c r="E1427" i="14" s="1"/>
  <c r="L1426" i="14" a="1"/>
  <c r="L1426" i="14" s="1"/>
  <c r="K1426" i="14" a="1"/>
  <c r="K1426" i="14" s="1"/>
  <c r="J1426" i="14" a="1"/>
  <c r="J1426" i="14" s="1"/>
  <c r="I1426" i="14" a="1"/>
  <c r="I1426" i="14" s="1"/>
  <c r="H1426" i="14" a="1"/>
  <c r="H1426" i="14" s="1"/>
  <c r="G1426" i="14" a="1"/>
  <c r="G1426" i="14" s="1"/>
  <c r="F1426" i="14" a="1"/>
  <c r="F1426" i="14" s="1"/>
  <c r="E1426" i="14" a="1"/>
  <c r="E1426" i="14" s="1"/>
  <c r="L1425" i="14" a="1"/>
  <c r="L1425" i="14" s="1"/>
  <c r="K1425" i="14" a="1"/>
  <c r="K1425" i="14" s="1"/>
  <c r="J1425" i="14" a="1"/>
  <c r="J1425" i="14" s="1"/>
  <c r="I1425" i="14" a="1"/>
  <c r="I1425" i="14" s="1"/>
  <c r="H1425" i="14" a="1"/>
  <c r="H1425" i="14" s="1"/>
  <c r="G1425" i="14" a="1"/>
  <c r="G1425" i="14" s="1"/>
  <c r="F1425" i="14" a="1"/>
  <c r="F1425" i="14" s="1"/>
  <c r="E1425" i="14" a="1"/>
  <c r="E1425" i="14" s="1"/>
  <c r="L1424" i="14" a="1"/>
  <c r="L1424" i="14" s="1"/>
  <c r="K1424" i="14" a="1"/>
  <c r="K1424" i="14" s="1"/>
  <c r="J1424" i="14" a="1"/>
  <c r="J1424" i="14" s="1"/>
  <c r="I1424" i="14" a="1"/>
  <c r="I1424" i="14" s="1"/>
  <c r="H1424" i="14" a="1"/>
  <c r="H1424" i="14" s="1"/>
  <c r="G1424" i="14" a="1"/>
  <c r="G1424" i="14" s="1"/>
  <c r="F1424" i="14" a="1"/>
  <c r="F1424" i="14" s="1"/>
  <c r="E1424" i="14" a="1"/>
  <c r="E1424" i="14" s="1"/>
  <c r="L1423" i="14" a="1"/>
  <c r="L1423" i="14" s="1"/>
  <c r="K1423" i="14" a="1"/>
  <c r="K1423" i="14" s="1"/>
  <c r="J1423" i="14" a="1"/>
  <c r="J1423" i="14" s="1"/>
  <c r="I1423" i="14" a="1"/>
  <c r="I1423" i="14" s="1"/>
  <c r="H1423" i="14" a="1"/>
  <c r="H1423" i="14" s="1"/>
  <c r="G1423" i="14" a="1"/>
  <c r="G1423" i="14" s="1"/>
  <c r="F1423" i="14" a="1"/>
  <c r="F1423" i="14" s="1"/>
  <c r="E1423" i="14" a="1"/>
  <c r="E1423" i="14" s="1"/>
  <c r="L1422" i="14" a="1"/>
  <c r="L1422" i="14" s="1"/>
  <c r="K1422" i="14" a="1"/>
  <c r="K1422" i="14" s="1"/>
  <c r="J1422" i="14" a="1"/>
  <c r="J1422" i="14" s="1"/>
  <c r="I1422" i="14" a="1"/>
  <c r="I1422" i="14" s="1"/>
  <c r="H1422" i="14" a="1"/>
  <c r="H1422" i="14" s="1"/>
  <c r="G1422" i="14" a="1"/>
  <c r="G1422" i="14" s="1"/>
  <c r="F1422" i="14" a="1"/>
  <c r="F1422" i="14" s="1"/>
  <c r="E1422" i="14" a="1"/>
  <c r="E1422" i="14" s="1"/>
  <c r="L1421" i="14" a="1"/>
  <c r="L1421" i="14" s="1"/>
  <c r="K1421" i="14" a="1"/>
  <c r="K1421" i="14" s="1"/>
  <c r="J1421" i="14" a="1"/>
  <c r="J1421" i="14" s="1"/>
  <c r="I1421" i="14" a="1"/>
  <c r="I1421" i="14" s="1"/>
  <c r="H1421" i="14" a="1"/>
  <c r="H1421" i="14" s="1"/>
  <c r="G1421" i="14" a="1"/>
  <c r="G1421" i="14" s="1"/>
  <c r="F1421" i="14" a="1"/>
  <c r="F1421" i="14" s="1"/>
  <c r="E1421" i="14" a="1"/>
  <c r="E1421" i="14" s="1"/>
  <c r="L1420" i="14" a="1"/>
  <c r="L1420" i="14" s="1"/>
  <c r="K1420" i="14" a="1"/>
  <c r="K1420" i="14" s="1"/>
  <c r="J1420" i="14" a="1"/>
  <c r="J1420" i="14" s="1"/>
  <c r="I1420" i="14" a="1"/>
  <c r="I1420" i="14" s="1"/>
  <c r="H1420" i="14" a="1"/>
  <c r="H1420" i="14" s="1"/>
  <c r="G1420" i="14" a="1"/>
  <c r="G1420" i="14" s="1"/>
  <c r="F1420" i="14" a="1"/>
  <c r="F1420" i="14" s="1"/>
  <c r="E1420" i="14" a="1"/>
  <c r="E1420" i="14" s="1"/>
  <c r="L1419" i="14" a="1"/>
  <c r="L1419" i="14" s="1"/>
  <c r="K1419" i="14" a="1"/>
  <c r="K1419" i="14" s="1"/>
  <c r="J1419" i="14" a="1"/>
  <c r="J1419" i="14" s="1"/>
  <c r="I1419" i="14" a="1"/>
  <c r="I1419" i="14" s="1"/>
  <c r="H1419" i="14" a="1"/>
  <c r="H1419" i="14" s="1"/>
  <c r="G1419" i="14" a="1"/>
  <c r="G1419" i="14" s="1"/>
  <c r="F1419" i="14" a="1"/>
  <c r="F1419" i="14" s="1"/>
  <c r="E1419" i="14" a="1"/>
  <c r="E1419" i="14" s="1"/>
  <c r="L1418" i="14" a="1"/>
  <c r="L1418" i="14" s="1"/>
  <c r="K1418" i="14" a="1"/>
  <c r="K1418" i="14" s="1"/>
  <c r="J1418" i="14" a="1"/>
  <c r="J1418" i="14" s="1"/>
  <c r="I1418" i="14" a="1"/>
  <c r="I1418" i="14" s="1"/>
  <c r="H1418" i="14" a="1"/>
  <c r="H1418" i="14" s="1"/>
  <c r="G1418" i="14" a="1"/>
  <c r="G1418" i="14" s="1"/>
  <c r="F1418" i="14" a="1"/>
  <c r="F1418" i="14" s="1"/>
  <c r="E1418" i="14" a="1"/>
  <c r="E1418" i="14" s="1"/>
  <c r="L1417" i="14" a="1"/>
  <c r="L1417" i="14" s="1"/>
  <c r="K1417" i="14" a="1"/>
  <c r="K1417" i="14" s="1"/>
  <c r="J1417" i="14" a="1"/>
  <c r="J1417" i="14" s="1"/>
  <c r="I1417" i="14" a="1"/>
  <c r="I1417" i="14" s="1"/>
  <c r="H1417" i="14" a="1"/>
  <c r="H1417" i="14" s="1"/>
  <c r="G1417" i="14" a="1"/>
  <c r="G1417" i="14" s="1"/>
  <c r="F1417" i="14" a="1"/>
  <c r="F1417" i="14" s="1"/>
  <c r="E1417" i="14" a="1"/>
  <c r="E1417" i="14" s="1"/>
  <c r="L1416" i="14" a="1"/>
  <c r="L1416" i="14" s="1"/>
  <c r="K1416" i="14" a="1"/>
  <c r="K1416" i="14" s="1"/>
  <c r="J1416" i="14" a="1"/>
  <c r="J1416" i="14" s="1"/>
  <c r="I1416" i="14" a="1"/>
  <c r="I1416" i="14" s="1"/>
  <c r="H1416" i="14" a="1"/>
  <c r="H1416" i="14" s="1"/>
  <c r="G1416" i="14" a="1"/>
  <c r="G1416" i="14" s="1"/>
  <c r="F1416" i="14" a="1"/>
  <c r="F1416" i="14" s="1"/>
  <c r="E1416" i="14" a="1"/>
  <c r="E1416" i="14" s="1"/>
  <c r="L1415" i="14" a="1"/>
  <c r="L1415" i="14" s="1"/>
  <c r="K1415" i="14" a="1"/>
  <c r="K1415" i="14" s="1"/>
  <c r="J1415" i="14" a="1"/>
  <c r="J1415" i="14" s="1"/>
  <c r="I1415" i="14" a="1"/>
  <c r="I1415" i="14" s="1"/>
  <c r="H1415" i="14" a="1"/>
  <c r="H1415" i="14" s="1"/>
  <c r="G1415" i="14" a="1"/>
  <c r="G1415" i="14" s="1"/>
  <c r="F1415" i="14" a="1"/>
  <c r="F1415" i="14" s="1"/>
  <c r="E1415" i="14" a="1"/>
  <c r="E1415" i="14" s="1"/>
  <c r="L1414" i="14" a="1"/>
  <c r="L1414" i="14" s="1"/>
  <c r="K1414" i="14" a="1"/>
  <c r="K1414" i="14" s="1"/>
  <c r="J1414" i="14" a="1"/>
  <c r="J1414" i="14" s="1"/>
  <c r="I1414" i="14" a="1"/>
  <c r="I1414" i="14" s="1"/>
  <c r="H1414" i="14" a="1"/>
  <c r="H1414" i="14" s="1"/>
  <c r="G1414" i="14" a="1"/>
  <c r="G1414" i="14" s="1"/>
  <c r="F1414" i="14" a="1"/>
  <c r="F1414" i="14" s="1"/>
  <c r="E1414" i="14" a="1"/>
  <c r="E1414" i="14" s="1"/>
  <c r="L1413" i="14" a="1"/>
  <c r="L1413" i="14" s="1"/>
  <c r="K1413" i="14" a="1"/>
  <c r="K1413" i="14" s="1"/>
  <c r="J1413" i="14" a="1"/>
  <c r="J1413" i="14" s="1"/>
  <c r="I1413" i="14" a="1"/>
  <c r="I1413" i="14" s="1"/>
  <c r="H1413" i="14" a="1"/>
  <c r="H1413" i="14" s="1"/>
  <c r="G1413" i="14" a="1"/>
  <c r="G1413" i="14" s="1"/>
  <c r="F1413" i="14" a="1"/>
  <c r="F1413" i="14" s="1"/>
  <c r="E1413" i="14" a="1"/>
  <c r="E1413" i="14" s="1"/>
  <c r="L1412" i="14" a="1"/>
  <c r="L1412" i="14" s="1"/>
  <c r="K1412" i="14" a="1"/>
  <c r="K1412" i="14" s="1"/>
  <c r="J1412" i="14" a="1"/>
  <c r="J1412" i="14" s="1"/>
  <c r="I1412" i="14" a="1"/>
  <c r="I1412" i="14" s="1"/>
  <c r="H1412" i="14" a="1"/>
  <c r="H1412" i="14" s="1"/>
  <c r="G1412" i="14" a="1"/>
  <c r="G1412" i="14" s="1"/>
  <c r="F1412" i="14" a="1"/>
  <c r="F1412" i="14" s="1"/>
  <c r="E1412" i="14" a="1"/>
  <c r="E1412" i="14" s="1"/>
  <c r="L1411" i="14" a="1"/>
  <c r="L1411" i="14" s="1"/>
  <c r="K1411" i="14" a="1"/>
  <c r="K1411" i="14" s="1"/>
  <c r="J1411" i="14" a="1"/>
  <c r="J1411" i="14" s="1"/>
  <c r="I1411" i="14" a="1"/>
  <c r="I1411" i="14" s="1"/>
  <c r="H1411" i="14" a="1"/>
  <c r="H1411" i="14" s="1"/>
  <c r="G1411" i="14" a="1"/>
  <c r="G1411" i="14" s="1"/>
  <c r="F1411" i="14" a="1"/>
  <c r="F1411" i="14" s="1"/>
  <c r="E1411" i="14" a="1"/>
  <c r="E1411" i="14" s="1"/>
  <c r="L1410" i="14" a="1"/>
  <c r="L1410" i="14" s="1"/>
  <c r="K1410" i="14" a="1"/>
  <c r="K1410" i="14" s="1"/>
  <c r="J1410" i="14" a="1"/>
  <c r="J1410" i="14" s="1"/>
  <c r="I1410" i="14" a="1"/>
  <c r="I1410" i="14" s="1"/>
  <c r="H1410" i="14" a="1"/>
  <c r="H1410" i="14" s="1"/>
  <c r="G1410" i="14" a="1"/>
  <c r="G1410" i="14" s="1"/>
  <c r="F1410" i="14" a="1"/>
  <c r="F1410" i="14" s="1"/>
  <c r="E1410" i="14" a="1"/>
  <c r="E1410" i="14" s="1"/>
  <c r="L1409" i="14" a="1"/>
  <c r="L1409" i="14" s="1"/>
  <c r="K1409" i="14" a="1"/>
  <c r="K1409" i="14" s="1"/>
  <c r="J1409" i="14" a="1"/>
  <c r="J1409" i="14" s="1"/>
  <c r="I1409" i="14" a="1"/>
  <c r="I1409" i="14" s="1"/>
  <c r="H1409" i="14" a="1"/>
  <c r="H1409" i="14" s="1"/>
  <c r="G1409" i="14" a="1"/>
  <c r="G1409" i="14" s="1"/>
  <c r="F1409" i="14" a="1"/>
  <c r="F1409" i="14" s="1"/>
  <c r="E1409" i="14" a="1"/>
  <c r="E1409" i="14" s="1"/>
  <c r="L1408" i="14" a="1"/>
  <c r="L1408" i="14" s="1"/>
  <c r="K1408" i="14" a="1"/>
  <c r="K1408" i="14" s="1"/>
  <c r="J1408" i="14" a="1"/>
  <c r="J1408" i="14" s="1"/>
  <c r="I1408" i="14" a="1"/>
  <c r="I1408" i="14" s="1"/>
  <c r="H1408" i="14" a="1"/>
  <c r="H1408" i="14" s="1"/>
  <c r="G1408" i="14" a="1"/>
  <c r="G1408" i="14" s="1"/>
  <c r="F1408" i="14" a="1"/>
  <c r="F1408" i="14" s="1"/>
  <c r="E1408" i="14" a="1"/>
  <c r="E1408" i="14" s="1"/>
  <c r="L1407" i="14" a="1"/>
  <c r="L1407" i="14" s="1"/>
  <c r="K1407" i="14" a="1"/>
  <c r="K1407" i="14" s="1"/>
  <c r="J1407" i="14" a="1"/>
  <c r="J1407" i="14" s="1"/>
  <c r="I1407" i="14" a="1"/>
  <c r="I1407" i="14" s="1"/>
  <c r="H1407" i="14" a="1"/>
  <c r="H1407" i="14" s="1"/>
  <c r="G1407" i="14" a="1"/>
  <c r="G1407" i="14" s="1"/>
  <c r="F1407" i="14" a="1"/>
  <c r="F1407" i="14" s="1"/>
  <c r="E1407" i="14" a="1"/>
  <c r="E1407" i="14" s="1"/>
  <c r="L1406" i="14" a="1"/>
  <c r="L1406" i="14" s="1"/>
  <c r="K1406" i="14" a="1"/>
  <c r="K1406" i="14" s="1"/>
  <c r="J1406" i="14" a="1"/>
  <c r="J1406" i="14" s="1"/>
  <c r="I1406" i="14" a="1"/>
  <c r="I1406" i="14" s="1"/>
  <c r="H1406" i="14" a="1"/>
  <c r="H1406" i="14" s="1"/>
  <c r="G1406" i="14" a="1"/>
  <c r="G1406" i="14" s="1"/>
  <c r="F1406" i="14" a="1"/>
  <c r="F1406" i="14" s="1"/>
  <c r="E1406" i="14" a="1"/>
  <c r="E1406" i="14" s="1"/>
  <c r="L1405" i="14" a="1"/>
  <c r="L1405" i="14" s="1"/>
  <c r="K1405" i="14" a="1"/>
  <c r="K1405" i="14" s="1"/>
  <c r="J1405" i="14" a="1"/>
  <c r="J1405" i="14" s="1"/>
  <c r="I1405" i="14" a="1"/>
  <c r="I1405" i="14" s="1"/>
  <c r="H1405" i="14" a="1"/>
  <c r="H1405" i="14" s="1"/>
  <c r="G1405" i="14" a="1"/>
  <c r="G1405" i="14" s="1"/>
  <c r="F1405" i="14" a="1"/>
  <c r="F1405" i="14" s="1"/>
  <c r="E1405" i="14" a="1"/>
  <c r="E1405" i="14" s="1"/>
  <c r="L1404" i="14" a="1"/>
  <c r="L1404" i="14" s="1"/>
  <c r="K1404" i="14" a="1"/>
  <c r="K1404" i="14" s="1"/>
  <c r="J1404" i="14" a="1"/>
  <c r="J1404" i="14" s="1"/>
  <c r="I1404" i="14" a="1"/>
  <c r="I1404" i="14" s="1"/>
  <c r="H1404" i="14" a="1"/>
  <c r="H1404" i="14" s="1"/>
  <c r="G1404" i="14" a="1"/>
  <c r="G1404" i="14" s="1"/>
  <c r="F1404" i="14" a="1"/>
  <c r="F1404" i="14" s="1"/>
  <c r="E1404" i="14" a="1"/>
  <c r="E1404" i="14" s="1"/>
  <c r="L1403" i="14" a="1"/>
  <c r="L1403" i="14" s="1"/>
  <c r="K1403" i="14" a="1"/>
  <c r="K1403" i="14" s="1"/>
  <c r="J1403" i="14" a="1"/>
  <c r="J1403" i="14" s="1"/>
  <c r="I1403" i="14" a="1"/>
  <c r="I1403" i="14" s="1"/>
  <c r="H1403" i="14" a="1"/>
  <c r="H1403" i="14" s="1"/>
  <c r="G1403" i="14" a="1"/>
  <c r="G1403" i="14" s="1"/>
  <c r="F1403" i="14" a="1"/>
  <c r="F1403" i="14" s="1"/>
  <c r="E1403" i="14" a="1"/>
  <c r="E1403" i="14" s="1"/>
  <c r="L1402" i="14" a="1"/>
  <c r="L1402" i="14" s="1"/>
  <c r="K1402" i="14" a="1"/>
  <c r="K1402" i="14" s="1"/>
  <c r="J1402" i="14" a="1"/>
  <c r="J1402" i="14" s="1"/>
  <c r="I1402" i="14" a="1"/>
  <c r="I1402" i="14" s="1"/>
  <c r="H1402" i="14" a="1"/>
  <c r="H1402" i="14" s="1"/>
  <c r="G1402" i="14" a="1"/>
  <c r="G1402" i="14" s="1"/>
  <c r="F1402" i="14" a="1"/>
  <c r="F1402" i="14" s="1"/>
  <c r="E1402" i="14" a="1"/>
  <c r="E1402" i="14" s="1"/>
  <c r="L1401" i="14" a="1"/>
  <c r="L1401" i="14" s="1"/>
  <c r="K1401" i="14" a="1"/>
  <c r="K1401" i="14" s="1"/>
  <c r="J1401" i="14" a="1"/>
  <c r="J1401" i="14" s="1"/>
  <c r="I1401" i="14" a="1"/>
  <c r="I1401" i="14" s="1"/>
  <c r="H1401" i="14" a="1"/>
  <c r="H1401" i="14" s="1"/>
  <c r="G1401" i="14" a="1"/>
  <c r="G1401" i="14" s="1"/>
  <c r="F1401" i="14" a="1"/>
  <c r="F1401" i="14" s="1"/>
  <c r="E1401" i="14" a="1"/>
  <c r="E1401" i="14" s="1"/>
  <c r="L1400" i="14" a="1"/>
  <c r="L1400" i="14" s="1"/>
  <c r="K1400" i="14" a="1"/>
  <c r="K1400" i="14" s="1"/>
  <c r="J1400" i="14" a="1"/>
  <c r="J1400" i="14" s="1"/>
  <c r="I1400" i="14" a="1"/>
  <c r="I1400" i="14" s="1"/>
  <c r="H1400" i="14" a="1"/>
  <c r="H1400" i="14" s="1"/>
  <c r="G1400" i="14" a="1"/>
  <c r="G1400" i="14" s="1"/>
  <c r="F1400" i="14" a="1"/>
  <c r="F1400" i="14" s="1"/>
  <c r="E1400" i="14" a="1"/>
  <c r="E1400" i="14" s="1"/>
  <c r="L1399" i="14" a="1"/>
  <c r="L1399" i="14" s="1"/>
  <c r="K1399" i="14" a="1"/>
  <c r="K1399" i="14" s="1"/>
  <c r="J1399" i="14" a="1"/>
  <c r="J1399" i="14" s="1"/>
  <c r="I1399" i="14" a="1"/>
  <c r="I1399" i="14" s="1"/>
  <c r="H1399" i="14" a="1"/>
  <c r="H1399" i="14" s="1"/>
  <c r="G1399" i="14" a="1"/>
  <c r="G1399" i="14" s="1"/>
  <c r="F1399" i="14" a="1"/>
  <c r="F1399" i="14" s="1"/>
  <c r="E1399" i="14" a="1"/>
  <c r="E1399" i="14" s="1"/>
  <c r="L1398" i="14" a="1"/>
  <c r="L1398" i="14" s="1"/>
  <c r="K1398" i="14" a="1"/>
  <c r="K1398" i="14" s="1"/>
  <c r="J1398" i="14" a="1"/>
  <c r="J1398" i="14" s="1"/>
  <c r="I1398" i="14" a="1"/>
  <c r="I1398" i="14" s="1"/>
  <c r="H1398" i="14" a="1"/>
  <c r="H1398" i="14" s="1"/>
  <c r="G1398" i="14" a="1"/>
  <c r="G1398" i="14" s="1"/>
  <c r="F1398" i="14" a="1"/>
  <c r="F1398" i="14" s="1"/>
  <c r="E1398" i="14" a="1"/>
  <c r="E1398" i="14" s="1"/>
  <c r="L1397" i="14" a="1"/>
  <c r="L1397" i="14" s="1"/>
  <c r="K1397" i="14" a="1"/>
  <c r="K1397" i="14" s="1"/>
  <c r="J1397" i="14" a="1"/>
  <c r="J1397" i="14" s="1"/>
  <c r="I1397" i="14" a="1"/>
  <c r="I1397" i="14" s="1"/>
  <c r="H1397" i="14" a="1"/>
  <c r="H1397" i="14" s="1"/>
  <c r="G1397" i="14" a="1"/>
  <c r="G1397" i="14" s="1"/>
  <c r="F1397" i="14" a="1"/>
  <c r="F1397" i="14" s="1"/>
  <c r="E1397" i="14" a="1"/>
  <c r="E1397" i="14" s="1"/>
  <c r="L1396" i="14" a="1"/>
  <c r="L1396" i="14" s="1"/>
  <c r="K1396" i="14" a="1"/>
  <c r="K1396" i="14" s="1"/>
  <c r="J1396" i="14" a="1"/>
  <c r="J1396" i="14" s="1"/>
  <c r="I1396" i="14" a="1"/>
  <c r="I1396" i="14" s="1"/>
  <c r="H1396" i="14" a="1"/>
  <c r="H1396" i="14" s="1"/>
  <c r="G1396" i="14" a="1"/>
  <c r="G1396" i="14" s="1"/>
  <c r="F1396" i="14" a="1"/>
  <c r="F1396" i="14" s="1"/>
  <c r="E1396" i="14" a="1"/>
  <c r="E1396" i="14" s="1"/>
  <c r="L1395" i="14" a="1"/>
  <c r="L1395" i="14" s="1"/>
  <c r="K1395" i="14" a="1"/>
  <c r="K1395" i="14" s="1"/>
  <c r="J1395" i="14" a="1"/>
  <c r="J1395" i="14" s="1"/>
  <c r="I1395" i="14" a="1"/>
  <c r="I1395" i="14" s="1"/>
  <c r="H1395" i="14" a="1"/>
  <c r="H1395" i="14" s="1"/>
  <c r="G1395" i="14" a="1"/>
  <c r="G1395" i="14" s="1"/>
  <c r="F1395" i="14" a="1"/>
  <c r="F1395" i="14" s="1"/>
  <c r="E1395" i="14" a="1"/>
  <c r="E1395" i="14" s="1"/>
  <c r="L1394" i="14" a="1"/>
  <c r="L1394" i="14" s="1"/>
  <c r="K1394" i="14" a="1"/>
  <c r="K1394" i="14" s="1"/>
  <c r="J1394" i="14" a="1"/>
  <c r="J1394" i="14" s="1"/>
  <c r="I1394" i="14" a="1"/>
  <c r="I1394" i="14" s="1"/>
  <c r="H1394" i="14" a="1"/>
  <c r="H1394" i="14" s="1"/>
  <c r="G1394" i="14" a="1"/>
  <c r="G1394" i="14" s="1"/>
  <c r="F1394" i="14" a="1"/>
  <c r="F1394" i="14" s="1"/>
  <c r="E1394" i="14" a="1"/>
  <c r="E1394" i="14" s="1"/>
  <c r="L1393" i="14" a="1"/>
  <c r="L1393" i="14" s="1"/>
  <c r="K1393" i="14" a="1"/>
  <c r="K1393" i="14" s="1"/>
  <c r="J1393" i="14" a="1"/>
  <c r="J1393" i="14" s="1"/>
  <c r="I1393" i="14" a="1"/>
  <c r="I1393" i="14" s="1"/>
  <c r="H1393" i="14" a="1"/>
  <c r="H1393" i="14" s="1"/>
  <c r="G1393" i="14" a="1"/>
  <c r="G1393" i="14" s="1"/>
  <c r="F1393" i="14" a="1"/>
  <c r="F1393" i="14" s="1"/>
  <c r="E1393" i="14" a="1"/>
  <c r="E1393" i="14" s="1"/>
  <c r="L1392" i="14" a="1"/>
  <c r="L1392" i="14" s="1"/>
  <c r="K1392" i="14" a="1"/>
  <c r="K1392" i="14" s="1"/>
  <c r="J1392" i="14" a="1"/>
  <c r="J1392" i="14" s="1"/>
  <c r="I1392" i="14" a="1"/>
  <c r="I1392" i="14" s="1"/>
  <c r="H1392" i="14" a="1"/>
  <c r="H1392" i="14" s="1"/>
  <c r="G1392" i="14" a="1"/>
  <c r="G1392" i="14" s="1"/>
  <c r="F1392" i="14" a="1"/>
  <c r="F1392" i="14" s="1"/>
  <c r="E1392" i="14" a="1"/>
  <c r="E1392" i="14" s="1"/>
  <c r="L1391" i="14" a="1"/>
  <c r="L1391" i="14" s="1"/>
  <c r="K1391" i="14" a="1"/>
  <c r="K1391" i="14" s="1"/>
  <c r="J1391" i="14" a="1"/>
  <c r="J1391" i="14" s="1"/>
  <c r="I1391" i="14" a="1"/>
  <c r="I1391" i="14" s="1"/>
  <c r="H1391" i="14" a="1"/>
  <c r="H1391" i="14" s="1"/>
  <c r="G1391" i="14" a="1"/>
  <c r="G1391" i="14" s="1"/>
  <c r="F1391" i="14" a="1"/>
  <c r="F1391" i="14" s="1"/>
  <c r="E1391" i="14" a="1"/>
  <c r="E1391" i="14" s="1"/>
  <c r="L1390" i="14" a="1"/>
  <c r="L1390" i="14" s="1"/>
  <c r="K1390" i="14" a="1"/>
  <c r="K1390" i="14" s="1"/>
  <c r="J1390" i="14" a="1"/>
  <c r="J1390" i="14" s="1"/>
  <c r="I1390" i="14" a="1"/>
  <c r="I1390" i="14" s="1"/>
  <c r="H1390" i="14" a="1"/>
  <c r="H1390" i="14" s="1"/>
  <c r="G1390" i="14" a="1"/>
  <c r="G1390" i="14" s="1"/>
  <c r="F1390" i="14" a="1"/>
  <c r="F1390" i="14" s="1"/>
  <c r="E1390" i="14" a="1"/>
  <c r="E1390" i="14" s="1"/>
  <c r="L1389" i="14" a="1"/>
  <c r="L1389" i="14" s="1"/>
  <c r="K1389" i="14" a="1"/>
  <c r="K1389" i="14" s="1"/>
  <c r="J1389" i="14" a="1"/>
  <c r="J1389" i="14" s="1"/>
  <c r="I1389" i="14" a="1"/>
  <c r="I1389" i="14" s="1"/>
  <c r="H1389" i="14" a="1"/>
  <c r="H1389" i="14" s="1"/>
  <c r="G1389" i="14" a="1"/>
  <c r="G1389" i="14" s="1"/>
  <c r="F1389" i="14" a="1"/>
  <c r="F1389" i="14" s="1"/>
  <c r="E1389" i="14" a="1"/>
  <c r="E1389" i="14" s="1"/>
  <c r="L1388" i="14" a="1"/>
  <c r="L1388" i="14" s="1"/>
  <c r="K1388" i="14" a="1"/>
  <c r="K1388" i="14" s="1"/>
  <c r="J1388" i="14" a="1"/>
  <c r="J1388" i="14" s="1"/>
  <c r="I1388" i="14" a="1"/>
  <c r="I1388" i="14" s="1"/>
  <c r="H1388" i="14" a="1"/>
  <c r="H1388" i="14" s="1"/>
  <c r="G1388" i="14" a="1"/>
  <c r="G1388" i="14" s="1"/>
  <c r="F1388" i="14" a="1"/>
  <c r="F1388" i="14" s="1"/>
  <c r="E1388" i="14" a="1"/>
  <c r="E1388" i="14" s="1"/>
  <c r="L1387" i="14" a="1"/>
  <c r="L1387" i="14" s="1"/>
  <c r="K1387" i="14" a="1"/>
  <c r="K1387" i="14" s="1"/>
  <c r="J1387" i="14" a="1"/>
  <c r="J1387" i="14" s="1"/>
  <c r="I1387" i="14" a="1"/>
  <c r="I1387" i="14" s="1"/>
  <c r="H1387" i="14" a="1"/>
  <c r="H1387" i="14" s="1"/>
  <c r="G1387" i="14" a="1"/>
  <c r="G1387" i="14" s="1"/>
  <c r="F1387" i="14" a="1"/>
  <c r="F1387" i="14" s="1"/>
  <c r="E1387" i="14" a="1"/>
  <c r="E1387" i="14" s="1"/>
  <c r="L1386" i="14" a="1"/>
  <c r="L1386" i="14" s="1"/>
  <c r="K1386" i="14" a="1"/>
  <c r="K1386" i="14" s="1"/>
  <c r="J1386" i="14" a="1"/>
  <c r="J1386" i="14" s="1"/>
  <c r="I1386" i="14" a="1"/>
  <c r="I1386" i="14" s="1"/>
  <c r="H1386" i="14" a="1"/>
  <c r="H1386" i="14" s="1"/>
  <c r="G1386" i="14" a="1"/>
  <c r="G1386" i="14" s="1"/>
  <c r="F1386" i="14" a="1"/>
  <c r="F1386" i="14" s="1"/>
  <c r="E1386" i="14" a="1"/>
  <c r="E1386" i="14" s="1"/>
  <c r="L1385" i="14" a="1"/>
  <c r="L1385" i="14" s="1"/>
  <c r="K1385" i="14" a="1"/>
  <c r="K1385" i="14" s="1"/>
  <c r="J1385" i="14" a="1"/>
  <c r="J1385" i="14" s="1"/>
  <c r="I1385" i="14" a="1"/>
  <c r="I1385" i="14" s="1"/>
  <c r="H1385" i="14" a="1"/>
  <c r="H1385" i="14" s="1"/>
  <c r="G1385" i="14" a="1"/>
  <c r="G1385" i="14" s="1"/>
  <c r="F1385" i="14" a="1"/>
  <c r="F1385" i="14" s="1"/>
  <c r="E1385" i="14" a="1"/>
  <c r="E1385" i="14" s="1"/>
  <c r="L1384" i="14" a="1"/>
  <c r="L1384" i="14" s="1"/>
  <c r="K1384" i="14" a="1"/>
  <c r="K1384" i="14" s="1"/>
  <c r="J1384" i="14" a="1"/>
  <c r="J1384" i="14" s="1"/>
  <c r="I1384" i="14" a="1"/>
  <c r="I1384" i="14" s="1"/>
  <c r="H1384" i="14" a="1"/>
  <c r="H1384" i="14" s="1"/>
  <c r="G1384" i="14" a="1"/>
  <c r="G1384" i="14" s="1"/>
  <c r="F1384" i="14" a="1"/>
  <c r="F1384" i="14" s="1"/>
  <c r="E1384" i="14" a="1"/>
  <c r="E1384" i="14" s="1"/>
  <c r="L872" i="14" a="1"/>
  <c r="L872" i="14" s="1"/>
  <c r="K872" i="14" a="1"/>
  <c r="K872" i="14" s="1"/>
  <c r="J872" i="14" a="1"/>
  <c r="J872" i="14" s="1"/>
  <c r="I872" i="14" a="1"/>
  <c r="I872" i="14" s="1"/>
  <c r="H872" i="14" a="1"/>
  <c r="H872" i="14" s="1"/>
  <c r="G872" i="14" a="1"/>
  <c r="G872" i="14" s="1"/>
  <c r="F872" i="14" a="1"/>
  <c r="F872" i="14" s="1"/>
  <c r="E872" i="14" a="1"/>
  <c r="E872" i="14" s="1"/>
  <c r="L871" i="14" a="1"/>
  <c r="L871" i="14" s="1"/>
  <c r="K871" i="14" a="1"/>
  <c r="K871" i="14" s="1"/>
  <c r="J871" i="14" a="1"/>
  <c r="J871" i="14" s="1"/>
  <c r="I871" i="14" a="1"/>
  <c r="I871" i="14" s="1"/>
  <c r="H871" i="14" a="1"/>
  <c r="H871" i="14" s="1"/>
  <c r="G871" i="14" a="1"/>
  <c r="G871" i="14" s="1"/>
  <c r="F871" i="14" a="1"/>
  <c r="F871" i="14" s="1"/>
  <c r="E871" i="14" a="1"/>
  <c r="E871" i="14" s="1"/>
  <c r="L870" i="14" a="1"/>
  <c r="L870" i="14" s="1"/>
  <c r="K870" i="14" a="1"/>
  <c r="K870" i="14" s="1"/>
  <c r="J870" i="14" a="1"/>
  <c r="J870" i="14" s="1"/>
  <c r="I870" i="14" a="1"/>
  <c r="I870" i="14" s="1"/>
  <c r="H870" i="14" a="1"/>
  <c r="H870" i="14" s="1"/>
  <c r="G870" i="14" a="1"/>
  <c r="G870" i="14" s="1"/>
  <c r="F870" i="14" a="1"/>
  <c r="F870" i="14" s="1"/>
  <c r="E870" i="14" a="1"/>
  <c r="E870" i="14" s="1"/>
  <c r="L869" i="14" a="1"/>
  <c r="L869" i="14" s="1"/>
  <c r="K869" i="14" a="1"/>
  <c r="K869" i="14" s="1"/>
  <c r="J869" i="14" a="1"/>
  <c r="J869" i="14" s="1"/>
  <c r="I869" i="14" a="1"/>
  <c r="I869" i="14" s="1"/>
  <c r="H869" i="14" a="1"/>
  <c r="H869" i="14" s="1"/>
  <c r="G869" i="14" a="1"/>
  <c r="G869" i="14" s="1"/>
  <c r="F869" i="14" a="1"/>
  <c r="F869" i="14" s="1"/>
  <c r="E869" i="14" a="1"/>
  <c r="E869" i="14" s="1"/>
  <c r="L868" i="14" a="1"/>
  <c r="L868" i="14" s="1"/>
  <c r="K868" i="14" a="1"/>
  <c r="K868" i="14" s="1"/>
  <c r="J868" i="14" a="1"/>
  <c r="J868" i="14" s="1"/>
  <c r="I868" i="14" a="1"/>
  <c r="I868" i="14" s="1"/>
  <c r="H868" i="14" a="1"/>
  <c r="H868" i="14" s="1"/>
  <c r="G868" i="14" a="1"/>
  <c r="G868" i="14" s="1"/>
  <c r="F868" i="14" a="1"/>
  <c r="F868" i="14" s="1"/>
  <c r="E868" i="14" a="1"/>
  <c r="E868" i="14" s="1"/>
  <c r="L867" i="14" a="1"/>
  <c r="L867" i="14" s="1"/>
  <c r="K867" i="14" a="1"/>
  <c r="K867" i="14" s="1"/>
  <c r="J867" i="14" a="1"/>
  <c r="J867" i="14" s="1"/>
  <c r="I867" i="14" a="1"/>
  <c r="I867" i="14" s="1"/>
  <c r="H867" i="14" a="1"/>
  <c r="H867" i="14" s="1"/>
  <c r="G867" i="14" a="1"/>
  <c r="G867" i="14" s="1"/>
  <c r="F867" i="14" a="1"/>
  <c r="F867" i="14" s="1"/>
  <c r="E867" i="14" a="1"/>
  <c r="E867" i="14" s="1"/>
  <c r="L866" i="14" a="1"/>
  <c r="L866" i="14" s="1"/>
  <c r="K866" i="14" a="1"/>
  <c r="K866" i="14" s="1"/>
  <c r="J866" i="14" a="1"/>
  <c r="J866" i="14" s="1"/>
  <c r="I866" i="14" a="1"/>
  <c r="I866" i="14" s="1"/>
  <c r="H866" i="14" a="1"/>
  <c r="H866" i="14" s="1"/>
  <c r="G866" i="14" a="1"/>
  <c r="G866" i="14" s="1"/>
  <c r="F866" i="14" a="1"/>
  <c r="F866" i="14" s="1"/>
  <c r="E866" i="14" a="1"/>
  <c r="E866" i="14" s="1"/>
  <c r="L865" i="14" a="1"/>
  <c r="L865" i="14" s="1"/>
  <c r="K865" i="14" a="1"/>
  <c r="K865" i="14" s="1"/>
  <c r="J865" i="14" a="1"/>
  <c r="J865" i="14" s="1"/>
  <c r="I865" i="14" a="1"/>
  <c r="I865" i="14" s="1"/>
  <c r="H865" i="14" a="1"/>
  <c r="H865" i="14" s="1"/>
  <c r="G865" i="14" a="1"/>
  <c r="G865" i="14" s="1"/>
  <c r="F865" i="14" a="1"/>
  <c r="F865" i="14" s="1"/>
  <c r="E865" i="14" a="1"/>
  <c r="E865" i="14" s="1"/>
  <c r="L864" i="14" a="1"/>
  <c r="L864" i="14" s="1"/>
  <c r="K864" i="14" a="1"/>
  <c r="K864" i="14" s="1"/>
  <c r="J864" i="14" a="1"/>
  <c r="J864" i="14" s="1"/>
  <c r="I864" i="14" a="1"/>
  <c r="I864" i="14" s="1"/>
  <c r="H864" i="14" a="1"/>
  <c r="H864" i="14" s="1"/>
  <c r="G864" i="14" a="1"/>
  <c r="G864" i="14" s="1"/>
  <c r="F864" i="14" a="1"/>
  <c r="F864" i="14" s="1"/>
  <c r="E864" i="14" a="1"/>
  <c r="E864" i="14" s="1"/>
  <c r="L863" i="14" a="1"/>
  <c r="L863" i="14" s="1"/>
  <c r="K863" i="14" a="1"/>
  <c r="K863" i="14" s="1"/>
  <c r="J863" i="14" a="1"/>
  <c r="J863" i="14" s="1"/>
  <c r="I863" i="14" a="1"/>
  <c r="I863" i="14" s="1"/>
  <c r="H863" i="14" a="1"/>
  <c r="H863" i="14" s="1"/>
  <c r="G863" i="14" a="1"/>
  <c r="G863" i="14" s="1"/>
  <c r="F863" i="14" a="1"/>
  <c r="F863" i="14" s="1"/>
  <c r="E863" i="14" a="1"/>
  <c r="E863" i="14" s="1"/>
  <c r="L862" i="14" a="1"/>
  <c r="L862" i="14" s="1"/>
  <c r="K862" i="14" a="1"/>
  <c r="K862" i="14" s="1"/>
  <c r="J862" i="14" a="1"/>
  <c r="J862" i="14" s="1"/>
  <c r="I862" i="14" a="1"/>
  <c r="I862" i="14" s="1"/>
  <c r="H862" i="14" a="1"/>
  <c r="H862" i="14" s="1"/>
  <c r="G862" i="14" a="1"/>
  <c r="G862" i="14" s="1"/>
  <c r="F862" i="14" a="1"/>
  <c r="F862" i="14" s="1"/>
  <c r="E862" i="14" a="1"/>
  <c r="E862" i="14" s="1"/>
  <c r="L861" i="14" a="1"/>
  <c r="L861" i="14" s="1"/>
  <c r="K861" i="14" a="1"/>
  <c r="K861" i="14" s="1"/>
  <c r="J861" i="14" a="1"/>
  <c r="J861" i="14" s="1"/>
  <c r="I861" i="14" a="1"/>
  <c r="I861" i="14" s="1"/>
  <c r="H861" i="14" a="1"/>
  <c r="H861" i="14" s="1"/>
  <c r="G861" i="14" a="1"/>
  <c r="G861" i="14" s="1"/>
  <c r="F861" i="14" a="1"/>
  <c r="F861" i="14" s="1"/>
  <c r="E861" i="14" a="1"/>
  <c r="E861" i="14" s="1"/>
  <c r="L860" i="14" a="1"/>
  <c r="L860" i="14" s="1"/>
  <c r="K860" i="14" a="1"/>
  <c r="K860" i="14" s="1"/>
  <c r="J860" i="14" a="1"/>
  <c r="J860" i="14" s="1"/>
  <c r="I860" i="14" a="1"/>
  <c r="I860" i="14" s="1"/>
  <c r="H860" i="14" a="1"/>
  <c r="H860" i="14" s="1"/>
  <c r="G860" i="14" a="1"/>
  <c r="G860" i="14" s="1"/>
  <c r="F860" i="14" a="1"/>
  <c r="F860" i="14" s="1"/>
  <c r="E860" i="14" a="1"/>
  <c r="E860" i="14" s="1"/>
  <c r="L859" i="14" a="1"/>
  <c r="L859" i="14" s="1"/>
  <c r="K859" i="14" a="1"/>
  <c r="K859" i="14" s="1"/>
  <c r="J859" i="14" a="1"/>
  <c r="J859" i="14" s="1"/>
  <c r="I859" i="14" a="1"/>
  <c r="I859" i="14" s="1"/>
  <c r="H859" i="14" a="1"/>
  <c r="H859" i="14" s="1"/>
  <c r="G859" i="14" a="1"/>
  <c r="G859" i="14" s="1"/>
  <c r="F859" i="14" a="1"/>
  <c r="F859" i="14" s="1"/>
  <c r="E859" i="14" a="1"/>
  <c r="E859" i="14" s="1"/>
  <c r="L858" i="14" a="1"/>
  <c r="L858" i="14" s="1"/>
  <c r="K858" i="14" a="1"/>
  <c r="K858" i="14" s="1"/>
  <c r="J858" i="14" a="1"/>
  <c r="J858" i="14" s="1"/>
  <c r="I858" i="14" a="1"/>
  <c r="I858" i="14" s="1"/>
  <c r="H858" i="14" a="1"/>
  <c r="H858" i="14" s="1"/>
  <c r="G858" i="14" a="1"/>
  <c r="G858" i="14" s="1"/>
  <c r="F858" i="14" a="1"/>
  <c r="F858" i="14" s="1"/>
  <c r="E858" i="14" a="1"/>
  <c r="E858" i="14" s="1"/>
  <c r="L857" i="14" a="1"/>
  <c r="L857" i="14" s="1"/>
  <c r="K857" i="14" a="1"/>
  <c r="K857" i="14" s="1"/>
  <c r="J857" i="14" a="1"/>
  <c r="J857" i="14" s="1"/>
  <c r="I857" i="14" a="1"/>
  <c r="I857" i="14" s="1"/>
  <c r="H857" i="14" a="1"/>
  <c r="H857" i="14" s="1"/>
  <c r="G857" i="14" a="1"/>
  <c r="G857" i="14" s="1"/>
  <c r="F857" i="14" a="1"/>
  <c r="F857" i="14" s="1"/>
  <c r="E857" i="14" a="1"/>
  <c r="E857" i="14" s="1"/>
  <c r="L856" i="14" a="1"/>
  <c r="L856" i="14" s="1"/>
  <c r="K856" i="14" a="1"/>
  <c r="K856" i="14" s="1"/>
  <c r="J856" i="14" a="1"/>
  <c r="J856" i="14" s="1"/>
  <c r="I856" i="14" a="1"/>
  <c r="I856" i="14" s="1"/>
  <c r="H856" i="14" a="1"/>
  <c r="H856" i="14" s="1"/>
  <c r="G856" i="14" a="1"/>
  <c r="G856" i="14" s="1"/>
  <c r="F856" i="14" a="1"/>
  <c r="F856" i="14" s="1"/>
  <c r="E856" i="14" a="1"/>
  <c r="E856" i="14" s="1"/>
  <c r="L855" i="14" a="1"/>
  <c r="L855" i="14" s="1"/>
  <c r="K855" i="14" a="1"/>
  <c r="K855" i="14" s="1"/>
  <c r="J855" i="14" a="1"/>
  <c r="J855" i="14" s="1"/>
  <c r="I855" i="14" a="1"/>
  <c r="I855" i="14" s="1"/>
  <c r="H855" i="14" a="1"/>
  <c r="H855" i="14" s="1"/>
  <c r="G855" i="14" a="1"/>
  <c r="G855" i="14" s="1"/>
  <c r="F855" i="14" a="1"/>
  <c r="F855" i="14" s="1"/>
  <c r="E855" i="14" a="1"/>
  <c r="E855" i="14" s="1"/>
  <c r="L854" i="14" a="1"/>
  <c r="L854" i="14" s="1"/>
  <c r="K854" i="14" a="1"/>
  <c r="K854" i="14" s="1"/>
  <c r="J854" i="14" a="1"/>
  <c r="J854" i="14" s="1"/>
  <c r="I854" i="14" a="1"/>
  <c r="I854" i="14" s="1"/>
  <c r="H854" i="14" a="1"/>
  <c r="H854" i="14" s="1"/>
  <c r="G854" i="14" a="1"/>
  <c r="G854" i="14" s="1"/>
  <c r="F854" i="14" a="1"/>
  <c r="F854" i="14" s="1"/>
  <c r="E854" i="14" a="1"/>
  <c r="E854" i="14" s="1"/>
  <c r="L853" i="14" a="1"/>
  <c r="L853" i="14" s="1"/>
  <c r="K853" i="14" a="1"/>
  <c r="K853" i="14" s="1"/>
  <c r="J853" i="14" a="1"/>
  <c r="J853" i="14" s="1"/>
  <c r="I853" i="14" a="1"/>
  <c r="I853" i="14" s="1"/>
  <c r="H853" i="14" a="1"/>
  <c r="H853" i="14" s="1"/>
  <c r="G853" i="14" a="1"/>
  <c r="G853" i="14" s="1"/>
  <c r="F853" i="14" a="1"/>
  <c r="F853" i="14" s="1"/>
  <c r="E853" i="14" a="1"/>
  <c r="E853" i="14" s="1"/>
  <c r="L852" i="14" a="1"/>
  <c r="L852" i="14" s="1"/>
  <c r="K852" i="14" a="1"/>
  <c r="K852" i="14" s="1"/>
  <c r="J852" i="14" a="1"/>
  <c r="J852" i="14" s="1"/>
  <c r="I852" i="14" a="1"/>
  <c r="I852" i="14" s="1"/>
  <c r="H852" i="14" a="1"/>
  <c r="H852" i="14" s="1"/>
  <c r="G852" i="14" a="1"/>
  <c r="G852" i="14" s="1"/>
  <c r="F852" i="14" a="1"/>
  <c r="F852" i="14" s="1"/>
  <c r="E852" i="14" a="1"/>
  <c r="E852" i="14" s="1"/>
  <c r="L851" i="14" a="1"/>
  <c r="L851" i="14" s="1"/>
  <c r="K851" i="14" a="1"/>
  <c r="K851" i="14" s="1"/>
  <c r="J851" i="14" a="1"/>
  <c r="J851" i="14" s="1"/>
  <c r="I851" i="14" a="1"/>
  <c r="I851" i="14" s="1"/>
  <c r="H851" i="14" a="1"/>
  <c r="H851" i="14" s="1"/>
  <c r="G851" i="14" a="1"/>
  <c r="G851" i="14" s="1"/>
  <c r="F851" i="14" a="1"/>
  <c r="F851" i="14" s="1"/>
  <c r="E851" i="14" a="1"/>
  <c r="E851" i="14" s="1"/>
  <c r="L850" i="14" a="1"/>
  <c r="L850" i="14" s="1"/>
  <c r="K850" i="14" a="1"/>
  <c r="K850" i="14" s="1"/>
  <c r="J850" i="14" a="1"/>
  <c r="J850" i="14" s="1"/>
  <c r="I850" i="14" a="1"/>
  <c r="I850" i="14" s="1"/>
  <c r="H850" i="14" a="1"/>
  <c r="H850" i="14" s="1"/>
  <c r="G850" i="14" a="1"/>
  <c r="G850" i="14" s="1"/>
  <c r="F850" i="14" a="1"/>
  <c r="F850" i="14" s="1"/>
  <c r="E850" i="14" a="1"/>
  <c r="E850" i="14" s="1"/>
  <c r="L849" i="14" a="1"/>
  <c r="L849" i="14" s="1"/>
  <c r="K849" i="14" a="1"/>
  <c r="K849" i="14" s="1"/>
  <c r="J849" i="14" a="1"/>
  <c r="J849" i="14" s="1"/>
  <c r="I849" i="14" a="1"/>
  <c r="I849" i="14" s="1"/>
  <c r="H849" i="14" a="1"/>
  <c r="H849" i="14" s="1"/>
  <c r="G849" i="14" a="1"/>
  <c r="G849" i="14" s="1"/>
  <c r="F849" i="14" a="1"/>
  <c r="F849" i="14" s="1"/>
  <c r="E849" i="14" a="1"/>
  <c r="E849" i="14" s="1"/>
  <c r="L848" i="14" a="1"/>
  <c r="L848" i="14" s="1"/>
  <c r="K848" i="14" a="1"/>
  <c r="K848" i="14" s="1"/>
  <c r="J848" i="14" a="1"/>
  <c r="J848" i="14" s="1"/>
  <c r="I848" i="14" a="1"/>
  <c r="I848" i="14" s="1"/>
  <c r="H848" i="14" a="1"/>
  <c r="H848" i="14" s="1"/>
  <c r="G848" i="14" a="1"/>
  <c r="G848" i="14" s="1"/>
  <c r="F848" i="14" a="1"/>
  <c r="F848" i="14" s="1"/>
  <c r="E848" i="14" a="1"/>
  <c r="E848" i="14" s="1"/>
  <c r="L847" i="14" a="1"/>
  <c r="L847" i="14" s="1"/>
  <c r="K847" i="14" a="1"/>
  <c r="K847" i="14" s="1"/>
  <c r="J847" i="14" a="1"/>
  <c r="J847" i="14" s="1"/>
  <c r="I847" i="14" a="1"/>
  <c r="I847" i="14" s="1"/>
  <c r="H847" i="14" a="1"/>
  <c r="H847" i="14" s="1"/>
  <c r="G847" i="14" a="1"/>
  <c r="G847" i="14" s="1"/>
  <c r="F847" i="14" a="1"/>
  <c r="F847" i="14" s="1"/>
  <c r="E847" i="14" a="1"/>
  <c r="E847" i="14" s="1"/>
  <c r="L846" i="14" a="1"/>
  <c r="L846" i="14" s="1"/>
  <c r="K846" i="14" a="1"/>
  <c r="K846" i="14" s="1"/>
  <c r="J846" i="14" a="1"/>
  <c r="J846" i="14" s="1"/>
  <c r="I846" i="14" a="1"/>
  <c r="I846" i="14" s="1"/>
  <c r="H846" i="14" a="1"/>
  <c r="H846" i="14" s="1"/>
  <c r="G846" i="14" a="1"/>
  <c r="G846" i="14" s="1"/>
  <c r="F846" i="14" a="1"/>
  <c r="F846" i="14" s="1"/>
  <c r="E846" i="14" a="1"/>
  <c r="E846" i="14" s="1"/>
  <c r="L845" i="14" a="1"/>
  <c r="L845" i="14" s="1"/>
  <c r="K845" i="14" a="1"/>
  <c r="K845" i="14" s="1"/>
  <c r="J845" i="14" a="1"/>
  <c r="J845" i="14" s="1"/>
  <c r="I845" i="14" a="1"/>
  <c r="I845" i="14" s="1"/>
  <c r="H845" i="14" a="1"/>
  <c r="H845" i="14" s="1"/>
  <c r="G845" i="14" a="1"/>
  <c r="G845" i="14" s="1"/>
  <c r="F845" i="14" a="1"/>
  <c r="F845" i="14" s="1"/>
  <c r="E845" i="14" a="1"/>
  <c r="E845" i="14" s="1"/>
  <c r="L844" i="14" a="1"/>
  <c r="L844" i="14" s="1"/>
  <c r="K844" i="14" a="1"/>
  <c r="K844" i="14" s="1"/>
  <c r="J844" i="14" a="1"/>
  <c r="J844" i="14" s="1"/>
  <c r="I844" i="14" a="1"/>
  <c r="I844" i="14" s="1"/>
  <c r="H844" i="14" a="1"/>
  <c r="H844" i="14" s="1"/>
  <c r="G844" i="14" a="1"/>
  <c r="G844" i="14" s="1"/>
  <c r="F844" i="14" a="1"/>
  <c r="F844" i="14" s="1"/>
  <c r="E844" i="14" a="1"/>
  <c r="E844" i="14" s="1"/>
  <c r="L843" i="14" a="1"/>
  <c r="L843" i="14" s="1"/>
  <c r="K843" i="14" a="1"/>
  <c r="K843" i="14" s="1"/>
  <c r="J843" i="14" a="1"/>
  <c r="J843" i="14" s="1"/>
  <c r="I843" i="14" a="1"/>
  <c r="I843" i="14" s="1"/>
  <c r="H843" i="14" a="1"/>
  <c r="H843" i="14" s="1"/>
  <c r="G843" i="14" a="1"/>
  <c r="G843" i="14" s="1"/>
  <c r="F843" i="14" a="1"/>
  <c r="F843" i="14" s="1"/>
  <c r="E843" i="14" a="1"/>
  <c r="E843" i="14" s="1"/>
  <c r="L842" i="14" a="1"/>
  <c r="L842" i="14" s="1"/>
  <c r="K842" i="14" a="1"/>
  <c r="K842" i="14" s="1"/>
  <c r="J842" i="14" a="1"/>
  <c r="J842" i="14" s="1"/>
  <c r="I842" i="14" a="1"/>
  <c r="I842" i="14" s="1"/>
  <c r="H842" i="14" a="1"/>
  <c r="H842" i="14" s="1"/>
  <c r="G842" i="14" a="1"/>
  <c r="G842" i="14" s="1"/>
  <c r="F842" i="14" a="1"/>
  <c r="F842" i="14" s="1"/>
  <c r="E842" i="14" a="1"/>
  <c r="E842" i="14" s="1"/>
  <c r="L841" i="14" a="1"/>
  <c r="L841" i="14" s="1"/>
  <c r="K841" i="14" a="1"/>
  <c r="K841" i="14" s="1"/>
  <c r="J841" i="14" a="1"/>
  <c r="J841" i="14" s="1"/>
  <c r="I841" i="14" a="1"/>
  <c r="I841" i="14" s="1"/>
  <c r="H841" i="14" a="1"/>
  <c r="H841" i="14" s="1"/>
  <c r="G841" i="14" a="1"/>
  <c r="G841" i="14" s="1"/>
  <c r="F841" i="14" a="1"/>
  <c r="F841" i="14" s="1"/>
  <c r="E841" i="14" a="1"/>
  <c r="E841" i="14" s="1"/>
  <c r="L840" i="14" a="1"/>
  <c r="L840" i="14" s="1"/>
  <c r="K840" i="14" a="1"/>
  <c r="K840" i="14" s="1"/>
  <c r="J840" i="14" a="1"/>
  <c r="J840" i="14" s="1"/>
  <c r="I840" i="14" a="1"/>
  <c r="I840" i="14" s="1"/>
  <c r="H840" i="14" a="1"/>
  <c r="H840" i="14" s="1"/>
  <c r="G840" i="14" a="1"/>
  <c r="G840" i="14" s="1"/>
  <c r="F840" i="14" a="1"/>
  <c r="F840" i="14" s="1"/>
  <c r="E840" i="14" a="1"/>
  <c r="E840" i="14" s="1"/>
  <c r="L839" i="14" a="1"/>
  <c r="L839" i="14" s="1"/>
  <c r="K839" i="14" a="1"/>
  <c r="K839" i="14" s="1"/>
  <c r="J839" i="14" a="1"/>
  <c r="J839" i="14" s="1"/>
  <c r="I839" i="14" a="1"/>
  <c r="I839" i="14" s="1"/>
  <c r="H839" i="14" a="1"/>
  <c r="H839" i="14" s="1"/>
  <c r="G839" i="14" a="1"/>
  <c r="G839" i="14" s="1"/>
  <c r="F839" i="14" a="1"/>
  <c r="F839" i="14" s="1"/>
  <c r="E839" i="14" a="1"/>
  <c r="E839" i="14" s="1"/>
  <c r="L838" i="14" a="1"/>
  <c r="L838" i="14" s="1"/>
  <c r="K838" i="14" a="1"/>
  <c r="K838" i="14" s="1"/>
  <c r="J838" i="14" a="1"/>
  <c r="J838" i="14" s="1"/>
  <c r="I838" i="14" a="1"/>
  <c r="I838" i="14" s="1"/>
  <c r="H838" i="14" a="1"/>
  <c r="H838" i="14" s="1"/>
  <c r="G838" i="14" a="1"/>
  <c r="G838" i="14" s="1"/>
  <c r="F838" i="14" a="1"/>
  <c r="F838" i="14" s="1"/>
  <c r="E838" i="14" a="1"/>
  <c r="E838" i="14" s="1"/>
  <c r="L837" i="14" a="1"/>
  <c r="L837" i="14" s="1"/>
  <c r="K837" i="14" a="1"/>
  <c r="K837" i="14" s="1"/>
  <c r="J837" i="14" a="1"/>
  <c r="J837" i="14" s="1"/>
  <c r="I837" i="14" a="1"/>
  <c r="I837" i="14" s="1"/>
  <c r="H837" i="14" a="1"/>
  <c r="H837" i="14" s="1"/>
  <c r="G837" i="14" a="1"/>
  <c r="G837" i="14" s="1"/>
  <c r="F837" i="14" a="1"/>
  <c r="F837" i="14" s="1"/>
  <c r="E837" i="14" a="1"/>
  <c r="E837" i="14" s="1"/>
  <c r="L836" i="14" a="1"/>
  <c r="L836" i="14" s="1"/>
  <c r="K836" i="14" a="1"/>
  <c r="K836" i="14" s="1"/>
  <c r="J836" i="14" a="1"/>
  <c r="J836" i="14" s="1"/>
  <c r="I836" i="14" a="1"/>
  <c r="I836" i="14" s="1"/>
  <c r="H836" i="14" a="1"/>
  <c r="H836" i="14" s="1"/>
  <c r="G836" i="14" a="1"/>
  <c r="G836" i="14" s="1"/>
  <c r="F836" i="14" a="1"/>
  <c r="F836" i="14" s="1"/>
  <c r="E836" i="14" a="1"/>
  <c r="E836" i="14" s="1"/>
  <c r="L835" i="14" a="1"/>
  <c r="L835" i="14" s="1"/>
  <c r="K835" i="14" a="1"/>
  <c r="K835" i="14" s="1"/>
  <c r="J835" i="14" a="1"/>
  <c r="J835" i="14" s="1"/>
  <c r="I835" i="14" a="1"/>
  <c r="I835" i="14" s="1"/>
  <c r="H835" i="14" a="1"/>
  <c r="H835" i="14" s="1"/>
  <c r="G835" i="14" a="1"/>
  <c r="G835" i="14" s="1"/>
  <c r="F835" i="14" a="1"/>
  <c r="F835" i="14" s="1"/>
  <c r="E835" i="14" a="1"/>
  <c r="E835" i="14" s="1"/>
  <c r="L834" i="14" a="1"/>
  <c r="L834" i="14" s="1"/>
  <c r="K834" i="14" a="1"/>
  <c r="K834" i="14" s="1"/>
  <c r="J834" i="14" a="1"/>
  <c r="J834" i="14" s="1"/>
  <c r="I834" i="14" a="1"/>
  <c r="I834" i="14" s="1"/>
  <c r="H834" i="14" a="1"/>
  <c r="H834" i="14" s="1"/>
  <c r="G834" i="14" a="1"/>
  <c r="G834" i="14" s="1"/>
  <c r="F834" i="14" a="1"/>
  <c r="F834" i="14" s="1"/>
  <c r="E834" i="14" a="1"/>
  <c r="E834" i="14" s="1"/>
  <c r="L833" i="14" a="1"/>
  <c r="L833" i="14" s="1"/>
  <c r="K833" i="14" a="1"/>
  <c r="K833" i="14" s="1"/>
  <c r="J833" i="14" a="1"/>
  <c r="J833" i="14" s="1"/>
  <c r="I833" i="14" a="1"/>
  <c r="I833" i="14" s="1"/>
  <c r="H833" i="14" a="1"/>
  <c r="H833" i="14" s="1"/>
  <c r="G833" i="14" a="1"/>
  <c r="G833" i="14" s="1"/>
  <c r="F833" i="14" a="1"/>
  <c r="F833" i="14" s="1"/>
  <c r="E833" i="14" a="1"/>
  <c r="E833" i="14" s="1"/>
  <c r="L832" i="14" a="1"/>
  <c r="L832" i="14" s="1"/>
  <c r="K832" i="14" a="1"/>
  <c r="K832" i="14" s="1"/>
  <c r="J832" i="14" a="1"/>
  <c r="J832" i="14" s="1"/>
  <c r="I832" i="14" a="1"/>
  <c r="I832" i="14" s="1"/>
  <c r="H832" i="14" a="1"/>
  <c r="H832" i="14" s="1"/>
  <c r="G832" i="14" a="1"/>
  <c r="G832" i="14" s="1"/>
  <c r="F832" i="14" a="1"/>
  <c r="F832" i="14" s="1"/>
  <c r="E832" i="14" a="1"/>
  <c r="E832" i="14" s="1"/>
  <c r="L831" i="14" a="1"/>
  <c r="L831" i="14" s="1"/>
  <c r="K831" i="14" a="1"/>
  <c r="K831" i="14" s="1"/>
  <c r="J831" i="14" a="1"/>
  <c r="J831" i="14" s="1"/>
  <c r="I831" i="14" a="1"/>
  <c r="I831" i="14" s="1"/>
  <c r="H831" i="14" a="1"/>
  <c r="H831" i="14" s="1"/>
  <c r="G831" i="14" a="1"/>
  <c r="G831" i="14" s="1"/>
  <c r="F831" i="14" a="1"/>
  <c r="F831" i="14" s="1"/>
  <c r="E831" i="14" a="1"/>
  <c r="E831" i="14" s="1"/>
  <c r="L830" i="14" a="1"/>
  <c r="L830" i="14" s="1"/>
  <c r="K830" i="14" a="1"/>
  <c r="K830" i="14" s="1"/>
  <c r="J830" i="14" a="1"/>
  <c r="J830" i="14" s="1"/>
  <c r="I830" i="14" a="1"/>
  <c r="I830" i="14" s="1"/>
  <c r="H830" i="14" a="1"/>
  <c r="H830" i="14" s="1"/>
  <c r="G830" i="14" a="1"/>
  <c r="G830" i="14" s="1"/>
  <c r="F830" i="14" a="1"/>
  <c r="F830" i="14" s="1"/>
  <c r="E830" i="14" a="1"/>
  <c r="E830" i="14" s="1"/>
  <c r="L829" i="14" a="1"/>
  <c r="L829" i="14" s="1"/>
  <c r="K829" i="14" a="1"/>
  <c r="K829" i="14" s="1"/>
  <c r="J829" i="14" a="1"/>
  <c r="J829" i="14" s="1"/>
  <c r="I829" i="14" a="1"/>
  <c r="I829" i="14" s="1"/>
  <c r="H829" i="14" a="1"/>
  <c r="H829" i="14" s="1"/>
  <c r="G829" i="14" a="1"/>
  <c r="G829" i="14" s="1"/>
  <c r="F829" i="14" a="1"/>
  <c r="F829" i="14" s="1"/>
  <c r="E829" i="14" a="1"/>
  <c r="E829" i="14" s="1"/>
  <c r="L828" i="14" a="1"/>
  <c r="L828" i="14" s="1"/>
  <c r="K828" i="14" a="1"/>
  <c r="K828" i="14" s="1"/>
  <c r="J828" i="14" a="1"/>
  <c r="J828" i="14" s="1"/>
  <c r="I828" i="14" a="1"/>
  <c r="I828" i="14" s="1"/>
  <c r="H828" i="14" a="1"/>
  <c r="H828" i="14" s="1"/>
  <c r="G828" i="14" a="1"/>
  <c r="G828" i="14" s="1"/>
  <c r="F828" i="14" a="1"/>
  <c r="F828" i="14" s="1"/>
  <c r="E828" i="14" a="1"/>
  <c r="E828" i="14" s="1"/>
  <c r="L827" i="14" a="1"/>
  <c r="L827" i="14" s="1"/>
  <c r="K827" i="14" a="1"/>
  <c r="K827" i="14" s="1"/>
  <c r="J827" i="14" a="1"/>
  <c r="J827" i="14" s="1"/>
  <c r="I827" i="14" a="1"/>
  <c r="I827" i="14" s="1"/>
  <c r="H827" i="14" a="1"/>
  <c r="H827" i="14" s="1"/>
  <c r="G827" i="14" a="1"/>
  <c r="G827" i="14" s="1"/>
  <c r="F827" i="14" a="1"/>
  <c r="F827" i="14" s="1"/>
  <c r="E827" i="14" a="1"/>
  <c r="E827" i="14" s="1"/>
  <c r="L826" i="14" a="1"/>
  <c r="L826" i="14" s="1"/>
  <c r="K826" i="14" a="1"/>
  <c r="K826" i="14" s="1"/>
  <c r="J826" i="14" a="1"/>
  <c r="J826" i="14" s="1"/>
  <c r="I826" i="14" a="1"/>
  <c r="I826" i="14" s="1"/>
  <c r="H826" i="14" a="1"/>
  <c r="H826" i="14" s="1"/>
  <c r="G826" i="14" a="1"/>
  <c r="G826" i="14" s="1"/>
  <c r="F826" i="14" a="1"/>
  <c r="F826" i="14" s="1"/>
  <c r="E826" i="14" a="1"/>
  <c r="E826" i="14" s="1"/>
  <c r="L825" i="14" a="1"/>
  <c r="L825" i="14" s="1"/>
  <c r="K825" i="14" a="1"/>
  <c r="K825" i="14" s="1"/>
  <c r="J825" i="14" a="1"/>
  <c r="J825" i="14" s="1"/>
  <c r="I825" i="14" a="1"/>
  <c r="I825" i="14" s="1"/>
  <c r="H825" i="14" a="1"/>
  <c r="H825" i="14" s="1"/>
  <c r="G825" i="14" a="1"/>
  <c r="G825" i="14" s="1"/>
  <c r="F825" i="14" a="1"/>
  <c r="F825" i="14" s="1"/>
  <c r="E825" i="14" a="1"/>
  <c r="E825" i="14" s="1"/>
  <c r="L824" i="14" a="1"/>
  <c r="L824" i="14" s="1"/>
  <c r="K824" i="14" a="1"/>
  <c r="K824" i="14" s="1"/>
  <c r="J824" i="14" a="1"/>
  <c r="J824" i="14" s="1"/>
  <c r="I824" i="14" a="1"/>
  <c r="I824" i="14" s="1"/>
  <c r="H824" i="14" a="1"/>
  <c r="H824" i="14" s="1"/>
  <c r="G824" i="14" a="1"/>
  <c r="G824" i="14" s="1"/>
  <c r="F824" i="14" a="1"/>
  <c r="F824" i="14" s="1"/>
  <c r="E824" i="14" a="1"/>
  <c r="E824" i="14" s="1"/>
  <c r="L823" i="14" a="1"/>
  <c r="L823" i="14" s="1"/>
  <c r="K823" i="14" a="1"/>
  <c r="K823" i="14" s="1"/>
  <c r="J823" i="14" a="1"/>
  <c r="J823" i="14" s="1"/>
  <c r="I823" i="14" a="1"/>
  <c r="I823" i="14" s="1"/>
  <c r="H823" i="14" a="1"/>
  <c r="H823" i="14" s="1"/>
  <c r="G823" i="14" a="1"/>
  <c r="G823" i="14" s="1"/>
  <c r="F823" i="14" a="1"/>
  <c r="F823" i="14" s="1"/>
  <c r="E823" i="14" a="1"/>
  <c r="E823" i="14" s="1"/>
  <c r="L821" i="14" a="1"/>
  <c r="L821" i="14" s="1"/>
  <c r="K821" i="14" a="1"/>
  <c r="K821" i="14" s="1"/>
  <c r="J821" i="14" a="1"/>
  <c r="J821" i="14" s="1"/>
  <c r="I821" i="14" a="1"/>
  <c r="I821" i="14" s="1"/>
  <c r="H821" i="14" a="1"/>
  <c r="H821" i="14" s="1"/>
  <c r="G821" i="14" a="1"/>
  <c r="G821" i="14" s="1"/>
  <c r="F821" i="14" a="1"/>
  <c r="F821" i="14" s="1"/>
  <c r="E821" i="14" a="1"/>
  <c r="E821" i="14" s="1"/>
  <c r="L820" i="14" a="1"/>
  <c r="L820" i="14" s="1"/>
  <c r="K820" i="14" a="1"/>
  <c r="K820" i="14" s="1"/>
  <c r="J820" i="14" a="1"/>
  <c r="J820" i="14" s="1"/>
  <c r="I820" i="14" a="1"/>
  <c r="I820" i="14" s="1"/>
  <c r="H820" i="14" a="1"/>
  <c r="H820" i="14" s="1"/>
  <c r="G820" i="14" a="1"/>
  <c r="G820" i="14" s="1"/>
  <c r="F820" i="14" a="1"/>
  <c r="F820" i="14" s="1"/>
  <c r="E820" i="14" a="1"/>
  <c r="E820" i="14" s="1"/>
  <c r="L819" i="14" a="1"/>
  <c r="L819" i="14" s="1"/>
  <c r="K819" i="14" a="1"/>
  <c r="K819" i="14" s="1"/>
  <c r="J819" i="14" a="1"/>
  <c r="J819" i="14" s="1"/>
  <c r="I819" i="14" a="1"/>
  <c r="I819" i="14" s="1"/>
  <c r="H819" i="14" a="1"/>
  <c r="H819" i="14" s="1"/>
  <c r="G819" i="14" a="1"/>
  <c r="G819" i="14" s="1"/>
  <c r="F819" i="14" a="1"/>
  <c r="F819" i="14" s="1"/>
  <c r="E819" i="14" a="1"/>
  <c r="E819" i="14" s="1"/>
  <c r="L818" i="14" a="1"/>
  <c r="L818" i="14" s="1"/>
  <c r="K818" i="14" a="1"/>
  <c r="K818" i="14" s="1"/>
  <c r="J818" i="14" a="1"/>
  <c r="J818" i="14" s="1"/>
  <c r="I818" i="14" a="1"/>
  <c r="I818" i="14" s="1"/>
  <c r="H818" i="14" a="1"/>
  <c r="H818" i="14" s="1"/>
  <c r="G818" i="14" a="1"/>
  <c r="G818" i="14" s="1"/>
  <c r="F818" i="14" a="1"/>
  <c r="F818" i="14" s="1"/>
  <c r="E818" i="14" a="1"/>
  <c r="E818" i="14" s="1"/>
  <c r="L817" i="14" a="1"/>
  <c r="L817" i="14" s="1"/>
  <c r="K817" i="14" a="1"/>
  <c r="K817" i="14" s="1"/>
  <c r="J817" i="14" a="1"/>
  <c r="J817" i="14" s="1"/>
  <c r="I817" i="14" a="1"/>
  <c r="I817" i="14" s="1"/>
  <c r="H817" i="14" a="1"/>
  <c r="H817" i="14" s="1"/>
  <c r="G817" i="14" a="1"/>
  <c r="G817" i="14" s="1"/>
  <c r="F817" i="14" a="1"/>
  <c r="F817" i="14" s="1"/>
  <c r="E817" i="14" a="1"/>
  <c r="E817" i="14" s="1"/>
  <c r="L816" i="14" a="1"/>
  <c r="L816" i="14" s="1"/>
  <c r="K816" i="14" a="1"/>
  <c r="K816" i="14" s="1"/>
  <c r="J816" i="14" a="1"/>
  <c r="J816" i="14" s="1"/>
  <c r="I816" i="14" a="1"/>
  <c r="I816" i="14" s="1"/>
  <c r="H816" i="14" a="1"/>
  <c r="H816" i="14" s="1"/>
  <c r="G816" i="14" a="1"/>
  <c r="G816" i="14" s="1"/>
  <c r="F816" i="14" a="1"/>
  <c r="F816" i="14" s="1"/>
  <c r="E816" i="14" a="1"/>
  <c r="E816" i="14" s="1"/>
  <c r="L815" i="14" a="1"/>
  <c r="L815" i="14" s="1"/>
  <c r="K815" i="14" a="1"/>
  <c r="K815" i="14" s="1"/>
  <c r="J815" i="14" a="1"/>
  <c r="J815" i="14" s="1"/>
  <c r="I815" i="14" a="1"/>
  <c r="I815" i="14" s="1"/>
  <c r="H815" i="14" a="1"/>
  <c r="H815" i="14" s="1"/>
  <c r="G815" i="14" a="1"/>
  <c r="G815" i="14" s="1"/>
  <c r="F815" i="14" a="1"/>
  <c r="F815" i="14" s="1"/>
  <c r="E815" i="14" a="1"/>
  <c r="E815" i="14" s="1"/>
  <c r="L814" i="14" a="1"/>
  <c r="L814" i="14" s="1"/>
  <c r="K814" i="14" a="1"/>
  <c r="K814" i="14" s="1"/>
  <c r="J814" i="14" a="1"/>
  <c r="J814" i="14" s="1"/>
  <c r="I814" i="14" a="1"/>
  <c r="I814" i="14" s="1"/>
  <c r="H814" i="14" a="1"/>
  <c r="H814" i="14" s="1"/>
  <c r="G814" i="14" a="1"/>
  <c r="G814" i="14" s="1"/>
  <c r="F814" i="14" a="1"/>
  <c r="F814" i="14" s="1"/>
  <c r="E814" i="14" a="1"/>
  <c r="E814" i="14" s="1"/>
  <c r="L813" i="14" a="1"/>
  <c r="L813" i="14" s="1"/>
  <c r="K813" i="14" a="1"/>
  <c r="K813" i="14" s="1"/>
  <c r="J813" i="14" a="1"/>
  <c r="J813" i="14" s="1"/>
  <c r="I813" i="14" a="1"/>
  <c r="I813" i="14" s="1"/>
  <c r="H813" i="14" a="1"/>
  <c r="H813" i="14" s="1"/>
  <c r="G813" i="14" a="1"/>
  <c r="G813" i="14" s="1"/>
  <c r="F813" i="14" a="1"/>
  <c r="F813" i="14" s="1"/>
  <c r="E813" i="14" a="1"/>
  <c r="E813" i="14" s="1"/>
  <c r="L812" i="14" a="1"/>
  <c r="L812" i="14" s="1"/>
  <c r="K812" i="14" a="1"/>
  <c r="K812" i="14" s="1"/>
  <c r="J812" i="14" a="1"/>
  <c r="J812" i="14" s="1"/>
  <c r="I812" i="14" a="1"/>
  <c r="I812" i="14" s="1"/>
  <c r="H812" i="14" a="1"/>
  <c r="H812" i="14" s="1"/>
  <c r="G812" i="14" a="1"/>
  <c r="G812" i="14" s="1"/>
  <c r="F812" i="14" a="1"/>
  <c r="F812" i="14" s="1"/>
  <c r="E812" i="14" a="1"/>
  <c r="E812" i="14" s="1"/>
  <c r="L811" i="14" a="1"/>
  <c r="L811" i="14" s="1"/>
  <c r="K811" i="14" a="1"/>
  <c r="K811" i="14" s="1"/>
  <c r="J811" i="14" a="1"/>
  <c r="J811" i="14" s="1"/>
  <c r="I811" i="14" a="1"/>
  <c r="I811" i="14" s="1"/>
  <c r="H811" i="14" a="1"/>
  <c r="H811" i="14" s="1"/>
  <c r="G811" i="14" a="1"/>
  <c r="G811" i="14" s="1"/>
  <c r="F811" i="14" a="1"/>
  <c r="F811" i="14" s="1"/>
  <c r="E811" i="14" a="1"/>
  <c r="E811" i="14" s="1"/>
  <c r="L810" i="14" a="1"/>
  <c r="L810" i="14" s="1"/>
  <c r="K810" i="14" a="1"/>
  <c r="K810" i="14" s="1"/>
  <c r="J810" i="14" a="1"/>
  <c r="J810" i="14" s="1"/>
  <c r="I810" i="14" a="1"/>
  <c r="I810" i="14" s="1"/>
  <c r="H810" i="14" a="1"/>
  <c r="H810" i="14" s="1"/>
  <c r="G810" i="14" a="1"/>
  <c r="G810" i="14" s="1"/>
  <c r="F810" i="14" a="1"/>
  <c r="F810" i="14" s="1"/>
  <c r="E810" i="14" a="1"/>
  <c r="E810" i="14" s="1"/>
  <c r="L809" i="14" a="1"/>
  <c r="L809" i="14" s="1"/>
  <c r="K809" i="14" a="1"/>
  <c r="K809" i="14" s="1"/>
  <c r="J809" i="14" a="1"/>
  <c r="J809" i="14" s="1"/>
  <c r="I809" i="14" a="1"/>
  <c r="I809" i="14" s="1"/>
  <c r="H809" i="14" a="1"/>
  <c r="H809" i="14" s="1"/>
  <c r="G809" i="14" a="1"/>
  <c r="G809" i="14" s="1"/>
  <c r="F809" i="14" a="1"/>
  <c r="F809" i="14" s="1"/>
  <c r="E809" i="14" a="1"/>
  <c r="E809" i="14" s="1"/>
  <c r="L808" i="14" a="1"/>
  <c r="L808" i="14" s="1"/>
  <c r="K808" i="14" a="1"/>
  <c r="K808" i="14" s="1"/>
  <c r="J808" i="14" a="1"/>
  <c r="J808" i="14" s="1"/>
  <c r="I808" i="14" a="1"/>
  <c r="I808" i="14" s="1"/>
  <c r="H808" i="14" a="1"/>
  <c r="H808" i="14" s="1"/>
  <c r="G808" i="14" a="1"/>
  <c r="G808" i="14" s="1"/>
  <c r="F808" i="14" a="1"/>
  <c r="F808" i="14" s="1"/>
  <c r="E808" i="14" a="1"/>
  <c r="E808" i="14" s="1"/>
  <c r="L807" i="14" a="1"/>
  <c r="L807" i="14" s="1"/>
  <c r="K807" i="14" a="1"/>
  <c r="K807" i="14" s="1"/>
  <c r="J807" i="14" a="1"/>
  <c r="J807" i="14" s="1"/>
  <c r="I807" i="14" a="1"/>
  <c r="I807" i="14" s="1"/>
  <c r="H807" i="14" a="1"/>
  <c r="H807" i="14" s="1"/>
  <c r="G807" i="14" a="1"/>
  <c r="G807" i="14" s="1"/>
  <c r="F807" i="14" a="1"/>
  <c r="F807" i="14" s="1"/>
  <c r="E807" i="14" a="1"/>
  <c r="E807" i="14" s="1"/>
  <c r="L806" i="14" a="1"/>
  <c r="L806" i="14" s="1"/>
  <c r="K806" i="14" a="1"/>
  <c r="K806" i="14" s="1"/>
  <c r="J806" i="14" a="1"/>
  <c r="J806" i="14" s="1"/>
  <c r="I806" i="14" a="1"/>
  <c r="I806" i="14" s="1"/>
  <c r="H806" i="14" a="1"/>
  <c r="H806" i="14" s="1"/>
  <c r="G806" i="14" a="1"/>
  <c r="G806" i="14" s="1"/>
  <c r="F806" i="14" a="1"/>
  <c r="F806" i="14" s="1"/>
  <c r="E806" i="14" a="1"/>
  <c r="E806" i="14" s="1"/>
  <c r="L805" i="14" a="1"/>
  <c r="L805" i="14" s="1"/>
  <c r="K805" i="14" a="1"/>
  <c r="K805" i="14" s="1"/>
  <c r="J805" i="14" a="1"/>
  <c r="J805" i="14" s="1"/>
  <c r="I805" i="14" a="1"/>
  <c r="I805" i="14" s="1"/>
  <c r="H805" i="14" a="1"/>
  <c r="H805" i="14" s="1"/>
  <c r="G805" i="14" a="1"/>
  <c r="G805" i="14" s="1"/>
  <c r="F805" i="14" a="1"/>
  <c r="F805" i="14" s="1"/>
  <c r="E805" i="14" a="1"/>
  <c r="E805" i="14" s="1"/>
  <c r="L804" i="14" a="1"/>
  <c r="L804" i="14" s="1"/>
  <c r="K804" i="14" a="1"/>
  <c r="K804" i="14" s="1"/>
  <c r="J804" i="14" a="1"/>
  <c r="J804" i="14" s="1"/>
  <c r="I804" i="14" a="1"/>
  <c r="I804" i="14" s="1"/>
  <c r="H804" i="14" a="1"/>
  <c r="H804" i="14" s="1"/>
  <c r="G804" i="14" a="1"/>
  <c r="G804" i="14" s="1"/>
  <c r="F804" i="14" a="1"/>
  <c r="F804" i="14" s="1"/>
  <c r="E804" i="14" a="1"/>
  <c r="E804" i="14" s="1"/>
  <c r="L803" i="14" a="1"/>
  <c r="L803" i="14" s="1"/>
  <c r="K803" i="14" a="1"/>
  <c r="K803" i="14" s="1"/>
  <c r="J803" i="14" a="1"/>
  <c r="J803" i="14" s="1"/>
  <c r="I803" i="14" a="1"/>
  <c r="I803" i="14" s="1"/>
  <c r="H803" i="14" a="1"/>
  <c r="H803" i="14" s="1"/>
  <c r="G803" i="14" a="1"/>
  <c r="G803" i="14" s="1"/>
  <c r="F803" i="14" a="1"/>
  <c r="F803" i="14" s="1"/>
  <c r="E803" i="14" a="1"/>
  <c r="E803" i="14" s="1"/>
  <c r="L802" i="14" a="1"/>
  <c r="L802" i="14" s="1"/>
  <c r="K802" i="14" a="1"/>
  <c r="K802" i="14" s="1"/>
  <c r="J802" i="14" a="1"/>
  <c r="J802" i="14" s="1"/>
  <c r="I802" i="14" a="1"/>
  <c r="I802" i="14" s="1"/>
  <c r="H802" i="14" a="1"/>
  <c r="H802" i="14" s="1"/>
  <c r="G802" i="14" a="1"/>
  <c r="G802" i="14" s="1"/>
  <c r="F802" i="14" a="1"/>
  <c r="F802" i="14" s="1"/>
  <c r="E802" i="14" a="1"/>
  <c r="E802" i="14" s="1"/>
  <c r="L801" i="14" a="1"/>
  <c r="L801" i="14" s="1"/>
  <c r="K801" i="14" a="1"/>
  <c r="K801" i="14" s="1"/>
  <c r="J801" i="14" a="1"/>
  <c r="J801" i="14" s="1"/>
  <c r="I801" i="14" a="1"/>
  <c r="I801" i="14" s="1"/>
  <c r="H801" i="14" a="1"/>
  <c r="H801" i="14" s="1"/>
  <c r="G801" i="14" a="1"/>
  <c r="G801" i="14" s="1"/>
  <c r="F801" i="14" a="1"/>
  <c r="F801" i="14" s="1"/>
  <c r="E801" i="14" a="1"/>
  <c r="E801" i="14" s="1"/>
  <c r="L800" i="14" a="1"/>
  <c r="L800" i="14" s="1"/>
  <c r="K800" i="14" a="1"/>
  <c r="K800" i="14" s="1"/>
  <c r="J800" i="14" a="1"/>
  <c r="J800" i="14" s="1"/>
  <c r="I800" i="14" a="1"/>
  <c r="I800" i="14" s="1"/>
  <c r="H800" i="14" a="1"/>
  <c r="H800" i="14" s="1"/>
  <c r="G800" i="14" a="1"/>
  <c r="G800" i="14" s="1"/>
  <c r="F800" i="14" a="1"/>
  <c r="F800" i="14" s="1"/>
  <c r="E800" i="14" a="1"/>
  <c r="E800" i="14" s="1"/>
  <c r="L799" i="14" a="1"/>
  <c r="L799" i="14" s="1"/>
  <c r="K799" i="14" a="1"/>
  <c r="K799" i="14" s="1"/>
  <c r="J799" i="14" a="1"/>
  <c r="J799" i="14" s="1"/>
  <c r="I799" i="14" a="1"/>
  <c r="I799" i="14" s="1"/>
  <c r="H799" i="14" a="1"/>
  <c r="H799" i="14" s="1"/>
  <c r="G799" i="14" a="1"/>
  <c r="G799" i="14" s="1"/>
  <c r="F799" i="14" a="1"/>
  <c r="F799" i="14" s="1"/>
  <c r="E799" i="14" a="1"/>
  <c r="E799" i="14" s="1"/>
  <c r="L798" i="14" a="1"/>
  <c r="L798" i="14" s="1"/>
  <c r="K798" i="14" a="1"/>
  <c r="K798" i="14" s="1"/>
  <c r="J798" i="14" a="1"/>
  <c r="J798" i="14" s="1"/>
  <c r="I798" i="14" a="1"/>
  <c r="I798" i="14" s="1"/>
  <c r="H798" i="14" a="1"/>
  <c r="H798" i="14" s="1"/>
  <c r="G798" i="14" a="1"/>
  <c r="G798" i="14" s="1"/>
  <c r="F798" i="14" a="1"/>
  <c r="F798" i="14" s="1"/>
  <c r="E798" i="14" a="1"/>
  <c r="E798" i="14" s="1"/>
  <c r="L797" i="14" a="1"/>
  <c r="L797" i="14" s="1"/>
  <c r="K797" i="14" a="1"/>
  <c r="K797" i="14" s="1"/>
  <c r="J797" i="14" a="1"/>
  <c r="J797" i="14" s="1"/>
  <c r="I797" i="14" a="1"/>
  <c r="I797" i="14" s="1"/>
  <c r="H797" i="14" a="1"/>
  <c r="H797" i="14" s="1"/>
  <c r="G797" i="14" a="1"/>
  <c r="G797" i="14" s="1"/>
  <c r="F797" i="14" a="1"/>
  <c r="F797" i="14" s="1"/>
  <c r="E797" i="14" a="1"/>
  <c r="E797" i="14" s="1"/>
  <c r="L796" i="14" a="1"/>
  <c r="L796" i="14" s="1"/>
  <c r="K796" i="14" a="1"/>
  <c r="K796" i="14" s="1"/>
  <c r="J796" i="14" a="1"/>
  <c r="J796" i="14" s="1"/>
  <c r="I796" i="14" a="1"/>
  <c r="I796" i="14" s="1"/>
  <c r="H796" i="14" a="1"/>
  <c r="H796" i="14" s="1"/>
  <c r="G796" i="14" a="1"/>
  <c r="G796" i="14" s="1"/>
  <c r="F796" i="14" a="1"/>
  <c r="F796" i="14" s="1"/>
  <c r="E796" i="14" a="1"/>
  <c r="E796" i="14" s="1"/>
  <c r="L795" i="14" a="1"/>
  <c r="L795" i="14" s="1"/>
  <c r="K795" i="14" a="1"/>
  <c r="K795" i="14" s="1"/>
  <c r="J795" i="14" a="1"/>
  <c r="J795" i="14" s="1"/>
  <c r="I795" i="14" a="1"/>
  <c r="I795" i="14" s="1"/>
  <c r="H795" i="14" a="1"/>
  <c r="H795" i="14" s="1"/>
  <c r="G795" i="14" a="1"/>
  <c r="G795" i="14" s="1"/>
  <c r="F795" i="14" a="1"/>
  <c r="F795" i="14" s="1"/>
  <c r="E795" i="14" a="1"/>
  <c r="E795" i="14" s="1"/>
  <c r="L794" i="14" a="1"/>
  <c r="L794" i="14" s="1"/>
  <c r="K794" i="14" a="1"/>
  <c r="K794" i="14" s="1"/>
  <c r="J794" i="14" a="1"/>
  <c r="J794" i="14" s="1"/>
  <c r="I794" i="14" a="1"/>
  <c r="I794" i="14" s="1"/>
  <c r="H794" i="14" a="1"/>
  <c r="H794" i="14" s="1"/>
  <c r="G794" i="14" a="1"/>
  <c r="G794" i="14" s="1"/>
  <c r="F794" i="14" a="1"/>
  <c r="F794" i="14" s="1"/>
  <c r="E794" i="14" a="1"/>
  <c r="E794" i="14" s="1"/>
  <c r="L793" i="14" a="1"/>
  <c r="L793" i="14" s="1"/>
  <c r="K793" i="14" a="1"/>
  <c r="K793" i="14" s="1"/>
  <c r="J793" i="14" a="1"/>
  <c r="J793" i="14" s="1"/>
  <c r="I793" i="14" a="1"/>
  <c r="I793" i="14" s="1"/>
  <c r="H793" i="14" a="1"/>
  <c r="H793" i="14" s="1"/>
  <c r="G793" i="14" a="1"/>
  <c r="G793" i="14" s="1"/>
  <c r="F793" i="14" a="1"/>
  <c r="F793" i="14" s="1"/>
  <c r="E793" i="14" a="1"/>
  <c r="E793" i="14" s="1"/>
  <c r="L792" i="14" a="1"/>
  <c r="L792" i="14" s="1"/>
  <c r="K792" i="14" a="1"/>
  <c r="K792" i="14" s="1"/>
  <c r="J792" i="14" a="1"/>
  <c r="J792" i="14" s="1"/>
  <c r="I792" i="14" a="1"/>
  <c r="I792" i="14" s="1"/>
  <c r="H792" i="14" a="1"/>
  <c r="H792" i="14" s="1"/>
  <c r="G792" i="14" a="1"/>
  <c r="G792" i="14" s="1"/>
  <c r="F792" i="14" a="1"/>
  <c r="F792" i="14" s="1"/>
  <c r="E792" i="14" a="1"/>
  <c r="E792" i="14" s="1"/>
  <c r="L791" i="14" a="1"/>
  <c r="L791" i="14" s="1"/>
  <c r="K791" i="14" a="1"/>
  <c r="K791" i="14" s="1"/>
  <c r="J791" i="14" a="1"/>
  <c r="J791" i="14" s="1"/>
  <c r="I791" i="14" a="1"/>
  <c r="I791" i="14" s="1"/>
  <c r="H791" i="14" a="1"/>
  <c r="H791" i="14" s="1"/>
  <c r="G791" i="14" a="1"/>
  <c r="G791" i="14" s="1"/>
  <c r="F791" i="14" a="1"/>
  <c r="F791" i="14" s="1"/>
  <c r="E791" i="14" a="1"/>
  <c r="E791" i="14" s="1"/>
  <c r="L790" i="14" a="1"/>
  <c r="L790" i="14" s="1"/>
  <c r="K790" i="14" a="1"/>
  <c r="K790" i="14" s="1"/>
  <c r="J790" i="14" a="1"/>
  <c r="J790" i="14" s="1"/>
  <c r="I790" i="14" a="1"/>
  <c r="I790" i="14" s="1"/>
  <c r="H790" i="14" a="1"/>
  <c r="H790" i="14" s="1"/>
  <c r="G790" i="14" a="1"/>
  <c r="G790" i="14" s="1"/>
  <c r="F790" i="14" a="1"/>
  <c r="F790" i="14" s="1"/>
  <c r="E790" i="14" a="1"/>
  <c r="E790" i="14" s="1"/>
  <c r="L789" i="14" a="1"/>
  <c r="L789" i="14" s="1"/>
  <c r="K789" i="14" a="1"/>
  <c r="K789" i="14" s="1"/>
  <c r="J789" i="14" a="1"/>
  <c r="J789" i="14" s="1"/>
  <c r="I789" i="14" a="1"/>
  <c r="I789" i="14" s="1"/>
  <c r="H789" i="14" a="1"/>
  <c r="H789" i="14" s="1"/>
  <c r="G789" i="14" a="1"/>
  <c r="G789" i="14" s="1"/>
  <c r="F789" i="14" a="1"/>
  <c r="F789" i="14" s="1"/>
  <c r="E789" i="14" a="1"/>
  <c r="E789" i="14" s="1"/>
  <c r="L788" i="14" a="1"/>
  <c r="L788" i="14" s="1"/>
  <c r="K788" i="14" a="1"/>
  <c r="K788" i="14" s="1"/>
  <c r="J788" i="14" a="1"/>
  <c r="J788" i="14" s="1"/>
  <c r="I788" i="14" a="1"/>
  <c r="I788" i="14" s="1"/>
  <c r="H788" i="14" a="1"/>
  <c r="H788" i="14" s="1"/>
  <c r="G788" i="14" a="1"/>
  <c r="G788" i="14" s="1"/>
  <c r="F788" i="14" a="1"/>
  <c r="F788" i="14" s="1"/>
  <c r="E788" i="14" a="1"/>
  <c r="E788" i="14" s="1"/>
  <c r="L787" i="14" a="1"/>
  <c r="L787" i="14" s="1"/>
  <c r="K787" i="14" a="1"/>
  <c r="K787" i="14" s="1"/>
  <c r="J787" i="14" a="1"/>
  <c r="J787" i="14" s="1"/>
  <c r="I787" i="14" a="1"/>
  <c r="I787" i="14" s="1"/>
  <c r="H787" i="14" a="1"/>
  <c r="H787" i="14" s="1"/>
  <c r="G787" i="14" a="1"/>
  <c r="G787" i="14" s="1"/>
  <c r="F787" i="14" a="1"/>
  <c r="F787" i="14" s="1"/>
  <c r="E787" i="14" a="1"/>
  <c r="E787" i="14" s="1"/>
  <c r="L786" i="14" a="1"/>
  <c r="L786" i="14" s="1"/>
  <c r="K786" i="14" a="1"/>
  <c r="K786" i="14" s="1"/>
  <c r="J786" i="14" a="1"/>
  <c r="J786" i="14" s="1"/>
  <c r="I786" i="14" a="1"/>
  <c r="I786" i="14" s="1"/>
  <c r="H786" i="14" a="1"/>
  <c r="H786" i="14" s="1"/>
  <c r="G786" i="14" a="1"/>
  <c r="G786" i="14" s="1"/>
  <c r="F786" i="14" a="1"/>
  <c r="F786" i="14" s="1"/>
  <c r="E786" i="14" a="1"/>
  <c r="E786" i="14" s="1"/>
  <c r="L785" i="14" a="1"/>
  <c r="L785" i="14" s="1"/>
  <c r="K785" i="14" a="1"/>
  <c r="K785" i="14" s="1"/>
  <c r="J785" i="14" a="1"/>
  <c r="J785" i="14" s="1"/>
  <c r="I785" i="14" a="1"/>
  <c r="I785" i="14" s="1"/>
  <c r="H785" i="14" a="1"/>
  <c r="H785" i="14" s="1"/>
  <c r="G785" i="14" a="1"/>
  <c r="G785" i="14" s="1"/>
  <c r="F785" i="14" a="1"/>
  <c r="F785" i="14" s="1"/>
  <c r="E785" i="14" a="1"/>
  <c r="E785" i="14" s="1"/>
  <c r="L784" i="14" a="1"/>
  <c r="L784" i="14" s="1"/>
  <c r="K784" i="14" a="1"/>
  <c r="K784" i="14" s="1"/>
  <c r="J784" i="14" a="1"/>
  <c r="J784" i="14" s="1"/>
  <c r="I784" i="14" a="1"/>
  <c r="I784" i="14" s="1"/>
  <c r="H784" i="14" a="1"/>
  <c r="H784" i="14" s="1"/>
  <c r="G784" i="14" a="1"/>
  <c r="G784" i="14" s="1"/>
  <c r="F784" i="14" a="1"/>
  <c r="F784" i="14" s="1"/>
  <c r="E784" i="14" a="1"/>
  <c r="E784" i="14" s="1"/>
  <c r="L783" i="14" a="1"/>
  <c r="L783" i="14" s="1"/>
  <c r="K783" i="14" a="1"/>
  <c r="K783" i="14" s="1"/>
  <c r="J783" i="14" a="1"/>
  <c r="J783" i="14" s="1"/>
  <c r="I783" i="14" a="1"/>
  <c r="I783" i="14" s="1"/>
  <c r="H783" i="14" a="1"/>
  <c r="H783" i="14" s="1"/>
  <c r="G783" i="14" a="1"/>
  <c r="G783" i="14" s="1"/>
  <c r="F783" i="14" a="1"/>
  <c r="F783" i="14" s="1"/>
  <c r="E783" i="14" a="1"/>
  <c r="E783" i="14" s="1"/>
  <c r="L782" i="14" a="1"/>
  <c r="L782" i="14" s="1"/>
  <c r="K782" i="14" a="1"/>
  <c r="K782" i="14" s="1"/>
  <c r="J782" i="14" a="1"/>
  <c r="J782" i="14" s="1"/>
  <c r="I782" i="14" a="1"/>
  <c r="I782" i="14" s="1"/>
  <c r="H782" i="14" a="1"/>
  <c r="H782" i="14" s="1"/>
  <c r="G782" i="14" a="1"/>
  <c r="G782" i="14" s="1"/>
  <c r="F782" i="14" a="1"/>
  <c r="F782" i="14" s="1"/>
  <c r="E782" i="14" a="1"/>
  <c r="E782" i="14" s="1"/>
  <c r="L781" i="14" a="1"/>
  <c r="L781" i="14" s="1"/>
  <c r="K781" i="14" a="1"/>
  <c r="K781" i="14" s="1"/>
  <c r="J781" i="14" a="1"/>
  <c r="J781" i="14" s="1"/>
  <c r="I781" i="14" a="1"/>
  <c r="I781" i="14" s="1"/>
  <c r="H781" i="14" a="1"/>
  <c r="H781" i="14" s="1"/>
  <c r="G781" i="14" a="1"/>
  <c r="G781" i="14" s="1"/>
  <c r="F781" i="14" a="1"/>
  <c r="F781" i="14" s="1"/>
  <c r="E781" i="14" a="1"/>
  <c r="E781" i="14" s="1"/>
  <c r="L780" i="14" a="1"/>
  <c r="L780" i="14" s="1"/>
  <c r="K780" i="14" a="1"/>
  <c r="K780" i="14" s="1"/>
  <c r="J780" i="14" a="1"/>
  <c r="J780" i="14" s="1"/>
  <c r="I780" i="14" a="1"/>
  <c r="I780" i="14" s="1"/>
  <c r="H780" i="14" a="1"/>
  <c r="H780" i="14" s="1"/>
  <c r="G780" i="14" a="1"/>
  <c r="G780" i="14" s="1"/>
  <c r="F780" i="14" a="1"/>
  <c r="F780" i="14" s="1"/>
  <c r="E780" i="14" a="1"/>
  <c r="E780" i="14" s="1"/>
  <c r="L779" i="14" a="1"/>
  <c r="L779" i="14" s="1"/>
  <c r="K779" i="14" a="1"/>
  <c r="K779" i="14" s="1"/>
  <c r="J779" i="14" a="1"/>
  <c r="J779" i="14" s="1"/>
  <c r="I779" i="14" a="1"/>
  <c r="I779" i="14" s="1"/>
  <c r="H779" i="14" a="1"/>
  <c r="H779" i="14" s="1"/>
  <c r="G779" i="14" a="1"/>
  <c r="G779" i="14" s="1"/>
  <c r="F779" i="14" a="1"/>
  <c r="F779" i="14" s="1"/>
  <c r="E779" i="14" a="1"/>
  <c r="E779" i="14" s="1"/>
  <c r="L778" i="14" a="1"/>
  <c r="L778" i="14" s="1"/>
  <c r="K778" i="14" a="1"/>
  <c r="K778" i="14" s="1"/>
  <c r="J778" i="14" a="1"/>
  <c r="J778" i="14" s="1"/>
  <c r="I778" i="14" a="1"/>
  <c r="I778" i="14" s="1"/>
  <c r="H778" i="14" a="1"/>
  <c r="H778" i="14" s="1"/>
  <c r="G778" i="14" a="1"/>
  <c r="G778" i="14" s="1"/>
  <c r="F778" i="14" a="1"/>
  <c r="F778" i="14" s="1"/>
  <c r="E778" i="14" a="1"/>
  <c r="E778" i="14" s="1"/>
  <c r="L777" i="14" a="1"/>
  <c r="L777" i="14" s="1"/>
  <c r="K777" i="14" a="1"/>
  <c r="K777" i="14" s="1"/>
  <c r="J777" i="14" a="1"/>
  <c r="J777" i="14" s="1"/>
  <c r="I777" i="14" a="1"/>
  <c r="I777" i="14" s="1"/>
  <c r="H777" i="14" a="1"/>
  <c r="H777" i="14" s="1"/>
  <c r="G777" i="14" a="1"/>
  <c r="G777" i="14" s="1"/>
  <c r="F777" i="14" a="1"/>
  <c r="F777" i="14" s="1"/>
  <c r="E777" i="14" a="1"/>
  <c r="E777" i="14" s="1"/>
  <c r="L776" i="14" a="1"/>
  <c r="L776" i="14" s="1"/>
  <c r="K776" i="14" a="1"/>
  <c r="K776" i="14" s="1"/>
  <c r="J776" i="14" a="1"/>
  <c r="J776" i="14" s="1"/>
  <c r="I776" i="14" a="1"/>
  <c r="I776" i="14" s="1"/>
  <c r="H776" i="14" a="1"/>
  <c r="H776" i="14" s="1"/>
  <c r="G776" i="14" a="1"/>
  <c r="G776" i="14" s="1"/>
  <c r="F776" i="14" a="1"/>
  <c r="F776" i="14" s="1"/>
  <c r="E776" i="14" a="1"/>
  <c r="E776" i="14" s="1"/>
  <c r="L775" i="14" a="1"/>
  <c r="L775" i="14" s="1"/>
  <c r="K775" i="14" a="1"/>
  <c r="K775" i="14" s="1"/>
  <c r="J775" i="14" a="1"/>
  <c r="J775" i="14" s="1"/>
  <c r="I775" i="14" a="1"/>
  <c r="I775" i="14" s="1"/>
  <c r="H775" i="14" a="1"/>
  <c r="H775" i="14" s="1"/>
  <c r="G775" i="14" a="1"/>
  <c r="G775" i="14" s="1"/>
  <c r="F775" i="14" a="1"/>
  <c r="F775" i="14" s="1"/>
  <c r="E775" i="14" a="1"/>
  <c r="E775" i="14" s="1"/>
  <c r="L774" i="14" a="1"/>
  <c r="L774" i="14" s="1"/>
  <c r="K774" i="14" a="1"/>
  <c r="K774" i="14" s="1"/>
  <c r="J774" i="14" a="1"/>
  <c r="J774" i="14" s="1"/>
  <c r="I774" i="14" a="1"/>
  <c r="I774" i="14" s="1"/>
  <c r="H774" i="14" a="1"/>
  <c r="H774" i="14" s="1"/>
  <c r="G774" i="14" a="1"/>
  <c r="G774" i="14" s="1"/>
  <c r="F774" i="14" a="1"/>
  <c r="F774" i="14" s="1"/>
  <c r="E774" i="14" a="1"/>
  <c r="E774" i="14" s="1"/>
  <c r="L773" i="14" a="1"/>
  <c r="L773" i="14" s="1"/>
  <c r="K773" i="14" a="1"/>
  <c r="K773" i="14" s="1"/>
  <c r="J773" i="14" a="1"/>
  <c r="J773" i="14" s="1"/>
  <c r="I773" i="14" a="1"/>
  <c r="I773" i="14" s="1"/>
  <c r="H773" i="14" a="1"/>
  <c r="H773" i="14" s="1"/>
  <c r="G773" i="14" a="1"/>
  <c r="G773" i="14" s="1"/>
  <c r="F773" i="14" a="1"/>
  <c r="F773" i="14" s="1"/>
  <c r="E773" i="14" a="1"/>
  <c r="E773" i="14" s="1"/>
  <c r="L772" i="14" a="1"/>
  <c r="L772" i="14" s="1"/>
  <c r="K772" i="14" a="1"/>
  <c r="K772" i="14" s="1"/>
  <c r="J772" i="14" a="1"/>
  <c r="J772" i="14" s="1"/>
  <c r="I772" i="14" a="1"/>
  <c r="I772" i="14" s="1"/>
  <c r="H772" i="14" a="1"/>
  <c r="H772" i="14" s="1"/>
  <c r="G772" i="14" a="1"/>
  <c r="G772" i="14" s="1"/>
  <c r="F772" i="14" a="1"/>
  <c r="F772" i="14" s="1"/>
  <c r="E772" i="14" a="1"/>
  <c r="E772" i="14" s="1"/>
  <c r="L770" i="14" a="1"/>
  <c r="L770" i="14" s="1"/>
  <c r="K770" i="14" a="1"/>
  <c r="K770" i="14" s="1"/>
  <c r="J770" i="14" a="1"/>
  <c r="J770" i="14" s="1"/>
  <c r="I770" i="14" a="1"/>
  <c r="I770" i="14" s="1"/>
  <c r="H770" i="14" a="1"/>
  <c r="H770" i="14" s="1"/>
  <c r="G770" i="14" a="1"/>
  <c r="G770" i="14" s="1"/>
  <c r="F770" i="14" a="1"/>
  <c r="F770" i="14" s="1"/>
  <c r="E770" i="14" a="1"/>
  <c r="E770" i="14" s="1"/>
  <c r="L769" i="14" a="1"/>
  <c r="L769" i="14" s="1"/>
  <c r="K769" i="14" a="1"/>
  <c r="K769" i="14" s="1"/>
  <c r="J769" i="14" a="1"/>
  <c r="J769" i="14" s="1"/>
  <c r="I769" i="14" a="1"/>
  <c r="I769" i="14" s="1"/>
  <c r="H769" i="14" a="1"/>
  <c r="H769" i="14" s="1"/>
  <c r="G769" i="14" a="1"/>
  <c r="G769" i="14" s="1"/>
  <c r="F769" i="14" a="1"/>
  <c r="F769" i="14" s="1"/>
  <c r="E769" i="14" a="1"/>
  <c r="E769" i="14" s="1"/>
  <c r="L768" i="14" a="1"/>
  <c r="L768" i="14" s="1"/>
  <c r="K768" i="14" a="1"/>
  <c r="K768" i="14" s="1"/>
  <c r="J768" i="14" a="1"/>
  <c r="J768" i="14" s="1"/>
  <c r="I768" i="14" a="1"/>
  <c r="I768" i="14" s="1"/>
  <c r="H768" i="14" a="1"/>
  <c r="H768" i="14" s="1"/>
  <c r="G768" i="14" a="1"/>
  <c r="G768" i="14" s="1"/>
  <c r="F768" i="14" a="1"/>
  <c r="F768" i="14" s="1"/>
  <c r="E768" i="14" a="1"/>
  <c r="E768" i="14" s="1"/>
  <c r="L767" i="14" a="1"/>
  <c r="L767" i="14" s="1"/>
  <c r="K767" i="14" a="1"/>
  <c r="K767" i="14" s="1"/>
  <c r="J767" i="14" a="1"/>
  <c r="J767" i="14" s="1"/>
  <c r="I767" i="14" a="1"/>
  <c r="I767" i="14" s="1"/>
  <c r="H767" i="14" a="1"/>
  <c r="H767" i="14" s="1"/>
  <c r="G767" i="14" a="1"/>
  <c r="G767" i="14" s="1"/>
  <c r="F767" i="14" a="1"/>
  <c r="F767" i="14" s="1"/>
  <c r="E767" i="14" a="1"/>
  <c r="E767" i="14" s="1"/>
  <c r="L766" i="14" a="1"/>
  <c r="L766" i="14" s="1"/>
  <c r="K766" i="14" a="1"/>
  <c r="K766" i="14" s="1"/>
  <c r="J766" i="14" a="1"/>
  <c r="J766" i="14" s="1"/>
  <c r="I766" i="14" a="1"/>
  <c r="I766" i="14" s="1"/>
  <c r="H766" i="14" a="1"/>
  <c r="H766" i="14" s="1"/>
  <c r="G766" i="14" a="1"/>
  <c r="G766" i="14" s="1"/>
  <c r="F766" i="14" a="1"/>
  <c r="F766" i="14" s="1"/>
  <c r="E766" i="14" a="1"/>
  <c r="E766" i="14" s="1"/>
  <c r="L765" i="14" a="1"/>
  <c r="L765" i="14" s="1"/>
  <c r="K765" i="14" a="1"/>
  <c r="K765" i="14" s="1"/>
  <c r="J765" i="14" a="1"/>
  <c r="J765" i="14" s="1"/>
  <c r="I765" i="14" a="1"/>
  <c r="I765" i="14" s="1"/>
  <c r="H765" i="14" a="1"/>
  <c r="H765" i="14" s="1"/>
  <c r="G765" i="14" a="1"/>
  <c r="G765" i="14" s="1"/>
  <c r="F765" i="14" a="1"/>
  <c r="F765" i="14" s="1"/>
  <c r="E765" i="14" a="1"/>
  <c r="E765" i="14" s="1"/>
  <c r="L764" i="14" a="1"/>
  <c r="L764" i="14" s="1"/>
  <c r="K764" i="14" a="1"/>
  <c r="K764" i="14" s="1"/>
  <c r="J764" i="14" a="1"/>
  <c r="J764" i="14" s="1"/>
  <c r="I764" i="14" a="1"/>
  <c r="I764" i="14" s="1"/>
  <c r="H764" i="14" a="1"/>
  <c r="H764" i="14" s="1"/>
  <c r="G764" i="14" a="1"/>
  <c r="G764" i="14" s="1"/>
  <c r="F764" i="14" a="1"/>
  <c r="F764" i="14" s="1"/>
  <c r="E764" i="14" a="1"/>
  <c r="E764" i="14" s="1"/>
  <c r="L763" i="14" a="1"/>
  <c r="L763" i="14" s="1"/>
  <c r="K763" i="14" a="1"/>
  <c r="K763" i="14" s="1"/>
  <c r="J763" i="14" a="1"/>
  <c r="J763" i="14" s="1"/>
  <c r="I763" i="14" a="1"/>
  <c r="I763" i="14" s="1"/>
  <c r="H763" i="14" a="1"/>
  <c r="H763" i="14" s="1"/>
  <c r="G763" i="14" a="1"/>
  <c r="G763" i="14" s="1"/>
  <c r="F763" i="14" a="1"/>
  <c r="F763" i="14" s="1"/>
  <c r="E763" i="14" a="1"/>
  <c r="E763" i="14" s="1"/>
  <c r="L762" i="14" a="1"/>
  <c r="L762" i="14" s="1"/>
  <c r="K762" i="14" a="1"/>
  <c r="K762" i="14" s="1"/>
  <c r="J762" i="14" a="1"/>
  <c r="J762" i="14" s="1"/>
  <c r="I762" i="14" a="1"/>
  <c r="I762" i="14" s="1"/>
  <c r="H762" i="14" a="1"/>
  <c r="H762" i="14" s="1"/>
  <c r="G762" i="14" a="1"/>
  <c r="G762" i="14" s="1"/>
  <c r="F762" i="14" a="1"/>
  <c r="F762" i="14" s="1"/>
  <c r="E762" i="14" a="1"/>
  <c r="E762" i="14" s="1"/>
  <c r="L761" i="14" a="1"/>
  <c r="L761" i="14" s="1"/>
  <c r="K761" i="14" a="1"/>
  <c r="K761" i="14" s="1"/>
  <c r="J761" i="14" a="1"/>
  <c r="J761" i="14" s="1"/>
  <c r="I761" i="14" a="1"/>
  <c r="I761" i="14" s="1"/>
  <c r="H761" i="14" a="1"/>
  <c r="H761" i="14" s="1"/>
  <c r="G761" i="14" a="1"/>
  <c r="G761" i="14" s="1"/>
  <c r="F761" i="14" a="1"/>
  <c r="F761" i="14" s="1"/>
  <c r="E761" i="14" a="1"/>
  <c r="E761" i="14" s="1"/>
  <c r="L760" i="14" a="1"/>
  <c r="L760" i="14" s="1"/>
  <c r="K760" i="14" a="1"/>
  <c r="K760" i="14" s="1"/>
  <c r="J760" i="14" a="1"/>
  <c r="J760" i="14" s="1"/>
  <c r="I760" i="14" a="1"/>
  <c r="I760" i="14" s="1"/>
  <c r="H760" i="14" a="1"/>
  <c r="H760" i="14" s="1"/>
  <c r="G760" i="14" a="1"/>
  <c r="G760" i="14" s="1"/>
  <c r="F760" i="14" a="1"/>
  <c r="F760" i="14" s="1"/>
  <c r="E760" i="14" a="1"/>
  <c r="E760" i="14" s="1"/>
  <c r="L759" i="14" a="1"/>
  <c r="L759" i="14" s="1"/>
  <c r="K759" i="14" a="1"/>
  <c r="K759" i="14" s="1"/>
  <c r="J759" i="14" a="1"/>
  <c r="J759" i="14" s="1"/>
  <c r="I759" i="14" a="1"/>
  <c r="I759" i="14" s="1"/>
  <c r="H759" i="14" a="1"/>
  <c r="H759" i="14" s="1"/>
  <c r="G759" i="14" a="1"/>
  <c r="G759" i="14" s="1"/>
  <c r="F759" i="14" a="1"/>
  <c r="F759" i="14" s="1"/>
  <c r="E759" i="14" a="1"/>
  <c r="E759" i="14" s="1"/>
  <c r="L758" i="14" a="1"/>
  <c r="L758" i="14" s="1"/>
  <c r="K758" i="14" a="1"/>
  <c r="K758" i="14" s="1"/>
  <c r="J758" i="14" a="1"/>
  <c r="J758" i="14" s="1"/>
  <c r="I758" i="14" a="1"/>
  <c r="I758" i="14" s="1"/>
  <c r="H758" i="14" a="1"/>
  <c r="H758" i="14" s="1"/>
  <c r="G758" i="14" a="1"/>
  <c r="G758" i="14" s="1"/>
  <c r="F758" i="14" a="1"/>
  <c r="F758" i="14" s="1"/>
  <c r="E758" i="14" a="1"/>
  <c r="E758" i="14" s="1"/>
  <c r="L757" i="14" a="1"/>
  <c r="L757" i="14" s="1"/>
  <c r="K757" i="14" a="1"/>
  <c r="K757" i="14" s="1"/>
  <c r="J757" i="14" a="1"/>
  <c r="J757" i="14" s="1"/>
  <c r="I757" i="14" a="1"/>
  <c r="I757" i="14" s="1"/>
  <c r="H757" i="14" a="1"/>
  <c r="H757" i="14" s="1"/>
  <c r="G757" i="14" a="1"/>
  <c r="G757" i="14" s="1"/>
  <c r="F757" i="14" a="1"/>
  <c r="F757" i="14" s="1"/>
  <c r="E757" i="14" a="1"/>
  <c r="E757" i="14" s="1"/>
  <c r="L756" i="14" a="1"/>
  <c r="L756" i="14" s="1"/>
  <c r="K756" i="14" a="1"/>
  <c r="K756" i="14" s="1"/>
  <c r="J756" i="14" a="1"/>
  <c r="J756" i="14" s="1"/>
  <c r="I756" i="14" a="1"/>
  <c r="I756" i="14" s="1"/>
  <c r="H756" i="14" a="1"/>
  <c r="H756" i="14" s="1"/>
  <c r="G756" i="14" a="1"/>
  <c r="G756" i="14" s="1"/>
  <c r="F756" i="14" a="1"/>
  <c r="F756" i="14" s="1"/>
  <c r="E756" i="14" a="1"/>
  <c r="E756" i="14" s="1"/>
  <c r="L755" i="14" a="1"/>
  <c r="L755" i="14" s="1"/>
  <c r="K755" i="14" a="1"/>
  <c r="K755" i="14" s="1"/>
  <c r="J755" i="14" a="1"/>
  <c r="J755" i="14" s="1"/>
  <c r="I755" i="14" a="1"/>
  <c r="I755" i="14" s="1"/>
  <c r="H755" i="14" a="1"/>
  <c r="H755" i="14" s="1"/>
  <c r="G755" i="14" a="1"/>
  <c r="G755" i="14" s="1"/>
  <c r="F755" i="14" a="1"/>
  <c r="F755" i="14" s="1"/>
  <c r="E755" i="14" a="1"/>
  <c r="E755" i="14" s="1"/>
  <c r="L754" i="14" a="1"/>
  <c r="L754" i="14" s="1"/>
  <c r="K754" i="14" a="1"/>
  <c r="K754" i="14" s="1"/>
  <c r="J754" i="14" a="1"/>
  <c r="J754" i="14" s="1"/>
  <c r="I754" i="14" a="1"/>
  <c r="I754" i="14" s="1"/>
  <c r="H754" i="14" a="1"/>
  <c r="H754" i="14" s="1"/>
  <c r="G754" i="14" a="1"/>
  <c r="G754" i="14" s="1"/>
  <c r="F754" i="14" a="1"/>
  <c r="F754" i="14" s="1"/>
  <c r="E754" i="14" a="1"/>
  <c r="E754" i="14" s="1"/>
  <c r="L753" i="14" a="1"/>
  <c r="L753" i="14" s="1"/>
  <c r="K753" i="14" a="1"/>
  <c r="K753" i="14" s="1"/>
  <c r="J753" i="14" a="1"/>
  <c r="J753" i="14" s="1"/>
  <c r="I753" i="14" a="1"/>
  <c r="I753" i="14" s="1"/>
  <c r="H753" i="14" a="1"/>
  <c r="H753" i="14" s="1"/>
  <c r="G753" i="14" a="1"/>
  <c r="G753" i="14" s="1"/>
  <c r="F753" i="14" a="1"/>
  <c r="F753" i="14" s="1"/>
  <c r="E753" i="14" a="1"/>
  <c r="E753" i="14" s="1"/>
  <c r="L752" i="14" a="1"/>
  <c r="L752" i="14" s="1"/>
  <c r="K752" i="14" a="1"/>
  <c r="K752" i="14" s="1"/>
  <c r="J752" i="14" a="1"/>
  <c r="J752" i="14" s="1"/>
  <c r="I752" i="14" a="1"/>
  <c r="I752" i="14" s="1"/>
  <c r="H752" i="14" a="1"/>
  <c r="H752" i="14" s="1"/>
  <c r="G752" i="14" a="1"/>
  <c r="G752" i="14" s="1"/>
  <c r="F752" i="14" a="1"/>
  <c r="F752" i="14" s="1"/>
  <c r="E752" i="14" a="1"/>
  <c r="E752" i="14" s="1"/>
  <c r="L751" i="14" a="1"/>
  <c r="L751" i="14" s="1"/>
  <c r="K751" i="14" a="1"/>
  <c r="K751" i="14" s="1"/>
  <c r="J751" i="14" a="1"/>
  <c r="J751" i="14" s="1"/>
  <c r="I751" i="14" a="1"/>
  <c r="I751" i="14" s="1"/>
  <c r="H751" i="14" a="1"/>
  <c r="H751" i="14" s="1"/>
  <c r="G751" i="14" a="1"/>
  <c r="G751" i="14" s="1"/>
  <c r="F751" i="14" a="1"/>
  <c r="F751" i="14" s="1"/>
  <c r="E751" i="14" a="1"/>
  <c r="E751" i="14" s="1"/>
  <c r="L750" i="14" a="1"/>
  <c r="L750" i="14" s="1"/>
  <c r="K750" i="14" a="1"/>
  <c r="K750" i="14" s="1"/>
  <c r="J750" i="14" a="1"/>
  <c r="J750" i="14" s="1"/>
  <c r="I750" i="14" a="1"/>
  <c r="I750" i="14" s="1"/>
  <c r="H750" i="14" a="1"/>
  <c r="H750" i="14" s="1"/>
  <c r="G750" i="14" a="1"/>
  <c r="G750" i="14" s="1"/>
  <c r="F750" i="14" a="1"/>
  <c r="F750" i="14" s="1"/>
  <c r="E750" i="14" a="1"/>
  <c r="E750" i="14" s="1"/>
  <c r="L749" i="14" a="1"/>
  <c r="L749" i="14" s="1"/>
  <c r="K749" i="14" a="1"/>
  <c r="K749" i="14" s="1"/>
  <c r="J749" i="14" a="1"/>
  <c r="J749" i="14" s="1"/>
  <c r="I749" i="14" a="1"/>
  <c r="I749" i="14" s="1"/>
  <c r="H749" i="14" a="1"/>
  <c r="H749" i="14" s="1"/>
  <c r="G749" i="14" a="1"/>
  <c r="G749" i="14" s="1"/>
  <c r="F749" i="14" a="1"/>
  <c r="F749" i="14" s="1"/>
  <c r="E749" i="14" a="1"/>
  <c r="E749" i="14" s="1"/>
  <c r="L748" i="14" a="1"/>
  <c r="L748" i="14" s="1"/>
  <c r="K748" i="14" a="1"/>
  <c r="K748" i="14" s="1"/>
  <c r="J748" i="14" a="1"/>
  <c r="J748" i="14" s="1"/>
  <c r="I748" i="14" a="1"/>
  <c r="I748" i="14" s="1"/>
  <c r="H748" i="14" a="1"/>
  <c r="H748" i="14" s="1"/>
  <c r="G748" i="14" a="1"/>
  <c r="G748" i="14" s="1"/>
  <c r="F748" i="14" a="1"/>
  <c r="F748" i="14" s="1"/>
  <c r="E748" i="14" a="1"/>
  <c r="E748" i="14" s="1"/>
  <c r="L747" i="14" a="1"/>
  <c r="L747" i="14" s="1"/>
  <c r="K747" i="14" a="1"/>
  <c r="K747" i="14" s="1"/>
  <c r="J747" i="14" a="1"/>
  <c r="J747" i="14" s="1"/>
  <c r="I747" i="14" a="1"/>
  <c r="I747" i="14" s="1"/>
  <c r="H747" i="14" a="1"/>
  <c r="H747" i="14" s="1"/>
  <c r="G747" i="14" a="1"/>
  <c r="G747" i="14" s="1"/>
  <c r="F747" i="14" a="1"/>
  <c r="F747" i="14" s="1"/>
  <c r="E747" i="14" a="1"/>
  <c r="E747" i="14" s="1"/>
  <c r="L746" i="14" a="1"/>
  <c r="L746" i="14" s="1"/>
  <c r="K746" i="14" a="1"/>
  <c r="K746" i="14" s="1"/>
  <c r="J746" i="14" a="1"/>
  <c r="J746" i="14" s="1"/>
  <c r="I746" i="14" a="1"/>
  <c r="I746" i="14" s="1"/>
  <c r="H746" i="14" a="1"/>
  <c r="H746" i="14" s="1"/>
  <c r="G746" i="14" a="1"/>
  <c r="G746" i="14" s="1"/>
  <c r="F746" i="14" a="1"/>
  <c r="F746" i="14" s="1"/>
  <c r="E746" i="14" a="1"/>
  <c r="E746" i="14" s="1"/>
  <c r="L745" i="14" a="1"/>
  <c r="L745" i="14" s="1"/>
  <c r="K745" i="14" a="1"/>
  <c r="K745" i="14" s="1"/>
  <c r="J745" i="14" a="1"/>
  <c r="J745" i="14" s="1"/>
  <c r="I745" i="14" a="1"/>
  <c r="I745" i="14" s="1"/>
  <c r="H745" i="14" a="1"/>
  <c r="H745" i="14" s="1"/>
  <c r="G745" i="14" a="1"/>
  <c r="G745" i="14" s="1"/>
  <c r="F745" i="14" a="1"/>
  <c r="F745" i="14" s="1"/>
  <c r="E745" i="14" a="1"/>
  <c r="E745" i="14" s="1"/>
  <c r="L744" i="14" a="1"/>
  <c r="L744" i="14" s="1"/>
  <c r="K744" i="14" a="1"/>
  <c r="K744" i="14" s="1"/>
  <c r="J744" i="14" a="1"/>
  <c r="J744" i="14" s="1"/>
  <c r="I744" i="14" a="1"/>
  <c r="I744" i="14" s="1"/>
  <c r="H744" i="14" a="1"/>
  <c r="H744" i="14" s="1"/>
  <c r="G744" i="14" a="1"/>
  <c r="G744" i="14" s="1"/>
  <c r="F744" i="14" a="1"/>
  <c r="F744" i="14" s="1"/>
  <c r="E744" i="14" a="1"/>
  <c r="E744" i="14" s="1"/>
  <c r="L743" i="14" a="1"/>
  <c r="L743" i="14" s="1"/>
  <c r="K743" i="14" a="1"/>
  <c r="K743" i="14" s="1"/>
  <c r="J743" i="14" a="1"/>
  <c r="J743" i="14" s="1"/>
  <c r="I743" i="14" a="1"/>
  <c r="I743" i="14" s="1"/>
  <c r="H743" i="14" a="1"/>
  <c r="H743" i="14" s="1"/>
  <c r="G743" i="14" a="1"/>
  <c r="G743" i="14" s="1"/>
  <c r="F743" i="14" a="1"/>
  <c r="F743" i="14" s="1"/>
  <c r="E743" i="14" a="1"/>
  <c r="E743" i="14" s="1"/>
  <c r="L742" i="14" a="1"/>
  <c r="L742" i="14" s="1"/>
  <c r="K742" i="14" a="1"/>
  <c r="K742" i="14" s="1"/>
  <c r="J742" i="14" a="1"/>
  <c r="J742" i="14" s="1"/>
  <c r="I742" i="14" a="1"/>
  <c r="I742" i="14" s="1"/>
  <c r="H742" i="14" a="1"/>
  <c r="H742" i="14" s="1"/>
  <c r="G742" i="14" a="1"/>
  <c r="G742" i="14" s="1"/>
  <c r="F742" i="14" a="1"/>
  <c r="F742" i="14" s="1"/>
  <c r="E742" i="14" a="1"/>
  <c r="E742" i="14" s="1"/>
  <c r="L741" i="14" a="1"/>
  <c r="L741" i="14" s="1"/>
  <c r="K741" i="14" a="1"/>
  <c r="K741" i="14" s="1"/>
  <c r="J741" i="14" a="1"/>
  <c r="J741" i="14" s="1"/>
  <c r="I741" i="14" a="1"/>
  <c r="I741" i="14" s="1"/>
  <c r="H741" i="14" a="1"/>
  <c r="H741" i="14" s="1"/>
  <c r="G741" i="14" a="1"/>
  <c r="G741" i="14" s="1"/>
  <c r="F741" i="14" a="1"/>
  <c r="F741" i="14" s="1"/>
  <c r="E741" i="14" a="1"/>
  <c r="E741" i="14" s="1"/>
  <c r="L740" i="14" a="1"/>
  <c r="L740" i="14" s="1"/>
  <c r="K740" i="14" a="1"/>
  <c r="K740" i="14" s="1"/>
  <c r="J740" i="14" a="1"/>
  <c r="J740" i="14" s="1"/>
  <c r="I740" i="14" a="1"/>
  <c r="I740" i="14" s="1"/>
  <c r="H740" i="14" a="1"/>
  <c r="H740" i="14" s="1"/>
  <c r="G740" i="14" a="1"/>
  <c r="G740" i="14" s="1"/>
  <c r="F740" i="14" a="1"/>
  <c r="F740" i="14" s="1"/>
  <c r="E740" i="14" a="1"/>
  <c r="E740" i="14" s="1"/>
  <c r="L739" i="14" a="1"/>
  <c r="L739" i="14" s="1"/>
  <c r="K739" i="14" a="1"/>
  <c r="K739" i="14" s="1"/>
  <c r="J739" i="14" a="1"/>
  <c r="J739" i="14" s="1"/>
  <c r="I739" i="14" a="1"/>
  <c r="I739" i="14" s="1"/>
  <c r="H739" i="14" a="1"/>
  <c r="H739" i="14" s="1"/>
  <c r="G739" i="14" a="1"/>
  <c r="G739" i="14" s="1"/>
  <c r="F739" i="14" a="1"/>
  <c r="F739" i="14" s="1"/>
  <c r="E739" i="14" a="1"/>
  <c r="E739" i="14" s="1"/>
  <c r="L738" i="14" a="1"/>
  <c r="L738" i="14" s="1"/>
  <c r="K738" i="14" a="1"/>
  <c r="K738" i="14" s="1"/>
  <c r="J738" i="14" a="1"/>
  <c r="J738" i="14" s="1"/>
  <c r="I738" i="14" a="1"/>
  <c r="I738" i="14" s="1"/>
  <c r="H738" i="14" a="1"/>
  <c r="H738" i="14" s="1"/>
  <c r="G738" i="14" a="1"/>
  <c r="G738" i="14" s="1"/>
  <c r="F738" i="14" a="1"/>
  <c r="F738" i="14" s="1"/>
  <c r="E738" i="14" a="1"/>
  <c r="E738" i="14" s="1"/>
  <c r="L737" i="14" a="1"/>
  <c r="L737" i="14" s="1"/>
  <c r="K737" i="14" a="1"/>
  <c r="K737" i="14" s="1"/>
  <c r="J737" i="14" a="1"/>
  <c r="J737" i="14" s="1"/>
  <c r="I737" i="14" a="1"/>
  <c r="I737" i="14" s="1"/>
  <c r="H737" i="14" a="1"/>
  <c r="H737" i="14" s="1"/>
  <c r="G737" i="14" a="1"/>
  <c r="G737" i="14" s="1"/>
  <c r="F737" i="14" a="1"/>
  <c r="F737" i="14" s="1"/>
  <c r="E737" i="14" a="1"/>
  <c r="E737" i="14" s="1"/>
  <c r="L736" i="14" a="1"/>
  <c r="L736" i="14" s="1"/>
  <c r="K736" i="14" a="1"/>
  <c r="K736" i="14" s="1"/>
  <c r="J736" i="14" a="1"/>
  <c r="J736" i="14" s="1"/>
  <c r="I736" i="14" a="1"/>
  <c r="I736" i="14" s="1"/>
  <c r="H736" i="14" a="1"/>
  <c r="H736" i="14" s="1"/>
  <c r="G736" i="14" a="1"/>
  <c r="G736" i="14" s="1"/>
  <c r="F736" i="14" a="1"/>
  <c r="F736" i="14" s="1"/>
  <c r="E736" i="14" a="1"/>
  <c r="E736" i="14" s="1"/>
  <c r="L735" i="14" a="1"/>
  <c r="L735" i="14" s="1"/>
  <c r="K735" i="14" a="1"/>
  <c r="K735" i="14" s="1"/>
  <c r="J735" i="14" a="1"/>
  <c r="J735" i="14" s="1"/>
  <c r="I735" i="14" a="1"/>
  <c r="I735" i="14" s="1"/>
  <c r="H735" i="14" a="1"/>
  <c r="H735" i="14" s="1"/>
  <c r="G735" i="14" a="1"/>
  <c r="G735" i="14" s="1"/>
  <c r="F735" i="14" a="1"/>
  <c r="F735" i="14" s="1"/>
  <c r="E735" i="14" a="1"/>
  <c r="E735" i="14" s="1"/>
  <c r="L734" i="14" a="1"/>
  <c r="L734" i="14" s="1"/>
  <c r="K734" i="14" a="1"/>
  <c r="K734" i="14" s="1"/>
  <c r="J734" i="14" a="1"/>
  <c r="J734" i="14" s="1"/>
  <c r="I734" i="14" a="1"/>
  <c r="I734" i="14" s="1"/>
  <c r="H734" i="14" a="1"/>
  <c r="H734" i="14" s="1"/>
  <c r="G734" i="14" a="1"/>
  <c r="G734" i="14" s="1"/>
  <c r="F734" i="14" a="1"/>
  <c r="F734" i="14" s="1"/>
  <c r="E734" i="14" a="1"/>
  <c r="E734" i="14" s="1"/>
  <c r="L733" i="14" a="1"/>
  <c r="L733" i="14" s="1"/>
  <c r="K733" i="14" a="1"/>
  <c r="K733" i="14" s="1"/>
  <c r="J733" i="14" a="1"/>
  <c r="J733" i="14" s="1"/>
  <c r="I733" i="14" a="1"/>
  <c r="I733" i="14" s="1"/>
  <c r="H733" i="14" a="1"/>
  <c r="H733" i="14" s="1"/>
  <c r="G733" i="14" a="1"/>
  <c r="G733" i="14" s="1"/>
  <c r="F733" i="14" a="1"/>
  <c r="F733" i="14" s="1"/>
  <c r="E733" i="14" a="1"/>
  <c r="E733" i="14" s="1"/>
  <c r="L732" i="14" a="1"/>
  <c r="L732" i="14" s="1"/>
  <c r="K732" i="14" a="1"/>
  <c r="K732" i="14" s="1"/>
  <c r="J732" i="14" a="1"/>
  <c r="J732" i="14" s="1"/>
  <c r="I732" i="14" a="1"/>
  <c r="I732" i="14" s="1"/>
  <c r="H732" i="14" a="1"/>
  <c r="H732" i="14" s="1"/>
  <c r="G732" i="14" a="1"/>
  <c r="G732" i="14" s="1"/>
  <c r="F732" i="14" a="1"/>
  <c r="F732" i="14" s="1"/>
  <c r="E732" i="14" a="1"/>
  <c r="E732" i="14" s="1"/>
  <c r="L731" i="14" a="1"/>
  <c r="L731" i="14" s="1"/>
  <c r="K731" i="14" a="1"/>
  <c r="K731" i="14" s="1"/>
  <c r="J731" i="14" a="1"/>
  <c r="J731" i="14" s="1"/>
  <c r="I731" i="14" a="1"/>
  <c r="I731" i="14" s="1"/>
  <c r="H731" i="14" a="1"/>
  <c r="H731" i="14" s="1"/>
  <c r="G731" i="14" a="1"/>
  <c r="G731" i="14" s="1"/>
  <c r="F731" i="14" a="1"/>
  <c r="F731" i="14" s="1"/>
  <c r="E731" i="14" a="1"/>
  <c r="E731" i="14" s="1"/>
  <c r="L730" i="14" a="1"/>
  <c r="L730" i="14" s="1"/>
  <c r="K730" i="14" a="1"/>
  <c r="K730" i="14" s="1"/>
  <c r="J730" i="14" a="1"/>
  <c r="J730" i="14" s="1"/>
  <c r="I730" i="14" a="1"/>
  <c r="I730" i="14" s="1"/>
  <c r="H730" i="14" a="1"/>
  <c r="H730" i="14" s="1"/>
  <c r="G730" i="14" a="1"/>
  <c r="G730" i="14" s="1"/>
  <c r="F730" i="14" a="1"/>
  <c r="F730" i="14" s="1"/>
  <c r="E730" i="14" a="1"/>
  <c r="E730" i="14" s="1"/>
  <c r="L729" i="14" a="1"/>
  <c r="L729" i="14" s="1"/>
  <c r="K729" i="14" a="1"/>
  <c r="K729" i="14" s="1"/>
  <c r="J729" i="14" a="1"/>
  <c r="J729" i="14" s="1"/>
  <c r="I729" i="14" a="1"/>
  <c r="I729" i="14" s="1"/>
  <c r="H729" i="14" a="1"/>
  <c r="H729" i="14" s="1"/>
  <c r="G729" i="14" a="1"/>
  <c r="G729" i="14" s="1"/>
  <c r="F729" i="14" a="1"/>
  <c r="F729" i="14" s="1"/>
  <c r="E729" i="14" a="1"/>
  <c r="E729" i="14" s="1"/>
  <c r="L728" i="14" a="1"/>
  <c r="L728" i="14" s="1"/>
  <c r="K728" i="14" a="1"/>
  <c r="K728" i="14" s="1"/>
  <c r="J728" i="14" a="1"/>
  <c r="J728" i="14" s="1"/>
  <c r="I728" i="14" a="1"/>
  <c r="I728" i="14" s="1"/>
  <c r="H728" i="14" a="1"/>
  <c r="H728" i="14" s="1"/>
  <c r="G728" i="14" a="1"/>
  <c r="G728" i="14" s="1"/>
  <c r="F728" i="14" a="1"/>
  <c r="F728" i="14" s="1"/>
  <c r="E728" i="14" a="1"/>
  <c r="E728" i="14" s="1"/>
  <c r="L727" i="14" a="1"/>
  <c r="L727" i="14" s="1"/>
  <c r="K727" i="14" a="1"/>
  <c r="K727" i="14" s="1"/>
  <c r="J727" i="14" a="1"/>
  <c r="J727" i="14" s="1"/>
  <c r="I727" i="14" a="1"/>
  <c r="I727" i="14" s="1"/>
  <c r="H727" i="14" a="1"/>
  <c r="H727" i="14" s="1"/>
  <c r="G727" i="14" a="1"/>
  <c r="G727" i="14" s="1"/>
  <c r="F727" i="14" a="1"/>
  <c r="F727" i="14" s="1"/>
  <c r="E727" i="14" a="1"/>
  <c r="E727" i="14" s="1"/>
  <c r="L726" i="14" a="1"/>
  <c r="L726" i="14" s="1"/>
  <c r="K726" i="14" a="1"/>
  <c r="K726" i="14" s="1"/>
  <c r="J726" i="14" a="1"/>
  <c r="J726" i="14" s="1"/>
  <c r="I726" i="14" a="1"/>
  <c r="I726" i="14" s="1"/>
  <c r="H726" i="14" a="1"/>
  <c r="H726" i="14" s="1"/>
  <c r="G726" i="14" a="1"/>
  <c r="G726" i="14" s="1"/>
  <c r="F726" i="14" a="1"/>
  <c r="F726" i="14" s="1"/>
  <c r="E726" i="14" a="1"/>
  <c r="E726" i="14" s="1"/>
  <c r="L725" i="14" a="1"/>
  <c r="L725" i="14" s="1"/>
  <c r="K725" i="14" a="1"/>
  <c r="K725" i="14" s="1"/>
  <c r="J725" i="14" a="1"/>
  <c r="J725" i="14" s="1"/>
  <c r="I725" i="14" a="1"/>
  <c r="I725" i="14" s="1"/>
  <c r="H725" i="14" a="1"/>
  <c r="H725" i="14" s="1"/>
  <c r="G725" i="14" a="1"/>
  <c r="G725" i="14" s="1"/>
  <c r="F725" i="14" a="1"/>
  <c r="F725" i="14" s="1"/>
  <c r="E725" i="14" a="1"/>
  <c r="E725" i="14" s="1"/>
  <c r="L724" i="14" a="1"/>
  <c r="L724" i="14" s="1"/>
  <c r="K724" i="14" a="1"/>
  <c r="K724" i="14" s="1"/>
  <c r="J724" i="14" a="1"/>
  <c r="J724" i="14" s="1"/>
  <c r="I724" i="14" a="1"/>
  <c r="I724" i="14" s="1"/>
  <c r="H724" i="14" a="1"/>
  <c r="H724" i="14" s="1"/>
  <c r="G724" i="14" a="1"/>
  <c r="G724" i="14" s="1"/>
  <c r="F724" i="14" a="1"/>
  <c r="F724" i="14" s="1"/>
  <c r="E724" i="14" a="1"/>
  <c r="E724" i="14" s="1"/>
  <c r="L723" i="14" a="1"/>
  <c r="L723" i="14" s="1"/>
  <c r="K723" i="14" a="1"/>
  <c r="K723" i="14" s="1"/>
  <c r="J723" i="14" a="1"/>
  <c r="J723" i="14" s="1"/>
  <c r="I723" i="14" a="1"/>
  <c r="I723" i="14" s="1"/>
  <c r="H723" i="14" a="1"/>
  <c r="H723" i="14" s="1"/>
  <c r="G723" i="14" a="1"/>
  <c r="G723" i="14" s="1"/>
  <c r="F723" i="14" a="1"/>
  <c r="F723" i="14" s="1"/>
  <c r="E723" i="14" a="1"/>
  <c r="E723" i="14" s="1"/>
  <c r="L722" i="14" a="1"/>
  <c r="L722" i="14" s="1"/>
  <c r="K722" i="14" a="1"/>
  <c r="K722" i="14" s="1"/>
  <c r="J722" i="14" a="1"/>
  <c r="J722" i="14" s="1"/>
  <c r="I722" i="14" a="1"/>
  <c r="I722" i="14" s="1"/>
  <c r="H722" i="14" a="1"/>
  <c r="H722" i="14" s="1"/>
  <c r="G722" i="14" a="1"/>
  <c r="G722" i="14" s="1"/>
  <c r="F722" i="14" a="1"/>
  <c r="F722" i="14" s="1"/>
  <c r="E722" i="14" a="1"/>
  <c r="E722" i="14" s="1"/>
  <c r="L721" i="14" a="1"/>
  <c r="L721" i="14" s="1"/>
  <c r="K721" i="14" a="1"/>
  <c r="K721" i="14" s="1"/>
  <c r="J721" i="14" a="1"/>
  <c r="J721" i="14" s="1"/>
  <c r="I721" i="14" a="1"/>
  <c r="I721" i="14" s="1"/>
  <c r="H721" i="14" a="1"/>
  <c r="H721" i="14" s="1"/>
  <c r="G721" i="14" a="1"/>
  <c r="G721" i="14" s="1"/>
  <c r="F721" i="14" a="1"/>
  <c r="F721" i="14" s="1"/>
  <c r="E721" i="14" a="1"/>
  <c r="E721" i="14" s="1"/>
  <c r="L719" i="14" a="1"/>
  <c r="L719" i="14" s="1"/>
  <c r="K719" i="14" a="1"/>
  <c r="K719" i="14" s="1"/>
  <c r="J719" i="14" a="1"/>
  <c r="J719" i="14" s="1"/>
  <c r="I719" i="14" a="1"/>
  <c r="I719" i="14" s="1"/>
  <c r="H719" i="14" a="1"/>
  <c r="H719" i="14" s="1"/>
  <c r="G719" i="14" a="1"/>
  <c r="G719" i="14" s="1"/>
  <c r="F719" i="14" a="1"/>
  <c r="F719" i="14" s="1"/>
  <c r="E719" i="14" a="1"/>
  <c r="E719" i="14" s="1"/>
  <c r="L718" i="14" a="1"/>
  <c r="L718" i="14" s="1"/>
  <c r="K718" i="14" a="1"/>
  <c r="K718" i="14" s="1"/>
  <c r="J718" i="14" a="1"/>
  <c r="J718" i="14" s="1"/>
  <c r="I718" i="14" a="1"/>
  <c r="I718" i="14" s="1"/>
  <c r="H718" i="14" a="1"/>
  <c r="H718" i="14" s="1"/>
  <c r="G718" i="14" a="1"/>
  <c r="G718" i="14" s="1"/>
  <c r="F718" i="14" a="1"/>
  <c r="F718" i="14" s="1"/>
  <c r="E718" i="14" a="1"/>
  <c r="E718" i="14" s="1"/>
  <c r="L717" i="14" a="1"/>
  <c r="L717" i="14" s="1"/>
  <c r="K717" i="14" a="1"/>
  <c r="K717" i="14" s="1"/>
  <c r="J717" i="14" a="1"/>
  <c r="J717" i="14" s="1"/>
  <c r="I717" i="14" a="1"/>
  <c r="I717" i="14" s="1"/>
  <c r="H717" i="14" a="1"/>
  <c r="H717" i="14" s="1"/>
  <c r="G717" i="14" a="1"/>
  <c r="G717" i="14" s="1"/>
  <c r="F717" i="14" a="1"/>
  <c r="F717" i="14" s="1"/>
  <c r="E717" i="14" a="1"/>
  <c r="E717" i="14" s="1"/>
  <c r="L716" i="14" a="1"/>
  <c r="L716" i="14" s="1"/>
  <c r="K716" i="14" a="1"/>
  <c r="K716" i="14" s="1"/>
  <c r="J716" i="14" a="1"/>
  <c r="J716" i="14" s="1"/>
  <c r="I716" i="14" a="1"/>
  <c r="I716" i="14" s="1"/>
  <c r="H716" i="14" a="1"/>
  <c r="H716" i="14" s="1"/>
  <c r="G716" i="14" a="1"/>
  <c r="G716" i="14" s="1"/>
  <c r="F716" i="14" a="1"/>
  <c r="F716" i="14" s="1"/>
  <c r="E716" i="14" a="1"/>
  <c r="E716" i="14" s="1"/>
  <c r="L715" i="14" a="1"/>
  <c r="L715" i="14" s="1"/>
  <c r="K715" i="14" a="1"/>
  <c r="K715" i="14" s="1"/>
  <c r="J715" i="14" a="1"/>
  <c r="J715" i="14" s="1"/>
  <c r="I715" i="14" a="1"/>
  <c r="I715" i="14" s="1"/>
  <c r="H715" i="14" a="1"/>
  <c r="H715" i="14" s="1"/>
  <c r="G715" i="14" a="1"/>
  <c r="G715" i="14" s="1"/>
  <c r="F715" i="14" a="1"/>
  <c r="F715" i="14" s="1"/>
  <c r="E715" i="14" a="1"/>
  <c r="E715" i="14" s="1"/>
  <c r="L714" i="14" a="1"/>
  <c r="L714" i="14" s="1"/>
  <c r="K714" i="14" a="1"/>
  <c r="K714" i="14" s="1"/>
  <c r="J714" i="14" a="1"/>
  <c r="J714" i="14" s="1"/>
  <c r="I714" i="14" a="1"/>
  <c r="I714" i="14" s="1"/>
  <c r="H714" i="14" a="1"/>
  <c r="H714" i="14" s="1"/>
  <c r="G714" i="14" a="1"/>
  <c r="G714" i="14" s="1"/>
  <c r="F714" i="14" a="1"/>
  <c r="F714" i="14" s="1"/>
  <c r="E714" i="14" a="1"/>
  <c r="E714" i="14" s="1"/>
  <c r="L713" i="14" a="1"/>
  <c r="L713" i="14" s="1"/>
  <c r="K713" i="14" a="1"/>
  <c r="K713" i="14" s="1"/>
  <c r="J713" i="14" a="1"/>
  <c r="J713" i="14" s="1"/>
  <c r="I713" i="14" a="1"/>
  <c r="I713" i="14" s="1"/>
  <c r="H713" i="14" a="1"/>
  <c r="H713" i="14" s="1"/>
  <c r="G713" i="14" a="1"/>
  <c r="G713" i="14" s="1"/>
  <c r="F713" i="14" a="1"/>
  <c r="F713" i="14" s="1"/>
  <c r="E713" i="14" a="1"/>
  <c r="E713" i="14" s="1"/>
  <c r="L712" i="14" a="1"/>
  <c r="L712" i="14" s="1"/>
  <c r="K712" i="14" a="1"/>
  <c r="K712" i="14" s="1"/>
  <c r="J712" i="14" a="1"/>
  <c r="J712" i="14" s="1"/>
  <c r="I712" i="14" a="1"/>
  <c r="I712" i="14" s="1"/>
  <c r="H712" i="14" a="1"/>
  <c r="H712" i="14" s="1"/>
  <c r="G712" i="14" a="1"/>
  <c r="G712" i="14" s="1"/>
  <c r="F712" i="14" a="1"/>
  <c r="F712" i="14" s="1"/>
  <c r="E712" i="14" a="1"/>
  <c r="E712" i="14" s="1"/>
  <c r="L711" i="14" a="1"/>
  <c r="L711" i="14" s="1"/>
  <c r="K711" i="14" a="1"/>
  <c r="K711" i="14" s="1"/>
  <c r="J711" i="14" a="1"/>
  <c r="J711" i="14" s="1"/>
  <c r="I711" i="14" a="1"/>
  <c r="I711" i="14" s="1"/>
  <c r="H711" i="14" a="1"/>
  <c r="H711" i="14" s="1"/>
  <c r="G711" i="14" a="1"/>
  <c r="G711" i="14" s="1"/>
  <c r="F711" i="14" a="1"/>
  <c r="F711" i="14" s="1"/>
  <c r="E711" i="14" a="1"/>
  <c r="E711" i="14" s="1"/>
  <c r="L710" i="14" a="1"/>
  <c r="L710" i="14" s="1"/>
  <c r="K710" i="14" a="1"/>
  <c r="K710" i="14" s="1"/>
  <c r="J710" i="14" a="1"/>
  <c r="J710" i="14" s="1"/>
  <c r="I710" i="14" a="1"/>
  <c r="I710" i="14" s="1"/>
  <c r="H710" i="14" a="1"/>
  <c r="H710" i="14" s="1"/>
  <c r="G710" i="14" a="1"/>
  <c r="G710" i="14" s="1"/>
  <c r="F710" i="14" a="1"/>
  <c r="F710" i="14" s="1"/>
  <c r="E710" i="14" a="1"/>
  <c r="E710" i="14" s="1"/>
  <c r="L709" i="14" a="1"/>
  <c r="L709" i="14" s="1"/>
  <c r="K709" i="14" a="1"/>
  <c r="K709" i="14" s="1"/>
  <c r="J709" i="14" a="1"/>
  <c r="J709" i="14" s="1"/>
  <c r="I709" i="14" a="1"/>
  <c r="I709" i="14" s="1"/>
  <c r="H709" i="14" a="1"/>
  <c r="H709" i="14" s="1"/>
  <c r="G709" i="14" a="1"/>
  <c r="G709" i="14" s="1"/>
  <c r="F709" i="14" a="1"/>
  <c r="F709" i="14" s="1"/>
  <c r="E709" i="14" a="1"/>
  <c r="E709" i="14" s="1"/>
  <c r="L708" i="14" a="1"/>
  <c r="L708" i="14" s="1"/>
  <c r="K708" i="14" a="1"/>
  <c r="K708" i="14" s="1"/>
  <c r="J708" i="14" a="1"/>
  <c r="J708" i="14" s="1"/>
  <c r="I708" i="14" a="1"/>
  <c r="I708" i="14" s="1"/>
  <c r="H708" i="14" a="1"/>
  <c r="H708" i="14" s="1"/>
  <c r="G708" i="14" a="1"/>
  <c r="G708" i="14" s="1"/>
  <c r="F708" i="14" a="1"/>
  <c r="F708" i="14" s="1"/>
  <c r="E708" i="14" a="1"/>
  <c r="E708" i="14" s="1"/>
  <c r="L707" i="14" a="1"/>
  <c r="L707" i="14" s="1"/>
  <c r="K707" i="14" a="1"/>
  <c r="K707" i="14" s="1"/>
  <c r="J707" i="14" a="1"/>
  <c r="J707" i="14" s="1"/>
  <c r="I707" i="14" a="1"/>
  <c r="I707" i="14" s="1"/>
  <c r="H707" i="14" a="1"/>
  <c r="H707" i="14" s="1"/>
  <c r="G707" i="14" a="1"/>
  <c r="G707" i="14" s="1"/>
  <c r="F707" i="14" a="1"/>
  <c r="F707" i="14" s="1"/>
  <c r="E707" i="14" a="1"/>
  <c r="E707" i="14" s="1"/>
  <c r="L706" i="14" a="1"/>
  <c r="L706" i="14" s="1"/>
  <c r="K706" i="14" a="1"/>
  <c r="K706" i="14" s="1"/>
  <c r="J706" i="14" a="1"/>
  <c r="J706" i="14" s="1"/>
  <c r="I706" i="14" a="1"/>
  <c r="I706" i="14" s="1"/>
  <c r="H706" i="14" a="1"/>
  <c r="H706" i="14" s="1"/>
  <c r="G706" i="14" a="1"/>
  <c r="G706" i="14" s="1"/>
  <c r="F706" i="14" a="1"/>
  <c r="F706" i="14" s="1"/>
  <c r="E706" i="14" a="1"/>
  <c r="E706" i="14" s="1"/>
  <c r="L705" i="14" a="1"/>
  <c r="L705" i="14" s="1"/>
  <c r="K705" i="14" a="1"/>
  <c r="K705" i="14" s="1"/>
  <c r="J705" i="14" a="1"/>
  <c r="J705" i="14" s="1"/>
  <c r="I705" i="14" a="1"/>
  <c r="I705" i="14" s="1"/>
  <c r="H705" i="14" a="1"/>
  <c r="H705" i="14" s="1"/>
  <c r="G705" i="14" a="1"/>
  <c r="G705" i="14" s="1"/>
  <c r="F705" i="14" a="1"/>
  <c r="F705" i="14" s="1"/>
  <c r="E705" i="14" a="1"/>
  <c r="E705" i="14" s="1"/>
  <c r="L704" i="14" a="1"/>
  <c r="L704" i="14" s="1"/>
  <c r="K704" i="14" a="1"/>
  <c r="K704" i="14" s="1"/>
  <c r="J704" i="14" a="1"/>
  <c r="J704" i="14" s="1"/>
  <c r="I704" i="14" a="1"/>
  <c r="I704" i="14" s="1"/>
  <c r="H704" i="14" a="1"/>
  <c r="H704" i="14" s="1"/>
  <c r="G704" i="14" a="1"/>
  <c r="G704" i="14" s="1"/>
  <c r="F704" i="14" a="1"/>
  <c r="F704" i="14" s="1"/>
  <c r="E704" i="14" a="1"/>
  <c r="E704" i="14" s="1"/>
  <c r="L703" i="14" a="1"/>
  <c r="L703" i="14" s="1"/>
  <c r="K703" i="14" a="1"/>
  <c r="K703" i="14" s="1"/>
  <c r="J703" i="14" a="1"/>
  <c r="J703" i="14" s="1"/>
  <c r="I703" i="14" a="1"/>
  <c r="I703" i="14" s="1"/>
  <c r="H703" i="14" a="1"/>
  <c r="H703" i="14" s="1"/>
  <c r="G703" i="14" a="1"/>
  <c r="G703" i="14" s="1"/>
  <c r="F703" i="14" a="1"/>
  <c r="F703" i="14" s="1"/>
  <c r="E703" i="14" a="1"/>
  <c r="E703" i="14" s="1"/>
  <c r="L702" i="14" a="1"/>
  <c r="L702" i="14" s="1"/>
  <c r="K702" i="14" a="1"/>
  <c r="K702" i="14" s="1"/>
  <c r="J702" i="14" a="1"/>
  <c r="J702" i="14" s="1"/>
  <c r="I702" i="14" a="1"/>
  <c r="I702" i="14" s="1"/>
  <c r="H702" i="14" a="1"/>
  <c r="H702" i="14" s="1"/>
  <c r="G702" i="14" a="1"/>
  <c r="G702" i="14" s="1"/>
  <c r="F702" i="14" a="1"/>
  <c r="F702" i="14" s="1"/>
  <c r="E702" i="14" a="1"/>
  <c r="E702" i="14" s="1"/>
  <c r="L701" i="14" a="1"/>
  <c r="L701" i="14" s="1"/>
  <c r="K701" i="14" a="1"/>
  <c r="K701" i="14" s="1"/>
  <c r="J701" i="14" a="1"/>
  <c r="J701" i="14" s="1"/>
  <c r="I701" i="14" a="1"/>
  <c r="I701" i="14" s="1"/>
  <c r="H701" i="14" a="1"/>
  <c r="H701" i="14" s="1"/>
  <c r="G701" i="14" a="1"/>
  <c r="G701" i="14" s="1"/>
  <c r="F701" i="14" a="1"/>
  <c r="F701" i="14" s="1"/>
  <c r="E701" i="14" a="1"/>
  <c r="E701" i="14" s="1"/>
  <c r="L700" i="14" a="1"/>
  <c r="L700" i="14" s="1"/>
  <c r="K700" i="14" a="1"/>
  <c r="K700" i="14" s="1"/>
  <c r="J700" i="14" a="1"/>
  <c r="J700" i="14" s="1"/>
  <c r="I700" i="14" a="1"/>
  <c r="I700" i="14" s="1"/>
  <c r="H700" i="14" a="1"/>
  <c r="H700" i="14" s="1"/>
  <c r="G700" i="14" a="1"/>
  <c r="G700" i="14" s="1"/>
  <c r="F700" i="14" a="1"/>
  <c r="F700" i="14" s="1"/>
  <c r="E700" i="14" a="1"/>
  <c r="E700" i="14" s="1"/>
  <c r="L699" i="14" a="1"/>
  <c r="L699" i="14" s="1"/>
  <c r="K699" i="14" a="1"/>
  <c r="K699" i="14" s="1"/>
  <c r="J699" i="14" a="1"/>
  <c r="J699" i="14" s="1"/>
  <c r="I699" i="14" a="1"/>
  <c r="I699" i="14" s="1"/>
  <c r="H699" i="14" a="1"/>
  <c r="H699" i="14" s="1"/>
  <c r="G699" i="14" a="1"/>
  <c r="G699" i="14" s="1"/>
  <c r="F699" i="14" a="1"/>
  <c r="F699" i="14" s="1"/>
  <c r="E699" i="14" a="1"/>
  <c r="E699" i="14" s="1"/>
  <c r="L698" i="14" a="1"/>
  <c r="L698" i="14" s="1"/>
  <c r="K698" i="14" a="1"/>
  <c r="K698" i="14" s="1"/>
  <c r="J698" i="14" a="1"/>
  <c r="J698" i="14" s="1"/>
  <c r="I698" i="14" a="1"/>
  <c r="I698" i="14" s="1"/>
  <c r="H698" i="14" a="1"/>
  <c r="H698" i="14" s="1"/>
  <c r="G698" i="14" a="1"/>
  <c r="G698" i="14" s="1"/>
  <c r="F698" i="14" a="1"/>
  <c r="F698" i="14" s="1"/>
  <c r="E698" i="14" a="1"/>
  <c r="E698" i="14" s="1"/>
  <c r="L697" i="14" a="1"/>
  <c r="L697" i="14" s="1"/>
  <c r="K697" i="14" a="1"/>
  <c r="K697" i="14" s="1"/>
  <c r="J697" i="14" a="1"/>
  <c r="J697" i="14" s="1"/>
  <c r="I697" i="14" a="1"/>
  <c r="I697" i="14" s="1"/>
  <c r="H697" i="14" a="1"/>
  <c r="H697" i="14" s="1"/>
  <c r="G697" i="14" a="1"/>
  <c r="G697" i="14" s="1"/>
  <c r="F697" i="14" a="1"/>
  <c r="F697" i="14" s="1"/>
  <c r="E697" i="14" a="1"/>
  <c r="E697" i="14" s="1"/>
  <c r="L696" i="14" a="1"/>
  <c r="L696" i="14" s="1"/>
  <c r="K696" i="14" a="1"/>
  <c r="K696" i="14" s="1"/>
  <c r="J696" i="14" a="1"/>
  <c r="J696" i="14" s="1"/>
  <c r="I696" i="14" a="1"/>
  <c r="I696" i="14" s="1"/>
  <c r="H696" i="14" a="1"/>
  <c r="H696" i="14" s="1"/>
  <c r="G696" i="14" a="1"/>
  <c r="G696" i="14" s="1"/>
  <c r="F696" i="14" a="1"/>
  <c r="F696" i="14" s="1"/>
  <c r="E696" i="14" a="1"/>
  <c r="E696" i="14" s="1"/>
  <c r="L695" i="14" a="1"/>
  <c r="L695" i="14" s="1"/>
  <c r="K695" i="14" a="1"/>
  <c r="K695" i="14" s="1"/>
  <c r="J695" i="14" a="1"/>
  <c r="J695" i="14" s="1"/>
  <c r="I695" i="14" a="1"/>
  <c r="I695" i="14" s="1"/>
  <c r="H695" i="14" a="1"/>
  <c r="H695" i="14" s="1"/>
  <c r="G695" i="14" a="1"/>
  <c r="G695" i="14" s="1"/>
  <c r="F695" i="14" a="1"/>
  <c r="F695" i="14" s="1"/>
  <c r="E695" i="14" a="1"/>
  <c r="E695" i="14" s="1"/>
  <c r="L694" i="14" a="1"/>
  <c r="L694" i="14" s="1"/>
  <c r="K694" i="14" a="1"/>
  <c r="K694" i="14" s="1"/>
  <c r="J694" i="14" a="1"/>
  <c r="J694" i="14" s="1"/>
  <c r="I694" i="14" a="1"/>
  <c r="I694" i="14" s="1"/>
  <c r="H694" i="14" a="1"/>
  <c r="H694" i="14" s="1"/>
  <c r="G694" i="14" a="1"/>
  <c r="G694" i="14" s="1"/>
  <c r="F694" i="14" a="1"/>
  <c r="F694" i="14" s="1"/>
  <c r="E694" i="14" a="1"/>
  <c r="E694" i="14" s="1"/>
  <c r="L693" i="14" a="1"/>
  <c r="L693" i="14" s="1"/>
  <c r="K693" i="14" a="1"/>
  <c r="K693" i="14" s="1"/>
  <c r="J693" i="14" a="1"/>
  <c r="J693" i="14" s="1"/>
  <c r="I693" i="14" a="1"/>
  <c r="I693" i="14" s="1"/>
  <c r="H693" i="14" a="1"/>
  <c r="H693" i="14" s="1"/>
  <c r="G693" i="14" a="1"/>
  <c r="G693" i="14" s="1"/>
  <c r="F693" i="14" a="1"/>
  <c r="F693" i="14" s="1"/>
  <c r="E693" i="14" a="1"/>
  <c r="E693" i="14" s="1"/>
  <c r="L692" i="14" a="1"/>
  <c r="L692" i="14" s="1"/>
  <c r="K692" i="14" a="1"/>
  <c r="K692" i="14" s="1"/>
  <c r="J692" i="14" a="1"/>
  <c r="J692" i="14" s="1"/>
  <c r="I692" i="14" a="1"/>
  <c r="I692" i="14" s="1"/>
  <c r="H692" i="14" a="1"/>
  <c r="H692" i="14" s="1"/>
  <c r="G692" i="14" a="1"/>
  <c r="G692" i="14" s="1"/>
  <c r="F692" i="14" a="1"/>
  <c r="F692" i="14" s="1"/>
  <c r="E692" i="14" a="1"/>
  <c r="E692" i="14" s="1"/>
  <c r="L691" i="14" a="1"/>
  <c r="L691" i="14" s="1"/>
  <c r="K691" i="14" a="1"/>
  <c r="K691" i="14" s="1"/>
  <c r="J691" i="14" a="1"/>
  <c r="J691" i="14" s="1"/>
  <c r="I691" i="14" a="1"/>
  <c r="I691" i="14" s="1"/>
  <c r="H691" i="14" a="1"/>
  <c r="H691" i="14" s="1"/>
  <c r="G691" i="14" a="1"/>
  <c r="G691" i="14" s="1"/>
  <c r="F691" i="14" a="1"/>
  <c r="F691" i="14" s="1"/>
  <c r="E691" i="14" a="1"/>
  <c r="E691" i="14" s="1"/>
  <c r="L690" i="14" a="1"/>
  <c r="L690" i="14" s="1"/>
  <c r="K690" i="14" a="1"/>
  <c r="K690" i="14" s="1"/>
  <c r="J690" i="14" a="1"/>
  <c r="J690" i="14" s="1"/>
  <c r="I690" i="14" a="1"/>
  <c r="I690" i="14" s="1"/>
  <c r="H690" i="14" a="1"/>
  <c r="H690" i="14" s="1"/>
  <c r="G690" i="14" a="1"/>
  <c r="G690" i="14" s="1"/>
  <c r="F690" i="14" a="1"/>
  <c r="F690" i="14" s="1"/>
  <c r="E690" i="14" a="1"/>
  <c r="E690" i="14" s="1"/>
  <c r="L689" i="14" a="1"/>
  <c r="L689" i="14" s="1"/>
  <c r="K689" i="14" a="1"/>
  <c r="K689" i="14" s="1"/>
  <c r="J689" i="14" a="1"/>
  <c r="J689" i="14" s="1"/>
  <c r="I689" i="14" a="1"/>
  <c r="I689" i="14" s="1"/>
  <c r="H689" i="14" a="1"/>
  <c r="H689" i="14" s="1"/>
  <c r="G689" i="14" a="1"/>
  <c r="G689" i="14" s="1"/>
  <c r="F689" i="14" a="1"/>
  <c r="F689" i="14" s="1"/>
  <c r="E689" i="14" a="1"/>
  <c r="E689" i="14" s="1"/>
  <c r="L688" i="14" a="1"/>
  <c r="L688" i="14" s="1"/>
  <c r="K688" i="14" a="1"/>
  <c r="K688" i="14" s="1"/>
  <c r="J688" i="14" a="1"/>
  <c r="J688" i="14" s="1"/>
  <c r="I688" i="14" a="1"/>
  <c r="I688" i="14" s="1"/>
  <c r="H688" i="14" a="1"/>
  <c r="H688" i="14" s="1"/>
  <c r="G688" i="14" a="1"/>
  <c r="G688" i="14" s="1"/>
  <c r="F688" i="14" a="1"/>
  <c r="F688" i="14" s="1"/>
  <c r="E688" i="14" a="1"/>
  <c r="E688" i="14" s="1"/>
  <c r="L687" i="14" a="1"/>
  <c r="L687" i="14" s="1"/>
  <c r="K687" i="14" a="1"/>
  <c r="K687" i="14" s="1"/>
  <c r="J687" i="14" a="1"/>
  <c r="J687" i="14" s="1"/>
  <c r="I687" i="14" a="1"/>
  <c r="I687" i="14" s="1"/>
  <c r="H687" i="14" a="1"/>
  <c r="H687" i="14" s="1"/>
  <c r="G687" i="14" a="1"/>
  <c r="G687" i="14" s="1"/>
  <c r="F687" i="14" a="1"/>
  <c r="F687" i="14" s="1"/>
  <c r="E687" i="14" a="1"/>
  <c r="E687" i="14" s="1"/>
  <c r="L686" i="14" a="1"/>
  <c r="L686" i="14" s="1"/>
  <c r="K686" i="14" a="1"/>
  <c r="K686" i="14" s="1"/>
  <c r="J686" i="14" a="1"/>
  <c r="J686" i="14" s="1"/>
  <c r="I686" i="14" a="1"/>
  <c r="I686" i="14" s="1"/>
  <c r="H686" i="14" a="1"/>
  <c r="H686" i="14" s="1"/>
  <c r="G686" i="14" a="1"/>
  <c r="G686" i="14" s="1"/>
  <c r="F686" i="14" a="1"/>
  <c r="F686" i="14" s="1"/>
  <c r="E686" i="14" a="1"/>
  <c r="E686" i="14" s="1"/>
  <c r="L685" i="14" a="1"/>
  <c r="L685" i="14" s="1"/>
  <c r="K685" i="14" a="1"/>
  <c r="K685" i="14" s="1"/>
  <c r="J685" i="14" a="1"/>
  <c r="J685" i="14" s="1"/>
  <c r="I685" i="14" a="1"/>
  <c r="I685" i="14" s="1"/>
  <c r="H685" i="14" a="1"/>
  <c r="H685" i="14" s="1"/>
  <c r="G685" i="14" a="1"/>
  <c r="G685" i="14" s="1"/>
  <c r="F685" i="14" a="1"/>
  <c r="F685" i="14" s="1"/>
  <c r="E685" i="14" a="1"/>
  <c r="E685" i="14" s="1"/>
  <c r="L684" i="14" a="1"/>
  <c r="L684" i="14" s="1"/>
  <c r="K684" i="14" a="1"/>
  <c r="K684" i="14" s="1"/>
  <c r="J684" i="14" a="1"/>
  <c r="J684" i="14" s="1"/>
  <c r="I684" i="14" a="1"/>
  <c r="I684" i="14" s="1"/>
  <c r="H684" i="14" a="1"/>
  <c r="H684" i="14" s="1"/>
  <c r="G684" i="14" a="1"/>
  <c r="G684" i="14" s="1"/>
  <c r="F684" i="14" a="1"/>
  <c r="F684" i="14" s="1"/>
  <c r="E684" i="14" a="1"/>
  <c r="E684" i="14" s="1"/>
  <c r="L683" i="14" a="1"/>
  <c r="L683" i="14" s="1"/>
  <c r="K683" i="14" a="1"/>
  <c r="K683" i="14" s="1"/>
  <c r="J683" i="14" a="1"/>
  <c r="J683" i="14" s="1"/>
  <c r="I683" i="14" a="1"/>
  <c r="I683" i="14" s="1"/>
  <c r="H683" i="14" a="1"/>
  <c r="H683" i="14" s="1"/>
  <c r="G683" i="14" a="1"/>
  <c r="G683" i="14" s="1"/>
  <c r="F683" i="14" a="1"/>
  <c r="F683" i="14" s="1"/>
  <c r="E683" i="14" a="1"/>
  <c r="E683" i="14" s="1"/>
  <c r="L682" i="14" a="1"/>
  <c r="L682" i="14" s="1"/>
  <c r="K682" i="14" a="1"/>
  <c r="K682" i="14" s="1"/>
  <c r="J682" i="14" a="1"/>
  <c r="J682" i="14" s="1"/>
  <c r="I682" i="14" a="1"/>
  <c r="I682" i="14" s="1"/>
  <c r="H682" i="14" a="1"/>
  <c r="H682" i="14" s="1"/>
  <c r="G682" i="14" a="1"/>
  <c r="G682" i="14" s="1"/>
  <c r="F682" i="14" a="1"/>
  <c r="F682" i="14" s="1"/>
  <c r="E682" i="14" a="1"/>
  <c r="E682" i="14" s="1"/>
  <c r="L681" i="14" a="1"/>
  <c r="L681" i="14" s="1"/>
  <c r="K681" i="14" a="1"/>
  <c r="K681" i="14" s="1"/>
  <c r="J681" i="14" a="1"/>
  <c r="J681" i="14" s="1"/>
  <c r="I681" i="14" a="1"/>
  <c r="I681" i="14" s="1"/>
  <c r="H681" i="14" a="1"/>
  <c r="H681" i="14" s="1"/>
  <c r="G681" i="14" a="1"/>
  <c r="G681" i="14" s="1"/>
  <c r="F681" i="14" a="1"/>
  <c r="F681" i="14" s="1"/>
  <c r="E681" i="14" a="1"/>
  <c r="E681" i="14" s="1"/>
  <c r="L680" i="14" a="1"/>
  <c r="L680" i="14" s="1"/>
  <c r="K680" i="14" a="1"/>
  <c r="K680" i="14" s="1"/>
  <c r="J680" i="14" a="1"/>
  <c r="J680" i="14" s="1"/>
  <c r="I680" i="14" a="1"/>
  <c r="I680" i="14" s="1"/>
  <c r="H680" i="14" a="1"/>
  <c r="H680" i="14" s="1"/>
  <c r="G680" i="14" a="1"/>
  <c r="G680" i="14" s="1"/>
  <c r="F680" i="14" a="1"/>
  <c r="F680" i="14" s="1"/>
  <c r="E680" i="14" a="1"/>
  <c r="E680" i="14" s="1"/>
  <c r="L679" i="14" a="1"/>
  <c r="L679" i="14" s="1"/>
  <c r="K679" i="14" a="1"/>
  <c r="K679" i="14" s="1"/>
  <c r="J679" i="14" a="1"/>
  <c r="J679" i="14" s="1"/>
  <c r="I679" i="14" a="1"/>
  <c r="I679" i="14" s="1"/>
  <c r="H679" i="14" a="1"/>
  <c r="H679" i="14" s="1"/>
  <c r="G679" i="14" a="1"/>
  <c r="G679" i="14" s="1"/>
  <c r="F679" i="14" a="1"/>
  <c r="F679" i="14" s="1"/>
  <c r="E679" i="14" a="1"/>
  <c r="E679" i="14" s="1"/>
  <c r="L678" i="14" a="1"/>
  <c r="L678" i="14" s="1"/>
  <c r="K678" i="14" a="1"/>
  <c r="K678" i="14" s="1"/>
  <c r="J678" i="14" a="1"/>
  <c r="J678" i="14" s="1"/>
  <c r="I678" i="14" a="1"/>
  <c r="I678" i="14" s="1"/>
  <c r="H678" i="14" a="1"/>
  <c r="H678" i="14" s="1"/>
  <c r="G678" i="14" a="1"/>
  <c r="G678" i="14" s="1"/>
  <c r="F678" i="14" a="1"/>
  <c r="F678" i="14" s="1"/>
  <c r="E678" i="14" a="1"/>
  <c r="E678" i="14" s="1"/>
  <c r="L677" i="14" a="1"/>
  <c r="L677" i="14" s="1"/>
  <c r="K677" i="14" a="1"/>
  <c r="K677" i="14" s="1"/>
  <c r="J677" i="14" a="1"/>
  <c r="J677" i="14" s="1"/>
  <c r="I677" i="14" a="1"/>
  <c r="I677" i="14" s="1"/>
  <c r="H677" i="14" a="1"/>
  <c r="H677" i="14" s="1"/>
  <c r="G677" i="14" a="1"/>
  <c r="G677" i="14" s="1"/>
  <c r="F677" i="14" a="1"/>
  <c r="F677" i="14" s="1"/>
  <c r="E677" i="14" a="1"/>
  <c r="E677" i="14" s="1"/>
  <c r="L676" i="14" a="1"/>
  <c r="L676" i="14" s="1"/>
  <c r="K676" i="14" a="1"/>
  <c r="K676" i="14" s="1"/>
  <c r="J676" i="14" a="1"/>
  <c r="J676" i="14" s="1"/>
  <c r="I676" i="14" a="1"/>
  <c r="I676" i="14" s="1"/>
  <c r="H676" i="14" a="1"/>
  <c r="H676" i="14" s="1"/>
  <c r="G676" i="14" a="1"/>
  <c r="G676" i="14" s="1"/>
  <c r="F676" i="14" a="1"/>
  <c r="F676" i="14" s="1"/>
  <c r="E676" i="14" a="1"/>
  <c r="E676" i="14" s="1"/>
  <c r="L675" i="14" a="1"/>
  <c r="L675" i="14" s="1"/>
  <c r="K675" i="14" a="1"/>
  <c r="K675" i="14" s="1"/>
  <c r="J675" i="14" a="1"/>
  <c r="J675" i="14" s="1"/>
  <c r="I675" i="14" a="1"/>
  <c r="I675" i="14" s="1"/>
  <c r="H675" i="14" a="1"/>
  <c r="H675" i="14" s="1"/>
  <c r="G675" i="14" a="1"/>
  <c r="G675" i="14" s="1"/>
  <c r="F675" i="14" a="1"/>
  <c r="F675" i="14" s="1"/>
  <c r="E675" i="14" a="1"/>
  <c r="E675" i="14" s="1"/>
  <c r="L674" i="14" a="1"/>
  <c r="L674" i="14" s="1"/>
  <c r="K674" i="14" a="1"/>
  <c r="K674" i="14" s="1"/>
  <c r="J674" i="14" a="1"/>
  <c r="J674" i="14" s="1"/>
  <c r="I674" i="14" a="1"/>
  <c r="I674" i="14" s="1"/>
  <c r="H674" i="14" a="1"/>
  <c r="H674" i="14" s="1"/>
  <c r="G674" i="14" a="1"/>
  <c r="G674" i="14" s="1"/>
  <c r="F674" i="14" a="1"/>
  <c r="F674" i="14" s="1"/>
  <c r="E674" i="14" a="1"/>
  <c r="E674" i="14" s="1"/>
  <c r="L673" i="14" a="1"/>
  <c r="L673" i="14" s="1"/>
  <c r="K673" i="14" a="1"/>
  <c r="K673" i="14" s="1"/>
  <c r="J673" i="14" a="1"/>
  <c r="J673" i="14" s="1"/>
  <c r="I673" i="14" a="1"/>
  <c r="I673" i="14" s="1"/>
  <c r="H673" i="14" a="1"/>
  <c r="H673" i="14" s="1"/>
  <c r="G673" i="14" a="1"/>
  <c r="G673" i="14" s="1"/>
  <c r="F673" i="14" a="1"/>
  <c r="F673" i="14" s="1"/>
  <c r="E673" i="14" a="1"/>
  <c r="E673" i="14" s="1"/>
  <c r="L672" i="14" a="1"/>
  <c r="L672" i="14" s="1"/>
  <c r="K672" i="14" a="1"/>
  <c r="K672" i="14" s="1"/>
  <c r="J672" i="14" a="1"/>
  <c r="J672" i="14" s="1"/>
  <c r="I672" i="14" a="1"/>
  <c r="I672" i="14" s="1"/>
  <c r="H672" i="14" a="1"/>
  <c r="H672" i="14" s="1"/>
  <c r="G672" i="14" a="1"/>
  <c r="G672" i="14" s="1"/>
  <c r="F672" i="14" a="1"/>
  <c r="F672" i="14" s="1"/>
  <c r="E672" i="14" a="1"/>
  <c r="E672" i="14" s="1"/>
  <c r="L671" i="14" a="1"/>
  <c r="L671" i="14" s="1"/>
  <c r="K671" i="14" a="1"/>
  <c r="K671" i="14" s="1"/>
  <c r="J671" i="14" a="1"/>
  <c r="J671" i="14" s="1"/>
  <c r="I671" i="14" a="1"/>
  <c r="I671" i="14" s="1"/>
  <c r="H671" i="14" a="1"/>
  <c r="H671" i="14" s="1"/>
  <c r="G671" i="14" a="1"/>
  <c r="G671" i="14" s="1"/>
  <c r="F671" i="14" a="1"/>
  <c r="F671" i="14" s="1"/>
  <c r="E671" i="14" a="1"/>
  <c r="E671" i="14" s="1"/>
  <c r="L670" i="14" a="1"/>
  <c r="L670" i="14" s="1"/>
  <c r="K670" i="14" a="1"/>
  <c r="K670" i="14" s="1"/>
  <c r="J670" i="14" a="1"/>
  <c r="J670" i="14" s="1"/>
  <c r="I670" i="14" a="1"/>
  <c r="I670" i="14" s="1"/>
  <c r="H670" i="14" a="1"/>
  <c r="H670" i="14" s="1"/>
  <c r="G670" i="14" a="1"/>
  <c r="G670" i="14" s="1"/>
  <c r="F670" i="14" a="1"/>
  <c r="F670" i="14" s="1"/>
  <c r="E670" i="14" a="1"/>
  <c r="E670" i="14" s="1"/>
  <c r="L668" i="14" a="1"/>
  <c r="L668" i="14" s="1"/>
  <c r="K668" i="14" a="1"/>
  <c r="K668" i="14" s="1"/>
  <c r="J668" i="14" a="1"/>
  <c r="J668" i="14" s="1"/>
  <c r="I668" i="14" a="1"/>
  <c r="I668" i="14" s="1"/>
  <c r="H668" i="14" a="1"/>
  <c r="H668" i="14" s="1"/>
  <c r="G668" i="14" a="1"/>
  <c r="G668" i="14" s="1"/>
  <c r="F668" i="14" a="1"/>
  <c r="F668" i="14" s="1"/>
  <c r="E668" i="14" a="1"/>
  <c r="E668" i="14" s="1"/>
  <c r="L667" i="14" a="1"/>
  <c r="L667" i="14" s="1"/>
  <c r="K667" i="14" a="1"/>
  <c r="K667" i="14" s="1"/>
  <c r="J667" i="14" a="1"/>
  <c r="J667" i="14" s="1"/>
  <c r="I667" i="14" a="1"/>
  <c r="I667" i="14" s="1"/>
  <c r="H667" i="14" a="1"/>
  <c r="H667" i="14" s="1"/>
  <c r="G667" i="14" a="1"/>
  <c r="G667" i="14" s="1"/>
  <c r="F667" i="14" a="1"/>
  <c r="F667" i="14" s="1"/>
  <c r="E667" i="14" a="1"/>
  <c r="E667" i="14" s="1"/>
  <c r="L666" i="14" a="1"/>
  <c r="L666" i="14" s="1"/>
  <c r="K666" i="14" a="1"/>
  <c r="K666" i="14" s="1"/>
  <c r="J666" i="14" a="1"/>
  <c r="J666" i="14" s="1"/>
  <c r="I666" i="14" a="1"/>
  <c r="I666" i="14" s="1"/>
  <c r="H666" i="14" a="1"/>
  <c r="H666" i="14" s="1"/>
  <c r="G666" i="14" a="1"/>
  <c r="G666" i="14" s="1"/>
  <c r="F666" i="14" a="1"/>
  <c r="F666" i="14" s="1"/>
  <c r="E666" i="14" a="1"/>
  <c r="E666" i="14" s="1"/>
  <c r="L665" i="14" a="1"/>
  <c r="L665" i="14" s="1"/>
  <c r="K665" i="14" a="1"/>
  <c r="K665" i="14" s="1"/>
  <c r="J665" i="14" a="1"/>
  <c r="J665" i="14" s="1"/>
  <c r="I665" i="14" a="1"/>
  <c r="I665" i="14" s="1"/>
  <c r="H665" i="14" a="1"/>
  <c r="H665" i="14" s="1"/>
  <c r="G665" i="14" a="1"/>
  <c r="G665" i="14" s="1"/>
  <c r="F665" i="14" a="1"/>
  <c r="F665" i="14" s="1"/>
  <c r="E665" i="14" a="1"/>
  <c r="E665" i="14" s="1"/>
  <c r="L664" i="14" a="1"/>
  <c r="L664" i="14" s="1"/>
  <c r="K664" i="14" a="1"/>
  <c r="K664" i="14" s="1"/>
  <c r="J664" i="14" a="1"/>
  <c r="J664" i="14" s="1"/>
  <c r="I664" i="14" a="1"/>
  <c r="I664" i="14" s="1"/>
  <c r="H664" i="14" a="1"/>
  <c r="H664" i="14" s="1"/>
  <c r="G664" i="14" a="1"/>
  <c r="G664" i="14" s="1"/>
  <c r="F664" i="14" a="1"/>
  <c r="F664" i="14" s="1"/>
  <c r="E664" i="14" a="1"/>
  <c r="E664" i="14" s="1"/>
  <c r="L663" i="14" a="1"/>
  <c r="L663" i="14" s="1"/>
  <c r="K663" i="14" a="1"/>
  <c r="K663" i="14" s="1"/>
  <c r="J663" i="14" a="1"/>
  <c r="J663" i="14" s="1"/>
  <c r="I663" i="14" a="1"/>
  <c r="I663" i="14" s="1"/>
  <c r="H663" i="14" a="1"/>
  <c r="H663" i="14" s="1"/>
  <c r="G663" i="14" a="1"/>
  <c r="G663" i="14" s="1"/>
  <c r="F663" i="14" a="1"/>
  <c r="F663" i="14" s="1"/>
  <c r="E663" i="14" a="1"/>
  <c r="E663" i="14" s="1"/>
  <c r="L662" i="14" a="1"/>
  <c r="L662" i="14" s="1"/>
  <c r="K662" i="14" a="1"/>
  <c r="K662" i="14" s="1"/>
  <c r="J662" i="14" a="1"/>
  <c r="J662" i="14" s="1"/>
  <c r="I662" i="14" a="1"/>
  <c r="I662" i="14" s="1"/>
  <c r="H662" i="14" a="1"/>
  <c r="H662" i="14" s="1"/>
  <c r="G662" i="14" a="1"/>
  <c r="G662" i="14" s="1"/>
  <c r="F662" i="14" a="1"/>
  <c r="F662" i="14" s="1"/>
  <c r="E662" i="14" a="1"/>
  <c r="E662" i="14" s="1"/>
  <c r="L661" i="14" a="1"/>
  <c r="L661" i="14" s="1"/>
  <c r="K661" i="14" a="1"/>
  <c r="K661" i="14" s="1"/>
  <c r="J661" i="14" a="1"/>
  <c r="J661" i="14" s="1"/>
  <c r="I661" i="14" a="1"/>
  <c r="I661" i="14" s="1"/>
  <c r="H661" i="14" a="1"/>
  <c r="H661" i="14" s="1"/>
  <c r="G661" i="14" a="1"/>
  <c r="G661" i="14" s="1"/>
  <c r="F661" i="14" a="1"/>
  <c r="F661" i="14" s="1"/>
  <c r="E661" i="14" a="1"/>
  <c r="E661" i="14" s="1"/>
  <c r="L660" i="14" a="1"/>
  <c r="L660" i="14" s="1"/>
  <c r="K660" i="14" a="1"/>
  <c r="K660" i="14" s="1"/>
  <c r="J660" i="14" a="1"/>
  <c r="J660" i="14" s="1"/>
  <c r="I660" i="14" a="1"/>
  <c r="I660" i="14" s="1"/>
  <c r="H660" i="14" a="1"/>
  <c r="H660" i="14" s="1"/>
  <c r="G660" i="14" a="1"/>
  <c r="G660" i="14" s="1"/>
  <c r="F660" i="14" a="1"/>
  <c r="F660" i="14" s="1"/>
  <c r="E660" i="14" a="1"/>
  <c r="E660" i="14" s="1"/>
  <c r="L659" i="14" a="1"/>
  <c r="L659" i="14" s="1"/>
  <c r="K659" i="14" a="1"/>
  <c r="K659" i="14" s="1"/>
  <c r="J659" i="14" a="1"/>
  <c r="J659" i="14" s="1"/>
  <c r="I659" i="14" a="1"/>
  <c r="I659" i="14" s="1"/>
  <c r="H659" i="14" a="1"/>
  <c r="H659" i="14" s="1"/>
  <c r="G659" i="14" a="1"/>
  <c r="G659" i="14" s="1"/>
  <c r="F659" i="14" a="1"/>
  <c r="F659" i="14" s="1"/>
  <c r="E659" i="14" a="1"/>
  <c r="E659" i="14" s="1"/>
  <c r="L658" i="14" a="1"/>
  <c r="L658" i="14" s="1"/>
  <c r="K658" i="14" a="1"/>
  <c r="K658" i="14" s="1"/>
  <c r="J658" i="14" a="1"/>
  <c r="J658" i="14" s="1"/>
  <c r="I658" i="14" a="1"/>
  <c r="I658" i="14" s="1"/>
  <c r="H658" i="14" a="1"/>
  <c r="H658" i="14" s="1"/>
  <c r="G658" i="14" a="1"/>
  <c r="G658" i="14" s="1"/>
  <c r="F658" i="14" a="1"/>
  <c r="F658" i="14" s="1"/>
  <c r="E658" i="14" a="1"/>
  <c r="E658" i="14" s="1"/>
  <c r="L657" i="14" a="1"/>
  <c r="L657" i="14" s="1"/>
  <c r="K657" i="14" a="1"/>
  <c r="K657" i="14" s="1"/>
  <c r="J657" i="14" a="1"/>
  <c r="J657" i="14" s="1"/>
  <c r="I657" i="14" a="1"/>
  <c r="I657" i="14" s="1"/>
  <c r="H657" i="14" a="1"/>
  <c r="H657" i="14" s="1"/>
  <c r="G657" i="14" a="1"/>
  <c r="G657" i="14" s="1"/>
  <c r="F657" i="14" a="1"/>
  <c r="F657" i="14" s="1"/>
  <c r="E657" i="14" a="1"/>
  <c r="E657" i="14" s="1"/>
  <c r="L656" i="14" a="1"/>
  <c r="L656" i="14" s="1"/>
  <c r="K656" i="14" a="1"/>
  <c r="K656" i="14" s="1"/>
  <c r="J656" i="14" a="1"/>
  <c r="J656" i="14" s="1"/>
  <c r="I656" i="14" a="1"/>
  <c r="I656" i="14" s="1"/>
  <c r="H656" i="14" a="1"/>
  <c r="H656" i="14" s="1"/>
  <c r="G656" i="14" a="1"/>
  <c r="G656" i="14" s="1"/>
  <c r="F656" i="14" a="1"/>
  <c r="F656" i="14" s="1"/>
  <c r="E656" i="14" a="1"/>
  <c r="E656" i="14" s="1"/>
  <c r="L655" i="14" a="1"/>
  <c r="L655" i="14" s="1"/>
  <c r="K655" i="14" a="1"/>
  <c r="K655" i="14" s="1"/>
  <c r="J655" i="14" a="1"/>
  <c r="J655" i="14" s="1"/>
  <c r="I655" i="14" a="1"/>
  <c r="I655" i="14" s="1"/>
  <c r="H655" i="14" a="1"/>
  <c r="H655" i="14" s="1"/>
  <c r="G655" i="14" a="1"/>
  <c r="G655" i="14" s="1"/>
  <c r="F655" i="14" a="1"/>
  <c r="F655" i="14" s="1"/>
  <c r="E655" i="14" a="1"/>
  <c r="E655" i="14" s="1"/>
  <c r="L654" i="14" a="1"/>
  <c r="L654" i="14" s="1"/>
  <c r="K654" i="14" a="1"/>
  <c r="K654" i="14" s="1"/>
  <c r="J654" i="14" a="1"/>
  <c r="J654" i="14" s="1"/>
  <c r="I654" i="14" a="1"/>
  <c r="I654" i="14" s="1"/>
  <c r="H654" i="14" a="1"/>
  <c r="H654" i="14" s="1"/>
  <c r="G654" i="14" a="1"/>
  <c r="G654" i="14" s="1"/>
  <c r="F654" i="14" a="1"/>
  <c r="F654" i="14" s="1"/>
  <c r="E654" i="14" a="1"/>
  <c r="E654" i="14" s="1"/>
  <c r="L653" i="14" a="1"/>
  <c r="L653" i="14" s="1"/>
  <c r="K653" i="14" a="1"/>
  <c r="K653" i="14" s="1"/>
  <c r="J653" i="14" a="1"/>
  <c r="J653" i="14" s="1"/>
  <c r="I653" i="14" a="1"/>
  <c r="I653" i="14" s="1"/>
  <c r="H653" i="14" a="1"/>
  <c r="H653" i="14" s="1"/>
  <c r="G653" i="14" a="1"/>
  <c r="G653" i="14" s="1"/>
  <c r="F653" i="14" a="1"/>
  <c r="F653" i="14" s="1"/>
  <c r="E653" i="14" a="1"/>
  <c r="E653" i="14" s="1"/>
  <c r="L652" i="14" a="1"/>
  <c r="L652" i="14" s="1"/>
  <c r="K652" i="14" a="1"/>
  <c r="K652" i="14" s="1"/>
  <c r="J652" i="14" a="1"/>
  <c r="J652" i="14" s="1"/>
  <c r="I652" i="14" a="1"/>
  <c r="I652" i="14" s="1"/>
  <c r="H652" i="14" a="1"/>
  <c r="H652" i="14" s="1"/>
  <c r="G652" i="14" a="1"/>
  <c r="G652" i="14" s="1"/>
  <c r="F652" i="14" a="1"/>
  <c r="F652" i="14" s="1"/>
  <c r="E652" i="14" a="1"/>
  <c r="E652" i="14" s="1"/>
  <c r="L651" i="14" a="1"/>
  <c r="L651" i="14" s="1"/>
  <c r="K651" i="14" a="1"/>
  <c r="K651" i="14" s="1"/>
  <c r="J651" i="14" a="1"/>
  <c r="J651" i="14" s="1"/>
  <c r="I651" i="14" a="1"/>
  <c r="I651" i="14" s="1"/>
  <c r="H651" i="14" a="1"/>
  <c r="H651" i="14" s="1"/>
  <c r="G651" i="14" a="1"/>
  <c r="G651" i="14" s="1"/>
  <c r="F651" i="14" a="1"/>
  <c r="F651" i="14" s="1"/>
  <c r="E651" i="14" a="1"/>
  <c r="E651" i="14" s="1"/>
  <c r="L650" i="14" a="1"/>
  <c r="L650" i="14" s="1"/>
  <c r="K650" i="14" a="1"/>
  <c r="K650" i="14" s="1"/>
  <c r="J650" i="14" a="1"/>
  <c r="J650" i="14" s="1"/>
  <c r="I650" i="14" a="1"/>
  <c r="I650" i="14" s="1"/>
  <c r="H650" i="14" a="1"/>
  <c r="H650" i="14" s="1"/>
  <c r="G650" i="14" a="1"/>
  <c r="G650" i="14" s="1"/>
  <c r="F650" i="14" a="1"/>
  <c r="F650" i="14" s="1"/>
  <c r="E650" i="14" a="1"/>
  <c r="E650" i="14" s="1"/>
  <c r="L649" i="14" a="1"/>
  <c r="L649" i="14" s="1"/>
  <c r="K649" i="14" a="1"/>
  <c r="K649" i="14" s="1"/>
  <c r="J649" i="14" a="1"/>
  <c r="J649" i="14" s="1"/>
  <c r="I649" i="14" a="1"/>
  <c r="I649" i="14" s="1"/>
  <c r="H649" i="14" a="1"/>
  <c r="H649" i="14" s="1"/>
  <c r="G649" i="14" a="1"/>
  <c r="G649" i="14" s="1"/>
  <c r="F649" i="14" a="1"/>
  <c r="F649" i="14" s="1"/>
  <c r="E649" i="14" a="1"/>
  <c r="E649" i="14" s="1"/>
  <c r="L648" i="14" a="1"/>
  <c r="L648" i="14" s="1"/>
  <c r="K648" i="14" a="1"/>
  <c r="K648" i="14" s="1"/>
  <c r="J648" i="14" a="1"/>
  <c r="J648" i="14" s="1"/>
  <c r="I648" i="14" a="1"/>
  <c r="I648" i="14" s="1"/>
  <c r="H648" i="14" a="1"/>
  <c r="H648" i="14" s="1"/>
  <c r="G648" i="14" a="1"/>
  <c r="G648" i="14" s="1"/>
  <c r="F648" i="14" a="1"/>
  <c r="F648" i="14" s="1"/>
  <c r="E648" i="14" a="1"/>
  <c r="E648" i="14" s="1"/>
  <c r="L647" i="14" a="1"/>
  <c r="L647" i="14" s="1"/>
  <c r="K647" i="14" a="1"/>
  <c r="K647" i="14" s="1"/>
  <c r="J647" i="14" a="1"/>
  <c r="J647" i="14" s="1"/>
  <c r="I647" i="14" a="1"/>
  <c r="I647" i="14" s="1"/>
  <c r="H647" i="14" a="1"/>
  <c r="H647" i="14" s="1"/>
  <c r="G647" i="14" a="1"/>
  <c r="G647" i="14" s="1"/>
  <c r="F647" i="14" a="1"/>
  <c r="F647" i="14" s="1"/>
  <c r="E647" i="14" a="1"/>
  <c r="E647" i="14" s="1"/>
  <c r="L646" i="14" a="1"/>
  <c r="L646" i="14" s="1"/>
  <c r="K646" i="14" a="1"/>
  <c r="K646" i="14" s="1"/>
  <c r="J646" i="14" a="1"/>
  <c r="J646" i="14" s="1"/>
  <c r="I646" i="14" a="1"/>
  <c r="I646" i="14" s="1"/>
  <c r="H646" i="14" a="1"/>
  <c r="H646" i="14" s="1"/>
  <c r="G646" i="14" a="1"/>
  <c r="G646" i="14" s="1"/>
  <c r="F646" i="14" a="1"/>
  <c r="F646" i="14" s="1"/>
  <c r="E646" i="14" a="1"/>
  <c r="E646" i="14" s="1"/>
  <c r="L645" i="14" a="1"/>
  <c r="L645" i="14" s="1"/>
  <c r="K645" i="14" a="1"/>
  <c r="K645" i="14" s="1"/>
  <c r="J645" i="14" a="1"/>
  <c r="J645" i="14" s="1"/>
  <c r="I645" i="14" a="1"/>
  <c r="I645" i="14" s="1"/>
  <c r="H645" i="14" a="1"/>
  <c r="H645" i="14" s="1"/>
  <c r="G645" i="14" a="1"/>
  <c r="G645" i="14" s="1"/>
  <c r="F645" i="14" a="1"/>
  <c r="F645" i="14" s="1"/>
  <c r="E645" i="14" a="1"/>
  <c r="E645" i="14" s="1"/>
  <c r="L644" i="14" a="1"/>
  <c r="L644" i="14" s="1"/>
  <c r="K644" i="14" a="1"/>
  <c r="K644" i="14" s="1"/>
  <c r="J644" i="14" a="1"/>
  <c r="J644" i="14" s="1"/>
  <c r="I644" i="14" a="1"/>
  <c r="I644" i="14" s="1"/>
  <c r="H644" i="14" a="1"/>
  <c r="H644" i="14" s="1"/>
  <c r="G644" i="14" a="1"/>
  <c r="G644" i="14" s="1"/>
  <c r="F644" i="14" a="1"/>
  <c r="F644" i="14" s="1"/>
  <c r="E644" i="14" a="1"/>
  <c r="E644" i="14" s="1"/>
  <c r="L643" i="14" a="1"/>
  <c r="L643" i="14" s="1"/>
  <c r="K643" i="14" a="1"/>
  <c r="K643" i="14" s="1"/>
  <c r="J643" i="14" a="1"/>
  <c r="J643" i="14" s="1"/>
  <c r="I643" i="14" a="1"/>
  <c r="I643" i="14" s="1"/>
  <c r="H643" i="14" a="1"/>
  <c r="H643" i="14" s="1"/>
  <c r="G643" i="14" a="1"/>
  <c r="G643" i="14" s="1"/>
  <c r="F643" i="14" a="1"/>
  <c r="F643" i="14" s="1"/>
  <c r="E643" i="14" a="1"/>
  <c r="E643" i="14" s="1"/>
  <c r="L642" i="14" a="1"/>
  <c r="L642" i="14" s="1"/>
  <c r="K642" i="14" a="1"/>
  <c r="K642" i="14" s="1"/>
  <c r="J642" i="14" a="1"/>
  <c r="J642" i="14" s="1"/>
  <c r="I642" i="14" a="1"/>
  <c r="I642" i="14" s="1"/>
  <c r="H642" i="14" a="1"/>
  <c r="H642" i="14" s="1"/>
  <c r="G642" i="14" a="1"/>
  <c r="G642" i="14" s="1"/>
  <c r="F642" i="14" a="1"/>
  <c r="F642" i="14" s="1"/>
  <c r="E642" i="14" a="1"/>
  <c r="E642" i="14" s="1"/>
  <c r="L641" i="14" a="1"/>
  <c r="L641" i="14" s="1"/>
  <c r="K641" i="14" a="1"/>
  <c r="K641" i="14" s="1"/>
  <c r="J641" i="14" a="1"/>
  <c r="J641" i="14" s="1"/>
  <c r="I641" i="14" a="1"/>
  <c r="I641" i="14" s="1"/>
  <c r="H641" i="14" a="1"/>
  <c r="H641" i="14" s="1"/>
  <c r="G641" i="14" a="1"/>
  <c r="G641" i="14" s="1"/>
  <c r="F641" i="14" a="1"/>
  <c r="F641" i="14" s="1"/>
  <c r="E641" i="14" a="1"/>
  <c r="E641" i="14" s="1"/>
  <c r="L640" i="14" a="1"/>
  <c r="L640" i="14" s="1"/>
  <c r="K640" i="14" a="1"/>
  <c r="K640" i="14" s="1"/>
  <c r="J640" i="14" a="1"/>
  <c r="J640" i="14" s="1"/>
  <c r="I640" i="14" a="1"/>
  <c r="I640" i="14" s="1"/>
  <c r="H640" i="14" a="1"/>
  <c r="H640" i="14" s="1"/>
  <c r="G640" i="14" a="1"/>
  <c r="G640" i="14" s="1"/>
  <c r="F640" i="14" a="1"/>
  <c r="F640" i="14" s="1"/>
  <c r="E640" i="14" a="1"/>
  <c r="E640" i="14" s="1"/>
  <c r="L639" i="14" a="1"/>
  <c r="L639" i="14" s="1"/>
  <c r="K639" i="14" a="1"/>
  <c r="K639" i="14" s="1"/>
  <c r="J639" i="14" a="1"/>
  <c r="J639" i="14" s="1"/>
  <c r="I639" i="14" a="1"/>
  <c r="I639" i="14" s="1"/>
  <c r="H639" i="14" a="1"/>
  <c r="H639" i="14" s="1"/>
  <c r="G639" i="14" a="1"/>
  <c r="G639" i="14" s="1"/>
  <c r="F639" i="14" a="1"/>
  <c r="F639" i="14" s="1"/>
  <c r="E639" i="14" a="1"/>
  <c r="E639" i="14" s="1"/>
  <c r="L638" i="14" a="1"/>
  <c r="L638" i="14" s="1"/>
  <c r="K638" i="14" a="1"/>
  <c r="K638" i="14" s="1"/>
  <c r="J638" i="14" a="1"/>
  <c r="J638" i="14" s="1"/>
  <c r="I638" i="14" a="1"/>
  <c r="I638" i="14" s="1"/>
  <c r="H638" i="14" a="1"/>
  <c r="H638" i="14" s="1"/>
  <c r="G638" i="14" a="1"/>
  <c r="G638" i="14" s="1"/>
  <c r="F638" i="14" a="1"/>
  <c r="F638" i="14" s="1"/>
  <c r="E638" i="14" a="1"/>
  <c r="E638" i="14" s="1"/>
  <c r="L637" i="14" a="1"/>
  <c r="L637" i="14" s="1"/>
  <c r="K637" i="14" a="1"/>
  <c r="K637" i="14" s="1"/>
  <c r="J637" i="14" a="1"/>
  <c r="J637" i="14" s="1"/>
  <c r="I637" i="14" a="1"/>
  <c r="I637" i="14" s="1"/>
  <c r="H637" i="14" a="1"/>
  <c r="H637" i="14" s="1"/>
  <c r="G637" i="14" a="1"/>
  <c r="G637" i="14" s="1"/>
  <c r="F637" i="14" a="1"/>
  <c r="F637" i="14" s="1"/>
  <c r="E637" i="14" a="1"/>
  <c r="E637" i="14" s="1"/>
  <c r="L636" i="14" a="1"/>
  <c r="L636" i="14" s="1"/>
  <c r="K636" i="14" a="1"/>
  <c r="K636" i="14" s="1"/>
  <c r="J636" i="14" a="1"/>
  <c r="J636" i="14" s="1"/>
  <c r="I636" i="14" a="1"/>
  <c r="I636" i="14" s="1"/>
  <c r="H636" i="14" a="1"/>
  <c r="H636" i="14" s="1"/>
  <c r="G636" i="14" a="1"/>
  <c r="G636" i="14" s="1"/>
  <c r="F636" i="14" a="1"/>
  <c r="F636" i="14" s="1"/>
  <c r="E636" i="14" a="1"/>
  <c r="E636" i="14" s="1"/>
  <c r="L635" i="14" a="1"/>
  <c r="L635" i="14" s="1"/>
  <c r="K635" i="14" a="1"/>
  <c r="K635" i="14" s="1"/>
  <c r="J635" i="14" a="1"/>
  <c r="J635" i="14" s="1"/>
  <c r="I635" i="14" a="1"/>
  <c r="I635" i="14" s="1"/>
  <c r="H635" i="14" a="1"/>
  <c r="H635" i="14" s="1"/>
  <c r="G635" i="14" a="1"/>
  <c r="G635" i="14" s="1"/>
  <c r="F635" i="14" a="1"/>
  <c r="F635" i="14" s="1"/>
  <c r="E635" i="14" a="1"/>
  <c r="E635" i="14" s="1"/>
  <c r="L634" i="14" a="1"/>
  <c r="L634" i="14" s="1"/>
  <c r="K634" i="14" a="1"/>
  <c r="K634" i="14" s="1"/>
  <c r="J634" i="14" a="1"/>
  <c r="J634" i="14" s="1"/>
  <c r="I634" i="14" a="1"/>
  <c r="I634" i="14" s="1"/>
  <c r="H634" i="14" a="1"/>
  <c r="H634" i="14" s="1"/>
  <c r="G634" i="14" a="1"/>
  <c r="G634" i="14" s="1"/>
  <c r="F634" i="14" a="1"/>
  <c r="F634" i="14" s="1"/>
  <c r="E634" i="14" a="1"/>
  <c r="E634" i="14" s="1"/>
  <c r="L633" i="14" a="1"/>
  <c r="L633" i="14" s="1"/>
  <c r="K633" i="14" a="1"/>
  <c r="K633" i="14" s="1"/>
  <c r="J633" i="14" a="1"/>
  <c r="J633" i="14" s="1"/>
  <c r="I633" i="14" a="1"/>
  <c r="I633" i="14" s="1"/>
  <c r="H633" i="14" a="1"/>
  <c r="H633" i="14" s="1"/>
  <c r="G633" i="14" a="1"/>
  <c r="G633" i="14" s="1"/>
  <c r="F633" i="14" a="1"/>
  <c r="F633" i="14" s="1"/>
  <c r="E633" i="14" a="1"/>
  <c r="E633" i="14" s="1"/>
  <c r="L632" i="14" a="1"/>
  <c r="L632" i="14" s="1"/>
  <c r="K632" i="14" a="1"/>
  <c r="K632" i="14" s="1"/>
  <c r="J632" i="14" a="1"/>
  <c r="J632" i="14" s="1"/>
  <c r="I632" i="14" a="1"/>
  <c r="I632" i="14" s="1"/>
  <c r="H632" i="14" a="1"/>
  <c r="H632" i="14" s="1"/>
  <c r="G632" i="14" a="1"/>
  <c r="G632" i="14" s="1"/>
  <c r="F632" i="14" a="1"/>
  <c r="F632" i="14" s="1"/>
  <c r="E632" i="14" a="1"/>
  <c r="E632" i="14" s="1"/>
  <c r="L631" i="14" a="1"/>
  <c r="L631" i="14" s="1"/>
  <c r="K631" i="14" a="1"/>
  <c r="K631" i="14" s="1"/>
  <c r="J631" i="14" a="1"/>
  <c r="J631" i="14" s="1"/>
  <c r="I631" i="14" a="1"/>
  <c r="I631" i="14" s="1"/>
  <c r="H631" i="14" a="1"/>
  <c r="H631" i="14" s="1"/>
  <c r="G631" i="14" a="1"/>
  <c r="G631" i="14" s="1"/>
  <c r="F631" i="14" a="1"/>
  <c r="F631" i="14" s="1"/>
  <c r="E631" i="14" a="1"/>
  <c r="E631" i="14" s="1"/>
  <c r="L630" i="14" a="1"/>
  <c r="L630" i="14" s="1"/>
  <c r="K630" i="14" a="1"/>
  <c r="K630" i="14" s="1"/>
  <c r="J630" i="14" a="1"/>
  <c r="J630" i="14" s="1"/>
  <c r="I630" i="14" a="1"/>
  <c r="I630" i="14" s="1"/>
  <c r="H630" i="14" a="1"/>
  <c r="H630" i="14" s="1"/>
  <c r="G630" i="14" a="1"/>
  <c r="G630" i="14" s="1"/>
  <c r="F630" i="14" a="1"/>
  <c r="F630" i="14" s="1"/>
  <c r="E630" i="14" a="1"/>
  <c r="E630" i="14" s="1"/>
  <c r="L629" i="14" a="1"/>
  <c r="L629" i="14" s="1"/>
  <c r="K629" i="14" a="1"/>
  <c r="K629" i="14" s="1"/>
  <c r="J629" i="14" a="1"/>
  <c r="J629" i="14" s="1"/>
  <c r="I629" i="14" a="1"/>
  <c r="I629" i="14" s="1"/>
  <c r="H629" i="14" a="1"/>
  <c r="H629" i="14" s="1"/>
  <c r="G629" i="14" a="1"/>
  <c r="G629" i="14" s="1"/>
  <c r="F629" i="14" a="1"/>
  <c r="F629" i="14" s="1"/>
  <c r="E629" i="14" a="1"/>
  <c r="E629" i="14" s="1"/>
  <c r="L628" i="14" a="1"/>
  <c r="L628" i="14" s="1"/>
  <c r="K628" i="14" a="1"/>
  <c r="K628" i="14" s="1"/>
  <c r="J628" i="14" a="1"/>
  <c r="J628" i="14" s="1"/>
  <c r="I628" i="14" a="1"/>
  <c r="I628" i="14" s="1"/>
  <c r="H628" i="14" a="1"/>
  <c r="H628" i="14" s="1"/>
  <c r="G628" i="14" a="1"/>
  <c r="G628" i="14" s="1"/>
  <c r="F628" i="14" a="1"/>
  <c r="F628" i="14" s="1"/>
  <c r="E628" i="14" a="1"/>
  <c r="E628" i="14" s="1"/>
  <c r="L627" i="14" a="1"/>
  <c r="L627" i="14" s="1"/>
  <c r="K627" i="14" a="1"/>
  <c r="K627" i="14" s="1"/>
  <c r="J627" i="14" a="1"/>
  <c r="J627" i="14" s="1"/>
  <c r="I627" i="14" a="1"/>
  <c r="I627" i="14" s="1"/>
  <c r="H627" i="14" a="1"/>
  <c r="H627" i="14" s="1"/>
  <c r="G627" i="14" a="1"/>
  <c r="G627" i="14" s="1"/>
  <c r="F627" i="14" a="1"/>
  <c r="F627" i="14" s="1"/>
  <c r="E627" i="14" a="1"/>
  <c r="E627" i="14" s="1"/>
  <c r="L626" i="14" a="1"/>
  <c r="L626" i="14" s="1"/>
  <c r="K626" i="14" a="1"/>
  <c r="K626" i="14" s="1"/>
  <c r="J626" i="14" a="1"/>
  <c r="J626" i="14" s="1"/>
  <c r="I626" i="14" a="1"/>
  <c r="I626" i="14" s="1"/>
  <c r="H626" i="14" a="1"/>
  <c r="H626" i="14" s="1"/>
  <c r="G626" i="14" a="1"/>
  <c r="G626" i="14" s="1"/>
  <c r="F626" i="14" a="1"/>
  <c r="F626" i="14" s="1"/>
  <c r="E626" i="14" a="1"/>
  <c r="E626" i="14" s="1"/>
  <c r="L625" i="14" a="1"/>
  <c r="L625" i="14" s="1"/>
  <c r="K625" i="14" a="1"/>
  <c r="K625" i="14" s="1"/>
  <c r="J625" i="14" a="1"/>
  <c r="J625" i="14" s="1"/>
  <c r="I625" i="14" a="1"/>
  <c r="I625" i="14" s="1"/>
  <c r="H625" i="14" a="1"/>
  <c r="H625" i="14" s="1"/>
  <c r="G625" i="14" a="1"/>
  <c r="G625" i="14" s="1"/>
  <c r="F625" i="14" a="1"/>
  <c r="F625" i="14" s="1"/>
  <c r="E625" i="14" a="1"/>
  <c r="E625" i="14" s="1"/>
  <c r="L624" i="14" a="1"/>
  <c r="L624" i="14" s="1"/>
  <c r="K624" i="14" a="1"/>
  <c r="K624" i="14" s="1"/>
  <c r="J624" i="14" a="1"/>
  <c r="J624" i="14" s="1"/>
  <c r="I624" i="14" a="1"/>
  <c r="I624" i="14" s="1"/>
  <c r="H624" i="14" a="1"/>
  <c r="H624" i="14" s="1"/>
  <c r="G624" i="14" a="1"/>
  <c r="G624" i="14" s="1"/>
  <c r="F624" i="14" a="1"/>
  <c r="F624" i="14" s="1"/>
  <c r="E624" i="14" a="1"/>
  <c r="E624" i="14" s="1"/>
  <c r="L623" i="14" a="1"/>
  <c r="L623" i="14" s="1"/>
  <c r="K623" i="14" a="1"/>
  <c r="K623" i="14" s="1"/>
  <c r="J623" i="14" a="1"/>
  <c r="J623" i="14" s="1"/>
  <c r="I623" i="14" a="1"/>
  <c r="I623" i="14" s="1"/>
  <c r="H623" i="14" a="1"/>
  <c r="H623" i="14" s="1"/>
  <c r="G623" i="14" a="1"/>
  <c r="G623" i="14" s="1"/>
  <c r="F623" i="14" a="1"/>
  <c r="F623" i="14" s="1"/>
  <c r="E623" i="14" a="1"/>
  <c r="E623" i="14" s="1"/>
  <c r="L622" i="14" a="1"/>
  <c r="L622" i="14" s="1"/>
  <c r="K622" i="14" a="1"/>
  <c r="K622" i="14" s="1"/>
  <c r="J622" i="14" a="1"/>
  <c r="J622" i="14" s="1"/>
  <c r="I622" i="14" a="1"/>
  <c r="I622" i="14" s="1"/>
  <c r="H622" i="14" a="1"/>
  <c r="H622" i="14" s="1"/>
  <c r="G622" i="14" a="1"/>
  <c r="G622" i="14" s="1"/>
  <c r="F622" i="14" a="1"/>
  <c r="F622" i="14" s="1"/>
  <c r="E622" i="14" a="1"/>
  <c r="E622" i="14" s="1"/>
  <c r="L621" i="14" a="1"/>
  <c r="L621" i="14" s="1"/>
  <c r="K621" i="14" a="1"/>
  <c r="K621" i="14" s="1"/>
  <c r="J621" i="14" a="1"/>
  <c r="J621" i="14" s="1"/>
  <c r="I621" i="14" a="1"/>
  <c r="I621" i="14" s="1"/>
  <c r="H621" i="14" a="1"/>
  <c r="H621" i="14" s="1"/>
  <c r="G621" i="14" a="1"/>
  <c r="G621" i="14" s="1"/>
  <c r="F621" i="14" a="1"/>
  <c r="F621" i="14" s="1"/>
  <c r="E621" i="14" a="1"/>
  <c r="E621" i="14" s="1"/>
  <c r="L620" i="14" a="1"/>
  <c r="L620" i="14" s="1"/>
  <c r="K620" i="14" a="1"/>
  <c r="K620" i="14" s="1"/>
  <c r="J620" i="14" a="1"/>
  <c r="J620" i="14" s="1"/>
  <c r="I620" i="14" a="1"/>
  <c r="I620" i="14" s="1"/>
  <c r="H620" i="14" a="1"/>
  <c r="H620" i="14" s="1"/>
  <c r="G620" i="14" a="1"/>
  <c r="G620" i="14" s="1"/>
  <c r="F620" i="14" a="1"/>
  <c r="F620" i="14" s="1"/>
  <c r="E620" i="14" a="1"/>
  <c r="E620" i="14" s="1"/>
  <c r="L619" i="14" a="1"/>
  <c r="L619" i="14" s="1"/>
  <c r="K619" i="14" a="1"/>
  <c r="K619" i="14" s="1"/>
  <c r="J619" i="14" a="1"/>
  <c r="J619" i="14" s="1"/>
  <c r="I619" i="14" a="1"/>
  <c r="I619" i="14" s="1"/>
  <c r="H619" i="14" a="1"/>
  <c r="H619" i="14" s="1"/>
  <c r="G619" i="14" a="1"/>
  <c r="G619" i="14" s="1"/>
  <c r="F619" i="14" a="1"/>
  <c r="F619" i="14" s="1"/>
  <c r="E619" i="14" a="1"/>
  <c r="E619" i="14" s="1"/>
  <c r="E569" i="14" a="1"/>
  <c r="E569" i="14" s="1"/>
  <c r="F569" i="14" a="1"/>
  <c r="F569" i="14" s="1"/>
  <c r="G569" i="14" a="1"/>
  <c r="G569" i="14" s="1"/>
  <c r="H569" i="14" a="1"/>
  <c r="H569" i="14" s="1"/>
  <c r="I569" i="14" a="1"/>
  <c r="I569" i="14" s="1"/>
  <c r="J569" i="14" a="1"/>
  <c r="J569" i="14" s="1"/>
  <c r="K569" i="14" a="1"/>
  <c r="K569" i="14" s="1"/>
  <c r="L569" i="14" a="1"/>
  <c r="L569" i="14" s="1"/>
  <c r="E570" i="14" a="1"/>
  <c r="E570" i="14" s="1"/>
  <c r="F570" i="14" a="1"/>
  <c r="F570" i="14" s="1"/>
  <c r="G570" i="14" a="1"/>
  <c r="G570" i="14" s="1"/>
  <c r="H570" i="14" a="1"/>
  <c r="H570" i="14" s="1"/>
  <c r="I570" i="14" a="1"/>
  <c r="I570" i="14" s="1"/>
  <c r="J570" i="14" a="1"/>
  <c r="J570" i="14" s="1"/>
  <c r="K570" i="14" a="1"/>
  <c r="K570" i="14" s="1"/>
  <c r="L570" i="14" a="1"/>
  <c r="L570" i="14" s="1"/>
  <c r="E571" i="14" a="1"/>
  <c r="E571" i="14" s="1"/>
  <c r="F571" i="14" a="1"/>
  <c r="F571" i="14" s="1"/>
  <c r="G571" i="14" a="1"/>
  <c r="G571" i="14" s="1"/>
  <c r="H571" i="14" a="1"/>
  <c r="H571" i="14" s="1"/>
  <c r="I571" i="14" a="1"/>
  <c r="I571" i="14" s="1"/>
  <c r="J571" i="14" a="1"/>
  <c r="J571" i="14" s="1"/>
  <c r="K571" i="14" a="1"/>
  <c r="K571" i="14" s="1"/>
  <c r="L571" i="14" a="1"/>
  <c r="L571" i="14" s="1"/>
  <c r="E572" i="14" a="1"/>
  <c r="E572" i="14" s="1"/>
  <c r="F572" i="14" a="1"/>
  <c r="F572" i="14" s="1"/>
  <c r="G572" i="14" a="1"/>
  <c r="G572" i="14" s="1"/>
  <c r="H572" i="14" a="1"/>
  <c r="H572" i="14" s="1"/>
  <c r="I572" i="14" a="1"/>
  <c r="I572" i="14" s="1"/>
  <c r="J572" i="14" a="1"/>
  <c r="J572" i="14" s="1"/>
  <c r="K572" i="14" a="1"/>
  <c r="K572" i="14" s="1"/>
  <c r="L572" i="14" a="1"/>
  <c r="L572" i="14" s="1"/>
  <c r="E573" i="14" a="1"/>
  <c r="E573" i="14" s="1"/>
  <c r="F573" i="14" a="1"/>
  <c r="F573" i="14" s="1"/>
  <c r="G573" i="14" a="1"/>
  <c r="G573" i="14" s="1"/>
  <c r="H573" i="14" a="1"/>
  <c r="H573" i="14" s="1"/>
  <c r="I573" i="14" a="1"/>
  <c r="I573" i="14" s="1"/>
  <c r="J573" i="14" a="1"/>
  <c r="J573" i="14" s="1"/>
  <c r="K573" i="14" a="1"/>
  <c r="K573" i="14" s="1"/>
  <c r="L573" i="14" a="1"/>
  <c r="L573" i="14" s="1"/>
  <c r="E574" i="14" a="1"/>
  <c r="E574" i="14" s="1"/>
  <c r="F574" i="14" a="1"/>
  <c r="F574" i="14" s="1"/>
  <c r="G574" i="14" a="1"/>
  <c r="G574" i="14" s="1"/>
  <c r="H574" i="14" a="1"/>
  <c r="H574" i="14" s="1"/>
  <c r="I574" i="14" a="1"/>
  <c r="I574" i="14" s="1"/>
  <c r="J574" i="14" a="1"/>
  <c r="J574" i="14" s="1"/>
  <c r="K574" i="14" a="1"/>
  <c r="K574" i="14" s="1"/>
  <c r="L574" i="14" a="1"/>
  <c r="L574" i="14" s="1"/>
  <c r="E575" i="14" a="1"/>
  <c r="E575" i="14" s="1"/>
  <c r="F575" i="14" a="1"/>
  <c r="F575" i="14" s="1"/>
  <c r="G575" i="14" a="1"/>
  <c r="G575" i="14" s="1"/>
  <c r="H575" i="14" a="1"/>
  <c r="H575" i="14" s="1"/>
  <c r="I575" i="14" a="1"/>
  <c r="I575" i="14" s="1"/>
  <c r="J575" i="14" a="1"/>
  <c r="J575" i="14" s="1"/>
  <c r="K575" i="14" a="1"/>
  <c r="K575" i="14" s="1"/>
  <c r="L575" i="14" a="1"/>
  <c r="L575" i="14" s="1"/>
  <c r="E576" i="14" a="1"/>
  <c r="E576" i="14" s="1"/>
  <c r="F576" i="14" a="1"/>
  <c r="F576" i="14" s="1"/>
  <c r="G576" i="14" a="1"/>
  <c r="G576" i="14" s="1"/>
  <c r="H576" i="14" a="1"/>
  <c r="H576" i="14" s="1"/>
  <c r="I576" i="14" a="1"/>
  <c r="I576" i="14" s="1"/>
  <c r="J576" i="14" a="1"/>
  <c r="J576" i="14" s="1"/>
  <c r="K576" i="14" a="1"/>
  <c r="K576" i="14" s="1"/>
  <c r="L576" i="14" a="1"/>
  <c r="L576" i="14" s="1"/>
  <c r="E577" i="14" a="1"/>
  <c r="E577" i="14" s="1"/>
  <c r="F577" i="14" a="1"/>
  <c r="F577" i="14" s="1"/>
  <c r="G577" i="14" a="1"/>
  <c r="G577" i="14" s="1"/>
  <c r="H577" i="14" a="1"/>
  <c r="H577" i="14" s="1"/>
  <c r="I577" i="14" a="1"/>
  <c r="I577" i="14" s="1"/>
  <c r="J577" i="14" a="1"/>
  <c r="J577" i="14" s="1"/>
  <c r="K577" i="14" a="1"/>
  <c r="K577" i="14" s="1"/>
  <c r="L577" i="14" a="1"/>
  <c r="L577" i="14" s="1"/>
  <c r="E578" i="14" a="1"/>
  <c r="E578" i="14" s="1"/>
  <c r="F578" i="14" a="1"/>
  <c r="F578" i="14" s="1"/>
  <c r="G578" i="14" a="1"/>
  <c r="G578" i="14" s="1"/>
  <c r="H578" i="14" a="1"/>
  <c r="H578" i="14" s="1"/>
  <c r="I578" i="14" a="1"/>
  <c r="I578" i="14" s="1"/>
  <c r="J578" i="14" a="1"/>
  <c r="J578" i="14" s="1"/>
  <c r="K578" i="14" a="1"/>
  <c r="K578" i="14" s="1"/>
  <c r="L578" i="14" a="1"/>
  <c r="L578" i="14" s="1"/>
  <c r="E579" i="14" a="1"/>
  <c r="E579" i="14" s="1"/>
  <c r="F579" i="14" a="1"/>
  <c r="F579" i="14" s="1"/>
  <c r="G579" i="14" a="1"/>
  <c r="G579" i="14" s="1"/>
  <c r="H579" i="14" a="1"/>
  <c r="H579" i="14" s="1"/>
  <c r="I579" i="14" a="1"/>
  <c r="I579" i="14" s="1"/>
  <c r="J579" i="14" a="1"/>
  <c r="J579" i="14" s="1"/>
  <c r="K579" i="14" a="1"/>
  <c r="K579" i="14" s="1"/>
  <c r="L579" i="14" a="1"/>
  <c r="L579" i="14" s="1"/>
  <c r="E580" i="14" a="1"/>
  <c r="E580" i="14" s="1"/>
  <c r="F580" i="14" a="1"/>
  <c r="F580" i="14" s="1"/>
  <c r="G580" i="14" a="1"/>
  <c r="G580" i="14" s="1"/>
  <c r="H580" i="14" a="1"/>
  <c r="H580" i="14" s="1"/>
  <c r="I580" i="14" a="1"/>
  <c r="I580" i="14" s="1"/>
  <c r="J580" i="14" a="1"/>
  <c r="J580" i="14" s="1"/>
  <c r="K580" i="14" a="1"/>
  <c r="K580" i="14" s="1"/>
  <c r="L580" i="14" a="1"/>
  <c r="L580" i="14" s="1"/>
  <c r="E581" i="14" a="1"/>
  <c r="E581" i="14" s="1"/>
  <c r="F581" i="14" a="1"/>
  <c r="F581" i="14" s="1"/>
  <c r="G581" i="14" a="1"/>
  <c r="G581" i="14" s="1"/>
  <c r="H581" i="14" a="1"/>
  <c r="H581" i="14" s="1"/>
  <c r="I581" i="14" a="1"/>
  <c r="I581" i="14" s="1"/>
  <c r="J581" i="14" a="1"/>
  <c r="J581" i="14" s="1"/>
  <c r="K581" i="14" a="1"/>
  <c r="K581" i="14" s="1"/>
  <c r="L581" i="14" a="1"/>
  <c r="L581" i="14" s="1"/>
  <c r="E582" i="14" a="1"/>
  <c r="E582" i="14" s="1"/>
  <c r="F582" i="14" a="1"/>
  <c r="F582" i="14" s="1"/>
  <c r="G582" i="14" a="1"/>
  <c r="G582" i="14" s="1"/>
  <c r="H582" i="14" a="1"/>
  <c r="H582" i="14" s="1"/>
  <c r="I582" i="14" a="1"/>
  <c r="I582" i="14" s="1"/>
  <c r="J582" i="14" a="1"/>
  <c r="J582" i="14" s="1"/>
  <c r="K582" i="14" a="1"/>
  <c r="K582" i="14" s="1"/>
  <c r="L582" i="14" a="1"/>
  <c r="L582" i="14" s="1"/>
  <c r="E583" i="14" a="1"/>
  <c r="E583" i="14" s="1"/>
  <c r="F583" i="14" a="1"/>
  <c r="F583" i="14" s="1"/>
  <c r="G583" i="14" a="1"/>
  <c r="G583" i="14" s="1"/>
  <c r="H583" i="14" a="1"/>
  <c r="H583" i="14" s="1"/>
  <c r="I583" i="14" a="1"/>
  <c r="I583" i="14" s="1"/>
  <c r="J583" i="14" a="1"/>
  <c r="J583" i="14" s="1"/>
  <c r="K583" i="14" a="1"/>
  <c r="K583" i="14" s="1"/>
  <c r="L583" i="14" a="1"/>
  <c r="L583" i="14" s="1"/>
  <c r="E584" i="14" a="1"/>
  <c r="E584" i="14" s="1"/>
  <c r="F584" i="14" a="1"/>
  <c r="F584" i="14" s="1"/>
  <c r="G584" i="14" a="1"/>
  <c r="G584" i="14" s="1"/>
  <c r="H584" i="14" a="1"/>
  <c r="H584" i="14" s="1"/>
  <c r="I584" i="14" a="1"/>
  <c r="I584" i="14" s="1"/>
  <c r="J584" i="14" a="1"/>
  <c r="J584" i="14" s="1"/>
  <c r="K584" i="14" a="1"/>
  <c r="K584" i="14" s="1"/>
  <c r="L584" i="14" a="1"/>
  <c r="L584" i="14" s="1"/>
  <c r="E585" i="14" a="1"/>
  <c r="E585" i="14" s="1"/>
  <c r="F585" i="14" a="1"/>
  <c r="F585" i="14" s="1"/>
  <c r="G585" i="14" a="1"/>
  <c r="G585" i="14" s="1"/>
  <c r="H585" i="14" a="1"/>
  <c r="H585" i="14" s="1"/>
  <c r="I585" i="14" a="1"/>
  <c r="I585" i="14" s="1"/>
  <c r="J585" i="14" a="1"/>
  <c r="J585" i="14" s="1"/>
  <c r="K585" i="14" a="1"/>
  <c r="K585" i="14" s="1"/>
  <c r="L585" i="14" a="1"/>
  <c r="L585" i="14" s="1"/>
  <c r="E586" i="14" a="1"/>
  <c r="E586" i="14" s="1"/>
  <c r="F586" i="14" a="1"/>
  <c r="F586" i="14" s="1"/>
  <c r="G586" i="14" a="1"/>
  <c r="G586" i="14" s="1"/>
  <c r="H586" i="14" a="1"/>
  <c r="H586" i="14" s="1"/>
  <c r="I586" i="14" a="1"/>
  <c r="I586" i="14" s="1"/>
  <c r="J586" i="14" a="1"/>
  <c r="J586" i="14" s="1"/>
  <c r="K586" i="14" a="1"/>
  <c r="K586" i="14" s="1"/>
  <c r="L586" i="14" a="1"/>
  <c r="L586" i="14" s="1"/>
  <c r="E587" i="14" a="1"/>
  <c r="E587" i="14" s="1"/>
  <c r="F587" i="14" a="1"/>
  <c r="F587" i="14" s="1"/>
  <c r="G587" i="14" a="1"/>
  <c r="G587" i="14" s="1"/>
  <c r="H587" i="14" a="1"/>
  <c r="H587" i="14" s="1"/>
  <c r="I587" i="14" a="1"/>
  <c r="I587" i="14" s="1"/>
  <c r="J587" i="14" a="1"/>
  <c r="J587" i="14" s="1"/>
  <c r="K587" i="14" a="1"/>
  <c r="K587" i="14" s="1"/>
  <c r="L587" i="14" a="1"/>
  <c r="L587" i="14" s="1"/>
  <c r="E588" i="14" a="1"/>
  <c r="E588" i="14" s="1"/>
  <c r="F588" i="14" a="1"/>
  <c r="F588" i="14" s="1"/>
  <c r="G588" i="14" a="1"/>
  <c r="G588" i="14" s="1"/>
  <c r="H588" i="14" a="1"/>
  <c r="H588" i="14" s="1"/>
  <c r="I588" i="14" a="1"/>
  <c r="I588" i="14" s="1"/>
  <c r="J588" i="14" a="1"/>
  <c r="J588" i="14" s="1"/>
  <c r="K588" i="14" a="1"/>
  <c r="K588" i="14" s="1"/>
  <c r="L588" i="14" a="1"/>
  <c r="L588" i="14" s="1"/>
  <c r="E589" i="14" a="1"/>
  <c r="E589" i="14" s="1"/>
  <c r="F589" i="14" a="1"/>
  <c r="F589" i="14" s="1"/>
  <c r="G589" i="14" a="1"/>
  <c r="G589" i="14" s="1"/>
  <c r="H589" i="14" a="1"/>
  <c r="H589" i="14" s="1"/>
  <c r="I589" i="14" a="1"/>
  <c r="I589" i="14" s="1"/>
  <c r="J589" i="14" a="1"/>
  <c r="J589" i="14" s="1"/>
  <c r="K589" i="14" a="1"/>
  <c r="K589" i="14" s="1"/>
  <c r="L589" i="14" a="1"/>
  <c r="L589" i="14" s="1"/>
  <c r="E590" i="14" a="1"/>
  <c r="E590" i="14" s="1"/>
  <c r="F590" i="14" a="1"/>
  <c r="F590" i="14" s="1"/>
  <c r="G590" i="14" a="1"/>
  <c r="G590" i="14" s="1"/>
  <c r="H590" i="14" a="1"/>
  <c r="H590" i="14" s="1"/>
  <c r="I590" i="14" a="1"/>
  <c r="I590" i="14" s="1"/>
  <c r="J590" i="14" a="1"/>
  <c r="J590" i="14" s="1"/>
  <c r="K590" i="14" a="1"/>
  <c r="K590" i="14" s="1"/>
  <c r="L590" i="14" a="1"/>
  <c r="L590" i="14" s="1"/>
  <c r="E591" i="14" a="1"/>
  <c r="E591" i="14" s="1"/>
  <c r="F591" i="14" a="1"/>
  <c r="F591" i="14" s="1"/>
  <c r="G591" i="14" a="1"/>
  <c r="G591" i="14" s="1"/>
  <c r="H591" i="14" a="1"/>
  <c r="H591" i="14" s="1"/>
  <c r="I591" i="14" a="1"/>
  <c r="I591" i="14" s="1"/>
  <c r="J591" i="14" a="1"/>
  <c r="J591" i="14" s="1"/>
  <c r="K591" i="14" a="1"/>
  <c r="K591" i="14" s="1"/>
  <c r="L591" i="14" a="1"/>
  <c r="L591" i="14" s="1"/>
  <c r="E592" i="14" a="1"/>
  <c r="E592" i="14" s="1"/>
  <c r="F592" i="14" a="1"/>
  <c r="F592" i="14" s="1"/>
  <c r="G592" i="14" a="1"/>
  <c r="G592" i="14" s="1"/>
  <c r="H592" i="14" a="1"/>
  <c r="H592" i="14" s="1"/>
  <c r="I592" i="14" a="1"/>
  <c r="I592" i="14" s="1"/>
  <c r="J592" i="14" a="1"/>
  <c r="J592" i="14" s="1"/>
  <c r="K592" i="14" a="1"/>
  <c r="K592" i="14" s="1"/>
  <c r="L592" i="14" a="1"/>
  <c r="L592" i="14" s="1"/>
  <c r="E593" i="14" a="1"/>
  <c r="E593" i="14" s="1"/>
  <c r="F593" i="14" a="1"/>
  <c r="F593" i="14" s="1"/>
  <c r="G593" i="14" a="1"/>
  <c r="G593" i="14" s="1"/>
  <c r="H593" i="14" a="1"/>
  <c r="H593" i="14" s="1"/>
  <c r="I593" i="14" a="1"/>
  <c r="I593" i="14" s="1"/>
  <c r="J593" i="14" a="1"/>
  <c r="J593" i="14" s="1"/>
  <c r="K593" i="14" a="1"/>
  <c r="K593" i="14" s="1"/>
  <c r="L593" i="14" a="1"/>
  <c r="L593" i="14" s="1"/>
  <c r="E594" i="14" a="1"/>
  <c r="E594" i="14" s="1"/>
  <c r="F594" i="14" a="1"/>
  <c r="F594" i="14" s="1"/>
  <c r="G594" i="14" a="1"/>
  <c r="G594" i="14" s="1"/>
  <c r="H594" i="14" a="1"/>
  <c r="H594" i="14" s="1"/>
  <c r="I594" i="14" a="1"/>
  <c r="I594" i="14" s="1"/>
  <c r="J594" i="14" a="1"/>
  <c r="J594" i="14" s="1"/>
  <c r="K594" i="14" a="1"/>
  <c r="K594" i="14" s="1"/>
  <c r="L594" i="14" a="1"/>
  <c r="L594" i="14" s="1"/>
  <c r="E595" i="14" a="1"/>
  <c r="E595" i="14" s="1"/>
  <c r="F595" i="14" a="1"/>
  <c r="F595" i="14" s="1"/>
  <c r="G595" i="14" a="1"/>
  <c r="G595" i="14" s="1"/>
  <c r="H595" i="14" a="1"/>
  <c r="H595" i="14" s="1"/>
  <c r="I595" i="14" a="1"/>
  <c r="I595" i="14" s="1"/>
  <c r="J595" i="14" a="1"/>
  <c r="J595" i="14" s="1"/>
  <c r="K595" i="14" a="1"/>
  <c r="K595" i="14" s="1"/>
  <c r="L595" i="14" a="1"/>
  <c r="L595" i="14" s="1"/>
  <c r="E596" i="14" a="1"/>
  <c r="E596" i="14" s="1"/>
  <c r="F596" i="14" a="1"/>
  <c r="F596" i="14" s="1"/>
  <c r="G596" i="14" a="1"/>
  <c r="G596" i="14" s="1"/>
  <c r="H596" i="14" a="1"/>
  <c r="H596" i="14" s="1"/>
  <c r="I596" i="14" a="1"/>
  <c r="I596" i="14" s="1"/>
  <c r="J596" i="14" a="1"/>
  <c r="J596" i="14" s="1"/>
  <c r="K596" i="14" a="1"/>
  <c r="K596" i="14" s="1"/>
  <c r="L596" i="14" a="1"/>
  <c r="L596" i="14" s="1"/>
  <c r="E597" i="14" a="1"/>
  <c r="E597" i="14" s="1"/>
  <c r="F597" i="14" a="1"/>
  <c r="F597" i="14" s="1"/>
  <c r="G597" i="14" a="1"/>
  <c r="G597" i="14" s="1"/>
  <c r="H597" i="14" a="1"/>
  <c r="H597" i="14" s="1"/>
  <c r="I597" i="14" a="1"/>
  <c r="I597" i="14" s="1"/>
  <c r="J597" i="14" a="1"/>
  <c r="J597" i="14" s="1"/>
  <c r="K597" i="14" a="1"/>
  <c r="K597" i="14" s="1"/>
  <c r="L597" i="14" a="1"/>
  <c r="L597" i="14" s="1"/>
  <c r="E598" i="14" a="1"/>
  <c r="E598" i="14" s="1"/>
  <c r="F598" i="14" a="1"/>
  <c r="F598" i="14" s="1"/>
  <c r="G598" i="14" a="1"/>
  <c r="G598" i="14" s="1"/>
  <c r="H598" i="14" a="1"/>
  <c r="H598" i="14" s="1"/>
  <c r="I598" i="14" a="1"/>
  <c r="I598" i="14" s="1"/>
  <c r="J598" i="14" a="1"/>
  <c r="J598" i="14" s="1"/>
  <c r="K598" i="14" a="1"/>
  <c r="K598" i="14" s="1"/>
  <c r="L598" i="14" a="1"/>
  <c r="L598" i="14" s="1"/>
  <c r="E599" i="14" a="1"/>
  <c r="E599" i="14" s="1"/>
  <c r="F599" i="14" a="1"/>
  <c r="F599" i="14" s="1"/>
  <c r="G599" i="14" a="1"/>
  <c r="G599" i="14" s="1"/>
  <c r="H599" i="14" a="1"/>
  <c r="H599" i="14" s="1"/>
  <c r="I599" i="14" a="1"/>
  <c r="I599" i="14" s="1"/>
  <c r="J599" i="14" a="1"/>
  <c r="J599" i="14" s="1"/>
  <c r="K599" i="14" a="1"/>
  <c r="K599" i="14" s="1"/>
  <c r="L599" i="14" a="1"/>
  <c r="L599" i="14" s="1"/>
  <c r="E600" i="14" a="1"/>
  <c r="E600" i="14" s="1"/>
  <c r="F600" i="14" a="1"/>
  <c r="F600" i="14" s="1"/>
  <c r="G600" i="14" a="1"/>
  <c r="G600" i="14" s="1"/>
  <c r="H600" i="14" a="1"/>
  <c r="H600" i="14" s="1"/>
  <c r="I600" i="14" a="1"/>
  <c r="I600" i="14" s="1"/>
  <c r="J600" i="14" a="1"/>
  <c r="J600" i="14" s="1"/>
  <c r="K600" i="14" a="1"/>
  <c r="K600" i="14" s="1"/>
  <c r="L600" i="14" a="1"/>
  <c r="L600" i="14" s="1"/>
  <c r="E601" i="14" a="1"/>
  <c r="E601" i="14" s="1"/>
  <c r="F601" i="14" a="1"/>
  <c r="F601" i="14" s="1"/>
  <c r="G601" i="14" a="1"/>
  <c r="G601" i="14" s="1"/>
  <c r="H601" i="14" a="1"/>
  <c r="H601" i="14" s="1"/>
  <c r="I601" i="14" a="1"/>
  <c r="I601" i="14" s="1"/>
  <c r="J601" i="14" a="1"/>
  <c r="J601" i="14" s="1"/>
  <c r="K601" i="14" a="1"/>
  <c r="K601" i="14" s="1"/>
  <c r="L601" i="14" a="1"/>
  <c r="L601" i="14" s="1"/>
  <c r="E602" i="14" a="1"/>
  <c r="E602" i="14" s="1"/>
  <c r="F602" i="14" a="1"/>
  <c r="F602" i="14" s="1"/>
  <c r="G602" i="14" a="1"/>
  <c r="G602" i="14" s="1"/>
  <c r="H602" i="14" a="1"/>
  <c r="H602" i="14" s="1"/>
  <c r="I602" i="14" a="1"/>
  <c r="I602" i="14" s="1"/>
  <c r="J602" i="14" a="1"/>
  <c r="J602" i="14" s="1"/>
  <c r="K602" i="14" a="1"/>
  <c r="K602" i="14" s="1"/>
  <c r="L602" i="14" a="1"/>
  <c r="L602" i="14" s="1"/>
  <c r="E603" i="14" a="1"/>
  <c r="E603" i="14" s="1"/>
  <c r="F603" i="14" a="1"/>
  <c r="F603" i="14" s="1"/>
  <c r="G603" i="14" a="1"/>
  <c r="G603" i="14" s="1"/>
  <c r="H603" i="14" a="1"/>
  <c r="H603" i="14" s="1"/>
  <c r="I603" i="14" a="1"/>
  <c r="I603" i="14" s="1"/>
  <c r="J603" i="14" a="1"/>
  <c r="J603" i="14" s="1"/>
  <c r="K603" i="14" a="1"/>
  <c r="K603" i="14" s="1"/>
  <c r="L603" i="14" a="1"/>
  <c r="L603" i="14" s="1"/>
  <c r="E604" i="14" a="1"/>
  <c r="E604" i="14" s="1"/>
  <c r="F604" i="14" a="1"/>
  <c r="F604" i="14" s="1"/>
  <c r="G604" i="14" a="1"/>
  <c r="G604" i="14" s="1"/>
  <c r="H604" i="14" a="1"/>
  <c r="H604" i="14" s="1"/>
  <c r="I604" i="14" a="1"/>
  <c r="I604" i="14" s="1"/>
  <c r="J604" i="14" a="1"/>
  <c r="J604" i="14" s="1"/>
  <c r="K604" i="14" a="1"/>
  <c r="K604" i="14" s="1"/>
  <c r="L604" i="14" a="1"/>
  <c r="L604" i="14" s="1"/>
  <c r="E605" i="14" a="1"/>
  <c r="E605" i="14" s="1"/>
  <c r="F605" i="14" a="1"/>
  <c r="F605" i="14" s="1"/>
  <c r="G605" i="14" a="1"/>
  <c r="G605" i="14" s="1"/>
  <c r="H605" i="14" a="1"/>
  <c r="H605" i="14" s="1"/>
  <c r="I605" i="14" a="1"/>
  <c r="I605" i="14" s="1"/>
  <c r="J605" i="14" a="1"/>
  <c r="J605" i="14" s="1"/>
  <c r="K605" i="14" a="1"/>
  <c r="K605" i="14" s="1"/>
  <c r="L605" i="14" a="1"/>
  <c r="L605" i="14" s="1"/>
  <c r="E606" i="14" a="1"/>
  <c r="E606" i="14" s="1"/>
  <c r="F606" i="14" a="1"/>
  <c r="F606" i="14" s="1"/>
  <c r="G606" i="14" a="1"/>
  <c r="G606" i="14" s="1"/>
  <c r="H606" i="14" a="1"/>
  <c r="H606" i="14" s="1"/>
  <c r="I606" i="14" a="1"/>
  <c r="I606" i="14" s="1"/>
  <c r="J606" i="14" a="1"/>
  <c r="J606" i="14" s="1"/>
  <c r="K606" i="14" a="1"/>
  <c r="K606" i="14" s="1"/>
  <c r="L606" i="14" a="1"/>
  <c r="L606" i="14" s="1"/>
  <c r="E607" i="14" a="1"/>
  <c r="E607" i="14" s="1"/>
  <c r="F607" i="14" a="1"/>
  <c r="F607" i="14" s="1"/>
  <c r="G607" i="14" a="1"/>
  <c r="G607" i="14" s="1"/>
  <c r="H607" i="14" a="1"/>
  <c r="H607" i="14" s="1"/>
  <c r="I607" i="14" a="1"/>
  <c r="I607" i="14" s="1"/>
  <c r="J607" i="14" a="1"/>
  <c r="J607" i="14" s="1"/>
  <c r="K607" i="14" a="1"/>
  <c r="K607" i="14" s="1"/>
  <c r="L607" i="14" a="1"/>
  <c r="L607" i="14" s="1"/>
  <c r="E608" i="14" a="1"/>
  <c r="E608" i="14" s="1"/>
  <c r="F608" i="14" a="1"/>
  <c r="F608" i="14" s="1"/>
  <c r="G608" i="14" a="1"/>
  <c r="G608" i="14" s="1"/>
  <c r="H608" i="14" a="1"/>
  <c r="H608" i="14" s="1"/>
  <c r="I608" i="14" a="1"/>
  <c r="I608" i="14" s="1"/>
  <c r="J608" i="14" a="1"/>
  <c r="J608" i="14" s="1"/>
  <c r="K608" i="14" a="1"/>
  <c r="K608" i="14" s="1"/>
  <c r="L608" i="14" a="1"/>
  <c r="L608" i="14" s="1"/>
  <c r="E609" i="14" a="1"/>
  <c r="E609" i="14" s="1"/>
  <c r="F609" i="14" a="1"/>
  <c r="F609" i="14" s="1"/>
  <c r="G609" i="14" a="1"/>
  <c r="G609" i="14" s="1"/>
  <c r="H609" i="14" a="1"/>
  <c r="H609" i="14" s="1"/>
  <c r="I609" i="14" a="1"/>
  <c r="I609" i="14" s="1"/>
  <c r="J609" i="14" a="1"/>
  <c r="J609" i="14" s="1"/>
  <c r="K609" i="14" a="1"/>
  <c r="K609" i="14" s="1"/>
  <c r="L609" i="14" a="1"/>
  <c r="L609" i="14" s="1"/>
  <c r="E610" i="14" a="1"/>
  <c r="E610" i="14" s="1"/>
  <c r="F610" i="14" a="1"/>
  <c r="F610" i="14" s="1"/>
  <c r="G610" i="14" a="1"/>
  <c r="G610" i="14" s="1"/>
  <c r="H610" i="14" a="1"/>
  <c r="H610" i="14" s="1"/>
  <c r="I610" i="14" a="1"/>
  <c r="I610" i="14" s="1"/>
  <c r="J610" i="14" a="1"/>
  <c r="J610" i="14" s="1"/>
  <c r="K610" i="14" a="1"/>
  <c r="K610" i="14" s="1"/>
  <c r="L610" i="14" a="1"/>
  <c r="L610" i="14" s="1"/>
  <c r="E611" i="14" a="1"/>
  <c r="E611" i="14" s="1"/>
  <c r="F611" i="14" a="1"/>
  <c r="F611" i="14" s="1"/>
  <c r="G611" i="14" a="1"/>
  <c r="G611" i="14" s="1"/>
  <c r="H611" i="14" a="1"/>
  <c r="H611" i="14" s="1"/>
  <c r="I611" i="14" a="1"/>
  <c r="I611" i="14" s="1"/>
  <c r="J611" i="14" a="1"/>
  <c r="J611" i="14" s="1"/>
  <c r="K611" i="14" a="1"/>
  <c r="K611" i="14" s="1"/>
  <c r="L611" i="14" a="1"/>
  <c r="L611" i="14" s="1"/>
  <c r="E612" i="14" a="1"/>
  <c r="E612" i="14" s="1"/>
  <c r="F612" i="14" a="1"/>
  <c r="F612" i="14" s="1"/>
  <c r="G612" i="14" a="1"/>
  <c r="G612" i="14" s="1"/>
  <c r="H612" i="14" a="1"/>
  <c r="H612" i="14" s="1"/>
  <c r="I612" i="14" a="1"/>
  <c r="I612" i="14" s="1"/>
  <c r="J612" i="14" a="1"/>
  <c r="J612" i="14" s="1"/>
  <c r="K612" i="14" a="1"/>
  <c r="K612" i="14" s="1"/>
  <c r="L612" i="14" a="1"/>
  <c r="L612" i="14" s="1"/>
  <c r="E613" i="14" a="1"/>
  <c r="E613" i="14" s="1"/>
  <c r="F613" i="14" a="1"/>
  <c r="F613" i="14" s="1"/>
  <c r="G613" i="14" a="1"/>
  <c r="G613" i="14" s="1"/>
  <c r="H613" i="14" a="1"/>
  <c r="H613" i="14" s="1"/>
  <c r="I613" i="14" a="1"/>
  <c r="I613" i="14" s="1"/>
  <c r="J613" i="14" a="1"/>
  <c r="J613" i="14" s="1"/>
  <c r="K613" i="14" a="1"/>
  <c r="K613" i="14" s="1"/>
  <c r="L613" i="14" a="1"/>
  <c r="L613" i="14" s="1"/>
  <c r="E614" i="14" a="1"/>
  <c r="E614" i="14" s="1"/>
  <c r="F614" i="14" a="1"/>
  <c r="F614" i="14" s="1"/>
  <c r="G614" i="14" a="1"/>
  <c r="G614" i="14" s="1"/>
  <c r="H614" i="14" a="1"/>
  <c r="H614" i="14" s="1"/>
  <c r="I614" i="14" a="1"/>
  <c r="I614" i="14" s="1"/>
  <c r="J614" i="14" a="1"/>
  <c r="J614" i="14" s="1"/>
  <c r="K614" i="14" a="1"/>
  <c r="K614" i="14" s="1"/>
  <c r="L614" i="14" a="1"/>
  <c r="L614" i="14" s="1"/>
  <c r="E615" i="14" a="1"/>
  <c r="E615" i="14" s="1"/>
  <c r="F615" i="14" a="1"/>
  <c r="F615" i="14" s="1"/>
  <c r="G615" i="14" a="1"/>
  <c r="G615" i="14" s="1"/>
  <c r="H615" i="14" a="1"/>
  <c r="H615" i="14" s="1"/>
  <c r="I615" i="14" a="1"/>
  <c r="I615" i="14" s="1"/>
  <c r="J615" i="14" a="1"/>
  <c r="J615" i="14" s="1"/>
  <c r="K615" i="14" a="1"/>
  <c r="K615" i="14" s="1"/>
  <c r="L615" i="14" a="1"/>
  <c r="L615" i="14" s="1"/>
  <c r="E616" i="14" a="1"/>
  <c r="E616" i="14" s="1"/>
  <c r="F616" i="14" a="1"/>
  <c r="F616" i="14" s="1"/>
  <c r="G616" i="14" a="1"/>
  <c r="G616" i="14" s="1"/>
  <c r="H616" i="14" a="1"/>
  <c r="H616" i="14" s="1"/>
  <c r="I616" i="14" a="1"/>
  <c r="I616" i="14" s="1"/>
  <c r="J616" i="14" a="1"/>
  <c r="J616" i="14" s="1"/>
  <c r="K616" i="14" a="1"/>
  <c r="K616" i="14" s="1"/>
  <c r="L616" i="14" a="1"/>
  <c r="L616" i="14" s="1"/>
  <c r="E617" i="14" a="1"/>
  <c r="E617" i="14" s="1"/>
  <c r="F617" i="14" a="1"/>
  <c r="F617" i="14" s="1"/>
  <c r="G617" i="14" a="1"/>
  <c r="G617" i="14" s="1"/>
  <c r="H617" i="14" a="1"/>
  <c r="H617" i="14" s="1"/>
  <c r="I617" i="14" a="1"/>
  <c r="I617" i="14" s="1"/>
  <c r="J617" i="14" a="1"/>
  <c r="J617" i="14" s="1"/>
  <c r="K617" i="14" a="1"/>
  <c r="K617" i="14" s="1"/>
  <c r="L617" i="14" a="1"/>
  <c r="L617" i="14" s="1"/>
  <c r="L568" i="14" a="1"/>
  <c r="L568" i="14" s="1"/>
  <c r="K568" i="14" a="1"/>
  <c r="K568" i="14" s="1"/>
  <c r="J568" i="14" a="1"/>
  <c r="J568" i="14" s="1"/>
  <c r="I568" i="14" a="1"/>
  <c r="I568" i="14" s="1"/>
  <c r="H568" i="14" a="1"/>
  <c r="H568" i="14" s="1"/>
  <c r="G568" i="14" a="1"/>
  <c r="G568" i="14" s="1"/>
  <c r="F568" i="14" a="1"/>
  <c r="F568" i="14" s="1"/>
  <c r="E568" i="14" a="1"/>
  <c r="E568" i="14" s="1"/>
  <c r="E518" i="14" a="1"/>
  <c r="E518" i="14" s="1"/>
  <c r="F518" i="14" a="1"/>
  <c r="F518" i="14" s="1"/>
  <c r="G518" i="14" a="1"/>
  <c r="G518" i="14" s="1"/>
  <c r="H518" i="14" a="1"/>
  <c r="H518" i="14" s="1"/>
  <c r="I518" i="14" a="1"/>
  <c r="I518" i="14" s="1"/>
  <c r="J518" i="14" a="1"/>
  <c r="J518" i="14" s="1"/>
  <c r="K518" i="14" a="1"/>
  <c r="K518" i="14" s="1"/>
  <c r="L518" i="14" a="1"/>
  <c r="L518" i="14" s="1"/>
  <c r="E519" i="14" a="1"/>
  <c r="E519" i="14" s="1"/>
  <c r="F519" i="14" a="1"/>
  <c r="F519" i="14" s="1"/>
  <c r="G519" i="14" a="1"/>
  <c r="G519" i="14" s="1"/>
  <c r="H519" i="14" a="1"/>
  <c r="H519" i="14" s="1"/>
  <c r="I519" i="14" a="1"/>
  <c r="I519" i="14" s="1"/>
  <c r="J519" i="14" a="1"/>
  <c r="J519" i="14" s="1"/>
  <c r="K519" i="14" a="1"/>
  <c r="K519" i="14" s="1"/>
  <c r="L519" i="14" a="1"/>
  <c r="L519" i="14" s="1"/>
  <c r="E520" i="14" a="1"/>
  <c r="E520" i="14" s="1"/>
  <c r="F520" i="14" a="1"/>
  <c r="F520" i="14" s="1"/>
  <c r="G520" i="14" a="1"/>
  <c r="G520" i="14" s="1"/>
  <c r="H520" i="14" a="1"/>
  <c r="H520" i="14" s="1"/>
  <c r="I520" i="14" a="1"/>
  <c r="I520" i="14" s="1"/>
  <c r="J520" i="14" a="1"/>
  <c r="J520" i="14" s="1"/>
  <c r="K520" i="14" a="1"/>
  <c r="K520" i="14" s="1"/>
  <c r="L520" i="14" a="1"/>
  <c r="L520" i="14" s="1"/>
  <c r="E521" i="14" a="1"/>
  <c r="E521" i="14" s="1"/>
  <c r="F521" i="14" a="1"/>
  <c r="F521" i="14" s="1"/>
  <c r="G521" i="14" a="1"/>
  <c r="G521" i="14" s="1"/>
  <c r="H521" i="14" a="1"/>
  <c r="H521" i="14" s="1"/>
  <c r="I521" i="14" a="1"/>
  <c r="I521" i="14" s="1"/>
  <c r="J521" i="14" a="1"/>
  <c r="J521" i="14" s="1"/>
  <c r="K521" i="14" a="1"/>
  <c r="K521" i="14" s="1"/>
  <c r="L521" i="14" a="1"/>
  <c r="L521" i="14" s="1"/>
  <c r="E522" i="14" a="1"/>
  <c r="E522" i="14" s="1"/>
  <c r="F522" i="14" a="1"/>
  <c r="F522" i="14" s="1"/>
  <c r="G522" i="14" a="1"/>
  <c r="G522" i="14" s="1"/>
  <c r="H522" i="14" a="1"/>
  <c r="H522" i="14" s="1"/>
  <c r="I522" i="14" a="1"/>
  <c r="I522" i="14" s="1"/>
  <c r="J522" i="14" a="1"/>
  <c r="J522" i="14" s="1"/>
  <c r="K522" i="14" a="1"/>
  <c r="K522" i="14" s="1"/>
  <c r="L522" i="14" a="1"/>
  <c r="L522" i="14" s="1"/>
  <c r="E523" i="14" a="1"/>
  <c r="E523" i="14" s="1"/>
  <c r="F523" i="14" a="1"/>
  <c r="F523" i="14" s="1"/>
  <c r="G523" i="14" a="1"/>
  <c r="G523" i="14" s="1"/>
  <c r="H523" i="14" a="1"/>
  <c r="H523" i="14" s="1"/>
  <c r="I523" i="14" a="1"/>
  <c r="I523" i="14" s="1"/>
  <c r="J523" i="14" a="1"/>
  <c r="J523" i="14" s="1"/>
  <c r="K523" i="14" a="1"/>
  <c r="K523" i="14" s="1"/>
  <c r="L523" i="14" a="1"/>
  <c r="L523" i="14" s="1"/>
  <c r="E524" i="14" a="1"/>
  <c r="E524" i="14" s="1"/>
  <c r="F524" i="14" a="1"/>
  <c r="F524" i="14" s="1"/>
  <c r="G524" i="14" a="1"/>
  <c r="G524" i="14" s="1"/>
  <c r="H524" i="14" a="1"/>
  <c r="H524" i="14" s="1"/>
  <c r="I524" i="14" a="1"/>
  <c r="I524" i="14" s="1"/>
  <c r="J524" i="14" a="1"/>
  <c r="J524" i="14" s="1"/>
  <c r="K524" i="14" a="1"/>
  <c r="K524" i="14" s="1"/>
  <c r="L524" i="14" a="1"/>
  <c r="L524" i="14" s="1"/>
  <c r="E525" i="14" a="1"/>
  <c r="E525" i="14" s="1"/>
  <c r="F525" i="14" a="1"/>
  <c r="F525" i="14" s="1"/>
  <c r="G525" i="14" a="1"/>
  <c r="G525" i="14" s="1"/>
  <c r="H525" i="14" a="1"/>
  <c r="H525" i="14" s="1"/>
  <c r="I525" i="14" a="1"/>
  <c r="I525" i="14" s="1"/>
  <c r="J525" i="14" a="1"/>
  <c r="J525" i="14" s="1"/>
  <c r="K525" i="14" a="1"/>
  <c r="K525" i="14" s="1"/>
  <c r="L525" i="14" a="1"/>
  <c r="L525" i="14" s="1"/>
  <c r="E526" i="14" a="1"/>
  <c r="E526" i="14" s="1"/>
  <c r="F526" i="14" a="1"/>
  <c r="F526" i="14" s="1"/>
  <c r="G526" i="14" a="1"/>
  <c r="G526" i="14" s="1"/>
  <c r="H526" i="14" a="1"/>
  <c r="H526" i="14" s="1"/>
  <c r="I526" i="14" a="1"/>
  <c r="I526" i="14" s="1"/>
  <c r="J526" i="14" a="1"/>
  <c r="J526" i="14" s="1"/>
  <c r="K526" i="14" a="1"/>
  <c r="K526" i="14" s="1"/>
  <c r="L526" i="14" a="1"/>
  <c r="L526" i="14" s="1"/>
  <c r="E527" i="14" a="1"/>
  <c r="E527" i="14" s="1"/>
  <c r="F527" i="14" a="1"/>
  <c r="F527" i="14" s="1"/>
  <c r="G527" i="14" a="1"/>
  <c r="G527" i="14" s="1"/>
  <c r="H527" i="14" a="1"/>
  <c r="H527" i="14" s="1"/>
  <c r="I527" i="14" a="1"/>
  <c r="I527" i="14" s="1"/>
  <c r="J527" i="14" a="1"/>
  <c r="J527" i="14" s="1"/>
  <c r="K527" i="14" a="1"/>
  <c r="K527" i="14" s="1"/>
  <c r="L527" i="14" a="1"/>
  <c r="L527" i="14" s="1"/>
  <c r="E528" i="14" a="1"/>
  <c r="E528" i="14" s="1"/>
  <c r="F528" i="14" a="1"/>
  <c r="F528" i="14" s="1"/>
  <c r="G528" i="14" a="1"/>
  <c r="G528" i="14" s="1"/>
  <c r="H528" i="14" a="1"/>
  <c r="H528" i="14" s="1"/>
  <c r="I528" i="14" a="1"/>
  <c r="I528" i="14" s="1"/>
  <c r="J528" i="14" a="1"/>
  <c r="J528" i="14" s="1"/>
  <c r="K528" i="14" a="1"/>
  <c r="K528" i="14" s="1"/>
  <c r="L528" i="14" a="1"/>
  <c r="L528" i="14" s="1"/>
  <c r="E529" i="14" a="1"/>
  <c r="E529" i="14" s="1"/>
  <c r="F529" i="14" a="1"/>
  <c r="F529" i="14" s="1"/>
  <c r="G529" i="14" a="1"/>
  <c r="G529" i="14" s="1"/>
  <c r="H529" i="14" a="1"/>
  <c r="H529" i="14" s="1"/>
  <c r="I529" i="14" a="1"/>
  <c r="I529" i="14" s="1"/>
  <c r="J529" i="14" a="1"/>
  <c r="J529" i="14" s="1"/>
  <c r="K529" i="14" a="1"/>
  <c r="K529" i="14" s="1"/>
  <c r="L529" i="14" a="1"/>
  <c r="L529" i="14" s="1"/>
  <c r="E530" i="14" a="1"/>
  <c r="E530" i="14" s="1"/>
  <c r="F530" i="14" a="1"/>
  <c r="F530" i="14" s="1"/>
  <c r="G530" i="14" a="1"/>
  <c r="G530" i="14" s="1"/>
  <c r="H530" i="14" a="1"/>
  <c r="H530" i="14" s="1"/>
  <c r="I530" i="14" a="1"/>
  <c r="I530" i="14" s="1"/>
  <c r="J530" i="14" a="1"/>
  <c r="J530" i="14" s="1"/>
  <c r="K530" i="14" a="1"/>
  <c r="K530" i="14" s="1"/>
  <c r="L530" i="14" a="1"/>
  <c r="L530" i="14" s="1"/>
  <c r="E531" i="14" a="1"/>
  <c r="E531" i="14" s="1"/>
  <c r="F531" i="14" a="1"/>
  <c r="F531" i="14" s="1"/>
  <c r="G531" i="14" a="1"/>
  <c r="G531" i="14" s="1"/>
  <c r="H531" i="14" a="1"/>
  <c r="H531" i="14" s="1"/>
  <c r="I531" i="14" a="1"/>
  <c r="I531" i="14" s="1"/>
  <c r="J531" i="14" a="1"/>
  <c r="J531" i="14" s="1"/>
  <c r="K531" i="14" a="1"/>
  <c r="K531" i="14" s="1"/>
  <c r="L531" i="14" a="1"/>
  <c r="L531" i="14" s="1"/>
  <c r="E532" i="14" a="1"/>
  <c r="E532" i="14" s="1"/>
  <c r="F532" i="14" a="1"/>
  <c r="F532" i="14" s="1"/>
  <c r="G532" i="14" a="1"/>
  <c r="G532" i="14" s="1"/>
  <c r="H532" i="14" a="1"/>
  <c r="H532" i="14" s="1"/>
  <c r="I532" i="14" a="1"/>
  <c r="I532" i="14" s="1"/>
  <c r="J532" i="14" a="1"/>
  <c r="J532" i="14" s="1"/>
  <c r="K532" i="14" a="1"/>
  <c r="K532" i="14" s="1"/>
  <c r="L532" i="14" a="1"/>
  <c r="L532" i="14" s="1"/>
  <c r="E533" i="14" a="1"/>
  <c r="E533" i="14" s="1"/>
  <c r="F533" i="14" a="1"/>
  <c r="F533" i="14" s="1"/>
  <c r="G533" i="14" a="1"/>
  <c r="G533" i="14" s="1"/>
  <c r="H533" i="14" a="1"/>
  <c r="H533" i="14" s="1"/>
  <c r="I533" i="14" a="1"/>
  <c r="I533" i="14" s="1"/>
  <c r="J533" i="14" a="1"/>
  <c r="J533" i="14" s="1"/>
  <c r="K533" i="14" a="1"/>
  <c r="K533" i="14" s="1"/>
  <c r="L533" i="14" a="1"/>
  <c r="L533" i="14" s="1"/>
  <c r="E534" i="14" a="1"/>
  <c r="E534" i="14" s="1"/>
  <c r="F534" i="14" a="1"/>
  <c r="F534" i="14" s="1"/>
  <c r="G534" i="14" a="1"/>
  <c r="G534" i="14" s="1"/>
  <c r="H534" i="14" a="1"/>
  <c r="H534" i="14" s="1"/>
  <c r="I534" i="14" a="1"/>
  <c r="I534" i="14" s="1"/>
  <c r="J534" i="14" a="1"/>
  <c r="J534" i="14" s="1"/>
  <c r="K534" i="14" a="1"/>
  <c r="K534" i="14" s="1"/>
  <c r="L534" i="14" a="1"/>
  <c r="L534" i="14" s="1"/>
  <c r="E535" i="14" a="1"/>
  <c r="E535" i="14" s="1"/>
  <c r="F535" i="14" a="1"/>
  <c r="F535" i="14" s="1"/>
  <c r="G535" i="14" a="1"/>
  <c r="G535" i="14" s="1"/>
  <c r="H535" i="14" a="1"/>
  <c r="H535" i="14" s="1"/>
  <c r="I535" i="14" a="1"/>
  <c r="I535" i="14" s="1"/>
  <c r="J535" i="14" a="1"/>
  <c r="J535" i="14" s="1"/>
  <c r="K535" i="14" a="1"/>
  <c r="K535" i="14" s="1"/>
  <c r="L535" i="14" a="1"/>
  <c r="L535" i="14" s="1"/>
  <c r="E536" i="14" a="1"/>
  <c r="E536" i="14" s="1"/>
  <c r="F536" i="14" a="1"/>
  <c r="F536" i="14" s="1"/>
  <c r="G536" i="14" a="1"/>
  <c r="G536" i="14" s="1"/>
  <c r="H536" i="14" a="1"/>
  <c r="H536" i="14" s="1"/>
  <c r="I536" i="14" a="1"/>
  <c r="I536" i="14" s="1"/>
  <c r="J536" i="14" a="1"/>
  <c r="J536" i="14" s="1"/>
  <c r="K536" i="14" a="1"/>
  <c r="K536" i="14" s="1"/>
  <c r="L536" i="14" a="1"/>
  <c r="L536" i="14" s="1"/>
  <c r="E537" i="14" a="1"/>
  <c r="E537" i="14" s="1"/>
  <c r="F537" i="14" a="1"/>
  <c r="F537" i="14" s="1"/>
  <c r="G537" i="14" a="1"/>
  <c r="G537" i="14" s="1"/>
  <c r="H537" i="14" a="1"/>
  <c r="H537" i="14" s="1"/>
  <c r="I537" i="14" a="1"/>
  <c r="I537" i="14" s="1"/>
  <c r="J537" i="14" a="1"/>
  <c r="J537" i="14" s="1"/>
  <c r="K537" i="14" a="1"/>
  <c r="K537" i="14" s="1"/>
  <c r="L537" i="14" a="1"/>
  <c r="L537" i="14" s="1"/>
  <c r="E538" i="14" a="1"/>
  <c r="E538" i="14" s="1"/>
  <c r="F538" i="14" a="1"/>
  <c r="F538" i="14" s="1"/>
  <c r="G538" i="14" a="1"/>
  <c r="G538" i="14" s="1"/>
  <c r="H538" i="14" a="1"/>
  <c r="H538" i="14" s="1"/>
  <c r="I538" i="14" a="1"/>
  <c r="I538" i="14" s="1"/>
  <c r="J538" i="14" a="1"/>
  <c r="J538" i="14" s="1"/>
  <c r="K538" i="14" a="1"/>
  <c r="K538" i="14" s="1"/>
  <c r="L538" i="14" a="1"/>
  <c r="L538" i="14" s="1"/>
  <c r="E539" i="14" a="1"/>
  <c r="E539" i="14" s="1"/>
  <c r="F539" i="14" a="1"/>
  <c r="F539" i="14" s="1"/>
  <c r="G539" i="14" a="1"/>
  <c r="G539" i="14" s="1"/>
  <c r="H539" i="14" a="1"/>
  <c r="H539" i="14" s="1"/>
  <c r="I539" i="14" a="1"/>
  <c r="I539" i="14" s="1"/>
  <c r="J539" i="14" a="1"/>
  <c r="J539" i="14" s="1"/>
  <c r="K539" i="14" a="1"/>
  <c r="K539" i="14" s="1"/>
  <c r="L539" i="14" a="1"/>
  <c r="L539" i="14" s="1"/>
  <c r="E540" i="14" a="1"/>
  <c r="E540" i="14" s="1"/>
  <c r="F540" i="14" a="1"/>
  <c r="F540" i="14" s="1"/>
  <c r="G540" i="14" a="1"/>
  <c r="G540" i="14" s="1"/>
  <c r="H540" i="14" a="1"/>
  <c r="H540" i="14" s="1"/>
  <c r="I540" i="14" a="1"/>
  <c r="I540" i="14" s="1"/>
  <c r="J540" i="14" a="1"/>
  <c r="J540" i="14" s="1"/>
  <c r="K540" i="14" a="1"/>
  <c r="K540" i="14" s="1"/>
  <c r="L540" i="14" a="1"/>
  <c r="L540" i="14" s="1"/>
  <c r="E541" i="14" a="1"/>
  <c r="E541" i="14" s="1"/>
  <c r="F541" i="14" a="1"/>
  <c r="F541" i="14" s="1"/>
  <c r="G541" i="14" a="1"/>
  <c r="G541" i="14" s="1"/>
  <c r="H541" i="14" a="1"/>
  <c r="H541" i="14" s="1"/>
  <c r="I541" i="14" a="1"/>
  <c r="I541" i="14" s="1"/>
  <c r="J541" i="14" a="1"/>
  <c r="J541" i="14" s="1"/>
  <c r="K541" i="14" a="1"/>
  <c r="K541" i="14" s="1"/>
  <c r="L541" i="14" a="1"/>
  <c r="L541" i="14" s="1"/>
  <c r="E542" i="14" a="1"/>
  <c r="E542" i="14" s="1"/>
  <c r="F542" i="14" a="1"/>
  <c r="F542" i="14" s="1"/>
  <c r="G542" i="14" a="1"/>
  <c r="G542" i="14" s="1"/>
  <c r="H542" i="14" a="1"/>
  <c r="H542" i="14" s="1"/>
  <c r="I542" i="14" a="1"/>
  <c r="I542" i="14" s="1"/>
  <c r="J542" i="14" a="1"/>
  <c r="J542" i="14" s="1"/>
  <c r="K542" i="14" a="1"/>
  <c r="K542" i="14" s="1"/>
  <c r="L542" i="14" a="1"/>
  <c r="L542" i="14" s="1"/>
  <c r="E543" i="14" a="1"/>
  <c r="E543" i="14" s="1"/>
  <c r="F543" i="14" a="1"/>
  <c r="F543" i="14" s="1"/>
  <c r="G543" i="14" a="1"/>
  <c r="G543" i="14" s="1"/>
  <c r="H543" i="14" a="1"/>
  <c r="H543" i="14" s="1"/>
  <c r="I543" i="14" a="1"/>
  <c r="I543" i="14" s="1"/>
  <c r="J543" i="14" a="1"/>
  <c r="J543" i="14" s="1"/>
  <c r="K543" i="14" a="1"/>
  <c r="K543" i="14" s="1"/>
  <c r="L543" i="14" a="1"/>
  <c r="L543" i="14" s="1"/>
  <c r="E544" i="14" a="1"/>
  <c r="E544" i="14" s="1"/>
  <c r="F544" i="14" a="1"/>
  <c r="F544" i="14" s="1"/>
  <c r="G544" i="14" a="1"/>
  <c r="G544" i="14" s="1"/>
  <c r="H544" i="14" a="1"/>
  <c r="H544" i="14" s="1"/>
  <c r="I544" i="14" a="1"/>
  <c r="I544" i="14" s="1"/>
  <c r="J544" i="14" a="1"/>
  <c r="J544" i="14" s="1"/>
  <c r="K544" i="14" a="1"/>
  <c r="K544" i="14" s="1"/>
  <c r="L544" i="14" a="1"/>
  <c r="L544" i="14" s="1"/>
  <c r="E545" i="14" a="1"/>
  <c r="E545" i="14" s="1"/>
  <c r="F545" i="14" a="1"/>
  <c r="F545" i="14" s="1"/>
  <c r="G545" i="14" a="1"/>
  <c r="G545" i="14" s="1"/>
  <c r="H545" i="14" a="1"/>
  <c r="H545" i="14" s="1"/>
  <c r="I545" i="14" a="1"/>
  <c r="I545" i="14" s="1"/>
  <c r="J545" i="14" a="1"/>
  <c r="J545" i="14" s="1"/>
  <c r="K545" i="14" a="1"/>
  <c r="K545" i="14" s="1"/>
  <c r="L545" i="14" a="1"/>
  <c r="L545" i="14" s="1"/>
  <c r="E546" i="14" a="1"/>
  <c r="E546" i="14" s="1"/>
  <c r="F546" i="14" a="1"/>
  <c r="F546" i="14" s="1"/>
  <c r="G546" i="14" a="1"/>
  <c r="G546" i="14" s="1"/>
  <c r="H546" i="14" a="1"/>
  <c r="H546" i="14" s="1"/>
  <c r="I546" i="14" a="1"/>
  <c r="I546" i="14" s="1"/>
  <c r="J546" i="14" a="1"/>
  <c r="J546" i="14" s="1"/>
  <c r="K546" i="14" a="1"/>
  <c r="K546" i="14" s="1"/>
  <c r="L546" i="14" a="1"/>
  <c r="L546" i="14" s="1"/>
  <c r="E547" i="14" a="1"/>
  <c r="E547" i="14" s="1"/>
  <c r="F547" i="14" a="1"/>
  <c r="F547" i="14" s="1"/>
  <c r="G547" i="14" a="1"/>
  <c r="G547" i="14" s="1"/>
  <c r="H547" i="14" a="1"/>
  <c r="H547" i="14" s="1"/>
  <c r="I547" i="14" a="1"/>
  <c r="I547" i="14" s="1"/>
  <c r="J547" i="14" a="1"/>
  <c r="J547" i="14" s="1"/>
  <c r="K547" i="14" a="1"/>
  <c r="K547" i="14" s="1"/>
  <c r="L547" i="14" a="1"/>
  <c r="L547" i="14" s="1"/>
  <c r="E548" i="14" a="1"/>
  <c r="E548" i="14" s="1"/>
  <c r="F548" i="14" a="1"/>
  <c r="F548" i="14" s="1"/>
  <c r="G548" i="14" a="1"/>
  <c r="G548" i="14" s="1"/>
  <c r="H548" i="14" a="1"/>
  <c r="H548" i="14" s="1"/>
  <c r="I548" i="14" a="1"/>
  <c r="I548" i="14" s="1"/>
  <c r="J548" i="14" a="1"/>
  <c r="J548" i="14" s="1"/>
  <c r="K548" i="14" a="1"/>
  <c r="K548" i="14" s="1"/>
  <c r="L548" i="14" a="1"/>
  <c r="L548" i="14" s="1"/>
  <c r="E549" i="14" a="1"/>
  <c r="E549" i="14" s="1"/>
  <c r="F549" i="14" a="1"/>
  <c r="F549" i="14" s="1"/>
  <c r="G549" i="14" a="1"/>
  <c r="G549" i="14" s="1"/>
  <c r="H549" i="14" a="1"/>
  <c r="H549" i="14" s="1"/>
  <c r="I549" i="14" a="1"/>
  <c r="I549" i="14" s="1"/>
  <c r="J549" i="14" a="1"/>
  <c r="J549" i="14" s="1"/>
  <c r="K549" i="14" a="1"/>
  <c r="K549" i="14" s="1"/>
  <c r="L549" i="14" a="1"/>
  <c r="L549" i="14" s="1"/>
  <c r="E550" i="14" a="1"/>
  <c r="E550" i="14" s="1"/>
  <c r="F550" i="14" a="1"/>
  <c r="F550" i="14" s="1"/>
  <c r="G550" i="14" a="1"/>
  <c r="G550" i="14" s="1"/>
  <c r="H550" i="14" a="1"/>
  <c r="H550" i="14" s="1"/>
  <c r="I550" i="14" a="1"/>
  <c r="I550" i="14" s="1"/>
  <c r="J550" i="14" a="1"/>
  <c r="J550" i="14" s="1"/>
  <c r="K550" i="14" a="1"/>
  <c r="K550" i="14" s="1"/>
  <c r="L550" i="14" a="1"/>
  <c r="L550" i="14" s="1"/>
  <c r="E551" i="14" a="1"/>
  <c r="E551" i="14" s="1"/>
  <c r="F551" i="14" a="1"/>
  <c r="F551" i="14" s="1"/>
  <c r="G551" i="14" a="1"/>
  <c r="G551" i="14" s="1"/>
  <c r="H551" i="14" a="1"/>
  <c r="H551" i="14" s="1"/>
  <c r="I551" i="14" a="1"/>
  <c r="I551" i="14" s="1"/>
  <c r="J551" i="14" a="1"/>
  <c r="J551" i="14" s="1"/>
  <c r="K551" i="14" a="1"/>
  <c r="K551" i="14" s="1"/>
  <c r="L551" i="14" a="1"/>
  <c r="L551" i="14" s="1"/>
  <c r="E552" i="14" a="1"/>
  <c r="E552" i="14" s="1"/>
  <c r="F552" i="14" a="1"/>
  <c r="F552" i="14" s="1"/>
  <c r="G552" i="14" a="1"/>
  <c r="G552" i="14" s="1"/>
  <c r="H552" i="14" a="1"/>
  <c r="H552" i="14" s="1"/>
  <c r="I552" i="14" a="1"/>
  <c r="I552" i="14" s="1"/>
  <c r="J552" i="14" a="1"/>
  <c r="J552" i="14" s="1"/>
  <c r="K552" i="14" a="1"/>
  <c r="K552" i="14" s="1"/>
  <c r="L552" i="14" a="1"/>
  <c r="L552" i="14" s="1"/>
  <c r="E553" i="14" a="1"/>
  <c r="E553" i="14" s="1"/>
  <c r="F553" i="14" a="1"/>
  <c r="F553" i="14" s="1"/>
  <c r="G553" i="14" a="1"/>
  <c r="G553" i="14" s="1"/>
  <c r="H553" i="14" a="1"/>
  <c r="H553" i="14" s="1"/>
  <c r="I553" i="14" a="1"/>
  <c r="I553" i="14" s="1"/>
  <c r="J553" i="14" a="1"/>
  <c r="J553" i="14" s="1"/>
  <c r="K553" i="14" a="1"/>
  <c r="K553" i="14" s="1"/>
  <c r="L553" i="14" a="1"/>
  <c r="L553" i="14" s="1"/>
  <c r="E554" i="14" a="1"/>
  <c r="E554" i="14" s="1"/>
  <c r="F554" i="14" a="1"/>
  <c r="F554" i="14" s="1"/>
  <c r="G554" i="14" a="1"/>
  <c r="G554" i="14" s="1"/>
  <c r="H554" i="14" a="1"/>
  <c r="H554" i="14" s="1"/>
  <c r="I554" i="14" a="1"/>
  <c r="I554" i="14" s="1"/>
  <c r="J554" i="14" a="1"/>
  <c r="J554" i="14" s="1"/>
  <c r="K554" i="14" a="1"/>
  <c r="K554" i="14" s="1"/>
  <c r="L554" i="14" a="1"/>
  <c r="L554" i="14" s="1"/>
  <c r="E555" i="14" a="1"/>
  <c r="E555" i="14" s="1"/>
  <c r="F555" i="14" a="1"/>
  <c r="F555" i="14" s="1"/>
  <c r="G555" i="14" a="1"/>
  <c r="G555" i="14" s="1"/>
  <c r="H555" i="14" a="1"/>
  <c r="H555" i="14" s="1"/>
  <c r="I555" i="14" a="1"/>
  <c r="I555" i="14" s="1"/>
  <c r="J555" i="14" a="1"/>
  <c r="J555" i="14" s="1"/>
  <c r="K555" i="14" a="1"/>
  <c r="K555" i="14" s="1"/>
  <c r="L555" i="14" a="1"/>
  <c r="L555" i="14" s="1"/>
  <c r="E556" i="14" a="1"/>
  <c r="E556" i="14" s="1"/>
  <c r="F556" i="14" a="1"/>
  <c r="F556" i="14" s="1"/>
  <c r="G556" i="14" a="1"/>
  <c r="G556" i="14" s="1"/>
  <c r="H556" i="14" a="1"/>
  <c r="H556" i="14" s="1"/>
  <c r="I556" i="14" a="1"/>
  <c r="I556" i="14" s="1"/>
  <c r="J556" i="14" a="1"/>
  <c r="J556" i="14" s="1"/>
  <c r="K556" i="14" a="1"/>
  <c r="K556" i="14" s="1"/>
  <c r="L556" i="14" a="1"/>
  <c r="L556" i="14" s="1"/>
  <c r="E557" i="14" a="1"/>
  <c r="E557" i="14" s="1"/>
  <c r="F557" i="14" a="1"/>
  <c r="F557" i="14" s="1"/>
  <c r="G557" i="14" a="1"/>
  <c r="G557" i="14" s="1"/>
  <c r="H557" i="14" a="1"/>
  <c r="H557" i="14" s="1"/>
  <c r="I557" i="14" a="1"/>
  <c r="I557" i="14" s="1"/>
  <c r="J557" i="14" a="1"/>
  <c r="J557" i="14" s="1"/>
  <c r="K557" i="14" a="1"/>
  <c r="K557" i="14" s="1"/>
  <c r="L557" i="14" a="1"/>
  <c r="L557" i="14" s="1"/>
  <c r="E558" i="14" a="1"/>
  <c r="E558" i="14" s="1"/>
  <c r="F558" i="14" a="1"/>
  <c r="F558" i="14" s="1"/>
  <c r="G558" i="14" a="1"/>
  <c r="G558" i="14" s="1"/>
  <c r="H558" i="14" a="1"/>
  <c r="H558" i="14" s="1"/>
  <c r="I558" i="14" a="1"/>
  <c r="I558" i="14" s="1"/>
  <c r="J558" i="14" a="1"/>
  <c r="J558" i="14" s="1"/>
  <c r="K558" i="14" a="1"/>
  <c r="K558" i="14" s="1"/>
  <c r="L558" i="14" a="1"/>
  <c r="L558" i="14" s="1"/>
  <c r="E559" i="14" a="1"/>
  <c r="E559" i="14" s="1"/>
  <c r="F559" i="14" a="1"/>
  <c r="F559" i="14" s="1"/>
  <c r="G559" i="14" a="1"/>
  <c r="G559" i="14" s="1"/>
  <c r="H559" i="14" a="1"/>
  <c r="H559" i="14" s="1"/>
  <c r="I559" i="14" a="1"/>
  <c r="I559" i="14" s="1"/>
  <c r="J559" i="14" a="1"/>
  <c r="J559" i="14" s="1"/>
  <c r="K559" i="14" a="1"/>
  <c r="K559" i="14" s="1"/>
  <c r="L559" i="14" a="1"/>
  <c r="L559" i="14" s="1"/>
  <c r="E560" i="14" a="1"/>
  <c r="E560" i="14" s="1"/>
  <c r="F560" i="14" a="1"/>
  <c r="F560" i="14" s="1"/>
  <c r="G560" i="14" a="1"/>
  <c r="G560" i="14" s="1"/>
  <c r="H560" i="14" a="1"/>
  <c r="H560" i="14" s="1"/>
  <c r="I560" i="14" a="1"/>
  <c r="I560" i="14" s="1"/>
  <c r="J560" i="14" a="1"/>
  <c r="J560" i="14" s="1"/>
  <c r="K560" i="14" a="1"/>
  <c r="K560" i="14" s="1"/>
  <c r="L560" i="14" a="1"/>
  <c r="L560" i="14" s="1"/>
  <c r="E561" i="14" a="1"/>
  <c r="E561" i="14" s="1"/>
  <c r="F561" i="14" a="1"/>
  <c r="F561" i="14" s="1"/>
  <c r="G561" i="14" a="1"/>
  <c r="G561" i="14" s="1"/>
  <c r="H561" i="14" a="1"/>
  <c r="H561" i="14" s="1"/>
  <c r="I561" i="14" a="1"/>
  <c r="I561" i="14" s="1"/>
  <c r="J561" i="14" a="1"/>
  <c r="J561" i="14" s="1"/>
  <c r="K561" i="14" a="1"/>
  <c r="K561" i="14" s="1"/>
  <c r="L561" i="14" a="1"/>
  <c r="L561" i="14" s="1"/>
  <c r="E562" i="14" a="1"/>
  <c r="E562" i="14" s="1"/>
  <c r="F562" i="14" a="1"/>
  <c r="F562" i="14" s="1"/>
  <c r="G562" i="14" a="1"/>
  <c r="G562" i="14" s="1"/>
  <c r="H562" i="14" a="1"/>
  <c r="H562" i="14" s="1"/>
  <c r="I562" i="14" a="1"/>
  <c r="I562" i="14" s="1"/>
  <c r="J562" i="14" a="1"/>
  <c r="J562" i="14" s="1"/>
  <c r="K562" i="14" a="1"/>
  <c r="K562" i="14" s="1"/>
  <c r="L562" i="14" a="1"/>
  <c r="L562" i="14" s="1"/>
  <c r="E563" i="14" a="1"/>
  <c r="E563" i="14" s="1"/>
  <c r="F563" i="14" a="1"/>
  <c r="F563" i="14" s="1"/>
  <c r="G563" i="14" a="1"/>
  <c r="G563" i="14" s="1"/>
  <c r="H563" i="14" a="1"/>
  <c r="H563" i="14" s="1"/>
  <c r="I563" i="14" a="1"/>
  <c r="I563" i="14" s="1"/>
  <c r="J563" i="14" a="1"/>
  <c r="J563" i="14" s="1"/>
  <c r="K563" i="14" a="1"/>
  <c r="K563" i="14" s="1"/>
  <c r="L563" i="14" a="1"/>
  <c r="L563" i="14" s="1"/>
  <c r="E564" i="14" a="1"/>
  <c r="E564" i="14" s="1"/>
  <c r="F564" i="14" a="1"/>
  <c r="F564" i="14" s="1"/>
  <c r="G564" i="14" a="1"/>
  <c r="G564" i="14" s="1"/>
  <c r="H564" i="14" a="1"/>
  <c r="H564" i="14" s="1"/>
  <c r="I564" i="14" a="1"/>
  <c r="I564" i="14" s="1"/>
  <c r="J564" i="14" a="1"/>
  <c r="J564" i="14" s="1"/>
  <c r="K564" i="14" a="1"/>
  <c r="K564" i="14" s="1"/>
  <c r="L564" i="14" a="1"/>
  <c r="L564" i="14" s="1"/>
  <c r="E565" i="14" a="1"/>
  <c r="E565" i="14" s="1"/>
  <c r="F565" i="14" a="1"/>
  <c r="F565" i="14" s="1"/>
  <c r="G565" i="14" a="1"/>
  <c r="G565" i="14" s="1"/>
  <c r="H565" i="14" a="1"/>
  <c r="H565" i="14" s="1"/>
  <c r="I565" i="14" a="1"/>
  <c r="I565" i="14" s="1"/>
  <c r="J565" i="14" a="1"/>
  <c r="J565" i="14" s="1"/>
  <c r="K565" i="14" a="1"/>
  <c r="K565" i="14" s="1"/>
  <c r="L565" i="14" a="1"/>
  <c r="L565" i="14" s="1"/>
  <c r="E566" i="14" a="1"/>
  <c r="E566" i="14" s="1"/>
  <c r="F566" i="14" a="1"/>
  <c r="F566" i="14" s="1"/>
  <c r="G566" i="14" a="1"/>
  <c r="G566" i="14" s="1"/>
  <c r="H566" i="14" a="1"/>
  <c r="H566" i="14" s="1"/>
  <c r="I566" i="14" a="1"/>
  <c r="I566" i="14" s="1"/>
  <c r="J566" i="14" a="1"/>
  <c r="J566" i="14" s="1"/>
  <c r="K566" i="14" a="1"/>
  <c r="K566" i="14" s="1"/>
  <c r="L566" i="14" a="1"/>
  <c r="L566" i="14" s="1"/>
  <c r="L517" i="14" a="1"/>
  <c r="L517" i="14" s="1"/>
  <c r="K517" i="14" a="1"/>
  <c r="K517" i="14" s="1"/>
  <c r="J517" i="14" a="1"/>
  <c r="J517" i="14" s="1"/>
  <c r="I517" i="14" a="1"/>
  <c r="I517" i="14" s="1"/>
  <c r="H517" i="14" a="1"/>
  <c r="H517" i="14" s="1"/>
  <c r="G517" i="14" a="1"/>
  <c r="G517" i="14" s="1"/>
  <c r="F517" i="14" a="1"/>
  <c r="F517" i="14" s="1"/>
  <c r="E517" i="14" a="1"/>
  <c r="E517" i="14" s="1"/>
  <c r="E467" i="14" a="1"/>
  <c r="E467" i="14" s="1"/>
  <c r="F467" i="14" a="1"/>
  <c r="F467" i="14" s="1"/>
  <c r="G467" i="14" a="1"/>
  <c r="G467" i="14" s="1"/>
  <c r="H467" i="14" a="1"/>
  <c r="H467" i="14" s="1"/>
  <c r="I467" i="14" a="1"/>
  <c r="I467" i="14" s="1"/>
  <c r="J467" i="14" a="1"/>
  <c r="J467" i="14" s="1"/>
  <c r="K467" i="14" a="1"/>
  <c r="K467" i="14" s="1"/>
  <c r="L467" i="14" a="1"/>
  <c r="L467" i="14" s="1"/>
  <c r="E468" i="14" a="1"/>
  <c r="E468" i="14" s="1"/>
  <c r="F468" i="14" a="1"/>
  <c r="F468" i="14" s="1"/>
  <c r="G468" i="14" a="1"/>
  <c r="G468" i="14" s="1"/>
  <c r="H468" i="14" a="1"/>
  <c r="H468" i="14" s="1"/>
  <c r="I468" i="14" a="1"/>
  <c r="I468" i="14" s="1"/>
  <c r="J468" i="14" a="1"/>
  <c r="J468" i="14" s="1"/>
  <c r="K468" i="14" a="1"/>
  <c r="K468" i="14" s="1"/>
  <c r="L468" i="14" a="1"/>
  <c r="L468" i="14" s="1"/>
  <c r="E469" i="14" a="1"/>
  <c r="E469" i="14" s="1"/>
  <c r="F469" i="14" a="1"/>
  <c r="F469" i="14" s="1"/>
  <c r="G469" i="14" a="1"/>
  <c r="G469" i="14" s="1"/>
  <c r="H469" i="14" a="1"/>
  <c r="H469" i="14" s="1"/>
  <c r="I469" i="14" a="1"/>
  <c r="I469" i="14" s="1"/>
  <c r="J469" i="14" a="1"/>
  <c r="J469" i="14" s="1"/>
  <c r="K469" i="14" a="1"/>
  <c r="K469" i="14" s="1"/>
  <c r="L469" i="14" a="1"/>
  <c r="L469" i="14" s="1"/>
  <c r="E470" i="14" a="1"/>
  <c r="E470" i="14" s="1"/>
  <c r="F470" i="14" a="1"/>
  <c r="F470" i="14" s="1"/>
  <c r="G470" i="14" a="1"/>
  <c r="G470" i="14" s="1"/>
  <c r="H470" i="14" a="1"/>
  <c r="H470" i="14" s="1"/>
  <c r="I470" i="14" a="1"/>
  <c r="I470" i="14" s="1"/>
  <c r="J470" i="14" a="1"/>
  <c r="J470" i="14" s="1"/>
  <c r="K470" i="14" a="1"/>
  <c r="K470" i="14" s="1"/>
  <c r="L470" i="14" a="1"/>
  <c r="L470" i="14" s="1"/>
  <c r="E471" i="14" a="1"/>
  <c r="E471" i="14" s="1"/>
  <c r="F471" i="14" a="1"/>
  <c r="F471" i="14" s="1"/>
  <c r="G471" i="14" a="1"/>
  <c r="G471" i="14" s="1"/>
  <c r="H471" i="14" a="1"/>
  <c r="H471" i="14" s="1"/>
  <c r="I471" i="14" a="1"/>
  <c r="I471" i="14" s="1"/>
  <c r="J471" i="14" a="1"/>
  <c r="J471" i="14" s="1"/>
  <c r="K471" i="14" a="1"/>
  <c r="K471" i="14" s="1"/>
  <c r="L471" i="14" a="1"/>
  <c r="L471" i="14" s="1"/>
  <c r="E472" i="14" a="1"/>
  <c r="E472" i="14" s="1"/>
  <c r="F472" i="14" a="1"/>
  <c r="F472" i="14" s="1"/>
  <c r="G472" i="14" a="1"/>
  <c r="G472" i="14" s="1"/>
  <c r="H472" i="14" a="1"/>
  <c r="H472" i="14" s="1"/>
  <c r="I472" i="14" a="1"/>
  <c r="I472" i="14" s="1"/>
  <c r="J472" i="14" a="1"/>
  <c r="J472" i="14" s="1"/>
  <c r="K472" i="14" a="1"/>
  <c r="K472" i="14" s="1"/>
  <c r="L472" i="14" a="1"/>
  <c r="L472" i="14" s="1"/>
  <c r="E473" i="14" a="1"/>
  <c r="E473" i="14" s="1"/>
  <c r="F473" i="14" a="1"/>
  <c r="F473" i="14" s="1"/>
  <c r="G473" i="14" a="1"/>
  <c r="G473" i="14" s="1"/>
  <c r="H473" i="14" a="1"/>
  <c r="H473" i="14" s="1"/>
  <c r="I473" i="14" a="1"/>
  <c r="I473" i="14" s="1"/>
  <c r="J473" i="14" a="1"/>
  <c r="J473" i="14" s="1"/>
  <c r="K473" i="14" a="1"/>
  <c r="K473" i="14" s="1"/>
  <c r="L473" i="14" a="1"/>
  <c r="L473" i="14" s="1"/>
  <c r="E474" i="14" a="1"/>
  <c r="E474" i="14" s="1"/>
  <c r="F474" i="14" a="1"/>
  <c r="F474" i="14" s="1"/>
  <c r="G474" i="14" a="1"/>
  <c r="G474" i="14" s="1"/>
  <c r="H474" i="14" a="1"/>
  <c r="H474" i="14" s="1"/>
  <c r="I474" i="14" a="1"/>
  <c r="I474" i="14" s="1"/>
  <c r="J474" i="14" a="1"/>
  <c r="J474" i="14" s="1"/>
  <c r="K474" i="14" a="1"/>
  <c r="K474" i="14" s="1"/>
  <c r="L474" i="14" a="1"/>
  <c r="L474" i="14" s="1"/>
  <c r="E475" i="14" a="1"/>
  <c r="E475" i="14" s="1"/>
  <c r="F475" i="14" a="1"/>
  <c r="F475" i="14" s="1"/>
  <c r="G475" i="14" a="1"/>
  <c r="G475" i="14" s="1"/>
  <c r="H475" i="14" a="1"/>
  <c r="H475" i="14" s="1"/>
  <c r="I475" i="14" a="1"/>
  <c r="I475" i="14" s="1"/>
  <c r="J475" i="14" a="1"/>
  <c r="J475" i="14" s="1"/>
  <c r="K475" i="14" a="1"/>
  <c r="K475" i="14" s="1"/>
  <c r="L475" i="14" a="1"/>
  <c r="L475" i="14" s="1"/>
  <c r="E476" i="14" a="1"/>
  <c r="E476" i="14" s="1"/>
  <c r="F476" i="14" a="1"/>
  <c r="F476" i="14" s="1"/>
  <c r="G476" i="14" a="1"/>
  <c r="G476" i="14" s="1"/>
  <c r="H476" i="14" a="1"/>
  <c r="H476" i="14" s="1"/>
  <c r="I476" i="14" a="1"/>
  <c r="I476" i="14" s="1"/>
  <c r="J476" i="14" a="1"/>
  <c r="J476" i="14" s="1"/>
  <c r="K476" i="14" a="1"/>
  <c r="K476" i="14" s="1"/>
  <c r="L476" i="14" a="1"/>
  <c r="L476" i="14" s="1"/>
  <c r="E477" i="14" a="1"/>
  <c r="E477" i="14" s="1"/>
  <c r="F477" i="14" a="1"/>
  <c r="F477" i="14" s="1"/>
  <c r="G477" i="14" a="1"/>
  <c r="G477" i="14" s="1"/>
  <c r="H477" i="14" a="1"/>
  <c r="H477" i="14" s="1"/>
  <c r="I477" i="14" a="1"/>
  <c r="I477" i="14" s="1"/>
  <c r="J477" i="14" a="1"/>
  <c r="J477" i="14" s="1"/>
  <c r="K477" i="14" a="1"/>
  <c r="K477" i="14" s="1"/>
  <c r="L477" i="14" a="1"/>
  <c r="L477" i="14" s="1"/>
  <c r="E478" i="14" a="1"/>
  <c r="E478" i="14" s="1"/>
  <c r="F478" i="14" a="1"/>
  <c r="F478" i="14" s="1"/>
  <c r="G478" i="14" a="1"/>
  <c r="G478" i="14" s="1"/>
  <c r="H478" i="14" a="1"/>
  <c r="H478" i="14" s="1"/>
  <c r="I478" i="14" a="1"/>
  <c r="I478" i="14" s="1"/>
  <c r="J478" i="14" a="1"/>
  <c r="J478" i="14" s="1"/>
  <c r="K478" i="14" a="1"/>
  <c r="K478" i="14" s="1"/>
  <c r="L478" i="14" a="1"/>
  <c r="L478" i="14" s="1"/>
  <c r="E479" i="14" a="1"/>
  <c r="E479" i="14" s="1"/>
  <c r="F479" i="14" a="1"/>
  <c r="F479" i="14" s="1"/>
  <c r="G479" i="14" a="1"/>
  <c r="G479" i="14" s="1"/>
  <c r="H479" i="14" a="1"/>
  <c r="H479" i="14" s="1"/>
  <c r="I479" i="14" a="1"/>
  <c r="I479" i="14" s="1"/>
  <c r="J479" i="14" a="1"/>
  <c r="J479" i="14" s="1"/>
  <c r="K479" i="14" a="1"/>
  <c r="K479" i="14" s="1"/>
  <c r="L479" i="14" a="1"/>
  <c r="L479" i="14" s="1"/>
  <c r="E480" i="14" a="1"/>
  <c r="E480" i="14" s="1"/>
  <c r="F480" i="14" a="1"/>
  <c r="F480" i="14" s="1"/>
  <c r="G480" i="14" a="1"/>
  <c r="G480" i="14" s="1"/>
  <c r="H480" i="14" a="1"/>
  <c r="H480" i="14" s="1"/>
  <c r="I480" i="14" a="1"/>
  <c r="I480" i="14" s="1"/>
  <c r="J480" i="14" a="1"/>
  <c r="J480" i="14" s="1"/>
  <c r="K480" i="14" a="1"/>
  <c r="K480" i="14" s="1"/>
  <c r="L480" i="14" a="1"/>
  <c r="L480" i="14" s="1"/>
  <c r="E481" i="14" a="1"/>
  <c r="E481" i="14" s="1"/>
  <c r="F481" i="14" a="1"/>
  <c r="F481" i="14" s="1"/>
  <c r="G481" i="14" a="1"/>
  <c r="G481" i="14" s="1"/>
  <c r="H481" i="14" a="1"/>
  <c r="H481" i="14" s="1"/>
  <c r="I481" i="14" a="1"/>
  <c r="I481" i="14" s="1"/>
  <c r="J481" i="14" a="1"/>
  <c r="J481" i="14" s="1"/>
  <c r="K481" i="14" a="1"/>
  <c r="K481" i="14" s="1"/>
  <c r="L481" i="14" a="1"/>
  <c r="L481" i="14" s="1"/>
  <c r="E482" i="14" a="1"/>
  <c r="E482" i="14" s="1"/>
  <c r="F482" i="14" a="1"/>
  <c r="F482" i="14" s="1"/>
  <c r="G482" i="14" a="1"/>
  <c r="G482" i="14" s="1"/>
  <c r="H482" i="14" a="1"/>
  <c r="H482" i="14" s="1"/>
  <c r="I482" i="14" a="1"/>
  <c r="I482" i="14" s="1"/>
  <c r="J482" i="14" a="1"/>
  <c r="J482" i="14" s="1"/>
  <c r="K482" i="14" a="1"/>
  <c r="K482" i="14" s="1"/>
  <c r="L482" i="14" a="1"/>
  <c r="L482" i="14" s="1"/>
  <c r="E483" i="14" a="1"/>
  <c r="E483" i="14" s="1"/>
  <c r="F483" i="14" a="1"/>
  <c r="F483" i="14" s="1"/>
  <c r="G483" i="14" a="1"/>
  <c r="G483" i="14" s="1"/>
  <c r="H483" i="14" a="1"/>
  <c r="H483" i="14" s="1"/>
  <c r="I483" i="14" a="1"/>
  <c r="I483" i="14" s="1"/>
  <c r="J483" i="14" a="1"/>
  <c r="J483" i="14" s="1"/>
  <c r="K483" i="14" a="1"/>
  <c r="K483" i="14" s="1"/>
  <c r="L483" i="14" a="1"/>
  <c r="L483" i="14" s="1"/>
  <c r="E484" i="14" a="1"/>
  <c r="E484" i="14" s="1"/>
  <c r="F484" i="14" a="1"/>
  <c r="F484" i="14" s="1"/>
  <c r="G484" i="14" a="1"/>
  <c r="G484" i="14" s="1"/>
  <c r="H484" i="14" a="1"/>
  <c r="H484" i="14" s="1"/>
  <c r="I484" i="14" a="1"/>
  <c r="I484" i="14" s="1"/>
  <c r="J484" i="14" a="1"/>
  <c r="J484" i="14" s="1"/>
  <c r="K484" i="14" a="1"/>
  <c r="K484" i="14" s="1"/>
  <c r="L484" i="14" a="1"/>
  <c r="L484" i="14" s="1"/>
  <c r="E485" i="14" a="1"/>
  <c r="E485" i="14" s="1"/>
  <c r="F485" i="14" a="1"/>
  <c r="F485" i="14" s="1"/>
  <c r="G485" i="14" a="1"/>
  <c r="G485" i="14" s="1"/>
  <c r="H485" i="14" a="1"/>
  <c r="H485" i="14" s="1"/>
  <c r="I485" i="14" a="1"/>
  <c r="I485" i="14" s="1"/>
  <c r="J485" i="14" a="1"/>
  <c r="J485" i="14" s="1"/>
  <c r="K485" i="14" a="1"/>
  <c r="K485" i="14" s="1"/>
  <c r="L485" i="14" a="1"/>
  <c r="L485" i="14" s="1"/>
  <c r="E486" i="14" a="1"/>
  <c r="E486" i="14" s="1"/>
  <c r="F486" i="14" a="1"/>
  <c r="F486" i="14" s="1"/>
  <c r="G486" i="14" a="1"/>
  <c r="G486" i="14" s="1"/>
  <c r="H486" i="14" a="1"/>
  <c r="H486" i="14" s="1"/>
  <c r="I486" i="14" a="1"/>
  <c r="I486" i="14" s="1"/>
  <c r="J486" i="14" a="1"/>
  <c r="J486" i="14" s="1"/>
  <c r="K486" i="14" a="1"/>
  <c r="K486" i="14" s="1"/>
  <c r="L486" i="14" a="1"/>
  <c r="L486" i="14" s="1"/>
  <c r="E487" i="14" a="1"/>
  <c r="E487" i="14" s="1"/>
  <c r="F487" i="14" a="1"/>
  <c r="F487" i="14" s="1"/>
  <c r="G487" i="14" a="1"/>
  <c r="G487" i="14" s="1"/>
  <c r="H487" i="14" a="1"/>
  <c r="H487" i="14" s="1"/>
  <c r="I487" i="14" a="1"/>
  <c r="I487" i="14" s="1"/>
  <c r="J487" i="14" a="1"/>
  <c r="J487" i="14" s="1"/>
  <c r="K487" i="14" a="1"/>
  <c r="K487" i="14" s="1"/>
  <c r="L487" i="14" a="1"/>
  <c r="L487" i="14" s="1"/>
  <c r="E488" i="14" a="1"/>
  <c r="E488" i="14" s="1"/>
  <c r="F488" i="14" a="1"/>
  <c r="F488" i="14" s="1"/>
  <c r="G488" i="14" a="1"/>
  <c r="G488" i="14" s="1"/>
  <c r="H488" i="14" a="1"/>
  <c r="H488" i="14" s="1"/>
  <c r="I488" i="14" a="1"/>
  <c r="I488" i="14" s="1"/>
  <c r="J488" i="14" a="1"/>
  <c r="J488" i="14" s="1"/>
  <c r="K488" i="14" a="1"/>
  <c r="K488" i="14" s="1"/>
  <c r="L488" i="14" a="1"/>
  <c r="L488" i="14" s="1"/>
  <c r="E489" i="14" a="1"/>
  <c r="E489" i="14" s="1"/>
  <c r="F489" i="14" a="1"/>
  <c r="F489" i="14" s="1"/>
  <c r="G489" i="14" a="1"/>
  <c r="G489" i="14" s="1"/>
  <c r="H489" i="14" a="1"/>
  <c r="H489" i="14" s="1"/>
  <c r="I489" i="14" a="1"/>
  <c r="I489" i="14" s="1"/>
  <c r="J489" i="14" a="1"/>
  <c r="J489" i="14" s="1"/>
  <c r="K489" i="14" a="1"/>
  <c r="K489" i="14" s="1"/>
  <c r="L489" i="14" a="1"/>
  <c r="L489" i="14" s="1"/>
  <c r="E490" i="14" a="1"/>
  <c r="E490" i="14" s="1"/>
  <c r="F490" i="14" a="1"/>
  <c r="F490" i="14" s="1"/>
  <c r="G490" i="14" a="1"/>
  <c r="G490" i="14" s="1"/>
  <c r="H490" i="14" a="1"/>
  <c r="H490" i="14" s="1"/>
  <c r="I490" i="14" a="1"/>
  <c r="I490" i="14" s="1"/>
  <c r="J490" i="14" a="1"/>
  <c r="J490" i="14" s="1"/>
  <c r="K490" i="14" a="1"/>
  <c r="K490" i="14" s="1"/>
  <c r="L490" i="14" a="1"/>
  <c r="L490" i="14" s="1"/>
  <c r="E491" i="14" a="1"/>
  <c r="E491" i="14" s="1"/>
  <c r="F491" i="14" a="1"/>
  <c r="F491" i="14" s="1"/>
  <c r="G491" i="14" a="1"/>
  <c r="G491" i="14" s="1"/>
  <c r="H491" i="14" a="1"/>
  <c r="H491" i="14" s="1"/>
  <c r="I491" i="14" a="1"/>
  <c r="I491" i="14" s="1"/>
  <c r="J491" i="14" a="1"/>
  <c r="J491" i="14" s="1"/>
  <c r="K491" i="14" a="1"/>
  <c r="K491" i="14" s="1"/>
  <c r="L491" i="14" a="1"/>
  <c r="L491" i="14" s="1"/>
  <c r="E492" i="14" a="1"/>
  <c r="E492" i="14" s="1"/>
  <c r="F492" i="14" a="1"/>
  <c r="F492" i="14" s="1"/>
  <c r="G492" i="14" a="1"/>
  <c r="G492" i="14" s="1"/>
  <c r="H492" i="14" a="1"/>
  <c r="H492" i="14" s="1"/>
  <c r="I492" i="14" a="1"/>
  <c r="I492" i="14" s="1"/>
  <c r="J492" i="14" a="1"/>
  <c r="J492" i="14" s="1"/>
  <c r="K492" i="14" a="1"/>
  <c r="K492" i="14" s="1"/>
  <c r="L492" i="14" a="1"/>
  <c r="L492" i="14" s="1"/>
  <c r="E493" i="14" a="1"/>
  <c r="E493" i="14" s="1"/>
  <c r="F493" i="14" a="1"/>
  <c r="F493" i="14" s="1"/>
  <c r="G493" i="14" a="1"/>
  <c r="G493" i="14" s="1"/>
  <c r="H493" i="14" a="1"/>
  <c r="H493" i="14" s="1"/>
  <c r="I493" i="14" a="1"/>
  <c r="I493" i="14" s="1"/>
  <c r="J493" i="14" a="1"/>
  <c r="J493" i="14" s="1"/>
  <c r="K493" i="14" a="1"/>
  <c r="K493" i="14" s="1"/>
  <c r="L493" i="14" a="1"/>
  <c r="L493" i="14" s="1"/>
  <c r="E494" i="14" a="1"/>
  <c r="E494" i="14" s="1"/>
  <c r="F494" i="14" a="1"/>
  <c r="F494" i="14" s="1"/>
  <c r="G494" i="14" a="1"/>
  <c r="G494" i="14" s="1"/>
  <c r="H494" i="14" a="1"/>
  <c r="H494" i="14" s="1"/>
  <c r="I494" i="14" a="1"/>
  <c r="I494" i="14" s="1"/>
  <c r="J494" i="14" a="1"/>
  <c r="J494" i="14" s="1"/>
  <c r="K494" i="14" a="1"/>
  <c r="K494" i="14" s="1"/>
  <c r="L494" i="14" a="1"/>
  <c r="L494" i="14" s="1"/>
  <c r="E495" i="14" a="1"/>
  <c r="E495" i="14" s="1"/>
  <c r="F495" i="14" a="1"/>
  <c r="F495" i="14" s="1"/>
  <c r="G495" i="14" a="1"/>
  <c r="G495" i="14" s="1"/>
  <c r="H495" i="14" a="1"/>
  <c r="H495" i="14" s="1"/>
  <c r="I495" i="14" a="1"/>
  <c r="I495" i="14" s="1"/>
  <c r="J495" i="14" a="1"/>
  <c r="J495" i="14" s="1"/>
  <c r="K495" i="14" a="1"/>
  <c r="K495" i="14" s="1"/>
  <c r="L495" i="14" a="1"/>
  <c r="L495" i="14" s="1"/>
  <c r="E496" i="14" a="1"/>
  <c r="E496" i="14" s="1"/>
  <c r="F496" i="14" a="1"/>
  <c r="F496" i="14" s="1"/>
  <c r="G496" i="14" a="1"/>
  <c r="G496" i="14" s="1"/>
  <c r="H496" i="14" a="1"/>
  <c r="H496" i="14" s="1"/>
  <c r="I496" i="14" a="1"/>
  <c r="I496" i="14" s="1"/>
  <c r="J496" i="14" a="1"/>
  <c r="J496" i="14" s="1"/>
  <c r="K496" i="14" a="1"/>
  <c r="K496" i="14" s="1"/>
  <c r="L496" i="14" a="1"/>
  <c r="L496" i="14" s="1"/>
  <c r="E497" i="14" a="1"/>
  <c r="E497" i="14" s="1"/>
  <c r="F497" i="14" a="1"/>
  <c r="F497" i="14" s="1"/>
  <c r="G497" i="14" a="1"/>
  <c r="G497" i="14" s="1"/>
  <c r="H497" i="14" a="1"/>
  <c r="H497" i="14" s="1"/>
  <c r="I497" i="14" a="1"/>
  <c r="I497" i="14" s="1"/>
  <c r="J497" i="14" a="1"/>
  <c r="J497" i="14" s="1"/>
  <c r="K497" i="14" a="1"/>
  <c r="K497" i="14" s="1"/>
  <c r="L497" i="14" a="1"/>
  <c r="L497" i="14" s="1"/>
  <c r="E498" i="14" a="1"/>
  <c r="E498" i="14" s="1"/>
  <c r="F498" i="14" a="1"/>
  <c r="F498" i="14" s="1"/>
  <c r="G498" i="14" a="1"/>
  <c r="G498" i="14" s="1"/>
  <c r="H498" i="14" a="1"/>
  <c r="H498" i="14" s="1"/>
  <c r="I498" i="14" a="1"/>
  <c r="I498" i="14" s="1"/>
  <c r="J498" i="14" a="1"/>
  <c r="J498" i="14" s="1"/>
  <c r="K498" i="14" a="1"/>
  <c r="K498" i="14" s="1"/>
  <c r="L498" i="14" a="1"/>
  <c r="L498" i="14" s="1"/>
  <c r="E499" i="14" a="1"/>
  <c r="E499" i="14" s="1"/>
  <c r="F499" i="14" a="1"/>
  <c r="F499" i="14" s="1"/>
  <c r="G499" i="14" a="1"/>
  <c r="G499" i="14" s="1"/>
  <c r="H499" i="14" a="1"/>
  <c r="H499" i="14" s="1"/>
  <c r="I499" i="14" a="1"/>
  <c r="I499" i="14" s="1"/>
  <c r="J499" i="14" a="1"/>
  <c r="J499" i="14" s="1"/>
  <c r="K499" i="14" a="1"/>
  <c r="K499" i="14" s="1"/>
  <c r="L499" i="14" a="1"/>
  <c r="L499" i="14" s="1"/>
  <c r="E500" i="14" a="1"/>
  <c r="E500" i="14" s="1"/>
  <c r="F500" i="14" a="1"/>
  <c r="F500" i="14" s="1"/>
  <c r="G500" i="14" a="1"/>
  <c r="G500" i="14" s="1"/>
  <c r="H500" i="14" a="1"/>
  <c r="H500" i="14" s="1"/>
  <c r="I500" i="14" a="1"/>
  <c r="I500" i="14" s="1"/>
  <c r="J500" i="14" a="1"/>
  <c r="J500" i="14" s="1"/>
  <c r="K500" i="14" a="1"/>
  <c r="K500" i="14" s="1"/>
  <c r="L500" i="14" a="1"/>
  <c r="L500" i="14" s="1"/>
  <c r="E501" i="14" a="1"/>
  <c r="E501" i="14" s="1"/>
  <c r="F501" i="14" a="1"/>
  <c r="F501" i="14" s="1"/>
  <c r="G501" i="14" a="1"/>
  <c r="G501" i="14" s="1"/>
  <c r="H501" i="14" a="1"/>
  <c r="H501" i="14" s="1"/>
  <c r="I501" i="14" a="1"/>
  <c r="I501" i="14" s="1"/>
  <c r="J501" i="14" a="1"/>
  <c r="J501" i="14" s="1"/>
  <c r="K501" i="14" a="1"/>
  <c r="K501" i="14" s="1"/>
  <c r="L501" i="14" a="1"/>
  <c r="L501" i="14" s="1"/>
  <c r="E502" i="14" a="1"/>
  <c r="E502" i="14" s="1"/>
  <c r="F502" i="14" a="1"/>
  <c r="F502" i="14" s="1"/>
  <c r="G502" i="14" a="1"/>
  <c r="G502" i="14" s="1"/>
  <c r="H502" i="14" a="1"/>
  <c r="H502" i="14" s="1"/>
  <c r="I502" i="14" a="1"/>
  <c r="I502" i="14" s="1"/>
  <c r="J502" i="14" a="1"/>
  <c r="J502" i="14" s="1"/>
  <c r="K502" i="14" a="1"/>
  <c r="K502" i="14" s="1"/>
  <c r="L502" i="14" a="1"/>
  <c r="L502" i="14" s="1"/>
  <c r="E503" i="14" a="1"/>
  <c r="E503" i="14" s="1"/>
  <c r="F503" i="14" a="1"/>
  <c r="F503" i="14" s="1"/>
  <c r="G503" i="14" a="1"/>
  <c r="G503" i="14" s="1"/>
  <c r="H503" i="14" a="1"/>
  <c r="H503" i="14" s="1"/>
  <c r="I503" i="14" a="1"/>
  <c r="I503" i="14" s="1"/>
  <c r="J503" i="14" a="1"/>
  <c r="J503" i="14" s="1"/>
  <c r="K503" i="14" a="1"/>
  <c r="K503" i="14" s="1"/>
  <c r="L503" i="14" a="1"/>
  <c r="L503" i="14" s="1"/>
  <c r="E504" i="14" a="1"/>
  <c r="E504" i="14" s="1"/>
  <c r="F504" i="14" a="1"/>
  <c r="F504" i="14" s="1"/>
  <c r="G504" i="14" a="1"/>
  <c r="G504" i="14" s="1"/>
  <c r="H504" i="14" a="1"/>
  <c r="H504" i="14" s="1"/>
  <c r="I504" i="14" a="1"/>
  <c r="I504" i="14" s="1"/>
  <c r="J504" i="14" a="1"/>
  <c r="J504" i="14" s="1"/>
  <c r="K504" i="14" a="1"/>
  <c r="K504" i="14" s="1"/>
  <c r="L504" i="14" a="1"/>
  <c r="L504" i="14" s="1"/>
  <c r="E505" i="14" a="1"/>
  <c r="E505" i="14" s="1"/>
  <c r="F505" i="14" a="1"/>
  <c r="F505" i="14" s="1"/>
  <c r="G505" i="14" a="1"/>
  <c r="G505" i="14" s="1"/>
  <c r="H505" i="14" a="1"/>
  <c r="H505" i="14" s="1"/>
  <c r="I505" i="14" a="1"/>
  <c r="I505" i="14" s="1"/>
  <c r="J505" i="14" a="1"/>
  <c r="J505" i="14" s="1"/>
  <c r="K505" i="14" a="1"/>
  <c r="K505" i="14" s="1"/>
  <c r="L505" i="14" a="1"/>
  <c r="L505" i="14" s="1"/>
  <c r="E506" i="14" a="1"/>
  <c r="E506" i="14" s="1"/>
  <c r="F506" i="14" a="1"/>
  <c r="F506" i="14" s="1"/>
  <c r="G506" i="14" a="1"/>
  <c r="G506" i="14" s="1"/>
  <c r="H506" i="14" a="1"/>
  <c r="H506" i="14" s="1"/>
  <c r="I506" i="14" a="1"/>
  <c r="I506" i="14" s="1"/>
  <c r="J506" i="14" a="1"/>
  <c r="J506" i="14" s="1"/>
  <c r="K506" i="14" a="1"/>
  <c r="K506" i="14" s="1"/>
  <c r="L506" i="14" a="1"/>
  <c r="L506" i="14" s="1"/>
  <c r="E507" i="14" a="1"/>
  <c r="E507" i="14" s="1"/>
  <c r="F507" i="14" a="1"/>
  <c r="F507" i="14" s="1"/>
  <c r="G507" i="14" a="1"/>
  <c r="G507" i="14" s="1"/>
  <c r="H507" i="14" a="1"/>
  <c r="H507" i="14" s="1"/>
  <c r="I507" i="14" a="1"/>
  <c r="I507" i="14" s="1"/>
  <c r="J507" i="14" a="1"/>
  <c r="J507" i="14" s="1"/>
  <c r="K507" i="14" a="1"/>
  <c r="K507" i="14" s="1"/>
  <c r="L507" i="14" a="1"/>
  <c r="L507" i="14" s="1"/>
  <c r="E508" i="14" a="1"/>
  <c r="E508" i="14" s="1"/>
  <c r="F508" i="14" a="1"/>
  <c r="F508" i="14" s="1"/>
  <c r="G508" i="14" a="1"/>
  <c r="G508" i="14" s="1"/>
  <c r="H508" i="14" a="1"/>
  <c r="H508" i="14" s="1"/>
  <c r="I508" i="14" a="1"/>
  <c r="I508" i="14" s="1"/>
  <c r="J508" i="14" a="1"/>
  <c r="J508" i="14" s="1"/>
  <c r="K508" i="14" a="1"/>
  <c r="K508" i="14" s="1"/>
  <c r="L508" i="14" a="1"/>
  <c r="L508" i="14" s="1"/>
  <c r="E509" i="14" a="1"/>
  <c r="E509" i="14" s="1"/>
  <c r="F509" i="14" a="1"/>
  <c r="F509" i="14" s="1"/>
  <c r="G509" i="14" a="1"/>
  <c r="G509" i="14" s="1"/>
  <c r="H509" i="14" a="1"/>
  <c r="H509" i="14" s="1"/>
  <c r="I509" i="14" a="1"/>
  <c r="I509" i="14" s="1"/>
  <c r="J509" i="14" a="1"/>
  <c r="J509" i="14" s="1"/>
  <c r="K509" i="14" a="1"/>
  <c r="K509" i="14" s="1"/>
  <c r="L509" i="14" a="1"/>
  <c r="L509" i="14" s="1"/>
  <c r="E510" i="14" a="1"/>
  <c r="E510" i="14" s="1"/>
  <c r="F510" i="14" a="1"/>
  <c r="F510" i="14" s="1"/>
  <c r="G510" i="14" a="1"/>
  <c r="G510" i="14" s="1"/>
  <c r="H510" i="14" a="1"/>
  <c r="H510" i="14" s="1"/>
  <c r="I510" i="14" a="1"/>
  <c r="I510" i="14" s="1"/>
  <c r="J510" i="14" a="1"/>
  <c r="J510" i="14" s="1"/>
  <c r="K510" i="14" a="1"/>
  <c r="K510" i="14" s="1"/>
  <c r="L510" i="14" a="1"/>
  <c r="L510" i="14" s="1"/>
  <c r="E511" i="14" a="1"/>
  <c r="E511" i="14" s="1"/>
  <c r="F511" i="14" a="1"/>
  <c r="F511" i="14" s="1"/>
  <c r="G511" i="14" a="1"/>
  <c r="G511" i="14" s="1"/>
  <c r="H511" i="14" a="1"/>
  <c r="H511" i="14" s="1"/>
  <c r="I511" i="14" a="1"/>
  <c r="I511" i="14" s="1"/>
  <c r="J511" i="14" a="1"/>
  <c r="J511" i="14" s="1"/>
  <c r="K511" i="14" a="1"/>
  <c r="K511" i="14" s="1"/>
  <c r="L511" i="14" a="1"/>
  <c r="L511" i="14" s="1"/>
  <c r="E512" i="14" a="1"/>
  <c r="E512" i="14" s="1"/>
  <c r="F512" i="14" a="1"/>
  <c r="F512" i="14" s="1"/>
  <c r="G512" i="14" a="1"/>
  <c r="G512" i="14" s="1"/>
  <c r="H512" i="14" a="1"/>
  <c r="H512" i="14" s="1"/>
  <c r="I512" i="14" a="1"/>
  <c r="I512" i="14" s="1"/>
  <c r="J512" i="14" a="1"/>
  <c r="J512" i="14" s="1"/>
  <c r="K512" i="14" a="1"/>
  <c r="K512" i="14" s="1"/>
  <c r="L512" i="14" a="1"/>
  <c r="L512" i="14" s="1"/>
  <c r="E513" i="14" a="1"/>
  <c r="E513" i="14" s="1"/>
  <c r="F513" i="14" a="1"/>
  <c r="F513" i="14" s="1"/>
  <c r="G513" i="14" a="1"/>
  <c r="G513" i="14" s="1"/>
  <c r="H513" i="14" a="1"/>
  <c r="H513" i="14" s="1"/>
  <c r="I513" i="14" a="1"/>
  <c r="I513" i="14" s="1"/>
  <c r="J513" i="14" a="1"/>
  <c r="J513" i="14" s="1"/>
  <c r="K513" i="14" a="1"/>
  <c r="K513" i="14" s="1"/>
  <c r="L513" i="14" a="1"/>
  <c r="L513" i="14" s="1"/>
  <c r="E514" i="14" a="1"/>
  <c r="E514" i="14" s="1"/>
  <c r="F514" i="14" a="1"/>
  <c r="F514" i="14" s="1"/>
  <c r="G514" i="14" a="1"/>
  <c r="G514" i="14" s="1"/>
  <c r="H514" i="14" a="1"/>
  <c r="H514" i="14" s="1"/>
  <c r="I514" i="14" a="1"/>
  <c r="I514" i="14" s="1"/>
  <c r="J514" i="14" a="1"/>
  <c r="J514" i="14" s="1"/>
  <c r="K514" i="14" a="1"/>
  <c r="K514" i="14" s="1"/>
  <c r="L514" i="14" a="1"/>
  <c r="L514" i="14" s="1"/>
  <c r="E515" i="14" a="1"/>
  <c r="E515" i="14" s="1"/>
  <c r="F515" i="14" a="1"/>
  <c r="F515" i="14" s="1"/>
  <c r="G515" i="14" a="1"/>
  <c r="G515" i="14" s="1"/>
  <c r="H515" i="14" a="1"/>
  <c r="H515" i="14" s="1"/>
  <c r="I515" i="14" a="1"/>
  <c r="I515" i="14" s="1"/>
  <c r="J515" i="14" a="1"/>
  <c r="J515" i="14" s="1"/>
  <c r="K515" i="14" a="1"/>
  <c r="K515" i="14" s="1"/>
  <c r="L515" i="14" a="1"/>
  <c r="L515" i="14" s="1"/>
  <c r="L466" i="14" a="1"/>
  <c r="L466" i="14" s="1"/>
  <c r="K466" i="14" a="1"/>
  <c r="K466" i="14" s="1"/>
  <c r="J466" i="14" a="1"/>
  <c r="J466" i="14" s="1"/>
  <c r="I466" i="14" a="1"/>
  <c r="I466" i="14" s="1"/>
  <c r="H466" i="14" a="1"/>
  <c r="H466" i="14" s="1"/>
  <c r="G466" i="14" a="1"/>
  <c r="G466" i="14" s="1"/>
  <c r="F466" i="14" a="1"/>
  <c r="F466" i="14" s="1"/>
  <c r="E466" i="14" a="1"/>
  <c r="E466" i="14" s="1"/>
  <c r="E416" i="14" a="1"/>
  <c r="E416" i="14" s="1"/>
  <c r="F416" i="14" a="1"/>
  <c r="F416" i="14" s="1"/>
  <c r="G416" i="14" a="1"/>
  <c r="G416" i="14" s="1"/>
  <c r="H416" i="14" a="1"/>
  <c r="H416" i="14" s="1"/>
  <c r="I416" i="14" a="1"/>
  <c r="I416" i="14" s="1"/>
  <c r="J416" i="14" a="1"/>
  <c r="J416" i="14" s="1"/>
  <c r="K416" i="14" a="1"/>
  <c r="K416" i="14" s="1"/>
  <c r="L416" i="14" a="1"/>
  <c r="L416" i="14" s="1"/>
  <c r="E417" i="14" a="1"/>
  <c r="E417" i="14" s="1"/>
  <c r="F417" i="14" a="1"/>
  <c r="F417" i="14" s="1"/>
  <c r="G417" i="14" a="1"/>
  <c r="G417" i="14" s="1"/>
  <c r="H417" i="14" a="1"/>
  <c r="H417" i="14" s="1"/>
  <c r="I417" i="14" a="1"/>
  <c r="I417" i="14" s="1"/>
  <c r="J417" i="14" a="1"/>
  <c r="J417" i="14" s="1"/>
  <c r="K417" i="14" a="1"/>
  <c r="K417" i="14" s="1"/>
  <c r="L417" i="14" a="1"/>
  <c r="L417" i="14" s="1"/>
  <c r="E418" i="14" a="1"/>
  <c r="E418" i="14" s="1"/>
  <c r="F418" i="14" a="1"/>
  <c r="F418" i="14" s="1"/>
  <c r="G418" i="14" a="1"/>
  <c r="G418" i="14" s="1"/>
  <c r="H418" i="14" a="1"/>
  <c r="H418" i="14" s="1"/>
  <c r="I418" i="14" a="1"/>
  <c r="I418" i="14" s="1"/>
  <c r="J418" i="14" a="1"/>
  <c r="J418" i="14" s="1"/>
  <c r="K418" i="14" a="1"/>
  <c r="K418" i="14" s="1"/>
  <c r="L418" i="14" a="1"/>
  <c r="L418" i="14" s="1"/>
  <c r="E419" i="14" a="1"/>
  <c r="E419" i="14" s="1"/>
  <c r="F419" i="14" a="1"/>
  <c r="F419" i="14" s="1"/>
  <c r="G419" i="14" a="1"/>
  <c r="G419" i="14" s="1"/>
  <c r="H419" i="14" a="1"/>
  <c r="H419" i="14" s="1"/>
  <c r="I419" i="14" a="1"/>
  <c r="I419" i="14" s="1"/>
  <c r="J419" i="14" a="1"/>
  <c r="J419" i="14" s="1"/>
  <c r="K419" i="14" a="1"/>
  <c r="K419" i="14" s="1"/>
  <c r="L419" i="14" a="1"/>
  <c r="L419" i="14" s="1"/>
  <c r="E420" i="14" a="1"/>
  <c r="E420" i="14" s="1"/>
  <c r="F420" i="14" a="1"/>
  <c r="F420" i="14" s="1"/>
  <c r="G420" i="14" a="1"/>
  <c r="G420" i="14" s="1"/>
  <c r="H420" i="14" a="1"/>
  <c r="H420" i="14" s="1"/>
  <c r="I420" i="14" a="1"/>
  <c r="I420" i="14" s="1"/>
  <c r="J420" i="14" a="1"/>
  <c r="J420" i="14" s="1"/>
  <c r="K420" i="14" a="1"/>
  <c r="K420" i="14" s="1"/>
  <c r="L420" i="14" a="1"/>
  <c r="L420" i="14" s="1"/>
  <c r="E421" i="14" a="1"/>
  <c r="E421" i="14" s="1"/>
  <c r="F421" i="14" a="1"/>
  <c r="F421" i="14" s="1"/>
  <c r="G421" i="14" a="1"/>
  <c r="G421" i="14" s="1"/>
  <c r="H421" i="14" a="1"/>
  <c r="H421" i="14" s="1"/>
  <c r="I421" i="14" a="1"/>
  <c r="I421" i="14" s="1"/>
  <c r="J421" i="14" a="1"/>
  <c r="J421" i="14" s="1"/>
  <c r="K421" i="14" a="1"/>
  <c r="K421" i="14" s="1"/>
  <c r="L421" i="14" a="1"/>
  <c r="L421" i="14" s="1"/>
  <c r="E422" i="14" a="1"/>
  <c r="E422" i="14" s="1"/>
  <c r="F422" i="14" a="1"/>
  <c r="F422" i="14" s="1"/>
  <c r="G422" i="14" a="1"/>
  <c r="G422" i="14" s="1"/>
  <c r="H422" i="14" a="1"/>
  <c r="H422" i="14" s="1"/>
  <c r="I422" i="14" a="1"/>
  <c r="I422" i="14" s="1"/>
  <c r="J422" i="14" a="1"/>
  <c r="J422" i="14" s="1"/>
  <c r="K422" i="14" a="1"/>
  <c r="K422" i="14" s="1"/>
  <c r="L422" i="14" a="1"/>
  <c r="L422" i="14" s="1"/>
  <c r="E423" i="14" a="1"/>
  <c r="E423" i="14" s="1"/>
  <c r="F423" i="14" a="1"/>
  <c r="F423" i="14" s="1"/>
  <c r="G423" i="14" a="1"/>
  <c r="G423" i="14" s="1"/>
  <c r="H423" i="14" a="1"/>
  <c r="H423" i="14" s="1"/>
  <c r="I423" i="14" a="1"/>
  <c r="I423" i="14" s="1"/>
  <c r="J423" i="14" a="1"/>
  <c r="J423" i="14" s="1"/>
  <c r="K423" i="14" a="1"/>
  <c r="K423" i="14" s="1"/>
  <c r="L423" i="14" a="1"/>
  <c r="L423" i="14" s="1"/>
  <c r="E424" i="14" a="1"/>
  <c r="E424" i="14" s="1"/>
  <c r="F424" i="14" a="1"/>
  <c r="F424" i="14" s="1"/>
  <c r="G424" i="14" a="1"/>
  <c r="G424" i="14" s="1"/>
  <c r="H424" i="14" a="1"/>
  <c r="H424" i="14" s="1"/>
  <c r="I424" i="14" a="1"/>
  <c r="I424" i="14" s="1"/>
  <c r="J424" i="14" a="1"/>
  <c r="J424" i="14" s="1"/>
  <c r="K424" i="14" a="1"/>
  <c r="K424" i="14" s="1"/>
  <c r="L424" i="14" a="1"/>
  <c r="L424" i="14" s="1"/>
  <c r="E425" i="14" a="1"/>
  <c r="E425" i="14" s="1"/>
  <c r="F425" i="14" a="1"/>
  <c r="F425" i="14" s="1"/>
  <c r="G425" i="14" a="1"/>
  <c r="G425" i="14" s="1"/>
  <c r="H425" i="14" a="1"/>
  <c r="H425" i="14" s="1"/>
  <c r="I425" i="14" a="1"/>
  <c r="I425" i="14" s="1"/>
  <c r="J425" i="14" a="1"/>
  <c r="J425" i="14" s="1"/>
  <c r="K425" i="14" a="1"/>
  <c r="K425" i="14" s="1"/>
  <c r="L425" i="14" a="1"/>
  <c r="L425" i="14" s="1"/>
  <c r="E426" i="14" a="1"/>
  <c r="E426" i="14" s="1"/>
  <c r="F426" i="14" a="1"/>
  <c r="F426" i="14" s="1"/>
  <c r="G426" i="14" a="1"/>
  <c r="G426" i="14" s="1"/>
  <c r="H426" i="14" a="1"/>
  <c r="H426" i="14" s="1"/>
  <c r="I426" i="14" a="1"/>
  <c r="I426" i="14" s="1"/>
  <c r="J426" i="14" a="1"/>
  <c r="J426" i="14" s="1"/>
  <c r="K426" i="14" a="1"/>
  <c r="K426" i="14" s="1"/>
  <c r="L426" i="14" a="1"/>
  <c r="L426" i="14" s="1"/>
  <c r="E427" i="14" a="1"/>
  <c r="E427" i="14" s="1"/>
  <c r="F427" i="14" a="1"/>
  <c r="F427" i="14" s="1"/>
  <c r="G427" i="14" a="1"/>
  <c r="G427" i="14" s="1"/>
  <c r="H427" i="14" a="1"/>
  <c r="H427" i="14" s="1"/>
  <c r="I427" i="14" a="1"/>
  <c r="I427" i="14" s="1"/>
  <c r="J427" i="14" a="1"/>
  <c r="J427" i="14" s="1"/>
  <c r="K427" i="14" a="1"/>
  <c r="K427" i="14" s="1"/>
  <c r="L427" i="14" a="1"/>
  <c r="L427" i="14" s="1"/>
  <c r="E428" i="14" a="1"/>
  <c r="E428" i="14" s="1"/>
  <c r="F428" i="14" a="1"/>
  <c r="F428" i="14" s="1"/>
  <c r="G428" i="14" a="1"/>
  <c r="G428" i="14" s="1"/>
  <c r="H428" i="14" a="1"/>
  <c r="H428" i="14" s="1"/>
  <c r="I428" i="14" a="1"/>
  <c r="I428" i="14" s="1"/>
  <c r="J428" i="14" a="1"/>
  <c r="J428" i="14" s="1"/>
  <c r="K428" i="14" a="1"/>
  <c r="K428" i="14" s="1"/>
  <c r="L428" i="14" a="1"/>
  <c r="L428" i="14" s="1"/>
  <c r="E429" i="14" a="1"/>
  <c r="E429" i="14" s="1"/>
  <c r="F429" i="14" a="1"/>
  <c r="F429" i="14" s="1"/>
  <c r="G429" i="14" a="1"/>
  <c r="G429" i="14" s="1"/>
  <c r="H429" i="14" a="1"/>
  <c r="H429" i="14" s="1"/>
  <c r="I429" i="14" a="1"/>
  <c r="I429" i="14" s="1"/>
  <c r="J429" i="14" a="1"/>
  <c r="J429" i="14" s="1"/>
  <c r="K429" i="14" a="1"/>
  <c r="K429" i="14" s="1"/>
  <c r="L429" i="14" a="1"/>
  <c r="L429" i="14" s="1"/>
  <c r="E430" i="14" a="1"/>
  <c r="E430" i="14" s="1"/>
  <c r="F430" i="14" a="1"/>
  <c r="F430" i="14" s="1"/>
  <c r="G430" i="14" a="1"/>
  <c r="G430" i="14" s="1"/>
  <c r="H430" i="14" a="1"/>
  <c r="H430" i="14" s="1"/>
  <c r="I430" i="14" a="1"/>
  <c r="I430" i="14" s="1"/>
  <c r="J430" i="14" a="1"/>
  <c r="J430" i="14" s="1"/>
  <c r="K430" i="14" a="1"/>
  <c r="K430" i="14" s="1"/>
  <c r="L430" i="14" a="1"/>
  <c r="L430" i="14" s="1"/>
  <c r="E431" i="14" a="1"/>
  <c r="E431" i="14" s="1"/>
  <c r="F431" i="14" a="1"/>
  <c r="F431" i="14" s="1"/>
  <c r="G431" i="14" a="1"/>
  <c r="G431" i="14" s="1"/>
  <c r="H431" i="14" a="1"/>
  <c r="H431" i="14" s="1"/>
  <c r="I431" i="14" a="1"/>
  <c r="I431" i="14" s="1"/>
  <c r="J431" i="14" a="1"/>
  <c r="J431" i="14" s="1"/>
  <c r="K431" i="14" a="1"/>
  <c r="K431" i="14" s="1"/>
  <c r="L431" i="14" a="1"/>
  <c r="L431" i="14" s="1"/>
  <c r="E432" i="14" a="1"/>
  <c r="E432" i="14" s="1"/>
  <c r="F432" i="14" a="1"/>
  <c r="F432" i="14" s="1"/>
  <c r="G432" i="14" a="1"/>
  <c r="G432" i="14" s="1"/>
  <c r="H432" i="14" a="1"/>
  <c r="H432" i="14" s="1"/>
  <c r="I432" i="14" a="1"/>
  <c r="I432" i="14" s="1"/>
  <c r="J432" i="14" a="1"/>
  <c r="J432" i="14" s="1"/>
  <c r="K432" i="14" a="1"/>
  <c r="K432" i="14" s="1"/>
  <c r="L432" i="14" a="1"/>
  <c r="L432" i="14" s="1"/>
  <c r="E433" i="14" a="1"/>
  <c r="E433" i="14" s="1"/>
  <c r="F433" i="14" a="1"/>
  <c r="F433" i="14" s="1"/>
  <c r="G433" i="14" a="1"/>
  <c r="G433" i="14" s="1"/>
  <c r="H433" i="14" a="1"/>
  <c r="H433" i="14" s="1"/>
  <c r="I433" i="14" a="1"/>
  <c r="I433" i="14" s="1"/>
  <c r="J433" i="14" a="1"/>
  <c r="J433" i="14" s="1"/>
  <c r="K433" i="14" a="1"/>
  <c r="K433" i="14" s="1"/>
  <c r="L433" i="14" a="1"/>
  <c r="L433" i="14" s="1"/>
  <c r="E434" i="14" a="1"/>
  <c r="E434" i="14" s="1"/>
  <c r="F434" i="14" a="1"/>
  <c r="F434" i="14" s="1"/>
  <c r="G434" i="14" a="1"/>
  <c r="G434" i="14" s="1"/>
  <c r="H434" i="14" a="1"/>
  <c r="H434" i="14" s="1"/>
  <c r="I434" i="14" a="1"/>
  <c r="I434" i="14" s="1"/>
  <c r="J434" i="14" a="1"/>
  <c r="J434" i="14" s="1"/>
  <c r="K434" i="14" a="1"/>
  <c r="K434" i="14" s="1"/>
  <c r="L434" i="14" a="1"/>
  <c r="L434" i="14" s="1"/>
  <c r="E435" i="14" a="1"/>
  <c r="E435" i="14" s="1"/>
  <c r="F435" i="14" a="1"/>
  <c r="F435" i="14" s="1"/>
  <c r="G435" i="14" a="1"/>
  <c r="G435" i="14" s="1"/>
  <c r="H435" i="14" a="1"/>
  <c r="H435" i="14" s="1"/>
  <c r="I435" i="14" a="1"/>
  <c r="I435" i="14" s="1"/>
  <c r="J435" i="14" a="1"/>
  <c r="J435" i="14" s="1"/>
  <c r="K435" i="14" a="1"/>
  <c r="K435" i="14" s="1"/>
  <c r="L435" i="14" a="1"/>
  <c r="L435" i="14" s="1"/>
  <c r="E436" i="14" a="1"/>
  <c r="E436" i="14" s="1"/>
  <c r="F436" i="14" a="1"/>
  <c r="F436" i="14" s="1"/>
  <c r="G436" i="14" a="1"/>
  <c r="G436" i="14" s="1"/>
  <c r="H436" i="14" a="1"/>
  <c r="H436" i="14" s="1"/>
  <c r="I436" i="14" a="1"/>
  <c r="I436" i="14" s="1"/>
  <c r="J436" i="14" a="1"/>
  <c r="J436" i="14" s="1"/>
  <c r="K436" i="14" a="1"/>
  <c r="K436" i="14" s="1"/>
  <c r="L436" i="14" a="1"/>
  <c r="L436" i="14" s="1"/>
  <c r="E437" i="14" a="1"/>
  <c r="E437" i="14" s="1"/>
  <c r="F437" i="14" a="1"/>
  <c r="F437" i="14" s="1"/>
  <c r="G437" i="14" a="1"/>
  <c r="G437" i="14" s="1"/>
  <c r="H437" i="14" a="1"/>
  <c r="H437" i="14" s="1"/>
  <c r="I437" i="14" a="1"/>
  <c r="I437" i="14" s="1"/>
  <c r="J437" i="14" a="1"/>
  <c r="J437" i="14" s="1"/>
  <c r="K437" i="14" a="1"/>
  <c r="K437" i="14" s="1"/>
  <c r="L437" i="14" a="1"/>
  <c r="L437" i="14" s="1"/>
  <c r="E438" i="14" a="1"/>
  <c r="E438" i="14" s="1"/>
  <c r="F438" i="14" a="1"/>
  <c r="F438" i="14" s="1"/>
  <c r="G438" i="14" a="1"/>
  <c r="G438" i="14" s="1"/>
  <c r="H438" i="14" a="1"/>
  <c r="H438" i="14" s="1"/>
  <c r="I438" i="14" a="1"/>
  <c r="I438" i="14" s="1"/>
  <c r="J438" i="14" a="1"/>
  <c r="J438" i="14" s="1"/>
  <c r="K438" i="14" a="1"/>
  <c r="K438" i="14" s="1"/>
  <c r="L438" i="14" a="1"/>
  <c r="L438" i="14" s="1"/>
  <c r="E439" i="14" a="1"/>
  <c r="E439" i="14" s="1"/>
  <c r="F439" i="14" a="1"/>
  <c r="F439" i="14" s="1"/>
  <c r="G439" i="14" a="1"/>
  <c r="G439" i="14" s="1"/>
  <c r="H439" i="14" a="1"/>
  <c r="H439" i="14" s="1"/>
  <c r="I439" i="14" a="1"/>
  <c r="I439" i="14" s="1"/>
  <c r="J439" i="14" a="1"/>
  <c r="J439" i="14" s="1"/>
  <c r="K439" i="14" a="1"/>
  <c r="K439" i="14" s="1"/>
  <c r="L439" i="14" a="1"/>
  <c r="L439" i="14" s="1"/>
  <c r="E440" i="14" a="1"/>
  <c r="E440" i="14" s="1"/>
  <c r="F440" i="14" a="1"/>
  <c r="F440" i="14" s="1"/>
  <c r="G440" i="14" a="1"/>
  <c r="G440" i="14" s="1"/>
  <c r="H440" i="14" a="1"/>
  <c r="H440" i="14" s="1"/>
  <c r="I440" i="14" a="1"/>
  <c r="I440" i="14" s="1"/>
  <c r="J440" i="14" a="1"/>
  <c r="J440" i="14" s="1"/>
  <c r="K440" i="14" a="1"/>
  <c r="K440" i="14" s="1"/>
  <c r="L440" i="14" a="1"/>
  <c r="L440" i="14" s="1"/>
  <c r="E441" i="14" a="1"/>
  <c r="E441" i="14" s="1"/>
  <c r="F441" i="14" a="1"/>
  <c r="F441" i="14" s="1"/>
  <c r="G441" i="14" a="1"/>
  <c r="G441" i="14" s="1"/>
  <c r="H441" i="14" a="1"/>
  <c r="H441" i="14" s="1"/>
  <c r="I441" i="14" a="1"/>
  <c r="I441" i="14" s="1"/>
  <c r="J441" i="14" a="1"/>
  <c r="J441" i="14" s="1"/>
  <c r="K441" i="14" a="1"/>
  <c r="K441" i="14" s="1"/>
  <c r="L441" i="14" a="1"/>
  <c r="L441" i="14" s="1"/>
  <c r="E442" i="14" a="1"/>
  <c r="E442" i="14" s="1"/>
  <c r="F442" i="14" a="1"/>
  <c r="F442" i="14" s="1"/>
  <c r="G442" i="14" a="1"/>
  <c r="G442" i="14" s="1"/>
  <c r="H442" i="14" a="1"/>
  <c r="H442" i="14" s="1"/>
  <c r="I442" i="14" a="1"/>
  <c r="I442" i="14" s="1"/>
  <c r="J442" i="14" a="1"/>
  <c r="J442" i="14" s="1"/>
  <c r="K442" i="14" a="1"/>
  <c r="K442" i="14" s="1"/>
  <c r="L442" i="14" a="1"/>
  <c r="L442" i="14" s="1"/>
  <c r="E443" i="14" a="1"/>
  <c r="E443" i="14" s="1"/>
  <c r="F443" i="14" a="1"/>
  <c r="F443" i="14" s="1"/>
  <c r="G443" i="14" a="1"/>
  <c r="G443" i="14" s="1"/>
  <c r="H443" i="14" a="1"/>
  <c r="H443" i="14" s="1"/>
  <c r="I443" i="14" a="1"/>
  <c r="I443" i="14" s="1"/>
  <c r="J443" i="14" a="1"/>
  <c r="J443" i="14" s="1"/>
  <c r="K443" i="14" a="1"/>
  <c r="K443" i="14" s="1"/>
  <c r="L443" i="14" a="1"/>
  <c r="L443" i="14" s="1"/>
  <c r="E444" i="14" a="1"/>
  <c r="E444" i="14" s="1"/>
  <c r="F444" i="14" a="1"/>
  <c r="F444" i="14" s="1"/>
  <c r="G444" i="14" a="1"/>
  <c r="G444" i="14" s="1"/>
  <c r="H444" i="14" a="1"/>
  <c r="H444" i="14" s="1"/>
  <c r="I444" i="14" a="1"/>
  <c r="I444" i="14" s="1"/>
  <c r="J444" i="14" a="1"/>
  <c r="J444" i="14" s="1"/>
  <c r="K444" i="14" a="1"/>
  <c r="K444" i="14" s="1"/>
  <c r="L444" i="14" a="1"/>
  <c r="L444" i="14" s="1"/>
  <c r="E445" i="14" a="1"/>
  <c r="E445" i="14" s="1"/>
  <c r="F445" i="14" a="1"/>
  <c r="F445" i="14" s="1"/>
  <c r="G445" i="14" a="1"/>
  <c r="G445" i="14" s="1"/>
  <c r="H445" i="14" a="1"/>
  <c r="H445" i="14" s="1"/>
  <c r="I445" i="14" a="1"/>
  <c r="I445" i="14" s="1"/>
  <c r="J445" i="14" a="1"/>
  <c r="J445" i="14" s="1"/>
  <c r="K445" i="14" a="1"/>
  <c r="K445" i="14" s="1"/>
  <c r="L445" i="14" a="1"/>
  <c r="L445" i="14" s="1"/>
  <c r="E446" i="14" a="1"/>
  <c r="E446" i="14" s="1"/>
  <c r="F446" i="14" a="1"/>
  <c r="F446" i="14" s="1"/>
  <c r="G446" i="14" a="1"/>
  <c r="G446" i="14" s="1"/>
  <c r="H446" i="14" a="1"/>
  <c r="H446" i="14" s="1"/>
  <c r="I446" i="14" a="1"/>
  <c r="I446" i="14" s="1"/>
  <c r="J446" i="14" a="1"/>
  <c r="J446" i="14" s="1"/>
  <c r="K446" i="14" a="1"/>
  <c r="K446" i="14" s="1"/>
  <c r="L446" i="14" a="1"/>
  <c r="L446" i="14" s="1"/>
  <c r="E447" i="14" a="1"/>
  <c r="E447" i="14" s="1"/>
  <c r="F447" i="14" a="1"/>
  <c r="F447" i="14" s="1"/>
  <c r="G447" i="14" a="1"/>
  <c r="G447" i="14" s="1"/>
  <c r="H447" i="14" a="1"/>
  <c r="H447" i="14" s="1"/>
  <c r="I447" i="14" a="1"/>
  <c r="I447" i="14" s="1"/>
  <c r="J447" i="14" a="1"/>
  <c r="J447" i="14" s="1"/>
  <c r="K447" i="14" a="1"/>
  <c r="K447" i="14" s="1"/>
  <c r="L447" i="14" a="1"/>
  <c r="L447" i="14" s="1"/>
  <c r="E448" i="14" a="1"/>
  <c r="E448" i="14" s="1"/>
  <c r="F448" i="14" a="1"/>
  <c r="F448" i="14" s="1"/>
  <c r="G448" i="14" a="1"/>
  <c r="G448" i="14" s="1"/>
  <c r="H448" i="14" a="1"/>
  <c r="H448" i="14" s="1"/>
  <c r="I448" i="14" a="1"/>
  <c r="I448" i="14" s="1"/>
  <c r="J448" i="14" a="1"/>
  <c r="J448" i="14" s="1"/>
  <c r="K448" i="14" a="1"/>
  <c r="K448" i="14" s="1"/>
  <c r="L448" i="14" a="1"/>
  <c r="L448" i="14" s="1"/>
  <c r="E449" i="14" a="1"/>
  <c r="E449" i="14" s="1"/>
  <c r="F449" i="14" a="1"/>
  <c r="F449" i="14" s="1"/>
  <c r="G449" i="14" a="1"/>
  <c r="G449" i="14" s="1"/>
  <c r="H449" i="14" a="1"/>
  <c r="H449" i="14" s="1"/>
  <c r="I449" i="14" a="1"/>
  <c r="I449" i="14" s="1"/>
  <c r="J449" i="14" a="1"/>
  <c r="J449" i="14" s="1"/>
  <c r="K449" i="14" a="1"/>
  <c r="K449" i="14" s="1"/>
  <c r="L449" i="14" a="1"/>
  <c r="L449" i="14" s="1"/>
  <c r="E450" i="14" a="1"/>
  <c r="E450" i="14" s="1"/>
  <c r="F450" i="14" a="1"/>
  <c r="F450" i="14" s="1"/>
  <c r="G450" i="14" a="1"/>
  <c r="G450" i="14" s="1"/>
  <c r="H450" i="14" a="1"/>
  <c r="H450" i="14" s="1"/>
  <c r="I450" i="14" a="1"/>
  <c r="I450" i="14" s="1"/>
  <c r="J450" i="14" a="1"/>
  <c r="J450" i="14" s="1"/>
  <c r="K450" i="14" a="1"/>
  <c r="K450" i="14" s="1"/>
  <c r="L450" i="14" a="1"/>
  <c r="L450" i="14" s="1"/>
  <c r="E451" i="14" a="1"/>
  <c r="E451" i="14" s="1"/>
  <c r="F451" i="14" a="1"/>
  <c r="F451" i="14" s="1"/>
  <c r="G451" i="14" a="1"/>
  <c r="G451" i="14" s="1"/>
  <c r="H451" i="14" a="1"/>
  <c r="H451" i="14" s="1"/>
  <c r="I451" i="14" a="1"/>
  <c r="I451" i="14" s="1"/>
  <c r="J451" i="14" a="1"/>
  <c r="J451" i="14" s="1"/>
  <c r="K451" i="14" a="1"/>
  <c r="K451" i="14" s="1"/>
  <c r="L451" i="14" a="1"/>
  <c r="L451" i="14" s="1"/>
  <c r="E452" i="14" a="1"/>
  <c r="E452" i="14" s="1"/>
  <c r="F452" i="14" a="1"/>
  <c r="F452" i="14" s="1"/>
  <c r="G452" i="14" a="1"/>
  <c r="G452" i="14" s="1"/>
  <c r="H452" i="14" a="1"/>
  <c r="H452" i="14" s="1"/>
  <c r="I452" i="14" a="1"/>
  <c r="I452" i="14" s="1"/>
  <c r="J452" i="14" a="1"/>
  <c r="J452" i="14" s="1"/>
  <c r="K452" i="14" a="1"/>
  <c r="K452" i="14" s="1"/>
  <c r="L452" i="14" a="1"/>
  <c r="L452" i="14" s="1"/>
  <c r="E453" i="14" a="1"/>
  <c r="E453" i="14" s="1"/>
  <c r="F453" i="14" a="1"/>
  <c r="F453" i="14" s="1"/>
  <c r="G453" i="14" a="1"/>
  <c r="G453" i="14" s="1"/>
  <c r="H453" i="14" a="1"/>
  <c r="H453" i="14" s="1"/>
  <c r="I453" i="14" a="1"/>
  <c r="I453" i="14" s="1"/>
  <c r="J453" i="14" a="1"/>
  <c r="J453" i="14" s="1"/>
  <c r="K453" i="14" a="1"/>
  <c r="K453" i="14" s="1"/>
  <c r="L453" i="14" a="1"/>
  <c r="L453" i="14" s="1"/>
  <c r="E454" i="14" a="1"/>
  <c r="E454" i="14" s="1"/>
  <c r="F454" i="14" a="1"/>
  <c r="F454" i="14" s="1"/>
  <c r="G454" i="14" a="1"/>
  <c r="G454" i="14" s="1"/>
  <c r="H454" i="14" a="1"/>
  <c r="H454" i="14" s="1"/>
  <c r="I454" i="14" a="1"/>
  <c r="I454" i="14" s="1"/>
  <c r="J454" i="14" a="1"/>
  <c r="J454" i="14" s="1"/>
  <c r="K454" i="14" a="1"/>
  <c r="K454" i="14" s="1"/>
  <c r="L454" i="14" a="1"/>
  <c r="L454" i="14" s="1"/>
  <c r="E455" i="14" a="1"/>
  <c r="E455" i="14" s="1"/>
  <c r="F455" i="14" a="1"/>
  <c r="F455" i="14" s="1"/>
  <c r="G455" i="14" a="1"/>
  <c r="G455" i="14" s="1"/>
  <c r="H455" i="14" a="1"/>
  <c r="H455" i="14" s="1"/>
  <c r="I455" i="14" a="1"/>
  <c r="I455" i="14" s="1"/>
  <c r="J455" i="14" a="1"/>
  <c r="J455" i="14" s="1"/>
  <c r="K455" i="14" a="1"/>
  <c r="K455" i="14" s="1"/>
  <c r="L455" i="14" a="1"/>
  <c r="L455" i="14" s="1"/>
  <c r="E456" i="14" a="1"/>
  <c r="E456" i="14" s="1"/>
  <c r="F456" i="14" a="1"/>
  <c r="F456" i="14" s="1"/>
  <c r="G456" i="14" a="1"/>
  <c r="G456" i="14" s="1"/>
  <c r="H456" i="14" a="1"/>
  <c r="H456" i="14" s="1"/>
  <c r="I456" i="14" a="1"/>
  <c r="I456" i="14" s="1"/>
  <c r="J456" i="14" a="1"/>
  <c r="J456" i="14" s="1"/>
  <c r="K456" i="14" a="1"/>
  <c r="K456" i="14" s="1"/>
  <c r="L456" i="14" a="1"/>
  <c r="L456" i="14" s="1"/>
  <c r="E457" i="14" a="1"/>
  <c r="E457" i="14" s="1"/>
  <c r="F457" i="14" a="1"/>
  <c r="F457" i="14" s="1"/>
  <c r="G457" i="14" a="1"/>
  <c r="G457" i="14" s="1"/>
  <c r="H457" i="14" a="1"/>
  <c r="H457" i="14" s="1"/>
  <c r="I457" i="14" a="1"/>
  <c r="I457" i="14" s="1"/>
  <c r="J457" i="14" a="1"/>
  <c r="J457" i="14" s="1"/>
  <c r="K457" i="14" a="1"/>
  <c r="K457" i="14" s="1"/>
  <c r="L457" i="14" a="1"/>
  <c r="L457" i="14" s="1"/>
  <c r="E458" i="14" a="1"/>
  <c r="E458" i="14" s="1"/>
  <c r="F458" i="14" a="1"/>
  <c r="F458" i="14" s="1"/>
  <c r="G458" i="14" a="1"/>
  <c r="G458" i="14" s="1"/>
  <c r="H458" i="14" a="1"/>
  <c r="H458" i="14" s="1"/>
  <c r="I458" i="14" a="1"/>
  <c r="I458" i="14" s="1"/>
  <c r="J458" i="14" a="1"/>
  <c r="J458" i="14" s="1"/>
  <c r="K458" i="14" a="1"/>
  <c r="K458" i="14" s="1"/>
  <c r="L458" i="14" a="1"/>
  <c r="L458" i="14" s="1"/>
  <c r="E459" i="14" a="1"/>
  <c r="E459" i="14" s="1"/>
  <c r="F459" i="14" a="1"/>
  <c r="F459" i="14" s="1"/>
  <c r="G459" i="14" a="1"/>
  <c r="G459" i="14" s="1"/>
  <c r="H459" i="14" a="1"/>
  <c r="H459" i="14" s="1"/>
  <c r="I459" i="14" a="1"/>
  <c r="I459" i="14" s="1"/>
  <c r="J459" i="14" a="1"/>
  <c r="J459" i="14" s="1"/>
  <c r="K459" i="14" a="1"/>
  <c r="K459" i="14" s="1"/>
  <c r="L459" i="14" a="1"/>
  <c r="L459" i="14" s="1"/>
  <c r="E460" i="14" a="1"/>
  <c r="E460" i="14" s="1"/>
  <c r="F460" i="14" a="1"/>
  <c r="F460" i="14" s="1"/>
  <c r="G460" i="14" a="1"/>
  <c r="G460" i="14" s="1"/>
  <c r="H460" i="14" a="1"/>
  <c r="H460" i="14" s="1"/>
  <c r="I460" i="14" a="1"/>
  <c r="I460" i="14" s="1"/>
  <c r="J460" i="14" a="1"/>
  <c r="J460" i="14" s="1"/>
  <c r="K460" i="14" a="1"/>
  <c r="K460" i="14" s="1"/>
  <c r="L460" i="14" a="1"/>
  <c r="L460" i="14" s="1"/>
  <c r="E461" i="14" a="1"/>
  <c r="E461" i="14" s="1"/>
  <c r="F461" i="14" a="1"/>
  <c r="F461" i="14" s="1"/>
  <c r="G461" i="14" a="1"/>
  <c r="G461" i="14" s="1"/>
  <c r="H461" i="14" a="1"/>
  <c r="H461" i="14" s="1"/>
  <c r="I461" i="14" a="1"/>
  <c r="I461" i="14" s="1"/>
  <c r="J461" i="14" a="1"/>
  <c r="J461" i="14" s="1"/>
  <c r="K461" i="14" a="1"/>
  <c r="K461" i="14" s="1"/>
  <c r="L461" i="14" a="1"/>
  <c r="L461" i="14" s="1"/>
  <c r="E462" i="14" a="1"/>
  <c r="E462" i="14" s="1"/>
  <c r="F462" i="14" a="1"/>
  <c r="F462" i="14" s="1"/>
  <c r="G462" i="14" a="1"/>
  <c r="G462" i="14" s="1"/>
  <c r="H462" i="14" a="1"/>
  <c r="H462" i="14" s="1"/>
  <c r="I462" i="14" a="1"/>
  <c r="I462" i="14" s="1"/>
  <c r="J462" i="14" a="1"/>
  <c r="J462" i="14" s="1"/>
  <c r="K462" i="14" a="1"/>
  <c r="K462" i="14" s="1"/>
  <c r="L462" i="14" a="1"/>
  <c r="L462" i="14" s="1"/>
  <c r="E463" i="14" a="1"/>
  <c r="E463" i="14" s="1"/>
  <c r="F463" i="14" a="1"/>
  <c r="F463" i="14" s="1"/>
  <c r="G463" i="14" a="1"/>
  <c r="G463" i="14" s="1"/>
  <c r="H463" i="14" a="1"/>
  <c r="H463" i="14" s="1"/>
  <c r="I463" i="14" a="1"/>
  <c r="I463" i="14" s="1"/>
  <c r="J463" i="14" a="1"/>
  <c r="J463" i="14" s="1"/>
  <c r="K463" i="14" a="1"/>
  <c r="K463" i="14" s="1"/>
  <c r="L463" i="14" a="1"/>
  <c r="L463" i="14" s="1"/>
  <c r="E464" i="14" a="1"/>
  <c r="E464" i="14" s="1"/>
  <c r="F464" i="14" a="1"/>
  <c r="F464" i="14" s="1"/>
  <c r="G464" i="14" a="1"/>
  <c r="G464" i="14" s="1"/>
  <c r="H464" i="14" a="1"/>
  <c r="H464" i="14" s="1"/>
  <c r="I464" i="14" a="1"/>
  <c r="I464" i="14" s="1"/>
  <c r="J464" i="14" a="1"/>
  <c r="J464" i="14" s="1"/>
  <c r="K464" i="14" a="1"/>
  <c r="K464" i="14" s="1"/>
  <c r="L464" i="14" a="1"/>
  <c r="L464" i="14" s="1"/>
  <c r="L415" i="14" a="1"/>
  <c r="L415" i="14" s="1"/>
  <c r="K415" i="14" a="1"/>
  <c r="K415" i="14" s="1"/>
  <c r="J415" i="14" a="1"/>
  <c r="J415" i="14" s="1"/>
  <c r="I415" i="14" a="1"/>
  <c r="I415" i="14" s="1"/>
  <c r="H415" i="14" a="1"/>
  <c r="H415" i="14" s="1"/>
  <c r="G415" i="14" a="1"/>
  <c r="G415" i="14" s="1"/>
  <c r="F415" i="14" a="1"/>
  <c r="F415" i="14" s="1"/>
  <c r="E415" i="14" a="1"/>
  <c r="E415" i="14" s="1"/>
  <c r="E365" i="14" a="1"/>
  <c r="E365" i="14" s="1"/>
  <c r="F365" i="14" a="1"/>
  <c r="F365" i="14" s="1"/>
  <c r="G365" i="14" a="1"/>
  <c r="G365" i="14" s="1"/>
  <c r="H365" i="14" a="1"/>
  <c r="H365" i="14" s="1"/>
  <c r="I365" i="14" a="1"/>
  <c r="I365" i="14" s="1"/>
  <c r="J365" i="14" a="1"/>
  <c r="J365" i="14" s="1"/>
  <c r="K365" i="14" a="1"/>
  <c r="K365" i="14" s="1"/>
  <c r="L365" i="14" a="1"/>
  <c r="L365" i="14" s="1"/>
  <c r="E366" i="14" a="1"/>
  <c r="E366" i="14" s="1"/>
  <c r="F366" i="14" a="1"/>
  <c r="F366" i="14" s="1"/>
  <c r="G366" i="14" a="1"/>
  <c r="G366" i="14" s="1"/>
  <c r="H366" i="14" a="1"/>
  <c r="H366" i="14" s="1"/>
  <c r="I366" i="14" a="1"/>
  <c r="I366" i="14" s="1"/>
  <c r="J366" i="14" a="1"/>
  <c r="J366" i="14" s="1"/>
  <c r="K366" i="14" a="1"/>
  <c r="K366" i="14" s="1"/>
  <c r="L366" i="14" a="1"/>
  <c r="L366" i="14" s="1"/>
  <c r="E367" i="14" a="1"/>
  <c r="E367" i="14" s="1"/>
  <c r="F367" i="14" a="1"/>
  <c r="F367" i="14" s="1"/>
  <c r="G367" i="14" a="1"/>
  <c r="G367" i="14" s="1"/>
  <c r="H367" i="14" a="1"/>
  <c r="H367" i="14" s="1"/>
  <c r="I367" i="14" a="1"/>
  <c r="I367" i="14" s="1"/>
  <c r="J367" i="14" a="1"/>
  <c r="J367" i="14" s="1"/>
  <c r="K367" i="14" a="1"/>
  <c r="K367" i="14" s="1"/>
  <c r="L367" i="14" a="1"/>
  <c r="L367" i="14" s="1"/>
  <c r="E368" i="14" a="1"/>
  <c r="E368" i="14" s="1"/>
  <c r="F368" i="14" a="1"/>
  <c r="F368" i="14" s="1"/>
  <c r="G368" i="14" a="1"/>
  <c r="G368" i="14" s="1"/>
  <c r="H368" i="14" a="1"/>
  <c r="H368" i="14" s="1"/>
  <c r="I368" i="14" a="1"/>
  <c r="I368" i="14" s="1"/>
  <c r="J368" i="14" a="1"/>
  <c r="J368" i="14" s="1"/>
  <c r="K368" i="14" a="1"/>
  <c r="K368" i="14" s="1"/>
  <c r="L368" i="14" a="1"/>
  <c r="L368" i="14" s="1"/>
  <c r="E369" i="14" a="1"/>
  <c r="E369" i="14" s="1"/>
  <c r="F369" i="14" a="1"/>
  <c r="F369" i="14" s="1"/>
  <c r="G369" i="14" a="1"/>
  <c r="G369" i="14" s="1"/>
  <c r="H369" i="14" a="1"/>
  <c r="H369" i="14" s="1"/>
  <c r="I369" i="14" a="1"/>
  <c r="I369" i="14" s="1"/>
  <c r="J369" i="14" a="1"/>
  <c r="J369" i="14" s="1"/>
  <c r="K369" i="14" a="1"/>
  <c r="K369" i="14" s="1"/>
  <c r="L369" i="14" a="1"/>
  <c r="L369" i="14" s="1"/>
  <c r="E370" i="14" a="1"/>
  <c r="E370" i="14" s="1"/>
  <c r="F370" i="14" a="1"/>
  <c r="F370" i="14" s="1"/>
  <c r="G370" i="14" a="1"/>
  <c r="G370" i="14" s="1"/>
  <c r="H370" i="14" a="1"/>
  <c r="H370" i="14" s="1"/>
  <c r="I370" i="14" a="1"/>
  <c r="I370" i="14" s="1"/>
  <c r="J370" i="14" a="1"/>
  <c r="J370" i="14" s="1"/>
  <c r="K370" i="14" a="1"/>
  <c r="K370" i="14" s="1"/>
  <c r="L370" i="14" a="1"/>
  <c r="L370" i="14" s="1"/>
  <c r="E371" i="14" a="1"/>
  <c r="E371" i="14" s="1"/>
  <c r="F371" i="14" a="1"/>
  <c r="F371" i="14" s="1"/>
  <c r="G371" i="14" a="1"/>
  <c r="G371" i="14" s="1"/>
  <c r="H371" i="14" a="1"/>
  <c r="H371" i="14" s="1"/>
  <c r="I371" i="14" a="1"/>
  <c r="I371" i="14" s="1"/>
  <c r="J371" i="14" a="1"/>
  <c r="J371" i="14" s="1"/>
  <c r="K371" i="14" a="1"/>
  <c r="K371" i="14" s="1"/>
  <c r="L371" i="14" a="1"/>
  <c r="L371" i="14" s="1"/>
  <c r="E372" i="14" a="1"/>
  <c r="E372" i="14" s="1"/>
  <c r="F372" i="14" a="1"/>
  <c r="F372" i="14" s="1"/>
  <c r="G372" i="14" a="1"/>
  <c r="G372" i="14" s="1"/>
  <c r="H372" i="14" a="1"/>
  <c r="H372" i="14" s="1"/>
  <c r="I372" i="14" a="1"/>
  <c r="I372" i="14" s="1"/>
  <c r="J372" i="14" a="1"/>
  <c r="J372" i="14" s="1"/>
  <c r="K372" i="14" a="1"/>
  <c r="K372" i="14" s="1"/>
  <c r="L372" i="14" a="1"/>
  <c r="L372" i="14" s="1"/>
  <c r="E373" i="14" a="1"/>
  <c r="E373" i="14" s="1"/>
  <c r="F373" i="14" a="1"/>
  <c r="F373" i="14" s="1"/>
  <c r="G373" i="14" a="1"/>
  <c r="G373" i="14" s="1"/>
  <c r="H373" i="14" a="1"/>
  <c r="H373" i="14" s="1"/>
  <c r="I373" i="14" a="1"/>
  <c r="I373" i="14" s="1"/>
  <c r="J373" i="14" a="1"/>
  <c r="J373" i="14" s="1"/>
  <c r="K373" i="14" a="1"/>
  <c r="K373" i="14" s="1"/>
  <c r="L373" i="14" a="1"/>
  <c r="L373" i="14" s="1"/>
  <c r="E374" i="14" a="1"/>
  <c r="E374" i="14" s="1"/>
  <c r="F374" i="14" a="1"/>
  <c r="F374" i="14" s="1"/>
  <c r="G374" i="14" a="1"/>
  <c r="G374" i="14" s="1"/>
  <c r="H374" i="14" a="1"/>
  <c r="H374" i="14" s="1"/>
  <c r="I374" i="14" a="1"/>
  <c r="I374" i="14" s="1"/>
  <c r="J374" i="14" a="1"/>
  <c r="J374" i="14" s="1"/>
  <c r="K374" i="14" a="1"/>
  <c r="K374" i="14" s="1"/>
  <c r="L374" i="14" a="1"/>
  <c r="L374" i="14" s="1"/>
  <c r="E375" i="14" a="1"/>
  <c r="E375" i="14" s="1"/>
  <c r="F375" i="14" a="1"/>
  <c r="F375" i="14" s="1"/>
  <c r="G375" i="14" a="1"/>
  <c r="G375" i="14" s="1"/>
  <c r="H375" i="14" a="1"/>
  <c r="H375" i="14" s="1"/>
  <c r="I375" i="14" a="1"/>
  <c r="I375" i="14" s="1"/>
  <c r="J375" i="14" a="1"/>
  <c r="J375" i="14" s="1"/>
  <c r="K375" i="14" a="1"/>
  <c r="K375" i="14" s="1"/>
  <c r="L375" i="14" a="1"/>
  <c r="L375" i="14" s="1"/>
  <c r="E376" i="14" a="1"/>
  <c r="E376" i="14" s="1"/>
  <c r="F376" i="14" a="1"/>
  <c r="F376" i="14" s="1"/>
  <c r="G376" i="14" a="1"/>
  <c r="G376" i="14" s="1"/>
  <c r="H376" i="14" a="1"/>
  <c r="H376" i="14" s="1"/>
  <c r="I376" i="14" a="1"/>
  <c r="I376" i="14" s="1"/>
  <c r="J376" i="14" a="1"/>
  <c r="J376" i="14" s="1"/>
  <c r="K376" i="14" a="1"/>
  <c r="K376" i="14" s="1"/>
  <c r="L376" i="14" a="1"/>
  <c r="L376" i="14" s="1"/>
  <c r="E377" i="14" a="1"/>
  <c r="E377" i="14" s="1"/>
  <c r="F377" i="14" a="1"/>
  <c r="F377" i="14" s="1"/>
  <c r="G377" i="14" a="1"/>
  <c r="G377" i="14" s="1"/>
  <c r="H377" i="14" a="1"/>
  <c r="H377" i="14" s="1"/>
  <c r="I377" i="14" a="1"/>
  <c r="I377" i="14" s="1"/>
  <c r="J377" i="14" a="1"/>
  <c r="J377" i="14" s="1"/>
  <c r="K377" i="14" a="1"/>
  <c r="K377" i="14" s="1"/>
  <c r="L377" i="14" a="1"/>
  <c r="L377" i="14" s="1"/>
  <c r="E378" i="14" a="1"/>
  <c r="E378" i="14" s="1"/>
  <c r="F378" i="14" a="1"/>
  <c r="F378" i="14" s="1"/>
  <c r="G378" i="14" a="1"/>
  <c r="G378" i="14" s="1"/>
  <c r="H378" i="14" a="1"/>
  <c r="H378" i="14" s="1"/>
  <c r="I378" i="14" a="1"/>
  <c r="I378" i="14" s="1"/>
  <c r="J378" i="14" a="1"/>
  <c r="J378" i="14" s="1"/>
  <c r="K378" i="14" a="1"/>
  <c r="K378" i="14" s="1"/>
  <c r="L378" i="14" a="1"/>
  <c r="L378" i="14" s="1"/>
  <c r="E379" i="14" a="1"/>
  <c r="E379" i="14" s="1"/>
  <c r="F379" i="14" a="1"/>
  <c r="F379" i="14" s="1"/>
  <c r="G379" i="14" a="1"/>
  <c r="G379" i="14" s="1"/>
  <c r="H379" i="14" a="1"/>
  <c r="H379" i="14" s="1"/>
  <c r="I379" i="14" a="1"/>
  <c r="I379" i="14" s="1"/>
  <c r="J379" i="14" a="1"/>
  <c r="J379" i="14" s="1"/>
  <c r="K379" i="14" a="1"/>
  <c r="K379" i="14" s="1"/>
  <c r="L379" i="14" a="1"/>
  <c r="L379" i="14" s="1"/>
  <c r="E380" i="14" a="1"/>
  <c r="E380" i="14" s="1"/>
  <c r="F380" i="14" a="1"/>
  <c r="F380" i="14" s="1"/>
  <c r="G380" i="14" a="1"/>
  <c r="G380" i="14" s="1"/>
  <c r="H380" i="14" a="1"/>
  <c r="H380" i="14" s="1"/>
  <c r="I380" i="14" a="1"/>
  <c r="I380" i="14" s="1"/>
  <c r="J380" i="14" a="1"/>
  <c r="J380" i="14" s="1"/>
  <c r="K380" i="14" a="1"/>
  <c r="K380" i="14" s="1"/>
  <c r="L380" i="14" a="1"/>
  <c r="L380" i="14" s="1"/>
  <c r="E381" i="14" a="1"/>
  <c r="E381" i="14" s="1"/>
  <c r="F381" i="14" a="1"/>
  <c r="F381" i="14" s="1"/>
  <c r="G381" i="14" a="1"/>
  <c r="G381" i="14" s="1"/>
  <c r="H381" i="14" a="1"/>
  <c r="H381" i="14" s="1"/>
  <c r="I381" i="14" a="1"/>
  <c r="I381" i="14" s="1"/>
  <c r="J381" i="14" a="1"/>
  <c r="J381" i="14" s="1"/>
  <c r="K381" i="14" a="1"/>
  <c r="K381" i="14" s="1"/>
  <c r="L381" i="14" a="1"/>
  <c r="L381" i="14" s="1"/>
  <c r="E382" i="14" a="1"/>
  <c r="E382" i="14" s="1"/>
  <c r="F382" i="14" a="1"/>
  <c r="F382" i="14" s="1"/>
  <c r="G382" i="14" a="1"/>
  <c r="G382" i="14" s="1"/>
  <c r="H382" i="14" a="1"/>
  <c r="H382" i="14" s="1"/>
  <c r="I382" i="14" a="1"/>
  <c r="I382" i="14" s="1"/>
  <c r="J382" i="14" a="1"/>
  <c r="J382" i="14" s="1"/>
  <c r="K382" i="14" a="1"/>
  <c r="K382" i="14" s="1"/>
  <c r="L382" i="14" a="1"/>
  <c r="L382" i="14" s="1"/>
  <c r="E383" i="14" a="1"/>
  <c r="E383" i="14" s="1"/>
  <c r="F383" i="14" a="1"/>
  <c r="F383" i="14" s="1"/>
  <c r="G383" i="14" a="1"/>
  <c r="G383" i="14" s="1"/>
  <c r="H383" i="14" a="1"/>
  <c r="H383" i="14" s="1"/>
  <c r="I383" i="14" a="1"/>
  <c r="I383" i="14" s="1"/>
  <c r="J383" i="14" a="1"/>
  <c r="J383" i="14" s="1"/>
  <c r="K383" i="14" a="1"/>
  <c r="K383" i="14" s="1"/>
  <c r="L383" i="14" a="1"/>
  <c r="L383" i="14" s="1"/>
  <c r="E384" i="14" a="1"/>
  <c r="E384" i="14" s="1"/>
  <c r="F384" i="14" a="1"/>
  <c r="F384" i="14" s="1"/>
  <c r="G384" i="14" a="1"/>
  <c r="G384" i="14" s="1"/>
  <c r="H384" i="14" a="1"/>
  <c r="H384" i="14" s="1"/>
  <c r="I384" i="14" a="1"/>
  <c r="I384" i="14" s="1"/>
  <c r="J384" i="14" a="1"/>
  <c r="J384" i="14" s="1"/>
  <c r="K384" i="14" a="1"/>
  <c r="K384" i="14" s="1"/>
  <c r="L384" i="14" a="1"/>
  <c r="L384" i="14" s="1"/>
  <c r="E385" i="14" a="1"/>
  <c r="E385" i="14" s="1"/>
  <c r="F385" i="14" a="1"/>
  <c r="F385" i="14" s="1"/>
  <c r="G385" i="14" a="1"/>
  <c r="G385" i="14" s="1"/>
  <c r="H385" i="14" a="1"/>
  <c r="H385" i="14" s="1"/>
  <c r="I385" i="14" a="1"/>
  <c r="I385" i="14" s="1"/>
  <c r="J385" i="14" a="1"/>
  <c r="J385" i="14" s="1"/>
  <c r="K385" i="14" a="1"/>
  <c r="K385" i="14" s="1"/>
  <c r="L385" i="14" a="1"/>
  <c r="L385" i="14" s="1"/>
  <c r="E386" i="14" a="1"/>
  <c r="E386" i="14" s="1"/>
  <c r="F386" i="14" a="1"/>
  <c r="F386" i="14" s="1"/>
  <c r="G386" i="14" a="1"/>
  <c r="G386" i="14" s="1"/>
  <c r="H386" i="14" a="1"/>
  <c r="H386" i="14" s="1"/>
  <c r="I386" i="14" a="1"/>
  <c r="I386" i="14" s="1"/>
  <c r="J386" i="14" a="1"/>
  <c r="J386" i="14" s="1"/>
  <c r="K386" i="14" a="1"/>
  <c r="K386" i="14" s="1"/>
  <c r="L386" i="14" a="1"/>
  <c r="L386" i="14" s="1"/>
  <c r="E387" i="14" a="1"/>
  <c r="E387" i="14" s="1"/>
  <c r="F387" i="14" a="1"/>
  <c r="F387" i="14" s="1"/>
  <c r="G387" i="14" a="1"/>
  <c r="G387" i="14" s="1"/>
  <c r="H387" i="14" a="1"/>
  <c r="H387" i="14" s="1"/>
  <c r="I387" i="14" a="1"/>
  <c r="I387" i="14" s="1"/>
  <c r="J387" i="14" a="1"/>
  <c r="J387" i="14" s="1"/>
  <c r="K387" i="14" a="1"/>
  <c r="K387" i="14" s="1"/>
  <c r="L387" i="14" a="1"/>
  <c r="L387" i="14" s="1"/>
  <c r="E388" i="14" a="1"/>
  <c r="E388" i="14" s="1"/>
  <c r="F388" i="14" a="1"/>
  <c r="F388" i="14" s="1"/>
  <c r="G388" i="14" a="1"/>
  <c r="G388" i="14" s="1"/>
  <c r="H388" i="14" a="1"/>
  <c r="H388" i="14" s="1"/>
  <c r="I388" i="14" a="1"/>
  <c r="I388" i="14" s="1"/>
  <c r="J388" i="14" a="1"/>
  <c r="J388" i="14" s="1"/>
  <c r="K388" i="14" a="1"/>
  <c r="K388" i="14" s="1"/>
  <c r="L388" i="14" a="1"/>
  <c r="L388" i="14" s="1"/>
  <c r="E389" i="14" a="1"/>
  <c r="E389" i="14" s="1"/>
  <c r="F389" i="14" a="1"/>
  <c r="F389" i="14" s="1"/>
  <c r="G389" i="14" a="1"/>
  <c r="G389" i="14" s="1"/>
  <c r="H389" i="14" a="1"/>
  <c r="H389" i="14" s="1"/>
  <c r="I389" i="14" a="1"/>
  <c r="I389" i="14" s="1"/>
  <c r="J389" i="14" a="1"/>
  <c r="J389" i="14" s="1"/>
  <c r="K389" i="14" a="1"/>
  <c r="K389" i="14" s="1"/>
  <c r="L389" i="14" a="1"/>
  <c r="L389" i="14" s="1"/>
  <c r="E390" i="14" a="1"/>
  <c r="E390" i="14" s="1"/>
  <c r="F390" i="14" a="1"/>
  <c r="F390" i="14" s="1"/>
  <c r="G390" i="14" a="1"/>
  <c r="G390" i="14" s="1"/>
  <c r="H390" i="14" a="1"/>
  <c r="H390" i="14" s="1"/>
  <c r="I390" i="14" a="1"/>
  <c r="I390" i="14" s="1"/>
  <c r="J390" i="14" a="1"/>
  <c r="J390" i="14" s="1"/>
  <c r="K390" i="14" a="1"/>
  <c r="K390" i="14" s="1"/>
  <c r="L390" i="14" a="1"/>
  <c r="L390" i="14" s="1"/>
  <c r="E391" i="14" a="1"/>
  <c r="E391" i="14" s="1"/>
  <c r="F391" i="14" a="1"/>
  <c r="F391" i="14" s="1"/>
  <c r="G391" i="14" a="1"/>
  <c r="G391" i="14" s="1"/>
  <c r="H391" i="14" a="1"/>
  <c r="H391" i="14" s="1"/>
  <c r="I391" i="14" a="1"/>
  <c r="I391" i="14" s="1"/>
  <c r="J391" i="14" a="1"/>
  <c r="J391" i="14" s="1"/>
  <c r="K391" i="14" a="1"/>
  <c r="K391" i="14" s="1"/>
  <c r="L391" i="14" a="1"/>
  <c r="L391" i="14" s="1"/>
  <c r="E392" i="14" a="1"/>
  <c r="E392" i="14" s="1"/>
  <c r="F392" i="14" a="1"/>
  <c r="F392" i="14" s="1"/>
  <c r="G392" i="14" a="1"/>
  <c r="G392" i="14" s="1"/>
  <c r="H392" i="14" a="1"/>
  <c r="H392" i="14" s="1"/>
  <c r="I392" i="14" a="1"/>
  <c r="I392" i="14" s="1"/>
  <c r="J392" i="14" a="1"/>
  <c r="J392" i="14" s="1"/>
  <c r="K392" i="14" a="1"/>
  <c r="K392" i="14" s="1"/>
  <c r="L392" i="14" a="1"/>
  <c r="L392" i="14" s="1"/>
  <c r="E393" i="14" a="1"/>
  <c r="E393" i="14" s="1"/>
  <c r="F393" i="14" a="1"/>
  <c r="F393" i="14" s="1"/>
  <c r="G393" i="14" a="1"/>
  <c r="G393" i="14" s="1"/>
  <c r="H393" i="14" a="1"/>
  <c r="H393" i="14" s="1"/>
  <c r="I393" i="14" a="1"/>
  <c r="I393" i="14" s="1"/>
  <c r="J393" i="14" a="1"/>
  <c r="J393" i="14" s="1"/>
  <c r="K393" i="14" a="1"/>
  <c r="K393" i="14" s="1"/>
  <c r="L393" i="14" a="1"/>
  <c r="L393" i="14" s="1"/>
  <c r="E394" i="14" a="1"/>
  <c r="E394" i="14" s="1"/>
  <c r="F394" i="14" a="1"/>
  <c r="F394" i="14" s="1"/>
  <c r="G394" i="14" a="1"/>
  <c r="G394" i="14" s="1"/>
  <c r="H394" i="14" a="1"/>
  <c r="H394" i="14" s="1"/>
  <c r="I394" i="14" a="1"/>
  <c r="I394" i="14" s="1"/>
  <c r="J394" i="14" a="1"/>
  <c r="J394" i="14" s="1"/>
  <c r="K394" i="14" a="1"/>
  <c r="K394" i="14" s="1"/>
  <c r="L394" i="14" a="1"/>
  <c r="L394" i="14" s="1"/>
  <c r="E395" i="14" a="1"/>
  <c r="E395" i="14" s="1"/>
  <c r="F395" i="14" a="1"/>
  <c r="F395" i="14" s="1"/>
  <c r="G395" i="14" a="1"/>
  <c r="G395" i="14" s="1"/>
  <c r="H395" i="14" a="1"/>
  <c r="H395" i="14" s="1"/>
  <c r="I395" i="14" a="1"/>
  <c r="I395" i="14" s="1"/>
  <c r="J395" i="14" a="1"/>
  <c r="J395" i="14" s="1"/>
  <c r="K395" i="14" a="1"/>
  <c r="K395" i="14" s="1"/>
  <c r="L395" i="14" a="1"/>
  <c r="L395" i="14" s="1"/>
  <c r="E396" i="14" a="1"/>
  <c r="E396" i="14" s="1"/>
  <c r="F396" i="14" a="1"/>
  <c r="F396" i="14" s="1"/>
  <c r="G396" i="14" a="1"/>
  <c r="G396" i="14" s="1"/>
  <c r="H396" i="14" a="1"/>
  <c r="H396" i="14" s="1"/>
  <c r="I396" i="14" a="1"/>
  <c r="I396" i="14" s="1"/>
  <c r="J396" i="14" a="1"/>
  <c r="J396" i="14" s="1"/>
  <c r="K396" i="14" a="1"/>
  <c r="K396" i="14" s="1"/>
  <c r="L396" i="14" a="1"/>
  <c r="L396" i="14" s="1"/>
  <c r="E397" i="14" a="1"/>
  <c r="E397" i="14" s="1"/>
  <c r="F397" i="14" a="1"/>
  <c r="F397" i="14" s="1"/>
  <c r="G397" i="14" a="1"/>
  <c r="G397" i="14" s="1"/>
  <c r="H397" i="14" a="1"/>
  <c r="H397" i="14" s="1"/>
  <c r="I397" i="14" a="1"/>
  <c r="I397" i="14" s="1"/>
  <c r="J397" i="14" a="1"/>
  <c r="J397" i="14" s="1"/>
  <c r="K397" i="14" a="1"/>
  <c r="K397" i="14" s="1"/>
  <c r="L397" i="14" a="1"/>
  <c r="L397" i="14" s="1"/>
  <c r="E398" i="14" a="1"/>
  <c r="E398" i="14" s="1"/>
  <c r="F398" i="14" a="1"/>
  <c r="F398" i="14" s="1"/>
  <c r="G398" i="14" a="1"/>
  <c r="G398" i="14" s="1"/>
  <c r="H398" i="14" a="1"/>
  <c r="H398" i="14" s="1"/>
  <c r="I398" i="14" a="1"/>
  <c r="I398" i="14" s="1"/>
  <c r="J398" i="14" a="1"/>
  <c r="J398" i="14" s="1"/>
  <c r="K398" i="14" a="1"/>
  <c r="K398" i="14" s="1"/>
  <c r="L398" i="14" a="1"/>
  <c r="L398" i="14" s="1"/>
  <c r="E399" i="14" a="1"/>
  <c r="E399" i="14" s="1"/>
  <c r="F399" i="14" a="1"/>
  <c r="F399" i="14" s="1"/>
  <c r="G399" i="14" a="1"/>
  <c r="G399" i="14" s="1"/>
  <c r="H399" i="14" a="1"/>
  <c r="H399" i="14" s="1"/>
  <c r="I399" i="14" a="1"/>
  <c r="I399" i="14" s="1"/>
  <c r="J399" i="14" a="1"/>
  <c r="J399" i="14" s="1"/>
  <c r="K399" i="14" a="1"/>
  <c r="K399" i="14" s="1"/>
  <c r="L399" i="14" a="1"/>
  <c r="L399" i="14" s="1"/>
  <c r="E400" i="14" a="1"/>
  <c r="E400" i="14" s="1"/>
  <c r="F400" i="14" a="1"/>
  <c r="F400" i="14" s="1"/>
  <c r="G400" i="14" a="1"/>
  <c r="G400" i="14" s="1"/>
  <c r="H400" i="14" a="1"/>
  <c r="H400" i="14" s="1"/>
  <c r="I400" i="14" a="1"/>
  <c r="I400" i="14" s="1"/>
  <c r="J400" i="14" a="1"/>
  <c r="J400" i="14" s="1"/>
  <c r="K400" i="14" a="1"/>
  <c r="K400" i="14" s="1"/>
  <c r="L400" i="14" a="1"/>
  <c r="L400" i="14" s="1"/>
  <c r="E401" i="14" a="1"/>
  <c r="E401" i="14" s="1"/>
  <c r="F401" i="14" a="1"/>
  <c r="F401" i="14" s="1"/>
  <c r="G401" i="14" a="1"/>
  <c r="G401" i="14" s="1"/>
  <c r="H401" i="14" a="1"/>
  <c r="H401" i="14" s="1"/>
  <c r="I401" i="14" a="1"/>
  <c r="I401" i="14" s="1"/>
  <c r="J401" i="14" a="1"/>
  <c r="J401" i="14" s="1"/>
  <c r="K401" i="14" a="1"/>
  <c r="K401" i="14" s="1"/>
  <c r="L401" i="14" a="1"/>
  <c r="L401" i="14" s="1"/>
  <c r="E402" i="14" a="1"/>
  <c r="E402" i="14" s="1"/>
  <c r="F402" i="14" a="1"/>
  <c r="F402" i="14" s="1"/>
  <c r="G402" i="14" a="1"/>
  <c r="G402" i="14" s="1"/>
  <c r="H402" i="14" a="1"/>
  <c r="H402" i="14" s="1"/>
  <c r="I402" i="14" a="1"/>
  <c r="I402" i="14" s="1"/>
  <c r="J402" i="14" a="1"/>
  <c r="J402" i="14" s="1"/>
  <c r="K402" i="14" a="1"/>
  <c r="K402" i="14" s="1"/>
  <c r="L402" i="14" a="1"/>
  <c r="L402" i="14" s="1"/>
  <c r="E403" i="14" a="1"/>
  <c r="E403" i="14" s="1"/>
  <c r="F403" i="14" a="1"/>
  <c r="F403" i="14" s="1"/>
  <c r="G403" i="14" a="1"/>
  <c r="G403" i="14" s="1"/>
  <c r="H403" i="14" a="1"/>
  <c r="H403" i="14" s="1"/>
  <c r="I403" i="14" a="1"/>
  <c r="I403" i="14" s="1"/>
  <c r="J403" i="14" a="1"/>
  <c r="J403" i="14" s="1"/>
  <c r="K403" i="14" a="1"/>
  <c r="K403" i="14" s="1"/>
  <c r="L403" i="14" a="1"/>
  <c r="L403" i="14" s="1"/>
  <c r="E404" i="14" a="1"/>
  <c r="E404" i="14" s="1"/>
  <c r="F404" i="14" a="1"/>
  <c r="F404" i="14" s="1"/>
  <c r="G404" i="14" a="1"/>
  <c r="G404" i="14" s="1"/>
  <c r="H404" i="14" a="1"/>
  <c r="H404" i="14" s="1"/>
  <c r="I404" i="14" a="1"/>
  <c r="I404" i="14" s="1"/>
  <c r="J404" i="14" a="1"/>
  <c r="J404" i="14" s="1"/>
  <c r="K404" i="14" a="1"/>
  <c r="K404" i="14" s="1"/>
  <c r="L404" i="14" a="1"/>
  <c r="L404" i="14" s="1"/>
  <c r="E405" i="14" a="1"/>
  <c r="E405" i="14" s="1"/>
  <c r="F405" i="14" a="1"/>
  <c r="F405" i="14" s="1"/>
  <c r="G405" i="14" a="1"/>
  <c r="G405" i="14" s="1"/>
  <c r="H405" i="14" a="1"/>
  <c r="H405" i="14" s="1"/>
  <c r="I405" i="14" a="1"/>
  <c r="I405" i="14" s="1"/>
  <c r="J405" i="14" a="1"/>
  <c r="J405" i="14" s="1"/>
  <c r="K405" i="14" a="1"/>
  <c r="K405" i="14" s="1"/>
  <c r="L405" i="14" a="1"/>
  <c r="L405" i="14" s="1"/>
  <c r="E406" i="14" a="1"/>
  <c r="E406" i="14" s="1"/>
  <c r="F406" i="14" a="1"/>
  <c r="F406" i="14" s="1"/>
  <c r="G406" i="14" a="1"/>
  <c r="G406" i="14" s="1"/>
  <c r="H406" i="14" a="1"/>
  <c r="H406" i="14" s="1"/>
  <c r="I406" i="14" a="1"/>
  <c r="I406" i="14" s="1"/>
  <c r="J406" i="14" a="1"/>
  <c r="J406" i="14" s="1"/>
  <c r="K406" i="14" a="1"/>
  <c r="K406" i="14" s="1"/>
  <c r="L406" i="14" a="1"/>
  <c r="L406" i="14" s="1"/>
  <c r="E407" i="14" a="1"/>
  <c r="E407" i="14" s="1"/>
  <c r="F407" i="14" a="1"/>
  <c r="F407" i="14" s="1"/>
  <c r="G407" i="14" a="1"/>
  <c r="G407" i="14" s="1"/>
  <c r="H407" i="14" a="1"/>
  <c r="H407" i="14" s="1"/>
  <c r="I407" i="14" a="1"/>
  <c r="I407" i="14" s="1"/>
  <c r="J407" i="14" a="1"/>
  <c r="J407" i="14" s="1"/>
  <c r="K407" i="14" a="1"/>
  <c r="K407" i="14" s="1"/>
  <c r="L407" i="14" a="1"/>
  <c r="L407" i="14" s="1"/>
  <c r="E408" i="14" a="1"/>
  <c r="E408" i="14" s="1"/>
  <c r="F408" i="14" a="1"/>
  <c r="F408" i="14" s="1"/>
  <c r="G408" i="14" a="1"/>
  <c r="G408" i="14" s="1"/>
  <c r="H408" i="14" a="1"/>
  <c r="H408" i="14" s="1"/>
  <c r="I408" i="14" a="1"/>
  <c r="I408" i="14" s="1"/>
  <c r="J408" i="14" a="1"/>
  <c r="J408" i="14" s="1"/>
  <c r="K408" i="14" a="1"/>
  <c r="K408" i="14" s="1"/>
  <c r="L408" i="14" a="1"/>
  <c r="L408" i="14" s="1"/>
  <c r="E409" i="14" a="1"/>
  <c r="E409" i="14" s="1"/>
  <c r="F409" i="14" a="1"/>
  <c r="F409" i="14" s="1"/>
  <c r="G409" i="14" a="1"/>
  <c r="G409" i="14" s="1"/>
  <c r="H409" i="14" a="1"/>
  <c r="H409" i="14" s="1"/>
  <c r="I409" i="14" a="1"/>
  <c r="I409" i="14" s="1"/>
  <c r="J409" i="14" a="1"/>
  <c r="J409" i="14" s="1"/>
  <c r="K409" i="14" a="1"/>
  <c r="K409" i="14" s="1"/>
  <c r="L409" i="14" a="1"/>
  <c r="L409" i="14" s="1"/>
  <c r="E410" i="14" a="1"/>
  <c r="E410" i="14" s="1"/>
  <c r="F410" i="14" a="1"/>
  <c r="F410" i="14" s="1"/>
  <c r="G410" i="14" a="1"/>
  <c r="G410" i="14" s="1"/>
  <c r="H410" i="14" a="1"/>
  <c r="H410" i="14" s="1"/>
  <c r="I410" i="14" a="1"/>
  <c r="I410" i="14" s="1"/>
  <c r="J410" i="14" a="1"/>
  <c r="J410" i="14" s="1"/>
  <c r="K410" i="14" a="1"/>
  <c r="K410" i="14" s="1"/>
  <c r="L410" i="14" a="1"/>
  <c r="L410" i="14" s="1"/>
  <c r="E411" i="14" a="1"/>
  <c r="E411" i="14" s="1"/>
  <c r="F411" i="14" a="1"/>
  <c r="F411" i="14" s="1"/>
  <c r="G411" i="14" a="1"/>
  <c r="G411" i="14" s="1"/>
  <c r="H411" i="14" a="1"/>
  <c r="H411" i="14" s="1"/>
  <c r="I411" i="14" a="1"/>
  <c r="I411" i="14" s="1"/>
  <c r="J411" i="14" a="1"/>
  <c r="J411" i="14" s="1"/>
  <c r="K411" i="14" a="1"/>
  <c r="K411" i="14" s="1"/>
  <c r="L411" i="14" a="1"/>
  <c r="L411" i="14" s="1"/>
  <c r="E412" i="14" a="1"/>
  <c r="E412" i="14" s="1"/>
  <c r="F412" i="14" a="1"/>
  <c r="F412" i="14" s="1"/>
  <c r="G412" i="14" a="1"/>
  <c r="G412" i="14" s="1"/>
  <c r="H412" i="14" a="1"/>
  <c r="H412" i="14" s="1"/>
  <c r="I412" i="14" a="1"/>
  <c r="I412" i="14" s="1"/>
  <c r="J412" i="14" a="1"/>
  <c r="J412" i="14" s="1"/>
  <c r="K412" i="14" a="1"/>
  <c r="K412" i="14" s="1"/>
  <c r="L412" i="14" a="1"/>
  <c r="L412" i="14" s="1"/>
  <c r="E413" i="14" a="1"/>
  <c r="E413" i="14" s="1"/>
  <c r="F413" i="14" a="1"/>
  <c r="F413" i="14" s="1"/>
  <c r="G413" i="14" a="1"/>
  <c r="G413" i="14" s="1"/>
  <c r="H413" i="14" a="1"/>
  <c r="H413" i="14" s="1"/>
  <c r="I413" i="14" a="1"/>
  <c r="I413" i="14" s="1"/>
  <c r="J413" i="14" a="1"/>
  <c r="J413" i="14" s="1"/>
  <c r="K413" i="14" a="1"/>
  <c r="K413" i="14" s="1"/>
  <c r="L413" i="14" a="1"/>
  <c r="L413" i="14" s="1"/>
  <c r="L364" i="14" a="1"/>
  <c r="L364" i="14" s="1"/>
  <c r="K364" i="14" a="1"/>
  <c r="K364" i="14" s="1"/>
  <c r="J364" i="14" a="1"/>
  <c r="J364" i="14" s="1"/>
  <c r="I364" i="14" a="1"/>
  <c r="I364" i="14" s="1"/>
  <c r="H364" i="14" a="1"/>
  <c r="H364" i="14" s="1"/>
  <c r="G364" i="14" a="1"/>
  <c r="G364" i="14" s="1"/>
  <c r="F364" i="14" a="1"/>
  <c r="F364" i="14" s="1"/>
  <c r="E364" i="14" a="1"/>
  <c r="E364" i="14" s="1"/>
  <c r="L125" i="4" l="1" a="1"/>
  <c r="L125" i="4" s="1"/>
  <c r="K125" i="4" a="1"/>
  <c r="K125" i="4" s="1"/>
  <c r="J125" i="4" a="1"/>
  <c r="J125" i="4" s="1"/>
  <c r="I125" i="4" a="1"/>
  <c r="I125" i="4" s="1"/>
  <c r="H125" i="4" a="1"/>
  <c r="H125" i="4" s="1"/>
  <c r="G125" i="4" a="1"/>
  <c r="G125" i="4" s="1"/>
  <c r="F125" i="4" a="1"/>
  <c r="F125" i="4" s="1"/>
  <c r="E125" i="4" a="1"/>
  <c r="E125" i="4" s="1"/>
  <c r="L124" i="4" a="1"/>
  <c r="L124" i="4" s="1"/>
  <c r="K124" i="4" a="1"/>
  <c r="K124" i="4" s="1"/>
  <c r="J124" i="4" a="1"/>
  <c r="J124" i="4" s="1"/>
  <c r="I124" i="4" a="1"/>
  <c r="I124" i="4" s="1"/>
  <c r="H124" i="4" a="1"/>
  <c r="H124" i="4" s="1"/>
  <c r="G124" i="4" a="1"/>
  <c r="G124" i="4" s="1"/>
  <c r="F124" i="4" a="1"/>
  <c r="F124" i="4" s="1"/>
  <c r="E124" i="4" a="1"/>
  <c r="E124" i="4" s="1"/>
  <c r="L123" i="4" a="1"/>
  <c r="L123" i="4" s="1"/>
  <c r="K123" i="4" a="1"/>
  <c r="K123" i="4" s="1"/>
  <c r="J123" i="4" a="1"/>
  <c r="J123" i="4" s="1"/>
  <c r="I123" i="4" a="1"/>
  <c r="I123" i="4" s="1"/>
  <c r="H123" i="4" a="1"/>
  <c r="H123" i="4" s="1"/>
  <c r="G123" i="4" a="1"/>
  <c r="G123" i="4" s="1"/>
  <c r="F123" i="4" a="1"/>
  <c r="F123" i="4" s="1"/>
  <c r="E123" i="4" a="1"/>
  <c r="E123" i="4" s="1"/>
  <c r="L122" i="4" a="1"/>
  <c r="L122" i="4" s="1"/>
  <c r="K122" i="4" a="1"/>
  <c r="K122" i="4" s="1"/>
  <c r="J122" i="4" a="1"/>
  <c r="J122" i="4" s="1"/>
  <c r="I122" i="4" a="1"/>
  <c r="I122" i="4" s="1"/>
  <c r="H122" i="4" a="1"/>
  <c r="H122" i="4" s="1"/>
  <c r="G122" i="4" a="1"/>
  <c r="G122" i="4" s="1"/>
  <c r="F122" i="4" a="1"/>
  <c r="F122" i="4" s="1"/>
  <c r="E122" i="4" a="1"/>
  <c r="E122" i="4" s="1"/>
  <c r="L121" i="4" a="1"/>
  <c r="L121" i="4" s="1"/>
  <c r="K121" i="4" a="1"/>
  <c r="K121" i="4" s="1"/>
  <c r="J121" i="4" a="1"/>
  <c r="J121" i="4" s="1"/>
  <c r="I121" i="4" a="1"/>
  <c r="I121" i="4" s="1"/>
  <c r="H121" i="4" a="1"/>
  <c r="H121" i="4" s="1"/>
  <c r="G121" i="4" a="1"/>
  <c r="G121" i="4" s="1"/>
  <c r="F121" i="4" a="1"/>
  <c r="F121" i="4" s="1"/>
  <c r="E121" i="4" a="1"/>
  <c r="E121" i="4" s="1"/>
  <c r="L120" i="4" a="1"/>
  <c r="L120" i="4" s="1"/>
  <c r="K120" i="4" a="1"/>
  <c r="K120" i="4" s="1"/>
  <c r="J120" i="4" a="1"/>
  <c r="J120" i="4" s="1"/>
  <c r="I120" i="4" a="1"/>
  <c r="I120" i="4" s="1"/>
  <c r="H120" i="4" a="1"/>
  <c r="H120" i="4" s="1"/>
  <c r="G120" i="4" a="1"/>
  <c r="G120" i="4" s="1"/>
  <c r="F120" i="4" a="1"/>
  <c r="F120" i="4" s="1"/>
  <c r="E120" i="4" a="1"/>
  <c r="E120" i="4" s="1"/>
  <c r="L119" i="4" a="1"/>
  <c r="L119" i="4" s="1"/>
  <c r="K119" i="4" a="1"/>
  <c r="K119" i="4" s="1"/>
  <c r="J119" i="4" a="1"/>
  <c r="J119" i="4" s="1"/>
  <c r="I119" i="4" a="1"/>
  <c r="I119" i="4" s="1"/>
  <c r="H119" i="4" a="1"/>
  <c r="H119" i="4" s="1"/>
  <c r="G119" i="4" a="1"/>
  <c r="G119" i="4" s="1"/>
  <c r="F119" i="4" a="1"/>
  <c r="F119" i="4" s="1"/>
  <c r="E119" i="4" a="1"/>
  <c r="E119" i="4" s="1"/>
  <c r="L118" i="4" a="1"/>
  <c r="L118" i="4" s="1"/>
  <c r="K118" i="4" a="1"/>
  <c r="K118" i="4" s="1"/>
  <c r="J118" i="4" a="1"/>
  <c r="J118" i="4" s="1"/>
  <c r="I118" i="4" a="1"/>
  <c r="I118" i="4" s="1"/>
  <c r="H118" i="4" a="1"/>
  <c r="H118" i="4" s="1"/>
  <c r="G118" i="4" a="1"/>
  <c r="G118" i="4" s="1"/>
  <c r="F118" i="4" a="1"/>
  <c r="F118" i="4" s="1"/>
  <c r="E118" i="4" a="1"/>
  <c r="E118" i="4" s="1"/>
  <c r="L115" i="4" a="1"/>
  <c r="L115" i="4" s="1"/>
  <c r="K115" i="4" a="1"/>
  <c r="K115" i="4" s="1"/>
  <c r="J115" i="4" a="1"/>
  <c r="J115" i="4" s="1"/>
  <c r="I115" i="4" a="1"/>
  <c r="I115" i="4" s="1"/>
  <c r="H115" i="4" a="1"/>
  <c r="H115" i="4" s="1"/>
  <c r="G115" i="4" a="1"/>
  <c r="G115" i="4" s="1"/>
  <c r="F115" i="4" a="1"/>
  <c r="F115" i="4" s="1"/>
  <c r="E115" i="4" a="1"/>
  <c r="E115" i="4" s="1"/>
  <c r="L114" i="4" a="1"/>
  <c r="L114" i="4" s="1"/>
  <c r="K114" i="4" a="1"/>
  <c r="K114" i="4" s="1"/>
  <c r="J114" i="4" a="1"/>
  <c r="J114" i="4" s="1"/>
  <c r="I114" i="4" a="1"/>
  <c r="I114" i="4" s="1"/>
  <c r="H114" i="4" a="1"/>
  <c r="H114" i="4" s="1"/>
  <c r="G114" i="4" a="1"/>
  <c r="G114" i="4" s="1"/>
  <c r="F114" i="4" a="1"/>
  <c r="F114" i="4" s="1"/>
  <c r="E114" i="4" a="1"/>
  <c r="E114" i="4" s="1"/>
  <c r="L113" i="4" a="1"/>
  <c r="L113" i="4" s="1"/>
  <c r="K113" i="4" a="1"/>
  <c r="K113" i="4" s="1"/>
  <c r="J113" i="4" a="1"/>
  <c r="J113" i="4" s="1"/>
  <c r="I113" i="4" a="1"/>
  <c r="I113" i="4" s="1"/>
  <c r="H113" i="4" a="1"/>
  <c r="H113" i="4" s="1"/>
  <c r="G113" i="4" a="1"/>
  <c r="G113" i="4" s="1"/>
  <c r="F113" i="4" a="1"/>
  <c r="F113" i="4" s="1"/>
  <c r="E113" i="4" a="1"/>
  <c r="E113" i="4" s="1"/>
  <c r="L112" i="4" a="1"/>
  <c r="L112" i="4" s="1"/>
  <c r="K112" i="4" a="1"/>
  <c r="K112" i="4" s="1"/>
  <c r="J112" i="4" a="1"/>
  <c r="J112" i="4" s="1"/>
  <c r="I112" i="4" a="1"/>
  <c r="I112" i="4" s="1"/>
  <c r="H112" i="4" a="1"/>
  <c r="H112" i="4" s="1"/>
  <c r="G112" i="4" a="1"/>
  <c r="G112" i="4" s="1"/>
  <c r="F112" i="4" a="1"/>
  <c r="F112" i="4" s="1"/>
  <c r="E112" i="4" a="1"/>
  <c r="E112" i="4" s="1"/>
  <c r="L111" i="4" a="1"/>
  <c r="L111" i="4" s="1"/>
  <c r="K111" i="4" a="1"/>
  <c r="K111" i="4" s="1"/>
  <c r="J111" i="4" a="1"/>
  <c r="J111" i="4" s="1"/>
  <c r="I111" i="4" a="1"/>
  <c r="I111" i="4" s="1"/>
  <c r="H111" i="4" a="1"/>
  <c r="H111" i="4" s="1"/>
  <c r="G111" i="4" a="1"/>
  <c r="G111" i="4" s="1"/>
  <c r="F111" i="4" a="1"/>
  <c r="F111" i="4" s="1"/>
  <c r="E111" i="4" a="1"/>
  <c r="E111" i="4" s="1"/>
  <c r="L110" i="4" a="1"/>
  <c r="L110" i="4" s="1"/>
  <c r="K110" i="4" a="1"/>
  <c r="K110" i="4" s="1"/>
  <c r="J110" i="4" a="1"/>
  <c r="J110" i="4" s="1"/>
  <c r="I110" i="4" a="1"/>
  <c r="I110" i="4" s="1"/>
  <c r="H110" i="4" a="1"/>
  <c r="H110" i="4" s="1"/>
  <c r="G110" i="4" a="1"/>
  <c r="G110" i="4" s="1"/>
  <c r="F110" i="4" a="1"/>
  <c r="F110" i="4" s="1"/>
  <c r="E110" i="4" a="1"/>
  <c r="E110" i="4" s="1"/>
  <c r="L109" i="4" a="1"/>
  <c r="L109" i="4" s="1"/>
  <c r="K109" i="4" a="1"/>
  <c r="K109" i="4" s="1"/>
  <c r="J109" i="4" a="1"/>
  <c r="J109" i="4" s="1"/>
  <c r="I109" i="4" a="1"/>
  <c r="I109" i="4" s="1"/>
  <c r="H109" i="4" a="1"/>
  <c r="H109" i="4" s="1"/>
  <c r="G109" i="4" a="1"/>
  <c r="G109" i="4" s="1"/>
  <c r="F109" i="4" a="1"/>
  <c r="F109" i="4" s="1"/>
  <c r="E109" i="4" a="1"/>
  <c r="E109" i="4" s="1"/>
  <c r="L108" i="4" a="1"/>
  <c r="L108" i="4" s="1"/>
  <c r="K108" i="4" a="1"/>
  <c r="K108" i="4" s="1"/>
  <c r="J108" i="4" a="1"/>
  <c r="J108" i="4" s="1"/>
  <c r="I108" i="4" a="1"/>
  <c r="I108" i="4" s="1"/>
  <c r="H108" i="4" a="1"/>
  <c r="H108" i="4" s="1"/>
  <c r="G108" i="4" a="1"/>
  <c r="G108" i="4" s="1"/>
  <c r="F108" i="4" a="1"/>
  <c r="F108" i="4" s="1"/>
  <c r="E108" i="4" a="1"/>
  <c r="E108" i="4" s="1"/>
  <c r="L105" i="4" a="1"/>
  <c r="L105" i="4" s="1"/>
  <c r="K105" i="4" a="1"/>
  <c r="K105" i="4" s="1"/>
  <c r="J105" i="4" a="1"/>
  <c r="J105" i="4" s="1"/>
  <c r="I105" i="4" a="1"/>
  <c r="I105" i="4" s="1"/>
  <c r="H105" i="4" a="1"/>
  <c r="H105" i="4" s="1"/>
  <c r="G105" i="4" a="1"/>
  <c r="G105" i="4" s="1"/>
  <c r="F105" i="4" a="1"/>
  <c r="F105" i="4" s="1"/>
  <c r="E105" i="4" a="1"/>
  <c r="E105" i="4" s="1"/>
  <c r="L104" i="4" a="1"/>
  <c r="L104" i="4" s="1"/>
  <c r="K104" i="4" a="1"/>
  <c r="K104" i="4" s="1"/>
  <c r="J104" i="4" a="1"/>
  <c r="J104" i="4" s="1"/>
  <c r="I104" i="4" a="1"/>
  <c r="I104" i="4" s="1"/>
  <c r="H104" i="4" a="1"/>
  <c r="H104" i="4" s="1"/>
  <c r="G104" i="4" a="1"/>
  <c r="G104" i="4" s="1"/>
  <c r="F104" i="4" a="1"/>
  <c r="F104" i="4" s="1"/>
  <c r="E104" i="4" a="1"/>
  <c r="E104" i="4" s="1"/>
  <c r="L103" i="4" a="1"/>
  <c r="L103" i="4" s="1"/>
  <c r="K103" i="4" a="1"/>
  <c r="K103" i="4" s="1"/>
  <c r="J103" i="4" a="1"/>
  <c r="J103" i="4" s="1"/>
  <c r="I103" i="4" a="1"/>
  <c r="I103" i="4" s="1"/>
  <c r="H103" i="4" a="1"/>
  <c r="H103" i="4" s="1"/>
  <c r="G103" i="4" a="1"/>
  <c r="G103" i="4" s="1"/>
  <c r="F103" i="4" a="1"/>
  <c r="F103" i="4" s="1"/>
  <c r="E103" i="4" a="1"/>
  <c r="E103" i="4" s="1"/>
  <c r="L102" i="4" a="1"/>
  <c r="L102" i="4" s="1"/>
  <c r="K102" i="4" a="1"/>
  <c r="K102" i="4" s="1"/>
  <c r="J102" i="4" a="1"/>
  <c r="J102" i="4" s="1"/>
  <c r="I102" i="4" a="1"/>
  <c r="I102" i="4" s="1"/>
  <c r="H102" i="4" a="1"/>
  <c r="H102" i="4" s="1"/>
  <c r="G102" i="4" a="1"/>
  <c r="G102" i="4" s="1"/>
  <c r="F102" i="4" a="1"/>
  <c r="F102" i="4" s="1"/>
  <c r="E102" i="4" a="1"/>
  <c r="E102" i="4" s="1"/>
  <c r="L101" i="4" a="1"/>
  <c r="L101" i="4" s="1"/>
  <c r="K101" i="4" a="1"/>
  <c r="K101" i="4" s="1"/>
  <c r="J101" i="4" a="1"/>
  <c r="J101" i="4" s="1"/>
  <c r="I101" i="4" a="1"/>
  <c r="I101" i="4" s="1"/>
  <c r="H101" i="4" a="1"/>
  <c r="H101" i="4" s="1"/>
  <c r="G101" i="4" a="1"/>
  <c r="G101" i="4" s="1"/>
  <c r="F101" i="4" a="1"/>
  <c r="F101" i="4" s="1"/>
  <c r="E101" i="4" a="1"/>
  <c r="E101" i="4" s="1"/>
  <c r="L100" i="4" a="1"/>
  <c r="L100" i="4" s="1"/>
  <c r="K100" i="4" a="1"/>
  <c r="K100" i="4" s="1"/>
  <c r="J100" i="4" a="1"/>
  <c r="J100" i="4" s="1"/>
  <c r="I100" i="4" a="1"/>
  <c r="I100" i="4" s="1"/>
  <c r="H100" i="4" a="1"/>
  <c r="H100" i="4" s="1"/>
  <c r="G100" i="4" a="1"/>
  <c r="G100" i="4" s="1"/>
  <c r="F100" i="4" a="1"/>
  <c r="F100" i="4" s="1"/>
  <c r="E100" i="4" a="1"/>
  <c r="E100" i="4" s="1"/>
  <c r="L99" i="4" a="1"/>
  <c r="L99" i="4" s="1"/>
  <c r="K99" i="4" a="1"/>
  <c r="K99" i="4" s="1"/>
  <c r="J99" i="4" a="1"/>
  <c r="J99" i="4" s="1"/>
  <c r="I99" i="4" a="1"/>
  <c r="I99" i="4" s="1"/>
  <c r="H99" i="4" a="1"/>
  <c r="H99" i="4" s="1"/>
  <c r="G99" i="4" a="1"/>
  <c r="G99" i="4" s="1"/>
  <c r="F99" i="4" a="1"/>
  <c r="F99" i="4" s="1"/>
  <c r="E99" i="4" a="1"/>
  <c r="E99" i="4" s="1"/>
  <c r="L98" i="4" a="1"/>
  <c r="L98" i="4" s="1"/>
  <c r="K98" i="4" a="1"/>
  <c r="K98" i="4" s="1"/>
  <c r="J98" i="4" a="1"/>
  <c r="J98" i="4" s="1"/>
  <c r="I98" i="4" a="1"/>
  <c r="I98" i="4" s="1"/>
  <c r="H98" i="4" a="1"/>
  <c r="H98" i="4" s="1"/>
  <c r="G98" i="4" a="1"/>
  <c r="G98" i="4" s="1"/>
  <c r="F98" i="4" a="1"/>
  <c r="F98" i="4" s="1"/>
  <c r="E98" i="4" a="1"/>
  <c r="E98" i="4" s="1"/>
  <c r="L95" i="4" a="1"/>
  <c r="L95" i="4" s="1"/>
  <c r="K95" i="4" a="1"/>
  <c r="K95" i="4" s="1"/>
  <c r="J95" i="4" a="1"/>
  <c r="J95" i="4" s="1"/>
  <c r="I95" i="4" a="1"/>
  <c r="I95" i="4" s="1"/>
  <c r="H95" i="4" a="1"/>
  <c r="H95" i="4" s="1"/>
  <c r="G95" i="4" a="1"/>
  <c r="G95" i="4" s="1"/>
  <c r="F95" i="4" a="1"/>
  <c r="F95" i="4" s="1"/>
  <c r="E95" i="4" a="1"/>
  <c r="E95" i="4" s="1"/>
  <c r="L94" i="4" a="1"/>
  <c r="L94" i="4" s="1"/>
  <c r="K94" i="4" a="1"/>
  <c r="K94" i="4" s="1"/>
  <c r="J94" i="4" a="1"/>
  <c r="J94" i="4" s="1"/>
  <c r="I94" i="4" a="1"/>
  <c r="I94" i="4" s="1"/>
  <c r="H94" i="4" a="1"/>
  <c r="H94" i="4" s="1"/>
  <c r="G94" i="4" a="1"/>
  <c r="G94" i="4" s="1"/>
  <c r="F94" i="4" a="1"/>
  <c r="F94" i="4" s="1"/>
  <c r="E94" i="4" a="1"/>
  <c r="E94" i="4" s="1"/>
  <c r="L93" i="4" a="1"/>
  <c r="L93" i="4" s="1"/>
  <c r="K93" i="4" a="1"/>
  <c r="K93" i="4" s="1"/>
  <c r="J93" i="4" a="1"/>
  <c r="J93" i="4" s="1"/>
  <c r="I93" i="4" a="1"/>
  <c r="I93" i="4" s="1"/>
  <c r="H93" i="4" a="1"/>
  <c r="H93" i="4" s="1"/>
  <c r="G93" i="4" a="1"/>
  <c r="G93" i="4" s="1"/>
  <c r="F93" i="4" a="1"/>
  <c r="F93" i="4" s="1"/>
  <c r="E93" i="4" a="1"/>
  <c r="E93" i="4" s="1"/>
  <c r="L92" i="4" a="1"/>
  <c r="L92" i="4" s="1"/>
  <c r="K92" i="4" a="1"/>
  <c r="K92" i="4" s="1"/>
  <c r="J92" i="4" a="1"/>
  <c r="J92" i="4" s="1"/>
  <c r="I92" i="4" a="1"/>
  <c r="I92" i="4" s="1"/>
  <c r="H92" i="4" a="1"/>
  <c r="H92" i="4" s="1"/>
  <c r="G92" i="4" a="1"/>
  <c r="G92" i="4" s="1"/>
  <c r="F92" i="4" a="1"/>
  <c r="F92" i="4" s="1"/>
  <c r="E92" i="4" a="1"/>
  <c r="E92" i="4" s="1"/>
  <c r="L91" i="4" a="1"/>
  <c r="L91" i="4" s="1"/>
  <c r="K91" i="4" a="1"/>
  <c r="K91" i="4" s="1"/>
  <c r="J91" i="4" a="1"/>
  <c r="J91" i="4" s="1"/>
  <c r="I91" i="4" a="1"/>
  <c r="I91" i="4" s="1"/>
  <c r="H91" i="4" a="1"/>
  <c r="H91" i="4" s="1"/>
  <c r="G91" i="4" a="1"/>
  <c r="G91" i="4" s="1"/>
  <c r="F91" i="4" a="1"/>
  <c r="F91" i="4" s="1"/>
  <c r="E91" i="4" a="1"/>
  <c r="E91" i="4" s="1"/>
  <c r="L90" i="4" a="1"/>
  <c r="L90" i="4" s="1"/>
  <c r="K90" i="4" a="1"/>
  <c r="K90" i="4" s="1"/>
  <c r="J90" i="4" a="1"/>
  <c r="J90" i="4" s="1"/>
  <c r="I90" i="4" a="1"/>
  <c r="I90" i="4" s="1"/>
  <c r="H90" i="4" a="1"/>
  <c r="H90" i="4" s="1"/>
  <c r="G90" i="4" a="1"/>
  <c r="G90" i="4" s="1"/>
  <c r="F90" i="4" a="1"/>
  <c r="F90" i="4" s="1"/>
  <c r="E90" i="4" a="1"/>
  <c r="E90" i="4" s="1"/>
  <c r="L89" i="4" a="1"/>
  <c r="L89" i="4" s="1"/>
  <c r="K89" i="4" a="1"/>
  <c r="K89" i="4" s="1"/>
  <c r="J89" i="4" a="1"/>
  <c r="J89" i="4" s="1"/>
  <c r="I89" i="4" a="1"/>
  <c r="I89" i="4" s="1"/>
  <c r="H89" i="4" a="1"/>
  <c r="H89" i="4" s="1"/>
  <c r="G89" i="4" a="1"/>
  <c r="G89" i="4" s="1"/>
  <c r="F89" i="4" a="1"/>
  <c r="F89" i="4" s="1"/>
  <c r="E89" i="4" a="1"/>
  <c r="E89" i="4" s="1"/>
  <c r="L88" i="4" a="1"/>
  <c r="L88" i="4" s="1"/>
  <c r="K88" i="4" a="1"/>
  <c r="K88" i="4" s="1"/>
  <c r="J88" i="4" a="1"/>
  <c r="J88" i="4" s="1"/>
  <c r="I88" i="4" a="1"/>
  <c r="I88" i="4" s="1"/>
  <c r="H88" i="4" a="1"/>
  <c r="H88" i="4" s="1"/>
  <c r="G88" i="4" a="1"/>
  <c r="G88" i="4" s="1"/>
  <c r="F88" i="4" a="1"/>
  <c r="F88" i="4" s="1"/>
  <c r="E88" i="4" a="1"/>
  <c r="E88" i="4" s="1"/>
  <c r="L87" i="4" a="1"/>
  <c r="L87" i="4" s="1"/>
  <c r="K87" i="4" a="1"/>
  <c r="K87" i="4" s="1"/>
  <c r="J87" i="4" a="1"/>
  <c r="J87" i="4" s="1"/>
  <c r="I87" i="4" a="1"/>
  <c r="I87" i="4" s="1"/>
  <c r="H87" i="4" a="1"/>
  <c r="H87" i="4" s="1"/>
  <c r="G87" i="4" a="1"/>
  <c r="G87" i="4" s="1"/>
  <c r="F87" i="4" a="1"/>
  <c r="F87" i="4" s="1"/>
  <c r="E87" i="4" a="1"/>
  <c r="E87" i="4" s="1"/>
  <c r="L85" i="4" a="1"/>
  <c r="L85" i="4" s="1"/>
  <c r="K85" i="4" a="1"/>
  <c r="K85" i="4" s="1"/>
  <c r="J85" i="4" a="1"/>
  <c r="J85" i="4" s="1"/>
  <c r="I85" i="4" a="1"/>
  <c r="I85" i="4" s="1"/>
  <c r="H85" i="4" a="1"/>
  <c r="H85" i="4" s="1"/>
  <c r="G85" i="4" a="1"/>
  <c r="G85" i="4" s="1"/>
  <c r="F85" i="4" a="1"/>
  <c r="F85" i="4" s="1"/>
  <c r="E85" i="4" a="1"/>
  <c r="E85" i="4" s="1"/>
  <c r="L84" i="4" a="1"/>
  <c r="L84" i="4" s="1"/>
  <c r="K84" i="4" a="1"/>
  <c r="K84" i="4" s="1"/>
  <c r="J84" i="4" a="1"/>
  <c r="J84" i="4" s="1"/>
  <c r="I84" i="4" a="1"/>
  <c r="I84" i="4" s="1"/>
  <c r="H84" i="4" a="1"/>
  <c r="H84" i="4" s="1"/>
  <c r="G84" i="4" a="1"/>
  <c r="G84" i="4" s="1"/>
  <c r="F84" i="4" a="1"/>
  <c r="F84" i="4" s="1"/>
  <c r="E84" i="4" a="1"/>
  <c r="E84" i="4" s="1"/>
  <c r="L83" i="4" a="1"/>
  <c r="L83" i="4" s="1"/>
  <c r="K83" i="4" a="1"/>
  <c r="K83" i="4" s="1"/>
  <c r="J83" i="4" a="1"/>
  <c r="J83" i="4" s="1"/>
  <c r="I83" i="4" a="1"/>
  <c r="I83" i="4" s="1"/>
  <c r="H83" i="4" a="1"/>
  <c r="H83" i="4" s="1"/>
  <c r="G83" i="4" a="1"/>
  <c r="G83" i="4" s="1"/>
  <c r="F83" i="4" a="1"/>
  <c r="F83" i="4" s="1"/>
  <c r="E83" i="4" a="1"/>
  <c r="E83" i="4" s="1"/>
  <c r="L82" i="4" a="1"/>
  <c r="L82" i="4" s="1"/>
  <c r="K82" i="4" a="1"/>
  <c r="K82" i="4" s="1"/>
  <c r="J82" i="4" a="1"/>
  <c r="J82" i="4" s="1"/>
  <c r="I82" i="4" a="1"/>
  <c r="I82" i="4" s="1"/>
  <c r="H82" i="4" a="1"/>
  <c r="H82" i="4" s="1"/>
  <c r="G82" i="4" a="1"/>
  <c r="G82" i="4" s="1"/>
  <c r="F82" i="4" a="1"/>
  <c r="F82" i="4" s="1"/>
  <c r="E82" i="4" a="1"/>
  <c r="E82" i="4" s="1"/>
  <c r="L81" i="4" a="1"/>
  <c r="L81" i="4" s="1"/>
  <c r="K81" i="4" a="1"/>
  <c r="K81" i="4" s="1"/>
  <c r="J81" i="4" a="1"/>
  <c r="J81" i="4" s="1"/>
  <c r="I81" i="4" a="1"/>
  <c r="I81" i="4" s="1"/>
  <c r="H81" i="4" a="1"/>
  <c r="H81" i="4" s="1"/>
  <c r="G81" i="4" a="1"/>
  <c r="G81" i="4" s="1"/>
  <c r="F81" i="4" a="1"/>
  <c r="F81" i="4" s="1"/>
  <c r="E81" i="4" a="1"/>
  <c r="E81" i="4" s="1"/>
  <c r="L80" i="4" a="1"/>
  <c r="L80" i="4" s="1"/>
  <c r="K80" i="4" a="1"/>
  <c r="K80" i="4" s="1"/>
  <c r="J80" i="4" a="1"/>
  <c r="J80" i="4" s="1"/>
  <c r="I80" i="4" a="1"/>
  <c r="I80" i="4" s="1"/>
  <c r="H80" i="4" a="1"/>
  <c r="H80" i="4" s="1"/>
  <c r="G80" i="4" a="1"/>
  <c r="G80" i="4" s="1"/>
  <c r="F80" i="4" a="1"/>
  <c r="F80" i="4" s="1"/>
  <c r="E80" i="4" a="1"/>
  <c r="E80" i="4" s="1"/>
  <c r="L79" i="4" a="1"/>
  <c r="L79" i="4" s="1"/>
  <c r="K79" i="4" a="1"/>
  <c r="K79" i="4" s="1"/>
  <c r="J79" i="4" a="1"/>
  <c r="J79" i="4" s="1"/>
  <c r="I79" i="4" a="1"/>
  <c r="I79" i="4" s="1"/>
  <c r="H79" i="4" a="1"/>
  <c r="H79" i="4" s="1"/>
  <c r="G79" i="4" a="1"/>
  <c r="G79" i="4" s="1"/>
  <c r="F79" i="4" a="1"/>
  <c r="F79" i="4" s="1"/>
  <c r="E79" i="4" a="1"/>
  <c r="E79" i="4" s="1"/>
  <c r="L78" i="4" a="1"/>
  <c r="L78" i="4" s="1"/>
  <c r="K78" i="4" a="1"/>
  <c r="K78" i="4" s="1"/>
  <c r="J78" i="4" a="1"/>
  <c r="J78" i="4" s="1"/>
  <c r="I78" i="4" a="1"/>
  <c r="I78" i="4" s="1"/>
  <c r="H78" i="4" a="1"/>
  <c r="H78" i="4" s="1"/>
  <c r="G78" i="4" a="1"/>
  <c r="G78" i="4" s="1"/>
  <c r="F78" i="4" a="1"/>
  <c r="F78" i="4" s="1"/>
  <c r="E78" i="4" a="1"/>
  <c r="E78" i="4" s="1"/>
  <c r="L77" i="4" a="1"/>
  <c r="L77" i="4" s="1"/>
  <c r="K77" i="4" a="1"/>
  <c r="K77" i="4" s="1"/>
  <c r="J77" i="4" a="1"/>
  <c r="J77" i="4" s="1"/>
  <c r="I77" i="4" a="1"/>
  <c r="I77" i="4" s="1"/>
  <c r="H77" i="4" a="1"/>
  <c r="H77" i="4" s="1"/>
  <c r="G77" i="4" a="1"/>
  <c r="G77" i="4" s="1"/>
  <c r="F77" i="4" a="1"/>
  <c r="F77" i="4" s="1"/>
  <c r="E77" i="4" a="1"/>
  <c r="E77" i="4" s="1"/>
  <c r="L375" i="4" a="1"/>
  <c r="L375" i="4" s="1"/>
  <c r="K375" i="4" a="1"/>
  <c r="K375" i="4" s="1"/>
  <c r="J375" i="4" a="1"/>
  <c r="J375" i="4" s="1"/>
  <c r="I375" i="4" a="1"/>
  <c r="I375" i="4" s="1"/>
  <c r="H375" i="4" a="1"/>
  <c r="H375" i="4" s="1"/>
  <c r="G375" i="4" a="1"/>
  <c r="G375" i="4" s="1"/>
  <c r="F375" i="4" a="1"/>
  <c r="F375" i="4" s="1"/>
  <c r="E375" i="4" a="1"/>
  <c r="E375" i="4" s="1"/>
  <c r="L374" i="4" a="1"/>
  <c r="L374" i="4" s="1"/>
  <c r="K374" i="4" a="1"/>
  <c r="K374" i="4" s="1"/>
  <c r="J374" i="4" a="1"/>
  <c r="J374" i="4" s="1"/>
  <c r="I374" i="4" a="1"/>
  <c r="I374" i="4" s="1"/>
  <c r="H374" i="4" a="1"/>
  <c r="H374" i="4" s="1"/>
  <c r="G374" i="4" a="1"/>
  <c r="G374" i="4" s="1"/>
  <c r="F374" i="4" a="1"/>
  <c r="F374" i="4" s="1"/>
  <c r="E374" i="4" a="1"/>
  <c r="E374" i="4" s="1"/>
  <c r="L373" i="4" a="1"/>
  <c r="L373" i="4" s="1"/>
  <c r="K373" i="4" a="1"/>
  <c r="K373" i="4" s="1"/>
  <c r="J373" i="4" a="1"/>
  <c r="J373" i="4" s="1"/>
  <c r="I373" i="4" a="1"/>
  <c r="I373" i="4" s="1"/>
  <c r="H373" i="4" a="1"/>
  <c r="H373" i="4" s="1"/>
  <c r="G373" i="4" a="1"/>
  <c r="G373" i="4" s="1"/>
  <c r="F373" i="4" a="1"/>
  <c r="F373" i="4" s="1"/>
  <c r="E373" i="4" a="1"/>
  <c r="E373" i="4" s="1"/>
  <c r="L372" i="4" a="1"/>
  <c r="L372" i="4" s="1"/>
  <c r="K372" i="4" a="1"/>
  <c r="K372" i="4" s="1"/>
  <c r="J372" i="4" a="1"/>
  <c r="J372" i="4" s="1"/>
  <c r="I372" i="4" a="1"/>
  <c r="I372" i="4" s="1"/>
  <c r="H372" i="4" a="1"/>
  <c r="H372" i="4" s="1"/>
  <c r="G372" i="4" a="1"/>
  <c r="G372" i="4" s="1"/>
  <c r="F372" i="4" a="1"/>
  <c r="F372" i="4" s="1"/>
  <c r="E372" i="4" a="1"/>
  <c r="E372" i="4" s="1"/>
  <c r="L371" i="4" a="1"/>
  <c r="L371" i="4" s="1"/>
  <c r="K371" i="4" a="1"/>
  <c r="K371" i="4" s="1"/>
  <c r="J371" i="4" a="1"/>
  <c r="J371" i="4" s="1"/>
  <c r="I371" i="4" a="1"/>
  <c r="I371" i="4" s="1"/>
  <c r="H371" i="4" a="1"/>
  <c r="H371" i="4" s="1"/>
  <c r="G371" i="4" a="1"/>
  <c r="G371" i="4" s="1"/>
  <c r="F371" i="4" a="1"/>
  <c r="F371" i="4" s="1"/>
  <c r="E371" i="4" a="1"/>
  <c r="E371" i="4" s="1"/>
  <c r="L370" i="4" a="1"/>
  <c r="L370" i="4" s="1"/>
  <c r="K370" i="4" a="1"/>
  <c r="K370" i="4" s="1"/>
  <c r="J370" i="4" a="1"/>
  <c r="J370" i="4" s="1"/>
  <c r="I370" i="4" a="1"/>
  <c r="I370" i="4" s="1"/>
  <c r="H370" i="4" a="1"/>
  <c r="H370" i="4" s="1"/>
  <c r="G370" i="4" a="1"/>
  <c r="G370" i="4" s="1"/>
  <c r="F370" i="4" a="1"/>
  <c r="F370" i="4" s="1"/>
  <c r="E370" i="4" a="1"/>
  <c r="E370" i="4" s="1"/>
  <c r="L369" i="4" a="1"/>
  <c r="L369" i="4" s="1"/>
  <c r="K369" i="4" a="1"/>
  <c r="K369" i="4" s="1"/>
  <c r="J369" i="4" a="1"/>
  <c r="J369" i="4" s="1"/>
  <c r="I369" i="4" a="1"/>
  <c r="I369" i="4" s="1"/>
  <c r="H369" i="4" a="1"/>
  <c r="H369" i="4" s="1"/>
  <c r="G369" i="4" a="1"/>
  <c r="G369" i="4" s="1"/>
  <c r="F369" i="4" a="1"/>
  <c r="F369" i="4" s="1"/>
  <c r="E369" i="4" a="1"/>
  <c r="E369" i="4" s="1"/>
  <c r="L368" i="4" a="1"/>
  <c r="L368" i="4" s="1"/>
  <c r="K368" i="4" a="1"/>
  <c r="K368" i="4" s="1"/>
  <c r="J368" i="4" a="1"/>
  <c r="J368" i="4" s="1"/>
  <c r="I368" i="4" a="1"/>
  <c r="I368" i="4" s="1"/>
  <c r="H368" i="4" a="1"/>
  <c r="H368" i="4" s="1"/>
  <c r="G368" i="4" a="1"/>
  <c r="G368" i="4" s="1"/>
  <c r="F368" i="4" a="1"/>
  <c r="F368" i="4" s="1"/>
  <c r="E368" i="4" a="1"/>
  <c r="E368" i="4" s="1"/>
  <c r="L367" i="4" a="1"/>
  <c r="L367" i="4" s="1"/>
  <c r="K367" i="4" a="1"/>
  <c r="K367" i="4" s="1"/>
  <c r="J367" i="4" a="1"/>
  <c r="J367" i="4" s="1"/>
  <c r="I367" i="4" a="1"/>
  <c r="I367" i="4" s="1"/>
  <c r="H367" i="4" a="1"/>
  <c r="H367" i="4" s="1"/>
  <c r="G367" i="4" a="1"/>
  <c r="G367" i="4" s="1"/>
  <c r="F367" i="4" a="1"/>
  <c r="F367" i="4" s="1"/>
  <c r="E367" i="4" a="1"/>
  <c r="E367" i="4" s="1"/>
  <c r="L365" i="4" a="1"/>
  <c r="L365" i="4" s="1"/>
  <c r="K365" i="4" a="1"/>
  <c r="K365" i="4" s="1"/>
  <c r="J365" i="4" a="1"/>
  <c r="J365" i="4" s="1"/>
  <c r="I365" i="4" a="1"/>
  <c r="I365" i="4" s="1"/>
  <c r="H365" i="4" a="1"/>
  <c r="H365" i="4" s="1"/>
  <c r="G365" i="4" a="1"/>
  <c r="G365" i="4" s="1"/>
  <c r="F365" i="4" a="1"/>
  <c r="F365" i="4" s="1"/>
  <c r="E365" i="4" a="1"/>
  <c r="E365" i="4" s="1"/>
  <c r="L364" i="4" a="1"/>
  <c r="L364" i="4" s="1"/>
  <c r="K364" i="4" a="1"/>
  <c r="K364" i="4" s="1"/>
  <c r="J364" i="4" a="1"/>
  <c r="J364" i="4" s="1"/>
  <c r="I364" i="4" a="1"/>
  <c r="I364" i="4" s="1"/>
  <c r="H364" i="4" a="1"/>
  <c r="H364" i="4" s="1"/>
  <c r="G364" i="4" a="1"/>
  <c r="G364" i="4" s="1"/>
  <c r="F364" i="4" a="1"/>
  <c r="F364" i="4" s="1"/>
  <c r="E364" i="4" a="1"/>
  <c r="E364" i="4" s="1"/>
  <c r="L363" i="4" a="1"/>
  <c r="L363" i="4" s="1"/>
  <c r="K363" i="4" a="1"/>
  <c r="K363" i="4" s="1"/>
  <c r="J363" i="4" a="1"/>
  <c r="J363" i="4" s="1"/>
  <c r="I363" i="4" a="1"/>
  <c r="I363" i="4" s="1"/>
  <c r="H363" i="4" a="1"/>
  <c r="H363" i="4" s="1"/>
  <c r="G363" i="4" a="1"/>
  <c r="G363" i="4" s="1"/>
  <c r="F363" i="4" a="1"/>
  <c r="F363" i="4" s="1"/>
  <c r="E363" i="4" a="1"/>
  <c r="E363" i="4" s="1"/>
  <c r="L362" i="4" a="1"/>
  <c r="L362" i="4" s="1"/>
  <c r="K362" i="4" a="1"/>
  <c r="K362" i="4" s="1"/>
  <c r="J362" i="4" a="1"/>
  <c r="J362" i="4" s="1"/>
  <c r="I362" i="4" a="1"/>
  <c r="I362" i="4" s="1"/>
  <c r="H362" i="4" a="1"/>
  <c r="H362" i="4" s="1"/>
  <c r="G362" i="4" a="1"/>
  <c r="G362" i="4" s="1"/>
  <c r="F362" i="4" a="1"/>
  <c r="F362" i="4" s="1"/>
  <c r="E362" i="4" a="1"/>
  <c r="E362" i="4" s="1"/>
  <c r="L361" i="4" a="1"/>
  <c r="L361" i="4" s="1"/>
  <c r="K361" i="4" a="1"/>
  <c r="K361" i="4" s="1"/>
  <c r="J361" i="4" a="1"/>
  <c r="J361" i="4" s="1"/>
  <c r="I361" i="4" a="1"/>
  <c r="I361" i="4" s="1"/>
  <c r="H361" i="4" a="1"/>
  <c r="H361" i="4" s="1"/>
  <c r="G361" i="4" a="1"/>
  <c r="G361" i="4" s="1"/>
  <c r="F361" i="4" a="1"/>
  <c r="F361" i="4" s="1"/>
  <c r="E361" i="4" a="1"/>
  <c r="E361" i="4" s="1"/>
  <c r="L360" i="4" a="1"/>
  <c r="L360" i="4" s="1"/>
  <c r="K360" i="4" a="1"/>
  <c r="K360" i="4" s="1"/>
  <c r="J360" i="4" a="1"/>
  <c r="J360" i="4" s="1"/>
  <c r="I360" i="4" a="1"/>
  <c r="I360" i="4" s="1"/>
  <c r="H360" i="4" a="1"/>
  <c r="H360" i="4" s="1"/>
  <c r="G360" i="4" a="1"/>
  <c r="G360" i="4" s="1"/>
  <c r="F360" i="4" a="1"/>
  <c r="F360" i="4" s="1"/>
  <c r="E360" i="4" a="1"/>
  <c r="E360" i="4" s="1"/>
  <c r="L359" i="4" a="1"/>
  <c r="L359" i="4" s="1"/>
  <c r="K359" i="4" a="1"/>
  <c r="K359" i="4" s="1"/>
  <c r="J359" i="4" a="1"/>
  <c r="J359" i="4" s="1"/>
  <c r="I359" i="4" a="1"/>
  <c r="I359" i="4" s="1"/>
  <c r="H359" i="4" a="1"/>
  <c r="H359" i="4" s="1"/>
  <c r="G359" i="4" a="1"/>
  <c r="G359" i="4" s="1"/>
  <c r="F359" i="4" a="1"/>
  <c r="F359" i="4" s="1"/>
  <c r="E359" i="4" a="1"/>
  <c r="E359" i="4" s="1"/>
  <c r="L358" i="4" a="1"/>
  <c r="L358" i="4" s="1"/>
  <c r="K358" i="4" a="1"/>
  <c r="K358" i="4" s="1"/>
  <c r="J358" i="4" a="1"/>
  <c r="J358" i="4" s="1"/>
  <c r="I358" i="4" a="1"/>
  <c r="I358" i="4" s="1"/>
  <c r="H358" i="4" a="1"/>
  <c r="H358" i="4" s="1"/>
  <c r="G358" i="4" a="1"/>
  <c r="G358" i="4" s="1"/>
  <c r="F358" i="4" a="1"/>
  <c r="F358" i="4" s="1"/>
  <c r="E358" i="4" a="1"/>
  <c r="E358" i="4" s="1"/>
  <c r="L357" i="4" a="1"/>
  <c r="L357" i="4" s="1"/>
  <c r="K357" i="4" a="1"/>
  <c r="K357" i="4" s="1"/>
  <c r="J357" i="4" a="1"/>
  <c r="J357" i="4" s="1"/>
  <c r="I357" i="4" a="1"/>
  <c r="I357" i="4" s="1"/>
  <c r="H357" i="4" a="1"/>
  <c r="H357" i="4" s="1"/>
  <c r="G357" i="4" a="1"/>
  <c r="G357" i="4" s="1"/>
  <c r="F357" i="4" a="1"/>
  <c r="F357" i="4" s="1"/>
  <c r="E357" i="4" a="1"/>
  <c r="E357" i="4" s="1"/>
  <c r="L355" i="4" a="1"/>
  <c r="L355" i="4" s="1"/>
  <c r="K355" i="4" a="1"/>
  <c r="K355" i="4" s="1"/>
  <c r="J355" i="4" a="1"/>
  <c r="J355" i="4" s="1"/>
  <c r="I355" i="4" a="1"/>
  <c r="I355" i="4" s="1"/>
  <c r="H355" i="4" a="1"/>
  <c r="H355" i="4" s="1"/>
  <c r="G355" i="4" a="1"/>
  <c r="G355" i="4" s="1"/>
  <c r="F355" i="4" a="1"/>
  <c r="F355" i="4" s="1"/>
  <c r="E355" i="4" a="1"/>
  <c r="E355" i="4" s="1"/>
  <c r="L354" i="4" a="1"/>
  <c r="L354" i="4" s="1"/>
  <c r="K354" i="4" a="1"/>
  <c r="K354" i="4" s="1"/>
  <c r="J354" i="4" a="1"/>
  <c r="J354" i="4" s="1"/>
  <c r="I354" i="4" a="1"/>
  <c r="I354" i="4" s="1"/>
  <c r="H354" i="4" a="1"/>
  <c r="H354" i="4" s="1"/>
  <c r="G354" i="4" a="1"/>
  <c r="G354" i="4" s="1"/>
  <c r="F354" i="4" a="1"/>
  <c r="F354" i="4" s="1"/>
  <c r="E354" i="4" a="1"/>
  <c r="E354" i="4" s="1"/>
  <c r="L353" i="4" a="1"/>
  <c r="L353" i="4" s="1"/>
  <c r="K353" i="4" a="1"/>
  <c r="K353" i="4" s="1"/>
  <c r="J353" i="4" a="1"/>
  <c r="J353" i="4" s="1"/>
  <c r="I353" i="4" a="1"/>
  <c r="I353" i="4" s="1"/>
  <c r="H353" i="4" a="1"/>
  <c r="H353" i="4" s="1"/>
  <c r="G353" i="4" a="1"/>
  <c r="G353" i="4" s="1"/>
  <c r="F353" i="4" a="1"/>
  <c r="F353" i="4" s="1"/>
  <c r="E353" i="4" a="1"/>
  <c r="E353" i="4" s="1"/>
  <c r="L352" i="4" a="1"/>
  <c r="L352" i="4" s="1"/>
  <c r="K352" i="4" a="1"/>
  <c r="K352" i="4" s="1"/>
  <c r="J352" i="4" a="1"/>
  <c r="J352" i="4" s="1"/>
  <c r="I352" i="4" a="1"/>
  <c r="I352" i="4" s="1"/>
  <c r="H352" i="4" a="1"/>
  <c r="H352" i="4" s="1"/>
  <c r="G352" i="4" a="1"/>
  <c r="G352" i="4" s="1"/>
  <c r="F352" i="4" a="1"/>
  <c r="F352" i="4" s="1"/>
  <c r="E352" i="4" a="1"/>
  <c r="E352" i="4" s="1"/>
  <c r="L351" i="4" a="1"/>
  <c r="L351" i="4" s="1"/>
  <c r="K351" i="4" a="1"/>
  <c r="K351" i="4" s="1"/>
  <c r="J351" i="4" a="1"/>
  <c r="J351" i="4" s="1"/>
  <c r="I351" i="4" a="1"/>
  <c r="I351" i="4" s="1"/>
  <c r="H351" i="4" a="1"/>
  <c r="H351" i="4" s="1"/>
  <c r="G351" i="4" a="1"/>
  <c r="G351" i="4" s="1"/>
  <c r="F351" i="4" a="1"/>
  <c r="F351" i="4" s="1"/>
  <c r="E351" i="4" a="1"/>
  <c r="E351" i="4" s="1"/>
  <c r="L350" i="4" a="1"/>
  <c r="L350" i="4" s="1"/>
  <c r="K350" i="4" a="1"/>
  <c r="K350" i="4" s="1"/>
  <c r="J350" i="4" a="1"/>
  <c r="J350" i="4" s="1"/>
  <c r="I350" i="4" a="1"/>
  <c r="I350" i="4" s="1"/>
  <c r="H350" i="4" a="1"/>
  <c r="H350" i="4" s="1"/>
  <c r="G350" i="4" a="1"/>
  <c r="G350" i="4" s="1"/>
  <c r="F350" i="4" a="1"/>
  <c r="F350" i="4" s="1"/>
  <c r="E350" i="4" a="1"/>
  <c r="E350" i="4" s="1"/>
  <c r="L349" i="4" a="1"/>
  <c r="L349" i="4" s="1"/>
  <c r="K349" i="4" a="1"/>
  <c r="K349" i="4" s="1"/>
  <c r="J349" i="4" a="1"/>
  <c r="J349" i="4" s="1"/>
  <c r="I349" i="4" a="1"/>
  <c r="I349" i="4" s="1"/>
  <c r="H349" i="4" a="1"/>
  <c r="H349" i="4" s="1"/>
  <c r="G349" i="4" a="1"/>
  <c r="G349" i="4" s="1"/>
  <c r="F349" i="4" a="1"/>
  <c r="F349" i="4" s="1"/>
  <c r="E349" i="4" a="1"/>
  <c r="E349" i="4" s="1"/>
  <c r="L348" i="4" a="1"/>
  <c r="L348" i="4" s="1"/>
  <c r="K348" i="4" a="1"/>
  <c r="K348" i="4" s="1"/>
  <c r="J348" i="4" a="1"/>
  <c r="J348" i="4" s="1"/>
  <c r="I348" i="4" a="1"/>
  <c r="I348" i="4" s="1"/>
  <c r="H348" i="4" a="1"/>
  <c r="H348" i="4" s="1"/>
  <c r="G348" i="4" a="1"/>
  <c r="G348" i="4" s="1"/>
  <c r="F348" i="4" a="1"/>
  <c r="F348" i="4" s="1"/>
  <c r="E348" i="4" a="1"/>
  <c r="E348" i="4" s="1"/>
  <c r="L347" i="4" a="1"/>
  <c r="L347" i="4" s="1"/>
  <c r="K347" i="4" a="1"/>
  <c r="K347" i="4" s="1"/>
  <c r="J347" i="4" a="1"/>
  <c r="J347" i="4" s="1"/>
  <c r="I347" i="4" a="1"/>
  <c r="I347" i="4" s="1"/>
  <c r="H347" i="4" a="1"/>
  <c r="H347" i="4" s="1"/>
  <c r="G347" i="4" a="1"/>
  <c r="G347" i="4" s="1"/>
  <c r="F347" i="4" a="1"/>
  <c r="F347" i="4" s="1"/>
  <c r="E347" i="4" a="1"/>
  <c r="E347" i="4" s="1"/>
  <c r="L345" i="4" a="1"/>
  <c r="L345" i="4" s="1"/>
  <c r="K345" i="4" a="1"/>
  <c r="K345" i="4" s="1"/>
  <c r="J345" i="4" a="1"/>
  <c r="J345" i="4" s="1"/>
  <c r="I345" i="4" a="1"/>
  <c r="I345" i="4" s="1"/>
  <c r="H345" i="4" a="1"/>
  <c r="H345" i="4" s="1"/>
  <c r="G345" i="4" a="1"/>
  <c r="G345" i="4" s="1"/>
  <c r="F345" i="4" a="1"/>
  <c r="F345" i="4" s="1"/>
  <c r="E345" i="4" a="1"/>
  <c r="E345" i="4" s="1"/>
  <c r="L344" i="4" a="1"/>
  <c r="L344" i="4" s="1"/>
  <c r="K344" i="4" a="1"/>
  <c r="K344" i="4" s="1"/>
  <c r="J344" i="4" a="1"/>
  <c r="J344" i="4" s="1"/>
  <c r="I344" i="4" a="1"/>
  <c r="I344" i="4" s="1"/>
  <c r="H344" i="4" a="1"/>
  <c r="H344" i="4" s="1"/>
  <c r="G344" i="4" a="1"/>
  <c r="G344" i="4" s="1"/>
  <c r="F344" i="4" a="1"/>
  <c r="F344" i="4" s="1"/>
  <c r="E344" i="4" a="1"/>
  <c r="E344" i="4" s="1"/>
  <c r="L343" i="4" a="1"/>
  <c r="L343" i="4" s="1"/>
  <c r="K343" i="4" a="1"/>
  <c r="K343" i="4" s="1"/>
  <c r="J343" i="4" a="1"/>
  <c r="J343" i="4" s="1"/>
  <c r="I343" i="4" a="1"/>
  <c r="I343" i="4" s="1"/>
  <c r="H343" i="4" a="1"/>
  <c r="H343" i="4" s="1"/>
  <c r="G343" i="4" a="1"/>
  <c r="G343" i="4" s="1"/>
  <c r="F343" i="4" a="1"/>
  <c r="F343" i="4" s="1"/>
  <c r="E343" i="4" a="1"/>
  <c r="E343" i="4" s="1"/>
  <c r="L342" i="4" a="1"/>
  <c r="L342" i="4" s="1"/>
  <c r="K342" i="4" a="1"/>
  <c r="K342" i="4" s="1"/>
  <c r="J342" i="4" a="1"/>
  <c r="J342" i="4" s="1"/>
  <c r="I342" i="4" a="1"/>
  <c r="I342" i="4" s="1"/>
  <c r="H342" i="4" a="1"/>
  <c r="H342" i="4" s="1"/>
  <c r="G342" i="4" a="1"/>
  <c r="G342" i="4" s="1"/>
  <c r="F342" i="4" a="1"/>
  <c r="F342" i="4" s="1"/>
  <c r="E342" i="4" a="1"/>
  <c r="E342" i="4" s="1"/>
  <c r="L341" i="4" a="1"/>
  <c r="L341" i="4" s="1"/>
  <c r="K341" i="4" a="1"/>
  <c r="K341" i="4" s="1"/>
  <c r="J341" i="4" a="1"/>
  <c r="J341" i="4" s="1"/>
  <c r="I341" i="4" a="1"/>
  <c r="I341" i="4" s="1"/>
  <c r="H341" i="4" a="1"/>
  <c r="H341" i="4" s="1"/>
  <c r="G341" i="4" a="1"/>
  <c r="G341" i="4" s="1"/>
  <c r="F341" i="4" a="1"/>
  <c r="F341" i="4" s="1"/>
  <c r="E341" i="4" a="1"/>
  <c r="E341" i="4" s="1"/>
  <c r="L340" i="4" a="1"/>
  <c r="L340" i="4" s="1"/>
  <c r="K340" i="4" a="1"/>
  <c r="K340" i="4" s="1"/>
  <c r="J340" i="4" a="1"/>
  <c r="J340" i="4" s="1"/>
  <c r="I340" i="4" a="1"/>
  <c r="I340" i="4" s="1"/>
  <c r="H340" i="4" a="1"/>
  <c r="H340" i="4" s="1"/>
  <c r="G340" i="4" a="1"/>
  <c r="G340" i="4" s="1"/>
  <c r="F340" i="4" a="1"/>
  <c r="F340" i="4" s="1"/>
  <c r="E340" i="4" a="1"/>
  <c r="E340" i="4" s="1"/>
  <c r="L339" i="4" a="1"/>
  <c r="L339" i="4" s="1"/>
  <c r="K339" i="4" a="1"/>
  <c r="K339" i="4" s="1"/>
  <c r="J339" i="4" a="1"/>
  <c r="J339" i="4" s="1"/>
  <c r="I339" i="4" a="1"/>
  <c r="I339" i="4" s="1"/>
  <c r="H339" i="4" a="1"/>
  <c r="H339" i="4" s="1"/>
  <c r="G339" i="4" a="1"/>
  <c r="G339" i="4" s="1"/>
  <c r="F339" i="4" a="1"/>
  <c r="F339" i="4" s="1"/>
  <c r="E339" i="4" a="1"/>
  <c r="E339" i="4" s="1"/>
  <c r="L338" i="4" a="1"/>
  <c r="L338" i="4" s="1"/>
  <c r="K338" i="4" a="1"/>
  <c r="K338" i="4" s="1"/>
  <c r="J338" i="4" a="1"/>
  <c r="J338" i="4" s="1"/>
  <c r="I338" i="4" a="1"/>
  <c r="I338" i="4" s="1"/>
  <c r="H338" i="4" a="1"/>
  <c r="H338" i="4" s="1"/>
  <c r="G338" i="4" a="1"/>
  <c r="G338" i="4" s="1"/>
  <c r="F338" i="4" a="1"/>
  <c r="F338" i="4" s="1"/>
  <c r="E338" i="4" a="1"/>
  <c r="E338" i="4" s="1"/>
  <c r="L337" i="4" a="1"/>
  <c r="L337" i="4" s="1"/>
  <c r="K337" i="4" a="1"/>
  <c r="K337" i="4" s="1"/>
  <c r="J337" i="4" a="1"/>
  <c r="J337" i="4" s="1"/>
  <c r="I337" i="4" a="1"/>
  <c r="I337" i="4" s="1"/>
  <c r="H337" i="4" a="1"/>
  <c r="H337" i="4" s="1"/>
  <c r="G337" i="4" a="1"/>
  <c r="G337" i="4" s="1"/>
  <c r="F337" i="4" a="1"/>
  <c r="F337" i="4" s="1"/>
  <c r="E337" i="4" a="1"/>
  <c r="E337" i="4" s="1"/>
  <c r="L335" i="4" a="1"/>
  <c r="L335" i="4" s="1"/>
  <c r="K335" i="4" a="1"/>
  <c r="K335" i="4" s="1"/>
  <c r="J335" i="4" a="1"/>
  <c r="J335" i="4" s="1"/>
  <c r="I335" i="4" a="1"/>
  <c r="I335" i="4" s="1"/>
  <c r="H335" i="4" a="1"/>
  <c r="H335" i="4" s="1"/>
  <c r="G335" i="4" a="1"/>
  <c r="G335" i="4" s="1"/>
  <c r="F335" i="4" a="1"/>
  <c r="F335" i="4" s="1"/>
  <c r="E335" i="4" a="1"/>
  <c r="E335" i="4" s="1"/>
  <c r="L334" i="4" a="1"/>
  <c r="L334" i="4" s="1"/>
  <c r="K334" i="4" a="1"/>
  <c r="K334" i="4" s="1"/>
  <c r="J334" i="4" a="1"/>
  <c r="J334" i="4" s="1"/>
  <c r="I334" i="4" a="1"/>
  <c r="I334" i="4" s="1"/>
  <c r="H334" i="4" a="1"/>
  <c r="H334" i="4" s="1"/>
  <c r="G334" i="4" a="1"/>
  <c r="G334" i="4" s="1"/>
  <c r="F334" i="4" a="1"/>
  <c r="F334" i="4" s="1"/>
  <c r="E334" i="4" a="1"/>
  <c r="E334" i="4" s="1"/>
  <c r="L333" i="4" a="1"/>
  <c r="L333" i="4" s="1"/>
  <c r="K333" i="4" a="1"/>
  <c r="K333" i="4" s="1"/>
  <c r="J333" i="4" a="1"/>
  <c r="J333" i="4" s="1"/>
  <c r="I333" i="4" a="1"/>
  <c r="I333" i="4" s="1"/>
  <c r="H333" i="4" a="1"/>
  <c r="H333" i="4" s="1"/>
  <c r="G333" i="4" a="1"/>
  <c r="G333" i="4" s="1"/>
  <c r="F333" i="4" a="1"/>
  <c r="F333" i="4" s="1"/>
  <c r="E333" i="4" a="1"/>
  <c r="E333" i="4" s="1"/>
  <c r="L332" i="4" a="1"/>
  <c r="L332" i="4" s="1"/>
  <c r="K332" i="4" a="1"/>
  <c r="K332" i="4" s="1"/>
  <c r="J332" i="4" a="1"/>
  <c r="J332" i="4" s="1"/>
  <c r="I332" i="4" a="1"/>
  <c r="I332" i="4" s="1"/>
  <c r="H332" i="4" a="1"/>
  <c r="H332" i="4" s="1"/>
  <c r="G332" i="4" a="1"/>
  <c r="G332" i="4" s="1"/>
  <c r="F332" i="4" a="1"/>
  <c r="F332" i="4" s="1"/>
  <c r="E332" i="4" a="1"/>
  <c r="E332" i="4" s="1"/>
  <c r="L331" i="4" a="1"/>
  <c r="L331" i="4" s="1"/>
  <c r="K331" i="4" a="1"/>
  <c r="K331" i="4" s="1"/>
  <c r="J331" i="4" a="1"/>
  <c r="J331" i="4" s="1"/>
  <c r="I331" i="4" a="1"/>
  <c r="I331" i="4" s="1"/>
  <c r="H331" i="4" a="1"/>
  <c r="H331" i="4" s="1"/>
  <c r="G331" i="4" a="1"/>
  <c r="G331" i="4" s="1"/>
  <c r="F331" i="4" a="1"/>
  <c r="F331" i="4" s="1"/>
  <c r="E331" i="4" a="1"/>
  <c r="E331" i="4" s="1"/>
  <c r="L330" i="4" a="1"/>
  <c r="L330" i="4" s="1"/>
  <c r="K330" i="4" a="1"/>
  <c r="K330" i="4" s="1"/>
  <c r="J330" i="4" a="1"/>
  <c r="J330" i="4" s="1"/>
  <c r="I330" i="4" a="1"/>
  <c r="I330" i="4" s="1"/>
  <c r="H330" i="4" a="1"/>
  <c r="H330" i="4" s="1"/>
  <c r="G330" i="4" a="1"/>
  <c r="G330" i="4" s="1"/>
  <c r="F330" i="4" a="1"/>
  <c r="F330" i="4" s="1"/>
  <c r="E330" i="4" a="1"/>
  <c r="E330" i="4" s="1"/>
  <c r="L329" i="4" a="1"/>
  <c r="L329" i="4" s="1"/>
  <c r="K329" i="4" a="1"/>
  <c r="K329" i="4" s="1"/>
  <c r="J329" i="4" a="1"/>
  <c r="J329" i="4" s="1"/>
  <c r="I329" i="4" a="1"/>
  <c r="I329" i="4" s="1"/>
  <c r="H329" i="4" a="1"/>
  <c r="H329" i="4" s="1"/>
  <c r="G329" i="4" a="1"/>
  <c r="G329" i="4" s="1"/>
  <c r="F329" i="4" a="1"/>
  <c r="F329" i="4" s="1"/>
  <c r="E329" i="4" a="1"/>
  <c r="E329" i="4" s="1"/>
  <c r="L328" i="4" a="1"/>
  <c r="L328" i="4" s="1"/>
  <c r="K328" i="4" a="1"/>
  <c r="K328" i="4" s="1"/>
  <c r="J328" i="4" a="1"/>
  <c r="J328" i="4" s="1"/>
  <c r="I328" i="4" a="1"/>
  <c r="I328" i="4" s="1"/>
  <c r="H328" i="4" a="1"/>
  <c r="H328" i="4" s="1"/>
  <c r="G328" i="4" a="1"/>
  <c r="G328" i="4" s="1"/>
  <c r="F328" i="4" a="1"/>
  <c r="F328" i="4" s="1"/>
  <c r="E328" i="4" a="1"/>
  <c r="E328" i="4" s="1"/>
  <c r="L327" i="4" a="1"/>
  <c r="L327" i="4" s="1"/>
  <c r="K327" i="4" a="1"/>
  <c r="K327" i="4" s="1"/>
  <c r="J327" i="4" a="1"/>
  <c r="J327" i="4" s="1"/>
  <c r="I327" i="4" a="1"/>
  <c r="I327" i="4" s="1"/>
  <c r="H327" i="4" a="1"/>
  <c r="H327" i="4" s="1"/>
  <c r="G327" i="4" a="1"/>
  <c r="G327" i="4" s="1"/>
  <c r="F327" i="4" a="1"/>
  <c r="F327" i="4" s="1"/>
  <c r="E327" i="4" a="1"/>
  <c r="E327" i="4" s="1"/>
  <c r="L325" i="4" a="1"/>
  <c r="L325" i="4" s="1"/>
  <c r="K325" i="4" a="1"/>
  <c r="K325" i="4" s="1"/>
  <c r="J325" i="4" a="1"/>
  <c r="J325" i="4" s="1"/>
  <c r="I325" i="4" a="1"/>
  <c r="I325" i="4" s="1"/>
  <c r="H325" i="4" a="1"/>
  <c r="H325" i="4" s="1"/>
  <c r="G325" i="4" a="1"/>
  <c r="G325" i="4" s="1"/>
  <c r="F325" i="4" a="1"/>
  <c r="F325" i="4" s="1"/>
  <c r="E325" i="4" a="1"/>
  <c r="E325" i="4" s="1"/>
  <c r="L324" i="4" a="1"/>
  <c r="L324" i="4" s="1"/>
  <c r="K324" i="4" a="1"/>
  <c r="K324" i="4" s="1"/>
  <c r="J324" i="4" a="1"/>
  <c r="J324" i="4" s="1"/>
  <c r="I324" i="4" a="1"/>
  <c r="I324" i="4" s="1"/>
  <c r="H324" i="4" a="1"/>
  <c r="H324" i="4" s="1"/>
  <c r="G324" i="4" a="1"/>
  <c r="G324" i="4" s="1"/>
  <c r="F324" i="4" a="1"/>
  <c r="F324" i="4" s="1"/>
  <c r="E324" i="4" a="1"/>
  <c r="E324" i="4" s="1"/>
  <c r="L323" i="4" a="1"/>
  <c r="L323" i="4" s="1"/>
  <c r="K323" i="4" a="1"/>
  <c r="K323" i="4" s="1"/>
  <c r="J323" i="4" a="1"/>
  <c r="J323" i="4" s="1"/>
  <c r="I323" i="4" a="1"/>
  <c r="I323" i="4" s="1"/>
  <c r="H323" i="4" a="1"/>
  <c r="H323" i="4" s="1"/>
  <c r="G323" i="4" a="1"/>
  <c r="G323" i="4" s="1"/>
  <c r="F323" i="4" a="1"/>
  <c r="F323" i="4" s="1"/>
  <c r="E323" i="4" a="1"/>
  <c r="E323" i="4" s="1"/>
  <c r="L322" i="4" a="1"/>
  <c r="L322" i="4" s="1"/>
  <c r="K322" i="4" a="1"/>
  <c r="K322" i="4" s="1"/>
  <c r="J322" i="4" a="1"/>
  <c r="J322" i="4" s="1"/>
  <c r="I322" i="4" a="1"/>
  <c r="I322" i="4" s="1"/>
  <c r="H322" i="4" a="1"/>
  <c r="H322" i="4" s="1"/>
  <c r="G322" i="4" a="1"/>
  <c r="G322" i="4" s="1"/>
  <c r="F322" i="4" a="1"/>
  <c r="F322" i="4" s="1"/>
  <c r="E322" i="4" a="1"/>
  <c r="E322" i="4" s="1"/>
  <c r="L321" i="4" a="1"/>
  <c r="L321" i="4" s="1"/>
  <c r="K321" i="4" a="1"/>
  <c r="K321" i="4" s="1"/>
  <c r="J321" i="4" a="1"/>
  <c r="J321" i="4" s="1"/>
  <c r="I321" i="4" a="1"/>
  <c r="I321" i="4" s="1"/>
  <c r="H321" i="4" a="1"/>
  <c r="H321" i="4" s="1"/>
  <c r="G321" i="4" a="1"/>
  <c r="G321" i="4" s="1"/>
  <c r="F321" i="4" a="1"/>
  <c r="F321" i="4" s="1"/>
  <c r="E321" i="4" a="1"/>
  <c r="E321" i="4" s="1"/>
  <c r="L320" i="4" a="1"/>
  <c r="L320" i="4" s="1"/>
  <c r="K320" i="4" a="1"/>
  <c r="K320" i="4" s="1"/>
  <c r="J320" i="4" a="1"/>
  <c r="J320" i="4" s="1"/>
  <c r="I320" i="4" a="1"/>
  <c r="I320" i="4" s="1"/>
  <c r="H320" i="4" a="1"/>
  <c r="H320" i="4" s="1"/>
  <c r="G320" i="4" a="1"/>
  <c r="G320" i="4" s="1"/>
  <c r="F320" i="4" a="1"/>
  <c r="F320" i="4" s="1"/>
  <c r="E320" i="4" a="1"/>
  <c r="E320" i="4" s="1"/>
  <c r="L319" i="4" a="1"/>
  <c r="L319" i="4" s="1"/>
  <c r="K319" i="4" a="1"/>
  <c r="K319" i="4" s="1"/>
  <c r="J319" i="4" a="1"/>
  <c r="J319" i="4" s="1"/>
  <c r="I319" i="4" a="1"/>
  <c r="I319" i="4" s="1"/>
  <c r="H319" i="4" a="1"/>
  <c r="H319" i="4" s="1"/>
  <c r="G319" i="4" a="1"/>
  <c r="G319" i="4" s="1"/>
  <c r="F319" i="4" a="1"/>
  <c r="F319" i="4" s="1"/>
  <c r="E319" i="4" a="1"/>
  <c r="E319" i="4" s="1"/>
  <c r="L318" i="4" a="1"/>
  <c r="L318" i="4" s="1"/>
  <c r="K318" i="4" a="1"/>
  <c r="K318" i="4" s="1"/>
  <c r="J318" i="4" a="1"/>
  <c r="J318" i="4" s="1"/>
  <c r="I318" i="4" a="1"/>
  <c r="I318" i="4" s="1"/>
  <c r="H318" i="4" a="1"/>
  <c r="H318" i="4" s="1"/>
  <c r="G318" i="4" a="1"/>
  <c r="G318" i="4" s="1"/>
  <c r="F318" i="4" a="1"/>
  <c r="F318" i="4" s="1"/>
  <c r="E318" i="4" a="1"/>
  <c r="E318" i="4" s="1"/>
  <c r="L317" i="4" a="1"/>
  <c r="L317" i="4" s="1"/>
  <c r="K317" i="4" a="1"/>
  <c r="K317" i="4" s="1"/>
  <c r="J317" i="4" a="1"/>
  <c r="J317" i="4" s="1"/>
  <c r="I317" i="4" a="1"/>
  <c r="I317" i="4" s="1"/>
  <c r="H317" i="4" a="1"/>
  <c r="H317" i="4" s="1"/>
  <c r="G317" i="4" a="1"/>
  <c r="G317" i="4" s="1"/>
  <c r="F317" i="4" a="1"/>
  <c r="F317" i="4" s="1"/>
  <c r="E317" i="4" a="1"/>
  <c r="E317" i="4" s="1"/>
  <c r="L315" i="4" a="1"/>
  <c r="L315" i="4" s="1"/>
  <c r="K315" i="4" a="1"/>
  <c r="K315" i="4" s="1"/>
  <c r="J315" i="4" a="1"/>
  <c r="J315" i="4" s="1"/>
  <c r="I315" i="4" a="1"/>
  <c r="I315" i="4" s="1"/>
  <c r="H315" i="4" a="1"/>
  <c r="H315" i="4" s="1"/>
  <c r="G315" i="4" a="1"/>
  <c r="G315" i="4" s="1"/>
  <c r="F315" i="4" a="1"/>
  <c r="F315" i="4" s="1"/>
  <c r="E315" i="4" a="1"/>
  <c r="E315" i="4" s="1"/>
  <c r="L314" i="4" a="1"/>
  <c r="L314" i="4" s="1"/>
  <c r="K314" i="4" a="1"/>
  <c r="K314" i="4" s="1"/>
  <c r="J314" i="4" a="1"/>
  <c r="J314" i="4" s="1"/>
  <c r="I314" i="4" a="1"/>
  <c r="I314" i="4" s="1"/>
  <c r="H314" i="4" a="1"/>
  <c r="H314" i="4" s="1"/>
  <c r="G314" i="4" a="1"/>
  <c r="G314" i="4" s="1"/>
  <c r="F314" i="4" a="1"/>
  <c r="F314" i="4" s="1"/>
  <c r="E314" i="4" a="1"/>
  <c r="E314" i="4" s="1"/>
  <c r="L313" i="4" a="1"/>
  <c r="L313" i="4" s="1"/>
  <c r="K313" i="4" a="1"/>
  <c r="K313" i="4" s="1"/>
  <c r="J313" i="4" a="1"/>
  <c r="J313" i="4" s="1"/>
  <c r="I313" i="4" a="1"/>
  <c r="I313" i="4" s="1"/>
  <c r="H313" i="4" a="1"/>
  <c r="H313" i="4" s="1"/>
  <c r="G313" i="4" a="1"/>
  <c r="G313" i="4" s="1"/>
  <c r="F313" i="4" a="1"/>
  <c r="F313" i="4" s="1"/>
  <c r="E313" i="4" a="1"/>
  <c r="E313" i="4" s="1"/>
  <c r="L312" i="4" a="1"/>
  <c r="L312" i="4" s="1"/>
  <c r="K312" i="4" a="1"/>
  <c r="K312" i="4" s="1"/>
  <c r="J312" i="4" a="1"/>
  <c r="J312" i="4" s="1"/>
  <c r="I312" i="4" a="1"/>
  <c r="I312" i="4" s="1"/>
  <c r="H312" i="4" a="1"/>
  <c r="H312" i="4" s="1"/>
  <c r="G312" i="4" a="1"/>
  <c r="G312" i="4" s="1"/>
  <c r="F312" i="4" a="1"/>
  <c r="F312" i="4" s="1"/>
  <c r="E312" i="4" a="1"/>
  <c r="E312" i="4" s="1"/>
  <c r="L311" i="4" a="1"/>
  <c r="L311" i="4" s="1"/>
  <c r="K311" i="4" a="1"/>
  <c r="K311" i="4" s="1"/>
  <c r="J311" i="4" a="1"/>
  <c r="J311" i="4" s="1"/>
  <c r="I311" i="4" a="1"/>
  <c r="I311" i="4" s="1"/>
  <c r="H311" i="4" a="1"/>
  <c r="H311" i="4" s="1"/>
  <c r="G311" i="4" a="1"/>
  <c r="G311" i="4" s="1"/>
  <c r="F311" i="4" a="1"/>
  <c r="F311" i="4" s="1"/>
  <c r="E311" i="4" a="1"/>
  <c r="E311" i="4" s="1"/>
  <c r="L310" i="4" a="1"/>
  <c r="L310" i="4" s="1"/>
  <c r="K310" i="4" a="1"/>
  <c r="K310" i="4" s="1"/>
  <c r="J310" i="4" a="1"/>
  <c r="J310" i="4" s="1"/>
  <c r="I310" i="4" a="1"/>
  <c r="I310" i="4" s="1"/>
  <c r="H310" i="4" a="1"/>
  <c r="H310" i="4" s="1"/>
  <c r="G310" i="4" a="1"/>
  <c r="G310" i="4" s="1"/>
  <c r="F310" i="4" a="1"/>
  <c r="F310" i="4" s="1"/>
  <c r="E310" i="4" a="1"/>
  <c r="E310" i="4" s="1"/>
  <c r="L309" i="4" a="1"/>
  <c r="L309" i="4" s="1"/>
  <c r="K309" i="4" a="1"/>
  <c r="K309" i="4" s="1"/>
  <c r="J309" i="4" a="1"/>
  <c r="J309" i="4" s="1"/>
  <c r="I309" i="4" a="1"/>
  <c r="I309" i="4" s="1"/>
  <c r="H309" i="4" a="1"/>
  <c r="H309" i="4" s="1"/>
  <c r="G309" i="4" a="1"/>
  <c r="G309" i="4" s="1"/>
  <c r="F309" i="4" a="1"/>
  <c r="F309" i="4" s="1"/>
  <c r="E309" i="4" a="1"/>
  <c r="E309" i="4" s="1"/>
  <c r="L308" i="4" a="1"/>
  <c r="L308" i="4" s="1"/>
  <c r="K308" i="4" a="1"/>
  <c r="K308" i="4" s="1"/>
  <c r="J308" i="4" a="1"/>
  <c r="J308" i="4" s="1"/>
  <c r="I308" i="4" a="1"/>
  <c r="I308" i="4" s="1"/>
  <c r="H308" i="4" a="1"/>
  <c r="H308" i="4" s="1"/>
  <c r="G308" i="4" a="1"/>
  <c r="G308" i="4" s="1"/>
  <c r="F308" i="4" a="1"/>
  <c r="F308" i="4" s="1"/>
  <c r="E308" i="4" a="1"/>
  <c r="E308" i="4" s="1"/>
  <c r="L307" i="4" a="1"/>
  <c r="L307" i="4" s="1"/>
  <c r="K307" i="4" a="1"/>
  <c r="K307" i="4" s="1"/>
  <c r="J307" i="4" a="1"/>
  <c r="J307" i="4" s="1"/>
  <c r="I307" i="4" a="1"/>
  <c r="I307" i="4" s="1"/>
  <c r="H307" i="4" a="1"/>
  <c r="H307" i="4" s="1"/>
  <c r="G307" i="4" a="1"/>
  <c r="G307" i="4" s="1"/>
  <c r="F307" i="4" a="1"/>
  <c r="F307" i="4" s="1"/>
  <c r="E307" i="4" a="1"/>
  <c r="E307" i="4" s="1"/>
  <c r="L305" i="4" a="1"/>
  <c r="L305" i="4" s="1"/>
  <c r="K305" i="4" a="1"/>
  <c r="K305" i="4" s="1"/>
  <c r="J305" i="4" a="1"/>
  <c r="J305" i="4" s="1"/>
  <c r="I305" i="4" a="1"/>
  <c r="I305" i="4" s="1"/>
  <c r="H305" i="4" a="1"/>
  <c r="H305" i="4" s="1"/>
  <c r="G305" i="4" a="1"/>
  <c r="G305" i="4" s="1"/>
  <c r="F305" i="4" a="1"/>
  <c r="F305" i="4" s="1"/>
  <c r="E305" i="4" a="1"/>
  <c r="E305" i="4" s="1"/>
  <c r="L304" i="4" a="1"/>
  <c r="L304" i="4" s="1"/>
  <c r="K304" i="4" a="1"/>
  <c r="K304" i="4" s="1"/>
  <c r="J304" i="4" a="1"/>
  <c r="J304" i="4" s="1"/>
  <c r="I304" i="4" a="1"/>
  <c r="I304" i="4" s="1"/>
  <c r="H304" i="4" a="1"/>
  <c r="H304" i="4" s="1"/>
  <c r="G304" i="4" a="1"/>
  <c r="G304" i="4" s="1"/>
  <c r="F304" i="4" a="1"/>
  <c r="F304" i="4" s="1"/>
  <c r="E304" i="4" a="1"/>
  <c r="E304" i="4" s="1"/>
  <c r="L303" i="4" a="1"/>
  <c r="L303" i="4" s="1"/>
  <c r="K303" i="4" a="1"/>
  <c r="K303" i="4" s="1"/>
  <c r="J303" i="4" a="1"/>
  <c r="J303" i="4" s="1"/>
  <c r="I303" i="4" a="1"/>
  <c r="I303" i="4" s="1"/>
  <c r="H303" i="4" a="1"/>
  <c r="H303" i="4" s="1"/>
  <c r="G303" i="4" a="1"/>
  <c r="G303" i="4" s="1"/>
  <c r="F303" i="4" a="1"/>
  <c r="F303" i="4" s="1"/>
  <c r="E303" i="4" a="1"/>
  <c r="E303" i="4" s="1"/>
  <c r="L302" i="4" a="1"/>
  <c r="L302" i="4" s="1"/>
  <c r="K302" i="4" a="1"/>
  <c r="K302" i="4" s="1"/>
  <c r="J302" i="4" a="1"/>
  <c r="J302" i="4" s="1"/>
  <c r="I302" i="4" a="1"/>
  <c r="I302" i="4" s="1"/>
  <c r="H302" i="4" a="1"/>
  <c r="H302" i="4" s="1"/>
  <c r="G302" i="4" a="1"/>
  <c r="G302" i="4" s="1"/>
  <c r="F302" i="4" a="1"/>
  <c r="F302" i="4" s="1"/>
  <c r="E302" i="4" a="1"/>
  <c r="E302" i="4" s="1"/>
  <c r="L301" i="4" a="1"/>
  <c r="L301" i="4" s="1"/>
  <c r="K301" i="4" a="1"/>
  <c r="K301" i="4" s="1"/>
  <c r="J301" i="4" a="1"/>
  <c r="J301" i="4" s="1"/>
  <c r="I301" i="4" a="1"/>
  <c r="I301" i="4" s="1"/>
  <c r="H301" i="4" a="1"/>
  <c r="H301" i="4" s="1"/>
  <c r="G301" i="4" a="1"/>
  <c r="G301" i="4" s="1"/>
  <c r="F301" i="4" a="1"/>
  <c r="F301" i="4" s="1"/>
  <c r="E301" i="4" a="1"/>
  <c r="E301" i="4" s="1"/>
  <c r="L300" i="4" a="1"/>
  <c r="L300" i="4" s="1"/>
  <c r="K300" i="4" a="1"/>
  <c r="K300" i="4" s="1"/>
  <c r="J300" i="4" a="1"/>
  <c r="J300" i="4" s="1"/>
  <c r="I300" i="4" a="1"/>
  <c r="I300" i="4" s="1"/>
  <c r="H300" i="4" a="1"/>
  <c r="H300" i="4" s="1"/>
  <c r="G300" i="4" a="1"/>
  <c r="G300" i="4" s="1"/>
  <c r="F300" i="4" a="1"/>
  <c r="F300" i="4" s="1"/>
  <c r="E300" i="4" a="1"/>
  <c r="E300" i="4" s="1"/>
  <c r="L299" i="4" a="1"/>
  <c r="L299" i="4" s="1"/>
  <c r="K299" i="4" a="1"/>
  <c r="K299" i="4" s="1"/>
  <c r="J299" i="4" a="1"/>
  <c r="J299" i="4" s="1"/>
  <c r="I299" i="4" a="1"/>
  <c r="I299" i="4" s="1"/>
  <c r="H299" i="4" a="1"/>
  <c r="H299" i="4" s="1"/>
  <c r="G299" i="4" a="1"/>
  <c r="G299" i="4" s="1"/>
  <c r="F299" i="4" a="1"/>
  <c r="F299" i="4" s="1"/>
  <c r="E299" i="4" a="1"/>
  <c r="E299" i="4" s="1"/>
  <c r="L298" i="4" a="1"/>
  <c r="L298" i="4" s="1"/>
  <c r="K298" i="4" a="1"/>
  <c r="K298" i="4" s="1"/>
  <c r="J298" i="4" a="1"/>
  <c r="J298" i="4" s="1"/>
  <c r="I298" i="4" a="1"/>
  <c r="I298" i="4" s="1"/>
  <c r="H298" i="4" a="1"/>
  <c r="H298" i="4" s="1"/>
  <c r="G298" i="4" a="1"/>
  <c r="G298" i="4" s="1"/>
  <c r="F298" i="4" a="1"/>
  <c r="F298" i="4" s="1"/>
  <c r="E298" i="4" a="1"/>
  <c r="E298" i="4" s="1"/>
  <c r="L297" i="4" a="1"/>
  <c r="L297" i="4" s="1"/>
  <c r="K297" i="4" a="1"/>
  <c r="K297" i="4" s="1"/>
  <c r="J297" i="4" a="1"/>
  <c r="J297" i="4" s="1"/>
  <c r="I297" i="4" a="1"/>
  <c r="I297" i="4" s="1"/>
  <c r="H297" i="4" a="1"/>
  <c r="H297" i="4" s="1"/>
  <c r="G297" i="4" a="1"/>
  <c r="G297" i="4" s="1"/>
  <c r="F297" i="4" a="1"/>
  <c r="F297" i="4" s="1"/>
  <c r="E297" i="4" a="1"/>
  <c r="E297" i="4" s="1"/>
  <c r="L295" i="4" a="1"/>
  <c r="L295" i="4" s="1"/>
  <c r="K295" i="4" a="1"/>
  <c r="K295" i="4" s="1"/>
  <c r="J295" i="4" a="1"/>
  <c r="J295" i="4" s="1"/>
  <c r="I295" i="4" a="1"/>
  <c r="I295" i="4" s="1"/>
  <c r="H295" i="4" a="1"/>
  <c r="H295" i="4" s="1"/>
  <c r="G295" i="4" a="1"/>
  <c r="G295" i="4" s="1"/>
  <c r="F295" i="4" a="1"/>
  <c r="F295" i="4" s="1"/>
  <c r="E295" i="4" a="1"/>
  <c r="E295" i="4" s="1"/>
  <c r="L294" i="4" a="1"/>
  <c r="L294" i="4" s="1"/>
  <c r="K294" i="4" a="1"/>
  <c r="K294" i="4" s="1"/>
  <c r="J294" i="4" a="1"/>
  <c r="J294" i="4" s="1"/>
  <c r="I294" i="4" a="1"/>
  <c r="I294" i="4" s="1"/>
  <c r="H294" i="4" a="1"/>
  <c r="H294" i="4" s="1"/>
  <c r="G294" i="4" a="1"/>
  <c r="G294" i="4" s="1"/>
  <c r="F294" i="4" a="1"/>
  <c r="F294" i="4" s="1"/>
  <c r="E294" i="4" a="1"/>
  <c r="E294" i="4" s="1"/>
  <c r="L293" i="4" a="1"/>
  <c r="L293" i="4" s="1"/>
  <c r="K293" i="4" a="1"/>
  <c r="K293" i="4" s="1"/>
  <c r="J293" i="4" a="1"/>
  <c r="J293" i="4" s="1"/>
  <c r="I293" i="4" a="1"/>
  <c r="I293" i="4" s="1"/>
  <c r="H293" i="4" a="1"/>
  <c r="H293" i="4" s="1"/>
  <c r="G293" i="4" a="1"/>
  <c r="G293" i="4" s="1"/>
  <c r="F293" i="4" a="1"/>
  <c r="F293" i="4" s="1"/>
  <c r="E293" i="4" a="1"/>
  <c r="E293" i="4" s="1"/>
  <c r="L292" i="4" a="1"/>
  <c r="L292" i="4" s="1"/>
  <c r="K292" i="4" a="1"/>
  <c r="K292" i="4" s="1"/>
  <c r="J292" i="4" a="1"/>
  <c r="J292" i="4" s="1"/>
  <c r="I292" i="4" a="1"/>
  <c r="I292" i="4" s="1"/>
  <c r="H292" i="4" a="1"/>
  <c r="H292" i="4" s="1"/>
  <c r="G292" i="4" a="1"/>
  <c r="G292" i="4" s="1"/>
  <c r="F292" i="4" a="1"/>
  <c r="F292" i="4" s="1"/>
  <c r="E292" i="4" a="1"/>
  <c r="E292" i="4" s="1"/>
  <c r="L291" i="4" a="1"/>
  <c r="L291" i="4" s="1"/>
  <c r="K291" i="4" a="1"/>
  <c r="K291" i="4" s="1"/>
  <c r="J291" i="4" a="1"/>
  <c r="J291" i="4" s="1"/>
  <c r="I291" i="4" a="1"/>
  <c r="I291" i="4" s="1"/>
  <c r="H291" i="4" a="1"/>
  <c r="H291" i="4" s="1"/>
  <c r="G291" i="4" a="1"/>
  <c r="G291" i="4" s="1"/>
  <c r="F291" i="4" a="1"/>
  <c r="F291" i="4" s="1"/>
  <c r="E291" i="4" a="1"/>
  <c r="E291" i="4" s="1"/>
  <c r="L290" i="4" a="1"/>
  <c r="L290" i="4" s="1"/>
  <c r="K290" i="4" a="1"/>
  <c r="K290" i="4" s="1"/>
  <c r="J290" i="4" a="1"/>
  <c r="J290" i="4" s="1"/>
  <c r="I290" i="4" a="1"/>
  <c r="I290" i="4" s="1"/>
  <c r="H290" i="4" a="1"/>
  <c r="H290" i="4" s="1"/>
  <c r="G290" i="4" a="1"/>
  <c r="G290" i="4" s="1"/>
  <c r="F290" i="4" a="1"/>
  <c r="F290" i="4" s="1"/>
  <c r="E290" i="4" a="1"/>
  <c r="E290" i="4" s="1"/>
  <c r="L289" i="4" a="1"/>
  <c r="L289" i="4" s="1"/>
  <c r="K289" i="4" a="1"/>
  <c r="K289" i="4" s="1"/>
  <c r="J289" i="4" a="1"/>
  <c r="J289" i="4" s="1"/>
  <c r="I289" i="4" a="1"/>
  <c r="I289" i="4" s="1"/>
  <c r="H289" i="4" a="1"/>
  <c r="H289" i="4" s="1"/>
  <c r="G289" i="4" a="1"/>
  <c r="G289" i="4" s="1"/>
  <c r="F289" i="4" a="1"/>
  <c r="F289" i="4" s="1"/>
  <c r="E289" i="4" a="1"/>
  <c r="E289" i="4" s="1"/>
  <c r="L288" i="4" a="1"/>
  <c r="L288" i="4" s="1"/>
  <c r="K288" i="4" a="1"/>
  <c r="K288" i="4" s="1"/>
  <c r="J288" i="4" a="1"/>
  <c r="J288" i="4" s="1"/>
  <c r="I288" i="4" a="1"/>
  <c r="I288" i="4" s="1"/>
  <c r="H288" i="4" a="1"/>
  <c r="H288" i="4" s="1"/>
  <c r="G288" i="4" a="1"/>
  <c r="G288" i="4" s="1"/>
  <c r="F288" i="4" a="1"/>
  <c r="F288" i="4" s="1"/>
  <c r="E288" i="4" a="1"/>
  <c r="E288" i="4" s="1"/>
  <c r="L287" i="4" a="1"/>
  <c r="L287" i="4" s="1"/>
  <c r="K287" i="4" a="1"/>
  <c r="K287" i="4" s="1"/>
  <c r="J287" i="4" a="1"/>
  <c r="J287" i="4" s="1"/>
  <c r="I287" i="4" a="1"/>
  <c r="I287" i="4" s="1"/>
  <c r="H287" i="4" a="1"/>
  <c r="H287" i="4" s="1"/>
  <c r="G287" i="4" a="1"/>
  <c r="G287" i="4" s="1"/>
  <c r="F287" i="4" a="1"/>
  <c r="F287" i="4" s="1"/>
  <c r="E287" i="4" a="1"/>
  <c r="E287" i="4" s="1"/>
  <c r="L285" i="4" a="1"/>
  <c r="L285" i="4" s="1"/>
  <c r="K285" i="4" a="1"/>
  <c r="K285" i="4" s="1"/>
  <c r="J285" i="4" a="1"/>
  <c r="J285" i="4" s="1"/>
  <c r="I285" i="4" a="1"/>
  <c r="I285" i="4" s="1"/>
  <c r="H285" i="4" a="1"/>
  <c r="H285" i="4" s="1"/>
  <c r="G285" i="4" a="1"/>
  <c r="G285" i="4" s="1"/>
  <c r="F285" i="4" a="1"/>
  <c r="F285" i="4" s="1"/>
  <c r="E285" i="4" a="1"/>
  <c r="E285" i="4" s="1"/>
  <c r="L284" i="4" a="1"/>
  <c r="L284" i="4" s="1"/>
  <c r="K284" i="4" a="1"/>
  <c r="K284" i="4" s="1"/>
  <c r="J284" i="4" a="1"/>
  <c r="J284" i="4" s="1"/>
  <c r="I284" i="4" a="1"/>
  <c r="I284" i="4" s="1"/>
  <c r="H284" i="4" a="1"/>
  <c r="H284" i="4" s="1"/>
  <c r="G284" i="4" a="1"/>
  <c r="G284" i="4" s="1"/>
  <c r="F284" i="4" a="1"/>
  <c r="F284" i="4" s="1"/>
  <c r="E284" i="4" a="1"/>
  <c r="E284" i="4" s="1"/>
  <c r="L283" i="4" a="1"/>
  <c r="L283" i="4" s="1"/>
  <c r="K283" i="4" a="1"/>
  <c r="K283" i="4" s="1"/>
  <c r="J283" i="4" a="1"/>
  <c r="J283" i="4" s="1"/>
  <c r="I283" i="4" a="1"/>
  <c r="I283" i="4" s="1"/>
  <c r="H283" i="4" a="1"/>
  <c r="H283" i="4" s="1"/>
  <c r="G283" i="4" a="1"/>
  <c r="G283" i="4" s="1"/>
  <c r="F283" i="4" a="1"/>
  <c r="F283" i="4" s="1"/>
  <c r="E283" i="4" a="1"/>
  <c r="E283" i="4" s="1"/>
  <c r="L282" i="4" a="1"/>
  <c r="L282" i="4" s="1"/>
  <c r="K282" i="4" a="1"/>
  <c r="K282" i="4" s="1"/>
  <c r="J282" i="4" a="1"/>
  <c r="J282" i="4" s="1"/>
  <c r="I282" i="4" a="1"/>
  <c r="I282" i="4" s="1"/>
  <c r="H282" i="4" a="1"/>
  <c r="H282" i="4" s="1"/>
  <c r="G282" i="4" a="1"/>
  <c r="G282" i="4" s="1"/>
  <c r="F282" i="4" a="1"/>
  <c r="F282" i="4" s="1"/>
  <c r="E282" i="4" a="1"/>
  <c r="E282" i="4" s="1"/>
  <c r="L281" i="4" a="1"/>
  <c r="L281" i="4" s="1"/>
  <c r="K281" i="4" a="1"/>
  <c r="K281" i="4" s="1"/>
  <c r="J281" i="4" a="1"/>
  <c r="J281" i="4" s="1"/>
  <c r="I281" i="4" a="1"/>
  <c r="I281" i="4" s="1"/>
  <c r="H281" i="4" a="1"/>
  <c r="H281" i="4" s="1"/>
  <c r="G281" i="4" a="1"/>
  <c r="G281" i="4" s="1"/>
  <c r="F281" i="4" a="1"/>
  <c r="F281" i="4" s="1"/>
  <c r="E281" i="4" a="1"/>
  <c r="E281" i="4" s="1"/>
  <c r="L280" i="4" a="1"/>
  <c r="L280" i="4" s="1"/>
  <c r="K280" i="4" a="1"/>
  <c r="K280" i="4" s="1"/>
  <c r="J280" i="4" a="1"/>
  <c r="J280" i="4" s="1"/>
  <c r="I280" i="4" a="1"/>
  <c r="I280" i="4" s="1"/>
  <c r="H280" i="4" a="1"/>
  <c r="H280" i="4" s="1"/>
  <c r="G280" i="4" a="1"/>
  <c r="G280" i="4" s="1"/>
  <c r="F280" i="4" a="1"/>
  <c r="F280" i="4" s="1"/>
  <c r="E280" i="4" a="1"/>
  <c r="E280" i="4" s="1"/>
  <c r="L279" i="4" a="1"/>
  <c r="L279" i="4" s="1"/>
  <c r="K279" i="4" a="1"/>
  <c r="K279" i="4" s="1"/>
  <c r="J279" i="4" a="1"/>
  <c r="J279" i="4" s="1"/>
  <c r="I279" i="4" a="1"/>
  <c r="I279" i="4" s="1"/>
  <c r="H279" i="4" a="1"/>
  <c r="H279" i="4" s="1"/>
  <c r="G279" i="4" a="1"/>
  <c r="G279" i="4" s="1"/>
  <c r="F279" i="4" a="1"/>
  <c r="F279" i="4" s="1"/>
  <c r="E279" i="4" a="1"/>
  <c r="E279" i="4" s="1"/>
  <c r="L278" i="4" a="1"/>
  <c r="L278" i="4" s="1"/>
  <c r="K278" i="4" a="1"/>
  <c r="K278" i="4" s="1"/>
  <c r="J278" i="4" a="1"/>
  <c r="J278" i="4" s="1"/>
  <c r="I278" i="4" a="1"/>
  <c r="I278" i="4" s="1"/>
  <c r="H278" i="4" a="1"/>
  <c r="H278" i="4" s="1"/>
  <c r="G278" i="4" a="1"/>
  <c r="G278" i="4" s="1"/>
  <c r="F278" i="4" a="1"/>
  <c r="F278" i="4" s="1"/>
  <c r="E278" i="4" a="1"/>
  <c r="E278" i="4" s="1"/>
  <c r="L277" i="4" a="1"/>
  <c r="L277" i="4" s="1"/>
  <c r="K277" i="4" a="1"/>
  <c r="K277" i="4" s="1"/>
  <c r="J277" i="4" a="1"/>
  <c r="J277" i="4" s="1"/>
  <c r="I277" i="4" a="1"/>
  <c r="I277" i="4" s="1"/>
  <c r="H277" i="4" a="1"/>
  <c r="H277" i="4" s="1"/>
  <c r="G277" i="4" a="1"/>
  <c r="G277" i="4" s="1"/>
  <c r="F277" i="4" a="1"/>
  <c r="F277" i="4" s="1"/>
  <c r="E277" i="4" a="1"/>
  <c r="E277" i="4" s="1"/>
  <c r="K168" i="4" a="1"/>
  <c r="K168" i="4" s="1"/>
  <c r="L168" i="4" a="1"/>
  <c r="L168" i="4" s="1"/>
  <c r="K169" i="4" a="1"/>
  <c r="K169" i="4" s="1"/>
  <c r="L169" i="4" a="1"/>
  <c r="L169" i="4" s="1"/>
  <c r="K170" i="4" a="1"/>
  <c r="K170" i="4" s="1"/>
  <c r="L170" i="4" a="1"/>
  <c r="L170" i="4" s="1"/>
  <c r="K171" i="4" a="1"/>
  <c r="K171" i="4" s="1"/>
  <c r="L171" i="4" a="1"/>
  <c r="L171" i="4" s="1"/>
  <c r="K172" i="4" a="1"/>
  <c r="K172" i="4" s="1"/>
  <c r="L172" i="4" a="1"/>
  <c r="L172" i="4" s="1"/>
  <c r="K173" i="4" a="1"/>
  <c r="K173" i="4" s="1"/>
  <c r="L173" i="4" a="1"/>
  <c r="L173" i="4" s="1"/>
  <c r="K174" i="4" a="1"/>
  <c r="K174" i="4" s="1"/>
  <c r="L174" i="4" a="1"/>
  <c r="L174" i="4" s="1"/>
  <c r="K175" i="4" a="1"/>
  <c r="K175" i="4" s="1"/>
  <c r="L175" i="4" a="1"/>
  <c r="L175" i="4" s="1"/>
  <c r="L167" i="4" a="1"/>
  <c r="L167" i="4" s="1"/>
  <c r="K167" i="4" a="1"/>
  <c r="K167" i="4" s="1"/>
  <c r="K158" i="4" a="1"/>
  <c r="K158" i="4" s="1"/>
  <c r="L158" i="4" a="1"/>
  <c r="L158" i="4" s="1"/>
  <c r="K159" i="4" a="1"/>
  <c r="K159" i="4" s="1"/>
  <c r="L159" i="4" a="1"/>
  <c r="L159" i="4" s="1"/>
  <c r="K160" i="4" a="1"/>
  <c r="K160" i="4" s="1"/>
  <c r="L160" i="4" a="1"/>
  <c r="L160" i="4" s="1"/>
  <c r="K161" i="4" a="1"/>
  <c r="K161" i="4" s="1"/>
  <c r="L161" i="4" a="1"/>
  <c r="L161" i="4" s="1"/>
  <c r="K162" i="4" a="1"/>
  <c r="K162" i="4" s="1"/>
  <c r="L162" i="4" a="1"/>
  <c r="L162" i="4" s="1"/>
  <c r="K163" i="4" a="1"/>
  <c r="K163" i="4" s="1"/>
  <c r="L163" i="4" a="1"/>
  <c r="L163" i="4" s="1"/>
  <c r="K164" i="4" a="1"/>
  <c r="K164" i="4" s="1"/>
  <c r="L164" i="4" a="1"/>
  <c r="L164" i="4" s="1"/>
  <c r="K165" i="4" a="1"/>
  <c r="K165" i="4" s="1"/>
  <c r="L165" i="4" a="1"/>
  <c r="L165" i="4" s="1"/>
  <c r="L157" i="4" a="1"/>
  <c r="L157" i="4" s="1"/>
  <c r="K157" i="4" a="1"/>
  <c r="K157" i="4" s="1"/>
  <c r="K148" i="4" a="1"/>
  <c r="K148" i="4" s="1"/>
  <c r="L148" i="4" a="1"/>
  <c r="L148" i="4" s="1"/>
  <c r="K149" i="4" a="1"/>
  <c r="K149" i="4" s="1"/>
  <c r="L149" i="4" a="1"/>
  <c r="L149" i="4" s="1"/>
  <c r="K150" i="4" a="1"/>
  <c r="K150" i="4" s="1"/>
  <c r="L150" i="4" a="1"/>
  <c r="L150" i="4" s="1"/>
  <c r="K151" i="4" a="1"/>
  <c r="K151" i="4" s="1"/>
  <c r="L151" i="4" a="1"/>
  <c r="L151" i="4" s="1"/>
  <c r="K152" i="4" a="1"/>
  <c r="K152" i="4" s="1"/>
  <c r="L152" i="4" a="1"/>
  <c r="L152" i="4" s="1"/>
  <c r="K153" i="4" a="1"/>
  <c r="K153" i="4" s="1"/>
  <c r="L153" i="4" a="1"/>
  <c r="L153" i="4" s="1"/>
  <c r="K154" i="4" a="1"/>
  <c r="K154" i="4" s="1"/>
  <c r="L154" i="4" a="1"/>
  <c r="L154" i="4" s="1"/>
  <c r="K155" i="4" a="1"/>
  <c r="K155" i="4" s="1"/>
  <c r="L155" i="4" a="1"/>
  <c r="L155" i="4" s="1"/>
  <c r="L147" i="4" a="1"/>
  <c r="L147" i="4" s="1"/>
  <c r="K147" i="4" a="1"/>
  <c r="K147" i="4" s="1"/>
  <c r="K138" i="4" a="1"/>
  <c r="K138" i="4" s="1"/>
  <c r="L138" i="4" a="1"/>
  <c r="L138" i="4" s="1"/>
  <c r="K139" i="4" a="1"/>
  <c r="K139" i="4" s="1"/>
  <c r="L139" i="4" a="1"/>
  <c r="L139" i="4" s="1"/>
  <c r="K140" i="4" a="1"/>
  <c r="K140" i="4" s="1"/>
  <c r="L140" i="4" a="1"/>
  <c r="L140" i="4" s="1"/>
  <c r="K141" i="4" a="1"/>
  <c r="K141" i="4" s="1"/>
  <c r="L141" i="4" a="1"/>
  <c r="L141" i="4" s="1"/>
  <c r="K142" i="4" a="1"/>
  <c r="K142" i="4" s="1"/>
  <c r="L142" i="4" a="1"/>
  <c r="L142" i="4" s="1"/>
  <c r="K143" i="4" a="1"/>
  <c r="K143" i="4" s="1"/>
  <c r="L143" i="4" a="1"/>
  <c r="L143" i="4" s="1"/>
  <c r="K144" i="4" a="1"/>
  <c r="K144" i="4" s="1"/>
  <c r="L144" i="4" a="1"/>
  <c r="L144" i="4" s="1"/>
  <c r="K145" i="4" a="1"/>
  <c r="K145" i="4" s="1"/>
  <c r="L145" i="4" a="1"/>
  <c r="L145" i="4" s="1"/>
  <c r="L137" i="4" a="1"/>
  <c r="L137" i="4" s="1"/>
  <c r="K137" i="4" a="1"/>
  <c r="K137" i="4" s="1"/>
  <c r="K128" i="4" a="1"/>
  <c r="K128" i="4" s="1"/>
  <c r="L128" i="4" a="1"/>
  <c r="L128" i="4" s="1"/>
  <c r="K129" i="4" a="1"/>
  <c r="K129" i="4" s="1"/>
  <c r="L129" i="4" a="1"/>
  <c r="L129" i="4" s="1"/>
  <c r="K130" i="4" a="1"/>
  <c r="K130" i="4" s="1"/>
  <c r="L130" i="4" a="1"/>
  <c r="L130" i="4" s="1"/>
  <c r="K131" i="4" a="1"/>
  <c r="K131" i="4" s="1"/>
  <c r="L131" i="4" a="1"/>
  <c r="L131" i="4" s="1"/>
  <c r="K132" i="4" a="1"/>
  <c r="K132" i="4" s="1"/>
  <c r="L132" i="4" a="1"/>
  <c r="L132" i="4" s="1"/>
  <c r="K133" i="4" a="1"/>
  <c r="K133" i="4" s="1"/>
  <c r="L133" i="4" a="1"/>
  <c r="L133" i="4" s="1"/>
  <c r="K134" i="4" a="1"/>
  <c r="K134" i="4" s="1"/>
  <c r="L134" i="4" a="1"/>
  <c r="L134" i="4" s="1"/>
  <c r="K135" i="4" a="1"/>
  <c r="K135" i="4" s="1"/>
  <c r="L135" i="4" a="1"/>
  <c r="L135" i="4" s="1"/>
  <c r="L127" i="4" a="1"/>
  <c r="L127" i="4" s="1"/>
  <c r="K127" i="4" a="1"/>
  <c r="K127" i="4" s="1"/>
  <c r="I168" i="4" a="1"/>
  <c r="I168" i="4" s="1"/>
  <c r="J168" i="4" a="1"/>
  <c r="J168" i="4" s="1"/>
  <c r="I169" i="4" a="1"/>
  <c r="I169" i="4" s="1"/>
  <c r="J169" i="4" a="1"/>
  <c r="J169" i="4" s="1"/>
  <c r="I170" i="4" a="1"/>
  <c r="I170" i="4" s="1"/>
  <c r="J170" i="4" a="1"/>
  <c r="J170" i="4" s="1"/>
  <c r="I171" i="4" a="1"/>
  <c r="I171" i="4" s="1"/>
  <c r="J171" i="4" a="1"/>
  <c r="J171" i="4" s="1"/>
  <c r="I172" i="4" a="1"/>
  <c r="I172" i="4" s="1"/>
  <c r="J172" i="4" a="1"/>
  <c r="J172" i="4" s="1"/>
  <c r="I173" i="4" a="1"/>
  <c r="I173" i="4" s="1"/>
  <c r="J173" i="4" a="1"/>
  <c r="J173" i="4" s="1"/>
  <c r="I174" i="4" a="1"/>
  <c r="I174" i="4" s="1"/>
  <c r="J174" i="4" a="1"/>
  <c r="J174" i="4" s="1"/>
  <c r="I175" i="4" a="1"/>
  <c r="I175" i="4" s="1"/>
  <c r="J175" i="4" a="1"/>
  <c r="J175" i="4" s="1"/>
  <c r="J167" i="4" a="1"/>
  <c r="J167" i="4" s="1"/>
  <c r="I167" i="4" a="1"/>
  <c r="I167" i="4" s="1"/>
  <c r="I158" i="4" a="1"/>
  <c r="I158" i="4" s="1"/>
  <c r="J158" i="4" a="1"/>
  <c r="J158" i="4" s="1"/>
  <c r="I159" i="4" a="1"/>
  <c r="I159" i="4" s="1"/>
  <c r="J159" i="4" a="1"/>
  <c r="J159" i="4" s="1"/>
  <c r="I160" i="4" a="1"/>
  <c r="I160" i="4" s="1"/>
  <c r="J160" i="4" a="1"/>
  <c r="J160" i="4" s="1"/>
  <c r="I161" i="4" a="1"/>
  <c r="I161" i="4" s="1"/>
  <c r="J161" i="4" a="1"/>
  <c r="J161" i="4" s="1"/>
  <c r="I162" i="4" a="1"/>
  <c r="I162" i="4" s="1"/>
  <c r="J162" i="4" a="1"/>
  <c r="J162" i="4" s="1"/>
  <c r="I163" i="4" a="1"/>
  <c r="I163" i="4" s="1"/>
  <c r="J163" i="4" a="1"/>
  <c r="J163" i="4" s="1"/>
  <c r="I164" i="4" a="1"/>
  <c r="I164" i="4" s="1"/>
  <c r="J164" i="4" a="1"/>
  <c r="J164" i="4" s="1"/>
  <c r="I165" i="4" a="1"/>
  <c r="I165" i="4" s="1"/>
  <c r="J165" i="4" a="1"/>
  <c r="J165" i="4" s="1"/>
  <c r="J157" i="4" a="1"/>
  <c r="J157" i="4" s="1"/>
  <c r="I157" i="4" a="1"/>
  <c r="I157" i="4" s="1"/>
  <c r="I148" i="4" a="1"/>
  <c r="I148" i="4" s="1"/>
  <c r="J148" i="4" a="1"/>
  <c r="J148" i="4" s="1"/>
  <c r="I149" i="4" a="1"/>
  <c r="I149" i="4" s="1"/>
  <c r="J149" i="4" a="1"/>
  <c r="J149" i="4" s="1"/>
  <c r="I150" i="4" a="1"/>
  <c r="I150" i="4" s="1"/>
  <c r="J150" i="4" a="1"/>
  <c r="J150" i="4" s="1"/>
  <c r="I151" i="4" a="1"/>
  <c r="I151" i="4" s="1"/>
  <c r="J151" i="4" a="1"/>
  <c r="J151" i="4" s="1"/>
  <c r="I152" i="4" a="1"/>
  <c r="I152" i="4" s="1"/>
  <c r="J152" i="4" a="1"/>
  <c r="J152" i="4" s="1"/>
  <c r="I153" i="4" a="1"/>
  <c r="I153" i="4" s="1"/>
  <c r="J153" i="4" a="1"/>
  <c r="J153" i="4" s="1"/>
  <c r="I154" i="4" a="1"/>
  <c r="I154" i="4" s="1"/>
  <c r="J154" i="4" a="1"/>
  <c r="J154" i="4" s="1"/>
  <c r="I155" i="4" a="1"/>
  <c r="I155" i="4" s="1"/>
  <c r="J155" i="4" a="1"/>
  <c r="J155" i="4" s="1"/>
  <c r="J147" i="4" a="1"/>
  <c r="J147" i="4" s="1"/>
  <c r="I147" i="4" a="1"/>
  <c r="I147" i="4" s="1"/>
  <c r="I138" i="4" a="1"/>
  <c r="I138" i="4" s="1"/>
  <c r="J138" i="4" a="1"/>
  <c r="J138" i="4" s="1"/>
  <c r="I139" i="4" a="1"/>
  <c r="I139" i="4" s="1"/>
  <c r="J139" i="4" a="1"/>
  <c r="J139" i="4" s="1"/>
  <c r="I140" i="4" a="1"/>
  <c r="I140" i="4" s="1"/>
  <c r="J140" i="4" a="1"/>
  <c r="J140" i="4" s="1"/>
  <c r="I141" i="4" a="1"/>
  <c r="I141" i="4" s="1"/>
  <c r="J141" i="4" a="1"/>
  <c r="J141" i="4" s="1"/>
  <c r="I142" i="4" a="1"/>
  <c r="I142" i="4" s="1"/>
  <c r="J142" i="4" a="1"/>
  <c r="J142" i="4" s="1"/>
  <c r="I143" i="4" a="1"/>
  <c r="I143" i="4" s="1"/>
  <c r="J143" i="4" a="1"/>
  <c r="J143" i="4" s="1"/>
  <c r="I144" i="4" a="1"/>
  <c r="I144" i="4" s="1"/>
  <c r="J144" i="4" a="1"/>
  <c r="J144" i="4" s="1"/>
  <c r="I145" i="4" a="1"/>
  <c r="I145" i="4" s="1"/>
  <c r="J145" i="4" a="1"/>
  <c r="J145" i="4" s="1"/>
  <c r="J137" i="4" a="1"/>
  <c r="J137" i="4" s="1"/>
  <c r="I137" i="4" a="1"/>
  <c r="I137" i="4" s="1"/>
  <c r="I128" i="4" a="1"/>
  <c r="I128" i="4" s="1"/>
  <c r="J128" i="4" a="1"/>
  <c r="J128" i="4" s="1"/>
  <c r="I129" i="4" a="1"/>
  <c r="I129" i="4" s="1"/>
  <c r="J129" i="4" a="1"/>
  <c r="J129" i="4" s="1"/>
  <c r="I130" i="4" a="1"/>
  <c r="I130" i="4" s="1"/>
  <c r="J130" i="4" a="1"/>
  <c r="J130" i="4" s="1"/>
  <c r="I131" i="4" a="1"/>
  <c r="I131" i="4" s="1"/>
  <c r="J131" i="4" a="1"/>
  <c r="J131" i="4" s="1"/>
  <c r="I132" i="4" a="1"/>
  <c r="I132" i="4" s="1"/>
  <c r="J132" i="4" a="1"/>
  <c r="J132" i="4" s="1"/>
  <c r="I133" i="4" a="1"/>
  <c r="I133" i="4" s="1"/>
  <c r="J133" i="4" a="1"/>
  <c r="J133" i="4" s="1"/>
  <c r="I134" i="4" a="1"/>
  <c r="I134" i="4" s="1"/>
  <c r="J134" i="4" a="1"/>
  <c r="J134" i="4" s="1"/>
  <c r="I135" i="4" a="1"/>
  <c r="I135" i="4" s="1"/>
  <c r="J135" i="4" a="1"/>
  <c r="J135" i="4" s="1"/>
  <c r="J127" i="4" a="1"/>
  <c r="J127" i="4" s="1"/>
  <c r="I127" i="4" a="1"/>
  <c r="I127" i="4" s="1"/>
  <c r="G168" i="4" a="1"/>
  <c r="G168" i="4" s="1"/>
  <c r="H168" i="4" a="1"/>
  <c r="H168" i="4" s="1"/>
  <c r="G169" i="4" a="1"/>
  <c r="G169" i="4" s="1"/>
  <c r="H169" i="4" a="1"/>
  <c r="H169" i="4" s="1"/>
  <c r="G170" i="4" a="1"/>
  <c r="G170" i="4" s="1"/>
  <c r="H170" i="4" a="1"/>
  <c r="H170" i="4" s="1"/>
  <c r="G171" i="4" a="1"/>
  <c r="G171" i="4" s="1"/>
  <c r="H171" i="4" a="1"/>
  <c r="H171" i="4" s="1"/>
  <c r="G172" i="4" a="1"/>
  <c r="G172" i="4" s="1"/>
  <c r="H172" i="4" a="1"/>
  <c r="H172" i="4" s="1"/>
  <c r="G173" i="4" a="1"/>
  <c r="G173" i="4" s="1"/>
  <c r="H173" i="4" a="1"/>
  <c r="H173" i="4" s="1"/>
  <c r="G174" i="4" a="1"/>
  <c r="G174" i="4" s="1"/>
  <c r="H174" i="4" a="1"/>
  <c r="H174" i="4" s="1"/>
  <c r="G175" i="4" a="1"/>
  <c r="G175" i="4" s="1"/>
  <c r="H175" i="4" a="1"/>
  <c r="H175" i="4" s="1"/>
  <c r="H167" i="4" a="1"/>
  <c r="H167" i="4" s="1"/>
  <c r="G167" i="4" a="1"/>
  <c r="G167" i="4" s="1"/>
  <c r="G158" i="4" a="1"/>
  <c r="G158" i="4" s="1"/>
  <c r="H158" i="4" a="1"/>
  <c r="H158" i="4" s="1"/>
  <c r="G159" i="4" a="1"/>
  <c r="G159" i="4" s="1"/>
  <c r="H159" i="4" a="1"/>
  <c r="H159" i="4" s="1"/>
  <c r="G160" i="4" a="1"/>
  <c r="G160" i="4" s="1"/>
  <c r="H160" i="4" a="1"/>
  <c r="H160" i="4" s="1"/>
  <c r="G161" i="4" a="1"/>
  <c r="G161" i="4" s="1"/>
  <c r="H161" i="4" a="1"/>
  <c r="H161" i="4" s="1"/>
  <c r="G162" i="4" a="1"/>
  <c r="G162" i="4" s="1"/>
  <c r="H162" i="4" a="1"/>
  <c r="H162" i="4" s="1"/>
  <c r="G163" i="4" a="1"/>
  <c r="G163" i="4" s="1"/>
  <c r="H163" i="4" a="1"/>
  <c r="H163" i="4" s="1"/>
  <c r="G164" i="4" a="1"/>
  <c r="G164" i="4" s="1"/>
  <c r="H164" i="4" a="1"/>
  <c r="H164" i="4" s="1"/>
  <c r="G165" i="4" a="1"/>
  <c r="G165" i="4" s="1"/>
  <c r="H165" i="4" a="1"/>
  <c r="H165" i="4" s="1"/>
  <c r="H157" i="4" a="1"/>
  <c r="H157" i="4" s="1"/>
  <c r="G157" i="4" a="1"/>
  <c r="G157" i="4" s="1"/>
  <c r="G148" i="4" a="1"/>
  <c r="G148" i="4" s="1"/>
  <c r="H148" i="4" a="1"/>
  <c r="H148" i="4" s="1"/>
  <c r="G149" i="4" a="1"/>
  <c r="G149" i="4" s="1"/>
  <c r="H149" i="4" a="1"/>
  <c r="H149" i="4" s="1"/>
  <c r="G150" i="4" a="1"/>
  <c r="G150" i="4" s="1"/>
  <c r="H150" i="4" a="1"/>
  <c r="H150" i="4" s="1"/>
  <c r="G151" i="4" a="1"/>
  <c r="G151" i="4" s="1"/>
  <c r="H151" i="4" a="1"/>
  <c r="H151" i="4" s="1"/>
  <c r="G152" i="4" a="1"/>
  <c r="G152" i="4" s="1"/>
  <c r="H152" i="4" a="1"/>
  <c r="H152" i="4" s="1"/>
  <c r="G153" i="4" a="1"/>
  <c r="G153" i="4" s="1"/>
  <c r="H153" i="4" a="1"/>
  <c r="H153" i="4" s="1"/>
  <c r="G154" i="4" a="1"/>
  <c r="G154" i="4" s="1"/>
  <c r="H154" i="4" a="1"/>
  <c r="H154" i="4" s="1"/>
  <c r="G155" i="4" a="1"/>
  <c r="G155" i="4" s="1"/>
  <c r="H155" i="4" a="1"/>
  <c r="H155" i="4" s="1"/>
  <c r="H147" i="4" a="1"/>
  <c r="H147" i="4" s="1"/>
  <c r="G147" i="4" a="1"/>
  <c r="G147" i="4" s="1"/>
  <c r="G138" i="4" a="1"/>
  <c r="G138" i="4" s="1"/>
  <c r="H138" i="4" a="1"/>
  <c r="H138" i="4" s="1"/>
  <c r="G139" i="4" a="1"/>
  <c r="G139" i="4" s="1"/>
  <c r="H139" i="4" a="1"/>
  <c r="H139" i="4" s="1"/>
  <c r="G140" i="4" a="1"/>
  <c r="G140" i="4" s="1"/>
  <c r="H140" i="4" a="1"/>
  <c r="H140" i="4" s="1"/>
  <c r="G141" i="4" a="1"/>
  <c r="G141" i="4" s="1"/>
  <c r="H141" i="4" a="1"/>
  <c r="H141" i="4" s="1"/>
  <c r="G142" i="4" a="1"/>
  <c r="G142" i="4" s="1"/>
  <c r="H142" i="4" a="1"/>
  <c r="H142" i="4" s="1"/>
  <c r="G143" i="4" a="1"/>
  <c r="G143" i="4" s="1"/>
  <c r="H143" i="4" a="1"/>
  <c r="H143" i="4" s="1"/>
  <c r="G144" i="4" a="1"/>
  <c r="G144" i="4" s="1"/>
  <c r="H144" i="4" a="1"/>
  <c r="H144" i="4" s="1"/>
  <c r="G145" i="4" a="1"/>
  <c r="G145" i="4" s="1"/>
  <c r="H145" i="4" a="1"/>
  <c r="H145" i="4" s="1"/>
  <c r="H137" i="4" a="1"/>
  <c r="H137" i="4" s="1"/>
  <c r="G137" i="4" a="1"/>
  <c r="G137" i="4" s="1"/>
  <c r="G128" i="4" a="1"/>
  <c r="G128" i="4" s="1"/>
  <c r="H128" i="4" a="1"/>
  <c r="H128" i="4" s="1"/>
  <c r="G129" i="4" a="1"/>
  <c r="G129" i="4" s="1"/>
  <c r="H129" i="4" a="1"/>
  <c r="H129" i="4" s="1"/>
  <c r="G130" i="4" a="1"/>
  <c r="G130" i="4" s="1"/>
  <c r="H130" i="4" a="1"/>
  <c r="H130" i="4" s="1"/>
  <c r="G131" i="4" a="1"/>
  <c r="G131" i="4" s="1"/>
  <c r="H131" i="4" a="1"/>
  <c r="H131" i="4" s="1"/>
  <c r="G132" i="4" a="1"/>
  <c r="G132" i="4" s="1"/>
  <c r="H132" i="4" a="1"/>
  <c r="H132" i="4" s="1"/>
  <c r="G133" i="4" a="1"/>
  <c r="G133" i="4" s="1"/>
  <c r="H133" i="4" a="1"/>
  <c r="H133" i="4" s="1"/>
  <c r="G134" i="4" a="1"/>
  <c r="G134" i="4" s="1"/>
  <c r="H134" i="4" a="1"/>
  <c r="H134" i="4" s="1"/>
  <c r="G135" i="4" a="1"/>
  <c r="G135" i="4" s="1"/>
  <c r="H135" i="4" a="1"/>
  <c r="H135" i="4" s="1"/>
  <c r="H127" i="4" a="1"/>
  <c r="H127" i="4" s="1"/>
  <c r="G127" i="4" a="1"/>
  <c r="G127" i="4" s="1"/>
  <c r="E168" i="4" a="1"/>
  <c r="E168" i="4" s="1"/>
  <c r="F168" i="4" a="1"/>
  <c r="F168" i="4" s="1"/>
  <c r="E169" i="4" a="1"/>
  <c r="E169" i="4" s="1"/>
  <c r="F169" i="4" a="1"/>
  <c r="F169" i="4" s="1"/>
  <c r="E170" i="4" a="1"/>
  <c r="E170" i="4" s="1"/>
  <c r="F170" i="4" a="1"/>
  <c r="F170" i="4" s="1"/>
  <c r="E171" i="4" a="1"/>
  <c r="E171" i="4" s="1"/>
  <c r="F171" i="4" a="1"/>
  <c r="F171" i="4" s="1"/>
  <c r="E172" i="4" a="1"/>
  <c r="E172" i="4" s="1"/>
  <c r="F172" i="4" a="1"/>
  <c r="F172" i="4" s="1"/>
  <c r="E173" i="4" a="1"/>
  <c r="E173" i="4" s="1"/>
  <c r="F173" i="4" a="1"/>
  <c r="F173" i="4" s="1"/>
  <c r="E174" i="4" a="1"/>
  <c r="E174" i="4" s="1"/>
  <c r="F174" i="4" a="1"/>
  <c r="F174" i="4" s="1"/>
  <c r="E175" i="4" a="1"/>
  <c r="E175" i="4" s="1"/>
  <c r="F175" i="4" a="1"/>
  <c r="F175" i="4" s="1"/>
  <c r="F167" i="4" a="1"/>
  <c r="F167" i="4" s="1"/>
  <c r="E167" i="4" a="1"/>
  <c r="E167" i="4" s="1"/>
  <c r="E158" i="4" a="1"/>
  <c r="E158" i="4" s="1"/>
  <c r="F158" i="4" a="1"/>
  <c r="F158" i="4" s="1"/>
  <c r="E159" i="4" a="1"/>
  <c r="E159" i="4" s="1"/>
  <c r="F159" i="4" a="1"/>
  <c r="F159" i="4" s="1"/>
  <c r="E160" i="4" a="1"/>
  <c r="E160" i="4" s="1"/>
  <c r="F160" i="4" a="1"/>
  <c r="F160" i="4" s="1"/>
  <c r="E161" i="4" a="1"/>
  <c r="E161" i="4" s="1"/>
  <c r="F161" i="4" a="1"/>
  <c r="F161" i="4" s="1"/>
  <c r="E162" i="4" a="1"/>
  <c r="E162" i="4" s="1"/>
  <c r="F162" i="4" a="1"/>
  <c r="F162" i="4" s="1"/>
  <c r="E163" i="4" a="1"/>
  <c r="E163" i="4" s="1"/>
  <c r="F163" i="4" a="1"/>
  <c r="F163" i="4" s="1"/>
  <c r="E164" i="4" a="1"/>
  <c r="E164" i="4" s="1"/>
  <c r="F164" i="4" a="1"/>
  <c r="F164" i="4" s="1"/>
  <c r="E165" i="4" a="1"/>
  <c r="E165" i="4" s="1"/>
  <c r="F165" i="4" a="1"/>
  <c r="F165" i="4" s="1"/>
  <c r="F157" i="4" a="1"/>
  <c r="F157" i="4" s="1"/>
  <c r="E157" i="4" a="1"/>
  <c r="E157" i="4" s="1"/>
  <c r="E148" i="4" a="1"/>
  <c r="E148" i="4" s="1"/>
  <c r="F148" i="4" a="1"/>
  <c r="F148" i="4" s="1"/>
  <c r="E149" i="4" a="1"/>
  <c r="E149" i="4" s="1"/>
  <c r="F149" i="4" a="1"/>
  <c r="F149" i="4" s="1"/>
  <c r="E150" i="4" a="1"/>
  <c r="E150" i="4" s="1"/>
  <c r="F150" i="4" a="1"/>
  <c r="F150" i="4" s="1"/>
  <c r="E151" i="4" a="1"/>
  <c r="E151" i="4" s="1"/>
  <c r="F151" i="4" a="1"/>
  <c r="F151" i="4" s="1"/>
  <c r="E152" i="4" a="1"/>
  <c r="E152" i="4" s="1"/>
  <c r="F152" i="4" a="1"/>
  <c r="F152" i="4" s="1"/>
  <c r="E153" i="4" a="1"/>
  <c r="E153" i="4" s="1"/>
  <c r="F153" i="4" a="1"/>
  <c r="F153" i="4" s="1"/>
  <c r="E154" i="4" a="1"/>
  <c r="E154" i="4" s="1"/>
  <c r="F154" i="4" a="1"/>
  <c r="F154" i="4" s="1"/>
  <c r="E155" i="4" a="1"/>
  <c r="E155" i="4" s="1"/>
  <c r="F155" i="4" a="1"/>
  <c r="F155" i="4" s="1"/>
  <c r="F147" i="4" a="1"/>
  <c r="F147" i="4" s="1"/>
  <c r="E147" i="4" a="1"/>
  <c r="E147" i="4" s="1"/>
  <c r="E138" i="4" a="1"/>
  <c r="E138" i="4" s="1"/>
  <c r="F138" i="4" a="1"/>
  <c r="F138" i="4" s="1"/>
  <c r="E139" i="4" a="1"/>
  <c r="E139" i="4" s="1"/>
  <c r="F139" i="4" a="1"/>
  <c r="F139" i="4" s="1"/>
  <c r="E140" i="4" a="1"/>
  <c r="E140" i="4" s="1"/>
  <c r="F140" i="4" a="1"/>
  <c r="F140" i="4" s="1"/>
  <c r="E141" i="4" a="1"/>
  <c r="E141" i="4" s="1"/>
  <c r="F141" i="4" a="1"/>
  <c r="F141" i="4" s="1"/>
  <c r="E142" i="4" a="1"/>
  <c r="E142" i="4" s="1"/>
  <c r="F142" i="4" a="1"/>
  <c r="F142" i="4" s="1"/>
  <c r="E143" i="4" a="1"/>
  <c r="E143" i="4" s="1"/>
  <c r="F143" i="4" a="1"/>
  <c r="F143" i="4" s="1"/>
  <c r="E144" i="4" a="1"/>
  <c r="E144" i="4" s="1"/>
  <c r="F144" i="4" a="1"/>
  <c r="F144" i="4" s="1"/>
  <c r="E145" i="4" a="1"/>
  <c r="E145" i="4" s="1"/>
  <c r="F145" i="4" a="1"/>
  <c r="F145" i="4" s="1"/>
  <c r="F137" i="4" a="1"/>
  <c r="F137" i="4" s="1"/>
  <c r="E137" i="4" a="1"/>
  <c r="E137" i="4" s="1"/>
  <c r="E128" i="4" a="1"/>
  <c r="E128" i="4" s="1"/>
  <c r="F128" i="4" a="1"/>
  <c r="F128" i="4" s="1"/>
  <c r="E129" i="4" a="1"/>
  <c r="E129" i="4" s="1"/>
  <c r="F129" i="4" a="1"/>
  <c r="F129" i="4" s="1"/>
  <c r="E130" i="4" a="1"/>
  <c r="E130" i="4" s="1"/>
  <c r="F130" i="4" a="1"/>
  <c r="F130" i="4" s="1"/>
  <c r="E131" i="4" a="1"/>
  <c r="E131" i="4" s="1"/>
  <c r="F131" i="4" a="1"/>
  <c r="F131" i="4" s="1"/>
  <c r="E132" i="4" a="1"/>
  <c r="E132" i="4" s="1"/>
  <c r="F132" i="4" a="1"/>
  <c r="F132" i="4" s="1"/>
  <c r="E133" i="4" a="1"/>
  <c r="E133" i="4" s="1"/>
  <c r="F133" i="4" a="1"/>
  <c r="F133" i="4" s="1"/>
  <c r="E134" i="4" a="1"/>
  <c r="E134" i="4" s="1"/>
  <c r="F134" i="4" a="1"/>
  <c r="F134" i="4" s="1"/>
  <c r="E135" i="4" a="1"/>
  <c r="E135" i="4" s="1"/>
  <c r="F135" i="4" a="1"/>
  <c r="F135" i="4" s="1"/>
  <c r="F127" i="4" a="1"/>
  <c r="F127" i="4" s="1"/>
  <c r="E127" i="4" a="1"/>
  <c r="E127" i="4" s="1"/>
  <c r="M96" i="18" l="1"/>
  <c r="L96" i="18"/>
  <c r="K96" i="18"/>
  <c r="J96" i="18"/>
  <c r="M91" i="18"/>
  <c r="L91" i="18"/>
  <c r="K91" i="18"/>
  <c r="J91" i="18"/>
  <c r="M86" i="18"/>
  <c r="L86" i="18"/>
  <c r="K86" i="18"/>
  <c r="J86" i="18"/>
  <c r="M81" i="18"/>
  <c r="L81" i="18"/>
  <c r="K81" i="18"/>
  <c r="J81" i="18"/>
  <c r="M76" i="18"/>
  <c r="L76" i="18"/>
  <c r="K76" i="18"/>
  <c r="J76" i="18"/>
  <c r="AK96" i="18"/>
  <c r="AJ96" i="18"/>
  <c r="AI96" i="18"/>
  <c r="AH96" i="18"/>
  <c r="AK91" i="18"/>
  <c r="AJ91" i="18"/>
  <c r="AI91" i="18"/>
  <c r="AH91" i="18"/>
  <c r="AK86" i="18"/>
  <c r="AJ86" i="18"/>
  <c r="AI86" i="18"/>
  <c r="AH86" i="18"/>
  <c r="AK81" i="18"/>
  <c r="AJ81" i="18"/>
  <c r="AI81" i="18"/>
  <c r="AH81" i="18"/>
  <c r="AK76" i="18"/>
  <c r="AJ76" i="18"/>
  <c r="AI76" i="18"/>
  <c r="AH76" i="18"/>
  <c r="AE96" i="18"/>
  <c r="AD96" i="18"/>
  <c r="AC96" i="18"/>
  <c r="AB96" i="18"/>
  <c r="AE91" i="18"/>
  <c r="AD91" i="18"/>
  <c r="AC91" i="18"/>
  <c r="AB91" i="18"/>
  <c r="AE86" i="18"/>
  <c r="AD86" i="18"/>
  <c r="AC86" i="18"/>
  <c r="AB86" i="18"/>
  <c r="AE81" i="18"/>
  <c r="AD81" i="18"/>
  <c r="AC81" i="18"/>
  <c r="AB81" i="18"/>
  <c r="AE76" i="18"/>
  <c r="AD76" i="18"/>
  <c r="AC76" i="18"/>
  <c r="AB76" i="18"/>
  <c r="Y96" i="18"/>
  <c r="X96" i="18"/>
  <c r="W96" i="18"/>
  <c r="V96" i="18"/>
  <c r="Y91" i="18"/>
  <c r="X91" i="18"/>
  <c r="W91" i="18"/>
  <c r="V91" i="18"/>
  <c r="Y86" i="18"/>
  <c r="X86" i="18"/>
  <c r="W86" i="18"/>
  <c r="V86" i="18"/>
  <c r="Y81" i="18"/>
  <c r="X81" i="18"/>
  <c r="W81" i="18"/>
  <c r="V81" i="18"/>
  <c r="Y76" i="18"/>
  <c r="X76" i="18"/>
  <c r="W76" i="18"/>
  <c r="V76" i="18"/>
  <c r="S96" i="18"/>
  <c r="R96" i="18"/>
  <c r="Q96" i="18"/>
  <c r="P96" i="18"/>
  <c r="S91" i="18"/>
  <c r="R91" i="18"/>
  <c r="Q91" i="18"/>
  <c r="P91" i="18"/>
  <c r="S86" i="18"/>
  <c r="R86" i="18"/>
  <c r="Q86" i="18"/>
  <c r="P86" i="18"/>
  <c r="S81" i="18"/>
  <c r="R81" i="18"/>
  <c r="Q81" i="18"/>
  <c r="P81" i="18"/>
  <c r="S76" i="18"/>
  <c r="R76" i="18"/>
  <c r="Q76" i="18"/>
  <c r="P76" i="18"/>
  <c r="M68" i="18"/>
  <c r="L68" i="18"/>
  <c r="K68" i="18"/>
  <c r="J68" i="18"/>
  <c r="M63" i="18"/>
  <c r="L63" i="18"/>
  <c r="K63" i="18"/>
  <c r="J63" i="18"/>
  <c r="M58" i="18"/>
  <c r="L58" i="18"/>
  <c r="K58" i="18"/>
  <c r="J58" i="18"/>
  <c r="M53" i="18"/>
  <c r="L53" i="18"/>
  <c r="K53" i="18"/>
  <c r="J53" i="18"/>
  <c r="M48" i="18"/>
  <c r="L48" i="18"/>
  <c r="K48" i="18"/>
  <c r="J48" i="18"/>
  <c r="AK68" i="18"/>
  <c r="AJ68" i="18"/>
  <c r="AI68" i="18"/>
  <c r="AH68" i="18"/>
  <c r="AK63" i="18"/>
  <c r="AJ63" i="18"/>
  <c r="AI63" i="18"/>
  <c r="AH63" i="18"/>
  <c r="AK58" i="18"/>
  <c r="AJ58" i="18"/>
  <c r="AI58" i="18"/>
  <c r="AH58" i="18"/>
  <c r="AK53" i="18"/>
  <c r="AJ53" i="18"/>
  <c r="AI53" i="18"/>
  <c r="AH53" i="18"/>
  <c r="AK48" i="18"/>
  <c r="AJ48" i="18"/>
  <c r="AI48" i="18"/>
  <c r="AH48" i="18"/>
  <c r="AE68" i="18"/>
  <c r="AD68" i="18"/>
  <c r="AC68" i="18"/>
  <c r="AB68" i="18"/>
  <c r="AE63" i="18"/>
  <c r="AD63" i="18"/>
  <c r="AC63" i="18"/>
  <c r="AB63" i="18"/>
  <c r="AE58" i="18"/>
  <c r="AD58" i="18"/>
  <c r="AC58" i="18"/>
  <c r="AB58" i="18"/>
  <c r="AE53" i="18"/>
  <c r="AD53" i="18"/>
  <c r="AC53" i="18"/>
  <c r="AB53" i="18"/>
  <c r="AE48" i="18"/>
  <c r="AD48" i="18"/>
  <c r="AC48" i="18"/>
  <c r="AB48" i="18"/>
  <c r="Y68" i="18"/>
  <c r="X68" i="18"/>
  <c r="W68" i="18"/>
  <c r="V68" i="18"/>
  <c r="Y63" i="18"/>
  <c r="X63" i="18"/>
  <c r="W63" i="18"/>
  <c r="V63" i="18"/>
  <c r="Y58" i="18"/>
  <c r="X58" i="18"/>
  <c r="W58" i="18"/>
  <c r="V58" i="18"/>
  <c r="Y53" i="18"/>
  <c r="X53" i="18"/>
  <c r="W53" i="18"/>
  <c r="V53" i="18"/>
  <c r="Y48" i="18"/>
  <c r="X48" i="18"/>
  <c r="W48" i="18"/>
  <c r="V48" i="18"/>
  <c r="S68" i="18"/>
  <c r="R68" i="18"/>
  <c r="Q68" i="18"/>
  <c r="P68" i="18"/>
  <c r="S63" i="18"/>
  <c r="R63" i="18"/>
  <c r="Q63" i="18"/>
  <c r="P63" i="18"/>
  <c r="S58" i="18"/>
  <c r="R58" i="18"/>
  <c r="Q58" i="18"/>
  <c r="P58" i="18"/>
  <c r="S53" i="18"/>
  <c r="R53" i="18"/>
  <c r="Q53" i="18"/>
  <c r="P53" i="18"/>
  <c r="S48" i="18"/>
  <c r="R48" i="18"/>
  <c r="Q48" i="18"/>
  <c r="P48" i="18"/>
  <c r="AE30" i="18"/>
  <c r="AD30" i="18"/>
  <c r="AC30" i="18"/>
  <c r="AB30" i="18"/>
  <c r="AE25" i="18"/>
  <c r="AD25" i="18"/>
  <c r="AC25" i="18"/>
  <c r="AB25" i="18"/>
  <c r="AE20" i="18"/>
  <c r="AD20" i="18"/>
  <c r="AC20" i="18"/>
  <c r="AB20" i="18"/>
  <c r="AE15" i="18"/>
  <c r="AD15" i="18"/>
  <c r="AC15" i="18"/>
  <c r="AB15" i="18"/>
  <c r="AE10" i="18"/>
  <c r="AD10" i="18"/>
  <c r="AC10" i="18"/>
  <c r="AB10" i="18"/>
  <c r="Y30" i="18"/>
  <c r="X30" i="18"/>
  <c r="W30" i="18"/>
  <c r="V30" i="18"/>
  <c r="Y25" i="18"/>
  <c r="X25" i="18"/>
  <c r="W25" i="18"/>
  <c r="V25" i="18"/>
  <c r="Y20" i="18"/>
  <c r="X20" i="18"/>
  <c r="W20" i="18"/>
  <c r="V20" i="18"/>
  <c r="V15" i="18"/>
  <c r="W15" i="18"/>
  <c r="X15" i="18"/>
  <c r="Y15" i="18"/>
  <c r="V10" i="18"/>
  <c r="W10" i="18"/>
  <c r="X10" i="18"/>
  <c r="Y10" i="18"/>
  <c r="P30" i="18"/>
  <c r="Q30" i="18"/>
  <c r="R30" i="18"/>
  <c r="S30" i="18"/>
  <c r="P25" i="18"/>
  <c r="Q25" i="18"/>
  <c r="R25" i="18"/>
  <c r="S25" i="18"/>
  <c r="P20" i="18"/>
  <c r="Q20" i="18"/>
  <c r="R20" i="18"/>
  <c r="S20" i="18"/>
  <c r="P15" i="18"/>
  <c r="Q15" i="18"/>
  <c r="R15" i="18"/>
  <c r="S15" i="18"/>
  <c r="S10" i="18"/>
  <c r="R10" i="18"/>
  <c r="Q10" i="18"/>
  <c r="P10" i="18"/>
  <c r="D40" i="18"/>
  <c r="E40" i="18"/>
  <c r="F40" i="18"/>
  <c r="G40" i="18"/>
  <c r="D35" i="18"/>
  <c r="E35" i="18"/>
  <c r="F35" i="18"/>
  <c r="G35" i="18"/>
  <c r="D30" i="18"/>
  <c r="E30" i="18"/>
  <c r="F30" i="18"/>
  <c r="G30" i="18"/>
  <c r="D25" i="18"/>
  <c r="E25" i="18"/>
  <c r="F25" i="18"/>
  <c r="G25" i="18"/>
  <c r="D20" i="18"/>
  <c r="E20" i="18"/>
  <c r="F20" i="18"/>
  <c r="G20" i="18"/>
  <c r="E361" i="14" l="1"/>
  <c r="F361" i="14"/>
  <c r="G361" i="14"/>
  <c r="H361" i="14"/>
  <c r="I361" i="14"/>
  <c r="J361" i="14"/>
  <c r="K361" i="14"/>
  <c r="L361" i="14"/>
  <c r="E362" i="14"/>
  <c r="F362" i="14"/>
  <c r="G362" i="14"/>
  <c r="H362" i="14"/>
  <c r="I362" i="14"/>
  <c r="J362" i="14"/>
  <c r="K362" i="14"/>
  <c r="L362" i="14"/>
  <c r="E310" i="14"/>
  <c r="F310" i="14"/>
  <c r="G310" i="14"/>
  <c r="H310" i="14"/>
  <c r="I310" i="14"/>
  <c r="J310" i="14"/>
  <c r="K310" i="14"/>
  <c r="L310" i="14"/>
  <c r="E311" i="14"/>
  <c r="F311" i="14"/>
  <c r="G311" i="14"/>
  <c r="H311" i="14"/>
  <c r="I311" i="14"/>
  <c r="J311" i="14"/>
  <c r="K311" i="14"/>
  <c r="L311" i="14"/>
  <c r="E259" i="14"/>
  <c r="F259" i="14"/>
  <c r="G259" i="14"/>
  <c r="H259" i="14"/>
  <c r="I259" i="14"/>
  <c r="J259" i="14"/>
  <c r="K259" i="14"/>
  <c r="L259" i="14"/>
  <c r="E260" i="14"/>
  <c r="F260" i="14"/>
  <c r="G260" i="14"/>
  <c r="H260" i="14"/>
  <c r="I260" i="14"/>
  <c r="J260" i="14"/>
  <c r="K260" i="14"/>
  <c r="L260" i="14"/>
  <c r="E208" i="14"/>
  <c r="F208" i="14"/>
  <c r="G208" i="14"/>
  <c r="H208" i="14"/>
  <c r="I208" i="14"/>
  <c r="J208" i="14"/>
  <c r="K208" i="14"/>
  <c r="L208" i="14"/>
  <c r="E209" i="14"/>
  <c r="F209" i="14"/>
  <c r="G209" i="14"/>
  <c r="H209" i="14"/>
  <c r="I209" i="14"/>
  <c r="J209" i="14"/>
  <c r="K209" i="14"/>
  <c r="L209" i="14"/>
  <c r="E157" i="14"/>
  <c r="F157" i="14"/>
  <c r="G157" i="14"/>
  <c r="H157" i="14"/>
  <c r="I157" i="14"/>
  <c r="J157" i="14"/>
  <c r="K157" i="14"/>
  <c r="L157" i="14"/>
  <c r="E158" i="14"/>
  <c r="F158" i="14"/>
  <c r="G158" i="14"/>
  <c r="H158" i="14"/>
  <c r="I158" i="14"/>
  <c r="J158" i="14"/>
  <c r="K158" i="14"/>
  <c r="L158" i="14"/>
  <c r="K56" i="14"/>
  <c r="I56" i="14"/>
  <c r="G56" i="14"/>
  <c r="E56" i="14"/>
  <c r="K55" i="14"/>
  <c r="I55" i="14"/>
  <c r="G55" i="14"/>
  <c r="E55" i="14"/>
  <c r="W55" i="8"/>
  <c r="F55" i="14" s="1"/>
  <c r="X55" i="8"/>
  <c r="H55" i="14" s="1"/>
  <c r="Y55" i="8"/>
  <c r="J55" i="14" s="1"/>
  <c r="Z55" i="8"/>
  <c r="L55" i="14" s="1"/>
  <c r="AB55" i="8"/>
  <c r="AC55" i="8"/>
  <c r="E106" i="14" s="1"/>
  <c r="AF55" i="8"/>
  <c r="AG55" i="8"/>
  <c r="G106" i="14" s="1"/>
  <c r="AJ55" i="8"/>
  <c r="AK55" i="8"/>
  <c r="I106" i="14" s="1"/>
  <c r="AN55" i="8"/>
  <c r="AO55" i="8"/>
  <c r="K106" i="14" s="1"/>
  <c r="W56" i="8"/>
  <c r="F56" i="14" s="1"/>
  <c r="X56" i="8"/>
  <c r="H56" i="14" s="1"/>
  <c r="Y56" i="8"/>
  <c r="J56" i="14" s="1"/>
  <c r="Z56" i="8"/>
  <c r="L56" i="14" s="1"/>
  <c r="AB56" i="8"/>
  <c r="AC56" i="8"/>
  <c r="E107" i="14" s="1"/>
  <c r="AF56" i="8"/>
  <c r="AG56" i="8"/>
  <c r="G107" i="14" s="1"/>
  <c r="AJ56" i="8"/>
  <c r="AK56" i="8"/>
  <c r="I107" i="14" s="1"/>
  <c r="AN56" i="8"/>
  <c r="AO56" i="8"/>
  <c r="K107" i="14" s="1"/>
  <c r="E4441" i="14"/>
  <c r="F4441" i="14"/>
  <c r="G4441" i="14"/>
  <c r="H4441" i="14"/>
  <c r="I4441" i="14"/>
  <c r="J4441" i="14"/>
  <c r="K4441" i="14"/>
  <c r="L4441" i="14"/>
  <c r="E4442" i="14"/>
  <c r="F4442" i="14"/>
  <c r="G4442" i="14"/>
  <c r="H4442" i="14"/>
  <c r="I4442" i="14"/>
  <c r="J4442" i="14"/>
  <c r="K4442" i="14"/>
  <c r="L4442" i="14"/>
  <c r="E4390" i="14"/>
  <c r="F4390" i="14"/>
  <c r="G4390" i="14"/>
  <c r="H4390" i="14"/>
  <c r="I4390" i="14"/>
  <c r="J4390" i="14"/>
  <c r="K4390" i="14"/>
  <c r="L4390" i="14"/>
  <c r="E4391" i="14"/>
  <c r="F4391" i="14"/>
  <c r="G4391" i="14"/>
  <c r="H4391" i="14"/>
  <c r="I4391" i="14"/>
  <c r="J4391" i="14"/>
  <c r="K4391" i="14"/>
  <c r="L4391" i="14"/>
  <c r="E4339" i="14"/>
  <c r="F4339" i="14"/>
  <c r="G4339" i="14"/>
  <c r="H4339" i="14"/>
  <c r="I4339" i="14"/>
  <c r="J4339" i="14"/>
  <c r="K4339" i="14"/>
  <c r="L4339" i="14"/>
  <c r="E4340" i="14"/>
  <c r="F4340" i="14"/>
  <c r="G4340" i="14"/>
  <c r="H4340" i="14"/>
  <c r="I4340" i="14"/>
  <c r="J4340" i="14"/>
  <c r="K4340" i="14"/>
  <c r="L4340" i="14"/>
  <c r="E4288" i="14"/>
  <c r="F4288" i="14"/>
  <c r="G4288" i="14"/>
  <c r="H4288" i="14"/>
  <c r="I4288" i="14"/>
  <c r="J4288" i="14"/>
  <c r="K4288" i="14"/>
  <c r="L4288" i="14"/>
  <c r="E4289" i="14"/>
  <c r="F4289" i="14"/>
  <c r="G4289" i="14"/>
  <c r="H4289" i="14"/>
  <c r="I4289" i="14"/>
  <c r="J4289" i="14"/>
  <c r="K4289" i="14"/>
  <c r="L4289" i="14"/>
  <c r="E4237" i="14"/>
  <c r="F4237" i="14"/>
  <c r="G4237" i="14"/>
  <c r="H4237" i="14"/>
  <c r="I4237" i="14"/>
  <c r="J4237" i="14"/>
  <c r="K4237" i="14"/>
  <c r="L4237" i="14"/>
  <c r="E4238" i="14"/>
  <c r="F4238" i="14"/>
  <c r="G4238" i="14"/>
  <c r="H4238" i="14"/>
  <c r="I4238" i="14"/>
  <c r="J4238" i="14"/>
  <c r="K4238" i="14"/>
  <c r="L4238" i="14"/>
  <c r="E4186" i="14"/>
  <c r="F4186" i="14"/>
  <c r="G4186" i="14"/>
  <c r="H4186" i="14"/>
  <c r="I4186" i="14"/>
  <c r="J4186" i="14"/>
  <c r="K4186" i="14"/>
  <c r="L4186" i="14"/>
  <c r="E4187" i="14"/>
  <c r="F4187" i="14"/>
  <c r="G4187" i="14"/>
  <c r="H4187" i="14"/>
  <c r="I4187" i="14"/>
  <c r="J4187" i="14"/>
  <c r="K4187" i="14"/>
  <c r="L4187" i="14"/>
  <c r="E4135" i="14"/>
  <c r="F4135" i="14"/>
  <c r="G4135" i="14"/>
  <c r="H4135" i="14"/>
  <c r="I4135" i="14"/>
  <c r="J4135" i="14"/>
  <c r="K4135" i="14"/>
  <c r="L4135" i="14"/>
  <c r="E4136" i="14"/>
  <c r="F4136" i="14"/>
  <c r="G4136" i="14"/>
  <c r="H4136" i="14"/>
  <c r="I4136" i="14"/>
  <c r="J4136" i="14"/>
  <c r="K4136" i="14"/>
  <c r="L4136" i="14"/>
  <c r="E4084" i="14"/>
  <c r="F4084" i="14"/>
  <c r="G4084" i="14"/>
  <c r="H4084" i="14"/>
  <c r="I4084" i="14"/>
  <c r="J4084" i="14"/>
  <c r="K4084" i="14"/>
  <c r="L4084" i="14"/>
  <c r="E4085" i="14"/>
  <c r="F4085" i="14"/>
  <c r="G4085" i="14"/>
  <c r="H4085" i="14"/>
  <c r="I4085" i="14"/>
  <c r="J4085" i="14"/>
  <c r="K4085" i="14"/>
  <c r="L4085" i="14"/>
  <c r="E4033" i="14"/>
  <c r="F4033" i="14"/>
  <c r="G4033" i="14"/>
  <c r="H4033" i="14"/>
  <c r="I4033" i="14"/>
  <c r="J4033" i="14"/>
  <c r="K4033" i="14"/>
  <c r="L4033" i="14"/>
  <c r="E4034" i="14"/>
  <c r="F4034" i="14"/>
  <c r="G4034" i="14"/>
  <c r="H4034" i="14"/>
  <c r="I4034" i="14"/>
  <c r="J4034" i="14"/>
  <c r="K4034" i="14"/>
  <c r="L4034" i="14"/>
  <c r="E3982" i="14"/>
  <c r="F3982" i="14"/>
  <c r="G3982" i="14"/>
  <c r="H3982" i="14"/>
  <c r="I3982" i="14"/>
  <c r="J3982" i="14"/>
  <c r="K3982" i="14"/>
  <c r="L3982" i="14"/>
  <c r="E3983" i="14"/>
  <c r="F3983" i="14"/>
  <c r="G3983" i="14"/>
  <c r="H3983" i="14"/>
  <c r="I3983" i="14"/>
  <c r="J3983" i="14"/>
  <c r="K3983" i="14"/>
  <c r="L3983" i="14"/>
  <c r="E3931" i="14"/>
  <c r="F3931" i="14"/>
  <c r="G3931" i="14"/>
  <c r="H3931" i="14"/>
  <c r="I3931" i="14"/>
  <c r="J3931" i="14"/>
  <c r="K3931" i="14"/>
  <c r="L3931" i="14"/>
  <c r="E3932" i="14"/>
  <c r="F3932" i="14"/>
  <c r="G3932" i="14"/>
  <c r="H3932" i="14"/>
  <c r="I3932" i="14"/>
  <c r="J3932" i="14"/>
  <c r="K3932" i="14"/>
  <c r="L3932" i="14"/>
  <c r="E3880" i="14"/>
  <c r="F3880" i="14"/>
  <c r="G3880" i="14"/>
  <c r="H3880" i="14"/>
  <c r="I3880" i="14"/>
  <c r="J3880" i="14"/>
  <c r="K3880" i="14"/>
  <c r="L3880" i="14"/>
  <c r="E3881" i="14"/>
  <c r="F3881" i="14"/>
  <c r="G3881" i="14"/>
  <c r="H3881" i="14"/>
  <c r="I3881" i="14"/>
  <c r="J3881" i="14"/>
  <c r="K3881" i="14"/>
  <c r="L3881" i="14"/>
  <c r="E3829" i="14"/>
  <c r="F3829" i="14"/>
  <c r="G3829" i="14"/>
  <c r="H3829" i="14"/>
  <c r="I3829" i="14"/>
  <c r="J3829" i="14"/>
  <c r="K3829" i="14"/>
  <c r="L3829" i="14"/>
  <c r="E3830" i="14"/>
  <c r="F3830" i="14"/>
  <c r="G3830" i="14"/>
  <c r="H3830" i="14"/>
  <c r="I3830" i="14"/>
  <c r="J3830" i="14"/>
  <c r="K3830" i="14"/>
  <c r="L3830" i="14"/>
  <c r="E3778" i="14"/>
  <c r="F3778" i="14"/>
  <c r="G3778" i="14"/>
  <c r="H3778" i="14"/>
  <c r="I3778" i="14"/>
  <c r="J3778" i="14"/>
  <c r="K3778" i="14"/>
  <c r="L3778" i="14"/>
  <c r="E3779" i="14"/>
  <c r="F3779" i="14"/>
  <c r="G3779" i="14"/>
  <c r="H3779" i="14"/>
  <c r="I3779" i="14"/>
  <c r="J3779" i="14"/>
  <c r="K3779" i="14"/>
  <c r="L3779" i="14"/>
  <c r="E3727" i="14"/>
  <c r="F3727" i="14"/>
  <c r="G3727" i="14"/>
  <c r="H3727" i="14"/>
  <c r="I3727" i="14"/>
  <c r="J3727" i="14"/>
  <c r="K3727" i="14"/>
  <c r="L3727" i="14"/>
  <c r="E3728" i="14"/>
  <c r="F3728" i="14"/>
  <c r="G3728" i="14"/>
  <c r="H3728" i="14"/>
  <c r="I3728" i="14"/>
  <c r="J3728" i="14"/>
  <c r="K3728" i="14"/>
  <c r="L3728" i="14"/>
  <c r="E3676" i="14"/>
  <c r="F3676" i="14"/>
  <c r="G3676" i="14"/>
  <c r="H3676" i="14"/>
  <c r="I3676" i="14"/>
  <c r="J3676" i="14"/>
  <c r="K3676" i="14"/>
  <c r="L3676" i="14"/>
  <c r="E3677" i="14"/>
  <c r="F3677" i="14"/>
  <c r="G3677" i="14"/>
  <c r="H3677" i="14"/>
  <c r="I3677" i="14"/>
  <c r="J3677" i="14"/>
  <c r="K3677" i="14"/>
  <c r="L3677" i="14"/>
  <c r="E3625" i="14"/>
  <c r="F3625" i="14"/>
  <c r="G3625" i="14"/>
  <c r="H3625" i="14"/>
  <c r="I3625" i="14"/>
  <c r="J3625" i="14"/>
  <c r="K3625" i="14"/>
  <c r="L3625" i="14"/>
  <c r="E3626" i="14"/>
  <c r="F3626" i="14"/>
  <c r="G3626" i="14"/>
  <c r="H3626" i="14"/>
  <c r="I3626" i="14"/>
  <c r="J3626" i="14"/>
  <c r="K3626" i="14"/>
  <c r="L3626" i="14"/>
  <c r="E3574" i="14"/>
  <c r="F3574" i="14"/>
  <c r="G3574" i="14"/>
  <c r="H3574" i="14"/>
  <c r="I3574" i="14"/>
  <c r="J3574" i="14"/>
  <c r="K3574" i="14"/>
  <c r="L3574" i="14"/>
  <c r="E3575" i="14"/>
  <c r="F3575" i="14"/>
  <c r="G3575" i="14"/>
  <c r="H3575" i="14"/>
  <c r="I3575" i="14"/>
  <c r="J3575" i="14"/>
  <c r="K3575" i="14"/>
  <c r="L3575" i="14"/>
  <c r="E3523" i="14"/>
  <c r="F3523" i="14"/>
  <c r="G3523" i="14"/>
  <c r="H3523" i="14"/>
  <c r="I3523" i="14"/>
  <c r="J3523" i="14"/>
  <c r="K3523" i="14"/>
  <c r="L3523" i="14"/>
  <c r="E3524" i="14"/>
  <c r="F3524" i="14"/>
  <c r="G3524" i="14"/>
  <c r="H3524" i="14"/>
  <c r="I3524" i="14"/>
  <c r="J3524" i="14"/>
  <c r="K3524" i="14"/>
  <c r="L3524" i="14"/>
  <c r="E3472" i="14"/>
  <c r="F3472" i="14"/>
  <c r="G3472" i="14"/>
  <c r="H3472" i="14"/>
  <c r="I3472" i="14"/>
  <c r="J3472" i="14"/>
  <c r="K3472" i="14"/>
  <c r="L3472" i="14"/>
  <c r="E3473" i="14"/>
  <c r="F3473" i="14"/>
  <c r="G3473" i="14"/>
  <c r="H3473" i="14"/>
  <c r="I3473" i="14"/>
  <c r="J3473" i="14"/>
  <c r="K3473" i="14"/>
  <c r="L3473" i="14"/>
  <c r="E3421" i="14"/>
  <c r="F3421" i="14"/>
  <c r="G3421" i="14"/>
  <c r="H3421" i="14"/>
  <c r="I3421" i="14"/>
  <c r="J3421" i="14"/>
  <c r="K3421" i="14"/>
  <c r="L3421" i="14"/>
  <c r="E3422" i="14"/>
  <c r="F3422" i="14"/>
  <c r="G3422" i="14"/>
  <c r="H3422" i="14"/>
  <c r="I3422" i="14"/>
  <c r="J3422" i="14"/>
  <c r="K3422" i="14"/>
  <c r="L3422" i="14"/>
  <c r="E3370" i="14"/>
  <c r="F3370" i="14"/>
  <c r="G3370" i="14"/>
  <c r="H3370" i="14"/>
  <c r="I3370" i="14"/>
  <c r="J3370" i="14"/>
  <c r="K3370" i="14"/>
  <c r="L3370" i="14"/>
  <c r="E3371" i="14"/>
  <c r="F3371" i="14"/>
  <c r="G3371" i="14"/>
  <c r="H3371" i="14"/>
  <c r="I3371" i="14"/>
  <c r="J3371" i="14"/>
  <c r="K3371" i="14"/>
  <c r="L3371" i="14"/>
  <c r="E3319" i="14"/>
  <c r="F3319" i="14"/>
  <c r="G3319" i="14"/>
  <c r="H3319" i="14"/>
  <c r="I3319" i="14"/>
  <c r="J3319" i="14"/>
  <c r="K3319" i="14"/>
  <c r="L3319" i="14"/>
  <c r="E3320" i="14"/>
  <c r="F3320" i="14"/>
  <c r="G3320" i="14"/>
  <c r="H3320" i="14"/>
  <c r="I3320" i="14"/>
  <c r="J3320" i="14"/>
  <c r="K3320" i="14"/>
  <c r="L3320" i="14"/>
  <c r="E3268" i="14"/>
  <c r="F3268" i="14"/>
  <c r="G3268" i="14"/>
  <c r="H3268" i="14"/>
  <c r="I3268" i="14"/>
  <c r="J3268" i="14"/>
  <c r="K3268" i="14"/>
  <c r="L3268" i="14"/>
  <c r="E3269" i="14"/>
  <c r="F3269" i="14"/>
  <c r="G3269" i="14"/>
  <c r="H3269" i="14"/>
  <c r="I3269" i="14"/>
  <c r="J3269" i="14"/>
  <c r="K3269" i="14"/>
  <c r="L3269" i="14"/>
  <c r="E3217" i="14"/>
  <c r="F3217" i="14"/>
  <c r="G3217" i="14"/>
  <c r="H3217" i="14"/>
  <c r="I3217" i="14"/>
  <c r="J3217" i="14"/>
  <c r="K3217" i="14"/>
  <c r="L3217" i="14"/>
  <c r="E3218" i="14"/>
  <c r="F3218" i="14"/>
  <c r="G3218" i="14"/>
  <c r="H3218" i="14"/>
  <c r="I3218" i="14"/>
  <c r="J3218" i="14"/>
  <c r="K3218" i="14"/>
  <c r="L3218" i="14"/>
  <c r="E3166" i="14"/>
  <c r="F3166" i="14"/>
  <c r="G3166" i="14"/>
  <c r="H3166" i="14"/>
  <c r="I3166" i="14"/>
  <c r="J3166" i="14"/>
  <c r="K3166" i="14"/>
  <c r="L3166" i="14"/>
  <c r="E3167" i="14"/>
  <c r="F3167" i="14"/>
  <c r="G3167" i="14"/>
  <c r="H3167" i="14"/>
  <c r="I3167" i="14"/>
  <c r="J3167" i="14"/>
  <c r="K3167" i="14"/>
  <c r="L3167" i="14"/>
  <c r="E3115" i="14"/>
  <c r="F3115" i="14"/>
  <c r="G3115" i="14"/>
  <c r="H3115" i="14"/>
  <c r="I3115" i="14"/>
  <c r="J3115" i="14"/>
  <c r="K3115" i="14"/>
  <c r="L3115" i="14"/>
  <c r="E3116" i="14"/>
  <c r="F3116" i="14"/>
  <c r="G3116" i="14"/>
  <c r="H3116" i="14"/>
  <c r="I3116" i="14"/>
  <c r="J3116" i="14"/>
  <c r="K3116" i="14"/>
  <c r="L3116" i="14"/>
  <c r="E3064" i="14"/>
  <c r="F3064" i="14"/>
  <c r="G3064" i="14"/>
  <c r="H3064" i="14"/>
  <c r="I3064" i="14"/>
  <c r="J3064" i="14"/>
  <c r="K3064" i="14"/>
  <c r="L3064" i="14"/>
  <c r="E3065" i="14"/>
  <c r="F3065" i="14"/>
  <c r="G3065" i="14"/>
  <c r="H3065" i="14"/>
  <c r="I3065" i="14"/>
  <c r="J3065" i="14"/>
  <c r="K3065" i="14"/>
  <c r="L3065" i="14"/>
  <c r="E3013" i="14"/>
  <c r="F3013" i="14"/>
  <c r="G3013" i="14"/>
  <c r="H3013" i="14"/>
  <c r="I3013" i="14"/>
  <c r="J3013" i="14"/>
  <c r="K3013" i="14"/>
  <c r="L3013" i="14"/>
  <c r="E3014" i="14"/>
  <c r="F3014" i="14"/>
  <c r="G3014" i="14"/>
  <c r="H3014" i="14"/>
  <c r="I3014" i="14"/>
  <c r="J3014" i="14"/>
  <c r="K3014" i="14"/>
  <c r="L3014" i="14"/>
  <c r="E2962" i="14"/>
  <c r="F2962" i="14"/>
  <c r="G2962" i="14"/>
  <c r="H2962" i="14"/>
  <c r="I2962" i="14"/>
  <c r="J2962" i="14"/>
  <c r="K2962" i="14"/>
  <c r="L2962" i="14"/>
  <c r="E2963" i="14"/>
  <c r="F2963" i="14"/>
  <c r="G2963" i="14"/>
  <c r="H2963" i="14"/>
  <c r="I2963" i="14"/>
  <c r="J2963" i="14"/>
  <c r="K2963" i="14"/>
  <c r="L2963" i="14"/>
  <c r="E2911" i="14"/>
  <c r="F2911" i="14"/>
  <c r="G2911" i="14"/>
  <c r="H2911" i="14"/>
  <c r="I2911" i="14"/>
  <c r="J2911" i="14"/>
  <c r="K2911" i="14"/>
  <c r="L2911" i="14"/>
  <c r="E2912" i="14"/>
  <c r="F2912" i="14"/>
  <c r="G2912" i="14"/>
  <c r="H2912" i="14"/>
  <c r="I2912" i="14"/>
  <c r="J2912" i="14"/>
  <c r="K2912" i="14"/>
  <c r="L2912" i="14"/>
  <c r="E2860" i="14"/>
  <c r="F2860" i="14"/>
  <c r="G2860" i="14"/>
  <c r="H2860" i="14"/>
  <c r="I2860" i="14"/>
  <c r="J2860" i="14"/>
  <c r="K2860" i="14"/>
  <c r="L2860" i="14"/>
  <c r="E2861" i="14"/>
  <c r="F2861" i="14"/>
  <c r="G2861" i="14"/>
  <c r="H2861" i="14"/>
  <c r="I2861" i="14"/>
  <c r="J2861" i="14"/>
  <c r="K2861" i="14"/>
  <c r="L2861" i="14"/>
  <c r="E2809" i="14"/>
  <c r="F2809" i="14"/>
  <c r="G2809" i="14"/>
  <c r="H2809" i="14"/>
  <c r="I2809" i="14"/>
  <c r="J2809" i="14"/>
  <c r="K2809" i="14"/>
  <c r="L2809" i="14"/>
  <c r="E2810" i="14"/>
  <c r="F2810" i="14"/>
  <c r="G2810" i="14"/>
  <c r="H2810" i="14"/>
  <c r="I2810" i="14"/>
  <c r="J2810" i="14"/>
  <c r="K2810" i="14"/>
  <c r="L2810" i="14"/>
  <c r="E2758" i="14"/>
  <c r="F2758" i="14"/>
  <c r="G2758" i="14"/>
  <c r="H2758" i="14"/>
  <c r="I2758" i="14"/>
  <c r="J2758" i="14"/>
  <c r="K2758" i="14"/>
  <c r="L2758" i="14"/>
  <c r="E2759" i="14"/>
  <c r="F2759" i="14"/>
  <c r="G2759" i="14"/>
  <c r="H2759" i="14"/>
  <c r="I2759" i="14"/>
  <c r="J2759" i="14"/>
  <c r="K2759" i="14"/>
  <c r="L2759" i="14"/>
  <c r="E2707" i="14"/>
  <c r="F2707" i="14"/>
  <c r="G2707" i="14"/>
  <c r="H2707" i="14"/>
  <c r="I2707" i="14"/>
  <c r="J2707" i="14"/>
  <c r="K2707" i="14"/>
  <c r="L2707" i="14"/>
  <c r="E2708" i="14"/>
  <c r="F2708" i="14"/>
  <c r="G2708" i="14"/>
  <c r="H2708" i="14"/>
  <c r="I2708" i="14"/>
  <c r="J2708" i="14"/>
  <c r="K2708" i="14"/>
  <c r="L2708" i="14"/>
  <c r="E2656" i="14"/>
  <c r="F2656" i="14"/>
  <c r="G2656" i="14"/>
  <c r="H2656" i="14"/>
  <c r="I2656" i="14"/>
  <c r="J2656" i="14"/>
  <c r="K2656" i="14"/>
  <c r="L2656" i="14"/>
  <c r="E2657" i="14"/>
  <c r="F2657" i="14"/>
  <c r="G2657" i="14"/>
  <c r="H2657" i="14"/>
  <c r="I2657" i="14"/>
  <c r="J2657" i="14"/>
  <c r="K2657" i="14"/>
  <c r="L2657" i="14"/>
  <c r="E2605" i="14"/>
  <c r="F2605" i="14"/>
  <c r="G2605" i="14"/>
  <c r="H2605" i="14"/>
  <c r="I2605" i="14"/>
  <c r="J2605" i="14"/>
  <c r="K2605" i="14"/>
  <c r="L2605" i="14"/>
  <c r="E2606" i="14"/>
  <c r="F2606" i="14"/>
  <c r="G2606" i="14"/>
  <c r="H2606" i="14"/>
  <c r="I2606" i="14"/>
  <c r="J2606" i="14"/>
  <c r="K2606" i="14"/>
  <c r="L2606" i="14"/>
  <c r="E2554" i="14"/>
  <c r="F2554" i="14"/>
  <c r="G2554" i="14"/>
  <c r="H2554" i="14"/>
  <c r="I2554" i="14"/>
  <c r="J2554" i="14"/>
  <c r="K2554" i="14"/>
  <c r="L2554" i="14"/>
  <c r="E2555" i="14"/>
  <c r="F2555" i="14"/>
  <c r="G2555" i="14"/>
  <c r="H2555" i="14"/>
  <c r="I2555" i="14"/>
  <c r="J2555" i="14"/>
  <c r="K2555" i="14"/>
  <c r="L2555" i="14"/>
  <c r="E2503" i="14"/>
  <c r="F2503" i="14"/>
  <c r="G2503" i="14"/>
  <c r="H2503" i="14"/>
  <c r="I2503" i="14"/>
  <c r="J2503" i="14"/>
  <c r="K2503" i="14"/>
  <c r="L2503" i="14"/>
  <c r="E2504" i="14"/>
  <c r="F2504" i="14"/>
  <c r="G2504" i="14"/>
  <c r="H2504" i="14"/>
  <c r="I2504" i="14"/>
  <c r="J2504" i="14"/>
  <c r="K2504" i="14"/>
  <c r="L2504" i="14"/>
  <c r="E2452" i="14"/>
  <c r="F2452" i="14"/>
  <c r="G2452" i="14"/>
  <c r="H2452" i="14"/>
  <c r="I2452" i="14"/>
  <c r="J2452" i="14"/>
  <c r="K2452" i="14"/>
  <c r="L2452" i="14"/>
  <c r="E2453" i="14"/>
  <c r="F2453" i="14"/>
  <c r="G2453" i="14"/>
  <c r="H2453" i="14"/>
  <c r="I2453" i="14"/>
  <c r="J2453" i="14"/>
  <c r="K2453" i="14"/>
  <c r="L2453" i="14"/>
  <c r="E2401" i="14"/>
  <c r="F2401" i="14"/>
  <c r="G2401" i="14"/>
  <c r="H2401" i="14"/>
  <c r="I2401" i="14"/>
  <c r="J2401" i="14"/>
  <c r="K2401" i="14"/>
  <c r="L2401" i="14"/>
  <c r="E2402" i="14"/>
  <c r="F2402" i="14"/>
  <c r="G2402" i="14"/>
  <c r="H2402" i="14"/>
  <c r="I2402" i="14"/>
  <c r="J2402" i="14"/>
  <c r="K2402" i="14"/>
  <c r="L2402" i="14"/>
  <c r="E2350" i="14"/>
  <c r="F2350" i="14"/>
  <c r="G2350" i="14"/>
  <c r="H2350" i="14"/>
  <c r="I2350" i="14"/>
  <c r="J2350" i="14"/>
  <c r="K2350" i="14"/>
  <c r="L2350" i="14"/>
  <c r="E2351" i="14"/>
  <c r="F2351" i="14"/>
  <c r="G2351" i="14"/>
  <c r="H2351" i="14"/>
  <c r="I2351" i="14"/>
  <c r="J2351" i="14"/>
  <c r="K2351" i="14"/>
  <c r="L2351" i="14"/>
  <c r="E2299" i="14"/>
  <c r="F2299" i="14"/>
  <c r="G2299" i="14"/>
  <c r="H2299" i="14"/>
  <c r="I2299" i="14"/>
  <c r="J2299" i="14"/>
  <c r="K2299" i="14"/>
  <c r="L2299" i="14"/>
  <c r="E2300" i="14"/>
  <c r="F2300" i="14"/>
  <c r="G2300" i="14"/>
  <c r="H2300" i="14"/>
  <c r="I2300" i="14"/>
  <c r="J2300" i="14"/>
  <c r="K2300" i="14"/>
  <c r="L2300" i="14"/>
  <c r="E2248" i="14"/>
  <c r="F2248" i="14"/>
  <c r="G2248" i="14"/>
  <c r="H2248" i="14"/>
  <c r="I2248" i="14"/>
  <c r="J2248" i="14"/>
  <c r="K2248" i="14"/>
  <c r="L2248" i="14"/>
  <c r="E2249" i="14"/>
  <c r="F2249" i="14"/>
  <c r="G2249" i="14"/>
  <c r="H2249" i="14"/>
  <c r="I2249" i="14"/>
  <c r="J2249" i="14"/>
  <c r="K2249" i="14"/>
  <c r="L2249" i="14"/>
  <c r="E2197" i="14"/>
  <c r="F2197" i="14"/>
  <c r="G2197" i="14"/>
  <c r="H2197" i="14"/>
  <c r="I2197" i="14"/>
  <c r="J2197" i="14"/>
  <c r="K2197" i="14"/>
  <c r="L2197" i="14"/>
  <c r="E2198" i="14"/>
  <c r="F2198" i="14"/>
  <c r="G2198" i="14"/>
  <c r="H2198" i="14"/>
  <c r="I2198" i="14"/>
  <c r="J2198" i="14"/>
  <c r="K2198" i="14"/>
  <c r="L2198" i="14"/>
  <c r="E2146" i="14"/>
  <c r="F2146" i="14"/>
  <c r="G2146" i="14"/>
  <c r="H2146" i="14"/>
  <c r="I2146" i="14"/>
  <c r="J2146" i="14"/>
  <c r="K2146" i="14"/>
  <c r="L2146" i="14"/>
  <c r="E2147" i="14"/>
  <c r="F2147" i="14"/>
  <c r="G2147" i="14"/>
  <c r="H2147" i="14"/>
  <c r="I2147" i="14"/>
  <c r="J2147" i="14"/>
  <c r="K2147" i="14"/>
  <c r="L2147" i="14"/>
  <c r="E2095" i="14"/>
  <c r="F2095" i="14"/>
  <c r="G2095" i="14"/>
  <c r="H2095" i="14"/>
  <c r="I2095" i="14"/>
  <c r="J2095" i="14"/>
  <c r="K2095" i="14"/>
  <c r="L2095" i="14"/>
  <c r="E2096" i="14"/>
  <c r="F2096" i="14"/>
  <c r="G2096" i="14"/>
  <c r="H2096" i="14"/>
  <c r="I2096" i="14"/>
  <c r="J2096" i="14"/>
  <c r="K2096" i="14"/>
  <c r="L2096" i="14"/>
  <c r="E2044" i="14"/>
  <c r="F2044" i="14"/>
  <c r="G2044" i="14"/>
  <c r="H2044" i="14"/>
  <c r="I2044" i="14"/>
  <c r="J2044" i="14"/>
  <c r="K2044" i="14"/>
  <c r="L2044" i="14"/>
  <c r="E2045" i="14"/>
  <c r="F2045" i="14"/>
  <c r="G2045" i="14"/>
  <c r="H2045" i="14"/>
  <c r="I2045" i="14"/>
  <c r="J2045" i="14"/>
  <c r="K2045" i="14"/>
  <c r="L2045" i="14"/>
  <c r="E1993" i="14"/>
  <c r="F1993" i="14"/>
  <c r="G1993" i="14"/>
  <c r="H1993" i="14"/>
  <c r="I1993" i="14"/>
  <c r="J1993" i="14"/>
  <c r="K1993" i="14"/>
  <c r="L1993" i="14"/>
  <c r="E1994" i="14"/>
  <c r="F1994" i="14"/>
  <c r="G1994" i="14"/>
  <c r="H1994" i="14"/>
  <c r="I1994" i="14"/>
  <c r="J1994" i="14"/>
  <c r="K1994" i="14"/>
  <c r="L1994" i="14"/>
  <c r="E1942" i="14"/>
  <c r="F1942" i="14"/>
  <c r="G1942" i="14"/>
  <c r="H1942" i="14"/>
  <c r="I1942" i="14"/>
  <c r="J1942" i="14"/>
  <c r="K1942" i="14"/>
  <c r="L1942" i="14"/>
  <c r="E1943" i="14"/>
  <c r="F1943" i="14"/>
  <c r="G1943" i="14"/>
  <c r="H1943" i="14"/>
  <c r="I1943" i="14"/>
  <c r="J1943" i="14"/>
  <c r="K1943" i="14"/>
  <c r="L1943" i="14"/>
  <c r="E1381" i="14"/>
  <c r="F1381" i="14"/>
  <c r="G1381" i="14"/>
  <c r="H1381" i="14"/>
  <c r="I1381" i="14"/>
  <c r="J1381" i="14"/>
  <c r="K1381" i="14"/>
  <c r="L1381" i="14"/>
  <c r="E1382" i="14"/>
  <c r="F1382" i="14"/>
  <c r="G1382" i="14"/>
  <c r="H1382" i="14"/>
  <c r="I1382" i="14"/>
  <c r="J1382" i="14"/>
  <c r="K1382" i="14"/>
  <c r="L1382" i="14"/>
  <c r="AL56" i="8" l="1"/>
  <c r="J107" i="14" s="1"/>
  <c r="AL55" i="8"/>
  <c r="J106" i="14" s="1"/>
  <c r="AP56" i="8"/>
  <c r="L107" i="14" s="1"/>
  <c r="AP55" i="8"/>
  <c r="L106" i="14" s="1"/>
  <c r="AH56" i="8"/>
  <c r="H107" i="14" s="1"/>
  <c r="AD55" i="8"/>
  <c r="F106" i="14" s="1"/>
  <c r="AH55" i="8"/>
  <c r="H106" i="14" s="1"/>
  <c r="AD56" i="8"/>
  <c r="F107" i="14" s="1"/>
  <c r="E1330" i="14"/>
  <c r="F1330" i="14"/>
  <c r="G1330" i="14"/>
  <c r="H1330" i="14"/>
  <c r="I1330" i="14"/>
  <c r="J1330" i="14"/>
  <c r="K1330" i="14"/>
  <c r="L1330" i="14"/>
  <c r="E1331" i="14"/>
  <c r="F1331" i="14"/>
  <c r="G1331" i="14"/>
  <c r="H1331" i="14"/>
  <c r="I1331" i="14"/>
  <c r="J1331" i="14"/>
  <c r="K1331" i="14"/>
  <c r="L1331" i="14"/>
  <c r="E1279" i="14"/>
  <c r="F1279" i="14"/>
  <c r="G1279" i="14"/>
  <c r="H1279" i="14"/>
  <c r="I1279" i="14"/>
  <c r="J1279" i="14"/>
  <c r="K1279" i="14"/>
  <c r="L1279" i="14"/>
  <c r="E1280" i="14"/>
  <c r="F1280" i="14"/>
  <c r="G1280" i="14"/>
  <c r="H1280" i="14"/>
  <c r="I1280" i="14"/>
  <c r="J1280" i="14"/>
  <c r="K1280" i="14"/>
  <c r="L1280" i="14"/>
  <c r="E1228" i="14"/>
  <c r="F1228" i="14"/>
  <c r="G1228" i="14"/>
  <c r="H1228" i="14"/>
  <c r="I1228" i="14"/>
  <c r="J1228" i="14"/>
  <c r="K1228" i="14"/>
  <c r="L1228" i="14"/>
  <c r="E1229" i="14"/>
  <c r="F1229" i="14"/>
  <c r="G1229" i="14"/>
  <c r="H1229" i="14"/>
  <c r="I1229" i="14"/>
  <c r="J1229" i="14"/>
  <c r="K1229" i="14"/>
  <c r="L1229" i="14"/>
  <c r="E1177" i="14"/>
  <c r="F1177" i="14"/>
  <c r="G1177" i="14"/>
  <c r="H1177" i="14"/>
  <c r="I1177" i="14"/>
  <c r="J1177" i="14"/>
  <c r="K1177" i="14"/>
  <c r="L1177" i="14"/>
  <c r="E1178" i="14"/>
  <c r="F1178" i="14"/>
  <c r="G1178" i="14"/>
  <c r="H1178" i="14"/>
  <c r="I1178" i="14"/>
  <c r="J1178" i="14"/>
  <c r="K1178" i="14"/>
  <c r="L1178" i="14"/>
  <c r="E1126" i="14"/>
  <c r="F1126" i="14"/>
  <c r="G1126" i="14"/>
  <c r="H1126" i="14"/>
  <c r="I1126" i="14"/>
  <c r="J1126" i="14"/>
  <c r="K1126" i="14"/>
  <c r="L1126" i="14"/>
  <c r="E1127" i="14"/>
  <c r="F1127" i="14"/>
  <c r="G1127" i="14"/>
  <c r="H1127" i="14"/>
  <c r="I1127" i="14"/>
  <c r="J1127" i="14"/>
  <c r="K1127" i="14"/>
  <c r="L1127" i="14"/>
  <c r="E1075" i="14"/>
  <c r="F1075" i="14"/>
  <c r="G1075" i="14"/>
  <c r="H1075" i="14"/>
  <c r="I1075" i="14"/>
  <c r="J1075" i="14"/>
  <c r="K1075" i="14"/>
  <c r="L1075" i="14"/>
  <c r="E1076" i="14"/>
  <c r="F1076" i="14"/>
  <c r="G1076" i="14"/>
  <c r="H1076" i="14"/>
  <c r="I1076" i="14"/>
  <c r="J1076" i="14"/>
  <c r="K1076" i="14"/>
  <c r="L1076" i="14"/>
  <c r="E1024" i="14"/>
  <c r="F1024" i="14"/>
  <c r="G1024" i="14"/>
  <c r="H1024" i="14"/>
  <c r="I1024" i="14"/>
  <c r="J1024" i="14"/>
  <c r="K1024" i="14"/>
  <c r="L1024" i="14"/>
  <c r="E1025" i="14"/>
  <c r="F1025" i="14"/>
  <c r="G1025" i="14"/>
  <c r="H1025" i="14"/>
  <c r="I1025" i="14"/>
  <c r="J1025" i="14"/>
  <c r="K1025" i="14"/>
  <c r="L1025" i="14"/>
  <c r="E973" i="14"/>
  <c r="F973" i="14"/>
  <c r="G973" i="14"/>
  <c r="H973" i="14"/>
  <c r="I973" i="14"/>
  <c r="J973" i="14"/>
  <c r="K973" i="14"/>
  <c r="L973" i="14"/>
  <c r="E974" i="14"/>
  <c r="F974" i="14"/>
  <c r="G974" i="14"/>
  <c r="H974" i="14"/>
  <c r="I974" i="14"/>
  <c r="J974" i="14"/>
  <c r="K974" i="14"/>
  <c r="L974" i="14"/>
  <c r="E922" i="14"/>
  <c r="F922" i="14"/>
  <c r="G922" i="14"/>
  <c r="H922" i="14"/>
  <c r="I922" i="14"/>
  <c r="J922" i="14"/>
  <c r="K922" i="14"/>
  <c r="L922" i="14"/>
  <c r="E923" i="14"/>
  <c r="F923" i="14"/>
  <c r="G923" i="14"/>
  <c r="H923" i="14"/>
  <c r="I923" i="14"/>
  <c r="J923" i="14"/>
  <c r="K923" i="14"/>
  <c r="L923" i="14"/>
  <c r="E4394" i="14" l="1"/>
  <c r="F4394" i="14"/>
  <c r="G4394" i="14"/>
  <c r="H4394" i="14"/>
  <c r="I4394" i="14"/>
  <c r="J4394" i="14"/>
  <c r="K4394" i="14"/>
  <c r="L4394" i="14"/>
  <c r="E4395" i="14"/>
  <c r="F4395" i="14"/>
  <c r="G4395" i="14"/>
  <c r="H4395" i="14"/>
  <c r="I4395" i="14"/>
  <c r="J4395" i="14"/>
  <c r="K4395" i="14"/>
  <c r="L4395" i="14"/>
  <c r="E4396" i="14"/>
  <c r="F4396" i="14"/>
  <c r="G4396" i="14"/>
  <c r="H4396" i="14"/>
  <c r="I4396" i="14"/>
  <c r="J4396" i="14"/>
  <c r="K4396" i="14"/>
  <c r="L4396" i="14"/>
  <c r="E4397" i="14"/>
  <c r="F4397" i="14"/>
  <c r="G4397" i="14"/>
  <c r="H4397" i="14"/>
  <c r="I4397" i="14"/>
  <c r="J4397" i="14"/>
  <c r="K4397" i="14"/>
  <c r="L4397" i="14"/>
  <c r="E4398" i="14"/>
  <c r="F4398" i="14"/>
  <c r="G4398" i="14"/>
  <c r="H4398" i="14"/>
  <c r="I4398" i="14"/>
  <c r="J4398" i="14"/>
  <c r="K4398" i="14"/>
  <c r="L4398" i="14"/>
  <c r="E4399" i="14"/>
  <c r="F4399" i="14"/>
  <c r="G4399" i="14"/>
  <c r="H4399" i="14"/>
  <c r="I4399" i="14"/>
  <c r="J4399" i="14"/>
  <c r="K4399" i="14"/>
  <c r="L4399" i="14"/>
  <c r="E4400" i="14"/>
  <c r="F4400" i="14"/>
  <c r="G4400" i="14"/>
  <c r="H4400" i="14"/>
  <c r="I4400" i="14"/>
  <c r="J4400" i="14"/>
  <c r="K4400" i="14"/>
  <c r="L4400" i="14"/>
  <c r="E4401" i="14"/>
  <c r="F4401" i="14"/>
  <c r="G4401" i="14"/>
  <c r="H4401" i="14"/>
  <c r="I4401" i="14"/>
  <c r="J4401" i="14"/>
  <c r="K4401" i="14"/>
  <c r="L4401" i="14"/>
  <c r="E4402" i="14"/>
  <c r="F4402" i="14"/>
  <c r="G4402" i="14"/>
  <c r="H4402" i="14"/>
  <c r="I4402" i="14"/>
  <c r="J4402" i="14"/>
  <c r="K4402" i="14"/>
  <c r="L4402" i="14"/>
  <c r="E4403" i="14"/>
  <c r="F4403" i="14"/>
  <c r="G4403" i="14"/>
  <c r="H4403" i="14"/>
  <c r="I4403" i="14"/>
  <c r="J4403" i="14"/>
  <c r="K4403" i="14"/>
  <c r="L4403" i="14"/>
  <c r="E4404" i="14"/>
  <c r="F4404" i="14"/>
  <c r="G4404" i="14"/>
  <c r="H4404" i="14"/>
  <c r="I4404" i="14"/>
  <c r="J4404" i="14"/>
  <c r="K4404" i="14"/>
  <c r="L4404" i="14"/>
  <c r="E4405" i="14"/>
  <c r="F4405" i="14"/>
  <c r="G4405" i="14"/>
  <c r="H4405" i="14"/>
  <c r="I4405" i="14"/>
  <c r="J4405" i="14"/>
  <c r="K4405" i="14"/>
  <c r="L4405" i="14"/>
  <c r="E4406" i="14"/>
  <c r="F4406" i="14"/>
  <c r="G4406" i="14"/>
  <c r="H4406" i="14"/>
  <c r="I4406" i="14"/>
  <c r="J4406" i="14"/>
  <c r="K4406" i="14"/>
  <c r="L4406" i="14"/>
  <c r="E4407" i="14"/>
  <c r="F4407" i="14"/>
  <c r="G4407" i="14"/>
  <c r="H4407" i="14"/>
  <c r="I4407" i="14"/>
  <c r="J4407" i="14"/>
  <c r="K4407" i="14"/>
  <c r="L4407" i="14"/>
  <c r="E4408" i="14"/>
  <c r="F4408" i="14"/>
  <c r="G4408" i="14"/>
  <c r="H4408" i="14"/>
  <c r="I4408" i="14"/>
  <c r="J4408" i="14"/>
  <c r="K4408" i="14"/>
  <c r="L4408" i="14"/>
  <c r="E4409" i="14"/>
  <c r="F4409" i="14"/>
  <c r="G4409" i="14"/>
  <c r="H4409" i="14"/>
  <c r="I4409" i="14"/>
  <c r="J4409" i="14"/>
  <c r="K4409" i="14"/>
  <c r="L4409" i="14"/>
  <c r="E4410" i="14"/>
  <c r="F4410" i="14"/>
  <c r="G4410" i="14"/>
  <c r="H4410" i="14"/>
  <c r="I4410" i="14"/>
  <c r="J4410" i="14"/>
  <c r="K4410" i="14"/>
  <c r="L4410" i="14"/>
  <c r="E4411" i="14"/>
  <c r="F4411" i="14"/>
  <c r="G4411" i="14"/>
  <c r="H4411" i="14"/>
  <c r="I4411" i="14"/>
  <c r="J4411" i="14"/>
  <c r="K4411" i="14"/>
  <c r="L4411" i="14"/>
  <c r="E4412" i="14"/>
  <c r="F4412" i="14"/>
  <c r="G4412" i="14"/>
  <c r="H4412" i="14"/>
  <c r="I4412" i="14"/>
  <c r="J4412" i="14"/>
  <c r="K4412" i="14"/>
  <c r="L4412" i="14"/>
  <c r="E4413" i="14"/>
  <c r="F4413" i="14"/>
  <c r="G4413" i="14"/>
  <c r="H4413" i="14"/>
  <c r="I4413" i="14"/>
  <c r="J4413" i="14"/>
  <c r="K4413" i="14"/>
  <c r="L4413" i="14"/>
  <c r="E4414" i="14"/>
  <c r="F4414" i="14"/>
  <c r="G4414" i="14"/>
  <c r="H4414" i="14"/>
  <c r="I4414" i="14"/>
  <c r="J4414" i="14"/>
  <c r="K4414" i="14"/>
  <c r="L4414" i="14"/>
  <c r="E4415" i="14"/>
  <c r="F4415" i="14"/>
  <c r="G4415" i="14"/>
  <c r="H4415" i="14"/>
  <c r="I4415" i="14"/>
  <c r="J4415" i="14"/>
  <c r="K4415" i="14"/>
  <c r="L4415" i="14"/>
  <c r="E4416" i="14"/>
  <c r="F4416" i="14"/>
  <c r="G4416" i="14"/>
  <c r="H4416" i="14"/>
  <c r="I4416" i="14"/>
  <c r="J4416" i="14"/>
  <c r="K4416" i="14"/>
  <c r="L4416" i="14"/>
  <c r="E4417" i="14"/>
  <c r="F4417" i="14"/>
  <c r="G4417" i="14"/>
  <c r="H4417" i="14"/>
  <c r="I4417" i="14"/>
  <c r="J4417" i="14"/>
  <c r="K4417" i="14"/>
  <c r="L4417" i="14"/>
  <c r="E4418" i="14"/>
  <c r="F4418" i="14"/>
  <c r="G4418" i="14"/>
  <c r="H4418" i="14"/>
  <c r="I4418" i="14"/>
  <c r="J4418" i="14"/>
  <c r="K4418" i="14"/>
  <c r="L4418" i="14"/>
  <c r="E4419" i="14"/>
  <c r="F4419" i="14"/>
  <c r="G4419" i="14"/>
  <c r="H4419" i="14"/>
  <c r="I4419" i="14"/>
  <c r="J4419" i="14"/>
  <c r="K4419" i="14"/>
  <c r="L4419" i="14"/>
  <c r="E4420" i="14"/>
  <c r="F4420" i="14"/>
  <c r="G4420" i="14"/>
  <c r="H4420" i="14"/>
  <c r="I4420" i="14"/>
  <c r="J4420" i="14"/>
  <c r="K4420" i="14"/>
  <c r="L4420" i="14"/>
  <c r="E4421" i="14"/>
  <c r="F4421" i="14"/>
  <c r="G4421" i="14"/>
  <c r="H4421" i="14"/>
  <c r="I4421" i="14"/>
  <c r="J4421" i="14"/>
  <c r="K4421" i="14"/>
  <c r="L4421" i="14"/>
  <c r="E4422" i="14"/>
  <c r="F4422" i="14"/>
  <c r="G4422" i="14"/>
  <c r="H4422" i="14"/>
  <c r="I4422" i="14"/>
  <c r="J4422" i="14"/>
  <c r="K4422" i="14"/>
  <c r="L4422" i="14"/>
  <c r="E4423" i="14"/>
  <c r="F4423" i="14"/>
  <c r="G4423" i="14"/>
  <c r="H4423" i="14"/>
  <c r="I4423" i="14"/>
  <c r="J4423" i="14"/>
  <c r="K4423" i="14"/>
  <c r="L4423" i="14"/>
  <c r="E4424" i="14"/>
  <c r="F4424" i="14"/>
  <c r="G4424" i="14"/>
  <c r="H4424" i="14"/>
  <c r="I4424" i="14"/>
  <c r="J4424" i="14"/>
  <c r="K4424" i="14"/>
  <c r="L4424" i="14"/>
  <c r="E4425" i="14"/>
  <c r="F4425" i="14"/>
  <c r="G4425" i="14"/>
  <c r="H4425" i="14"/>
  <c r="I4425" i="14"/>
  <c r="J4425" i="14"/>
  <c r="K4425" i="14"/>
  <c r="L4425" i="14"/>
  <c r="E4426" i="14"/>
  <c r="F4426" i="14"/>
  <c r="G4426" i="14"/>
  <c r="H4426" i="14"/>
  <c r="I4426" i="14"/>
  <c r="J4426" i="14"/>
  <c r="K4426" i="14"/>
  <c r="L4426" i="14"/>
  <c r="E4427" i="14"/>
  <c r="F4427" i="14"/>
  <c r="G4427" i="14"/>
  <c r="H4427" i="14"/>
  <c r="I4427" i="14"/>
  <c r="J4427" i="14"/>
  <c r="K4427" i="14"/>
  <c r="L4427" i="14"/>
  <c r="E4428" i="14"/>
  <c r="F4428" i="14"/>
  <c r="G4428" i="14"/>
  <c r="H4428" i="14"/>
  <c r="I4428" i="14"/>
  <c r="J4428" i="14"/>
  <c r="K4428" i="14"/>
  <c r="L4428" i="14"/>
  <c r="E4429" i="14"/>
  <c r="F4429" i="14"/>
  <c r="G4429" i="14"/>
  <c r="H4429" i="14"/>
  <c r="I4429" i="14"/>
  <c r="J4429" i="14"/>
  <c r="K4429" i="14"/>
  <c r="L4429" i="14"/>
  <c r="E4430" i="14"/>
  <c r="F4430" i="14"/>
  <c r="G4430" i="14"/>
  <c r="H4430" i="14"/>
  <c r="I4430" i="14"/>
  <c r="J4430" i="14"/>
  <c r="K4430" i="14"/>
  <c r="L4430" i="14"/>
  <c r="E4431" i="14"/>
  <c r="F4431" i="14"/>
  <c r="G4431" i="14"/>
  <c r="H4431" i="14"/>
  <c r="I4431" i="14"/>
  <c r="J4431" i="14"/>
  <c r="K4431" i="14"/>
  <c r="L4431" i="14"/>
  <c r="E4432" i="14"/>
  <c r="F4432" i="14"/>
  <c r="G4432" i="14"/>
  <c r="H4432" i="14"/>
  <c r="I4432" i="14"/>
  <c r="J4432" i="14"/>
  <c r="K4432" i="14"/>
  <c r="L4432" i="14"/>
  <c r="E4433" i="14"/>
  <c r="F4433" i="14"/>
  <c r="G4433" i="14"/>
  <c r="H4433" i="14"/>
  <c r="I4433" i="14"/>
  <c r="J4433" i="14"/>
  <c r="K4433" i="14"/>
  <c r="L4433" i="14"/>
  <c r="E4434" i="14"/>
  <c r="F4434" i="14"/>
  <c r="G4434" i="14"/>
  <c r="H4434" i="14"/>
  <c r="I4434" i="14"/>
  <c r="J4434" i="14"/>
  <c r="K4434" i="14"/>
  <c r="L4434" i="14"/>
  <c r="E4435" i="14"/>
  <c r="F4435" i="14"/>
  <c r="G4435" i="14"/>
  <c r="H4435" i="14"/>
  <c r="I4435" i="14"/>
  <c r="J4435" i="14"/>
  <c r="K4435" i="14"/>
  <c r="L4435" i="14"/>
  <c r="E4436" i="14"/>
  <c r="F4436" i="14"/>
  <c r="G4436" i="14"/>
  <c r="H4436" i="14"/>
  <c r="I4436" i="14"/>
  <c r="J4436" i="14"/>
  <c r="K4436" i="14"/>
  <c r="L4436" i="14"/>
  <c r="E4437" i="14"/>
  <c r="F4437" i="14"/>
  <c r="G4437" i="14"/>
  <c r="H4437" i="14"/>
  <c r="I4437" i="14"/>
  <c r="J4437" i="14"/>
  <c r="K4437" i="14"/>
  <c r="L4437" i="14"/>
  <c r="E4438" i="14"/>
  <c r="F4438" i="14"/>
  <c r="G4438" i="14"/>
  <c r="H4438" i="14"/>
  <c r="I4438" i="14"/>
  <c r="J4438" i="14"/>
  <c r="K4438" i="14"/>
  <c r="L4438" i="14"/>
  <c r="E4439" i="14"/>
  <c r="F4439" i="14"/>
  <c r="G4439" i="14"/>
  <c r="H4439" i="14"/>
  <c r="I4439" i="14"/>
  <c r="J4439" i="14"/>
  <c r="K4439" i="14"/>
  <c r="L4439" i="14"/>
  <c r="E4440" i="14"/>
  <c r="F4440" i="14"/>
  <c r="G4440" i="14"/>
  <c r="H4440" i="14"/>
  <c r="I4440" i="14"/>
  <c r="J4440" i="14"/>
  <c r="K4440" i="14"/>
  <c r="L4440" i="14"/>
  <c r="E4343" i="14"/>
  <c r="F4343" i="14"/>
  <c r="G4343" i="14"/>
  <c r="H4343" i="14"/>
  <c r="I4343" i="14"/>
  <c r="J4343" i="14"/>
  <c r="K4343" i="14"/>
  <c r="L4343" i="14"/>
  <c r="E4344" i="14"/>
  <c r="F4344" i="14"/>
  <c r="G4344" i="14"/>
  <c r="H4344" i="14"/>
  <c r="I4344" i="14"/>
  <c r="J4344" i="14"/>
  <c r="K4344" i="14"/>
  <c r="L4344" i="14"/>
  <c r="E4345" i="14"/>
  <c r="F4345" i="14"/>
  <c r="G4345" i="14"/>
  <c r="H4345" i="14"/>
  <c r="I4345" i="14"/>
  <c r="J4345" i="14"/>
  <c r="K4345" i="14"/>
  <c r="L4345" i="14"/>
  <c r="E4346" i="14"/>
  <c r="F4346" i="14"/>
  <c r="G4346" i="14"/>
  <c r="H4346" i="14"/>
  <c r="I4346" i="14"/>
  <c r="J4346" i="14"/>
  <c r="K4346" i="14"/>
  <c r="L4346" i="14"/>
  <c r="E4347" i="14"/>
  <c r="F4347" i="14"/>
  <c r="G4347" i="14"/>
  <c r="H4347" i="14"/>
  <c r="I4347" i="14"/>
  <c r="J4347" i="14"/>
  <c r="K4347" i="14"/>
  <c r="L4347" i="14"/>
  <c r="E4348" i="14"/>
  <c r="F4348" i="14"/>
  <c r="G4348" i="14"/>
  <c r="H4348" i="14"/>
  <c r="I4348" i="14"/>
  <c r="J4348" i="14"/>
  <c r="K4348" i="14"/>
  <c r="L4348" i="14"/>
  <c r="E4349" i="14"/>
  <c r="F4349" i="14"/>
  <c r="G4349" i="14"/>
  <c r="H4349" i="14"/>
  <c r="I4349" i="14"/>
  <c r="J4349" i="14"/>
  <c r="K4349" i="14"/>
  <c r="L4349" i="14"/>
  <c r="E4350" i="14"/>
  <c r="F4350" i="14"/>
  <c r="G4350" i="14"/>
  <c r="H4350" i="14"/>
  <c r="I4350" i="14"/>
  <c r="J4350" i="14"/>
  <c r="K4350" i="14"/>
  <c r="L4350" i="14"/>
  <c r="E4351" i="14"/>
  <c r="F4351" i="14"/>
  <c r="G4351" i="14"/>
  <c r="H4351" i="14"/>
  <c r="I4351" i="14"/>
  <c r="J4351" i="14"/>
  <c r="K4351" i="14"/>
  <c r="L4351" i="14"/>
  <c r="E4352" i="14"/>
  <c r="F4352" i="14"/>
  <c r="G4352" i="14"/>
  <c r="H4352" i="14"/>
  <c r="I4352" i="14"/>
  <c r="J4352" i="14"/>
  <c r="K4352" i="14"/>
  <c r="L4352" i="14"/>
  <c r="E4353" i="14"/>
  <c r="F4353" i="14"/>
  <c r="G4353" i="14"/>
  <c r="H4353" i="14"/>
  <c r="I4353" i="14"/>
  <c r="J4353" i="14"/>
  <c r="K4353" i="14"/>
  <c r="L4353" i="14"/>
  <c r="E4354" i="14"/>
  <c r="F4354" i="14"/>
  <c r="G4354" i="14"/>
  <c r="H4354" i="14"/>
  <c r="I4354" i="14"/>
  <c r="J4354" i="14"/>
  <c r="K4354" i="14"/>
  <c r="L4354" i="14"/>
  <c r="E4355" i="14"/>
  <c r="F4355" i="14"/>
  <c r="G4355" i="14"/>
  <c r="H4355" i="14"/>
  <c r="I4355" i="14"/>
  <c r="J4355" i="14"/>
  <c r="K4355" i="14"/>
  <c r="L4355" i="14"/>
  <c r="E4356" i="14"/>
  <c r="F4356" i="14"/>
  <c r="G4356" i="14"/>
  <c r="H4356" i="14"/>
  <c r="I4356" i="14"/>
  <c r="J4356" i="14"/>
  <c r="K4356" i="14"/>
  <c r="L4356" i="14"/>
  <c r="E4357" i="14"/>
  <c r="F4357" i="14"/>
  <c r="G4357" i="14"/>
  <c r="H4357" i="14"/>
  <c r="I4357" i="14"/>
  <c r="J4357" i="14"/>
  <c r="K4357" i="14"/>
  <c r="L4357" i="14"/>
  <c r="E4358" i="14"/>
  <c r="F4358" i="14"/>
  <c r="G4358" i="14"/>
  <c r="H4358" i="14"/>
  <c r="I4358" i="14"/>
  <c r="J4358" i="14"/>
  <c r="K4358" i="14"/>
  <c r="L4358" i="14"/>
  <c r="E4359" i="14"/>
  <c r="F4359" i="14"/>
  <c r="G4359" i="14"/>
  <c r="H4359" i="14"/>
  <c r="I4359" i="14"/>
  <c r="J4359" i="14"/>
  <c r="K4359" i="14"/>
  <c r="L4359" i="14"/>
  <c r="E4360" i="14"/>
  <c r="F4360" i="14"/>
  <c r="G4360" i="14"/>
  <c r="H4360" i="14"/>
  <c r="I4360" i="14"/>
  <c r="J4360" i="14"/>
  <c r="K4360" i="14"/>
  <c r="L4360" i="14"/>
  <c r="E4361" i="14"/>
  <c r="F4361" i="14"/>
  <c r="G4361" i="14"/>
  <c r="H4361" i="14"/>
  <c r="I4361" i="14"/>
  <c r="J4361" i="14"/>
  <c r="K4361" i="14"/>
  <c r="L4361" i="14"/>
  <c r="E4362" i="14"/>
  <c r="F4362" i="14"/>
  <c r="G4362" i="14"/>
  <c r="H4362" i="14"/>
  <c r="I4362" i="14"/>
  <c r="J4362" i="14"/>
  <c r="K4362" i="14"/>
  <c r="L4362" i="14"/>
  <c r="E4363" i="14"/>
  <c r="F4363" i="14"/>
  <c r="G4363" i="14"/>
  <c r="H4363" i="14"/>
  <c r="I4363" i="14"/>
  <c r="J4363" i="14"/>
  <c r="K4363" i="14"/>
  <c r="L4363" i="14"/>
  <c r="E4364" i="14"/>
  <c r="F4364" i="14"/>
  <c r="G4364" i="14"/>
  <c r="H4364" i="14"/>
  <c r="I4364" i="14"/>
  <c r="J4364" i="14"/>
  <c r="K4364" i="14"/>
  <c r="L4364" i="14"/>
  <c r="E4365" i="14"/>
  <c r="F4365" i="14"/>
  <c r="G4365" i="14"/>
  <c r="H4365" i="14"/>
  <c r="I4365" i="14"/>
  <c r="J4365" i="14"/>
  <c r="K4365" i="14"/>
  <c r="L4365" i="14"/>
  <c r="E4366" i="14"/>
  <c r="F4366" i="14"/>
  <c r="G4366" i="14"/>
  <c r="H4366" i="14"/>
  <c r="I4366" i="14"/>
  <c r="J4366" i="14"/>
  <c r="K4366" i="14"/>
  <c r="L4366" i="14"/>
  <c r="E4367" i="14"/>
  <c r="F4367" i="14"/>
  <c r="G4367" i="14"/>
  <c r="H4367" i="14"/>
  <c r="I4367" i="14"/>
  <c r="J4367" i="14"/>
  <c r="K4367" i="14"/>
  <c r="L4367" i="14"/>
  <c r="E4368" i="14"/>
  <c r="F4368" i="14"/>
  <c r="G4368" i="14"/>
  <c r="H4368" i="14"/>
  <c r="I4368" i="14"/>
  <c r="J4368" i="14"/>
  <c r="K4368" i="14"/>
  <c r="L4368" i="14"/>
  <c r="E4369" i="14"/>
  <c r="F4369" i="14"/>
  <c r="G4369" i="14"/>
  <c r="H4369" i="14"/>
  <c r="I4369" i="14"/>
  <c r="J4369" i="14"/>
  <c r="K4369" i="14"/>
  <c r="L4369" i="14"/>
  <c r="E4370" i="14"/>
  <c r="F4370" i="14"/>
  <c r="G4370" i="14"/>
  <c r="H4370" i="14"/>
  <c r="I4370" i="14"/>
  <c r="J4370" i="14"/>
  <c r="K4370" i="14"/>
  <c r="L4370" i="14"/>
  <c r="E4371" i="14"/>
  <c r="F4371" i="14"/>
  <c r="G4371" i="14"/>
  <c r="H4371" i="14"/>
  <c r="I4371" i="14"/>
  <c r="J4371" i="14"/>
  <c r="K4371" i="14"/>
  <c r="L4371" i="14"/>
  <c r="E4372" i="14"/>
  <c r="F4372" i="14"/>
  <c r="G4372" i="14"/>
  <c r="H4372" i="14"/>
  <c r="I4372" i="14"/>
  <c r="J4372" i="14"/>
  <c r="K4372" i="14"/>
  <c r="L4372" i="14"/>
  <c r="E4373" i="14"/>
  <c r="F4373" i="14"/>
  <c r="G4373" i="14"/>
  <c r="H4373" i="14"/>
  <c r="I4373" i="14"/>
  <c r="J4373" i="14"/>
  <c r="K4373" i="14"/>
  <c r="L4373" i="14"/>
  <c r="E4374" i="14"/>
  <c r="F4374" i="14"/>
  <c r="G4374" i="14"/>
  <c r="H4374" i="14"/>
  <c r="I4374" i="14"/>
  <c r="J4374" i="14"/>
  <c r="K4374" i="14"/>
  <c r="L4374" i="14"/>
  <c r="E4375" i="14"/>
  <c r="F4375" i="14"/>
  <c r="G4375" i="14"/>
  <c r="H4375" i="14"/>
  <c r="I4375" i="14"/>
  <c r="J4375" i="14"/>
  <c r="K4375" i="14"/>
  <c r="L4375" i="14"/>
  <c r="E4376" i="14"/>
  <c r="F4376" i="14"/>
  <c r="G4376" i="14"/>
  <c r="H4376" i="14"/>
  <c r="I4376" i="14"/>
  <c r="J4376" i="14"/>
  <c r="K4376" i="14"/>
  <c r="L4376" i="14"/>
  <c r="E4377" i="14"/>
  <c r="F4377" i="14"/>
  <c r="G4377" i="14"/>
  <c r="H4377" i="14"/>
  <c r="I4377" i="14"/>
  <c r="J4377" i="14"/>
  <c r="K4377" i="14"/>
  <c r="L4377" i="14"/>
  <c r="E4378" i="14"/>
  <c r="F4378" i="14"/>
  <c r="G4378" i="14"/>
  <c r="H4378" i="14"/>
  <c r="I4378" i="14"/>
  <c r="J4378" i="14"/>
  <c r="K4378" i="14"/>
  <c r="L4378" i="14"/>
  <c r="E4379" i="14"/>
  <c r="F4379" i="14"/>
  <c r="G4379" i="14"/>
  <c r="H4379" i="14"/>
  <c r="I4379" i="14"/>
  <c r="J4379" i="14"/>
  <c r="K4379" i="14"/>
  <c r="L4379" i="14"/>
  <c r="E4380" i="14"/>
  <c r="F4380" i="14"/>
  <c r="G4380" i="14"/>
  <c r="H4380" i="14"/>
  <c r="I4380" i="14"/>
  <c r="J4380" i="14"/>
  <c r="K4380" i="14"/>
  <c r="L4380" i="14"/>
  <c r="E4381" i="14"/>
  <c r="F4381" i="14"/>
  <c r="G4381" i="14"/>
  <c r="H4381" i="14"/>
  <c r="I4381" i="14"/>
  <c r="J4381" i="14"/>
  <c r="K4381" i="14"/>
  <c r="L4381" i="14"/>
  <c r="E4382" i="14"/>
  <c r="F4382" i="14"/>
  <c r="G4382" i="14"/>
  <c r="H4382" i="14"/>
  <c r="I4382" i="14"/>
  <c r="J4382" i="14"/>
  <c r="K4382" i="14"/>
  <c r="L4382" i="14"/>
  <c r="E4383" i="14"/>
  <c r="F4383" i="14"/>
  <c r="G4383" i="14"/>
  <c r="H4383" i="14"/>
  <c r="I4383" i="14"/>
  <c r="J4383" i="14"/>
  <c r="K4383" i="14"/>
  <c r="L4383" i="14"/>
  <c r="E4384" i="14"/>
  <c r="F4384" i="14"/>
  <c r="G4384" i="14"/>
  <c r="H4384" i="14"/>
  <c r="I4384" i="14"/>
  <c r="J4384" i="14"/>
  <c r="K4384" i="14"/>
  <c r="L4384" i="14"/>
  <c r="E4385" i="14"/>
  <c r="F4385" i="14"/>
  <c r="G4385" i="14"/>
  <c r="H4385" i="14"/>
  <c r="I4385" i="14"/>
  <c r="J4385" i="14"/>
  <c r="K4385" i="14"/>
  <c r="L4385" i="14"/>
  <c r="E4386" i="14"/>
  <c r="F4386" i="14"/>
  <c r="G4386" i="14"/>
  <c r="H4386" i="14"/>
  <c r="I4386" i="14"/>
  <c r="J4386" i="14"/>
  <c r="K4386" i="14"/>
  <c r="L4386" i="14"/>
  <c r="E4387" i="14"/>
  <c r="F4387" i="14"/>
  <c r="G4387" i="14"/>
  <c r="H4387" i="14"/>
  <c r="I4387" i="14"/>
  <c r="J4387" i="14"/>
  <c r="K4387" i="14"/>
  <c r="L4387" i="14"/>
  <c r="E4388" i="14"/>
  <c r="F4388" i="14"/>
  <c r="G4388" i="14"/>
  <c r="H4388" i="14"/>
  <c r="I4388" i="14"/>
  <c r="J4388" i="14"/>
  <c r="K4388" i="14"/>
  <c r="L4388" i="14"/>
  <c r="E4389" i="14"/>
  <c r="F4389" i="14"/>
  <c r="G4389" i="14"/>
  <c r="H4389" i="14"/>
  <c r="I4389" i="14"/>
  <c r="J4389" i="14"/>
  <c r="K4389" i="14"/>
  <c r="L4389" i="14"/>
  <c r="E4292" i="14"/>
  <c r="F4292" i="14"/>
  <c r="G4292" i="14"/>
  <c r="H4292" i="14"/>
  <c r="I4292" i="14"/>
  <c r="J4292" i="14"/>
  <c r="K4292" i="14"/>
  <c r="L4292" i="14"/>
  <c r="E4293" i="14"/>
  <c r="F4293" i="14"/>
  <c r="G4293" i="14"/>
  <c r="H4293" i="14"/>
  <c r="I4293" i="14"/>
  <c r="J4293" i="14"/>
  <c r="K4293" i="14"/>
  <c r="L4293" i="14"/>
  <c r="E4294" i="14"/>
  <c r="F4294" i="14"/>
  <c r="G4294" i="14"/>
  <c r="H4294" i="14"/>
  <c r="I4294" i="14"/>
  <c r="J4294" i="14"/>
  <c r="K4294" i="14"/>
  <c r="L4294" i="14"/>
  <c r="E4295" i="14"/>
  <c r="F4295" i="14"/>
  <c r="G4295" i="14"/>
  <c r="H4295" i="14"/>
  <c r="I4295" i="14"/>
  <c r="J4295" i="14"/>
  <c r="K4295" i="14"/>
  <c r="L4295" i="14"/>
  <c r="E4296" i="14"/>
  <c r="F4296" i="14"/>
  <c r="G4296" i="14"/>
  <c r="H4296" i="14"/>
  <c r="I4296" i="14"/>
  <c r="J4296" i="14"/>
  <c r="K4296" i="14"/>
  <c r="L4296" i="14"/>
  <c r="E4297" i="14"/>
  <c r="F4297" i="14"/>
  <c r="G4297" i="14"/>
  <c r="H4297" i="14"/>
  <c r="I4297" i="14"/>
  <c r="J4297" i="14"/>
  <c r="K4297" i="14"/>
  <c r="L4297" i="14"/>
  <c r="E4298" i="14"/>
  <c r="F4298" i="14"/>
  <c r="G4298" i="14"/>
  <c r="H4298" i="14"/>
  <c r="I4298" i="14"/>
  <c r="J4298" i="14"/>
  <c r="K4298" i="14"/>
  <c r="L4298" i="14"/>
  <c r="E4299" i="14"/>
  <c r="F4299" i="14"/>
  <c r="G4299" i="14"/>
  <c r="H4299" i="14"/>
  <c r="I4299" i="14"/>
  <c r="J4299" i="14"/>
  <c r="K4299" i="14"/>
  <c r="L4299" i="14"/>
  <c r="E4300" i="14"/>
  <c r="F4300" i="14"/>
  <c r="G4300" i="14"/>
  <c r="H4300" i="14"/>
  <c r="I4300" i="14"/>
  <c r="J4300" i="14"/>
  <c r="K4300" i="14"/>
  <c r="L4300" i="14"/>
  <c r="E4301" i="14"/>
  <c r="F4301" i="14"/>
  <c r="G4301" i="14"/>
  <c r="H4301" i="14"/>
  <c r="I4301" i="14"/>
  <c r="J4301" i="14"/>
  <c r="K4301" i="14"/>
  <c r="L4301" i="14"/>
  <c r="E4302" i="14"/>
  <c r="F4302" i="14"/>
  <c r="G4302" i="14"/>
  <c r="H4302" i="14"/>
  <c r="I4302" i="14"/>
  <c r="J4302" i="14"/>
  <c r="K4302" i="14"/>
  <c r="L4302" i="14"/>
  <c r="E4303" i="14"/>
  <c r="F4303" i="14"/>
  <c r="G4303" i="14"/>
  <c r="H4303" i="14"/>
  <c r="I4303" i="14"/>
  <c r="J4303" i="14"/>
  <c r="K4303" i="14"/>
  <c r="L4303" i="14"/>
  <c r="E4304" i="14"/>
  <c r="F4304" i="14"/>
  <c r="G4304" i="14"/>
  <c r="H4304" i="14"/>
  <c r="I4304" i="14"/>
  <c r="J4304" i="14"/>
  <c r="K4304" i="14"/>
  <c r="L4304" i="14"/>
  <c r="E4305" i="14"/>
  <c r="F4305" i="14"/>
  <c r="G4305" i="14"/>
  <c r="H4305" i="14"/>
  <c r="I4305" i="14"/>
  <c r="J4305" i="14"/>
  <c r="K4305" i="14"/>
  <c r="L4305" i="14"/>
  <c r="E4306" i="14"/>
  <c r="F4306" i="14"/>
  <c r="G4306" i="14"/>
  <c r="H4306" i="14"/>
  <c r="I4306" i="14"/>
  <c r="J4306" i="14"/>
  <c r="K4306" i="14"/>
  <c r="L4306" i="14"/>
  <c r="E4307" i="14"/>
  <c r="F4307" i="14"/>
  <c r="G4307" i="14"/>
  <c r="H4307" i="14"/>
  <c r="I4307" i="14"/>
  <c r="J4307" i="14"/>
  <c r="K4307" i="14"/>
  <c r="L4307" i="14"/>
  <c r="E4308" i="14"/>
  <c r="F4308" i="14"/>
  <c r="G4308" i="14"/>
  <c r="H4308" i="14"/>
  <c r="I4308" i="14"/>
  <c r="J4308" i="14"/>
  <c r="K4308" i="14"/>
  <c r="L4308" i="14"/>
  <c r="E4309" i="14"/>
  <c r="F4309" i="14"/>
  <c r="G4309" i="14"/>
  <c r="H4309" i="14"/>
  <c r="I4309" i="14"/>
  <c r="J4309" i="14"/>
  <c r="K4309" i="14"/>
  <c r="L4309" i="14"/>
  <c r="E4310" i="14"/>
  <c r="F4310" i="14"/>
  <c r="G4310" i="14"/>
  <c r="H4310" i="14"/>
  <c r="I4310" i="14"/>
  <c r="J4310" i="14"/>
  <c r="K4310" i="14"/>
  <c r="L4310" i="14"/>
  <c r="E4311" i="14"/>
  <c r="F4311" i="14"/>
  <c r="G4311" i="14"/>
  <c r="H4311" i="14"/>
  <c r="I4311" i="14"/>
  <c r="J4311" i="14"/>
  <c r="K4311" i="14"/>
  <c r="L4311" i="14"/>
  <c r="E4312" i="14"/>
  <c r="F4312" i="14"/>
  <c r="G4312" i="14"/>
  <c r="H4312" i="14"/>
  <c r="I4312" i="14"/>
  <c r="J4312" i="14"/>
  <c r="K4312" i="14"/>
  <c r="L4312" i="14"/>
  <c r="E4313" i="14"/>
  <c r="F4313" i="14"/>
  <c r="G4313" i="14"/>
  <c r="H4313" i="14"/>
  <c r="I4313" i="14"/>
  <c r="J4313" i="14"/>
  <c r="K4313" i="14"/>
  <c r="L4313" i="14"/>
  <c r="E4314" i="14"/>
  <c r="F4314" i="14"/>
  <c r="G4314" i="14"/>
  <c r="H4314" i="14"/>
  <c r="I4314" i="14"/>
  <c r="J4314" i="14"/>
  <c r="K4314" i="14"/>
  <c r="L4314" i="14"/>
  <c r="E4315" i="14"/>
  <c r="F4315" i="14"/>
  <c r="G4315" i="14"/>
  <c r="H4315" i="14"/>
  <c r="I4315" i="14"/>
  <c r="J4315" i="14"/>
  <c r="K4315" i="14"/>
  <c r="L4315" i="14"/>
  <c r="E4316" i="14"/>
  <c r="F4316" i="14"/>
  <c r="G4316" i="14"/>
  <c r="H4316" i="14"/>
  <c r="I4316" i="14"/>
  <c r="J4316" i="14"/>
  <c r="K4316" i="14"/>
  <c r="L4316" i="14"/>
  <c r="E4317" i="14"/>
  <c r="F4317" i="14"/>
  <c r="G4317" i="14"/>
  <c r="H4317" i="14"/>
  <c r="I4317" i="14"/>
  <c r="J4317" i="14"/>
  <c r="K4317" i="14"/>
  <c r="L4317" i="14"/>
  <c r="E4318" i="14"/>
  <c r="F4318" i="14"/>
  <c r="G4318" i="14"/>
  <c r="H4318" i="14"/>
  <c r="I4318" i="14"/>
  <c r="J4318" i="14"/>
  <c r="K4318" i="14"/>
  <c r="L4318" i="14"/>
  <c r="E4319" i="14"/>
  <c r="F4319" i="14"/>
  <c r="G4319" i="14"/>
  <c r="H4319" i="14"/>
  <c r="I4319" i="14"/>
  <c r="J4319" i="14"/>
  <c r="K4319" i="14"/>
  <c r="L4319" i="14"/>
  <c r="E4320" i="14"/>
  <c r="F4320" i="14"/>
  <c r="G4320" i="14"/>
  <c r="H4320" i="14"/>
  <c r="I4320" i="14"/>
  <c r="J4320" i="14"/>
  <c r="K4320" i="14"/>
  <c r="L4320" i="14"/>
  <c r="E4321" i="14"/>
  <c r="F4321" i="14"/>
  <c r="G4321" i="14"/>
  <c r="H4321" i="14"/>
  <c r="I4321" i="14"/>
  <c r="J4321" i="14"/>
  <c r="K4321" i="14"/>
  <c r="L4321" i="14"/>
  <c r="E4322" i="14"/>
  <c r="F4322" i="14"/>
  <c r="G4322" i="14"/>
  <c r="H4322" i="14"/>
  <c r="I4322" i="14"/>
  <c r="J4322" i="14"/>
  <c r="K4322" i="14"/>
  <c r="L4322" i="14"/>
  <c r="E4323" i="14"/>
  <c r="F4323" i="14"/>
  <c r="G4323" i="14"/>
  <c r="H4323" i="14"/>
  <c r="I4323" i="14"/>
  <c r="J4323" i="14"/>
  <c r="K4323" i="14"/>
  <c r="L4323" i="14"/>
  <c r="E4324" i="14"/>
  <c r="F4324" i="14"/>
  <c r="G4324" i="14"/>
  <c r="H4324" i="14"/>
  <c r="I4324" i="14"/>
  <c r="J4324" i="14"/>
  <c r="K4324" i="14"/>
  <c r="L4324" i="14"/>
  <c r="E4325" i="14"/>
  <c r="F4325" i="14"/>
  <c r="G4325" i="14"/>
  <c r="H4325" i="14"/>
  <c r="I4325" i="14"/>
  <c r="J4325" i="14"/>
  <c r="K4325" i="14"/>
  <c r="L4325" i="14"/>
  <c r="E4326" i="14"/>
  <c r="F4326" i="14"/>
  <c r="G4326" i="14"/>
  <c r="H4326" i="14"/>
  <c r="I4326" i="14"/>
  <c r="J4326" i="14"/>
  <c r="K4326" i="14"/>
  <c r="L4326" i="14"/>
  <c r="E4327" i="14"/>
  <c r="F4327" i="14"/>
  <c r="G4327" i="14"/>
  <c r="H4327" i="14"/>
  <c r="I4327" i="14"/>
  <c r="J4327" i="14"/>
  <c r="K4327" i="14"/>
  <c r="L4327" i="14"/>
  <c r="E4328" i="14"/>
  <c r="F4328" i="14"/>
  <c r="G4328" i="14"/>
  <c r="H4328" i="14"/>
  <c r="I4328" i="14"/>
  <c r="J4328" i="14"/>
  <c r="K4328" i="14"/>
  <c r="L4328" i="14"/>
  <c r="E4329" i="14"/>
  <c r="F4329" i="14"/>
  <c r="G4329" i="14"/>
  <c r="H4329" i="14"/>
  <c r="I4329" i="14"/>
  <c r="J4329" i="14"/>
  <c r="K4329" i="14"/>
  <c r="L4329" i="14"/>
  <c r="E4330" i="14"/>
  <c r="F4330" i="14"/>
  <c r="G4330" i="14"/>
  <c r="H4330" i="14"/>
  <c r="I4330" i="14"/>
  <c r="J4330" i="14"/>
  <c r="K4330" i="14"/>
  <c r="L4330" i="14"/>
  <c r="E4331" i="14"/>
  <c r="F4331" i="14"/>
  <c r="G4331" i="14"/>
  <c r="H4331" i="14"/>
  <c r="I4331" i="14"/>
  <c r="J4331" i="14"/>
  <c r="K4331" i="14"/>
  <c r="L4331" i="14"/>
  <c r="E4332" i="14"/>
  <c r="F4332" i="14"/>
  <c r="G4332" i="14"/>
  <c r="H4332" i="14"/>
  <c r="I4332" i="14"/>
  <c r="J4332" i="14"/>
  <c r="K4332" i="14"/>
  <c r="L4332" i="14"/>
  <c r="E4333" i="14"/>
  <c r="F4333" i="14"/>
  <c r="G4333" i="14"/>
  <c r="H4333" i="14"/>
  <c r="I4333" i="14"/>
  <c r="J4333" i="14"/>
  <c r="K4333" i="14"/>
  <c r="L4333" i="14"/>
  <c r="E4334" i="14"/>
  <c r="F4334" i="14"/>
  <c r="G4334" i="14"/>
  <c r="H4334" i="14"/>
  <c r="I4334" i="14"/>
  <c r="J4334" i="14"/>
  <c r="K4334" i="14"/>
  <c r="L4334" i="14"/>
  <c r="E4335" i="14"/>
  <c r="F4335" i="14"/>
  <c r="G4335" i="14"/>
  <c r="H4335" i="14"/>
  <c r="I4335" i="14"/>
  <c r="J4335" i="14"/>
  <c r="K4335" i="14"/>
  <c r="L4335" i="14"/>
  <c r="E4336" i="14"/>
  <c r="F4336" i="14"/>
  <c r="G4336" i="14"/>
  <c r="H4336" i="14"/>
  <c r="I4336" i="14"/>
  <c r="J4336" i="14"/>
  <c r="K4336" i="14"/>
  <c r="L4336" i="14"/>
  <c r="E4337" i="14"/>
  <c r="F4337" i="14"/>
  <c r="G4337" i="14"/>
  <c r="H4337" i="14"/>
  <c r="I4337" i="14"/>
  <c r="J4337" i="14"/>
  <c r="K4337" i="14"/>
  <c r="L4337" i="14"/>
  <c r="E4338" i="14"/>
  <c r="F4338" i="14"/>
  <c r="G4338" i="14"/>
  <c r="H4338" i="14"/>
  <c r="I4338" i="14"/>
  <c r="J4338" i="14"/>
  <c r="K4338" i="14"/>
  <c r="L4338" i="14"/>
  <c r="E4241" i="14"/>
  <c r="F4241" i="14"/>
  <c r="G4241" i="14"/>
  <c r="H4241" i="14"/>
  <c r="I4241" i="14"/>
  <c r="J4241" i="14"/>
  <c r="K4241" i="14"/>
  <c r="L4241" i="14"/>
  <c r="E4242" i="14"/>
  <c r="F4242" i="14"/>
  <c r="G4242" i="14"/>
  <c r="H4242" i="14"/>
  <c r="I4242" i="14"/>
  <c r="J4242" i="14"/>
  <c r="K4242" i="14"/>
  <c r="L4242" i="14"/>
  <c r="E4243" i="14"/>
  <c r="F4243" i="14"/>
  <c r="G4243" i="14"/>
  <c r="H4243" i="14"/>
  <c r="I4243" i="14"/>
  <c r="J4243" i="14"/>
  <c r="K4243" i="14"/>
  <c r="L4243" i="14"/>
  <c r="E4244" i="14"/>
  <c r="F4244" i="14"/>
  <c r="G4244" i="14"/>
  <c r="H4244" i="14"/>
  <c r="I4244" i="14"/>
  <c r="J4244" i="14"/>
  <c r="K4244" i="14"/>
  <c r="L4244" i="14"/>
  <c r="E4245" i="14"/>
  <c r="F4245" i="14"/>
  <c r="G4245" i="14"/>
  <c r="H4245" i="14"/>
  <c r="I4245" i="14"/>
  <c r="J4245" i="14"/>
  <c r="K4245" i="14"/>
  <c r="L4245" i="14"/>
  <c r="E4246" i="14"/>
  <c r="F4246" i="14"/>
  <c r="G4246" i="14"/>
  <c r="H4246" i="14"/>
  <c r="I4246" i="14"/>
  <c r="J4246" i="14"/>
  <c r="K4246" i="14"/>
  <c r="L4246" i="14"/>
  <c r="E4247" i="14"/>
  <c r="F4247" i="14"/>
  <c r="G4247" i="14"/>
  <c r="H4247" i="14"/>
  <c r="I4247" i="14"/>
  <c r="J4247" i="14"/>
  <c r="K4247" i="14"/>
  <c r="L4247" i="14"/>
  <c r="E4248" i="14"/>
  <c r="F4248" i="14"/>
  <c r="G4248" i="14"/>
  <c r="H4248" i="14"/>
  <c r="I4248" i="14"/>
  <c r="J4248" i="14"/>
  <c r="K4248" i="14"/>
  <c r="L4248" i="14"/>
  <c r="E4249" i="14"/>
  <c r="F4249" i="14"/>
  <c r="G4249" i="14"/>
  <c r="H4249" i="14"/>
  <c r="I4249" i="14"/>
  <c r="J4249" i="14"/>
  <c r="K4249" i="14"/>
  <c r="L4249" i="14"/>
  <c r="E4250" i="14"/>
  <c r="F4250" i="14"/>
  <c r="G4250" i="14"/>
  <c r="H4250" i="14"/>
  <c r="I4250" i="14"/>
  <c r="J4250" i="14"/>
  <c r="K4250" i="14"/>
  <c r="L4250" i="14"/>
  <c r="E4251" i="14"/>
  <c r="F4251" i="14"/>
  <c r="G4251" i="14"/>
  <c r="H4251" i="14"/>
  <c r="I4251" i="14"/>
  <c r="J4251" i="14"/>
  <c r="K4251" i="14"/>
  <c r="L4251" i="14"/>
  <c r="E4252" i="14"/>
  <c r="F4252" i="14"/>
  <c r="G4252" i="14"/>
  <c r="H4252" i="14"/>
  <c r="I4252" i="14"/>
  <c r="J4252" i="14"/>
  <c r="K4252" i="14"/>
  <c r="L4252" i="14"/>
  <c r="E4253" i="14"/>
  <c r="F4253" i="14"/>
  <c r="G4253" i="14"/>
  <c r="H4253" i="14"/>
  <c r="I4253" i="14"/>
  <c r="J4253" i="14"/>
  <c r="K4253" i="14"/>
  <c r="L4253" i="14"/>
  <c r="E4254" i="14"/>
  <c r="F4254" i="14"/>
  <c r="G4254" i="14"/>
  <c r="H4254" i="14"/>
  <c r="I4254" i="14"/>
  <c r="J4254" i="14"/>
  <c r="K4254" i="14"/>
  <c r="L4254" i="14"/>
  <c r="E4255" i="14"/>
  <c r="F4255" i="14"/>
  <c r="G4255" i="14"/>
  <c r="H4255" i="14"/>
  <c r="I4255" i="14"/>
  <c r="J4255" i="14"/>
  <c r="K4255" i="14"/>
  <c r="L4255" i="14"/>
  <c r="E4256" i="14"/>
  <c r="F4256" i="14"/>
  <c r="G4256" i="14"/>
  <c r="H4256" i="14"/>
  <c r="I4256" i="14"/>
  <c r="J4256" i="14"/>
  <c r="K4256" i="14"/>
  <c r="L4256" i="14"/>
  <c r="E4257" i="14"/>
  <c r="F4257" i="14"/>
  <c r="G4257" i="14"/>
  <c r="H4257" i="14"/>
  <c r="I4257" i="14"/>
  <c r="J4257" i="14"/>
  <c r="K4257" i="14"/>
  <c r="L4257" i="14"/>
  <c r="E4258" i="14"/>
  <c r="F4258" i="14"/>
  <c r="G4258" i="14"/>
  <c r="H4258" i="14"/>
  <c r="I4258" i="14"/>
  <c r="J4258" i="14"/>
  <c r="K4258" i="14"/>
  <c r="L4258" i="14"/>
  <c r="E4259" i="14"/>
  <c r="F4259" i="14"/>
  <c r="G4259" i="14"/>
  <c r="H4259" i="14"/>
  <c r="I4259" i="14"/>
  <c r="J4259" i="14"/>
  <c r="K4259" i="14"/>
  <c r="L4259" i="14"/>
  <c r="E4260" i="14"/>
  <c r="F4260" i="14"/>
  <c r="G4260" i="14"/>
  <c r="H4260" i="14"/>
  <c r="I4260" i="14"/>
  <c r="J4260" i="14"/>
  <c r="K4260" i="14"/>
  <c r="L4260" i="14"/>
  <c r="E4261" i="14"/>
  <c r="F4261" i="14"/>
  <c r="G4261" i="14"/>
  <c r="H4261" i="14"/>
  <c r="I4261" i="14"/>
  <c r="J4261" i="14"/>
  <c r="K4261" i="14"/>
  <c r="L4261" i="14"/>
  <c r="E4262" i="14"/>
  <c r="F4262" i="14"/>
  <c r="G4262" i="14"/>
  <c r="H4262" i="14"/>
  <c r="I4262" i="14"/>
  <c r="J4262" i="14"/>
  <c r="K4262" i="14"/>
  <c r="L4262" i="14"/>
  <c r="E4263" i="14"/>
  <c r="F4263" i="14"/>
  <c r="G4263" i="14"/>
  <c r="H4263" i="14"/>
  <c r="I4263" i="14"/>
  <c r="J4263" i="14"/>
  <c r="K4263" i="14"/>
  <c r="L4263" i="14"/>
  <c r="E4264" i="14"/>
  <c r="F4264" i="14"/>
  <c r="G4264" i="14"/>
  <c r="H4264" i="14"/>
  <c r="I4264" i="14"/>
  <c r="J4264" i="14"/>
  <c r="K4264" i="14"/>
  <c r="L4264" i="14"/>
  <c r="E4265" i="14"/>
  <c r="F4265" i="14"/>
  <c r="G4265" i="14"/>
  <c r="H4265" i="14"/>
  <c r="I4265" i="14"/>
  <c r="J4265" i="14"/>
  <c r="K4265" i="14"/>
  <c r="L4265" i="14"/>
  <c r="E4266" i="14"/>
  <c r="F4266" i="14"/>
  <c r="G4266" i="14"/>
  <c r="H4266" i="14"/>
  <c r="I4266" i="14"/>
  <c r="J4266" i="14"/>
  <c r="K4266" i="14"/>
  <c r="L4266" i="14"/>
  <c r="E4267" i="14"/>
  <c r="F4267" i="14"/>
  <c r="G4267" i="14"/>
  <c r="H4267" i="14"/>
  <c r="I4267" i="14"/>
  <c r="J4267" i="14"/>
  <c r="K4267" i="14"/>
  <c r="L4267" i="14"/>
  <c r="E4268" i="14"/>
  <c r="F4268" i="14"/>
  <c r="G4268" i="14"/>
  <c r="H4268" i="14"/>
  <c r="I4268" i="14"/>
  <c r="J4268" i="14"/>
  <c r="K4268" i="14"/>
  <c r="L4268" i="14"/>
  <c r="E4269" i="14"/>
  <c r="F4269" i="14"/>
  <c r="G4269" i="14"/>
  <c r="H4269" i="14"/>
  <c r="I4269" i="14"/>
  <c r="J4269" i="14"/>
  <c r="K4269" i="14"/>
  <c r="L4269" i="14"/>
  <c r="E4270" i="14"/>
  <c r="F4270" i="14"/>
  <c r="G4270" i="14"/>
  <c r="H4270" i="14"/>
  <c r="I4270" i="14"/>
  <c r="J4270" i="14"/>
  <c r="K4270" i="14"/>
  <c r="L4270" i="14"/>
  <c r="E4271" i="14"/>
  <c r="F4271" i="14"/>
  <c r="G4271" i="14"/>
  <c r="H4271" i="14"/>
  <c r="I4271" i="14"/>
  <c r="J4271" i="14"/>
  <c r="K4271" i="14"/>
  <c r="L4271" i="14"/>
  <c r="E4272" i="14"/>
  <c r="F4272" i="14"/>
  <c r="G4272" i="14"/>
  <c r="H4272" i="14"/>
  <c r="I4272" i="14"/>
  <c r="J4272" i="14"/>
  <c r="K4272" i="14"/>
  <c r="L4272" i="14"/>
  <c r="E4273" i="14"/>
  <c r="F4273" i="14"/>
  <c r="G4273" i="14"/>
  <c r="H4273" i="14"/>
  <c r="I4273" i="14"/>
  <c r="J4273" i="14"/>
  <c r="K4273" i="14"/>
  <c r="L4273" i="14"/>
  <c r="E4274" i="14"/>
  <c r="F4274" i="14"/>
  <c r="G4274" i="14"/>
  <c r="H4274" i="14"/>
  <c r="I4274" i="14"/>
  <c r="J4274" i="14"/>
  <c r="K4274" i="14"/>
  <c r="L4274" i="14"/>
  <c r="E4275" i="14"/>
  <c r="F4275" i="14"/>
  <c r="G4275" i="14"/>
  <c r="H4275" i="14"/>
  <c r="I4275" i="14"/>
  <c r="J4275" i="14"/>
  <c r="K4275" i="14"/>
  <c r="L4275" i="14"/>
  <c r="E4276" i="14"/>
  <c r="F4276" i="14"/>
  <c r="G4276" i="14"/>
  <c r="H4276" i="14"/>
  <c r="I4276" i="14"/>
  <c r="J4276" i="14"/>
  <c r="K4276" i="14"/>
  <c r="L4276" i="14"/>
  <c r="E4277" i="14"/>
  <c r="F4277" i="14"/>
  <c r="G4277" i="14"/>
  <c r="H4277" i="14"/>
  <c r="I4277" i="14"/>
  <c r="J4277" i="14"/>
  <c r="K4277" i="14"/>
  <c r="L4277" i="14"/>
  <c r="E4278" i="14"/>
  <c r="F4278" i="14"/>
  <c r="G4278" i="14"/>
  <c r="H4278" i="14"/>
  <c r="I4278" i="14"/>
  <c r="J4278" i="14"/>
  <c r="K4278" i="14"/>
  <c r="L4278" i="14"/>
  <c r="E4279" i="14"/>
  <c r="F4279" i="14"/>
  <c r="G4279" i="14"/>
  <c r="H4279" i="14"/>
  <c r="I4279" i="14"/>
  <c r="J4279" i="14"/>
  <c r="K4279" i="14"/>
  <c r="L4279" i="14"/>
  <c r="E4280" i="14"/>
  <c r="F4280" i="14"/>
  <c r="G4280" i="14"/>
  <c r="H4280" i="14"/>
  <c r="I4280" i="14"/>
  <c r="J4280" i="14"/>
  <c r="K4280" i="14"/>
  <c r="L4280" i="14"/>
  <c r="E4281" i="14"/>
  <c r="F4281" i="14"/>
  <c r="G4281" i="14"/>
  <c r="H4281" i="14"/>
  <c r="I4281" i="14"/>
  <c r="J4281" i="14"/>
  <c r="K4281" i="14"/>
  <c r="L4281" i="14"/>
  <c r="E4282" i="14"/>
  <c r="F4282" i="14"/>
  <c r="G4282" i="14"/>
  <c r="H4282" i="14"/>
  <c r="I4282" i="14"/>
  <c r="J4282" i="14"/>
  <c r="K4282" i="14"/>
  <c r="L4282" i="14"/>
  <c r="E4283" i="14"/>
  <c r="F4283" i="14"/>
  <c r="G4283" i="14"/>
  <c r="H4283" i="14"/>
  <c r="I4283" i="14"/>
  <c r="J4283" i="14"/>
  <c r="K4283" i="14"/>
  <c r="L4283" i="14"/>
  <c r="E4284" i="14"/>
  <c r="F4284" i="14"/>
  <c r="G4284" i="14"/>
  <c r="H4284" i="14"/>
  <c r="I4284" i="14"/>
  <c r="J4284" i="14"/>
  <c r="K4284" i="14"/>
  <c r="L4284" i="14"/>
  <c r="E4285" i="14"/>
  <c r="F4285" i="14"/>
  <c r="G4285" i="14"/>
  <c r="H4285" i="14"/>
  <c r="I4285" i="14"/>
  <c r="J4285" i="14"/>
  <c r="K4285" i="14"/>
  <c r="L4285" i="14"/>
  <c r="E4286" i="14"/>
  <c r="F4286" i="14"/>
  <c r="G4286" i="14"/>
  <c r="H4286" i="14"/>
  <c r="I4286" i="14"/>
  <c r="J4286" i="14"/>
  <c r="K4286" i="14"/>
  <c r="L4286" i="14"/>
  <c r="E4287" i="14"/>
  <c r="F4287" i="14"/>
  <c r="G4287" i="14"/>
  <c r="H4287" i="14"/>
  <c r="I4287" i="14"/>
  <c r="J4287" i="14"/>
  <c r="K4287" i="14"/>
  <c r="L4287" i="14"/>
  <c r="E4190" i="14"/>
  <c r="F4190" i="14"/>
  <c r="G4190" i="14"/>
  <c r="H4190" i="14"/>
  <c r="I4190" i="14"/>
  <c r="J4190" i="14"/>
  <c r="K4190" i="14"/>
  <c r="L4190" i="14"/>
  <c r="E4191" i="14"/>
  <c r="F4191" i="14"/>
  <c r="G4191" i="14"/>
  <c r="H4191" i="14"/>
  <c r="I4191" i="14"/>
  <c r="J4191" i="14"/>
  <c r="K4191" i="14"/>
  <c r="L4191" i="14"/>
  <c r="E4192" i="14"/>
  <c r="F4192" i="14"/>
  <c r="G4192" i="14"/>
  <c r="H4192" i="14"/>
  <c r="I4192" i="14"/>
  <c r="J4192" i="14"/>
  <c r="K4192" i="14"/>
  <c r="L4192" i="14"/>
  <c r="E4193" i="14"/>
  <c r="F4193" i="14"/>
  <c r="G4193" i="14"/>
  <c r="H4193" i="14"/>
  <c r="I4193" i="14"/>
  <c r="J4193" i="14"/>
  <c r="K4193" i="14"/>
  <c r="L4193" i="14"/>
  <c r="E4194" i="14"/>
  <c r="F4194" i="14"/>
  <c r="G4194" i="14"/>
  <c r="H4194" i="14"/>
  <c r="I4194" i="14"/>
  <c r="J4194" i="14"/>
  <c r="K4194" i="14"/>
  <c r="L4194" i="14"/>
  <c r="E4195" i="14"/>
  <c r="F4195" i="14"/>
  <c r="G4195" i="14"/>
  <c r="H4195" i="14"/>
  <c r="I4195" i="14"/>
  <c r="J4195" i="14"/>
  <c r="K4195" i="14"/>
  <c r="L4195" i="14"/>
  <c r="E4196" i="14"/>
  <c r="F4196" i="14"/>
  <c r="G4196" i="14"/>
  <c r="H4196" i="14"/>
  <c r="I4196" i="14"/>
  <c r="J4196" i="14"/>
  <c r="K4196" i="14"/>
  <c r="L4196" i="14"/>
  <c r="E4197" i="14"/>
  <c r="F4197" i="14"/>
  <c r="G4197" i="14"/>
  <c r="H4197" i="14"/>
  <c r="I4197" i="14"/>
  <c r="J4197" i="14"/>
  <c r="K4197" i="14"/>
  <c r="L4197" i="14"/>
  <c r="E4198" i="14"/>
  <c r="F4198" i="14"/>
  <c r="G4198" i="14"/>
  <c r="H4198" i="14"/>
  <c r="I4198" i="14"/>
  <c r="J4198" i="14"/>
  <c r="K4198" i="14"/>
  <c r="L4198" i="14"/>
  <c r="E4199" i="14"/>
  <c r="F4199" i="14"/>
  <c r="G4199" i="14"/>
  <c r="H4199" i="14"/>
  <c r="I4199" i="14"/>
  <c r="J4199" i="14"/>
  <c r="K4199" i="14"/>
  <c r="L4199" i="14"/>
  <c r="E4200" i="14"/>
  <c r="F4200" i="14"/>
  <c r="G4200" i="14"/>
  <c r="H4200" i="14"/>
  <c r="I4200" i="14"/>
  <c r="J4200" i="14"/>
  <c r="K4200" i="14"/>
  <c r="L4200" i="14"/>
  <c r="E4201" i="14"/>
  <c r="F4201" i="14"/>
  <c r="G4201" i="14"/>
  <c r="H4201" i="14"/>
  <c r="I4201" i="14"/>
  <c r="J4201" i="14"/>
  <c r="K4201" i="14"/>
  <c r="L4201" i="14"/>
  <c r="E4202" i="14"/>
  <c r="F4202" i="14"/>
  <c r="G4202" i="14"/>
  <c r="H4202" i="14"/>
  <c r="I4202" i="14"/>
  <c r="J4202" i="14"/>
  <c r="K4202" i="14"/>
  <c r="L4202" i="14"/>
  <c r="E4203" i="14"/>
  <c r="F4203" i="14"/>
  <c r="G4203" i="14"/>
  <c r="H4203" i="14"/>
  <c r="I4203" i="14"/>
  <c r="J4203" i="14"/>
  <c r="K4203" i="14"/>
  <c r="L4203" i="14"/>
  <c r="E4204" i="14"/>
  <c r="F4204" i="14"/>
  <c r="G4204" i="14"/>
  <c r="H4204" i="14"/>
  <c r="I4204" i="14"/>
  <c r="J4204" i="14"/>
  <c r="K4204" i="14"/>
  <c r="L4204" i="14"/>
  <c r="E4205" i="14"/>
  <c r="F4205" i="14"/>
  <c r="G4205" i="14"/>
  <c r="H4205" i="14"/>
  <c r="I4205" i="14"/>
  <c r="J4205" i="14"/>
  <c r="K4205" i="14"/>
  <c r="L4205" i="14"/>
  <c r="E4206" i="14"/>
  <c r="F4206" i="14"/>
  <c r="G4206" i="14"/>
  <c r="H4206" i="14"/>
  <c r="I4206" i="14"/>
  <c r="J4206" i="14"/>
  <c r="K4206" i="14"/>
  <c r="L4206" i="14"/>
  <c r="E4207" i="14"/>
  <c r="F4207" i="14"/>
  <c r="G4207" i="14"/>
  <c r="H4207" i="14"/>
  <c r="I4207" i="14"/>
  <c r="J4207" i="14"/>
  <c r="K4207" i="14"/>
  <c r="L4207" i="14"/>
  <c r="E4208" i="14"/>
  <c r="F4208" i="14"/>
  <c r="G4208" i="14"/>
  <c r="H4208" i="14"/>
  <c r="I4208" i="14"/>
  <c r="J4208" i="14"/>
  <c r="K4208" i="14"/>
  <c r="L4208" i="14"/>
  <c r="E4209" i="14"/>
  <c r="F4209" i="14"/>
  <c r="G4209" i="14"/>
  <c r="H4209" i="14"/>
  <c r="I4209" i="14"/>
  <c r="J4209" i="14"/>
  <c r="K4209" i="14"/>
  <c r="L4209" i="14"/>
  <c r="E4210" i="14"/>
  <c r="F4210" i="14"/>
  <c r="G4210" i="14"/>
  <c r="H4210" i="14"/>
  <c r="I4210" i="14"/>
  <c r="J4210" i="14"/>
  <c r="K4210" i="14"/>
  <c r="L4210" i="14"/>
  <c r="E4211" i="14"/>
  <c r="F4211" i="14"/>
  <c r="G4211" i="14"/>
  <c r="H4211" i="14"/>
  <c r="I4211" i="14"/>
  <c r="J4211" i="14"/>
  <c r="K4211" i="14"/>
  <c r="L4211" i="14"/>
  <c r="E4212" i="14"/>
  <c r="F4212" i="14"/>
  <c r="G4212" i="14"/>
  <c r="H4212" i="14"/>
  <c r="I4212" i="14"/>
  <c r="J4212" i="14"/>
  <c r="K4212" i="14"/>
  <c r="L4212" i="14"/>
  <c r="E4213" i="14"/>
  <c r="F4213" i="14"/>
  <c r="G4213" i="14"/>
  <c r="H4213" i="14"/>
  <c r="I4213" i="14"/>
  <c r="J4213" i="14"/>
  <c r="K4213" i="14"/>
  <c r="L4213" i="14"/>
  <c r="E4214" i="14"/>
  <c r="F4214" i="14"/>
  <c r="G4214" i="14"/>
  <c r="H4214" i="14"/>
  <c r="I4214" i="14"/>
  <c r="J4214" i="14"/>
  <c r="K4214" i="14"/>
  <c r="L4214" i="14"/>
  <c r="E4215" i="14"/>
  <c r="F4215" i="14"/>
  <c r="G4215" i="14"/>
  <c r="H4215" i="14"/>
  <c r="I4215" i="14"/>
  <c r="J4215" i="14"/>
  <c r="K4215" i="14"/>
  <c r="L4215" i="14"/>
  <c r="E4216" i="14"/>
  <c r="F4216" i="14"/>
  <c r="G4216" i="14"/>
  <c r="H4216" i="14"/>
  <c r="I4216" i="14"/>
  <c r="J4216" i="14"/>
  <c r="K4216" i="14"/>
  <c r="L4216" i="14"/>
  <c r="E4217" i="14"/>
  <c r="F4217" i="14"/>
  <c r="G4217" i="14"/>
  <c r="H4217" i="14"/>
  <c r="I4217" i="14"/>
  <c r="J4217" i="14"/>
  <c r="K4217" i="14"/>
  <c r="L4217" i="14"/>
  <c r="E4218" i="14"/>
  <c r="F4218" i="14"/>
  <c r="G4218" i="14"/>
  <c r="H4218" i="14"/>
  <c r="I4218" i="14"/>
  <c r="J4218" i="14"/>
  <c r="K4218" i="14"/>
  <c r="L4218" i="14"/>
  <c r="E4219" i="14"/>
  <c r="F4219" i="14"/>
  <c r="G4219" i="14"/>
  <c r="H4219" i="14"/>
  <c r="I4219" i="14"/>
  <c r="J4219" i="14"/>
  <c r="K4219" i="14"/>
  <c r="L4219" i="14"/>
  <c r="E4220" i="14"/>
  <c r="F4220" i="14"/>
  <c r="G4220" i="14"/>
  <c r="H4220" i="14"/>
  <c r="I4220" i="14"/>
  <c r="J4220" i="14"/>
  <c r="K4220" i="14"/>
  <c r="L4220" i="14"/>
  <c r="E4221" i="14"/>
  <c r="F4221" i="14"/>
  <c r="G4221" i="14"/>
  <c r="H4221" i="14"/>
  <c r="I4221" i="14"/>
  <c r="J4221" i="14"/>
  <c r="K4221" i="14"/>
  <c r="L4221" i="14"/>
  <c r="E4222" i="14"/>
  <c r="F4222" i="14"/>
  <c r="G4222" i="14"/>
  <c r="H4222" i="14"/>
  <c r="I4222" i="14"/>
  <c r="J4222" i="14"/>
  <c r="K4222" i="14"/>
  <c r="L4222" i="14"/>
  <c r="E4223" i="14"/>
  <c r="F4223" i="14"/>
  <c r="G4223" i="14"/>
  <c r="H4223" i="14"/>
  <c r="I4223" i="14"/>
  <c r="J4223" i="14"/>
  <c r="K4223" i="14"/>
  <c r="L4223" i="14"/>
  <c r="E4224" i="14"/>
  <c r="F4224" i="14"/>
  <c r="G4224" i="14"/>
  <c r="H4224" i="14"/>
  <c r="I4224" i="14"/>
  <c r="J4224" i="14"/>
  <c r="K4224" i="14"/>
  <c r="L4224" i="14"/>
  <c r="E4225" i="14"/>
  <c r="F4225" i="14"/>
  <c r="G4225" i="14"/>
  <c r="H4225" i="14"/>
  <c r="I4225" i="14"/>
  <c r="J4225" i="14"/>
  <c r="K4225" i="14"/>
  <c r="L4225" i="14"/>
  <c r="E4226" i="14"/>
  <c r="F4226" i="14"/>
  <c r="G4226" i="14"/>
  <c r="H4226" i="14"/>
  <c r="I4226" i="14"/>
  <c r="J4226" i="14"/>
  <c r="K4226" i="14"/>
  <c r="L4226" i="14"/>
  <c r="E4227" i="14"/>
  <c r="F4227" i="14"/>
  <c r="G4227" i="14"/>
  <c r="H4227" i="14"/>
  <c r="I4227" i="14"/>
  <c r="J4227" i="14"/>
  <c r="K4227" i="14"/>
  <c r="L4227" i="14"/>
  <c r="E4228" i="14"/>
  <c r="F4228" i="14"/>
  <c r="G4228" i="14"/>
  <c r="H4228" i="14"/>
  <c r="I4228" i="14"/>
  <c r="J4228" i="14"/>
  <c r="K4228" i="14"/>
  <c r="L4228" i="14"/>
  <c r="E4229" i="14"/>
  <c r="F4229" i="14"/>
  <c r="G4229" i="14"/>
  <c r="H4229" i="14"/>
  <c r="I4229" i="14"/>
  <c r="J4229" i="14"/>
  <c r="K4229" i="14"/>
  <c r="L4229" i="14"/>
  <c r="E4230" i="14"/>
  <c r="F4230" i="14"/>
  <c r="G4230" i="14"/>
  <c r="H4230" i="14"/>
  <c r="I4230" i="14"/>
  <c r="J4230" i="14"/>
  <c r="K4230" i="14"/>
  <c r="L4230" i="14"/>
  <c r="E4231" i="14"/>
  <c r="F4231" i="14"/>
  <c r="G4231" i="14"/>
  <c r="H4231" i="14"/>
  <c r="I4231" i="14"/>
  <c r="J4231" i="14"/>
  <c r="K4231" i="14"/>
  <c r="L4231" i="14"/>
  <c r="E4232" i="14"/>
  <c r="F4232" i="14"/>
  <c r="G4232" i="14"/>
  <c r="H4232" i="14"/>
  <c r="I4232" i="14"/>
  <c r="J4232" i="14"/>
  <c r="K4232" i="14"/>
  <c r="L4232" i="14"/>
  <c r="E4233" i="14"/>
  <c r="F4233" i="14"/>
  <c r="G4233" i="14"/>
  <c r="H4233" i="14"/>
  <c r="I4233" i="14"/>
  <c r="J4233" i="14"/>
  <c r="K4233" i="14"/>
  <c r="L4233" i="14"/>
  <c r="E4234" i="14"/>
  <c r="F4234" i="14"/>
  <c r="G4234" i="14"/>
  <c r="H4234" i="14"/>
  <c r="I4234" i="14"/>
  <c r="J4234" i="14"/>
  <c r="K4234" i="14"/>
  <c r="L4234" i="14"/>
  <c r="E4235" i="14"/>
  <c r="F4235" i="14"/>
  <c r="G4235" i="14"/>
  <c r="H4235" i="14"/>
  <c r="I4235" i="14"/>
  <c r="J4235" i="14"/>
  <c r="K4235" i="14"/>
  <c r="L4235" i="14"/>
  <c r="E4236" i="14"/>
  <c r="F4236" i="14"/>
  <c r="G4236" i="14"/>
  <c r="H4236" i="14"/>
  <c r="I4236" i="14"/>
  <c r="J4236" i="14"/>
  <c r="K4236" i="14"/>
  <c r="L4236" i="14"/>
  <c r="E4139" i="14"/>
  <c r="F4139" i="14"/>
  <c r="G4139" i="14"/>
  <c r="H4139" i="14"/>
  <c r="I4139" i="14"/>
  <c r="J4139" i="14"/>
  <c r="K4139" i="14"/>
  <c r="L4139" i="14"/>
  <c r="E4140" i="14"/>
  <c r="F4140" i="14"/>
  <c r="G4140" i="14"/>
  <c r="H4140" i="14"/>
  <c r="I4140" i="14"/>
  <c r="J4140" i="14"/>
  <c r="K4140" i="14"/>
  <c r="L4140" i="14"/>
  <c r="E4141" i="14"/>
  <c r="F4141" i="14"/>
  <c r="G4141" i="14"/>
  <c r="H4141" i="14"/>
  <c r="I4141" i="14"/>
  <c r="J4141" i="14"/>
  <c r="K4141" i="14"/>
  <c r="L4141" i="14"/>
  <c r="E4142" i="14"/>
  <c r="F4142" i="14"/>
  <c r="G4142" i="14"/>
  <c r="H4142" i="14"/>
  <c r="I4142" i="14"/>
  <c r="J4142" i="14"/>
  <c r="K4142" i="14"/>
  <c r="L4142" i="14"/>
  <c r="E4143" i="14"/>
  <c r="F4143" i="14"/>
  <c r="G4143" i="14"/>
  <c r="H4143" i="14"/>
  <c r="I4143" i="14"/>
  <c r="J4143" i="14"/>
  <c r="K4143" i="14"/>
  <c r="L4143" i="14"/>
  <c r="E4144" i="14"/>
  <c r="F4144" i="14"/>
  <c r="G4144" i="14"/>
  <c r="H4144" i="14"/>
  <c r="I4144" i="14"/>
  <c r="J4144" i="14"/>
  <c r="K4144" i="14"/>
  <c r="L4144" i="14"/>
  <c r="E4145" i="14"/>
  <c r="F4145" i="14"/>
  <c r="G4145" i="14"/>
  <c r="H4145" i="14"/>
  <c r="I4145" i="14"/>
  <c r="J4145" i="14"/>
  <c r="K4145" i="14"/>
  <c r="L4145" i="14"/>
  <c r="E4146" i="14"/>
  <c r="F4146" i="14"/>
  <c r="G4146" i="14"/>
  <c r="H4146" i="14"/>
  <c r="I4146" i="14"/>
  <c r="J4146" i="14"/>
  <c r="K4146" i="14"/>
  <c r="L4146" i="14"/>
  <c r="E4147" i="14"/>
  <c r="F4147" i="14"/>
  <c r="G4147" i="14"/>
  <c r="H4147" i="14"/>
  <c r="I4147" i="14"/>
  <c r="J4147" i="14"/>
  <c r="K4147" i="14"/>
  <c r="L4147" i="14"/>
  <c r="E4148" i="14"/>
  <c r="F4148" i="14"/>
  <c r="G4148" i="14"/>
  <c r="H4148" i="14"/>
  <c r="I4148" i="14"/>
  <c r="J4148" i="14"/>
  <c r="K4148" i="14"/>
  <c r="L4148" i="14"/>
  <c r="E4149" i="14"/>
  <c r="F4149" i="14"/>
  <c r="G4149" i="14"/>
  <c r="H4149" i="14"/>
  <c r="I4149" i="14"/>
  <c r="J4149" i="14"/>
  <c r="K4149" i="14"/>
  <c r="L4149" i="14"/>
  <c r="E4150" i="14"/>
  <c r="F4150" i="14"/>
  <c r="G4150" i="14"/>
  <c r="H4150" i="14"/>
  <c r="I4150" i="14"/>
  <c r="J4150" i="14"/>
  <c r="K4150" i="14"/>
  <c r="L4150" i="14"/>
  <c r="E4151" i="14"/>
  <c r="F4151" i="14"/>
  <c r="G4151" i="14"/>
  <c r="H4151" i="14"/>
  <c r="I4151" i="14"/>
  <c r="J4151" i="14"/>
  <c r="K4151" i="14"/>
  <c r="L4151" i="14"/>
  <c r="E4152" i="14"/>
  <c r="F4152" i="14"/>
  <c r="G4152" i="14"/>
  <c r="H4152" i="14"/>
  <c r="I4152" i="14"/>
  <c r="J4152" i="14"/>
  <c r="K4152" i="14"/>
  <c r="L4152" i="14"/>
  <c r="E4153" i="14"/>
  <c r="F4153" i="14"/>
  <c r="G4153" i="14"/>
  <c r="H4153" i="14"/>
  <c r="I4153" i="14"/>
  <c r="J4153" i="14"/>
  <c r="K4153" i="14"/>
  <c r="L4153" i="14"/>
  <c r="E4154" i="14"/>
  <c r="F4154" i="14"/>
  <c r="G4154" i="14"/>
  <c r="H4154" i="14"/>
  <c r="I4154" i="14"/>
  <c r="J4154" i="14"/>
  <c r="K4154" i="14"/>
  <c r="L4154" i="14"/>
  <c r="E4155" i="14"/>
  <c r="F4155" i="14"/>
  <c r="G4155" i="14"/>
  <c r="H4155" i="14"/>
  <c r="I4155" i="14"/>
  <c r="J4155" i="14"/>
  <c r="K4155" i="14"/>
  <c r="L4155" i="14"/>
  <c r="E4156" i="14"/>
  <c r="F4156" i="14"/>
  <c r="G4156" i="14"/>
  <c r="H4156" i="14"/>
  <c r="I4156" i="14"/>
  <c r="J4156" i="14"/>
  <c r="K4156" i="14"/>
  <c r="L4156" i="14"/>
  <c r="E4157" i="14"/>
  <c r="F4157" i="14"/>
  <c r="G4157" i="14"/>
  <c r="H4157" i="14"/>
  <c r="I4157" i="14"/>
  <c r="J4157" i="14"/>
  <c r="K4157" i="14"/>
  <c r="L4157" i="14"/>
  <c r="E4158" i="14"/>
  <c r="F4158" i="14"/>
  <c r="G4158" i="14"/>
  <c r="H4158" i="14"/>
  <c r="I4158" i="14"/>
  <c r="J4158" i="14"/>
  <c r="K4158" i="14"/>
  <c r="L4158" i="14"/>
  <c r="E4159" i="14"/>
  <c r="F4159" i="14"/>
  <c r="G4159" i="14"/>
  <c r="H4159" i="14"/>
  <c r="I4159" i="14"/>
  <c r="J4159" i="14"/>
  <c r="K4159" i="14"/>
  <c r="L4159" i="14"/>
  <c r="E4160" i="14"/>
  <c r="F4160" i="14"/>
  <c r="G4160" i="14"/>
  <c r="H4160" i="14"/>
  <c r="I4160" i="14"/>
  <c r="J4160" i="14"/>
  <c r="K4160" i="14"/>
  <c r="L4160" i="14"/>
  <c r="E4161" i="14"/>
  <c r="F4161" i="14"/>
  <c r="G4161" i="14"/>
  <c r="H4161" i="14"/>
  <c r="I4161" i="14"/>
  <c r="J4161" i="14"/>
  <c r="K4161" i="14"/>
  <c r="L4161" i="14"/>
  <c r="E4162" i="14"/>
  <c r="F4162" i="14"/>
  <c r="G4162" i="14"/>
  <c r="H4162" i="14"/>
  <c r="I4162" i="14"/>
  <c r="J4162" i="14"/>
  <c r="K4162" i="14"/>
  <c r="L4162" i="14"/>
  <c r="E4163" i="14"/>
  <c r="F4163" i="14"/>
  <c r="G4163" i="14"/>
  <c r="H4163" i="14"/>
  <c r="I4163" i="14"/>
  <c r="J4163" i="14"/>
  <c r="K4163" i="14"/>
  <c r="L4163" i="14"/>
  <c r="E4164" i="14"/>
  <c r="F4164" i="14"/>
  <c r="G4164" i="14"/>
  <c r="H4164" i="14"/>
  <c r="I4164" i="14"/>
  <c r="J4164" i="14"/>
  <c r="K4164" i="14"/>
  <c r="L4164" i="14"/>
  <c r="E4165" i="14"/>
  <c r="F4165" i="14"/>
  <c r="G4165" i="14"/>
  <c r="H4165" i="14"/>
  <c r="I4165" i="14"/>
  <c r="J4165" i="14"/>
  <c r="K4165" i="14"/>
  <c r="L4165" i="14"/>
  <c r="E4166" i="14"/>
  <c r="F4166" i="14"/>
  <c r="G4166" i="14"/>
  <c r="H4166" i="14"/>
  <c r="I4166" i="14"/>
  <c r="J4166" i="14"/>
  <c r="K4166" i="14"/>
  <c r="L4166" i="14"/>
  <c r="E4167" i="14"/>
  <c r="F4167" i="14"/>
  <c r="G4167" i="14"/>
  <c r="H4167" i="14"/>
  <c r="I4167" i="14"/>
  <c r="J4167" i="14"/>
  <c r="K4167" i="14"/>
  <c r="L4167" i="14"/>
  <c r="E4168" i="14"/>
  <c r="F4168" i="14"/>
  <c r="G4168" i="14"/>
  <c r="H4168" i="14"/>
  <c r="I4168" i="14"/>
  <c r="J4168" i="14"/>
  <c r="K4168" i="14"/>
  <c r="L4168" i="14"/>
  <c r="E4169" i="14"/>
  <c r="F4169" i="14"/>
  <c r="G4169" i="14"/>
  <c r="H4169" i="14"/>
  <c r="I4169" i="14"/>
  <c r="J4169" i="14"/>
  <c r="K4169" i="14"/>
  <c r="L4169" i="14"/>
  <c r="E4170" i="14"/>
  <c r="F4170" i="14"/>
  <c r="G4170" i="14"/>
  <c r="H4170" i="14"/>
  <c r="I4170" i="14"/>
  <c r="J4170" i="14"/>
  <c r="K4170" i="14"/>
  <c r="L4170" i="14"/>
  <c r="E4171" i="14"/>
  <c r="F4171" i="14"/>
  <c r="G4171" i="14"/>
  <c r="H4171" i="14"/>
  <c r="I4171" i="14"/>
  <c r="J4171" i="14"/>
  <c r="K4171" i="14"/>
  <c r="L4171" i="14"/>
  <c r="E4172" i="14"/>
  <c r="F4172" i="14"/>
  <c r="G4172" i="14"/>
  <c r="H4172" i="14"/>
  <c r="I4172" i="14"/>
  <c r="J4172" i="14"/>
  <c r="K4172" i="14"/>
  <c r="L4172" i="14"/>
  <c r="E4173" i="14"/>
  <c r="F4173" i="14"/>
  <c r="G4173" i="14"/>
  <c r="H4173" i="14"/>
  <c r="I4173" i="14"/>
  <c r="J4173" i="14"/>
  <c r="K4173" i="14"/>
  <c r="L4173" i="14"/>
  <c r="E4174" i="14"/>
  <c r="F4174" i="14"/>
  <c r="G4174" i="14"/>
  <c r="H4174" i="14"/>
  <c r="I4174" i="14"/>
  <c r="J4174" i="14"/>
  <c r="K4174" i="14"/>
  <c r="L4174" i="14"/>
  <c r="E4175" i="14"/>
  <c r="F4175" i="14"/>
  <c r="G4175" i="14"/>
  <c r="H4175" i="14"/>
  <c r="I4175" i="14"/>
  <c r="J4175" i="14"/>
  <c r="K4175" i="14"/>
  <c r="L4175" i="14"/>
  <c r="E4176" i="14"/>
  <c r="F4176" i="14"/>
  <c r="G4176" i="14"/>
  <c r="H4176" i="14"/>
  <c r="I4176" i="14"/>
  <c r="J4176" i="14"/>
  <c r="K4176" i="14"/>
  <c r="L4176" i="14"/>
  <c r="E4177" i="14"/>
  <c r="F4177" i="14"/>
  <c r="G4177" i="14"/>
  <c r="H4177" i="14"/>
  <c r="I4177" i="14"/>
  <c r="J4177" i="14"/>
  <c r="K4177" i="14"/>
  <c r="L4177" i="14"/>
  <c r="E4178" i="14"/>
  <c r="F4178" i="14"/>
  <c r="G4178" i="14"/>
  <c r="H4178" i="14"/>
  <c r="I4178" i="14"/>
  <c r="J4178" i="14"/>
  <c r="K4178" i="14"/>
  <c r="L4178" i="14"/>
  <c r="E4179" i="14"/>
  <c r="F4179" i="14"/>
  <c r="G4179" i="14"/>
  <c r="H4179" i="14"/>
  <c r="I4179" i="14"/>
  <c r="J4179" i="14"/>
  <c r="K4179" i="14"/>
  <c r="L4179" i="14"/>
  <c r="E4180" i="14"/>
  <c r="F4180" i="14"/>
  <c r="G4180" i="14"/>
  <c r="H4180" i="14"/>
  <c r="I4180" i="14"/>
  <c r="J4180" i="14"/>
  <c r="K4180" i="14"/>
  <c r="L4180" i="14"/>
  <c r="E4181" i="14"/>
  <c r="F4181" i="14"/>
  <c r="G4181" i="14"/>
  <c r="H4181" i="14"/>
  <c r="I4181" i="14"/>
  <c r="J4181" i="14"/>
  <c r="K4181" i="14"/>
  <c r="L4181" i="14"/>
  <c r="E4182" i="14"/>
  <c r="F4182" i="14"/>
  <c r="G4182" i="14"/>
  <c r="H4182" i="14"/>
  <c r="I4182" i="14"/>
  <c r="J4182" i="14"/>
  <c r="K4182" i="14"/>
  <c r="L4182" i="14"/>
  <c r="E4183" i="14"/>
  <c r="F4183" i="14"/>
  <c r="G4183" i="14"/>
  <c r="H4183" i="14"/>
  <c r="I4183" i="14"/>
  <c r="J4183" i="14"/>
  <c r="K4183" i="14"/>
  <c r="L4183" i="14"/>
  <c r="E4184" i="14"/>
  <c r="F4184" i="14"/>
  <c r="G4184" i="14"/>
  <c r="H4184" i="14"/>
  <c r="I4184" i="14"/>
  <c r="J4184" i="14"/>
  <c r="K4184" i="14"/>
  <c r="L4184" i="14"/>
  <c r="E4185" i="14"/>
  <c r="F4185" i="14"/>
  <c r="G4185" i="14"/>
  <c r="H4185" i="14"/>
  <c r="I4185" i="14"/>
  <c r="J4185" i="14"/>
  <c r="K4185" i="14"/>
  <c r="L4185" i="14"/>
  <c r="E4088" i="14"/>
  <c r="F4088" i="14"/>
  <c r="G4088" i="14"/>
  <c r="H4088" i="14"/>
  <c r="I4088" i="14"/>
  <c r="J4088" i="14"/>
  <c r="K4088" i="14"/>
  <c r="L4088" i="14"/>
  <c r="E4089" i="14"/>
  <c r="F4089" i="14"/>
  <c r="G4089" i="14"/>
  <c r="H4089" i="14"/>
  <c r="I4089" i="14"/>
  <c r="J4089" i="14"/>
  <c r="K4089" i="14"/>
  <c r="L4089" i="14"/>
  <c r="E4090" i="14"/>
  <c r="F4090" i="14"/>
  <c r="G4090" i="14"/>
  <c r="H4090" i="14"/>
  <c r="I4090" i="14"/>
  <c r="J4090" i="14"/>
  <c r="K4090" i="14"/>
  <c r="L4090" i="14"/>
  <c r="E4091" i="14"/>
  <c r="F4091" i="14"/>
  <c r="G4091" i="14"/>
  <c r="H4091" i="14"/>
  <c r="I4091" i="14"/>
  <c r="J4091" i="14"/>
  <c r="K4091" i="14"/>
  <c r="L4091" i="14"/>
  <c r="E4092" i="14"/>
  <c r="F4092" i="14"/>
  <c r="G4092" i="14"/>
  <c r="H4092" i="14"/>
  <c r="I4092" i="14"/>
  <c r="J4092" i="14"/>
  <c r="K4092" i="14"/>
  <c r="L4092" i="14"/>
  <c r="E4093" i="14"/>
  <c r="F4093" i="14"/>
  <c r="G4093" i="14"/>
  <c r="H4093" i="14"/>
  <c r="I4093" i="14"/>
  <c r="J4093" i="14"/>
  <c r="K4093" i="14"/>
  <c r="L4093" i="14"/>
  <c r="E4094" i="14"/>
  <c r="F4094" i="14"/>
  <c r="G4094" i="14"/>
  <c r="H4094" i="14"/>
  <c r="I4094" i="14"/>
  <c r="J4094" i="14"/>
  <c r="K4094" i="14"/>
  <c r="L4094" i="14"/>
  <c r="E4095" i="14"/>
  <c r="F4095" i="14"/>
  <c r="G4095" i="14"/>
  <c r="H4095" i="14"/>
  <c r="I4095" i="14"/>
  <c r="J4095" i="14"/>
  <c r="K4095" i="14"/>
  <c r="L4095" i="14"/>
  <c r="E4096" i="14"/>
  <c r="F4096" i="14"/>
  <c r="G4096" i="14"/>
  <c r="H4096" i="14"/>
  <c r="I4096" i="14"/>
  <c r="J4096" i="14"/>
  <c r="K4096" i="14"/>
  <c r="L4096" i="14"/>
  <c r="E4097" i="14"/>
  <c r="F4097" i="14"/>
  <c r="G4097" i="14"/>
  <c r="H4097" i="14"/>
  <c r="I4097" i="14"/>
  <c r="J4097" i="14"/>
  <c r="K4097" i="14"/>
  <c r="L4097" i="14"/>
  <c r="E4098" i="14"/>
  <c r="F4098" i="14"/>
  <c r="G4098" i="14"/>
  <c r="H4098" i="14"/>
  <c r="I4098" i="14"/>
  <c r="J4098" i="14"/>
  <c r="K4098" i="14"/>
  <c r="L4098" i="14"/>
  <c r="E4099" i="14"/>
  <c r="F4099" i="14"/>
  <c r="G4099" i="14"/>
  <c r="H4099" i="14"/>
  <c r="I4099" i="14"/>
  <c r="J4099" i="14"/>
  <c r="K4099" i="14"/>
  <c r="L4099" i="14"/>
  <c r="E4100" i="14"/>
  <c r="F4100" i="14"/>
  <c r="G4100" i="14"/>
  <c r="H4100" i="14"/>
  <c r="I4100" i="14"/>
  <c r="J4100" i="14"/>
  <c r="K4100" i="14"/>
  <c r="L4100" i="14"/>
  <c r="E4101" i="14"/>
  <c r="F4101" i="14"/>
  <c r="G4101" i="14"/>
  <c r="H4101" i="14"/>
  <c r="I4101" i="14"/>
  <c r="J4101" i="14"/>
  <c r="K4101" i="14"/>
  <c r="L4101" i="14"/>
  <c r="E4102" i="14"/>
  <c r="F4102" i="14"/>
  <c r="G4102" i="14"/>
  <c r="H4102" i="14"/>
  <c r="I4102" i="14"/>
  <c r="J4102" i="14"/>
  <c r="K4102" i="14"/>
  <c r="L4102" i="14"/>
  <c r="E4103" i="14"/>
  <c r="F4103" i="14"/>
  <c r="G4103" i="14"/>
  <c r="H4103" i="14"/>
  <c r="I4103" i="14"/>
  <c r="J4103" i="14"/>
  <c r="K4103" i="14"/>
  <c r="L4103" i="14"/>
  <c r="E4104" i="14"/>
  <c r="F4104" i="14"/>
  <c r="G4104" i="14"/>
  <c r="H4104" i="14"/>
  <c r="I4104" i="14"/>
  <c r="J4104" i="14"/>
  <c r="K4104" i="14"/>
  <c r="L4104" i="14"/>
  <c r="E4105" i="14"/>
  <c r="F4105" i="14"/>
  <c r="G4105" i="14"/>
  <c r="H4105" i="14"/>
  <c r="I4105" i="14"/>
  <c r="J4105" i="14"/>
  <c r="K4105" i="14"/>
  <c r="L4105" i="14"/>
  <c r="E4106" i="14"/>
  <c r="F4106" i="14"/>
  <c r="G4106" i="14"/>
  <c r="H4106" i="14"/>
  <c r="I4106" i="14"/>
  <c r="J4106" i="14"/>
  <c r="K4106" i="14"/>
  <c r="L4106" i="14"/>
  <c r="E4107" i="14"/>
  <c r="F4107" i="14"/>
  <c r="G4107" i="14"/>
  <c r="H4107" i="14"/>
  <c r="I4107" i="14"/>
  <c r="J4107" i="14"/>
  <c r="K4107" i="14"/>
  <c r="L4107" i="14"/>
  <c r="E4108" i="14"/>
  <c r="F4108" i="14"/>
  <c r="G4108" i="14"/>
  <c r="H4108" i="14"/>
  <c r="I4108" i="14"/>
  <c r="J4108" i="14"/>
  <c r="K4108" i="14"/>
  <c r="L4108" i="14"/>
  <c r="E4109" i="14"/>
  <c r="F4109" i="14"/>
  <c r="G4109" i="14"/>
  <c r="H4109" i="14"/>
  <c r="I4109" i="14"/>
  <c r="J4109" i="14"/>
  <c r="K4109" i="14"/>
  <c r="L4109" i="14"/>
  <c r="E4110" i="14"/>
  <c r="F4110" i="14"/>
  <c r="G4110" i="14"/>
  <c r="H4110" i="14"/>
  <c r="I4110" i="14"/>
  <c r="J4110" i="14"/>
  <c r="K4110" i="14"/>
  <c r="L4110" i="14"/>
  <c r="E4111" i="14"/>
  <c r="F4111" i="14"/>
  <c r="G4111" i="14"/>
  <c r="H4111" i="14"/>
  <c r="I4111" i="14"/>
  <c r="J4111" i="14"/>
  <c r="K4111" i="14"/>
  <c r="L4111" i="14"/>
  <c r="E4112" i="14"/>
  <c r="F4112" i="14"/>
  <c r="G4112" i="14"/>
  <c r="H4112" i="14"/>
  <c r="I4112" i="14"/>
  <c r="J4112" i="14"/>
  <c r="K4112" i="14"/>
  <c r="L4112" i="14"/>
  <c r="E4113" i="14"/>
  <c r="F4113" i="14"/>
  <c r="G4113" i="14"/>
  <c r="H4113" i="14"/>
  <c r="I4113" i="14"/>
  <c r="J4113" i="14"/>
  <c r="K4113" i="14"/>
  <c r="L4113" i="14"/>
  <c r="E4114" i="14"/>
  <c r="F4114" i="14"/>
  <c r="G4114" i="14"/>
  <c r="H4114" i="14"/>
  <c r="I4114" i="14"/>
  <c r="J4114" i="14"/>
  <c r="K4114" i="14"/>
  <c r="L4114" i="14"/>
  <c r="E4115" i="14"/>
  <c r="F4115" i="14"/>
  <c r="G4115" i="14"/>
  <c r="H4115" i="14"/>
  <c r="I4115" i="14"/>
  <c r="J4115" i="14"/>
  <c r="K4115" i="14"/>
  <c r="L4115" i="14"/>
  <c r="E4116" i="14"/>
  <c r="F4116" i="14"/>
  <c r="G4116" i="14"/>
  <c r="H4116" i="14"/>
  <c r="I4116" i="14"/>
  <c r="J4116" i="14"/>
  <c r="K4116" i="14"/>
  <c r="L4116" i="14"/>
  <c r="E4117" i="14"/>
  <c r="F4117" i="14"/>
  <c r="G4117" i="14"/>
  <c r="H4117" i="14"/>
  <c r="I4117" i="14"/>
  <c r="J4117" i="14"/>
  <c r="K4117" i="14"/>
  <c r="L4117" i="14"/>
  <c r="E4118" i="14"/>
  <c r="F4118" i="14"/>
  <c r="G4118" i="14"/>
  <c r="H4118" i="14"/>
  <c r="I4118" i="14"/>
  <c r="J4118" i="14"/>
  <c r="K4118" i="14"/>
  <c r="L4118" i="14"/>
  <c r="E4119" i="14"/>
  <c r="F4119" i="14"/>
  <c r="G4119" i="14"/>
  <c r="H4119" i="14"/>
  <c r="I4119" i="14"/>
  <c r="J4119" i="14"/>
  <c r="K4119" i="14"/>
  <c r="L4119" i="14"/>
  <c r="E4120" i="14"/>
  <c r="F4120" i="14"/>
  <c r="G4120" i="14"/>
  <c r="H4120" i="14"/>
  <c r="I4120" i="14"/>
  <c r="J4120" i="14"/>
  <c r="K4120" i="14"/>
  <c r="L4120" i="14"/>
  <c r="E4121" i="14"/>
  <c r="F4121" i="14"/>
  <c r="G4121" i="14"/>
  <c r="H4121" i="14"/>
  <c r="I4121" i="14"/>
  <c r="J4121" i="14"/>
  <c r="K4121" i="14"/>
  <c r="L4121" i="14"/>
  <c r="E4122" i="14"/>
  <c r="F4122" i="14"/>
  <c r="G4122" i="14"/>
  <c r="H4122" i="14"/>
  <c r="I4122" i="14"/>
  <c r="J4122" i="14"/>
  <c r="K4122" i="14"/>
  <c r="L4122" i="14"/>
  <c r="E4123" i="14"/>
  <c r="F4123" i="14"/>
  <c r="G4123" i="14"/>
  <c r="H4123" i="14"/>
  <c r="I4123" i="14"/>
  <c r="J4123" i="14"/>
  <c r="K4123" i="14"/>
  <c r="L4123" i="14"/>
  <c r="E4124" i="14"/>
  <c r="F4124" i="14"/>
  <c r="G4124" i="14"/>
  <c r="H4124" i="14"/>
  <c r="I4124" i="14"/>
  <c r="J4124" i="14"/>
  <c r="K4124" i="14"/>
  <c r="L4124" i="14"/>
  <c r="E4125" i="14"/>
  <c r="F4125" i="14"/>
  <c r="G4125" i="14"/>
  <c r="H4125" i="14"/>
  <c r="I4125" i="14"/>
  <c r="J4125" i="14"/>
  <c r="K4125" i="14"/>
  <c r="L4125" i="14"/>
  <c r="E4126" i="14"/>
  <c r="F4126" i="14"/>
  <c r="G4126" i="14"/>
  <c r="H4126" i="14"/>
  <c r="I4126" i="14"/>
  <c r="J4126" i="14"/>
  <c r="K4126" i="14"/>
  <c r="L4126" i="14"/>
  <c r="E4127" i="14"/>
  <c r="F4127" i="14"/>
  <c r="G4127" i="14"/>
  <c r="H4127" i="14"/>
  <c r="I4127" i="14"/>
  <c r="J4127" i="14"/>
  <c r="K4127" i="14"/>
  <c r="L4127" i="14"/>
  <c r="E4128" i="14"/>
  <c r="F4128" i="14"/>
  <c r="G4128" i="14"/>
  <c r="H4128" i="14"/>
  <c r="I4128" i="14"/>
  <c r="J4128" i="14"/>
  <c r="K4128" i="14"/>
  <c r="L4128" i="14"/>
  <c r="E4129" i="14"/>
  <c r="F4129" i="14"/>
  <c r="G4129" i="14"/>
  <c r="H4129" i="14"/>
  <c r="I4129" i="14"/>
  <c r="J4129" i="14"/>
  <c r="K4129" i="14"/>
  <c r="L4129" i="14"/>
  <c r="E4130" i="14"/>
  <c r="F4130" i="14"/>
  <c r="G4130" i="14"/>
  <c r="H4130" i="14"/>
  <c r="I4130" i="14"/>
  <c r="J4130" i="14"/>
  <c r="K4130" i="14"/>
  <c r="L4130" i="14"/>
  <c r="E4131" i="14"/>
  <c r="F4131" i="14"/>
  <c r="G4131" i="14"/>
  <c r="H4131" i="14"/>
  <c r="I4131" i="14"/>
  <c r="J4131" i="14"/>
  <c r="K4131" i="14"/>
  <c r="L4131" i="14"/>
  <c r="E4132" i="14"/>
  <c r="F4132" i="14"/>
  <c r="G4132" i="14"/>
  <c r="H4132" i="14"/>
  <c r="I4132" i="14"/>
  <c r="J4132" i="14"/>
  <c r="K4132" i="14"/>
  <c r="L4132" i="14"/>
  <c r="E4133" i="14"/>
  <c r="F4133" i="14"/>
  <c r="G4133" i="14"/>
  <c r="H4133" i="14"/>
  <c r="I4133" i="14"/>
  <c r="J4133" i="14"/>
  <c r="K4133" i="14"/>
  <c r="L4133" i="14"/>
  <c r="E4134" i="14"/>
  <c r="F4134" i="14"/>
  <c r="G4134" i="14"/>
  <c r="H4134" i="14"/>
  <c r="I4134" i="14"/>
  <c r="J4134" i="14"/>
  <c r="K4134" i="14"/>
  <c r="L4134" i="14"/>
  <c r="E4037" i="14"/>
  <c r="F4037" i="14"/>
  <c r="G4037" i="14"/>
  <c r="H4037" i="14"/>
  <c r="I4037" i="14"/>
  <c r="J4037" i="14"/>
  <c r="K4037" i="14"/>
  <c r="L4037" i="14"/>
  <c r="E4038" i="14"/>
  <c r="F4038" i="14"/>
  <c r="G4038" i="14"/>
  <c r="H4038" i="14"/>
  <c r="I4038" i="14"/>
  <c r="J4038" i="14"/>
  <c r="K4038" i="14"/>
  <c r="L4038" i="14"/>
  <c r="E4039" i="14"/>
  <c r="F4039" i="14"/>
  <c r="G4039" i="14"/>
  <c r="H4039" i="14"/>
  <c r="I4039" i="14"/>
  <c r="J4039" i="14"/>
  <c r="K4039" i="14"/>
  <c r="L4039" i="14"/>
  <c r="E4040" i="14"/>
  <c r="F4040" i="14"/>
  <c r="G4040" i="14"/>
  <c r="H4040" i="14"/>
  <c r="I4040" i="14"/>
  <c r="J4040" i="14"/>
  <c r="K4040" i="14"/>
  <c r="L4040" i="14"/>
  <c r="E4041" i="14"/>
  <c r="F4041" i="14"/>
  <c r="G4041" i="14"/>
  <c r="H4041" i="14"/>
  <c r="I4041" i="14"/>
  <c r="J4041" i="14"/>
  <c r="K4041" i="14"/>
  <c r="L4041" i="14"/>
  <c r="E4042" i="14"/>
  <c r="F4042" i="14"/>
  <c r="G4042" i="14"/>
  <c r="H4042" i="14"/>
  <c r="I4042" i="14"/>
  <c r="J4042" i="14"/>
  <c r="K4042" i="14"/>
  <c r="L4042" i="14"/>
  <c r="E4043" i="14"/>
  <c r="F4043" i="14"/>
  <c r="G4043" i="14"/>
  <c r="H4043" i="14"/>
  <c r="I4043" i="14"/>
  <c r="J4043" i="14"/>
  <c r="K4043" i="14"/>
  <c r="L4043" i="14"/>
  <c r="E4044" i="14"/>
  <c r="F4044" i="14"/>
  <c r="G4044" i="14"/>
  <c r="H4044" i="14"/>
  <c r="I4044" i="14"/>
  <c r="J4044" i="14"/>
  <c r="K4044" i="14"/>
  <c r="L4044" i="14"/>
  <c r="E4045" i="14"/>
  <c r="F4045" i="14"/>
  <c r="G4045" i="14"/>
  <c r="H4045" i="14"/>
  <c r="I4045" i="14"/>
  <c r="J4045" i="14"/>
  <c r="K4045" i="14"/>
  <c r="L4045" i="14"/>
  <c r="E4046" i="14"/>
  <c r="F4046" i="14"/>
  <c r="G4046" i="14"/>
  <c r="H4046" i="14"/>
  <c r="I4046" i="14"/>
  <c r="J4046" i="14"/>
  <c r="K4046" i="14"/>
  <c r="L4046" i="14"/>
  <c r="E4047" i="14"/>
  <c r="F4047" i="14"/>
  <c r="G4047" i="14"/>
  <c r="H4047" i="14"/>
  <c r="I4047" i="14"/>
  <c r="J4047" i="14"/>
  <c r="K4047" i="14"/>
  <c r="L4047" i="14"/>
  <c r="E4048" i="14"/>
  <c r="F4048" i="14"/>
  <c r="G4048" i="14"/>
  <c r="H4048" i="14"/>
  <c r="I4048" i="14"/>
  <c r="J4048" i="14"/>
  <c r="K4048" i="14"/>
  <c r="L4048" i="14"/>
  <c r="E4049" i="14"/>
  <c r="F4049" i="14"/>
  <c r="G4049" i="14"/>
  <c r="H4049" i="14"/>
  <c r="I4049" i="14"/>
  <c r="J4049" i="14"/>
  <c r="K4049" i="14"/>
  <c r="L4049" i="14"/>
  <c r="E4050" i="14"/>
  <c r="F4050" i="14"/>
  <c r="G4050" i="14"/>
  <c r="H4050" i="14"/>
  <c r="I4050" i="14"/>
  <c r="J4050" i="14"/>
  <c r="K4050" i="14"/>
  <c r="L4050" i="14"/>
  <c r="E4051" i="14"/>
  <c r="F4051" i="14"/>
  <c r="G4051" i="14"/>
  <c r="H4051" i="14"/>
  <c r="I4051" i="14"/>
  <c r="J4051" i="14"/>
  <c r="K4051" i="14"/>
  <c r="L4051" i="14"/>
  <c r="E4052" i="14"/>
  <c r="F4052" i="14"/>
  <c r="G4052" i="14"/>
  <c r="H4052" i="14"/>
  <c r="I4052" i="14"/>
  <c r="J4052" i="14"/>
  <c r="K4052" i="14"/>
  <c r="L4052" i="14"/>
  <c r="E4053" i="14"/>
  <c r="F4053" i="14"/>
  <c r="G4053" i="14"/>
  <c r="H4053" i="14"/>
  <c r="I4053" i="14"/>
  <c r="J4053" i="14"/>
  <c r="K4053" i="14"/>
  <c r="L4053" i="14"/>
  <c r="E4054" i="14"/>
  <c r="F4054" i="14"/>
  <c r="G4054" i="14"/>
  <c r="H4054" i="14"/>
  <c r="I4054" i="14"/>
  <c r="J4054" i="14"/>
  <c r="K4054" i="14"/>
  <c r="L4054" i="14"/>
  <c r="E4055" i="14"/>
  <c r="F4055" i="14"/>
  <c r="G4055" i="14"/>
  <c r="H4055" i="14"/>
  <c r="I4055" i="14"/>
  <c r="J4055" i="14"/>
  <c r="K4055" i="14"/>
  <c r="L4055" i="14"/>
  <c r="E4056" i="14"/>
  <c r="F4056" i="14"/>
  <c r="G4056" i="14"/>
  <c r="H4056" i="14"/>
  <c r="I4056" i="14"/>
  <c r="J4056" i="14"/>
  <c r="K4056" i="14"/>
  <c r="L4056" i="14"/>
  <c r="E4057" i="14"/>
  <c r="F4057" i="14"/>
  <c r="G4057" i="14"/>
  <c r="H4057" i="14"/>
  <c r="I4057" i="14"/>
  <c r="J4057" i="14"/>
  <c r="K4057" i="14"/>
  <c r="L4057" i="14"/>
  <c r="E4058" i="14"/>
  <c r="F4058" i="14"/>
  <c r="G4058" i="14"/>
  <c r="H4058" i="14"/>
  <c r="I4058" i="14"/>
  <c r="J4058" i="14"/>
  <c r="K4058" i="14"/>
  <c r="L4058" i="14"/>
  <c r="E4059" i="14"/>
  <c r="F4059" i="14"/>
  <c r="G4059" i="14"/>
  <c r="H4059" i="14"/>
  <c r="I4059" i="14"/>
  <c r="J4059" i="14"/>
  <c r="K4059" i="14"/>
  <c r="L4059" i="14"/>
  <c r="E4060" i="14"/>
  <c r="F4060" i="14"/>
  <c r="G4060" i="14"/>
  <c r="H4060" i="14"/>
  <c r="I4060" i="14"/>
  <c r="J4060" i="14"/>
  <c r="K4060" i="14"/>
  <c r="L4060" i="14"/>
  <c r="E4061" i="14"/>
  <c r="F4061" i="14"/>
  <c r="G4061" i="14"/>
  <c r="H4061" i="14"/>
  <c r="I4061" i="14"/>
  <c r="J4061" i="14"/>
  <c r="K4061" i="14"/>
  <c r="L4061" i="14"/>
  <c r="E4062" i="14"/>
  <c r="F4062" i="14"/>
  <c r="G4062" i="14"/>
  <c r="H4062" i="14"/>
  <c r="I4062" i="14"/>
  <c r="J4062" i="14"/>
  <c r="K4062" i="14"/>
  <c r="L4062" i="14"/>
  <c r="E4063" i="14"/>
  <c r="F4063" i="14"/>
  <c r="G4063" i="14"/>
  <c r="H4063" i="14"/>
  <c r="I4063" i="14"/>
  <c r="J4063" i="14"/>
  <c r="K4063" i="14"/>
  <c r="L4063" i="14"/>
  <c r="E4064" i="14"/>
  <c r="F4064" i="14"/>
  <c r="G4064" i="14"/>
  <c r="H4064" i="14"/>
  <c r="I4064" i="14"/>
  <c r="J4064" i="14"/>
  <c r="K4064" i="14"/>
  <c r="L4064" i="14"/>
  <c r="E4065" i="14"/>
  <c r="F4065" i="14"/>
  <c r="G4065" i="14"/>
  <c r="H4065" i="14"/>
  <c r="I4065" i="14"/>
  <c r="J4065" i="14"/>
  <c r="K4065" i="14"/>
  <c r="L4065" i="14"/>
  <c r="E4066" i="14"/>
  <c r="F4066" i="14"/>
  <c r="G4066" i="14"/>
  <c r="H4066" i="14"/>
  <c r="I4066" i="14"/>
  <c r="J4066" i="14"/>
  <c r="K4066" i="14"/>
  <c r="L4066" i="14"/>
  <c r="E4067" i="14"/>
  <c r="F4067" i="14"/>
  <c r="G4067" i="14"/>
  <c r="H4067" i="14"/>
  <c r="I4067" i="14"/>
  <c r="J4067" i="14"/>
  <c r="K4067" i="14"/>
  <c r="L4067" i="14"/>
  <c r="E4068" i="14"/>
  <c r="F4068" i="14"/>
  <c r="G4068" i="14"/>
  <c r="H4068" i="14"/>
  <c r="I4068" i="14"/>
  <c r="J4068" i="14"/>
  <c r="K4068" i="14"/>
  <c r="L4068" i="14"/>
  <c r="E4069" i="14"/>
  <c r="F4069" i="14"/>
  <c r="G4069" i="14"/>
  <c r="H4069" i="14"/>
  <c r="I4069" i="14"/>
  <c r="J4069" i="14"/>
  <c r="K4069" i="14"/>
  <c r="L4069" i="14"/>
  <c r="E4070" i="14"/>
  <c r="F4070" i="14"/>
  <c r="G4070" i="14"/>
  <c r="H4070" i="14"/>
  <c r="I4070" i="14"/>
  <c r="J4070" i="14"/>
  <c r="K4070" i="14"/>
  <c r="L4070" i="14"/>
  <c r="E4071" i="14"/>
  <c r="F4071" i="14"/>
  <c r="G4071" i="14"/>
  <c r="H4071" i="14"/>
  <c r="I4071" i="14"/>
  <c r="J4071" i="14"/>
  <c r="K4071" i="14"/>
  <c r="L4071" i="14"/>
  <c r="E4072" i="14"/>
  <c r="F4072" i="14"/>
  <c r="G4072" i="14"/>
  <c r="H4072" i="14"/>
  <c r="I4072" i="14"/>
  <c r="J4072" i="14"/>
  <c r="K4072" i="14"/>
  <c r="L4072" i="14"/>
  <c r="E4073" i="14"/>
  <c r="F4073" i="14"/>
  <c r="G4073" i="14"/>
  <c r="H4073" i="14"/>
  <c r="I4073" i="14"/>
  <c r="J4073" i="14"/>
  <c r="K4073" i="14"/>
  <c r="L4073" i="14"/>
  <c r="E4074" i="14"/>
  <c r="F4074" i="14"/>
  <c r="G4074" i="14"/>
  <c r="H4074" i="14"/>
  <c r="I4074" i="14"/>
  <c r="J4074" i="14"/>
  <c r="K4074" i="14"/>
  <c r="L4074" i="14"/>
  <c r="E4075" i="14"/>
  <c r="F4075" i="14"/>
  <c r="G4075" i="14"/>
  <c r="H4075" i="14"/>
  <c r="I4075" i="14"/>
  <c r="J4075" i="14"/>
  <c r="K4075" i="14"/>
  <c r="L4075" i="14"/>
  <c r="E4076" i="14"/>
  <c r="F4076" i="14"/>
  <c r="G4076" i="14"/>
  <c r="H4076" i="14"/>
  <c r="I4076" i="14"/>
  <c r="J4076" i="14"/>
  <c r="K4076" i="14"/>
  <c r="L4076" i="14"/>
  <c r="E4077" i="14"/>
  <c r="F4077" i="14"/>
  <c r="G4077" i="14"/>
  <c r="H4077" i="14"/>
  <c r="I4077" i="14"/>
  <c r="J4077" i="14"/>
  <c r="K4077" i="14"/>
  <c r="L4077" i="14"/>
  <c r="E4078" i="14"/>
  <c r="F4078" i="14"/>
  <c r="G4078" i="14"/>
  <c r="H4078" i="14"/>
  <c r="I4078" i="14"/>
  <c r="J4078" i="14"/>
  <c r="K4078" i="14"/>
  <c r="L4078" i="14"/>
  <c r="E4079" i="14"/>
  <c r="F4079" i="14"/>
  <c r="G4079" i="14"/>
  <c r="H4079" i="14"/>
  <c r="I4079" i="14"/>
  <c r="J4079" i="14"/>
  <c r="K4079" i="14"/>
  <c r="L4079" i="14"/>
  <c r="E4080" i="14"/>
  <c r="F4080" i="14"/>
  <c r="G4080" i="14"/>
  <c r="H4080" i="14"/>
  <c r="I4080" i="14"/>
  <c r="J4080" i="14"/>
  <c r="K4080" i="14"/>
  <c r="L4080" i="14"/>
  <c r="E4081" i="14"/>
  <c r="F4081" i="14"/>
  <c r="G4081" i="14"/>
  <c r="H4081" i="14"/>
  <c r="I4081" i="14"/>
  <c r="J4081" i="14"/>
  <c r="K4081" i="14"/>
  <c r="L4081" i="14"/>
  <c r="E4082" i="14"/>
  <c r="F4082" i="14"/>
  <c r="G4082" i="14"/>
  <c r="H4082" i="14"/>
  <c r="I4082" i="14"/>
  <c r="J4082" i="14"/>
  <c r="K4082" i="14"/>
  <c r="L4082" i="14"/>
  <c r="E4083" i="14"/>
  <c r="F4083" i="14"/>
  <c r="G4083" i="14"/>
  <c r="H4083" i="14"/>
  <c r="I4083" i="14"/>
  <c r="J4083" i="14"/>
  <c r="K4083" i="14"/>
  <c r="L4083" i="14"/>
  <c r="E3986" i="14"/>
  <c r="F3986" i="14"/>
  <c r="G3986" i="14"/>
  <c r="H3986" i="14"/>
  <c r="I3986" i="14"/>
  <c r="J3986" i="14"/>
  <c r="K3986" i="14"/>
  <c r="L3986" i="14"/>
  <c r="E3987" i="14"/>
  <c r="F3987" i="14"/>
  <c r="G3987" i="14"/>
  <c r="H3987" i="14"/>
  <c r="I3987" i="14"/>
  <c r="J3987" i="14"/>
  <c r="K3987" i="14"/>
  <c r="L3987" i="14"/>
  <c r="E3988" i="14"/>
  <c r="F3988" i="14"/>
  <c r="G3988" i="14"/>
  <c r="H3988" i="14"/>
  <c r="I3988" i="14"/>
  <c r="J3988" i="14"/>
  <c r="K3988" i="14"/>
  <c r="L3988" i="14"/>
  <c r="E3989" i="14"/>
  <c r="F3989" i="14"/>
  <c r="G3989" i="14"/>
  <c r="H3989" i="14"/>
  <c r="I3989" i="14"/>
  <c r="J3989" i="14"/>
  <c r="K3989" i="14"/>
  <c r="L3989" i="14"/>
  <c r="E3990" i="14"/>
  <c r="F3990" i="14"/>
  <c r="G3990" i="14"/>
  <c r="H3990" i="14"/>
  <c r="I3990" i="14"/>
  <c r="J3990" i="14"/>
  <c r="K3990" i="14"/>
  <c r="L3990" i="14"/>
  <c r="E3991" i="14"/>
  <c r="F3991" i="14"/>
  <c r="G3991" i="14"/>
  <c r="H3991" i="14"/>
  <c r="I3991" i="14"/>
  <c r="J3991" i="14"/>
  <c r="K3991" i="14"/>
  <c r="L3991" i="14"/>
  <c r="E3992" i="14"/>
  <c r="F3992" i="14"/>
  <c r="G3992" i="14"/>
  <c r="H3992" i="14"/>
  <c r="I3992" i="14"/>
  <c r="J3992" i="14"/>
  <c r="K3992" i="14"/>
  <c r="L3992" i="14"/>
  <c r="E3993" i="14"/>
  <c r="F3993" i="14"/>
  <c r="G3993" i="14"/>
  <c r="H3993" i="14"/>
  <c r="I3993" i="14"/>
  <c r="J3993" i="14"/>
  <c r="K3993" i="14"/>
  <c r="L3993" i="14"/>
  <c r="E3994" i="14"/>
  <c r="F3994" i="14"/>
  <c r="G3994" i="14"/>
  <c r="H3994" i="14"/>
  <c r="I3994" i="14"/>
  <c r="J3994" i="14"/>
  <c r="K3994" i="14"/>
  <c r="L3994" i="14"/>
  <c r="E3995" i="14"/>
  <c r="F3995" i="14"/>
  <c r="G3995" i="14"/>
  <c r="H3995" i="14"/>
  <c r="I3995" i="14"/>
  <c r="J3995" i="14"/>
  <c r="K3995" i="14"/>
  <c r="L3995" i="14"/>
  <c r="E3996" i="14"/>
  <c r="F3996" i="14"/>
  <c r="G3996" i="14"/>
  <c r="H3996" i="14"/>
  <c r="I3996" i="14"/>
  <c r="J3996" i="14"/>
  <c r="K3996" i="14"/>
  <c r="L3996" i="14"/>
  <c r="E3997" i="14"/>
  <c r="F3997" i="14"/>
  <c r="G3997" i="14"/>
  <c r="H3997" i="14"/>
  <c r="I3997" i="14"/>
  <c r="J3997" i="14"/>
  <c r="K3997" i="14"/>
  <c r="L3997" i="14"/>
  <c r="E3998" i="14"/>
  <c r="F3998" i="14"/>
  <c r="G3998" i="14"/>
  <c r="H3998" i="14"/>
  <c r="I3998" i="14"/>
  <c r="J3998" i="14"/>
  <c r="K3998" i="14"/>
  <c r="L3998" i="14"/>
  <c r="E3999" i="14"/>
  <c r="F3999" i="14"/>
  <c r="G3999" i="14"/>
  <c r="H3999" i="14"/>
  <c r="I3999" i="14"/>
  <c r="J3999" i="14"/>
  <c r="K3999" i="14"/>
  <c r="L3999" i="14"/>
  <c r="E4000" i="14"/>
  <c r="F4000" i="14"/>
  <c r="G4000" i="14"/>
  <c r="H4000" i="14"/>
  <c r="I4000" i="14"/>
  <c r="J4000" i="14"/>
  <c r="K4000" i="14"/>
  <c r="L4000" i="14"/>
  <c r="E4001" i="14"/>
  <c r="F4001" i="14"/>
  <c r="G4001" i="14"/>
  <c r="H4001" i="14"/>
  <c r="I4001" i="14"/>
  <c r="J4001" i="14"/>
  <c r="K4001" i="14"/>
  <c r="L4001" i="14"/>
  <c r="E4002" i="14"/>
  <c r="F4002" i="14"/>
  <c r="G4002" i="14"/>
  <c r="H4002" i="14"/>
  <c r="I4002" i="14"/>
  <c r="J4002" i="14"/>
  <c r="K4002" i="14"/>
  <c r="L4002" i="14"/>
  <c r="E4003" i="14"/>
  <c r="F4003" i="14"/>
  <c r="G4003" i="14"/>
  <c r="H4003" i="14"/>
  <c r="I4003" i="14"/>
  <c r="J4003" i="14"/>
  <c r="K4003" i="14"/>
  <c r="L4003" i="14"/>
  <c r="E4004" i="14"/>
  <c r="F4004" i="14"/>
  <c r="G4004" i="14"/>
  <c r="H4004" i="14"/>
  <c r="I4004" i="14"/>
  <c r="J4004" i="14"/>
  <c r="K4004" i="14"/>
  <c r="L4004" i="14"/>
  <c r="E4005" i="14"/>
  <c r="F4005" i="14"/>
  <c r="G4005" i="14"/>
  <c r="H4005" i="14"/>
  <c r="I4005" i="14"/>
  <c r="J4005" i="14"/>
  <c r="K4005" i="14"/>
  <c r="L4005" i="14"/>
  <c r="E4006" i="14"/>
  <c r="F4006" i="14"/>
  <c r="G4006" i="14"/>
  <c r="H4006" i="14"/>
  <c r="I4006" i="14"/>
  <c r="J4006" i="14"/>
  <c r="K4006" i="14"/>
  <c r="L4006" i="14"/>
  <c r="E4007" i="14"/>
  <c r="F4007" i="14"/>
  <c r="G4007" i="14"/>
  <c r="H4007" i="14"/>
  <c r="I4007" i="14"/>
  <c r="J4007" i="14"/>
  <c r="K4007" i="14"/>
  <c r="L4007" i="14"/>
  <c r="E4008" i="14"/>
  <c r="F4008" i="14"/>
  <c r="G4008" i="14"/>
  <c r="H4008" i="14"/>
  <c r="I4008" i="14"/>
  <c r="J4008" i="14"/>
  <c r="K4008" i="14"/>
  <c r="L4008" i="14"/>
  <c r="E4009" i="14"/>
  <c r="F4009" i="14"/>
  <c r="G4009" i="14"/>
  <c r="H4009" i="14"/>
  <c r="I4009" i="14"/>
  <c r="J4009" i="14"/>
  <c r="K4009" i="14"/>
  <c r="L4009" i="14"/>
  <c r="E4010" i="14"/>
  <c r="F4010" i="14"/>
  <c r="G4010" i="14"/>
  <c r="H4010" i="14"/>
  <c r="I4010" i="14"/>
  <c r="J4010" i="14"/>
  <c r="K4010" i="14"/>
  <c r="L4010" i="14"/>
  <c r="E4011" i="14"/>
  <c r="F4011" i="14"/>
  <c r="G4011" i="14"/>
  <c r="H4011" i="14"/>
  <c r="I4011" i="14"/>
  <c r="J4011" i="14"/>
  <c r="K4011" i="14"/>
  <c r="L4011" i="14"/>
  <c r="E4012" i="14"/>
  <c r="F4012" i="14"/>
  <c r="G4012" i="14"/>
  <c r="H4012" i="14"/>
  <c r="I4012" i="14"/>
  <c r="J4012" i="14"/>
  <c r="K4012" i="14"/>
  <c r="L4012" i="14"/>
  <c r="E4013" i="14"/>
  <c r="F4013" i="14"/>
  <c r="G4013" i="14"/>
  <c r="H4013" i="14"/>
  <c r="I4013" i="14"/>
  <c r="J4013" i="14"/>
  <c r="K4013" i="14"/>
  <c r="L4013" i="14"/>
  <c r="E4014" i="14"/>
  <c r="F4014" i="14"/>
  <c r="G4014" i="14"/>
  <c r="H4014" i="14"/>
  <c r="I4014" i="14"/>
  <c r="J4014" i="14"/>
  <c r="K4014" i="14"/>
  <c r="L4014" i="14"/>
  <c r="E4015" i="14"/>
  <c r="F4015" i="14"/>
  <c r="G4015" i="14"/>
  <c r="H4015" i="14"/>
  <c r="I4015" i="14"/>
  <c r="J4015" i="14"/>
  <c r="K4015" i="14"/>
  <c r="L4015" i="14"/>
  <c r="E4016" i="14"/>
  <c r="F4016" i="14"/>
  <c r="G4016" i="14"/>
  <c r="H4016" i="14"/>
  <c r="I4016" i="14"/>
  <c r="J4016" i="14"/>
  <c r="K4016" i="14"/>
  <c r="L4016" i="14"/>
  <c r="E4017" i="14"/>
  <c r="F4017" i="14"/>
  <c r="G4017" i="14"/>
  <c r="H4017" i="14"/>
  <c r="I4017" i="14"/>
  <c r="J4017" i="14"/>
  <c r="K4017" i="14"/>
  <c r="L4017" i="14"/>
  <c r="E4018" i="14"/>
  <c r="F4018" i="14"/>
  <c r="G4018" i="14"/>
  <c r="H4018" i="14"/>
  <c r="I4018" i="14"/>
  <c r="J4018" i="14"/>
  <c r="K4018" i="14"/>
  <c r="L4018" i="14"/>
  <c r="E4019" i="14"/>
  <c r="F4019" i="14"/>
  <c r="G4019" i="14"/>
  <c r="H4019" i="14"/>
  <c r="I4019" i="14"/>
  <c r="J4019" i="14"/>
  <c r="K4019" i="14"/>
  <c r="L4019" i="14"/>
  <c r="E4020" i="14"/>
  <c r="F4020" i="14"/>
  <c r="G4020" i="14"/>
  <c r="H4020" i="14"/>
  <c r="I4020" i="14"/>
  <c r="J4020" i="14"/>
  <c r="K4020" i="14"/>
  <c r="L4020" i="14"/>
  <c r="E4021" i="14"/>
  <c r="F4021" i="14"/>
  <c r="G4021" i="14"/>
  <c r="H4021" i="14"/>
  <c r="I4021" i="14"/>
  <c r="J4021" i="14"/>
  <c r="K4021" i="14"/>
  <c r="L4021" i="14"/>
  <c r="E4022" i="14"/>
  <c r="F4022" i="14"/>
  <c r="G4022" i="14"/>
  <c r="H4022" i="14"/>
  <c r="I4022" i="14"/>
  <c r="J4022" i="14"/>
  <c r="K4022" i="14"/>
  <c r="L4022" i="14"/>
  <c r="E4023" i="14"/>
  <c r="F4023" i="14"/>
  <c r="G4023" i="14"/>
  <c r="H4023" i="14"/>
  <c r="I4023" i="14"/>
  <c r="J4023" i="14"/>
  <c r="K4023" i="14"/>
  <c r="L4023" i="14"/>
  <c r="E4024" i="14"/>
  <c r="F4024" i="14"/>
  <c r="G4024" i="14"/>
  <c r="H4024" i="14"/>
  <c r="I4024" i="14"/>
  <c r="J4024" i="14"/>
  <c r="K4024" i="14"/>
  <c r="L4024" i="14"/>
  <c r="E4025" i="14"/>
  <c r="F4025" i="14"/>
  <c r="G4025" i="14"/>
  <c r="H4025" i="14"/>
  <c r="I4025" i="14"/>
  <c r="J4025" i="14"/>
  <c r="K4025" i="14"/>
  <c r="L4025" i="14"/>
  <c r="E4026" i="14"/>
  <c r="F4026" i="14"/>
  <c r="G4026" i="14"/>
  <c r="H4026" i="14"/>
  <c r="I4026" i="14"/>
  <c r="J4026" i="14"/>
  <c r="K4026" i="14"/>
  <c r="L4026" i="14"/>
  <c r="E4027" i="14"/>
  <c r="F4027" i="14"/>
  <c r="G4027" i="14"/>
  <c r="H4027" i="14"/>
  <c r="I4027" i="14"/>
  <c r="J4027" i="14"/>
  <c r="K4027" i="14"/>
  <c r="L4027" i="14"/>
  <c r="E4028" i="14"/>
  <c r="F4028" i="14"/>
  <c r="G4028" i="14"/>
  <c r="H4028" i="14"/>
  <c r="I4028" i="14"/>
  <c r="J4028" i="14"/>
  <c r="K4028" i="14"/>
  <c r="L4028" i="14"/>
  <c r="E4029" i="14"/>
  <c r="F4029" i="14"/>
  <c r="G4029" i="14"/>
  <c r="H4029" i="14"/>
  <c r="I4029" i="14"/>
  <c r="J4029" i="14"/>
  <c r="K4029" i="14"/>
  <c r="L4029" i="14"/>
  <c r="E4030" i="14"/>
  <c r="F4030" i="14"/>
  <c r="G4030" i="14"/>
  <c r="H4030" i="14"/>
  <c r="I4030" i="14"/>
  <c r="J4030" i="14"/>
  <c r="K4030" i="14"/>
  <c r="L4030" i="14"/>
  <c r="E4031" i="14"/>
  <c r="F4031" i="14"/>
  <c r="G4031" i="14"/>
  <c r="H4031" i="14"/>
  <c r="I4031" i="14"/>
  <c r="J4031" i="14"/>
  <c r="K4031" i="14"/>
  <c r="L4031" i="14"/>
  <c r="E4032" i="14"/>
  <c r="F4032" i="14"/>
  <c r="G4032" i="14"/>
  <c r="H4032" i="14"/>
  <c r="I4032" i="14"/>
  <c r="J4032" i="14"/>
  <c r="K4032" i="14"/>
  <c r="L4032" i="14"/>
  <c r="E3935" i="14"/>
  <c r="F3935" i="14"/>
  <c r="G3935" i="14"/>
  <c r="H3935" i="14"/>
  <c r="I3935" i="14"/>
  <c r="J3935" i="14"/>
  <c r="K3935" i="14"/>
  <c r="L3935" i="14"/>
  <c r="E3936" i="14"/>
  <c r="F3936" i="14"/>
  <c r="G3936" i="14"/>
  <c r="H3936" i="14"/>
  <c r="I3936" i="14"/>
  <c r="J3936" i="14"/>
  <c r="K3936" i="14"/>
  <c r="L3936" i="14"/>
  <c r="E3937" i="14"/>
  <c r="F3937" i="14"/>
  <c r="G3937" i="14"/>
  <c r="H3937" i="14"/>
  <c r="I3937" i="14"/>
  <c r="J3937" i="14"/>
  <c r="K3937" i="14"/>
  <c r="L3937" i="14"/>
  <c r="E3938" i="14"/>
  <c r="F3938" i="14"/>
  <c r="G3938" i="14"/>
  <c r="H3938" i="14"/>
  <c r="I3938" i="14"/>
  <c r="J3938" i="14"/>
  <c r="K3938" i="14"/>
  <c r="L3938" i="14"/>
  <c r="E3939" i="14"/>
  <c r="F3939" i="14"/>
  <c r="G3939" i="14"/>
  <c r="H3939" i="14"/>
  <c r="I3939" i="14"/>
  <c r="J3939" i="14"/>
  <c r="K3939" i="14"/>
  <c r="L3939" i="14"/>
  <c r="E3940" i="14"/>
  <c r="F3940" i="14"/>
  <c r="G3940" i="14"/>
  <c r="H3940" i="14"/>
  <c r="I3940" i="14"/>
  <c r="J3940" i="14"/>
  <c r="K3940" i="14"/>
  <c r="L3940" i="14"/>
  <c r="E3941" i="14"/>
  <c r="F3941" i="14"/>
  <c r="G3941" i="14"/>
  <c r="H3941" i="14"/>
  <c r="I3941" i="14"/>
  <c r="J3941" i="14"/>
  <c r="K3941" i="14"/>
  <c r="L3941" i="14"/>
  <c r="E3942" i="14"/>
  <c r="F3942" i="14"/>
  <c r="G3942" i="14"/>
  <c r="H3942" i="14"/>
  <c r="I3942" i="14"/>
  <c r="J3942" i="14"/>
  <c r="K3942" i="14"/>
  <c r="L3942" i="14"/>
  <c r="E3943" i="14"/>
  <c r="F3943" i="14"/>
  <c r="G3943" i="14"/>
  <c r="H3943" i="14"/>
  <c r="I3943" i="14"/>
  <c r="J3943" i="14"/>
  <c r="K3943" i="14"/>
  <c r="L3943" i="14"/>
  <c r="E3944" i="14"/>
  <c r="F3944" i="14"/>
  <c r="G3944" i="14"/>
  <c r="H3944" i="14"/>
  <c r="I3944" i="14"/>
  <c r="J3944" i="14"/>
  <c r="K3944" i="14"/>
  <c r="L3944" i="14"/>
  <c r="E3945" i="14"/>
  <c r="F3945" i="14"/>
  <c r="G3945" i="14"/>
  <c r="H3945" i="14"/>
  <c r="I3945" i="14"/>
  <c r="J3945" i="14"/>
  <c r="K3945" i="14"/>
  <c r="L3945" i="14"/>
  <c r="E3946" i="14"/>
  <c r="F3946" i="14"/>
  <c r="G3946" i="14"/>
  <c r="H3946" i="14"/>
  <c r="I3946" i="14"/>
  <c r="J3946" i="14"/>
  <c r="K3946" i="14"/>
  <c r="L3946" i="14"/>
  <c r="E3947" i="14"/>
  <c r="F3947" i="14"/>
  <c r="G3947" i="14"/>
  <c r="H3947" i="14"/>
  <c r="I3947" i="14"/>
  <c r="J3947" i="14"/>
  <c r="K3947" i="14"/>
  <c r="L3947" i="14"/>
  <c r="E3948" i="14"/>
  <c r="F3948" i="14"/>
  <c r="G3948" i="14"/>
  <c r="H3948" i="14"/>
  <c r="I3948" i="14"/>
  <c r="J3948" i="14"/>
  <c r="K3948" i="14"/>
  <c r="L3948" i="14"/>
  <c r="E3949" i="14"/>
  <c r="F3949" i="14"/>
  <c r="G3949" i="14"/>
  <c r="H3949" i="14"/>
  <c r="I3949" i="14"/>
  <c r="J3949" i="14"/>
  <c r="K3949" i="14"/>
  <c r="L3949" i="14"/>
  <c r="E3950" i="14"/>
  <c r="F3950" i="14"/>
  <c r="G3950" i="14"/>
  <c r="H3950" i="14"/>
  <c r="I3950" i="14"/>
  <c r="J3950" i="14"/>
  <c r="K3950" i="14"/>
  <c r="L3950" i="14"/>
  <c r="E3951" i="14"/>
  <c r="F3951" i="14"/>
  <c r="G3951" i="14"/>
  <c r="H3951" i="14"/>
  <c r="I3951" i="14"/>
  <c r="J3951" i="14"/>
  <c r="K3951" i="14"/>
  <c r="L3951" i="14"/>
  <c r="E3952" i="14"/>
  <c r="F3952" i="14"/>
  <c r="G3952" i="14"/>
  <c r="H3952" i="14"/>
  <c r="I3952" i="14"/>
  <c r="J3952" i="14"/>
  <c r="K3952" i="14"/>
  <c r="L3952" i="14"/>
  <c r="E3953" i="14"/>
  <c r="F3953" i="14"/>
  <c r="G3953" i="14"/>
  <c r="H3953" i="14"/>
  <c r="I3953" i="14"/>
  <c r="J3953" i="14"/>
  <c r="K3953" i="14"/>
  <c r="L3953" i="14"/>
  <c r="E3954" i="14"/>
  <c r="F3954" i="14"/>
  <c r="G3954" i="14"/>
  <c r="H3954" i="14"/>
  <c r="I3954" i="14"/>
  <c r="J3954" i="14"/>
  <c r="K3954" i="14"/>
  <c r="L3954" i="14"/>
  <c r="E3955" i="14"/>
  <c r="F3955" i="14"/>
  <c r="G3955" i="14"/>
  <c r="H3955" i="14"/>
  <c r="I3955" i="14"/>
  <c r="J3955" i="14"/>
  <c r="K3955" i="14"/>
  <c r="L3955" i="14"/>
  <c r="E3956" i="14"/>
  <c r="F3956" i="14"/>
  <c r="G3956" i="14"/>
  <c r="H3956" i="14"/>
  <c r="I3956" i="14"/>
  <c r="J3956" i="14"/>
  <c r="K3956" i="14"/>
  <c r="L3956" i="14"/>
  <c r="E3957" i="14"/>
  <c r="F3957" i="14"/>
  <c r="G3957" i="14"/>
  <c r="H3957" i="14"/>
  <c r="I3957" i="14"/>
  <c r="J3957" i="14"/>
  <c r="K3957" i="14"/>
  <c r="L3957" i="14"/>
  <c r="E3958" i="14"/>
  <c r="F3958" i="14"/>
  <c r="G3958" i="14"/>
  <c r="H3958" i="14"/>
  <c r="I3958" i="14"/>
  <c r="J3958" i="14"/>
  <c r="K3958" i="14"/>
  <c r="L3958" i="14"/>
  <c r="E3959" i="14"/>
  <c r="F3959" i="14"/>
  <c r="G3959" i="14"/>
  <c r="H3959" i="14"/>
  <c r="I3959" i="14"/>
  <c r="J3959" i="14"/>
  <c r="K3959" i="14"/>
  <c r="L3959" i="14"/>
  <c r="E3960" i="14"/>
  <c r="F3960" i="14"/>
  <c r="G3960" i="14"/>
  <c r="H3960" i="14"/>
  <c r="I3960" i="14"/>
  <c r="J3960" i="14"/>
  <c r="K3960" i="14"/>
  <c r="L3960" i="14"/>
  <c r="E3961" i="14"/>
  <c r="F3961" i="14"/>
  <c r="G3961" i="14"/>
  <c r="H3961" i="14"/>
  <c r="I3961" i="14"/>
  <c r="J3961" i="14"/>
  <c r="K3961" i="14"/>
  <c r="L3961" i="14"/>
  <c r="E3962" i="14"/>
  <c r="F3962" i="14"/>
  <c r="G3962" i="14"/>
  <c r="H3962" i="14"/>
  <c r="I3962" i="14"/>
  <c r="J3962" i="14"/>
  <c r="K3962" i="14"/>
  <c r="L3962" i="14"/>
  <c r="E3963" i="14"/>
  <c r="F3963" i="14"/>
  <c r="G3963" i="14"/>
  <c r="H3963" i="14"/>
  <c r="I3963" i="14"/>
  <c r="J3963" i="14"/>
  <c r="K3963" i="14"/>
  <c r="L3963" i="14"/>
  <c r="E3964" i="14"/>
  <c r="F3964" i="14"/>
  <c r="G3964" i="14"/>
  <c r="H3964" i="14"/>
  <c r="I3964" i="14"/>
  <c r="J3964" i="14"/>
  <c r="K3964" i="14"/>
  <c r="L3964" i="14"/>
  <c r="E3965" i="14"/>
  <c r="F3965" i="14"/>
  <c r="G3965" i="14"/>
  <c r="H3965" i="14"/>
  <c r="I3965" i="14"/>
  <c r="J3965" i="14"/>
  <c r="K3965" i="14"/>
  <c r="L3965" i="14"/>
  <c r="E3966" i="14"/>
  <c r="F3966" i="14"/>
  <c r="G3966" i="14"/>
  <c r="H3966" i="14"/>
  <c r="I3966" i="14"/>
  <c r="J3966" i="14"/>
  <c r="K3966" i="14"/>
  <c r="L3966" i="14"/>
  <c r="E3967" i="14"/>
  <c r="F3967" i="14"/>
  <c r="G3967" i="14"/>
  <c r="H3967" i="14"/>
  <c r="I3967" i="14"/>
  <c r="J3967" i="14"/>
  <c r="K3967" i="14"/>
  <c r="L3967" i="14"/>
  <c r="E3968" i="14"/>
  <c r="F3968" i="14"/>
  <c r="G3968" i="14"/>
  <c r="H3968" i="14"/>
  <c r="I3968" i="14"/>
  <c r="J3968" i="14"/>
  <c r="K3968" i="14"/>
  <c r="L3968" i="14"/>
  <c r="E3969" i="14"/>
  <c r="F3969" i="14"/>
  <c r="G3969" i="14"/>
  <c r="H3969" i="14"/>
  <c r="I3969" i="14"/>
  <c r="J3969" i="14"/>
  <c r="K3969" i="14"/>
  <c r="L3969" i="14"/>
  <c r="E3970" i="14"/>
  <c r="F3970" i="14"/>
  <c r="G3970" i="14"/>
  <c r="H3970" i="14"/>
  <c r="I3970" i="14"/>
  <c r="J3970" i="14"/>
  <c r="K3970" i="14"/>
  <c r="L3970" i="14"/>
  <c r="E3971" i="14"/>
  <c r="F3971" i="14"/>
  <c r="G3971" i="14"/>
  <c r="H3971" i="14"/>
  <c r="I3971" i="14"/>
  <c r="J3971" i="14"/>
  <c r="K3971" i="14"/>
  <c r="L3971" i="14"/>
  <c r="E3972" i="14"/>
  <c r="F3972" i="14"/>
  <c r="G3972" i="14"/>
  <c r="H3972" i="14"/>
  <c r="I3972" i="14"/>
  <c r="J3972" i="14"/>
  <c r="K3972" i="14"/>
  <c r="L3972" i="14"/>
  <c r="E3973" i="14"/>
  <c r="F3973" i="14"/>
  <c r="G3973" i="14"/>
  <c r="H3973" i="14"/>
  <c r="I3973" i="14"/>
  <c r="J3973" i="14"/>
  <c r="K3973" i="14"/>
  <c r="L3973" i="14"/>
  <c r="E3974" i="14"/>
  <c r="F3974" i="14"/>
  <c r="G3974" i="14"/>
  <c r="H3974" i="14"/>
  <c r="I3974" i="14"/>
  <c r="J3974" i="14"/>
  <c r="K3974" i="14"/>
  <c r="L3974" i="14"/>
  <c r="E3975" i="14"/>
  <c r="F3975" i="14"/>
  <c r="G3975" i="14"/>
  <c r="H3975" i="14"/>
  <c r="I3975" i="14"/>
  <c r="J3975" i="14"/>
  <c r="K3975" i="14"/>
  <c r="L3975" i="14"/>
  <c r="E3976" i="14"/>
  <c r="F3976" i="14"/>
  <c r="G3976" i="14"/>
  <c r="H3976" i="14"/>
  <c r="I3976" i="14"/>
  <c r="J3976" i="14"/>
  <c r="K3976" i="14"/>
  <c r="L3976" i="14"/>
  <c r="E3977" i="14"/>
  <c r="F3977" i="14"/>
  <c r="G3977" i="14"/>
  <c r="H3977" i="14"/>
  <c r="I3977" i="14"/>
  <c r="J3977" i="14"/>
  <c r="K3977" i="14"/>
  <c r="L3977" i="14"/>
  <c r="E3978" i="14"/>
  <c r="F3978" i="14"/>
  <c r="G3978" i="14"/>
  <c r="H3978" i="14"/>
  <c r="I3978" i="14"/>
  <c r="J3978" i="14"/>
  <c r="K3978" i="14"/>
  <c r="L3978" i="14"/>
  <c r="E3979" i="14"/>
  <c r="F3979" i="14"/>
  <c r="G3979" i="14"/>
  <c r="H3979" i="14"/>
  <c r="I3979" i="14"/>
  <c r="J3979" i="14"/>
  <c r="K3979" i="14"/>
  <c r="L3979" i="14"/>
  <c r="E3980" i="14"/>
  <c r="F3980" i="14"/>
  <c r="G3980" i="14"/>
  <c r="H3980" i="14"/>
  <c r="I3980" i="14"/>
  <c r="J3980" i="14"/>
  <c r="K3980" i="14"/>
  <c r="L3980" i="14"/>
  <c r="E3981" i="14"/>
  <c r="F3981" i="14"/>
  <c r="G3981" i="14"/>
  <c r="H3981" i="14"/>
  <c r="I3981" i="14"/>
  <c r="J3981" i="14"/>
  <c r="K3981" i="14"/>
  <c r="L3981" i="14"/>
  <c r="E3884" i="14"/>
  <c r="F3884" i="14"/>
  <c r="G3884" i="14"/>
  <c r="H3884" i="14"/>
  <c r="I3884" i="14"/>
  <c r="J3884" i="14"/>
  <c r="K3884" i="14"/>
  <c r="L3884" i="14"/>
  <c r="E3885" i="14"/>
  <c r="F3885" i="14"/>
  <c r="G3885" i="14"/>
  <c r="H3885" i="14"/>
  <c r="I3885" i="14"/>
  <c r="J3885" i="14"/>
  <c r="K3885" i="14"/>
  <c r="L3885" i="14"/>
  <c r="E3886" i="14"/>
  <c r="F3886" i="14"/>
  <c r="G3886" i="14"/>
  <c r="H3886" i="14"/>
  <c r="I3886" i="14"/>
  <c r="J3886" i="14"/>
  <c r="K3886" i="14"/>
  <c r="L3886" i="14"/>
  <c r="E3887" i="14"/>
  <c r="F3887" i="14"/>
  <c r="G3887" i="14"/>
  <c r="H3887" i="14"/>
  <c r="I3887" i="14"/>
  <c r="J3887" i="14"/>
  <c r="K3887" i="14"/>
  <c r="L3887" i="14"/>
  <c r="E3888" i="14"/>
  <c r="F3888" i="14"/>
  <c r="G3888" i="14"/>
  <c r="H3888" i="14"/>
  <c r="I3888" i="14"/>
  <c r="J3888" i="14"/>
  <c r="K3888" i="14"/>
  <c r="L3888" i="14"/>
  <c r="E3889" i="14"/>
  <c r="F3889" i="14"/>
  <c r="G3889" i="14"/>
  <c r="H3889" i="14"/>
  <c r="I3889" i="14"/>
  <c r="J3889" i="14"/>
  <c r="K3889" i="14"/>
  <c r="L3889" i="14"/>
  <c r="E3890" i="14"/>
  <c r="F3890" i="14"/>
  <c r="G3890" i="14"/>
  <c r="H3890" i="14"/>
  <c r="I3890" i="14"/>
  <c r="J3890" i="14"/>
  <c r="K3890" i="14"/>
  <c r="L3890" i="14"/>
  <c r="E3891" i="14"/>
  <c r="F3891" i="14"/>
  <c r="G3891" i="14"/>
  <c r="H3891" i="14"/>
  <c r="I3891" i="14"/>
  <c r="J3891" i="14"/>
  <c r="K3891" i="14"/>
  <c r="L3891" i="14"/>
  <c r="E3892" i="14"/>
  <c r="F3892" i="14"/>
  <c r="G3892" i="14"/>
  <c r="H3892" i="14"/>
  <c r="I3892" i="14"/>
  <c r="J3892" i="14"/>
  <c r="K3892" i="14"/>
  <c r="L3892" i="14"/>
  <c r="E3893" i="14"/>
  <c r="F3893" i="14"/>
  <c r="G3893" i="14"/>
  <c r="H3893" i="14"/>
  <c r="I3893" i="14"/>
  <c r="J3893" i="14"/>
  <c r="K3893" i="14"/>
  <c r="L3893" i="14"/>
  <c r="E3894" i="14"/>
  <c r="F3894" i="14"/>
  <c r="G3894" i="14"/>
  <c r="H3894" i="14"/>
  <c r="I3894" i="14"/>
  <c r="J3894" i="14"/>
  <c r="K3894" i="14"/>
  <c r="L3894" i="14"/>
  <c r="E3895" i="14"/>
  <c r="F3895" i="14"/>
  <c r="G3895" i="14"/>
  <c r="H3895" i="14"/>
  <c r="I3895" i="14"/>
  <c r="J3895" i="14"/>
  <c r="K3895" i="14"/>
  <c r="L3895" i="14"/>
  <c r="E3896" i="14"/>
  <c r="F3896" i="14"/>
  <c r="G3896" i="14"/>
  <c r="H3896" i="14"/>
  <c r="I3896" i="14"/>
  <c r="J3896" i="14"/>
  <c r="K3896" i="14"/>
  <c r="L3896" i="14"/>
  <c r="E3897" i="14"/>
  <c r="F3897" i="14"/>
  <c r="G3897" i="14"/>
  <c r="H3897" i="14"/>
  <c r="I3897" i="14"/>
  <c r="J3897" i="14"/>
  <c r="K3897" i="14"/>
  <c r="L3897" i="14"/>
  <c r="E3898" i="14"/>
  <c r="F3898" i="14"/>
  <c r="G3898" i="14"/>
  <c r="H3898" i="14"/>
  <c r="I3898" i="14"/>
  <c r="J3898" i="14"/>
  <c r="K3898" i="14"/>
  <c r="L3898" i="14"/>
  <c r="E3899" i="14"/>
  <c r="F3899" i="14"/>
  <c r="G3899" i="14"/>
  <c r="H3899" i="14"/>
  <c r="I3899" i="14"/>
  <c r="J3899" i="14"/>
  <c r="K3899" i="14"/>
  <c r="L3899" i="14"/>
  <c r="E3900" i="14"/>
  <c r="F3900" i="14"/>
  <c r="G3900" i="14"/>
  <c r="H3900" i="14"/>
  <c r="I3900" i="14"/>
  <c r="J3900" i="14"/>
  <c r="K3900" i="14"/>
  <c r="L3900" i="14"/>
  <c r="E3901" i="14"/>
  <c r="F3901" i="14"/>
  <c r="G3901" i="14"/>
  <c r="H3901" i="14"/>
  <c r="I3901" i="14"/>
  <c r="J3901" i="14"/>
  <c r="K3901" i="14"/>
  <c r="L3901" i="14"/>
  <c r="E3902" i="14"/>
  <c r="F3902" i="14"/>
  <c r="G3902" i="14"/>
  <c r="H3902" i="14"/>
  <c r="I3902" i="14"/>
  <c r="J3902" i="14"/>
  <c r="K3902" i="14"/>
  <c r="L3902" i="14"/>
  <c r="E3903" i="14"/>
  <c r="F3903" i="14"/>
  <c r="G3903" i="14"/>
  <c r="H3903" i="14"/>
  <c r="I3903" i="14"/>
  <c r="J3903" i="14"/>
  <c r="K3903" i="14"/>
  <c r="L3903" i="14"/>
  <c r="E3904" i="14"/>
  <c r="F3904" i="14"/>
  <c r="G3904" i="14"/>
  <c r="H3904" i="14"/>
  <c r="I3904" i="14"/>
  <c r="J3904" i="14"/>
  <c r="K3904" i="14"/>
  <c r="L3904" i="14"/>
  <c r="E3905" i="14"/>
  <c r="F3905" i="14"/>
  <c r="G3905" i="14"/>
  <c r="H3905" i="14"/>
  <c r="I3905" i="14"/>
  <c r="J3905" i="14"/>
  <c r="K3905" i="14"/>
  <c r="L3905" i="14"/>
  <c r="E3906" i="14"/>
  <c r="F3906" i="14"/>
  <c r="G3906" i="14"/>
  <c r="H3906" i="14"/>
  <c r="I3906" i="14"/>
  <c r="J3906" i="14"/>
  <c r="K3906" i="14"/>
  <c r="L3906" i="14"/>
  <c r="E3907" i="14"/>
  <c r="F3907" i="14"/>
  <c r="G3907" i="14"/>
  <c r="H3907" i="14"/>
  <c r="I3907" i="14"/>
  <c r="J3907" i="14"/>
  <c r="K3907" i="14"/>
  <c r="L3907" i="14"/>
  <c r="E3908" i="14"/>
  <c r="F3908" i="14"/>
  <c r="G3908" i="14"/>
  <c r="H3908" i="14"/>
  <c r="I3908" i="14"/>
  <c r="J3908" i="14"/>
  <c r="K3908" i="14"/>
  <c r="L3908" i="14"/>
  <c r="E3909" i="14"/>
  <c r="F3909" i="14"/>
  <c r="G3909" i="14"/>
  <c r="H3909" i="14"/>
  <c r="I3909" i="14"/>
  <c r="J3909" i="14"/>
  <c r="K3909" i="14"/>
  <c r="L3909" i="14"/>
  <c r="E3910" i="14"/>
  <c r="F3910" i="14"/>
  <c r="G3910" i="14"/>
  <c r="H3910" i="14"/>
  <c r="I3910" i="14"/>
  <c r="J3910" i="14"/>
  <c r="K3910" i="14"/>
  <c r="L3910" i="14"/>
  <c r="E3911" i="14"/>
  <c r="F3911" i="14"/>
  <c r="G3911" i="14"/>
  <c r="H3911" i="14"/>
  <c r="I3911" i="14"/>
  <c r="J3911" i="14"/>
  <c r="K3911" i="14"/>
  <c r="L3911" i="14"/>
  <c r="E3912" i="14"/>
  <c r="F3912" i="14"/>
  <c r="G3912" i="14"/>
  <c r="H3912" i="14"/>
  <c r="I3912" i="14"/>
  <c r="J3912" i="14"/>
  <c r="K3912" i="14"/>
  <c r="L3912" i="14"/>
  <c r="E3913" i="14"/>
  <c r="F3913" i="14"/>
  <c r="G3913" i="14"/>
  <c r="H3913" i="14"/>
  <c r="I3913" i="14"/>
  <c r="J3913" i="14"/>
  <c r="K3913" i="14"/>
  <c r="L3913" i="14"/>
  <c r="E3914" i="14"/>
  <c r="F3914" i="14"/>
  <c r="G3914" i="14"/>
  <c r="H3914" i="14"/>
  <c r="I3914" i="14"/>
  <c r="J3914" i="14"/>
  <c r="K3914" i="14"/>
  <c r="L3914" i="14"/>
  <c r="E3915" i="14"/>
  <c r="F3915" i="14"/>
  <c r="G3915" i="14"/>
  <c r="H3915" i="14"/>
  <c r="I3915" i="14"/>
  <c r="J3915" i="14"/>
  <c r="K3915" i="14"/>
  <c r="L3915" i="14"/>
  <c r="E3916" i="14"/>
  <c r="F3916" i="14"/>
  <c r="G3916" i="14"/>
  <c r="H3916" i="14"/>
  <c r="I3916" i="14"/>
  <c r="J3916" i="14"/>
  <c r="K3916" i="14"/>
  <c r="L3916" i="14"/>
  <c r="E3917" i="14"/>
  <c r="F3917" i="14"/>
  <c r="G3917" i="14"/>
  <c r="H3917" i="14"/>
  <c r="I3917" i="14"/>
  <c r="J3917" i="14"/>
  <c r="K3917" i="14"/>
  <c r="L3917" i="14"/>
  <c r="E3918" i="14"/>
  <c r="F3918" i="14"/>
  <c r="G3918" i="14"/>
  <c r="H3918" i="14"/>
  <c r="I3918" i="14"/>
  <c r="J3918" i="14"/>
  <c r="K3918" i="14"/>
  <c r="L3918" i="14"/>
  <c r="E3919" i="14"/>
  <c r="F3919" i="14"/>
  <c r="G3919" i="14"/>
  <c r="H3919" i="14"/>
  <c r="I3919" i="14"/>
  <c r="J3919" i="14"/>
  <c r="K3919" i="14"/>
  <c r="L3919" i="14"/>
  <c r="E3920" i="14"/>
  <c r="F3920" i="14"/>
  <c r="G3920" i="14"/>
  <c r="H3920" i="14"/>
  <c r="I3920" i="14"/>
  <c r="J3920" i="14"/>
  <c r="K3920" i="14"/>
  <c r="L3920" i="14"/>
  <c r="E3921" i="14"/>
  <c r="F3921" i="14"/>
  <c r="G3921" i="14"/>
  <c r="H3921" i="14"/>
  <c r="I3921" i="14"/>
  <c r="J3921" i="14"/>
  <c r="K3921" i="14"/>
  <c r="L3921" i="14"/>
  <c r="E3922" i="14"/>
  <c r="F3922" i="14"/>
  <c r="G3922" i="14"/>
  <c r="H3922" i="14"/>
  <c r="I3922" i="14"/>
  <c r="J3922" i="14"/>
  <c r="K3922" i="14"/>
  <c r="L3922" i="14"/>
  <c r="E3923" i="14"/>
  <c r="F3923" i="14"/>
  <c r="G3923" i="14"/>
  <c r="H3923" i="14"/>
  <c r="I3923" i="14"/>
  <c r="J3923" i="14"/>
  <c r="K3923" i="14"/>
  <c r="L3923" i="14"/>
  <c r="E3924" i="14"/>
  <c r="F3924" i="14"/>
  <c r="G3924" i="14"/>
  <c r="H3924" i="14"/>
  <c r="I3924" i="14"/>
  <c r="J3924" i="14"/>
  <c r="K3924" i="14"/>
  <c r="L3924" i="14"/>
  <c r="E3925" i="14"/>
  <c r="F3925" i="14"/>
  <c r="G3925" i="14"/>
  <c r="H3925" i="14"/>
  <c r="I3925" i="14"/>
  <c r="J3925" i="14"/>
  <c r="K3925" i="14"/>
  <c r="L3925" i="14"/>
  <c r="E3926" i="14"/>
  <c r="F3926" i="14"/>
  <c r="G3926" i="14"/>
  <c r="H3926" i="14"/>
  <c r="I3926" i="14"/>
  <c r="J3926" i="14"/>
  <c r="K3926" i="14"/>
  <c r="L3926" i="14"/>
  <c r="E3927" i="14"/>
  <c r="F3927" i="14"/>
  <c r="G3927" i="14"/>
  <c r="H3927" i="14"/>
  <c r="I3927" i="14"/>
  <c r="J3927" i="14"/>
  <c r="K3927" i="14"/>
  <c r="L3927" i="14"/>
  <c r="E3928" i="14"/>
  <c r="F3928" i="14"/>
  <c r="G3928" i="14"/>
  <c r="H3928" i="14"/>
  <c r="I3928" i="14"/>
  <c r="J3928" i="14"/>
  <c r="K3928" i="14"/>
  <c r="L3928" i="14"/>
  <c r="E3929" i="14"/>
  <c r="F3929" i="14"/>
  <c r="G3929" i="14"/>
  <c r="H3929" i="14"/>
  <c r="I3929" i="14"/>
  <c r="J3929" i="14"/>
  <c r="K3929" i="14"/>
  <c r="L3929" i="14"/>
  <c r="E3930" i="14"/>
  <c r="F3930" i="14"/>
  <c r="G3930" i="14"/>
  <c r="H3930" i="14"/>
  <c r="I3930" i="14"/>
  <c r="J3930" i="14"/>
  <c r="K3930" i="14"/>
  <c r="L3930" i="14"/>
  <c r="E3833" i="14"/>
  <c r="F3833" i="14"/>
  <c r="G3833" i="14"/>
  <c r="H3833" i="14"/>
  <c r="I3833" i="14"/>
  <c r="J3833" i="14"/>
  <c r="K3833" i="14"/>
  <c r="L3833" i="14"/>
  <c r="E3834" i="14"/>
  <c r="F3834" i="14"/>
  <c r="G3834" i="14"/>
  <c r="H3834" i="14"/>
  <c r="I3834" i="14"/>
  <c r="J3834" i="14"/>
  <c r="K3834" i="14"/>
  <c r="L3834" i="14"/>
  <c r="E3835" i="14"/>
  <c r="F3835" i="14"/>
  <c r="G3835" i="14"/>
  <c r="H3835" i="14"/>
  <c r="I3835" i="14"/>
  <c r="J3835" i="14"/>
  <c r="K3835" i="14"/>
  <c r="L3835" i="14"/>
  <c r="E3836" i="14"/>
  <c r="F3836" i="14"/>
  <c r="G3836" i="14"/>
  <c r="H3836" i="14"/>
  <c r="I3836" i="14"/>
  <c r="J3836" i="14"/>
  <c r="K3836" i="14"/>
  <c r="L3836" i="14"/>
  <c r="E3837" i="14"/>
  <c r="F3837" i="14"/>
  <c r="G3837" i="14"/>
  <c r="H3837" i="14"/>
  <c r="I3837" i="14"/>
  <c r="J3837" i="14"/>
  <c r="K3837" i="14"/>
  <c r="L3837" i="14"/>
  <c r="E3838" i="14"/>
  <c r="F3838" i="14"/>
  <c r="G3838" i="14"/>
  <c r="H3838" i="14"/>
  <c r="I3838" i="14"/>
  <c r="J3838" i="14"/>
  <c r="K3838" i="14"/>
  <c r="L3838" i="14"/>
  <c r="E3839" i="14"/>
  <c r="F3839" i="14"/>
  <c r="G3839" i="14"/>
  <c r="H3839" i="14"/>
  <c r="I3839" i="14"/>
  <c r="J3839" i="14"/>
  <c r="K3839" i="14"/>
  <c r="L3839" i="14"/>
  <c r="E3840" i="14"/>
  <c r="F3840" i="14"/>
  <c r="G3840" i="14"/>
  <c r="H3840" i="14"/>
  <c r="I3840" i="14"/>
  <c r="J3840" i="14"/>
  <c r="K3840" i="14"/>
  <c r="L3840" i="14"/>
  <c r="E3841" i="14"/>
  <c r="F3841" i="14"/>
  <c r="G3841" i="14"/>
  <c r="H3841" i="14"/>
  <c r="I3841" i="14"/>
  <c r="J3841" i="14"/>
  <c r="K3841" i="14"/>
  <c r="L3841" i="14"/>
  <c r="E3842" i="14"/>
  <c r="F3842" i="14"/>
  <c r="G3842" i="14"/>
  <c r="H3842" i="14"/>
  <c r="I3842" i="14"/>
  <c r="J3842" i="14"/>
  <c r="K3842" i="14"/>
  <c r="L3842" i="14"/>
  <c r="E3843" i="14"/>
  <c r="F3843" i="14"/>
  <c r="G3843" i="14"/>
  <c r="H3843" i="14"/>
  <c r="I3843" i="14"/>
  <c r="J3843" i="14"/>
  <c r="K3843" i="14"/>
  <c r="L3843" i="14"/>
  <c r="E3844" i="14"/>
  <c r="F3844" i="14"/>
  <c r="G3844" i="14"/>
  <c r="H3844" i="14"/>
  <c r="I3844" i="14"/>
  <c r="J3844" i="14"/>
  <c r="K3844" i="14"/>
  <c r="L3844" i="14"/>
  <c r="E3845" i="14"/>
  <c r="F3845" i="14"/>
  <c r="G3845" i="14"/>
  <c r="H3845" i="14"/>
  <c r="I3845" i="14"/>
  <c r="J3845" i="14"/>
  <c r="K3845" i="14"/>
  <c r="L3845" i="14"/>
  <c r="E3846" i="14"/>
  <c r="F3846" i="14"/>
  <c r="G3846" i="14"/>
  <c r="H3846" i="14"/>
  <c r="I3846" i="14"/>
  <c r="J3846" i="14"/>
  <c r="K3846" i="14"/>
  <c r="L3846" i="14"/>
  <c r="E3847" i="14"/>
  <c r="F3847" i="14"/>
  <c r="G3847" i="14"/>
  <c r="H3847" i="14"/>
  <c r="I3847" i="14"/>
  <c r="J3847" i="14"/>
  <c r="K3847" i="14"/>
  <c r="L3847" i="14"/>
  <c r="E3848" i="14"/>
  <c r="F3848" i="14"/>
  <c r="G3848" i="14"/>
  <c r="H3848" i="14"/>
  <c r="I3848" i="14"/>
  <c r="J3848" i="14"/>
  <c r="K3848" i="14"/>
  <c r="L3848" i="14"/>
  <c r="E3849" i="14"/>
  <c r="F3849" i="14"/>
  <c r="G3849" i="14"/>
  <c r="H3849" i="14"/>
  <c r="I3849" i="14"/>
  <c r="J3849" i="14"/>
  <c r="K3849" i="14"/>
  <c r="L3849" i="14"/>
  <c r="E3850" i="14"/>
  <c r="F3850" i="14"/>
  <c r="G3850" i="14"/>
  <c r="H3850" i="14"/>
  <c r="I3850" i="14"/>
  <c r="J3850" i="14"/>
  <c r="K3850" i="14"/>
  <c r="L3850" i="14"/>
  <c r="E3851" i="14"/>
  <c r="F3851" i="14"/>
  <c r="G3851" i="14"/>
  <c r="H3851" i="14"/>
  <c r="I3851" i="14"/>
  <c r="J3851" i="14"/>
  <c r="K3851" i="14"/>
  <c r="L3851" i="14"/>
  <c r="E3852" i="14"/>
  <c r="F3852" i="14"/>
  <c r="G3852" i="14"/>
  <c r="H3852" i="14"/>
  <c r="I3852" i="14"/>
  <c r="J3852" i="14"/>
  <c r="K3852" i="14"/>
  <c r="L3852" i="14"/>
  <c r="E3853" i="14"/>
  <c r="F3853" i="14"/>
  <c r="G3853" i="14"/>
  <c r="H3853" i="14"/>
  <c r="I3853" i="14"/>
  <c r="J3853" i="14"/>
  <c r="K3853" i="14"/>
  <c r="L3853" i="14"/>
  <c r="E3854" i="14"/>
  <c r="F3854" i="14"/>
  <c r="G3854" i="14"/>
  <c r="H3854" i="14"/>
  <c r="I3854" i="14"/>
  <c r="J3854" i="14"/>
  <c r="K3854" i="14"/>
  <c r="L3854" i="14"/>
  <c r="E3855" i="14"/>
  <c r="F3855" i="14"/>
  <c r="G3855" i="14"/>
  <c r="H3855" i="14"/>
  <c r="I3855" i="14"/>
  <c r="J3855" i="14"/>
  <c r="K3855" i="14"/>
  <c r="L3855" i="14"/>
  <c r="E3856" i="14"/>
  <c r="F3856" i="14"/>
  <c r="G3856" i="14"/>
  <c r="H3856" i="14"/>
  <c r="I3856" i="14"/>
  <c r="J3856" i="14"/>
  <c r="K3856" i="14"/>
  <c r="L3856" i="14"/>
  <c r="E3857" i="14"/>
  <c r="F3857" i="14"/>
  <c r="G3857" i="14"/>
  <c r="H3857" i="14"/>
  <c r="I3857" i="14"/>
  <c r="J3857" i="14"/>
  <c r="K3857" i="14"/>
  <c r="L3857" i="14"/>
  <c r="E3858" i="14"/>
  <c r="F3858" i="14"/>
  <c r="G3858" i="14"/>
  <c r="H3858" i="14"/>
  <c r="I3858" i="14"/>
  <c r="J3858" i="14"/>
  <c r="K3858" i="14"/>
  <c r="L3858" i="14"/>
  <c r="E3859" i="14"/>
  <c r="F3859" i="14"/>
  <c r="G3859" i="14"/>
  <c r="H3859" i="14"/>
  <c r="I3859" i="14"/>
  <c r="J3859" i="14"/>
  <c r="K3859" i="14"/>
  <c r="L3859" i="14"/>
  <c r="E3860" i="14"/>
  <c r="F3860" i="14"/>
  <c r="G3860" i="14"/>
  <c r="H3860" i="14"/>
  <c r="I3860" i="14"/>
  <c r="J3860" i="14"/>
  <c r="K3860" i="14"/>
  <c r="L3860" i="14"/>
  <c r="E3861" i="14"/>
  <c r="F3861" i="14"/>
  <c r="G3861" i="14"/>
  <c r="H3861" i="14"/>
  <c r="I3861" i="14"/>
  <c r="J3861" i="14"/>
  <c r="K3861" i="14"/>
  <c r="L3861" i="14"/>
  <c r="E3862" i="14"/>
  <c r="F3862" i="14"/>
  <c r="G3862" i="14"/>
  <c r="H3862" i="14"/>
  <c r="I3862" i="14"/>
  <c r="J3862" i="14"/>
  <c r="K3862" i="14"/>
  <c r="L3862" i="14"/>
  <c r="E3863" i="14"/>
  <c r="F3863" i="14"/>
  <c r="G3863" i="14"/>
  <c r="H3863" i="14"/>
  <c r="I3863" i="14"/>
  <c r="J3863" i="14"/>
  <c r="K3863" i="14"/>
  <c r="L3863" i="14"/>
  <c r="E3864" i="14"/>
  <c r="F3864" i="14"/>
  <c r="G3864" i="14"/>
  <c r="H3864" i="14"/>
  <c r="I3864" i="14"/>
  <c r="J3864" i="14"/>
  <c r="K3864" i="14"/>
  <c r="L3864" i="14"/>
  <c r="E3865" i="14"/>
  <c r="F3865" i="14"/>
  <c r="G3865" i="14"/>
  <c r="H3865" i="14"/>
  <c r="I3865" i="14"/>
  <c r="J3865" i="14"/>
  <c r="K3865" i="14"/>
  <c r="L3865" i="14"/>
  <c r="E3866" i="14"/>
  <c r="F3866" i="14"/>
  <c r="G3866" i="14"/>
  <c r="H3866" i="14"/>
  <c r="I3866" i="14"/>
  <c r="J3866" i="14"/>
  <c r="K3866" i="14"/>
  <c r="L3866" i="14"/>
  <c r="E3867" i="14"/>
  <c r="F3867" i="14"/>
  <c r="G3867" i="14"/>
  <c r="H3867" i="14"/>
  <c r="I3867" i="14"/>
  <c r="J3867" i="14"/>
  <c r="K3867" i="14"/>
  <c r="L3867" i="14"/>
  <c r="E3868" i="14"/>
  <c r="F3868" i="14"/>
  <c r="G3868" i="14"/>
  <c r="H3868" i="14"/>
  <c r="I3868" i="14"/>
  <c r="J3868" i="14"/>
  <c r="K3868" i="14"/>
  <c r="L3868" i="14"/>
  <c r="E3869" i="14"/>
  <c r="F3869" i="14"/>
  <c r="G3869" i="14"/>
  <c r="H3869" i="14"/>
  <c r="I3869" i="14"/>
  <c r="J3869" i="14"/>
  <c r="K3869" i="14"/>
  <c r="L3869" i="14"/>
  <c r="E3870" i="14"/>
  <c r="F3870" i="14"/>
  <c r="G3870" i="14"/>
  <c r="H3870" i="14"/>
  <c r="I3870" i="14"/>
  <c r="J3870" i="14"/>
  <c r="K3870" i="14"/>
  <c r="L3870" i="14"/>
  <c r="E3871" i="14"/>
  <c r="F3871" i="14"/>
  <c r="G3871" i="14"/>
  <c r="H3871" i="14"/>
  <c r="I3871" i="14"/>
  <c r="J3871" i="14"/>
  <c r="K3871" i="14"/>
  <c r="L3871" i="14"/>
  <c r="E3872" i="14"/>
  <c r="F3872" i="14"/>
  <c r="G3872" i="14"/>
  <c r="H3872" i="14"/>
  <c r="I3872" i="14"/>
  <c r="J3872" i="14"/>
  <c r="K3872" i="14"/>
  <c r="L3872" i="14"/>
  <c r="E3873" i="14"/>
  <c r="F3873" i="14"/>
  <c r="G3873" i="14"/>
  <c r="H3873" i="14"/>
  <c r="I3873" i="14"/>
  <c r="J3873" i="14"/>
  <c r="K3873" i="14"/>
  <c r="L3873" i="14"/>
  <c r="E3874" i="14"/>
  <c r="F3874" i="14"/>
  <c r="G3874" i="14"/>
  <c r="H3874" i="14"/>
  <c r="I3874" i="14"/>
  <c r="J3874" i="14"/>
  <c r="K3874" i="14"/>
  <c r="L3874" i="14"/>
  <c r="E3875" i="14"/>
  <c r="F3875" i="14"/>
  <c r="G3875" i="14"/>
  <c r="H3875" i="14"/>
  <c r="I3875" i="14"/>
  <c r="J3875" i="14"/>
  <c r="K3875" i="14"/>
  <c r="L3875" i="14"/>
  <c r="E3876" i="14"/>
  <c r="F3876" i="14"/>
  <c r="G3876" i="14"/>
  <c r="H3876" i="14"/>
  <c r="I3876" i="14"/>
  <c r="J3876" i="14"/>
  <c r="K3876" i="14"/>
  <c r="L3876" i="14"/>
  <c r="E3877" i="14"/>
  <c r="F3877" i="14"/>
  <c r="G3877" i="14"/>
  <c r="H3877" i="14"/>
  <c r="I3877" i="14"/>
  <c r="J3877" i="14"/>
  <c r="K3877" i="14"/>
  <c r="L3877" i="14"/>
  <c r="E3878" i="14"/>
  <c r="F3878" i="14"/>
  <c r="G3878" i="14"/>
  <c r="H3878" i="14"/>
  <c r="I3878" i="14"/>
  <c r="J3878" i="14"/>
  <c r="K3878" i="14"/>
  <c r="L3878" i="14"/>
  <c r="E3879" i="14"/>
  <c r="F3879" i="14"/>
  <c r="G3879" i="14"/>
  <c r="H3879" i="14"/>
  <c r="I3879" i="14"/>
  <c r="J3879" i="14"/>
  <c r="K3879" i="14"/>
  <c r="L3879" i="14"/>
  <c r="E3782" i="14"/>
  <c r="F3782" i="14"/>
  <c r="G3782" i="14"/>
  <c r="H3782" i="14"/>
  <c r="I3782" i="14"/>
  <c r="J3782" i="14"/>
  <c r="K3782" i="14"/>
  <c r="L3782" i="14"/>
  <c r="E3783" i="14"/>
  <c r="F3783" i="14"/>
  <c r="G3783" i="14"/>
  <c r="H3783" i="14"/>
  <c r="I3783" i="14"/>
  <c r="J3783" i="14"/>
  <c r="K3783" i="14"/>
  <c r="L3783" i="14"/>
  <c r="E3784" i="14"/>
  <c r="F3784" i="14"/>
  <c r="G3784" i="14"/>
  <c r="H3784" i="14"/>
  <c r="I3784" i="14"/>
  <c r="J3784" i="14"/>
  <c r="K3784" i="14"/>
  <c r="L3784" i="14"/>
  <c r="E3785" i="14"/>
  <c r="F3785" i="14"/>
  <c r="G3785" i="14"/>
  <c r="H3785" i="14"/>
  <c r="I3785" i="14"/>
  <c r="J3785" i="14"/>
  <c r="K3785" i="14"/>
  <c r="L3785" i="14"/>
  <c r="E3786" i="14"/>
  <c r="F3786" i="14"/>
  <c r="G3786" i="14"/>
  <c r="H3786" i="14"/>
  <c r="I3786" i="14"/>
  <c r="J3786" i="14"/>
  <c r="K3786" i="14"/>
  <c r="L3786" i="14"/>
  <c r="E3787" i="14"/>
  <c r="F3787" i="14"/>
  <c r="G3787" i="14"/>
  <c r="H3787" i="14"/>
  <c r="I3787" i="14"/>
  <c r="J3787" i="14"/>
  <c r="K3787" i="14"/>
  <c r="L3787" i="14"/>
  <c r="E3788" i="14"/>
  <c r="F3788" i="14"/>
  <c r="G3788" i="14"/>
  <c r="H3788" i="14"/>
  <c r="I3788" i="14"/>
  <c r="J3788" i="14"/>
  <c r="K3788" i="14"/>
  <c r="L3788" i="14"/>
  <c r="E3789" i="14"/>
  <c r="F3789" i="14"/>
  <c r="G3789" i="14"/>
  <c r="H3789" i="14"/>
  <c r="I3789" i="14"/>
  <c r="J3789" i="14"/>
  <c r="K3789" i="14"/>
  <c r="L3789" i="14"/>
  <c r="E3790" i="14"/>
  <c r="F3790" i="14"/>
  <c r="G3790" i="14"/>
  <c r="H3790" i="14"/>
  <c r="I3790" i="14"/>
  <c r="J3790" i="14"/>
  <c r="K3790" i="14"/>
  <c r="L3790" i="14"/>
  <c r="E3791" i="14"/>
  <c r="F3791" i="14"/>
  <c r="G3791" i="14"/>
  <c r="H3791" i="14"/>
  <c r="I3791" i="14"/>
  <c r="J3791" i="14"/>
  <c r="K3791" i="14"/>
  <c r="L3791" i="14"/>
  <c r="E3792" i="14"/>
  <c r="F3792" i="14"/>
  <c r="G3792" i="14"/>
  <c r="H3792" i="14"/>
  <c r="I3792" i="14"/>
  <c r="J3792" i="14"/>
  <c r="K3792" i="14"/>
  <c r="L3792" i="14"/>
  <c r="E3793" i="14"/>
  <c r="F3793" i="14"/>
  <c r="G3793" i="14"/>
  <c r="H3793" i="14"/>
  <c r="I3793" i="14"/>
  <c r="J3793" i="14"/>
  <c r="K3793" i="14"/>
  <c r="L3793" i="14"/>
  <c r="E3794" i="14"/>
  <c r="F3794" i="14"/>
  <c r="G3794" i="14"/>
  <c r="H3794" i="14"/>
  <c r="I3794" i="14"/>
  <c r="J3794" i="14"/>
  <c r="K3794" i="14"/>
  <c r="L3794" i="14"/>
  <c r="E3795" i="14"/>
  <c r="F3795" i="14"/>
  <c r="G3795" i="14"/>
  <c r="H3795" i="14"/>
  <c r="I3795" i="14"/>
  <c r="J3795" i="14"/>
  <c r="K3795" i="14"/>
  <c r="L3795" i="14"/>
  <c r="E3796" i="14"/>
  <c r="F3796" i="14"/>
  <c r="G3796" i="14"/>
  <c r="H3796" i="14"/>
  <c r="I3796" i="14"/>
  <c r="J3796" i="14"/>
  <c r="K3796" i="14"/>
  <c r="L3796" i="14"/>
  <c r="E3797" i="14"/>
  <c r="F3797" i="14"/>
  <c r="G3797" i="14"/>
  <c r="H3797" i="14"/>
  <c r="I3797" i="14"/>
  <c r="J3797" i="14"/>
  <c r="K3797" i="14"/>
  <c r="L3797" i="14"/>
  <c r="E3798" i="14"/>
  <c r="F3798" i="14"/>
  <c r="G3798" i="14"/>
  <c r="H3798" i="14"/>
  <c r="I3798" i="14"/>
  <c r="J3798" i="14"/>
  <c r="K3798" i="14"/>
  <c r="L3798" i="14"/>
  <c r="E3799" i="14"/>
  <c r="F3799" i="14"/>
  <c r="G3799" i="14"/>
  <c r="H3799" i="14"/>
  <c r="I3799" i="14"/>
  <c r="J3799" i="14"/>
  <c r="K3799" i="14"/>
  <c r="L3799" i="14"/>
  <c r="E3800" i="14"/>
  <c r="F3800" i="14"/>
  <c r="G3800" i="14"/>
  <c r="H3800" i="14"/>
  <c r="I3800" i="14"/>
  <c r="J3800" i="14"/>
  <c r="K3800" i="14"/>
  <c r="L3800" i="14"/>
  <c r="E3801" i="14"/>
  <c r="F3801" i="14"/>
  <c r="G3801" i="14"/>
  <c r="H3801" i="14"/>
  <c r="I3801" i="14"/>
  <c r="J3801" i="14"/>
  <c r="K3801" i="14"/>
  <c r="L3801" i="14"/>
  <c r="E3802" i="14"/>
  <c r="F3802" i="14"/>
  <c r="G3802" i="14"/>
  <c r="H3802" i="14"/>
  <c r="I3802" i="14"/>
  <c r="J3802" i="14"/>
  <c r="K3802" i="14"/>
  <c r="L3802" i="14"/>
  <c r="E3803" i="14"/>
  <c r="F3803" i="14"/>
  <c r="G3803" i="14"/>
  <c r="H3803" i="14"/>
  <c r="I3803" i="14"/>
  <c r="J3803" i="14"/>
  <c r="K3803" i="14"/>
  <c r="L3803" i="14"/>
  <c r="E3804" i="14"/>
  <c r="F3804" i="14"/>
  <c r="G3804" i="14"/>
  <c r="H3804" i="14"/>
  <c r="I3804" i="14"/>
  <c r="J3804" i="14"/>
  <c r="K3804" i="14"/>
  <c r="L3804" i="14"/>
  <c r="E3805" i="14"/>
  <c r="F3805" i="14"/>
  <c r="G3805" i="14"/>
  <c r="H3805" i="14"/>
  <c r="I3805" i="14"/>
  <c r="J3805" i="14"/>
  <c r="K3805" i="14"/>
  <c r="L3805" i="14"/>
  <c r="E3806" i="14"/>
  <c r="F3806" i="14"/>
  <c r="G3806" i="14"/>
  <c r="H3806" i="14"/>
  <c r="I3806" i="14"/>
  <c r="J3806" i="14"/>
  <c r="K3806" i="14"/>
  <c r="L3806" i="14"/>
  <c r="E3807" i="14"/>
  <c r="F3807" i="14"/>
  <c r="G3807" i="14"/>
  <c r="H3807" i="14"/>
  <c r="I3807" i="14"/>
  <c r="J3807" i="14"/>
  <c r="K3807" i="14"/>
  <c r="L3807" i="14"/>
  <c r="E3808" i="14"/>
  <c r="F3808" i="14"/>
  <c r="G3808" i="14"/>
  <c r="H3808" i="14"/>
  <c r="I3808" i="14"/>
  <c r="J3808" i="14"/>
  <c r="K3808" i="14"/>
  <c r="L3808" i="14"/>
  <c r="E3809" i="14"/>
  <c r="F3809" i="14"/>
  <c r="G3809" i="14"/>
  <c r="H3809" i="14"/>
  <c r="I3809" i="14"/>
  <c r="J3809" i="14"/>
  <c r="K3809" i="14"/>
  <c r="L3809" i="14"/>
  <c r="E3810" i="14"/>
  <c r="F3810" i="14"/>
  <c r="G3810" i="14"/>
  <c r="H3810" i="14"/>
  <c r="I3810" i="14"/>
  <c r="J3810" i="14"/>
  <c r="K3810" i="14"/>
  <c r="L3810" i="14"/>
  <c r="E3811" i="14"/>
  <c r="F3811" i="14"/>
  <c r="G3811" i="14"/>
  <c r="H3811" i="14"/>
  <c r="I3811" i="14"/>
  <c r="J3811" i="14"/>
  <c r="K3811" i="14"/>
  <c r="L3811" i="14"/>
  <c r="E3812" i="14"/>
  <c r="F3812" i="14"/>
  <c r="G3812" i="14"/>
  <c r="H3812" i="14"/>
  <c r="I3812" i="14"/>
  <c r="J3812" i="14"/>
  <c r="K3812" i="14"/>
  <c r="L3812" i="14"/>
  <c r="E3813" i="14"/>
  <c r="F3813" i="14"/>
  <c r="G3813" i="14"/>
  <c r="H3813" i="14"/>
  <c r="I3813" i="14"/>
  <c r="J3813" i="14"/>
  <c r="K3813" i="14"/>
  <c r="L3813" i="14"/>
  <c r="E3814" i="14"/>
  <c r="F3814" i="14"/>
  <c r="G3814" i="14"/>
  <c r="H3814" i="14"/>
  <c r="I3814" i="14"/>
  <c r="J3814" i="14"/>
  <c r="K3814" i="14"/>
  <c r="L3814" i="14"/>
  <c r="E3815" i="14"/>
  <c r="F3815" i="14"/>
  <c r="G3815" i="14"/>
  <c r="H3815" i="14"/>
  <c r="I3815" i="14"/>
  <c r="J3815" i="14"/>
  <c r="K3815" i="14"/>
  <c r="L3815" i="14"/>
  <c r="E3816" i="14"/>
  <c r="F3816" i="14"/>
  <c r="G3816" i="14"/>
  <c r="H3816" i="14"/>
  <c r="I3816" i="14"/>
  <c r="J3816" i="14"/>
  <c r="K3816" i="14"/>
  <c r="L3816" i="14"/>
  <c r="E3817" i="14"/>
  <c r="F3817" i="14"/>
  <c r="G3817" i="14"/>
  <c r="H3817" i="14"/>
  <c r="I3817" i="14"/>
  <c r="J3817" i="14"/>
  <c r="K3817" i="14"/>
  <c r="L3817" i="14"/>
  <c r="E3818" i="14"/>
  <c r="F3818" i="14"/>
  <c r="G3818" i="14"/>
  <c r="H3818" i="14"/>
  <c r="I3818" i="14"/>
  <c r="J3818" i="14"/>
  <c r="K3818" i="14"/>
  <c r="L3818" i="14"/>
  <c r="E3819" i="14"/>
  <c r="F3819" i="14"/>
  <c r="G3819" i="14"/>
  <c r="H3819" i="14"/>
  <c r="I3819" i="14"/>
  <c r="J3819" i="14"/>
  <c r="K3819" i="14"/>
  <c r="L3819" i="14"/>
  <c r="E3820" i="14"/>
  <c r="F3820" i="14"/>
  <c r="G3820" i="14"/>
  <c r="H3820" i="14"/>
  <c r="I3820" i="14"/>
  <c r="J3820" i="14"/>
  <c r="K3820" i="14"/>
  <c r="L3820" i="14"/>
  <c r="E3821" i="14"/>
  <c r="F3821" i="14"/>
  <c r="G3821" i="14"/>
  <c r="H3821" i="14"/>
  <c r="I3821" i="14"/>
  <c r="J3821" i="14"/>
  <c r="K3821" i="14"/>
  <c r="L3821" i="14"/>
  <c r="E3822" i="14"/>
  <c r="F3822" i="14"/>
  <c r="G3822" i="14"/>
  <c r="H3822" i="14"/>
  <c r="I3822" i="14"/>
  <c r="J3822" i="14"/>
  <c r="K3822" i="14"/>
  <c r="L3822" i="14"/>
  <c r="E3823" i="14"/>
  <c r="F3823" i="14"/>
  <c r="G3823" i="14"/>
  <c r="H3823" i="14"/>
  <c r="I3823" i="14"/>
  <c r="J3823" i="14"/>
  <c r="K3823" i="14"/>
  <c r="L3823" i="14"/>
  <c r="E3824" i="14"/>
  <c r="F3824" i="14"/>
  <c r="G3824" i="14"/>
  <c r="H3824" i="14"/>
  <c r="I3824" i="14"/>
  <c r="J3824" i="14"/>
  <c r="K3824" i="14"/>
  <c r="L3824" i="14"/>
  <c r="E3825" i="14"/>
  <c r="F3825" i="14"/>
  <c r="G3825" i="14"/>
  <c r="H3825" i="14"/>
  <c r="I3825" i="14"/>
  <c r="J3825" i="14"/>
  <c r="K3825" i="14"/>
  <c r="L3825" i="14"/>
  <c r="E3826" i="14"/>
  <c r="F3826" i="14"/>
  <c r="G3826" i="14"/>
  <c r="H3826" i="14"/>
  <c r="I3826" i="14"/>
  <c r="J3826" i="14"/>
  <c r="K3826" i="14"/>
  <c r="L3826" i="14"/>
  <c r="E3827" i="14"/>
  <c r="F3827" i="14"/>
  <c r="G3827" i="14"/>
  <c r="H3827" i="14"/>
  <c r="I3827" i="14"/>
  <c r="J3827" i="14"/>
  <c r="K3827" i="14"/>
  <c r="L3827" i="14"/>
  <c r="E3828" i="14"/>
  <c r="F3828" i="14"/>
  <c r="G3828" i="14"/>
  <c r="H3828" i="14"/>
  <c r="I3828" i="14"/>
  <c r="J3828" i="14"/>
  <c r="K3828" i="14"/>
  <c r="L3828" i="14"/>
  <c r="E3731" i="14"/>
  <c r="F3731" i="14"/>
  <c r="G3731" i="14"/>
  <c r="H3731" i="14"/>
  <c r="I3731" i="14"/>
  <c r="J3731" i="14"/>
  <c r="K3731" i="14"/>
  <c r="L3731" i="14"/>
  <c r="E3732" i="14"/>
  <c r="F3732" i="14"/>
  <c r="G3732" i="14"/>
  <c r="H3732" i="14"/>
  <c r="I3732" i="14"/>
  <c r="J3732" i="14"/>
  <c r="K3732" i="14"/>
  <c r="L3732" i="14"/>
  <c r="E3733" i="14"/>
  <c r="F3733" i="14"/>
  <c r="G3733" i="14"/>
  <c r="H3733" i="14"/>
  <c r="I3733" i="14"/>
  <c r="J3733" i="14"/>
  <c r="K3733" i="14"/>
  <c r="L3733" i="14"/>
  <c r="E3734" i="14"/>
  <c r="F3734" i="14"/>
  <c r="G3734" i="14"/>
  <c r="H3734" i="14"/>
  <c r="I3734" i="14"/>
  <c r="J3734" i="14"/>
  <c r="K3734" i="14"/>
  <c r="L3734" i="14"/>
  <c r="E3735" i="14"/>
  <c r="F3735" i="14"/>
  <c r="G3735" i="14"/>
  <c r="H3735" i="14"/>
  <c r="I3735" i="14"/>
  <c r="J3735" i="14"/>
  <c r="K3735" i="14"/>
  <c r="L3735" i="14"/>
  <c r="E3736" i="14"/>
  <c r="F3736" i="14"/>
  <c r="G3736" i="14"/>
  <c r="H3736" i="14"/>
  <c r="I3736" i="14"/>
  <c r="J3736" i="14"/>
  <c r="K3736" i="14"/>
  <c r="L3736" i="14"/>
  <c r="E3737" i="14"/>
  <c r="F3737" i="14"/>
  <c r="G3737" i="14"/>
  <c r="H3737" i="14"/>
  <c r="I3737" i="14"/>
  <c r="J3737" i="14"/>
  <c r="K3737" i="14"/>
  <c r="L3737" i="14"/>
  <c r="E3738" i="14"/>
  <c r="F3738" i="14"/>
  <c r="G3738" i="14"/>
  <c r="H3738" i="14"/>
  <c r="I3738" i="14"/>
  <c r="J3738" i="14"/>
  <c r="K3738" i="14"/>
  <c r="L3738" i="14"/>
  <c r="E3739" i="14"/>
  <c r="F3739" i="14"/>
  <c r="G3739" i="14"/>
  <c r="H3739" i="14"/>
  <c r="I3739" i="14"/>
  <c r="J3739" i="14"/>
  <c r="K3739" i="14"/>
  <c r="L3739" i="14"/>
  <c r="E3740" i="14"/>
  <c r="F3740" i="14"/>
  <c r="G3740" i="14"/>
  <c r="H3740" i="14"/>
  <c r="I3740" i="14"/>
  <c r="J3740" i="14"/>
  <c r="K3740" i="14"/>
  <c r="L3740" i="14"/>
  <c r="E3741" i="14"/>
  <c r="F3741" i="14"/>
  <c r="G3741" i="14"/>
  <c r="H3741" i="14"/>
  <c r="I3741" i="14"/>
  <c r="J3741" i="14"/>
  <c r="K3741" i="14"/>
  <c r="L3741" i="14"/>
  <c r="E3742" i="14"/>
  <c r="F3742" i="14"/>
  <c r="G3742" i="14"/>
  <c r="H3742" i="14"/>
  <c r="I3742" i="14"/>
  <c r="J3742" i="14"/>
  <c r="K3742" i="14"/>
  <c r="L3742" i="14"/>
  <c r="E3743" i="14"/>
  <c r="F3743" i="14"/>
  <c r="G3743" i="14"/>
  <c r="H3743" i="14"/>
  <c r="I3743" i="14"/>
  <c r="J3743" i="14"/>
  <c r="K3743" i="14"/>
  <c r="L3743" i="14"/>
  <c r="E3744" i="14"/>
  <c r="F3744" i="14"/>
  <c r="G3744" i="14"/>
  <c r="H3744" i="14"/>
  <c r="I3744" i="14"/>
  <c r="J3744" i="14"/>
  <c r="K3744" i="14"/>
  <c r="L3744" i="14"/>
  <c r="E3745" i="14"/>
  <c r="F3745" i="14"/>
  <c r="G3745" i="14"/>
  <c r="H3745" i="14"/>
  <c r="I3745" i="14"/>
  <c r="J3745" i="14"/>
  <c r="K3745" i="14"/>
  <c r="L3745" i="14"/>
  <c r="E3746" i="14"/>
  <c r="F3746" i="14"/>
  <c r="G3746" i="14"/>
  <c r="H3746" i="14"/>
  <c r="I3746" i="14"/>
  <c r="J3746" i="14"/>
  <c r="K3746" i="14"/>
  <c r="L3746" i="14"/>
  <c r="E3747" i="14"/>
  <c r="F3747" i="14"/>
  <c r="G3747" i="14"/>
  <c r="H3747" i="14"/>
  <c r="I3747" i="14"/>
  <c r="J3747" i="14"/>
  <c r="K3747" i="14"/>
  <c r="L3747" i="14"/>
  <c r="E3748" i="14"/>
  <c r="F3748" i="14"/>
  <c r="G3748" i="14"/>
  <c r="H3748" i="14"/>
  <c r="I3748" i="14"/>
  <c r="J3748" i="14"/>
  <c r="K3748" i="14"/>
  <c r="L3748" i="14"/>
  <c r="E3749" i="14"/>
  <c r="F3749" i="14"/>
  <c r="G3749" i="14"/>
  <c r="H3749" i="14"/>
  <c r="I3749" i="14"/>
  <c r="J3749" i="14"/>
  <c r="K3749" i="14"/>
  <c r="L3749" i="14"/>
  <c r="E3750" i="14"/>
  <c r="F3750" i="14"/>
  <c r="G3750" i="14"/>
  <c r="H3750" i="14"/>
  <c r="I3750" i="14"/>
  <c r="J3750" i="14"/>
  <c r="K3750" i="14"/>
  <c r="L3750" i="14"/>
  <c r="E3751" i="14"/>
  <c r="F3751" i="14"/>
  <c r="G3751" i="14"/>
  <c r="H3751" i="14"/>
  <c r="I3751" i="14"/>
  <c r="J3751" i="14"/>
  <c r="K3751" i="14"/>
  <c r="L3751" i="14"/>
  <c r="E3752" i="14"/>
  <c r="F3752" i="14"/>
  <c r="G3752" i="14"/>
  <c r="H3752" i="14"/>
  <c r="I3752" i="14"/>
  <c r="J3752" i="14"/>
  <c r="K3752" i="14"/>
  <c r="L3752" i="14"/>
  <c r="E3753" i="14"/>
  <c r="F3753" i="14"/>
  <c r="G3753" i="14"/>
  <c r="H3753" i="14"/>
  <c r="I3753" i="14"/>
  <c r="J3753" i="14"/>
  <c r="K3753" i="14"/>
  <c r="L3753" i="14"/>
  <c r="E3754" i="14"/>
  <c r="F3754" i="14"/>
  <c r="G3754" i="14"/>
  <c r="H3754" i="14"/>
  <c r="I3754" i="14"/>
  <c r="J3754" i="14"/>
  <c r="K3754" i="14"/>
  <c r="L3754" i="14"/>
  <c r="E3755" i="14"/>
  <c r="F3755" i="14"/>
  <c r="G3755" i="14"/>
  <c r="H3755" i="14"/>
  <c r="I3755" i="14"/>
  <c r="J3755" i="14"/>
  <c r="K3755" i="14"/>
  <c r="L3755" i="14"/>
  <c r="E3756" i="14"/>
  <c r="F3756" i="14"/>
  <c r="G3756" i="14"/>
  <c r="H3756" i="14"/>
  <c r="I3756" i="14"/>
  <c r="J3756" i="14"/>
  <c r="K3756" i="14"/>
  <c r="L3756" i="14"/>
  <c r="E3757" i="14"/>
  <c r="F3757" i="14"/>
  <c r="G3757" i="14"/>
  <c r="H3757" i="14"/>
  <c r="I3757" i="14"/>
  <c r="J3757" i="14"/>
  <c r="K3757" i="14"/>
  <c r="L3757" i="14"/>
  <c r="E3758" i="14"/>
  <c r="F3758" i="14"/>
  <c r="G3758" i="14"/>
  <c r="H3758" i="14"/>
  <c r="I3758" i="14"/>
  <c r="J3758" i="14"/>
  <c r="K3758" i="14"/>
  <c r="L3758" i="14"/>
  <c r="E3759" i="14"/>
  <c r="F3759" i="14"/>
  <c r="G3759" i="14"/>
  <c r="H3759" i="14"/>
  <c r="I3759" i="14"/>
  <c r="J3759" i="14"/>
  <c r="K3759" i="14"/>
  <c r="L3759" i="14"/>
  <c r="E3760" i="14"/>
  <c r="F3760" i="14"/>
  <c r="G3760" i="14"/>
  <c r="H3760" i="14"/>
  <c r="I3760" i="14"/>
  <c r="J3760" i="14"/>
  <c r="K3760" i="14"/>
  <c r="L3760" i="14"/>
  <c r="E3761" i="14"/>
  <c r="F3761" i="14"/>
  <c r="G3761" i="14"/>
  <c r="H3761" i="14"/>
  <c r="I3761" i="14"/>
  <c r="J3761" i="14"/>
  <c r="K3761" i="14"/>
  <c r="L3761" i="14"/>
  <c r="E3762" i="14"/>
  <c r="F3762" i="14"/>
  <c r="G3762" i="14"/>
  <c r="H3762" i="14"/>
  <c r="I3762" i="14"/>
  <c r="J3762" i="14"/>
  <c r="K3762" i="14"/>
  <c r="L3762" i="14"/>
  <c r="E3763" i="14"/>
  <c r="F3763" i="14"/>
  <c r="G3763" i="14"/>
  <c r="H3763" i="14"/>
  <c r="I3763" i="14"/>
  <c r="J3763" i="14"/>
  <c r="K3763" i="14"/>
  <c r="L3763" i="14"/>
  <c r="E3764" i="14"/>
  <c r="F3764" i="14"/>
  <c r="G3764" i="14"/>
  <c r="H3764" i="14"/>
  <c r="I3764" i="14"/>
  <c r="J3764" i="14"/>
  <c r="K3764" i="14"/>
  <c r="L3764" i="14"/>
  <c r="E3765" i="14"/>
  <c r="F3765" i="14"/>
  <c r="G3765" i="14"/>
  <c r="H3765" i="14"/>
  <c r="I3765" i="14"/>
  <c r="J3765" i="14"/>
  <c r="K3765" i="14"/>
  <c r="L3765" i="14"/>
  <c r="E3766" i="14"/>
  <c r="F3766" i="14"/>
  <c r="G3766" i="14"/>
  <c r="H3766" i="14"/>
  <c r="I3766" i="14"/>
  <c r="J3766" i="14"/>
  <c r="K3766" i="14"/>
  <c r="L3766" i="14"/>
  <c r="E3767" i="14"/>
  <c r="F3767" i="14"/>
  <c r="G3767" i="14"/>
  <c r="H3767" i="14"/>
  <c r="I3767" i="14"/>
  <c r="J3767" i="14"/>
  <c r="K3767" i="14"/>
  <c r="L3767" i="14"/>
  <c r="E3768" i="14"/>
  <c r="F3768" i="14"/>
  <c r="G3768" i="14"/>
  <c r="H3768" i="14"/>
  <c r="I3768" i="14"/>
  <c r="J3768" i="14"/>
  <c r="K3768" i="14"/>
  <c r="L3768" i="14"/>
  <c r="E3769" i="14"/>
  <c r="F3769" i="14"/>
  <c r="G3769" i="14"/>
  <c r="H3769" i="14"/>
  <c r="I3769" i="14"/>
  <c r="J3769" i="14"/>
  <c r="K3769" i="14"/>
  <c r="L3769" i="14"/>
  <c r="E3770" i="14"/>
  <c r="F3770" i="14"/>
  <c r="G3770" i="14"/>
  <c r="H3770" i="14"/>
  <c r="I3770" i="14"/>
  <c r="J3770" i="14"/>
  <c r="K3770" i="14"/>
  <c r="L3770" i="14"/>
  <c r="E3771" i="14"/>
  <c r="F3771" i="14"/>
  <c r="G3771" i="14"/>
  <c r="H3771" i="14"/>
  <c r="I3771" i="14"/>
  <c r="J3771" i="14"/>
  <c r="K3771" i="14"/>
  <c r="L3771" i="14"/>
  <c r="E3772" i="14"/>
  <c r="F3772" i="14"/>
  <c r="G3772" i="14"/>
  <c r="H3772" i="14"/>
  <c r="I3772" i="14"/>
  <c r="J3772" i="14"/>
  <c r="K3772" i="14"/>
  <c r="L3772" i="14"/>
  <c r="E3773" i="14"/>
  <c r="F3773" i="14"/>
  <c r="G3773" i="14"/>
  <c r="H3773" i="14"/>
  <c r="I3773" i="14"/>
  <c r="J3773" i="14"/>
  <c r="K3773" i="14"/>
  <c r="L3773" i="14"/>
  <c r="E3774" i="14"/>
  <c r="F3774" i="14"/>
  <c r="G3774" i="14"/>
  <c r="H3774" i="14"/>
  <c r="I3774" i="14"/>
  <c r="J3774" i="14"/>
  <c r="K3774" i="14"/>
  <c r="L3774" i="14"/>
  <c r="E3775" i="14"/>
  <c r="F3775" i="14"/>
  <c r="G3775" i="14"/>
  <c r="H3775" i="14"/>
  <c r="I3775" i="14"/>
  <c r="J3775" i="14"/>
  <c r="K3775" i="14"/>
  <c r="L3775" i="14"/>
  <c r="E3776" i="14"/>
  <c r="F3776" i="14"/>
  <c r="G3776" i="14"/>
  <c r="H3776" i="14"/>
  <c r="I3776" i="14"/>
  <c r="J3776" i="14"/>
  <c r="K3776" i="14"/>
  <c r="L3776" i="14"/>
  <c r="E3777" i="14"/>
  <c r="F3777" i="14"/>
  <c r="G3777" i="14"/>
  <c r="H3777" i="14"/>
  <c r="I3777" i="14"/>
  <c r="J3777" i="14"/>
  <c r="K3777" i="14"/>
  <c r="L3777" i="14"/>
  <c r="E3680" i="14"/>
  <c r="F3680" i="14"/>
  <c r="G3680" i="14"/>
  <c r="H3680" i="14"/>
  <c r="I3680" i="14"/>
  <c r="J3680" i="14"/>
  <c r="K3680" i="14"/>
  <c r="L3680" i="14"/>
  <c r="E3681" i="14"/>
  <c r="F3681" i="14"/>
  <c r="G3681" i="14"/>
  <c r="H3681" i="14"/>
  <c r="I3681" i="14"/>
  <c r="J3681" i="14"/>
  <c r="K3681" i="14"/>
  <c r="L3681" i="14"/>
  <c r="E3682" i="14"/>
  <c r="F3682" i="14"/>
  <c r="G3682" i="14"/>
  <c r="H3682" i="14"/>
  <c r="I3682" i="14"/>
  <c r="J3682" i="14"/>
  <c r="K3682" i="14"/>
  <c r="L3682" i="14"/>
  <c r="E3683" i="14"/>
  <c r="F3683" i="14"/>
  <c r="G3683" i="14"/>
  <c r="H3683" i="14"/>
  <c r="I3683" i="14"/>
  <c r="J3683" i="14"/>
  <c r="K3683" i="14"/>
  <c r="L3683" i="14"/>
  <c r="E3684" i="14"/>
  <c r="F3684" i="14"/>
  <c r="G3684" i="14"/>
  <c r="H3684" i="14"/>
  <c r="I3684" i="14"/>
  <c r="J3684" i="14"/>
  <c r="K3684" i="14"/>
  <c r="L3684" i="14"/>
  <c r="E3685" i="14"/>
  <c r="F3685" i="14"/>
  <c r="G3685" i="14"/>
  <c r="H3685" i="14"/>
  <c r="I3685" i="14"/>
  <c r="J3685" i="14"/>
  <c r="K3685" i="14"/>
  <c r="L3685" i="14"/>
  <c r="E3686" i="14"/>
  <c r="F3686" i="14"/>
  <c r="G3686" i="14"/>
  <c r="H3686" i="14"/>
  <c r="I3686" i="14"/>
  <c r="J3686" i="14"/>
  <c r="K3686" i="14"/>
  <c r="L3686" i="14"/>
  <c r="E3687" i="14"/>
  <c r="F3687" i="14"/>
  <c r="G3687" i="14"/>
  <c r="H3687" i="14"/>
  <c r="I3687" i="14"/>
  <c r="J3687" i="14"/>
  <c r="K3687" i="14"/>
  <c r="L3687" i="14"/>
  <c r="E3688" i="14"/>
  <c r="F3688" i="14"/>
  <c r="G3688" i="14"/>
  <c r="H3688" i="14"/>
  <c r="I3688" i="14"/>
  <c r="J3688" i="14"/>
  <c r="K3688" i="14"/>
  <c r="L3688" i="14"/>
  <c r="E3689" i="14"/>
  <c r="F3689" i="14"/>
  <c r="G3689" i="14"/>
  <c r="H3689" i="14"/>
  <c r="I3689" i="14"/>
  <c r="J3689" i="14"/>
  <c r="K3689" i="14"/>
  <c r="L3689" i="14"/>
  <c r="E3690" i="14"/>
  <c r="F3690" i="14"/>
  <c r="G3690" i="14"/>
  <c r="H3690" i="14"/>
  <c r="I3690" i="14"/>
  <c r="J3690" i="14"/>
  <c r="K3690" i="14"/>
  <c r="L3690" i="14"/>
  <c r="E3691" i="14"/>
  <c r="F3691" i="14"/>
  <c r="G3691" i="14"/>
  <c r="H3691" i="14"/>
  <c r="I3691" i="14"/>
  <c r="J3691" i="14"/>
  <c r="K3691" i="14"/>
  <c r="L3691" i="14"/>
  <c r="E3692" i="14"/>
  <c r="F3692" i="14"/>
  <c r="G3692" i="14"/>
  <c r="H3692" i="14"/>
  <c r="I3692" i="14"/>
  <c r="J3692" i="14"/>
  <c r="K3692" i="14"/>
  <c r="L3692" i="14"/>
  <c r="E3693" i="14"/>
  <c r="F3693" i="14"/>
  <c r="G3693" i="14"/>
  <c r="H3693" i="14"/>
  <c r="I3693" i="14"/>
  <c r="J3693" i="14"/>
  <c r="K3693" i="14"/>
  <c r="L3693" i="14"/>
  <c r="E3694" i="14"/>
  <c r="F3694" i="14"/>
  <c r="G3694" i="14"/>
  <c r="H3694" i="14"/>
  <c r="I3694" i="14"/>
  <c r="J3694" i="14"/>
  <c r="K3694" i="14"/>
  <c r="L3694" i="14"/>
  <c r="E3695" i="14"/>
  <c r="F3695" i="14"/>
  <c r="G3695" i="14"/>
  <c r="H3695" i="14"/>
  <c r="I3695" i="14"/>
  <c r="J3695" i="14"/>
  <c r="K3695" i="14"/>
  <c r="L3695" i="14"/>
  <c r="E3696" i="14"/>
  <c r="F3696" i="14"/>
  <c r="G3696" i="14"/>
  <c r="H3696" i="14"/>
  <c r="I3696" i="14"/>
  <c r="J3696" i="14"/>
  <c r="K3696" i="14"/>
  <c r="L3696" i="14"/>
  <c r="E3697" i="14"/>
  <c r="F3697" i="14"/>
  <c r="G3697" i="14"/>
  <c r="H3697" i="14"/>
  <c r="I3697" i="14"/>
  <c r="J3697" i="14"/>
  <c r="K3697" i="14"/>
  <c r="L3697" i="14"/>
  <c r="E3698" i="14"/>
  <c r="F3698" i="14"/>
  <c r="G3698" i="14"/>
  <c r="H3698" i="14"/>
  <c r="I3698" i="14"/>
  <c r="J3698" i="14"/>
  <c r="K3698" i="14"/>
  <c r="L3698" i="14"/>
  <c r="E3699" i="14"/>
  <c r="F3699" i="14"/>
  <c r="G3699" i="14"/>
  <c r="H3699" i="14"/>
  <c r="I3699" i="14"/>
  <c r="J3699" i="14"/>
  <c r="K3699" i="14"/>
  <c r="L3699" i="14"/>
  <c r="E3700" i="14"/>
  <c r="F3700" i="14"/>
  <c r="G3700" i="14"/>
  <c r="H3700" i="14"/>
  <c r="I3700" i="14"/>
  <c r="J3700" i="14"/>
  <c r="K3700" i="14"/>
  <c r="L3700" i="14"/>
  <c r="E3701" i="14"/>
  <c r="F3701" i="14"/>
  <c r="G3701" i="14"/>
  <c r="H3701" i="14"/>
  <c r="I3701" i="14"/>
  <c r="J3701" i="14"/>
  <c r="K3701" i="14"/>
  <c r="L3701" i="14"/>
  <c r="E3702" i="14"/>
  <c r="F3702" i="14"/>
  <c r="G3702" i="14"/>
  <c r="H3702" i="14"/>
  <c r="I3702" i="14"/>
  <c r="J3702" i="14"/>
  <c r="K3702" i="14"/>
  <c r="L3702" i="14"/>
  <c r="E3703" i="14"/>
  <c r="F3703" i="14"/>
  <c r="G3703" i="14"/>
  <c r="H3703" i="14"/>
  <c r="I3703" i="14"/>
  <c r="J3703" i="14"/>
  <c r="K3703" i="14"/>
  <c r="L3703" i="14"/>
  <c r="E3704" i="14"/>
  <c r="F3704" i="14"/>
  <c r="G3704" i="14"/>
  <c r="H3704" i="14"/>
  <c r="I3704" i="14"/>
  <c r="J3704" i="14"/>
  <c r="K3704" i="14"/>
  <c r="L3704" i="14"/>
  <c r="E3705" i="14"/>
  <c r="F3705" i="14"/>
  <c r="G3705" i="14"/>
  <c r="H3705" i="14"/>
  <c r="I3705" i="14"/>
  <c r="J3705" i="14"/>
  <c r="K3705" i="14"/>
  <c r="L3705" i="14"/>
  <c r="E3706" i="14"/>
  <c r="F3706" i="14"/>
  <c r="G3706" i="14"/>
  <c r="H3706" i="14"/>
  <c r="I3706" i="14"/>
  <c r="J3706" i="14"/>
  <c r="K3706" i="14"/>
  <c r="L3706" i="14"/>
  <c r="E3707" i="14"/>
  <c r="F3707" i="14"/>
  <c r="G3707" i="14"/>
  <c r="H3707" i="14"/>
  <c r="I3707" i="14"/>
  <c r="J3707" i="14"/>
  <c r="K3707" i="14"/>
  <c r="L3707" i="14"/>
  <c r="E3708" i="14"/>
  <c r="F3708" i="14"/>
  <c r="G3708" i="14"/>
  <c r="H3708" i="14"/>
  <c r="I3708" i="14"/>
  <c r="J3708" i="14"/>
  <c r="K3708" i="14"/>
  <c r="L3708" i="14"/>
  <c r="E3709" i="14"/>
  <c r="F3709" i="14"/>
  <c r="G3709" i="14"/>
  <c r="H3709" i="14"/>
  <c r="I3709" i="14"/>
  <c r="J3709" i="14"/>
  <c r="K3709" i="14"/>
  <c r="L3709" i="14"/>
  <c r="E3710" i="14"/>
  <c r="F3710" i="14"/>
  <c r="G3710" i="14"/>
  <c r="H3710" i="14"/>
  <c r="I3710" i="14"/>
  <c r="J3710" i="14"/>
  <c r="K3710" i="14"/>
  <c r="L3710" i="14"/>
  <c r="E3711" i="14"/>
  <c r="F3711" i="14"/>
  <c r="G3711" i="14"/>
  <c r="H3711" i="14"/>
  <c r="I3711" i="14"/>
  <c r="J3711" i="14"/>
  <c r="K3711" i="14"/>
  <c r="L3711" i="14"/>
  <c r="E3712" i="14"/>
  <c r="F3712" i="14"/>
  <c r="G3712" i="14"/>
  <c r="H3712" i="14"/>
  <c r="I3712" i="14"/>
  <c r="J3712" i="14"/>
  <c r="K3712" i="14"/>
  <c r="L3712" i="14"/>
  <c r="E3713" i="14"/>
  <c r="F3713" i="14"/>
  <c r="G3713" i="14"/>
  <c r="H3713" i="14"/>
  <c r="I3713" i="14"/>
  <c r="J3713" i="14"/>
  <c r="K3713" i="14"/>
  <c r="L3713" i="14"/>
  <c r="E3714" i="14"/>
  <c r="F3714" i="14"/>
  <c r="G3714" i="14"/>
  <c r="H3714" i="14"/>
  <c r="I3714" i="14"/>
  <c r="J3714" i="14"/>
  <c r="K3714" i="14"/>
  <c r="L3714" i="14"/>
  <c r="E3715" i="14"/>
  <c r="F3715" i="14"/>
  <c r="G3715" i="14"/>
  <c r="H3715" i="14"/>
  <c r="I3715" i="14"/>
  <c r="J3715" i="14"/>
  <c r="K3715" i="14"/>
  <c r="L3715" i="14"/>
  <c r="E3716" i="14"/>
  <c r="F3716" i="14"/>
  <c r="G3716" i="14"/>
  <c r="H3716" i="14"/>
  <c r="I3716" i="14"/>
  <c r="J3716" i="14"/>
  <c r="K3716" i="14"/>
  <c r="L3716" i="14"/>
  <c r="E3717" i="14"/>
  <c r="F3717" i="14"/>
  <c r="G3717" i="14"/>
  <c r="H3717" i="14"/>
  <c r="I3717" i="14"/>
  <c r="J3717" i="14"/>
  <c r="K3717" i="14"/>
  <c r="L3717" i="14"/>
  <c r="E3718" i="14"/>
  <c r="F3718" i="14"/>
  <c r="G3718" i="14"/>
  <c r="H3718" i="14"/>
  <c r="I3718" i="14"/>
  <c r="J3718" i="14"/>
  <c r="K3718" i="14"/>
  <c r="L3718" i="14"/>
  <c r="E3719" i="14"/>
  <c r="F3719" i="14"/>
  <c r="G3719" i="14"/>
  <c r="H3719" i="14"/>
  <c r="I3719" i="14"/>
  <c r="J3719" i="14"/>
  <c r="K3719" i="14"/>
  <c r="L3719" i="14"/>
  <c r="E3720" i="14"/>
  <c r="F3720" i="14"/>
  <c r="G3720" i="14"/>
  <c r="H3720" i="14"/>
  <c r="I3720" i="14"/>
  <c r="J3720" i="14"/>
  <c r="K3720" i="14"/>
  <c r="L3720" i="14"/>
  <c r="E3721" i="14"/>
  <c r="F3721" i="14"/>
  <c r="G3721" i="14"/>
  <c r="H3721" i="14"/>
  <c r="I3721" i="14"/>
  <c r="J3721" i="14"/>
  <c r="K3721" i="14"/>
  <c r="L3721" i="14"/>
  <c r="E3722" i="14"/>
  <c r="F3722" i="14"/>
  <c r="G3722" i="14"/>
  <c r="H3722" i="14"/>
  <c r="I3722" i="14"/>
  <c r="J3722" i="14"/>
  <c r="K3722" i="14"/>
  <c r="L3722" i="14"/>
  <c r="E3723" i="14"/>
  <c r="F3723" i="14"/>
  <c r="G3723" i="14"/>
  <c r="H3723" i="14"/>
  <c r="I3723" i="14"/>
  <c r="J3723" i="14"/>
  <c r="K3723" i="14"/>
  <c r="L3723" i="14"/>
  <c r="E3724" i="14"/>
  <c r="F3724" i="14"/>
  <c r="G3724" i="14"/>
  <c r="H3724" i="14"/>
  <c r="I3724" i="14"/>
  <c r="J3724" i="14"/>
  <c r="K3724" i="14"/>
  <c r="L3724" i="14"/>
  <c r="E3725" i="14"/>
  <c r="F3725" i="14"/>
  <c r="G3725" i="14"/>
  <c r="H3725" i="14"/>
  <c r="I3725" i="14"/>
  <c r="J3725" i="14"/>
  <c r="K3725" i="14"/>
  <c r="L3725" i="14"/>
  <c r="E3726" i="14"/>
  <c r="F3726" i="14"/>
  <c r="G3726" i="14"/>
  <c r="H3726" i="14"/>
  <c r="I3726" i="14"/>
  <c r="J3726" i="14"/>
  <c r="K3726" i="14"/>
  <c r="L3726" i="14"/>
  <c r="E3629" i="14"/>
  <c r="F3629" i="14"/>
  <c r="G3629" i="14"/>
  <c r="H3629" i="14"/>
  <c r="I3629" i="14"/>
  <c r="J3629" i="14"/>
  <c r="K3629" i="14"/>
  <c r="L3629" i="14"/>
  <c r="E3630" i="14"/>
  <c r="F3630" i="14"/>
  <c r="G3630" i="14"/>
  <c r="H3630" i="14"/>
  <c r="I3630" i="14"/>
  <c r="J3630" i="14"/>
  <c r="K3630" i="14"/>
  <c r="L3630" i="14"/>
  <c r="E3631" i="14"/>
  <c r="F3631" i="14"/>
  <c r="G3631" i="14"/>
  <c r="H3631" i="14"/>
  <c r="I3631" i="14"/>
  <c r="J3631" i="14"/>
  <c r="K3631" i="14"/>
  <c r="L3631" i="14"/>
  <c r="E3632" i="14"/>
  <c r="F3632" i="14"/>
  <c r="G3632" i="14"/>
  <c r="H3632" i="14"/>
  <c r="I3632" i="14"/>
  <c r="J3632" i="14"/>
  <c r="K3632" i="14"/>
  <c r="L3632" i="14"/>
  <c r="E3633" i="14"/>
  <c r="F3633" i="14"/>
  <c r="G3633" i="14"/>
  <c r="H3633" i="14"/>
  <c r="I3633" i="14"/>
  <c r="J3633" i="14"/>
  <c r="K3633" i="14"/>
  <c r="L3633" i="14"/>
  <c r="E3634" i="14"/>
  <c r="F3634" i="14"/>
  <c r="G3634" i="14"/>
  <c r="H3634" i="14"/>
  <c r="I3634" i="14"/>
  <c r="J3634" i="14"/>
  <c r="K3634" i="14"/>
  <c r="L3634" i="14"/>
  <c r="E3635" i="14"/>
  <c r="F3635" i="14"/>
  <c r="G3635" i="14"/>
  <c r="H3635" i="14"/>
  <c r="I3635" i="14"/>
  <c r="J3635" i="14"/>
  <c r="K3635" i="14"/>
  <c r="L3635" i="14"/>
  <c r="E3636" i="14"/>
  <c r="F3636" i="14"/>
  <c r="G3636" i="14"/>
  <c r="H3636" i="14"/>
  <c r="I3636" i="14"/>
  <c r="J3636" i="14"/>
  <c r="K3636" i="14"/>
  <c r="L3636" i="14"/>
  <c r="E3637" i="14"/>
  <c r="F3637" i="14"/>
  <c r="G3637" i="14"/>
  <c r="H3637" i="14"/>
  <c r="I3637" i="14"/>
  <c r="J3637" i="14"/>
  <c r="K3637" i="14"/>
  <c r="L3637" i="14"/>
  <c r="E3638" i="14"/>
  <c r="F3638" i="14"/>
  <c r="G3638" i="14"/>
  <c r="H3638" i="14"/>
  <c r="I3638" i="14"/>
  <c r="J3638" i="14"/>
  <c r="K3638" i="14"/>
  <c r="L3638" i="14"/>
  <c r="E3639" i="14"/>
  <c r="F3639" i="14"/>
  <c r="G3639" i="14"/>
  <c r="H3639" i="14"/>
  <c r="I3639" i="14"/>
  <c r="J3639" i="14"/>
  <c r="K3639" i="14"/>
  <c r="L3639" i="14"/>
  <c r="E3640" i="14"/>
  <c r="F3640" i="14"/>
  <c r="G3640" i="14"/>
  <c r="H3640" i="14"/>
  <c r="I3640" i="14"/>
  <c r="J3640" i="14"/>
  <c r="K3640" i="14"/>
  <c r="L3640" i="14"/>
  <c r="E3641" i="14"/>
  <c r="F3641" i="14"/>
  <c r="G3641" i="14"/>
  <c r="H3641" i="14"/>
  <c r="I3641" i="14"/>
  <c r="J3641" i="14"/>
  <c r="K3641" i="14"/>
  <c r="L3641" i="14"/>
  <c r="E3642" i="14"/>
  <c r="F3642" i="14"/>
  <c r="G3642" i="14"/>
  <c r="H3642" i="14"/>
  <c r="I3642" i="14"/>
  <c r="J3642" i="14"/>
  <c r="K3642" i="14"/>
  <c r="L3642" i="14"/>
  <c r="E3643" i="14"/>
  <c r="F3643" i="14"/>
  <c r="G3643" i="14"/>
  <c r="H3643" i="14"/>
  <c r="I3643" i="14"/>
  <c r="J3643" i="14"/>
  <c r="K3643" i="14"/>
  <c r="L3643" i="14"/>
  <c r="E3644" i="14"/>
  <c r="F3644" i="14"/>
  <c r="G3644" i="14"/>
  <c r="H3644" i="14"/>
  <c r="I3644" i="14"/>
  <c r="J3644" i="14"/>
  <c r="K3644" i="14"/>
  <c r="L3644" i="14"/>
  <c r="E3645" i="14"/>
  <c r="F3645" i="14"/>
  <c r="G3645" i="14"/>
  <c r="H3645" i="14"/>
  <c r="I3645" i="14"/>
  <c r="J3645" i="14"/>
  <c r="K3645" i="14"/>
  <c r="L3645" i="14"/>
  <c r="E3646" i="14"/>
  <c r="F3646" i="14"/>
  <c r="G3646" i="14"/>
  <c r="H3646" i="14"/>
  <c r="I3646" i="14"/>
  <c r="J3646" i="14"/>
  <c r="K3646" i="14"/>
  <c r="L3646" i="14"/>
  <c r="E3647" i="14"/>
  <c r="F3647" i="14"/>
  <c r="G3647" i="14"/>
  <c r="H3647" i="14"/>
  <c r="I3647" i="14"/>
  <c r="J3647" i="14"/>
  <c r="K3647" i="14"/>
  <c r="L3647" i="14"/>
  <c r="E3648" i="14"/>
  <c r="F3648" i="14"/>
  <c r="G3648" i="14"/>
  <c r="H3648" i="14"/>
  <c r="I3648" i="14"/>
  <c r="J3648" i="14"/>
  <c r="K3648" i="14"/>
  <c r="L3648" i="14"/>
  <c r="E3649" i="14"/>
  <c r="F3649" i="14"/>
  <c r="G3649" i="14"/>
  <c r="H3649" i="14"/>
  <c r="I3649" i="14"/>
  <c r="J3649" i="14"/>
  <c r="K3649" i="14"/>
  <c r="L3649" i="14"/>
  <c r="E3650" i="14"/>
  <c r="F3650" i="14"/>
  <c r="G3650" i="14"/>
  <c r="H3650" i="14"/>
  <c r="I3650" i="14"/>
  <c r="J3650" i="14"/>
  <c r="K3650" i="14"/>
  <c r="L3650" i="14"/>
  <c r="E3651" i="14"/>
  <c r="F3651" i="14"/>
  <c r="G3651" i="14"/>
  <c r="H3651" i="14"/>
  <c r="I3651" i="14"/>
  <c r="J3651" i="14"/>
  <c r="K3651" i="14"/>
  <c r="L3651" i="14"/>
  <c r="E3652" i="14"/>
  <c r="F3652" i="14"/>
  <c r="G3652" i="14"/>
  <c r="H3652" i="14"/>
  <c r="I3652" i="14"/>
  <c r="J3652" i="14"/>
  <c r="K3652" i="14"/>
  <c r="L3652" i="14"/>
  <c r="E3653" i="14"/>
  <c r="F3653" i="14"/>
  <c r="G3653" i="14"/>
  <c r="H3653" i="14"/>
  <c r="I3653" i="14"/>
  <c r="J3653" i="14"/>
  <c r="K3653" i="14"/>
  <c r="L3653" i="14"/>
  <c r="E3654" i="14"/>
  <c r="F3654" i="14"/>
  <c r="G3654" i="14"/>
  <c r="H3654" i="14"/>
  <c r="I3654" i="14"/>
  <c r="J3654" i="14"/>
  <c r="K3654" i="14"/>
  <c r="L3654" i="14"/>
  <c r="E3655" i="14"/>
  <c r="F3655" i="14"/>
  <c r="G3655" i="14"/>
  <c r="H3655" i="14"/>
  <c r="I3655" i="14"/>
  <c r="J3655" i="14"/>
  <c r="K3655" i="14"/>
  <c r="L3655" i="14"/>
  <c r="E3656" i="14"/>
  <c r="F3656" i="14"/>
  <c r="G3656" i="14"/>
  <c r="H3656" i="14"/>
  <c r="I3656" i="14"/>
  <c r="J3656" i="14"/>
  <c r="K3656" i="14"/>
  <c r="L3656" i="14"/>
  <c r="E3657" i="14"/>
  <c r="F3657" i="14"/>
  <c r="G3657" i="14"/>
  <c r="H3657" i="14"/>
  <c r="I3657" i="14"/>
  <c r="J3657" i="14"/>
  <c r="K3657" i="14"/>
  <c r="L3657" i="14"/>
  <c r="E3658" i="14"/>
  <c r="F3658" i="14"/>
  <c r="G3658" i="14"/>
  <c r="H3658" i="14"/>
  <c r="I3658" i="14"/>
  <c r="J3658" i="14"/>
  <c r="K3658" i="14"/>
  <c r="L3658" i="14"/>
  <c r="E3659" i="14"/>
  <c r="F3659" i="14"/>
  <c r="G3659" i="14"/>
  <c r="H3659" i="14"/>
  <c r="I3659" i="14"/>
  <c r="J3659" i="14"/>
  <c r="K3659" i="14"/>
  <c r="L3659" i="14"/>
  <c r="E3660" i="14"/>
  <c r="F3660" i="14"/>
  <c r="G3660" i="14"/>
  <c r="H3660" i="14"/>
  <c r="I3660" i="14"/>
  <c r="J3660" i="14"/>
  <c r="K3660" i="14"/>
  <c r="L3660" i="14"/>
  <c r="E3661" i="14"/>
  <c r="F3661" i="14"/>
  <c r="G3661" i="14"/>
  <c r="H3661" i="14"/>
  <c r="I3661" i="14"/>
  <c r="J3661" i="14"/>
  <c r="K3661" i="14"/>
  <c r="L3661" i="14"/>
  <c r="E3662" i="14"/>
  <c r="F3662" i="14"/>
  <c r="G3662" i="14"/>
  <c r="H3662" i="14"/>
  <c r="I3662" i="14"/>
  <c r="J3662" i="14"/>
  <c r="K3662" i="14"/>
  <c r="L3662" i="14"/>
  <c r="E3663" i="14"/>
  <c r="F3663" i="14"/>
  <c r="G3663" i="14"/>
  <c r="H3663" i="14"/>
  <c r="I3663" i="14"/>
  <c r="J3663" i="14"/>
  <c r="K3663" i="14"/>
  <c r="L3663" i="14"/>
  <c r="E3664" i="14"/>
  <c r="F3664" i="14"/>
  <c r="G3664" i="14"/>
  <c r="H3664" i="14"/>
  <c r="I3664" i="14"/>
  <c r="J3664" i="14"/>
  <c r="K3664" i="14"/>
  <c r="L3664" i="14"/>
  <c r="E3665" i="14"/>
  <c r="F3665" i="14"/>
  <c r="G3665" i="14"/>
  <c r="H3665" i="14"/>
  <c r="I3665" i="14"/>
  <c r="J3665" i="14"/>
  <c r="K3665" i="14"/>
  <c r="L3665" i="14"/>
  <c r="E3666" i="14"/>
  <c r="F3666" i="14"/>
  <c r="G3666" i="14"/>
  <c r="H3666" i="14"/>
  <c r="I3666" i="14"/>
  <c r="J3666" i="14"/>
  <c r="K3666" i="14"/>
  <c r="L3666" i="14"/>
  <c r="E3667" i="14"/>
  <c r="F3667" i="14"/>
  <c r="G3667" i="14"/>
  <c r="H3667" i="14"/>
  <c r="I3667" i="14"/>
  <c r="J3667" i="14"/>
  <c r="K3667" i="14"/>
  <c r="L3667" i="14"/>
  <c r="E3668" i="14"/>
  <c r="F3668" i="14"/>
  <c r="G3668" i="14"/>
  <c r="H3668" i="14"/>
  <c r="I3668" i="14"/>
  <c r="J3668" i="14"/>
  <c r="K3668" i="14"/>
  <c r="L3668" i="14"/>
  <c r="E3669" i="14"/>
  <c r="F3669" i="14"/>
  <c r="G3669" i="14"/>
  <c r="H3669" i="14"/>
  <c r="I3669" i="14"/>
  <c r="J3669" i="14"/>
  <c r="K3669" i="14"/>
  <c r="L3669" i="14"/>
  <c r="E3670" i="14"/>
  <c r="F3670" i="14"/>
  <c r="G3670" i="14"/>
  <c r="H3670" i="14"/>
  <c r="I3670" i="14"/>
  <c r="J3670" i="14"/>
  <c r="K3670" i="14"/>
  <c r="L3670" i="14"/>
  <c r="E3671" i="14"/>
  <c r="F3671" i="14"/>
  <c r="G3671" i="14"/>
  <c r="H3671" i="14"/>
  <c r="I3671" i="14"/>
  <c r="J3671" i="14"/>
  <c r="K3671" i="14"/>
  <c r="L3671" i="14"/>
  <c r="E3672" i="14"/>
  <c r="F3672" i="14"/>
  <c r="G3672" i="14"/>
  <c r="H3672" i="14"/>
  <c r="I3672" i="14"/>
  <c r="J3672" i="14"/>
  <c r="K3672" i="14"/>
  <c r="L3672" i="14"/>
  <c r="E3673" i="14"/>
  <c r="F3673" i="14"/>
  <c r="G3673" i="14"/>
  <c r="H3673" i="14"/>
  <c r="I3673" i="14"/>
  <c r="J3673" i="14"/>
  <c r="K3673" i="14"/>
  <c r="L3673" i="14"/>
  <c r="E3674" i="14"/>
  <c r="F3674" i="14"/>
  <c r="G3674" i="14"/>
  <c r="H3674" i="14"/>
  <c r="I3674" i="14"/>
  <c r="J3674" i="14"/>
  <c r="K3674" i="14"/>
  <c r="L3674" i="14"/>
  <c r="E3675" i="14"/>
  <c r="F3675" i="14"/>
  <c r="G3675" i="14"/>
  <c r="H3675" i="14"/>
  <c r="I3675" i="14"/>
  <c r="J3675" i="14"/>
  <c r="K3675" i="14"/>
  <c r="L3675" i="14"/>
  <c r="E3578" i="14"/>
  <c r="F3578" i="14"/>
  <c r="G3578" i="14"/>
  <c r="H3578" i="14"/>
  <c r="I3578" i="14"/>
  <c r="J3578" i="14"/>
  <c r="K3578" i="14"/>
  <c r="L3578" i="14"/>
  <c r="E3579" i="14"/>
  <c r="F3579" i="14"/>
  <c r="G3579" i="14"/>
  <c r="H3579" i="14"/>
  <c r="I3579" i="14"/>
  <c r="J3579" i="14"/>
  <c r="K3579" i="14"/>
  <c r="L3579" i="14"/>
  <c r="E3580" i="14"/>
  <c r="F3580" i="14"/>
  <c r="G3580" i="14"/>
  <c r="H3580" i="14"/>
  <c r="I3580" i="14"/>
  <c r="J3580" i="14"/>
  <c r="K3580" i="14"/>
  <c r="L3580" i="14"/>
  <c r="E3581" i="14"/>
  <c r="F3581" i="14"/>
  <c r="G3581" i="14"/>
  <c r="H3581" i="14"/>
  <c r="I3581" i="14"/>
  <c r="J3581" i="14"/>
  <c r="K3581" i="14"/>
  <c r="L3581" i="14"/>
  <c r="E3582" i="14"/>
  <c r="F3582" i="14"/>
  <c r="G3582" i="14"/>
  <c r="H3582" i="14"/>
  <c r="I3582" i="14"/>
  <c r="J3582" i="14"/>
  <c r="K3582" i="14"/>
  <c r="L3582" i="14"/>
  <c r="E3583" i="14"/>
  <c r="F3583" i="14"/>
  <c r="G3583" i="14"/>
  <c r="H3583" i="14"/>
  <c r="I3583" i="14"/>
  <c r="J3583" i="14"/>
  <c r="K3583" i="14"/>
  <c r="L3583" i="14"/>
  <c r="E3584" i="14"/>
  <c r="F3584" i="14"/>
  <c r="G3584" i="14"/>
  <c r="H3584" i="14"/>
  <c r="I3584" i="14"/>
  <c r="J3584" i="14"/>
  <c r="K3584" i="14"/>
  <c r="L3584" i="14"/>
  <c r="E3585" i="14"/>
  <c r="F3585" i="14"/>
  <c r="G3585" i="14"/>
  <c r="H3585" i="14"/>
  <c r="I3585" i="14"/>
  <c r="J3585" i="14"/>
  <c r="K3585" i="14"/>
  <c r="L3585" i="14"/>
  <c r="E3586" i="14"/>
  <c r="F3586" i="14"/>
  <c r="G3586" i="14"/>
  <c r="H3586" i="14"/>
  <c r="I3586" i="14"/>
  <c r="J3586" i="14"/>
  <c r="K3586" i="14"/>
  <c r="L3586" i="14"/>
  <c r="E3587" i="14"/>
  <c r="F3587" i="14"/>
  <c r="G3587" i="14"/>
  <c r="H3587" i="14"/>
  <c r="I3587" i="14"/>
  <c r="J3587" i="14"/>
  <c r="K3587" i="14"/>
  <c r="L3587" i="14"/>
  <c r="E3588" i="14"/>
  <c r="F3588" i="14"/>
  <c r="G3588" i="14"/>
  <c r="H3588" i="14"/>
  <c r="I3588" i="14"/>
  <c r="J3588" i="14"/>
  <c r="K3588" i="14"/>
  <c r="L3588" i="14"/>
  <c r="E3589" i="14"/>
  <c r="F3589" i="14"/>
  <c r="G3589" i="14"/>
  <c r="H3589" i="14"/>
  <c r="I3589" i="14"/>
  <c r="J3589" i="14"/>
  <c r="K3589" i="14"/>
  <c r="L3589" i="14"/>
  <c r="E3590" i="14"/>
  <c r="F3590" i="14"/>
  <c r="G3590" i="14"/>
  <c r="H3590" i="14"/>
  <c r="I3590" i="14"/>
  <c r="J3590" i="14"/>
  <c r="K3590" i="14"/>
  <c r="L3590" i="14"/>
  <c r="E3591" i="14"/>
  <c r="F3591" i="14"/>
  <c r="G3591" i="14"/>
  <c r="H3591" i="14"/>
  <c r="I3591" i="14"/>
  <c r="J3591" i="14"/>
  <c r="K3591" i="14"/>
  <c r="L3591" i="14"/>
  <c r="E3592" i="14"/>
  <c r="F3592" i="14"/>
  <c r="G3592" i="14"/>
  <c r="H3592" i="14"/>
  <c r="I3592" i="14"/>
  <c r="J3592" i="14"/>
  <c r="K3592" i="14"/>
  <c r="L3592" i="14"/>
  <c r="E3593" i="14"/>
  <c r="F3593" i="14"/>
  <c r="G3593" i="14"/>
  <c r="H3593" i="14"/>
  <c r="I3593" i="14"/>
  <c r="J3593" i="14"/>
  <c r="K3593" i="14"/>
  <c r="L3593" i="14"/>
  <c r="E3594" i="14"/>
  <c r="F3594" i="14"/>
  <c r="G3594" i="14"/>
  <c r="H3594" i="14"/>
  <c r="I3594" i="14"/>
  <c r="J3594" i="14"/>
  <c r="K3594" i="14"/>
  <c r="L3594" i="14"/>
  <c r="E3595" i="14"/>
  <c r="F3595" i="14"/>
  <c r="G3595" i="14"/>
  <c r="H3595" i="14"/>
  <c r="I3595" i="14"/>
  <c r="J3595" i="14"/>
  <c r="K3595" i="14"/>
  <c r="L3595" i="14"/>
  <c r="E3596" i="14"/>
  <c r="F3596" i="14"/>
  <c r="G3596" i="14"/>
  <c r="H3596" i="14"/>
  <c r="I3596" i="14"/>
  <c r="J3596" i="14"/>
  <c r="K3596" i="14"/>
  <c r="L3596" i="14"/>
  <c r="E3597" i="14"/>
  <c r="F3597" i="14"/>
  <c r="G3597" i="14"/>
  <c r="H3597" i="14"/>
  <c r="I3597" i="14"/>
  <c r="J3597" i="14"/>
  <c r="K3597" i="14"/>
  <c r="L3597" i="14"/>
  <c r="E3598" i="14"/>
  <c r="F3598" i="14"/>
  <c r="G3598" i="14"/>
  <c r="H3598" i="14"/>
  <c r="I3598" i="14"/>
  <c r="J3598" i="14"/>
  <c r="K3598" i="14"/>
  <c r="L3598" i="14"/>
  <c r="E3599" i="14"/>
  <c r="F3599" i="14"/>
  <c r="G3599" i="14"/>
  <c r="H3599" i="14"/>
  <c r="I3599" i="14"/>
  <c r="J3599" i="14"/>
  <c r="K3599" i="14"/>
  <c r="L3599" i="14"/>
  <c r="E3600" i="14"/>
  <c r="F3600" i="14"/>
  <c r="G3600" i="14"/>
  <c r="H3600" i="14"/>
  <c r="I3600" i="14"/>
  <c r="J3600" i="14"/>
  <c r="K3600" i="14"/>
  <c r="L3600" i="14"/>
  <c r="E3601" i="14"/>
  <c r="F3601" i="14"/>
  <c r="G3601" i="14"/>
  <c r="H3601" i="14"/>
  <c r="I3601" i="14"/>
  <c r="J3601" i="14"/>
  <c r="K3601" i="14"/>
  <c r="L3601" i="14"/>
  <c r="E3602" i="14"/>
  <c r="F3602" i="14"/>
  <c r="G3602" i="14"/>
  <c r="H3602" i="14"/>
  <c r="I3602" i="14"/>
  <c r="J3602" i="14"/>
  <c r="K3602" i="14"/>
  <c r="L3602" i="14"/>
  <c r="E3603" i="14"/>
  <c r="F3603" i="14"/>
  <c r="G3603" i="14"/>
  <c r="H3603" i="14"/>
  <c r="I3603" i="14"/>
  <c r="J3603" i="14"/>
  <c r="K3603" i="14"/>
  <c r="L3603" i="14"/>
  <c r="E3604" i="14"/>
  <c r="F3604" i="14"/>
  <c r="G3604" i="14"/>
  <c r="H3604" i="14"/>
  <c r="I3604" i="14"/>
  <c r="J3604" i="14"/>
  <c r="K3604" i="14"/>
  <c r="L3604" i="14"/>
  <c r="E3605" i="14"/>
  <c r="F3605" i="14"/>
  <c r="G3605" i="14"/>
  <c r="H3605" i="14"/>
  <c r="I3605" i="14"/>
  <c r="J3605" i="14"/>
  <c r="K3605" i="14"/>
  <c r="L3605" i="14"/>
  <c r="E3606" i="14"/>
  <c r="F3606" i="14"/>
  <c r="G3606" i="14"/>
  <c r="H3606" i="14"/>
  <c r="I3606" i="14"/>
  <c r="J3606" i="14"/>
  <c r="K3606" i="14"/>
  <c r="L3606" i="14"/>
  <c r="E3607" i="14"/>
  <c r="F3607" i="14"/>
  <c r="G3607" i="14"/>
  <c r="H3607" i="14"/>
  <c r="I3607" i="14"/>
  <c r="J3607" i="14"/>
  <c r="K3607" i="14"/>
  <c r="L3607" i="14"/>
  <c r="E3608" i="14"/>
  <c r="F3608" i="14"/>
  <c r="G3608" i="14"/>
  <c r="H3608" i="14"/>
  <c r="I3608" i="14"/>
  <c r="J3608" i="14"/>
  <c r="K3608" i="14"/>
  <c r="L3608" i="14"/>
  <c r="E3609" i="14"/>
  <c r="F3609" i="14"/>
  <c r="G3609" i="14"/>
  <c r="H3609" i="14"/>
  <c r="I3609" i="14"/>
  <c r="J3609" i="14"/>
  <c r="K3609" i="14"/>
  <c r="L3609" i="14"/>
  <c r="E3610" i="14"/>
  <c r="F3610" i="14"/>
  <c r="G3610" i="14"/>
  <c r="H3610" i="14"/>
  <c r="I3610" i="14"/>
  <c r="J3610" i="14"/>
  <c r="K3610" i="14"/>
  <c r="L3610" i="14"/>
  <c r="E3611" i="14"/>
  <c r="F3611" i="14"/>
  <c r="G3611" i="14"/>
  <c r="H3611" i="14"/>
  <c r="I3611" i="14"/>
  <c r="J3611" i="14"/>
  <c r="K3611" i="14"/>
  <c r="L3611" i="14"/>
  <c r="E3612" i="14"/>
  <c r="F3612" i="14"/>
  <c r="G3612" i="14"/>
  <c r="H3612" i="14"/>
  <c r="I3612" i="14"/>
  <c r="J3612" i="14"/>
  <c r="K3612" i="14"/>
  <c r="L3612" i="14"/>
  <c r="E3613" i="14"/>
  <c r="F3613" i="14"/>
  <c r="G3613" i="14"/>
  <c r="H3613" i="14"/>
  <c r="I3613" i="14"/>
  <c r="J3613" i="14"/>
  <c r="K3613" i="14"/>
  <c r="L3613" i="14"/>
  <c r="E3614" i="14"/>
  <c r="F3614" i="14"/>
  <c r="G3614" i="14"/>
  <c r="H3614" i="14"/>
  <c r="I3614" i="14"/>
  <c r="J3614" i="14"/>
  <c r="K3614" i="14"/>
  <c r="L3614" i="14"/>
  <c r="E3615" i="14"/>
  <c r="F3615" i="14"/>
  <c r="G3615" i="14"/>
  <c r="H3615" i="14"/>
  <c r="I3615" i="14"/>
  <c r="J3615" i="14"/>
  <c r="K3615" i="14"/>
  <c r="L3615" i="14"/>
  <c r="E3616" i="14"/>
  <c r="F3616" i="14"/>
  <c r="G3616" i="14"/>
  <c r="H3616" i="14"/>
  <c r="I3616" i="14"/>
  <c r="J3616" i="14"/>
  <c r="K3616" i="14"/>
  <c r="L3616" i="14"/>
  <c r="E3617" i="14"/>
  <c r="F3617" i="14"/>
  <c r="G3617" i="14"/>
  <c r="H3617" i="14"/>
  <c r="I3617" i="14"/>
  <c r="J3617" i="14"/>
  <c r="K3617" i="14"/>
  <c r="L3617" i="14"/>
  <c r="E3618" i="14"/>
  <c r="F3618" i="14"/>
  <c r="G3618" i="14"/>
  <c r="H3618" i="14"/>
  <c r="I3618" i="14"/>
  <c r="J3618" i="14"/>
  <c r="K3618" i="14"/>
  <c r="L3618" i="14"/>
  <c r="E3619" i="14"/>
  <c r="F3619" i="14"/>
  <c r="G3619" i="14"/>
  <c r="H3619" i="14"/>
  <c r="I3619" i="14"/>
  <c r="J3619" i="14"/>
  <c r="K3619" i="14"/>
  <c r="L3619" i="14"/>
  <c r="E3620" i="14"/>
  <c r="F3620" i="14"/>
  <c r="G3620" i="14"/>
  <c r="H3620" i="14"/>
  <c r="I3620" i="14"/>
  <c r="J3620" i="14"/>
  <c r="K3620" i="14"/>
  <c r="L3620" i="14"/>
  <c r="E3621" i="14"/>
  <c r="F3621" i="14"/>
  <c r="G3621" i="14"/>
  <c r="H3621" i="14"/>
  <c r="I3621" i="14"/>
  <c r="J3621" i="14"/>
  <c r="K3621" i="14"/>
  <c r="L3621" i="14"/>
  <c r="E3622" i="14"/>
  <c r="F3622" i="14"/>
  <c r="G3622" i="14"/>
  <c r="H3622" i="14"/>
  <c r="I3622" i="14"/>
  <c r="J3622" i="14"/>
  <c r="K3622" i="14"/>
  <c r="L3622" i="14"/>
  <c r="E3623" i="14"/>
  <c r="F3623" i="14"/>
  <c r="G3623" i="14"/>
  <c r="H3623" i="14"/>
  <c r="I3623" i="14"/>
  <c r="J3623" i="14"/>
  <c r="K3623" i="14"/>
  <c r="L3623" i="14"/>
  <c r="E3624" i="14"/>
  <c r="F3624" i="14"/>
  <c r="G3624" i="14"/>
  <c r="H3624" i="14"/>
  <c r="I3624" i="14"/>
  <c r="J3624" i="14"/>
  <c r="K3624" i="14"/>
  <c r="L3624" i="14"/>
  <c r="E3527" i="14"/>
  <c r="F3527" i="14"/>
  <c r="G3527" i="14"/>
  <c r="H3527" i="14"/>
  <c r="I3527" i="14"/>
  <c r="J3527" i="14"/>
  <c r="K3527" i="14"/>
  <c r="L3527" i="14"/>
  <c r="E3528" i="14"/>
  <c r="F3528" i="14"/>
  <c r="G3528" i="14"/>
  <c r="H3528" i="14"/>
  <c r="I3528" i="14"/>
  <c r="J3528" i="14"/>
  <c r="K3528" i="14"/>
  <c r="L3528" i="14"/>
  <c r="E3529" i="14"/>
  <c r="F3529" i="14"/>
  <c r="G3529" i="14"/>
  <c r="H3529" i="14"/>
  <c r="I3529" i="14"/>
  <c r="J3529" i="14"/>
  <c r="K3529" i="14"/>
  <c r="L3529" i="14"/>
  <c r="E3530" i="14"/>
  <c r="F3530" i="14"/>
  <c r="G3530" i="14"/>
  <c r="H3530" i="14"/>
  <c r="I3530" i="14"/>
  <c r="J3530" i="14"/>
  <c r="K3530" i="14"/>
  <c r="L3530" i="14"/>
  <c r="E3531" i="14"/>
  <c r="F3531" i="14"/>
  <c r="G3531" i="14"/>
  <c r="H3531" i="14"/>
  <c r="I3531" i="14"/>
  <c r="J3531" i="14"/>
  <c r="K3531" i="14"/>
  <c r="L3531" i="14"/>
  <c r="E3532" i="14"/>
  <c r="F3532" i="14"/>
  <c r="G3532" i="14"/>
  <c r="H3532" i="14"/>
  <c r="I3532" i="14"/>
  <c r="J3532" i="14"/>
  <c r="K3532" i="14"/>
  <c r="L3532" i="14"/>
  <c r="E3533" i="14"/>
  <c r="F3533" i="14"/>
  <c r="G3533" i="14"/>
  <c r="H3533" i="14"/>
  <c r="I3533" i="14"/>
  <c r="J3533" i="14"/>
  <c r="K3533" i="14"/>
  <c r="L3533" i="14"/>
  <c r="E3534" i="14"/>
  <c r="F3534" i="14"/>
  <c r="G3534" i="14"/>
  <c r="H3534" i="14"/>
  <c r="I3534" i="14"/>
  <c r="J3534" i="14"/>
  <c r="K3534" i="14"/>
  <c r="L3534" i="14"/>
  <c r="E3535" i="14"/>
  <c r="F3535" i="14"/>
  <c r="G3535" i="14"/>
  <c r="H3535" i="14"/>
  <c r="I3535" i="14"/>
  <c r="J3535" i="14"/>
  <c r="K3535" i="14"/>
  <c r="L3535" i="14"/>
  <c r="E3536" i="14"/>
  <c r="F3536" i="14"/>
  <c r="G3536" i="14"/>
  <c r="H3536" i="14"/>
  <c r="I3536" i="14"/>
  <c r="J3536" i="14"/>
  <c r="K3536" i="14"/>
  <c r="L3536" i="14"/>
  <c r="E3537" i="14"/>
  <c r="F3537" i="14"/>
  <c r="G3537" i="14"/>
  <c r="H3537" i="14"/>
  <c r="I3537" i="14"/>
  <c r="J3537" i="14"/>
  <c r="K3537" i="14"/>
  <c r="L3537" i="14"/>
  <c r="E3538" i="14"/>
  <c r="F3538" i="14"/>
  <c r="G3538" i="14"/>
  <c r="H3538" i="14"/>
  <c r="I3538" i="14"/>
  <c r="J3538" i="14"/>
  <c r="K3538" i="14"/>
  <c r="L3538" i="14"/>
  <c r="E3539" i="14"/>
  <c r="F3539" i="14"/>
  <c r="G3539" i="14"/>
  <c r="H3539" i="14"/>
  <c r="I3539" i="14"/>
  <c r="J3539" i="14"/>
  <c r="K3539" i="14"/>
  <c r="L3539" i="14"/>
  <c r="E3540" i="14"/>
  <c r="F3540" i="14"/>
  <c r="G3540" i="14"/>
  <c r="H3540" i="14"/>
  <c r="I3540" i="14"/>
  <c r="J3540" i="14"/>
  <c r="K3540" i="14"/>
  <c r="L3540" i="14"/>
  <c r="E3541" i="14"/>
  <c r="F3541" i="14"/>
  <c r="G3541" i="14"/>
  <c r="H3541" i="14"/>
  <c r="I3541" i="14"/>
  <c r="J3541" i="14"/>
  <c r="K3541" i="14"/>
  <c r="L3541" i="14"/>
  <c r="E3542" i="14"/>
  <c r="F3542" i="14"/>
  <c r="G3542" i="14"/>
  <c r="H3542" i="14"/>
  <c r="I3542" i="14"/>
  <c r="J3542" i="14"/>
  <c r="K3542" i="14"/>
  <c r="L3542" i="14"/>
  <c r="E3543" i="14"/>
  <c r="F3543" i="14"/>
  <c r="G3543" i="14"/>
  <c r="H3543" i="14"/>
  <c r="I3543" i="14"/>
  <c r="J3543" i="14"/>
  <c r="K3543" i="14"/>
  <c r="L3543" i="14"/>
  <c r="E3544" i="14"/>
  <c r="F3544" i="14"/>
  <c r="G3544" i="14"/>
  <c r="H3544" i="14"/>
  <c r="I3544" i="14"/>
  <c r="J3544" i="14"/>
  <c r="K3544" i="14"/>
  <c r="L3544" i="14"/>
  <c r="E3545" i="14"/>
  <c r="F3545" i="14"/>
  <c r="G3545" i="14"/>
  <c r="H3545" i="14"/>
  <c r="I3545" i="14"/>
  <c r="J3545" i="14"/>
  <c r="K3545" i="14"/>
  <c r="L3545" i="14"/>
  <c r="E3546" i="14"/>
  <c r="F3546" i="14"/>
  <c r="G3546" i="14"/>
  <c r="H3546" i="14"/>
  <c r="I3546" i="14"/>
  <c r="J3546" i="14"/>
  <c r="K3546" i="14"/>
  <c r="L3546" i="14"/>
  <c r="E3547" i="14"/>
  <c r="F3547" i="14"/>
  <c r="G3547" i="14"/>
  <c r="H3547" i="14"/>
  <c r="I3547" i="14"/>
  <c r="J3547" i="14"/>
  <c r="K3547" i="14"/>
  <c r="L3547" i="14"/>
  <c r="E3548" i="14"/>
  <c r="F3548" i="14"/>
  <c r="G3548" i="14"/>
  <c r="H3548" i="14"/>
  <c r="I3548" i="14"/>
  <c r="J3548" i="14"/>
  <c r="K3548" i="14"/>
  <c r="L3548" i="14"/>
  <c r="E3549" i="14"/>
  <c r="F3549" i="14"/>
  <c r="G3549" i="14"/>
  <c r="H3549" i="14"/>
  <c r="I3549" i="14"/>
  <c r="J3549" i="14"/>
  <c r="K3549" i="14"/>
  <c r="L3549" i="14"/>
  <c r="E3550" i="14"/>
  <c r="F3550" i="14"/>
  <c r="G3550" i="14"/>
  <c r="H3550" i="14"/>
  <c r="I3550" i="14"/>
  <c r="J3550" i="14"/>
  <c r="K3550" i="14"/>
  <c r="L3550" i="14"/>
  <c r="E3551" i="14"/>
  <c r="F3551" i="14"/>
  <c r="G3551" i="14"/>
  <c r="H3551" i="14"/>
  <c r="I3551" i="14"/>
  <c r="J3551" i="14"/>
  <c r="K3551" i="14"/>
  <c r="L3551" i="14"/>
  <c r="E3552" i="14"/>
  <c r="F3552" i="14"/>
  <c r="G3552" i="14"/>
  <c r="H3552" i="14"/>
  <c r="I3552" i="14"/>
  <c r="J3552" i="14"/>
  <c r="K3552" i="14"/>
  <c r="L3552" i="14"/>
  <c r="E3553" i="14"/>
  <c r="F3553" i="14"/>
  <c r="G3553" i="14"/>
  <c r="H3553" i="14"/>
  <c r="I3553" i="14"/>
  <c r="J3553" i="14"/>
  <c r="K3553" i="14"/>
  <c r="L3553" i="14"/>
  <c r="E3554" i="14"/>
  <c r="F3554" i="14"/>
  <c r="G3554" i="14"/>
  <c r="H3554" i="14"/>
  <c r="I3554" i="14"/>
  <c r="J3554" i="14"/>
  <c r="K3554" i="14"/>
  <c r="L3554" i="14"/>
  <c r="E3555" i="14"/>
  <c r="F3555" i="14"/>
  <c r="G3555" i="14"/>
  <c r="H3555" i="14"/>
  <c r="I3555" i="14"/>
  <c r="J3555" i="14"/>
  <c r="K3555" i="14"/>
  <c r="L3555" i="14"/>
  <c r="E3556" i="14"/>
  <c r="F3556" i="14"/>
  <c r="G3556" i="14"/>
  <c r="H3556" i="14"/>
  <c r="I3556" i="14"/>
  <c r="J3556" i="14"/>
  <c r="K3556" i="14"/>
  <c r="L3556" i="14"/>
  <c r="E3557" i="14"/>
  <c r="F3557" i="14"/>
  <c r="G3557" i="14"/>
  <c r="H3557" i="14"/>
  <c r="I3557" i="14"/>
  <c r="J3557" i="14"/>
  <c r="K3557" i="14"/>
  <c r="L3557" i="14"/>
  <c r="E3558" i="14"/>
  <c r="F3558" i="14"/>
  <c r="G3558" i="14"/>
  <c r="H3558" i="14"/>
  <c r="I3558" i="14"/>
  <c r="J3558" i="14"/>
  <c r="K3558" i="14"/>
  <c r="L3558" i="14"/>
  <c r="E3559" i="14"/>
  <c r="F3559" i="14"/>
  <c r="G3559" i="14"/>
  <c r="H3559" i="14"/>
  <c r="I3559" i="14"/>
  <c r="J3559" i="14"/>
  <c r="K3559" i="14"/>
  <c r="L3559" i="14"/>
  <c r="E3560" i="14"/>
  <c r="F3560" i="14"/>
  <c r="G3560" i="14"/>
  <c r="H3560" i="14"/>
  <c r="I3560" i="14"/>
  <c r="J3560" i="14"/>
  <c r="K3560" i="14"/>
  <c r="L3560" i="14"/>
  <c r="E3561" i="14"/>
  <c r="F3561" i="14"/>
  <c r="G3561" i="14"/>
  <c r="H3561" i="14"/>
  <c r="I3561" i="14"/>
  <c r="J3561" i="14"/>
  <c r="K3561" i="14"/>
  <c r="L3561" i="14"/>
  <c r="E3562" i="14"/>
  <c r="F3562" i="14"/>
  <c r="G3562" i="14"/>
  <c r="H3562" i="14"/>
  <c r="I3562" i="14"/>
  <c r="J3562" i="14"/>
  <c r="K3562" i="14"/>
  <c r="L3562" i="14"/>
  <c r="E3563" i="14"/>
  <c r="F3563" i="14"/>
  <c r="G3563" i="14"/>
  <c r="H3563" i="14"/>
  <c r="I3563" i="14"/>
  <c r="J3563" i="14"/>
  <c r="K3563" i="14"/>
  <c r="L3563" i="14"/>
  <c r="E3564" i="14"/>
  <c r="F3564" i="14"/>
  <c r="G3564" i="14"/>
  <c r="H3564" i="14"/>
  <c r="I3564" i="14"/>
  <c r="J3564" i="14"/>
  <c r="K3564" i="14"/>
  <c r="L3564" i="14"/>
  <c r="E3565" i="14"/>
  <c r="F3565" i="14"/>
  <c r="G3565" i="14"/>
  <c r="H3565" i="14"/>
  <c r="I3565" i="14"/>
  <c r="J3565" i="14"/>
  <c r="K3565" i="14"/>
  <c r="L3565" i="14"/>
  <c r="E3566" i="14"/>
  <c r="F3566" i="14"/>
  <c r="G3566" i="14"/>
  <c r="H3566" i="14"/>
  <c r="I3566" i="14"/>
  <c r="J3566" i="14"/>
  <c r="K3566" i="14"/>
  <c r="L3566" i="14"/>
  <c r="E3567" i="14"/>
  <c r="F3567" i="14"/>
  <c r="G3567" i="14"/>
  <c r="H3567" i="14"/>
  <c r="I3567" i="14"/>
  <c r="J3567" i="14"/>
  <c r="K3567" i="14"/>
  <c r="L3567" i="14"/>
  <c r="E3568" i="14"/>
  <c r="F3568" i="14"/>
  <c r="G3568" i="14"/>
  <c r="H3568" i="14"/>
  <c r="I3568" i="14"/>
  <c r="J3568" i="14"/>
  <c r="K3568" i="14"/>
  <c r="L3568" i="14"/>
  <c r="E3569" i="14"/>
  <c r="F3569" i="14"/>
  <c r="G3569" i="14"/>
  <c r="H3569" i="14"/>
  <c r="I3569" i="14"/>
  <c r="J3569" i="14"/>
  <c r="K3569" i="14"/>
  <c r="L3569" i="14"/>
  <c r="E3570" i="14"/>
  <c r="F3570" i="14"/>
  <c r="G3570" i="14"/>
  <c r="H3570" i="14"/>
  <c r="I3570" i="14"/>
  <c r="J3570" i="14"/>
  <c r="K3570" i="14"/>
  <c r="L3570" i="14"/>
  <c r="E3571" i="14"/>
  <c r="F3571" i="14"/>
  <c r="G3571" i="14"/>
  <c r="H3571" i="14"/>
  <c r="I3571" i="14"/>
  <c r="J3571" i="14"/>
  <c r="K3571" i="14"/>
  <c r="L3571" i="14"/>
  <c r="E3572" i="14"/>
  <c r="F3572" i="14"/>
  <c r="G3572" i="14"/>
  <c r="H3572" i="14"/>
  <c r="I3572" i="14"/>
  <c r="J3572" i="14"/>
  <c r="K3572" i="14"/>
  <c r="L3572" i="14"/>
  <c r="E3573" i="14"/>
  <c r="F3573" i="14"/>
  <c r="G3573" i="14"/>
  <c r="H3573" i="14"/>
  <c r="I3573" i="14"/>
  <c r="J3573" i="14"/>
  <c r="K3573" i="14"/>
  <c r="L3573" i="14"/>
  <c r="E3476" i="14"/>
  <c r="F3476" i="14"/>
  <c r="G3476" i="14"/>
  <c r="H3476" i="14"/>
  <c r="I3476" i="14"/>
  <c r="J3476" i="14"/>
  <c r="K3476" i="14"/>
  <c r="L3476" i="14"/>
  <c r="E3477" i="14"/>
  <c r="F3477" i="14"/>
  <c r="G3477" i="14"/>
  <c r="H3477" i="14"/>
  <c r="I3477" i="14"/>
  <c r="J3477" i="14"/>
  <c r="K3477" i="14"/>
  <c r="L3477" i="14"/>
  <c r="E3478" i="14"/>
  <c r="F3478" i="14"/>
  <c r="G3478" i="14"/>
  <c r="H3478" i="14"/>
  <c r="I3478" i="14"/>
  <c r="J3478" i="14"/>
  <c r="K3478" i="14"/>
  <c r="L3478" i="14"/>
  <c r="E3479" i="14"/>
  <c r="F3479" i="14"/>
  <c r="G3479" i="14"/>
  <c r="H3479" i="14"/>
  <c r="I3479" i="14"/>
  <c r="J3479" i="14"/>
  <c r="K3479" i="14"/>
  <c r="L3479" i="14"/>
  <c r="E3480" i="14"/>
  <c r="F3480" i="14"/>
  <c r="G3480" i="14"/>
  <c r="H3480" i="14"/>
  <c r="I3480" i="14"/>
  <c r="J3480" i="14"/>
  <c r="K3480" i="14"/>
  <c r="L3480" i="14"/>
  <c r="E3481" i="14"/>
  <c r="F3481" i="14"/>
  <c r="G3481" i="14"/>
  <c r="H3481" i="14"/>
  <c r="I3481" i="14"/>
  <c r="J3481" i="14"/>
  <c r="K3481" i="14"/>
  <c r="L3481" i="14"/>
  <c r="E3482" i="14"/>
  <c r="F3482" i="14"/>
  <c r="G3482" i="14"/>
  <c r="H3482" i="14"/>
  <c r="I3482" i="14"/>
  <c r="J3482" i="14"/>
  <c r="K3482" i="14"/>
  <c r="L3482" i="14"/>
  <c r="E3483" i="14"/>
  <c r="F3483" i="14"/>
  <c r="G3483" i="14"/>
  <c r="H3483" i="14"/>
  <c r="I3483" i="14"/>
  <c r="J3483" i="14"/>
  <c r="K3483" i="14"/>
  <c r="L3483" i="14"/>
  <c r="E3484" i="14"/>
  <c r="F3484" i="14"/>
  <c r="G3484" i="14"/>
  <c r="H3484" i="14"/>
  <c r="I3484" i="14"/>
  <c r="J3484" i="14"/>
  <c r="K3484" i="14"/>
  <c r="L3484" i="14"/>
  <c r="E3485" i="14"/>
  <c r="F3485" i="14"/>
  <c r="G3485" i="14"/>
  <c r="H3485" i="14"/>
  <c r="I3485" i="14"/>
  <c r="J3485" i="14"/>
  <c r="K3485" i="14"/>
  <c r="L3485" i="14"/>
  <c r="E3486" i="14"/>
  <c r="F3486" i="14"/>
  <c r="G3486" i="14"/>
  <c r="H3486" i="14"/>
  <c r="I3486" i="14"/>
  <c r="J3486" i="14"/>
  <c r="K3486" i="14"/>
  <c r="L3486" i="14"/>
  <c r="E3487" i="14"/>
  <c r="F3487" i="14"/>
  <c r="G3487" i="14"/>
  <c r="H3487" i="14"/>
  <c r="I3487" i="14"/>
  <c r="J3487" i="14"/>
  <c r="K3487" i="14"/>
  <c r="L3487" i="14"/>
  <c r="E3488" i="14"/>
  <c r="F3488" i="14"/>
  <c r="G3488" i="14"/>
  <c r="H3488" i="14"/>
  <c r="I3488" i="14"/>
  <c r="J3488" i="14"/>
  <c r="K3488" i="14"/>
  <c r="L3488" i="14"/>
  <c r="E3489" i="14"/>
  <c r="F3489" i="14"/>
  <c r="G3489" i="14"/>
  <c r="H3489" i="14"/>
  <c r="I3489" i="14"/>
  <c r="J3489" i="14"/>
  <c r="K3489" i="14"/>
  <c r="L3489" i="14"/>
  <c r="E3490" i="14"/>
  <c r="F3490" i="14"/>
  <c r="G3490" i="14"/>
  <c r="H3490" i="14"/>
  <c r="I3490" i="14"/>
  <c r="J3490" i="14"/>
  <c r="K3490" i="14"/>
  <c r="L3490" i="14"/>
  <c r="E3491" i="14"/>
  <c r="F3491" i="14"/>
  <c r="G3491" i="14"/>
  <c r="H3491" i="14"/>
  <c r="I3491" i="14"/>
  <c r="J3491" i="14"/>
  <c r="K3491" i="14"/>
  <c r="L3491" i="14"/>
  <c r="E3492" i="14"/>
  <c r="F3492" i="14"/>
  <c r="G3492" i="14"/>
  <c r="H3492" i="14"/>
  <c r="I3492" i="14"/>
  <c r="J3492" i="14"/>
  <c r="K3492" i="14"/>
  <c r="L3492" i="14"/>
  <c r="E3493" i="14"/>
  <c r="F3493" i="14"/>
  <c r="G3493" i="14"/>
  <c r="H3493" i="14"/>
  <c r="I3493" i="14"/>
  <c r="J3493" i="14"/>
  <c r="K3493" i="14"/>
  <c r="L3493" i="14"/>
  <c r="E3494" i="14"/>
  <c r="F3494" i="14"/>
  <c r="G3494" i="14"/>
  <c r="H3494" i="14"/>
  <c r="I3494" i="14"/>
  <c r="J3494" i="14"/>
  <c r="K3494" i="14"/>
  <c r="L3494" i="14"/>
  <c r="E3495" i="14"/>
  <c r="F3495" i="14"/>
  <c r="G3495" i="14"/>
  <c r="H3495" i="14"/>
  <c r="I3495" i="14"/>
  <c r="J3495" i="14"/>
  <c r="K3495" i="14"/>
  <c r="L3495" i="14"/>
  <c r="E3496" i="14"/>
  <c r="F3496" i="14"/>
  <c r="G3496" i="14"/>
  <c r="H3496" i="14"/>
  <c r="I3496" i="14"/>
  <c r="J3496" i="14"/>
  <c r="K3496" i="14"/>
  <c r="L3496" i="14"/>
  <c r="E3497" i="14"/>
  <c r="F3497" i="14"/>
  <c r="G3497" i="14"/>
  <c r="H3497" i="14"/>
  <c r="I3497" i="14"/>
  <c r="J3497" i="14"/>
  <c r="K3497" i="14"/>
  <c r="L3497" i="14"/>
  <c r="E3498" i="14"/>
  <c r="F3498" i="14"/>
  <c r="G3498" i="14"/>
  <c r="H3498" i="14"/>
  <c r="I3498" i="14"/>
  <c r="J3498" i="14"/>
  <c r="K3498" i="14"/>
  <c r="L3498" i="14"/>
  <c r="E3499" i="14"/>
  <c r="F3499" i="14"/>
  <c r="G3499" i="14"/>
  <c r="H3499" i="14"/>
  <c r="I3499" i="14"/>
  <c r="J3499" i="14"/>
  <c r="K3499" i="14"/>
  <c r="L3499" i="14"/>
  <c r="E3500" i="14"/>
  <c r="F3500" i="14"/>
  <c r="G3500" i="14"/>
  <c r="H3500" i="14"/>
  <c r="I3500" i="14"/>
  <c r="J3500" i="14"/>
  <c r="K3500" i="14"/>
  <c r="L3500" i="14"/>
  <c r="E3501" i="14"/>
  <c r="F3501" i="14"/>
  <c r="G3501" i="14"/>
  <c r="H3501" i="14"/>
  <c r="I3501" i="14"/>
  <c r="J3501" i="14"/>
  <c r="K3501" i="14"/>
  <c r="L3501" i="14"/>
  <c r="E3502" i="14"/>
  <c r="F3502" i="14"/>
  <c r="G3502" i="14"/>
  <c r="H3502" i="14"/>
  <c r="I3502" i="14"/>
  <c r="J3502" i="14"/>
  <c r="K3502" i="14"/>
  <c r="L3502" i="14"/>
  <c r="E3503" i="14"/>
  <c r="F3503" i="14"/>
  <c r="G3503" i="14"/>
  <c r="H3503" i="14"/>
  <c r="I3503" i="14"/>
  <c r="J3503" i="14"/>
  <c r="K3503" i="14"/>
  <c r="L3503" i="14"/>
  <c r="E3504" i="14"/>
  <c r="F3504" i="14"/>
  <c r="G3504" i="14"/>
  <c r="H3504" i="14"/>
  <c r="I3504" i="14"/>
  <c r="J3504" i="14"/>
  <c r="K3504" i="14"/>
  <c r="L3504" i="14"/>
  <c r="E3505" i="14"/>
  <c r="F3505" i="14"/>
  <c r="G3505" i="14"/>
  <c r="H3505" i="14"/>
  <c r="I3505" i="14"/>
  <c r="J3505" i="14"/>
  <c r="K3505" i="14"/>
  <c r="L3505" i="14"/>
  <c r="E3506" i="14"/>
  <c r="F3506" i="14"/>
  <c r="G3506" i="14"/>
  <c r="H3506" i="14"/>
  <c r="I3506" i="14"/>
  <c r="J3506" i="14"/>
  <c r="K3506" i="14"/>
  <c r="L3506" i="14"/>
  <c r="E3507" i="14"/>
  <c r="F3507" i="14"/>
  <c r="G3507" i="14"/>
  <c r="H3507" i="14"/>
  <c r="I3507" i="14"/>
  <c r="J3507" i="14"/>
  <c r="K3507" i="14"/>
  <c r="L3507" i="14"/>
  <c r="E3508" i="14"/>
  <c r="F3508" i="14"/>
  <c r="G3508" i="14"/>
  <c r="H3508" i="14"/>
  <c r="I3508" i="14"/>
  <c r="J3508" i="14"/>
  <c r="K3508" i="14"/>
  <c r="L3508" i="14"/>
  <c r="E3509" i="14"/>
  <c r="F3509" i="14"/>
  <c r="G3509" i="14"/>
  <c r="H3509" i="14"/>
  <c r="I3509" i="14"/>
  <c r="J3509" i="14"/>
  <c r="K3509" i="14"/>
  <c r="L3509" i="14"/>
  <c r="E3510" i="14"/>
  <c r="F3510" i="14"/>
  <c r="G3510" i="14"/>
  <c r="H3510" i="14"/>
  <c r="I3510" i="14"/>
  <c r="J3510" i="14"/>
  <c r="K3510" i="14"/>
  <c r="L3510" i="14"/>
  <c r="E3511" i="14"/>
  <c r="F3511" i="14"/>
  <c r="G3511" i="14"/>
  <c r="H3511" i="14"/>
  <c r="I3511" i="14"/>
  <c r="J3511" i="14"/>
  <c r="K3511" i="14"/>
  <c r="L3511" i="14"/>
  <c r="E3512" i="14"/>
  <c r="F3512" i="14"/>
  <c r="G3512" i="14"/>
  <c r="H3512" i="14"/>
  <c r="I3512" i="14"/>
  <c r="J3512" i="14"/>
  <c r="K3512" i="14"/>
  <c r="L3512" i="14"/>
  <c r="E3513" i="14"/>
  <c r="F3513" i="14"/>
  <c r="G3513" i="14"/>
  <c r="H3513" i="14"/>
  <c r="I3513" i="14"/>
  <c r="J3513" i="14"/>
  <c r="K3513" i="14"/>
  <c r="L3513" i="14"/>
  <c r="E3514" i="14"/>
  <c r="F3514" i="14"/>
  <c r="G3514" i="14"/>
  <c r="H3514" i="14"/>
  <c r="I3514" i="14"/>
  <c r="J3514" i="14"/>
  <c r="K3514" i="14"/>
  <c r="L3514" i="14"/>
  <c r="E3515" i="14"/>
  <c r="F3515" i="14"/>
  <c r="G3515" i="14"/>
  <c r="H3515" i="14"/>
  <c r="I3515" i="14"/>
  <c r="J3515" i="14"/>
  <c r="K3515" i="14"/>
  <c r="L3515" i="14"/>
  <c r="E3516" i="14"/>
  <c r="F3516" i="14"/>
  <c r="G3516" i="14"/>
  <c r="H3516" i="14"/>
  <c r="I3516" i="14"/>
  <c r="J3516" i="14"/>
  <c r="K3516" i="14"/>
  <c r="L3516" i="14"/>
  <c r="E3517" i="14"/>
  <c r="F3517" i="14"/>
  <c r="G3517" i="14"/>
  <c r="H3517" i="14"/>
  <c r="I3517" i="14"/>
  <c r="J3517" i="14"/>
  <c r="K3517" i="14"/>
  <c r="L3517" i="14"/>
  <c r="E3518" i="14"/>
  <c r="F3518" i="14"/>
  <c r="G3518" i="14"/>
  <c r="H3518" i="14"/>
  <c r="I3518" i="14"/>
  <c r="J3518" i="14"/>
  <c r="K3518" i="14"/>
  <c r="L3518" i="14"/>
  <c r="E3519" i="14"/>
  <c r="F3519" i="14"/>
  <c r="G3519" i="14"/>
  <c r="H3519" i="14"/>
  <c r="I3519" i="14"/>
  <c r="J3519" i="14"/>
  <c r="K3519" i="14"/>
  <c r="L3519" i="14"/>
  <c r="E3520" i="14"/>
  <c r="F3520" i="14"/>
  <c r="G3520" i="14"/>
  <c r="H3520" i="14"/>
  <c r="I3520" i="14"/>
  <c r="J3520" i="14"/>
  <c r="K3520" i="14"/>
  <c r="L3520" i="14"/>
  <c r="E3521" i="14"/>
  <c r="F3521" i="14"/>
  <c r="G3521" i="14"/>
  <c r="H3521" i="14"/>
  <c r="I3521" i="14"/>
  <c r="J3521" i="14"/>
  <c r="K3521" i="14"/>
  <c r="L3521" i="14"/>
  <c r="E3522" i="14"/>
  <c r="F3522" i="14"/>
  <c r="G3522" i="14"/>
  <c r="H3522" i="14"/>
  <c r="I3522" i="14"/>
  <c r="J3522" i="14"/>
  <c r="K3522" i="14"/>
  <c r="L3522" i="14"/>
  <c r="E3425" i="14"/>
  <c r="F3425" i="14"/>
  <c r="G3425" i="14"/>
  <c r="H3425" i="14"/>
  <c r="I3425" i="14"/>
  <c r="J3425" i="14"/>
  <c r="K3425" i="14"/>
  <c r="L3425" i="14"/>
  <c r="E3426" i="14"/>
  <c r="F3426" i="14"/>
  <c r="G3426" i="14"/>
  <c r="H3426" i="14"/>
  <c r="I3426" i="14"/>
  <c r="J3426" i="14"/>
  <c r="K3426" i="14"/>
  <c r="L3426" i="14"/>
  <c r="E3427" i="14"/>
  <c r="F3427" i="14"/>
  <c r="G3427" i="14"/>
  <c r="H3427" i="14"/>
  <c r="I3427" i="14"/>
  <c r="J3427" i="14"/>
  <c r="K3427" i="14"/>
  <c r="L3427" i="14"/>
  <c r="E3428" i="14"/>
  <c r="F3428" i="14"/>
  <c r="G3428" i="14"/>
  <c r="H3428" i="14"/>
  <c r="I3428" i="14"/>
  <c r="J3428" i="14"/>
  <c r="K3428" i="14"/>
  <c r="L3428" i="14"/>
  <c r="E3429" i="14"/>
  <c r="F3429" i="14"/>
  <c r="G3429" i="14"/>
  <c r="H3429" i="14"/>
  <c r="I3429" i="14"/>
  <c r="J3429" i="14"/>
  <c r="K3429" i="14"/>
  <c r="L3429" i="14"/>
  <c r="E3430" i="14"/>
  <c r="F3430" i="14"/>
  <c r="G3430" i="14"/>
  <c r="H3430" i="14"/>
  <c r="I3430" i="14"/>
  <c r="J3430" i="14"/>
  <c r="K3430" i="14"/>
  <c r="L3430" i="14"/>
  <c r="E3431" i="14"/>
  <c r="F3431" i="14"/>
  <c r="G3431" i="14"/>
  <c r="H3431" i="14"/>
  <c r="I3431" i="14"/>
  <c r="J3431" i="14"/>
  <c r="K3431" i="14"/>
  <c r="L3431" i="14"/>
  <c r="E3432" i="14"/>
  <c r="F3432" i="14"/>
  <c r="G3432" i="14"/>
  <c r="H3432" i="14"/>
  <c r="I3432" i="14"/>
  <c r="J3432" i="14"/>
  <c r="K3432" i="14"/>
  <c r="L3432" i="14"/>
  <c r="E3433" i="14"/>
  <c r="F3433" i="14"/>
  <c r="G3433" i="14"/>
  <c r="H3433" i="14"/>
  <c r="I3433" i="14"/>
  <c r="J3433" i="14"/>
  <c r="K3433" i="14"/>
  <c r="L3433" i="14"/>
  <c r="E3434" i="14"/>
  <c r="F3434" i="14"/>
  <c r="G3434" i="14"/>
  <c r="H3434" i="14"/>
  <c r="I3434" i="14"/>
  <c r="J3434" i="14"/>
  <c r="K3434" i="14"/>
  <c r="L3434" i="14"/>
  <c r="E3435" i="14"/>
  <c r="F3435" i="14"/>
  <c r="G3435" i="14"/>
  <c r="H3435" i="14"/>
  <c r="I3435" i="14"/>
  <c r="J3435" i="14"/>
  <c r="K3435" i="14"/>
  <c r="L3435" i="14"/>
  <c r="E3436" i="14"/>
  <c r="F3436" i="14"/>
  <c r="G3436" i="14"/>
  <c r="H3436" i="14"/>
  <c r="I3436" i="14"/>
  <c r="J3436" i="14"/>
  <c r="K3436" i="14"/>
  <c r="L3436" i="14"/>
  <c r="E3437" i="14"/>
  <c r="F3437" i="14"/>
  <c r="G3437" i="14"/>
  <c r="H3437" i="14"/>
  <c r="I3437" i="14"/>
  <c r="J3437" i="14"/>
  <c r="K3437" i="14"/>
  <c r="L3437" i="14"/>
  <c r="E3438" i="14"/>
  <c r="F3438" i="14"/>
  <c r="G3438" i="14"/>
  <c r="H3438" i="14"/>
  <c r="I3438" i="14"/>
  <c r="J3438" i="14"/>
  <c r="K3438" i="14"/>
  <c r="L3438" i="14"/>
  <c r="E3439" i="14"/>
  <c r="F3439" i="14"/>
  <c r="G3439" i="14"/>
  <c r="H3439" i="14"/>
  <c r="I3439" i="14"/>
  <c r="J3439" i="14"/>
  <c r="K3439" i="14"/>
  <c r="L3439" i="14"/>
  <c r="E3440" i="14"/>
  <c r="F3440" i="14"/>
  <c r="G3440" i="14"/>
  <c r="H3440" i="14"/>
  <c r="I3440" i="14"/>
  <c r="J3440" i="14"/>
  <c r="K3440" i="14"/>
  <c r="L3440" i="14"/>
  <c r="E3441" i="14"/>
  <c r="F3441" i="14"/>
  <c r="G3441" i="14"/>
  <c r="H3441" i="14"/>
  <c r="I3441" i="14"/>
  <c r="J3441" i="14"/>
  <c r="K3441" i="14"/>
  <c r="L3441" i="14"/>
  <c r="E3442" i="14"/>
  <c r="F3442" i="14"/>
  <c r="G3442" i="14"/>
  <c r="H3442" i="14"/>
  <c r="I3442" i="14"/>
  <c r="J3442" i="14"/>
  <c r="K3442" i="14"/>
  <c r="L3442" i="14"/>
  <c r="E3443" i="14"/>
  <c r="F3443" i="14"/>
  <c r="G3443" i="14"/>
  <c r="H3443" i="14"/>
  <c r="I3443" i="14"/>
  <c r="J3443" i="14"/>
  <c r="K3443" i="14"/>
  <c r="L3443" i="14"/>
  <c r="E3444" i="14"/>
  <c r="F3444" i="14"/>
  <c r="G3444" i="14"/>
  <c r="H3444" i="14"/>
  <c r="I3444" i="14"/>
  <c r="J3444" i="14"/>
  <c r="K3444" i="14"/>
  <c r="L3444" i="14"/>
  <c r="E3445" i="14"/>
  <c r="F3445" i="14"/>
  <c r="G3445" i="14"/>
  <c r="H3445" i="14"/>
  <c r="I3445" i="14"/>
  <c r="J3445" i="14"/>
  <c r="K3445" i="14"/>
  <c r="L3445" i="14"/>
  <c r="E3446" i="14"/>
  <c r="F3446" i="14"/>
  <c r="G3446" i="14"/>
  <c r="H3446" i="14"/>
  <c r="I3446" i="14"/>
  <c r="J3446" i="14"/>
  <c r="K3446" i="14"/>
  <c r="L3446" i="14"/>
  <c r="E3447" i="14"/>
  <c r="F3447" i="14"/>
  <c r="G3447" i="14"/>
  <c r="H3447" i="14"/>
  <c r="I3447" i="14"/>
  <c r="J3447" i="14"/>
  <c r="K3447" i="14"/>
  <c r="L3447" i="14"/>
  <c r="E3448" i="14"/>
  <c r="F3448" i="14"/>
  <c r="G3448" i="14"/>
  <c r="H3448" i="14"/>
  <c r="I3448" i="14"/>
  <c r="J3448" i="14"/>
  <c r="K3448" i="14"/>
  <c r="L3448" i="14"/>
  <c r="E3449" i="14"/>
  <c r="F3449" i="14"/>
  <c r="G3449" i="14"/>
  <c r="H3449" i="14"/>
  <c r="I3449" i="14"/>
  <c r="J3449" i="14"/>
  <c r="K3449" i="14"/>
  <c r="L3449" i="14"/>
  <c r="E3450" i="14"/>
  <c r="F3450" i="14"/>
  <c r="G3450" i="14"/>
  <c r="H3450" i="14"/>
  <c r="I3450" i="14"/>
  <c r="J3450" i="14"/>
  <c r="K3450" i="14"/>
  <c r="L3450" i="14"/>
  <c r="E3451" i="14"/>
  <c r="F3451" i="14"/>
  <c r="G3451" i="14"/>
  <c r="H3451" i="14"/>
  <c r="I3451" i="14"/>
  <c r="J3451" i="14"/>
  <c r="K3451" i="14"/>
  <c r="L3451" i="14"/>
  <c r="E3452" i="14"/>
  <c r="F3452" i="14"/>
  <c r="G3452" i="14"/>
  <c r="H3452" i="14"/>
  <c r="I3452" i="14"/>
  <c r="J3452" i="14"/>
  <c r="K3452" i="14"/>
  <c r="L3452" i="14"/>
  <c r="E3453" i="14"/>
  <c r="F3453" i="14"/>
  <c r="G3453" i="14"/>
  <c r="H3453" i="14"/>
  <c r="I3453" i="14"/>
  <c r="J3453" i="14"/>
  <c r="K3453" i="14"/>
  <c r="L3453" i="14"/>
  <c r="E3454" i="14"/>
  <c r="F3454" i="14"/>
  <c r="G3454" i="14"/>
  <c r="H3454" i="14"/>
  <c r="I3454" i="14"/>
  <c r="J3454" i="14"/>
  <c r="K3454" i="14"/>
  <c r="L3454" i="14"/>
  <c r="E3455" i="14"/>
  <c r="F3455" i="14"/>
  <c r="G3455" i="14"/>
  <c r="H3455" i="14"/>
  <c r="I3455" i="14"/>
  <c r="J3455" i="14"/>
  <c r="K3455" i="14"/>
  <c r="L3455" i="14"/>
  <c r="E3456" i="14"/>
  <c r="F3456" i="14"/>
  <c r="G3456" i="14"/>
  <c r="H3456" i="14"/>
  <c r="I3456" i="14"/>
  <c r="J3456" i="14"/>
  <c r="K3456" i="14"/>
  <c r="L3456" i="14"/>
  <c r="E3457" i="14"/>
  <c r="F3457" i="14"/>
  <c r="G3457" i="14"/>
  <c r="H3457" i="14"/>
  <c r="I3457" i="14"/>
  <c r="J3457" i="14"/>
  <c r="K3457" i="14"/>
  <c r="L3457" i="14"/>
  <c r="E3458" i="14"/>
  <c r="F3458" i="14"/>
  <c r="G3458" i="14"/>
  <c r="H3458" i="14"/>
  <c r="I3458" i="14"/>
  <c r="J3458" i="14"/>
  <c r="K3458" i="14"/>
  <c r="L3458" i="14"/>
  <c r="E3459" i="14"/>
  <c r="F3459" i="14"/>
  <c r="G3459" i="14"/>
  <c r="H3459" i="14"/>
  <c r="I3459" i="14"/>
  <c r="J3459" i="14"/>
  <c r="K3459" i="14"/>
  <c r="L3459" i="14"/>
  <c r="E3460" i="14"/>
  <c r="F3460" i="14"/>
  <c r="G3460" i="14"/>
  <c r="H3460" i="14"/>
  <c r="I3460" i="14"/>
  <c r="J3460" i="14"/>
  <c r="K3460" i="14"/>
  <c r="L3460" i="14"/>
  <c r="E3461" i="14"/>
  <c r="F3461" i="14"/>
  <c r="G3461" i="14"/>
  <c r="H3461" i="14"/>
  <c r="I3461" i="14"/>
  <c r="J3461" i="14"/>
  <c r="K3461" i="14"/>
  <c r="L3461" i="14"/>
  <c r="E3462" i="14"/>
  <c r="F3462" i="14"/>
  <c r="G3462" i="14"/>
  <c r="H3462" i="14"/>
  <c r="I3462" i="14"/>
  <c r="J3462" i="14"/>
  <c r="K3462" i="14"/>
  <c r="L3462" i="14"/>
  <c r="E3463" i="14"/>
  <c r="F3463" i="14"/>
  <c r="G3463" i="14"/>
  <c r="H3463" i="14"/>
  <c r="I3463" i="14"/>
  <c r="J3463" i="14"/>
  <c r="K3463" i="14"/>
  <c r="L3463" i="14"/>
  <c r="E3464" i="14"/>
  <c r="F3464" i="14"/>
  <c r="G3464" i="14"/>
  <c r="H3464" i="14"/>
  <c r="I3464" i="14"/>
  <c r="J3464" i="14"/>
  <c r="K3464" i="14"/>
  <c r="L3464" i="14"/>
  <c r="E3465" i="14"/>
  <c r="F3465" i="14"/>
  <c r="G3465" i="14"/>
  <c r="H3465" i="14"/>
  <c r="I3465" i="14"/>
  <c r="J3465" i="14"/>
  <c r="K3465" i="14"/>
  <c r="L3465" i="14"/>
  <c r="E3466" i="14"/>
  <c r="F3466" i="14"/>
  <c r="G3466" i="14"/>
  <c r="H3466" i="14"/>
  <c r="I3466" i="14"/>
  <c r="J3466" i="14"/>
  <c r="K3466" i="14"/>
  <c r="L3466" i="14"/>
  <c r="E3467" i="14"/>
  <c r="F3467" i="14"/>
  <c r="G3467" i="14"/>
  <c r="H3467" i="14"/>
  <c r="I3467" i="14"/>
  <c r="J3467" i="14"/>
  <c r="K3467" i="14"/>
  <c r="L3467" i="14"/>
  <c r="E3468" i="14"/>
  <c r="F3468" i="14"/>
  <c r="G3468" i="14"/>
  <c r="H3468" i="14"/>
  <c r="I3468" i="14"/>
  <c r="J3468" i="14"/>
  <c r="K3468" i="14"/>
  <c r="L3468" i="14"/>
  <c r="E3469" i="14"/>
  <c r="F3469" i="14"/>
  <c r="G3469" i="14"/>
  <c r="H3469" i="14"/>
  <c r="I3469" i="14"/>
  <c r="J3469" i="14"/>
  <c r="K3469" i="14"/>
  <c r="L3469" i="14"/>
  <c r="E3470" i="14"/>
  <c r="F3470" i="14"/>
  <c r="G3470" i="14"/>
  <c r="H3470" i="14"/>
  <c r="I3470" i="14"/>
  <c r="J3470" i="14"/>
  <c r="K3470" i="14"/>
  <c r="L3470" i="14"/>
  <c r="E3471" i="14"/>
  <c r="F3471" i="14"/>
  <c r="G3471" i="14"/>
  <c r="H3471" i="14"/>
  <c r="I3471" i="14"/>
  <c r="J3471" i="14"/>
  <c r="K3471" i="14"/>
  <c r="L3471" i="14"/>
  <c r="E3374" i="14"/>
  <c r="F3374" i="14"/>
  <c r="G3374" i="14"/>
  <c r="H3374" i="14"/>
  <c r="I3374" i="14"/>
  <c r="J3374" i="14"/>
  <c r="K3374" i="14"/>
  <c r="L3374" i="14"/>
  <c r="E3375" i="14"/>
  <c r="F3375" i="14"/>
  <c r="G3375" i="14"/>
  <c r="H3375" i="14"/>
  <c r="I3375" i="14"/>
  <c r="J3375" i="14"/>
  <c r="K3375" i="14"/>
  <c r="L3375" i="14"/>
  <c r="E3376" i="14"/>
  <c r="F3376" i="14"/>
  <c r="G3376" i="14"/>
  <c r="H3376" i="14"/>
  <c r="I3376" i="14"/>
  <c r="J3376" i="14"/>
  <c r="K3376" i="14"/>
  <c r="L3376" i="14"/>
  <c r="E3377" i="14"/>
  <c r="F3377" i="14"/>
  <c r="G3377" i="14"/>
  <c r="H3377" i="14"/>
  <c r="I3377" i="14"/>
  <c r="J3377" i="14"/>
  <c r="K3377" i="14"/>
  <c r="L3377" i="14"/>
  <c r="E3378" i="14"/>
  <c r="F3378" i="14"/>
  <c r="G3378" i="14"/>
  <c r="H3378" i="14"/>
  <c r="I3378" i="14"/>
  <c r="J3378" i="14"/>
  <c r="K3378" i="14"/>
  <c r="L3378" i="14"/>
  <c r="E3379" i="14"/>
  <c r="F3379" i="14"/>
  <c r="G3379" i="14"/>
  <c r="H3379" i="14"/>
  <c r="I3379" i="14"/>
  <c r="J3379" i="14"/>
  <c r="K3379" i="14"/>
  <c r="L3379" i="14"/>
  <c r="E3380" i="14"/>
  <c r="F3380" i="14"/>
  <c r="G3380" i="14"/>
  <c r="H3380" i="14"/>
  <c r="I3380" i="14"/>
  <c r="J3380" i="14"/>
  <c r="K3380" i="14"/>
  <c r="L3380" i="14"/>
  <c r="E3381" i="14"/>
  <c r="F3381" i="14"/>
  <c r="G3381" i="14"/>
  <c r="H3381" i="14"/>
  <c r="I3381" i="14"/>
  <c r="J3381" i="14"/>
  <c r="K3381" i="14"/>
  <c r="L3381" i="14"/>
  <c r="E3382" i="14"/>
  <c r="F3382" i="14"/>
  <c r="G3382" i="14"/>
  <c r="H3382" i="14"/>
  <c r="I3382" i="14"/>
  <c r="J3382" i="14"/>
  <c r="K3382" i="14"/>
  <c r="L3382" i="14"/>
  <c r="E3383" i="14"/>
  <c r="F3383" i="14"/>
  <c r="G3383" i="14"/>
  <c r="H3383" i="14"/>
  <c r="I3383" i="14"/>
  <c r="J3383" i="14"/>
  <c r="K3383" i="14"/>
  <c r="L3383" i="14"/>
  <c r="E3384" i="14"/>
  <c r="F3384" i="14"/>
  <c r="G3384" i="14"/>
  <c r="H3384" i="14"/>
  <c r="I3384" i="14"/>
  <c r="J3384" i="14"/>
  <c r="K3384" i="14"/>
  <c r="L3384" i="14"/>
  <c r="E3385" i="14"/>
  <c r="F3385" i="14"/>
  <c r="G3385" i="14"/>
  <c r="H3385" i="14"/>
  <c r="I3385" i="14"/>
  <c r="J3385" i="14"/>
  <c r="K3385" i="14"/>
  <c r="L3385" i="14"/>
  <c r="E3386" i="14"/>
  <c r="F3386" i="14"/>
  <c r="G3386" i="14"/>
  <c r="H3386" i="14"/>
  <c r="I3386" i="14"/>
  <c r="J3386" i="14"/>
  <c r="K3386" i="14"/>
  <c r="L3386" i="14"/>
  <c r="E3387" i="14"/>
  <c r="F3387" i="14"/>
  <c r="G3387" i="14"/>
  <c r="H3387" i="14"/>
  <c r="I3387" i="14"/>
  <c r="J3387" i="14"/>
  <c r="K3387" i="14"/>
  <c r="L3387" i="14"/>
  <c r="E3388" i="14"/>
  <c r="F3388" i="14"/>
  <c r="G3388" i="14"/>
  <c r="H3388" i="14"/>
  <c r="I3388" i="14"/>
  <c r="J3388" i="14"/>
  <c r="K3388" i="14"/>
  <c r="L3388" i="14"/>
  <c r="E3389" i="14"/>
  <c r="F3389" i="14"/>
  <c r="G3389" i="14"/>
  <c r="H3389" i="14"/>
  <c r="I3389" i="14"/>
  <c r="J3389" i="14"/>
  <c r="K3389" i="14"/>
  <c r="L3389" i="14"/>
  <c r="E3390" i="14"/>
  <c r="F3390" i="14"/>
  <c r="G3390" i="14"/>
  <c r="H3390" i="14"/>
  <c r="I3390" i="14"/>
  <c r="J3390" i="14"/>
  <c r="K3390" i="14"/>
  <c r="L3390" i="14"/>
  <c r="E3391" i="14"/>
  <c r="F3391" i="14"/>
  <c r="G3391" i="14"/>
  <c r="H3391" i="14"/>
  <c r="I3391" i="14"/>
  <c r="J3391" i="14"/>
  <c r="K3391" i="14"/>
  <c r="L3391" i="14"/>
  <c r="E3392" i="14"/>
  <c r="F3392" i="14"/>
  <c r="G3392" i="14"/>
  <c r="H3392" i="14"/>
  <c r="I3392" i="14"/>
  <c r="J3392" i="14"/>
  <c r="K3392" i="14"/>
  <c r="L3392" i="14"/>
  <c r="E3393" i="14"/>
  <c r="F3393" i="14"/>
  <c r="G3393" i="14"/>
  <c r="H3393" i="14"/>
  <c r="I3393" i="14"/>
  <c r="J3393" i="14"/>
  <c r="K3393" i="14"/>
  <c r="L3393" i="14"/>
  <c r="E3394" i="14"/>
  <c r="F3394" i="14"/>
  <c r="G3394" i="14"/>
  <c r="H3394" i="14"/>
  <c r="I3394" i="14"/>
  <c r="J3394" i="14"/>
  <c r="K3394" i="14"/>
  <c r="L3394" i="14"/>
  <c r="E3395" i="14"/>
  <c r="F3395" i="14"/>
  <c r="G3395" i="14"/>
  <c r="H3395" i="14"/>
  <c r="I3395" i="14"/>
  <c r="J3395" i="14"/>
  <c r="K3395" i="14"/>
  <c r="L3395" i="14"/>
  <c r="E3396" i="14"/>
  <c r="F3396" i="14"/>
  <c r="G3396" i="14"/>
  <c r="H3396" i="14"/>
  <c r="I3396" i="14"/>
  <c r="J3396" i="14"/>
  <c r="K3396" i="14"/>
  <c r="L3396" i="14"/>
  <c r="E3397" i="14"/>
  <c r="F3397" i="14"/>
  <c r="G3397" i="14"/>
  <c r="H3397" i="14"/>
  <c r="I3397" i="14"/>
  <c r="J3397" i="14"/>
  <c r="K3397" i="14"/>
  <c r="L3397" i="14"/>
  <c r="E3398" i="14"/>
  <c r="F3398" i="14"/>
  <c r="G3398" i="14"/>
  <c r="H3398" i="14"/>
  <c r="I3398" i="14"/>
  <c r="J3398" i="14"/>
  <c r="K3398" i="14"/>
  <c r="L3398" i="14"/>
  <c r="E3399" i="14"/>
  <c r="F3399" i="14"/>
  <c r="G3399" i="14"/>
  <c r="H3399" i="14"/>
  <c r="I3399" i="14"/>
  <c r="J3399" i="14"/>
  <c r="K3399" i="14"/>
  <c r="L3399" i="14"/>
  <c r="E3400" i="14"/>
  <c r="F3400" i="14"/>
  <c r="G3400" i="14"/>
  <c r="H3400" i="14"/>
  <c r="I3400" i="14"/>
  <c r="J3400" i="14"/>
  <c r="K3400" i="14"/>
  <c r="L3400" i="14"/>
  <c r="E3401" i="14"/>
  <c r="F3401" i="14"/>
  <c r="G3401" i="14"/>
  <c r="H3401" i="14"/>
  <c r="I3401" i="14"/>
  <c r="J3401" i="14"/>
  <c r="K3401" i="14"/>
  <c r="L3401" i="14"/>
  <c r="E3402" i="14"/>
  <c r="F3402" i="14"/>
  <c r="G3402" i="14"/>
  <c r="H3402" i="14"/>
  <c r="I3402" i="14"/>
  <c r="J3402" i="14"/>
  <c r="K3402" i="14"/>
  <c r="L3402" i="14"/>
  <c r="E3403" i="14"/>
  <c r="F3403" i="14"/>
  <c r="G3403" i="14"/>
  <c r="H3403" i="14"/>
  <c r="I3403" i="14"/>
  <c r="J3403" i="14"/>
  <c r="K3403" i="14"/>
  <c r="L3403" i="14"/>
  <c r="E3404" i="14"/>
  <c r="F3404" i="14"/>
  <c r="G3404" i="14"/>
  <c r="H3404" i="14"/>
  <c r="I3404" i="14"/>
  <c r="J3404" i="14"/>
  <c r="K3404" i="14"/>
  <c r="L3404" i="14"/>
  <c r="E3405" i="14"/>
  <c r="F3405" i="14"/>
  <c r="G3405" i="14"/>
  <c r="H3405" i="14"/>
  <c r="I3405" i="14"/>
  <c r="J3405" i="14"/>
  <c r="K3405" i="14"/>
  <c r="L3405" i="14"/>
  <c r="E3406" i="14"/>
  <c r="F3406" i="14"/>
  <c r="G3406" i="14"/>
  <c r="H3406" i="14"/>
  <c r="I3406" i="14"/>
  <c r="J3406" i="14"/>
  <c r="K3406" i="14"/>
  <c r="L3406" i="14"/>
  <c r="E3407" i="14"/>
  <c r="F3407" i="14"/>
  <c r="G3407" i="14"/>
  <c r="H3407" i="14"/>
  <c r="I3407" i="14"/>
  <c r="J3407" i="14"/>
  <c r="K3407" i="14"/>
  <c r="L3407" i="14"/>
  <c r="E3408" i="14"/>
  <c r="F3408" i="14"/>
  <c r="G3408" i="14"/>
  <c r="H3408" i="14"/>
  <c r="I3408" i="14"/>
  <c r="J3408" i="14"/>
  <c r="K3408" i="14"/>
  <c r="L3408" i="14"/>
  <c r="E3409" i="14"/>
  <c r="F3409" i="14"/>
  <c r="G3409" i="14"/>
  <c r="H3409" i="14"/>
  <c r="I3409" i="14"/>
  <c r="J3409" i="14"/>
  <c r="K3409" i="14"/>
  <c r="L3409" i="14"/>
  <c r="E3410" i="14"/>
  <c r="F3410" i="14"/>
  <c r="G3410" i="14"/>
  <c r="H3410" i="14"/>
  <c r="I3410" i="14"/>
  <c r="J3410" i="14"/>
  <c r="K3410" i="14"/>
  <c r="L3410" i="14"/>
  <c r="E3411" i="14"/>
  <c r="F3411" i="14"/>
  <c r="G3411" i="14"/>
  <c r="H3411" i="14"/>
  <c r="I3411" i="14"/>
  <c r="J3411" i="14"/>
  <c r="K3411" i="14"/>
  <c r="L3411" i="14"/>
  <c r="E3412" i="14"/>
  <c r="F3412" i="14"/>
  <c r="G3412" i="14"/>
  <c r="H3412" i="14"/>
  <c r="I3412" i="14"/>
  <c r="J3412" i="14"/>
  <c r="K3412" i="14"/>
  <c r="L3412" i="14"/>
  <c r="E3413" i="14"/>
  <c r="F3413" i="14"/>
  <c r="G3413" i="14"/>
  <c r="H3413" i="14"/>
  <c r="I3413" i="14"/>
  <c r="J3413" i="14"/>
  <c r="K3413" i="14"/>
  <c r="L3413" i="14"/>
  <c r="E3414" i="14"/>
  <c r="F3414" i="14"/>
  <c r="G3414" i="14"/>
  <c r="H3414" i="14"/>
  <c r="I3414" i="14"/>
  <c r="J3414" i="14"/>
  <c r="K3414" i="14"/>
  <c r="L3414" i="14"/>
  <c r="E3415" i="14"/>
  <c r="F3415" i="14"/>
  <c r="G3415" i="14"/>
  <c r="H3415" i="14"/>
  <c r="I3415" i="14"/>
  <c r="J3415" i="14"/>
  <c r="K3415" i="14"/>
  <c r="L3415" i="14"/>
  <c r="E3416" i="14"/>
  <c r="F3416" i="14"/>
  <c r="G3416" i="14"/>
  <c r="H3416" i="14"/>
  <c r="I3416" i="14"/>
  <c r="J3416" i="14"/>
  <c r="K3416" i="14"/>
  <c r="L3416" i="14"/>
  <c r="E3417" i="14"/>
  <c r="F3417" i="14"/>
  <c r="G3417" i="14"/>
  <c r="H3417" i="14"/>
  <c r="I3417" i="14"/>
  <c r="J3417" i="14"/>
  <c r="K3417" i="14"/>
  <c r="L3417" i="14"/>
  <c r="E3418" i="14"/>
  <c r="F3418" i="14"/>
  <c r="G3418" i="14"/>
  <c r="H3418" i="14"/>
  <c r="I3418" i="14"/>
  <c r="J3418" i="14"/>
  <c r="K3418" i="14"/>
  <c r="L3418" i="14"/>
  <c r="E3419" i="14"/>
  <c r="F3419" i="14"/>
  <c r="G3419" i="14"/>
  <c r="H3419" i="14"/>
  <c r="I3419" i="14"/>
  <c r="J3419" i="14"/>
  <c r="K3419" i="14"/>
  <c r="L3419" i="14"/>
  <c r="E3420" i="14"/>
  <c r="F3420" i="14"/>
  <c r="G3420" i="14"/>
  <c r="H3420" i="14"/>
  <c r="I3420" i="14"/>
  <c r="J3420" i="14"/>
  <c r="K3420" i="14"/>
  <c r="L3420" i="14"/>
  <c r="E3323" i="14"/>
  <c r="F3323" i="14"/>
  <c r="G3323" i="14"/>
  <c r="H3323" i="14"/>
  <c r="I3323" i="14"/>
  <c r="J3323" i="14"/>
  <c r="K3323" i="14"/>
  <c r="L3323" i="14"/>
  <c r="E3324" i="14"/>
  <c r="F3324" i="14"/>
  <c r="G3324" i="14"/>
  <c r="H3324" i="14"/>
  <c r="I3324" i="14"/>
  <c r="J3324" i="14"/>
  <c r="K3324" i="14"/>
  <c r="L3324" i="14"/>
  <c r="E3325" i="14"/>
  <c r="F3325" i="14"/>
  <c r="G3325" i="14"/>
  <c r="H3325" i="14"/>
  <c r="I3325" i="14"/>
  <c r="J3325" i="14"/>
  <c r="K3325" i="14"/>
  <c r="L3325" i="14"/>
  <c r="E3326" i="14"/>
  <c r="F3326" i="14"/>
  <c r="G3326" i="14"/>
  <c r="H3326" i="14"/>
  <c r="I3326" i="14"/>
  <c r="J3326" i="14"/>
  <c r="K3326" i="14"/>
  <c r="L3326" i="14"/>
  <c r="E3327" i="14"/>
  <c r="F3327" i="14"/>
  <c r="G3327" i="14"/>
  <c r="H3327" i="14"/>
  <c r="I3327" i="14"/>
  <c r="J3327" i="14"/>
  <c r="K3327" i="14"/>
  <c r="L3327" i="14"/>
  <c r="E3328" i="14"/>
  <c r="F3328" i="14"/>
  <c r="G3328" i="14"/>
  <c r="H3328" i="14"/>
  <c r="I3328" i="14"/>
  <c r="J3328" i="14"/>
  <c r="K3328" i="14"/>
  <c r="L3328" i="14"/>
  <c r="E3329" i="14"/>
  <c r="F3329" i="14"/>
  <c r="G3329" i="14"/>
  <c r="H3329" i="14"/>
  <c r="I3329" i="14"/>
  <c r="J3329" i="14"/>
  <c r="K3329" i="14"/>
  <c r="L3329" i="14"/>
  <c r="E3330" i="14"/>
  <c r="F3330" i="14"/>
  <c r="G3330" i="14"/>
  <c r="H3330" i="14"/>
  <c r="I3330" i="14"/>
  <c r="J3330" i="14"/>
  <c r="K3330" i="14"/>
  <c r="L3330" i="14"/>
  <c r="E3331" i="14"/>
  <c r="F3331" i="14"/>
  <c r="G3331" i="14"/>
  <c r="H3331" i="14"/>
  <c r="I3331" i="14"/>
  <c r="J3331" i="14"/>
  <c r="K3331" i="14"/>
  <c r="L3331" i="14"/>
  <c r="E3332" i="14"/>
  <c r="F3332" i="14"/>
  <c r="G3332" i="14"/>
  <c r="H3332" i="14"/>
  <c r="I3332" i="14"/>
  <c r="J3332" i="14"/>
  <c r="K3332" i="14"/>
  <c r="L3332" i="14"/>
  <c r="E3333" i="14"/>
  <c r="F3333" i="14"/>
  <c r="G3333" i="14"/>
  <c r="H3333" i="14"/>
  <c r="I3333" i="14"/>
  <c r="J3333" i="14"/>
  <c r="K3333" i="14"/>
  <c r="L3333" i="14"/>
  <c r="E3334" i="14"/>
  <c r="F3334" i="14"/>
  <c r="G3334" i="14"/>
  <c r="H3334" i="14"/>
  <c r="I3334" i="14"/>
  <c r="J3334" i="14"/>
  <c r="K3334" i="14"/>
  <c r="L3334" i="14"/>
  <c r="E3335" i="14"/>
  <c r="F3335" i="14"/>
  <c r="G3335" i="14"/>
  <c r="H3335" i="14"/>
  <c r="I3335" i="14"/>
  <c r="J3335" i="14"/>
  <c r="K3335" i="14"/>
  <c r="L3335" i="14"/>
  <c r="E3336" i="14"/>
  <c r="F3336" i="14"/>
  <c r="G3336" i="14"/>
  <c r="H3336" i="14"/>
  <c r="I3336" i="14"/>
  <c r="J3336" i="14"/>
  <c r="K3336" i="14"/>
  <c r="L3336" i="14"/>
  <c r="E3337" i="14"/>
  <c r="F3337" i="14"/>
  <c r="G3337" i="14"/>
  <c r="H3337" i="14"/>
  <c r="I3337" i="14"/>
  <c r="J3337" i="14"/>
  <c r="K3337" i="14"/>
  <c r="L3337" i="14"/>
  <c r="E3338" i="14"/>
  <c r="F3338" i="14"/>
  <c r="G3338" i="14"/>
  <c r="H3338" i="14"/>
  <c r="I3338" i="14"/>
  <c r="J3338" i="14"/>
  <c r="K3338" i="14"/>
  <c r="L3338" i="14"/>
  <c r="E3339" i="14"/>
  <c r="F3339" i="14"/>
  <c r="G3339" i="14"/>
  <c r="H3339" i="14"/>
  <c r="I3339" i="14"/>
  <c r="J3339" i="14"/>
  <c r="K3339" i="14"/>
  <c r="L3339" i="14"/>
  <c r="E3340" i="14"/>
  <c r="F3340" i="14"/>
  <c r="G3340" i="14"/>
  <c r="H3340" i="14"/>
  <c r="I3340" i="14"/>
  <c r="J3340" i="14"/>
  <c r="K3340" i="14"/>
  <c r="L3340" i="14"/>
  <c r="E3341" i="14"/>
  <c r="F3341" i="14"/>
  <c r="G3341" i="14"/>
  <c r="H3341" i="14"/>
  <c r="I3341" i="14"/>
  <c r="J3341" i="14"/>
  <c r="K3341" i="14"/>
  <c r="L3341" i="14"/>
  <c r="E3342" i="14"/>
  <c r="F3342" i="14"/>
  <c r="G3342" i="14"/>
  <c r="H3342" i="14"/>
  <c r="I3342" i="14"/>
  <c r="J3342" i="14"/>
  <c r="K3342" i="14"/>
  <c r="L3342" i="14"/>
  <c r="E3343" i="14"/>
  <c r="F3343" i="14"/>
  <c r="G3343" i="14"/>
  <c r="H3343" i="14"/>
  <c r="I3343" i="14"/>
  <c r="J3343" i="14"/>
  <c r="K3343" i="14"/>
  <c r="L3343" i="14"/>
  <c r="E3344" i="14"/>
  <c r="F3344" i="14"/>
  <c r="G3344" i="14"/>
  <c r="H3344" i="14"/>
  <c r="I3344" i="14"/>
  <c r="J3344" i="14"/>
  <c r="K3344" i="14"/>
  <c r="L3344" i="14"/>
  <c r="E3345" i="14"/>
  <c r="F3345" i="14"/>
  <c r="G3345" i="14"/>
  <c r="H3345" i="14"/>
  <c r="I3345" i="14"/>
  <c r="J3345" i="14"/>
  <c r="K3345" i="14"/>
  <c r="L3345" i="14"/>
  <c r="E3346" i="14"/>
  <c r="F3346" i="14"/>
  <c r="G3346" i="14"/>
  <c r="H3346" i="14"/>
  <c r="I3346" i="14"/>
  <c r="J3346" i="14"/>
  <c r="K3346" i="14"/>
  <c r="L3346" i="14"/>
  <c r="E3347" i="14"/>
  <c r="F3347" i="14"/>
  <c r="G3347" i="14"/>
  <c r="H3347" i="14"/>
  <c r="I3347" i="14"/>
  <c r="J3347" i="14"/>
  <c r="K3347" i="14"/>
  <c r="L3347" i="14"/>
  <c r="E3348" i="14"/>
  <c r="F3348" i="14"/>
  <c r="G3348" i="14"/>
  <c r="H3348" i="14"/>
  <c r="I3348" i="14"/>
  <c r="J3348" i="14"/>
  <c r="K3348" i="14"/>
  <c r="L3348" i="14"/>
  <c r="E3349" i="14"/>
  <c r="F3349" i="14"/>
  <c r="G3349" i="14"/>
  <c r="H3349" i="14"/>
  <c r="I3349" i="14"/>
  <c r="J3349" i="14"/>
  <c r="K3349" i="14"/>
  <c r="L3349" i="14"/>
  <c r="E3350" i="14"/>
  <c r="F3350" i="14"/>
  <c r="G3350" i="14"/>
  <c r="H3350" i="14"/>
  <c r="I3350" i="14"/>
  <c r="J3350" i="14"/>
  <c r="K3350" i="14"/>
  <c r="L3350" i="14"/>
  <c r="E3351" i="14"/>
  <c r="F3351" i="14"/>
  <c r="G3351" i="14"/>
  <c r="H3351" i="14"/>
  <c r="I3351" i="14"/>
  <c r="J3351" i="14"/>
  <c r="K3351" i="14"/>
  <c r="L3351" i="14"/>
  <c r="E3352" i="14"/>
  <c r="F3352" i="14"/>
  <c r="G3352" i="14"/>
  <c r="H3352" i="14"/>
  <c r="I3352" i="14"/>
  <c r="J3352" i="14"/>
  <c r="K3352" i="14"/>
  <c r="L3352" i="14"/>
  <c r="E3353" i="14"/>
  <c r="F3353" i="14"/>
  <c r="G3353" i="14"/>
  <c r="H3353" i="14"/>
  <c r="I3353" i="14"/>
  <c r="J3353" i="14"/>
  <c r="K3353" i="14"/>
  <c r="L3353" i="14"/>
  <c r="E3354" i="14"/>
  <c r="F3354" i="14"/>
  <c r="G3354" i="14"/>
  <c r="H3354" i="14"/>
  <c r="I3354" i="14"/>
  <c r="J3354" i="14"/>
  <c r="K3354" i="14"/>
  <c r="L3354" i="14"/>
  <c r="E3355" i="14"/>
  <c r="F3355" i="14"/>
  <c r="G3355" i="14"/>
  <c r="H3355" i="14"/>
  <c r="I3355" i="14"/>
  <c r="J3355" i="14"/>
  <c r="K3355" i="14"/>
  <c r="L3355" i="14"/>
  <c r="E3356" i="14"/>
  <c r="F3356" i="14"/>
  <c r="G3356" i="14"/>
  <c r="H3356" i="14"/>
  <c r="I3356" i="14"/>
  <c r="J3356" i="14"/>
  <c r="K3356" i="14"/>
  <c r="L3356" i="14"/>
  <c r="E3357" i="14"/>
  <c r="F3357" i="14"/>
  <c r="G3357" i="14"/>
  <c r="H3357" i="14"/>
  <c r="I3357" i="14"/>
  <c r="J3357" i="14"/>
  <c r="K3357" i="14"/>
  <c r="L3357" i="14"/>
  <c r="E3358" i="14"/>
  <c r="F3358" i="14"/>
  <c r="G3358" i="14"/>
  <c r="H3358" i="14"/>
  <c r="I3358" i="14"/>
  <c r="J3358" i="14"/>
  <c r="K3358" i="14"/>
  <c r="L3358" i="14"/>
  <c r="E3359" i="14"/>
  <c r="F3359" i="14"/>
  <c r="G3359" i="14"/>
  <c r="H3359" i="14"/>
  <c r="I3359" i="14"/>
  <c r="J3359" i="14"/>
  <c r="K3359" i="14"/>
  <c r="L3359" i="14"/>
  <c r="E3360" i="14"/>
  <c r="F3360" i="14"/>
  <c r="G3360" i="14"/>
  <c r="H3360" i="14"/>
  <c r="I3360" i="14"/>
  <c r="J3360" i="14"/>
  <c r="K3360" i="14"/>
  <c r="L3360" i="14"/>
  <c r="E3361" i="14"/>
  <c r="F3361" i="14"/>
  <c r="G3361" i="14"/>
  <c r="H3361" i="14"/>
  <c r="I3361" i="14"/>
  <c r="J3361" i="14"/>
  <c r="K3361" i="14"/>
  <c r="L3361" i="14"/>
  <c r="E3362" i="14"/>
  <c r="F3362" i="14"/>
  <c r="G3362" i="14"/>
  <c r="H3362" i="14"/>
  <c r="I3362" i="14"/>
  <c r="J3362" i="14"/>
  <c r="K3362" i="14"/>
  <c r="L3362" i="14"/>
  <c r="E3363" i="14"/>
  <c r="F3363" i="14"/>
  <c r="G3363" i="14"/>
  <c r="H3363" i="14"/>
  <c r="I3363" i="14"/>
  <c r="J3363" i="14"/>
  <c r="K3363" i="14"/>
  <c r="L3363" i="14"/>
  <c r="E3364" i="14"/>
  <c r="F3364" i="14"/>
  <c r="G3364" i="14"/>
  <c r="H3364" i="14"/>
  <c r="I3364" i="14"/>
  <c r="J3364" i="14"/>
  <c r="K3364" i="14"/>
  <c r="L3364" i="14"/>
  <c r="E3365" i="14"/>
  <c r="F3365" i="14"/>
  <c r="G3365" i="14"/>
  <c r="H3365" i="14"/>
  <c r="I3365" i="14"/>
  <c r="J3365" i="14"/>
  <c r="K3365" i="14"/>
  <c r="L3365" i="14"/>
  <c r="E3366" i="14"/>
  <c r="F3366" i="14"/>
  <c r="G3366" i="14"/>
  <c r="H3366" i="14"/>
  <c r="I3366" i="14"/>
  <c r="J3366" i="14"/>
  <c r="K3366" i="14"/>
  <c r="L3366" i="14"/>
  <c r="E3367" i="14"/>
  <c r="F3367" i="14"/>
  <c r="G3367" i="14"/>
  <c r="H3367" i="14"/>
  <c r="I3367" i="14"/>
  <c r="J3367" i="14"/>
  <c r="K3367" i="14"/>
  <c r="L3367" i="14"/>
  <c r="E3368" i="14"/>
  <c r="F3368" i="14"/>
  <c r="G3368" i="14"/>
  <c r="H3368" i="14"/>
  <c r="I3368" i="14"/>
  <c r="J3368" i="14"/>
  <c r="K3368" i="14"/>
  <c r="L3368" i="14"/>
  <c r="E3369" i="14"/>
  <c r="F3369" i="14"/>
  <c r="G3369" i="14"/>
  <c r="H3369" i="14"/>
  <c r="I3369" i="14"/>
  <c r="J3369" i="14"/>
  <c r="K3369" i="14"/>
  <c r="L3369" i="14"/>
  <c r="E3272" i="14"/>
  <c r="F3272" i="14"/>
  <c r="G3272" i="14"/>
  <c r="H3272" i="14"/>
  <c r="I3272" i="14"/>
  <c r="J3272" i="14"/>
  <c r="K3272" i="14"/>
  <c r="L3272" i="14"/>
  <c r="E3273" i="14"/>
  <c r="F3273" i="14"/>
  <c r="G3273" i="14"/>
  <c r="H3273" i="14"/>
  <c r="I3273" i="14"/>
  <c r="J3273" i="14"/>
  <c r="K3273" i="14"/>
  <c r="L3273" i="14"/>
  <c r="E3274" i="14"/>
  <c r="F3274" i="14"/>
  <c r="G3274" i="14"/>
  <c r="H3274" i="14"/>
  <c r="I3274" i="14"/>
  <c r="J3274" i="14"/>
  <c r="K3274" i="14"/>
  <c r="L3274" i="14"/>
  <c r="E3275" i="14"/>
  <c r="F3275" i="14"/>
  <c r="G3275" i="14"/>
  <c r="H3275" i="14"/>
  <c r="I3275" i="14"/>
  <c r="J3275" i="14"/>
  <c r="K3275" i="14"/>
  <c r="L3275" i="14"/>
  <c r="E3276" i="14"/>
  <c r="F3276" i="14"/>
  <c r="G3276" i="14"/>
  <c r="H3276" i="14"/>
  <c r="I3276" i="14"/>
  <c r="J3276" i="14"/>
  <c r="K3276" i="14"/>
  <c r="L3276" i="14"/>
  <c r="E3277" i="14"/>
  <c r="F3277" i="14"/>
  <c r="G3277" i="14"/>
  <c r="H3277" i="14"/>
  <c r="I3277" i="14"/>
  <c r="J3277" i="14"/>
  <c r="K3277" i="14"/>
  <c r="L3277" i="14"/>
  <c r="E3278" i="14"/>
  <c r="F3278" i="14"/>
  <c r="G3278" i="14"/>
  <c r="H3278" i="14"/>
  <c r="I3278" i="14"/>
  <c r="J3278" i="14"/>
  <c r="K3278" i="14"/>
  <c r="L3278" i="14"/>
  <c r="E3279" i="14"/>
  <c r="F3279" i="14"/>
  <c r="G3279" i="14"/>
  <c r="H3279" i="14"/>
  <c r="I3279" i="14"/>
  <c r="J3279" i="14"/>
  <c r="K3279" i="14"/>
  <c r="L3279" i="14"/>
  <c r="E3280" i="14"/>
  <c r="F3280" i="14"/>
  <c r="G3280" i="14"/>
  <c r="H3280" i="14"/>
  <c r="I3280" i="14"/>
  <c r="J3280" i="14"/>
  <c r="K3280" i="14"/>
  <c r="L3280" i="14"/>
  <c r="E3281" i="14"/>
  <c r="F3281" i="14"/>
  <c r="G3281" i="14"/>
  <c r="H3281" i="14"/>
  <c r="I3281" i="14"/>
  <c r="J3281" i="14"/>
  <c r="K3281" i="14"/>
  <c r="L3281" i="14"/>
  <c r="E3282" i="14"/>
  <c r="F3282" i="14"/>
  <c r="G3282" i="14"/>
  <c r="H3282" i="14"/>
  <c r="I3282" i="14"/>
  <c r="J3282" i="14"/>
  <c r="K3282" i="14"/>
  <c r="L3282" i="14"/>
  <c r="E3283" i="14"/>
  <c r="F3283" i="14"/>
  <c r="G3283" i="14"/>
  <c r="H3283" i="14"/>
  <c r="I3283" i="14"/>
  <c r="J3283" i="14"/>
  <c r="K3283" i="14"/>
  <c r="L3283" i="14"/>
  <c r="E3284" i="14"/>
  <c r="F3284" i="14"/>
  <c r="G3284" i="14"/>
  <c r="H3284" i="14"/>
  <c r="I3284" i="14"/>
  <c r="J3284" i="14"/>
  <c r="K3284" i="14"/>
  <c r="L3284" i="14"/>
  <c r="E3285" i="14"/>
  <c r="F3285" i="14"/>
  <c r="G3285" i="14"/>
  <c r="H3285" i="14"/>
  <c r="I3285" i="14"/>
  <c r="J3285" i="14"/>
  <c r="K3285" i="14"/>
  <c r="L3285" i="14"/>
  <c r="E3286" i="14"/>
  <c r="F3286" i="14"/>
  <c r="G3286" i="14"/>
  <c r="H3286" i="14"/>
  <c r="I3286" i="14"/>
  <c r="J3286" i="14"/>
  <c r="K3286" i="14"/>
  <c r="L3286" i="14"/>
  <c r="E3287" i="14"/>
  <c r="F3287" i="14"/>
  <c r="G3287" i="14"/>
  <c r="H3287" i="14"/>
  <c r="I3287" i="14"/>
  <c r="J3287" i="14"/>
  <c r="K3287" i="14"/>
  <c r="L3287" i="14"/>
  <c r="E3288" i="14"/>
  <c r="F3288" i="14"/>
  <c r="G3288" i="14"/>
  <c r="H3288" i="14"/>
  <c r="I3288" i="14"/>
  <c r="J3288" i="14"/>
  <c r="K3288" i="14"/>
  <c r="L3288" i="14"/>
  <c r="E3289" i="14"/>
  <c r="F3289" i="14"/>
  <c r="G3289" i="14"/>
  <c r="H3289" i="14"/>
  <c r="I3289" i="14"/>
  <c r="J3289" i="14"/>
  <c r="K3289" i="14"/>
  <c r="L3289" i="14"/>
  <c r="E3290" i="14"/>
  <c r="F3290" i="14"/>
  <c r="G3290" i="14"/>
  <c r="H3290" i="14"/>
  <c r="I3290" i="14"/>
  <c r="J3290" i="14"/>
  <c r="K3290" i="14"/>
  <c r="L3290" i="14"/>
  <c r="E3291" i="14"/>
  <c r="F3291" i="14"/>
  <c r="G3291" i="14"/>
  <c r="H3291" i="14"/>
  <c r="I3291" i="14"/>
  <c r="J3291" i="14"/>
  <c r="K3291" i="14"/>
  <c r="L3291" i="14"/>
  <c r="E3292" i="14"/>
  <c r="F3292" i="14"/>
  <c r="G3292" i="14"/>
  <c r="H3292" i="14"/>
  <c r="I3292" i="14"/>
  <c r="J3292" i="14"/>
  <c r="K3292" i="14"/>
  <c r="L3292" i="14"/>
  <c r="E3293" i="14"/>
  <c r="F3293" i="14"/>
  <c r="G3293" i="14"/>
  <c r="H3293" i="14"/>
  <c r="I3293" i="14"/>
  <c r="J3293" i="14"/>
  <c r="K3293" i="14"/>
  <c r="L3293" i="14"/>
  <c r="E3294" i="14"/>
  <c r="F3294" i="14"/>
  <c r="G3294" i="14"/>
  <c r="H3294" i="14"/>
  <c r="I3294" i="14"/>
  <c r="J3294" i="14"/>
  <c r="K3294" i="14"/>
  <c r="L3294" i="14"/>
  <c r="E3295" i="14"/>
  <c r="F3295" i="14"/>
  <c r="G3295" i="14"/>
  <c r="H3295" i="14"/>
  <c r="I3295" i="14"/>
  <c r="J3295" i="14"/>
  <c r="K3295" i="14"/>
  <c r="L3295" i="14"/>
  <c r="E3296" i="14"/>
  <c r="F3296" i="14"/>
  <c r="G3296" i="14"/>
  <c r="H3296" i="14"/>
  <c r="I3296" i="14"/>
  <c r="J3296" i="14"/>
  <c r="K3296" i="14"/>
  <c r="L3296" i="14"/>
  <c r="E3297" i="14"/>
  <c r="F3297" i="14"/>
  <c r="G3297" i="14"/>
  <c r="H3297" i="14"/>
  <c r="I3297" i="14"/>
  <c r="J3297" i="14"/>
  <c r="K3297" i="14"/>
  <c r="L3297" i="14"/>
  <c r="E3298" i="14"/>
  <c r="F3298" i="14"/>
  <c r="G3298" i="14"/>
  <c r="H3298" i="14"/>
  <c r="I3298" i="14"/>
  <c r="J3298" i="14"/>
  <c r="K3298" i="14"/>
  <c r="L3298" i="14"/>
  <c r="E3299" i="14"/>
  <c r="F3299" i="14"/>
  <c r="G3299" i="14"/>
  <c r="H3299" i="14"/>
  <c r="I3299" i="14"/>
  <c r="J3299" i="14"/>
  <c r="K3299" i="14"/>
  <c r="L3299" i="14"/>
  <c r="E3300" i="14"/>
  <c r="F3300" i="14"/>
  <c r="G3300" i="14"/>
  <c r="H3300" i="14"/>
  <c r="I3300" i="14"/>
  <c r="J3300" i="14"/>
  <c r="K3300" i="14"/>
  <c r="L3300" i="14"/>
  <c r="E3301" i="14"/>
  <c r="F3301" i="14"/>
  <c r="G3301" i="14"/>
  <c r="H3301" i="14"/>
  <c r="I3301" i="14"/>
  <c r="J3301" i="14"/>
  <c r="K3301" i="14"/>
  <c r="L3301" i="14"/>
  <c r="E3302" i="14"/>
  <c r="F3302" i="14"/>
  <c r="G3302" i="14"/>
  <c r="H3302" i="14"/>
  <c r="I3302" i="14"/>
  <c r="J3302" i="14"/>
  <c r="K3302" i="14"/>
  <c r="L3302" i="14"/>
  <c r="E3303" i="14"/>
  <c r="F3303" i="14"/>
  <c r="G3303" i="14"/>
  <c r="H3303" i="14"/>
  <c r="I3303" i="14"/>
  <c r="J3303" i="14"/>
  <c r="K3303" i="14"/>
  <c r="L3303" i="14"/>
  <c r="E3304" i="14"/>
  <c r="F3304" i="14"/>
  <c r="G3304" i="14"/>
  <c r="H3304" i="14"/>
  <c r="I3304" i="14"/>
  <c r="J3304" i="14"/>
  <c r="K3304" i="14"/>
  <c r="L3304" i="14"/>
  <c r="E3305" i="14"/>
  <c r="F3305" i="14"/>
  <c r="G3305" i="14"/>
  <c r="H3305" i="14"/>
  <c r="I3305" i="14"/>
  <c r="J3305" i="14"/>
  <c r="K3305" i="14"/>
  <c r="L3305" i="14"/>
  <c r="E3306" i="14"/>
  <c r="F3306" i="14"/>
  <c r="G3306" i="14"/>
  <c r="H3306" i="14"/>
  <c r="I3306" i="14"/>
  <c r="J3306" i="14"/>
  <c r="K3306" i="14"/>
  <c r="L3306" i="14"/>
  <c r="E3307" i="14"/>
  <c r="F3307" i="14"/>
  <c r="G3307" i="14"/>
  <c r="H3307" i="14"/>
  <c r="I3307" i="14"/>
  <c r="J3307" i="14"/>
  <c r="K3307" i="14"/>
  <c r="L3307" i="14"/>
  <c r="E3308" i="14"/>
  <c r="F3308" i="14"/>
  <c r="G3308" i="14"/>
  <c r="H3308" i="14"/>
  <c r="I3308" i="14"/>
  <c r="J3308" i="14"/>
  <c r="K3308" i="14"/>
  <c r="L3308" i="14"/>
  <c r="E3309" i="14"/>
  <c r="F3309" i="14"/>
  <c r="G3309" i="14"/>
  <c r="H3309" i="14"/>
  <c r="I3309" i="14"/>
  <c r="J3309" i="14"/>
  <c r="K3309" i="14"/>
  <c r="L3309" i="14"/>
  <c r="E3310" i="14"/>
  <c r="F3310" i="14"/>
  <c r="G3310" i="14"/>
  <c r="H3310" i="14"/>
  <c r="I3310" i="14"/>
  <c r="J3310" i="14"/>
  <c r="K3310" i="14"/>
  <c r="L3310" i="14"/>
  <c r="E3311" i="14"/>
  <c r="F3311" i="14"/>
  <c r="G3311" i="14"/>
  <c r="H3311" i="14"/>
  <c r="I3311" i="14"/>
  <c r="J3311" i="14"/>
  <c r="K3311" i="14"/>
  <c r="L3311" i="14"/>
  <c r="E3312" i="14"/>
  <c r="F3312" i="14"/>
  <c r="G3312" i="14"/>
  <c r="H3312" i="14"/>
  <c r="I3312" i="14"/>
  <c r="J3312" i="14"/>
  <c r="K3312" i="14"/>
  <c r="L3312" i="14"/>
  <c r="E3313" i="14"/>
  <c r="F3313" i="14"/>
  <c r="G3313" i="14"/>
  <c r="H3313" i="14"/>
  <c r="I3313" i="14"/>
  <c r="J3313" i="14"/>
  <c r="K3313" i="14"/>
  <c r="L3313" i="14"/>
  <c r="E3314" i="14"/>
  <c r="F3314" i="14"/>
  <c r="G3314" i="14"/>
  <c r="H3314" i="14"/>
  <c r="I3314" i="14"/>
  <c r="J3314" i="14"/>
  <c r="K3314" i="14"/>
  <c r="L3314" i="14"/>
  <c r="E3315" i="14"/>
  <c r="F3315" i="14"/>
  <c r="G3315" i="14"/>
  <c r="H3315" i="14"/>
  <c r="I3315" i="14"/>
  <c r="J3315" i="14"/>
  <c r="K3315" i="14"/>
  <c r="L3315" i="14"/>
  <c r="E3316" i="14"/>
  <c r="F3316" i="14"/>
  <c r="G3316" i="14"/>
  <c r="H3316" i="14"/>
  <c r="I3316" i="14"/>
  <c r="J3316" i="14"/>
  <c r="K3316" i="14"/>
  <c r="L3316" i="14"/>
  <c r="E3317" i="14"/>
  <c r="F3317" i="14"/>
  <c r="G3317" i="14"/>
  <c r="H3317" i="14"/>
  <c r="I3317" i="14"/>
  <c r="J3317" i="14"/>
  <c r="K3317" i="14"/>
  <c r="L3317" i="14"/>
  <c r="E3318" i="14"/>
  <c r="F3318" i="14"/>
  <c r="G3318" i="14"/>
  <c r="H3318" i="14"/>
  <c r="I3318" i="14"/>
  <c r="J3318" i="14"/>
  <c r="K3318" i="14"/>
  <c r="L3318" i="14"/>
  <c r="E3221" i="14"/>
  <c r="F3221" i="14"/>
  <c r="G3221" i="14"/>
  <c r="H3221" i="14"/>
  <c r="I3221" i="14"/>
  <c r="J3221" i="14"/>
  <c r="K3221" i="14"/>
  <c r="L3221" i="14"/>
  <c r="E3222" i="14"/>
  <c r="F3222" i="14"/>
  <c r="G3222" i="14"/>
  <c r="H3222" i="14"/>
  <c r="I3222" i="14"/>
  <c r="J3222" i="14"/>
  <c r="K3222" i="14"/>
  <c r="L3222" i="14"/>
  <c r="E3223" i="14"/>
  <c r="F3223" i="14"/>
  <c r="G3223" i="14"/>
  <c r="H3223" i="14"/>
  <c r="I3223" i="14"/>
  <c r="J3223" i="14"/>
  <c r="K3223" i="14"/>
  <c r="L3223" i="14"/>
  <c r="E3224" i="14"/>
  <c r="F3224" i="14"/>
  <c r="G3224" i="14"/>
  <c r="H3224" i="14"/>
  <c r="I3224" i="14"/>
  <c r="J3224" i="14"/>
  <c r="K3224" i="14"/>
  <c r="L3224" i="14"/>
  <c r="E3225" i="14"/>
  <c r="F3225" i="14"/>
  <c r="G3225" i="14"/>
  <c r="H3225" i="14"/>
  <c r="I3225" i="14"/>
  <c r="J3225" i="14"/>
  <c r="K3225" i="14"/>
  <c r="L3225" i="14"/>
  <c r="E3226" i="14"/>
  <c r="F3226" i="14"/>
  <c r="G3226" i="14"/>
  <c r="H3226" i="14"/>
  <c r="I3226" i="14"/>
  <c r="J3226" i="14"/>
  <c r="K3226" i="14"/>
  <c r="L3226" i="14"/>
  <c r="E3227" i="14"/>
  <c r="F3227" i="14"/>
  <c r="G3227" i="14"/>
  <c r="H3227" i="14"/>
  <c r="I3227" i="14"/>
  <c r="J3227" i="14"/>
  <c r="K3227" i="14"/>
  <c r="L3227" i="14"/>
  <c r="E3228" i="14"/>
  <c r="F3228" i="14"/>
  <c r="G3228" i="14"/>
  <c r="H3228" i="14"/>
  <c r="I3228" i="14"/>
  <c r="J3228" i="14"/>
  <c r="K3228" i="14"/>
  <c r="L3228" i="14"/>
  <c r="E3229" i="14"/>
  <c r="F3229" i="14"/>
  <c r="G3229" i="14"/>
  <c r="H3229" i="14"/>
  <c r="I3229" i="14"/>
  <c r="J3229" i="14"/>
  <c r="K3229" i="14"/>
  <c r="L3229" i="14"/>
  <c r="E3230" i="14"/>
  <c r="F3230" i="14"/>
  <c r="G3230" i="14"/>
  <c r="H3230" i="14"/>
  <c r="I3230" i="14"/>
  <c r="J3230" i="14"/>
  <c r="K3230" i="14"/>
  <c r="L3230" i="14"/>
  <c r="E3231" i="14"/>
  <c r="F3231" i="14"/>
  <c r="G3231" i="14"/>
  <c r="H3231" i="14"/>
  <c r="I3231" i="14"/>
  <c r="J3231" i="14"/>
  <c r="K3231" i="14"/>
  <c r="L3231" i="14"/>
  <c r="E3232" i="14"/>
  <c r="F3232" i="14"/>
  <c r="G3232" i="14"/>
  <c r="H3232" i="14"/>
  <c r="I3232" i="14"/>
  <c r="J3232" i="14"/>
  <c r="K3232" i="14"/>
  <c r="L3232" i="14"/>
  <c r="E3233" i="14"/>
  <c r="F3233" i="14"/>
  <c r="G3233" i="14"/>
  <c r="H3233" i="14"/>
  <c r="I3233" i="14"/>
  <c r="J3233" i="14"/>
  <c r="K3233" i="14"/>
  <c r="L3233" i="14"/>
  <c r="E3234" i="14"/>
  <c r="F3234" i="14"/>
  <c r="G3234" i="14"/>
  <c r="H3234" i="14"/>
  <c r="I3234" i="14"/>
  <c r="J3234" i="14"/>
  <c r="K3234" i="14"/>
  <c r="L3234" i="14"/>
  <c r="E3235" i="14"/>
  <c r="F3235" i="14"/>
  <c r="G3235" i="14"/>
  <c r="H3235" i="14"/>
  <c r="I3235" i="14"/>
  <c r="J3235" i="14"/>
  <c r="K3235" i="14"/>
  <c r="L3235" i="14"/>
  <c r="E3236" i="14"/>
  <c r="F3236" i="14"/>
  <c r="G3236" i="14"/>
  <c r="H3236" i="14"/>
  <c r="I3236" i="14"/>
  <c r="J3236" i="14"/>
  <c r="K3236" i="14"/>
  <c r="L3236" i="14"/>
  <c r="E3237" i="14"/>
  <c r="F3237" i="14"/>
  <c r="G3237" i="14"/>
  <c r="H3237" i="14"/>
  <c r="I3237" i="14"/>
  <c r="J3237" i="14"/>
  <c r="K3237" i="14"/>
  <c r="L3237" i="14"/>
  <c r="E3238" i="14"/>
  <c r="F3238" i="14"/>
  <c r="G3238" i="14"/>
  <c r="H3238" i="14"/>
  <c r="I3238" i="14"/>
  <c r="J3238" i="14"/>
  <c r="K3238" i="14"/>
  <c r="L3238" i="14"/>
  <c r="E3239" i="14"/>
  <c r="F3239" i="14"/>
  <c r="G3239" i="14"/>
  <c r="H3239" i="14"/>
  <c r="I3239" i="14"/>
  <c r="J3239" i="14"/>
  <c r="K3239" i="14"/>
  <c r="L3239" i="14"/>
  <c r="E3240" i="14"/>
  <c r="F3240" i="14"/>
  <c r="G3240" i="14"/>
  <c r="H3240" i="14"/>
  <c r="I3240" i="14"/>
  <c r="J3240" i="14"/>
  <c r="K3240" i="14"/>
  <c r="L3240" i="14"/>
  <c r="E3241" i="14"/>
  <c r="F3241" i="14"/>
  <c r="G3241" i="14"/>
  <c r="H3241" i="14"/>
  <c r="I3241" i="14"/>
  <c r="J3241" i="14"/>
  <c r="K3241" i="14"/>
  <c r="L3241" i="14"/>
  <c r="E3242" i="14"/>
  <c r="F3242" i="14"/>
  <c r="G3242" i="14"/>
  <c r="H3242" i="14"/>
  <c r="I3242" i="14"/>
  <c r="J3242" i="14"/>
  <c r="K3242" i="14"/>
  <c r="L3242" i="14"/>
  <c r="E3243" i="14"/>
  <c r="F3243" i="14"/>
  <c r="G3243" i="14"/>
  <c r="H3243" i="14"/>
  <c r="I3243" i="14"/>
  <c r="J3243" i="14"/>
  <c r="K3243" i="14"/>
  <c r="L3243" i="14"/>
  <c r="E3244" i="14"/>
  <c r="F3244" i="14"/>
  <c r="G3244" i="14"/>
  <c r="H3244" i="14"/>
  <c r="I3244" i="14"/>
  <c r="J3244" i="14"/>
  <c r="K3244" i="14"/>
  <c r="L3244" i="14"/>
  <c r="E3245" i="14"/>
  <c r="F3245" i="14"/>
  <c r="G3245" i="14"/>
  <c r="H3245" i="14"/>
  <c r="I3245" i="14"/>
  <c r="J3245" i="14"/>
  <c r="K3245" i="14"/>
  <c r="L3245" i="14"/>
  <c r="E3246" i="14"/>
  <c r="F3246" i="14"/>
  <c r="G3246" i="14"/>
  <c r="H3246" i="14"/>
  <c r="I3246" i="14"/>
  <c r="J3246" i="14"/>
  <c r="K3246" i="14"/>
  <c r="L3246" i="14"/>
  <c r="E3247" i="14"/>
  <c r="F3247" i="14"/>
  <c r="G3247" i="14"/>
  <c r="H3247" i="14"/>
  <c r="I3247" i="14"/>
  <c r="J3247" i="14"/>
  <c r="K3247" i="14"/>
  <c r="L3247" i="14"/>
  <c r="E3248" i="14"/>
  <c r="F3248" i="14"/>
  <c r="G3248" i="14"/>
  <c r="H3248" i="14"/>
  <c r="I3248" i="14"/>
  <c r="J3248" i="14"/>
  <c r="K3248" i="14"/>
  <c r="L3248" i="14"/>
  <c r="E3249" i="14"/>
  <c r="F3249" i="14"/>
  <c r="G3249" i="14"/>
  <c r="H3249" i="14"/>
  <c r="I3249" i="14"/>
  <c r="J3249" i="14"/>
  <c r="K3249" i="14"/>
  <c r="L3249" i="14"/>
  <c r="E3250" i="14"/>
  <c r="F3250" i="14"/>
  <c r="G3250" i="14"/>
  <c r="H3250" i="14"/>
  <c r="I3250" i="14"/>
  <c r="J3250" i="14"/>
  <c r="K3250" i="14"/>
  <c r="L3250" i="14"/>
  <c r="E3251" i="14"/>
  <c r="F3251" i="14"/>
  <c r="G3251" i="14"/>
  <c r="H3251" i="14"/>
  <c r="I3251" i="14"/>
  <c r="J3251" i="14"/>
  <c r="K3251" i="14"/>
  <c r="L3251" i="14"/>
  <c r="E3252" i="14"/>
  <c r="F3252" i="14"/>
  <c r="G3252" i="14"/>
  <c r="H3252" i="14"/>
  <c r="I3252" i="14"/>
  <c r="J3252" i="14"/>
  <c r="K3252" i="14"/>
  <c r="L3252" i="14"/>
  <c r="E3253" i="14"/>
  <c r="F3253" i="14"/>
  <c r="G3253" i="14"/>
  <c r="H3253" i="14"/>
  <c r="I3253" i="14"/>
  <c r="J3253" i="14"/>
  <c r="K3253" i="14"/>
  <c r="L3253" i="14"/>
  <c r="E3254" i="14"/>
  <c r="F3254" i="14"/>
  <c r="G3254" i="14"/>
  <c r="H3254" i="14"/>
  <c r="I3254" i="14"/>
  <c r="J3254" i="14"/>
  <c r="K3254" i="14"/>
  <c r="L3254" i="14"/>
  <c r="E3255" i="14"/>
  <c r="F3255" i="14"/>
  <c r="G3255" i="14"/>
  <c r="H3255" i="14"/>
  <c r="I3255" i="14"/>
  <c r="J3255" i="14"/>
  <c r="K3255" i="14"/>
  <c r="L3255" i="14"/>
  <c r="E3256" i="14"/>
  <c r="F3256" i="14"/>
  <c r="G3256" i="14"/>
  <c r="H3256" i="14"/>
  <c r="I3256" i="14"/>
  <c r="J3256" i="14"/>
  <c r="K3256" i="14"/>
  <c r="L3256" i="14"/>
  <c r="E3257" i="14"/>
  <c r="F3257" i="14"/>
  <c r="G3257" i="14"/>
  <c r="H3257" i="14"/>
  <c r="I3257" i="14"/>
  <c r="J3257" i="14"/>
  <c r="K3257" i="14"/>
  <c r="L3257" i="14"/>
  <c r="E3258" i="14"/>
  <c r="F3258" i="14"/>
  <c r="G3258" i="14"/>
  <c r="H3258" i="14"/>
  <c r="I3258" i="14"/>
  <c r="J3258" i="14"/>
  <c r="K3258" i="14"/>
  <c r="L3258" i="14"/>
  <c r="E3259" i="14"/>
  <c r="F3259" i="14"/>
  <c r="G3259" i="14"/>
  <c r="H3259" i="14"/>
  <c r="I3259" i="14"/>
  <c r="J3259" i="14"/>
  <c r="K3259" i="14"/>
  <c r="L3259" i="14"/>
  <c r="E3260" i="14"/>
  <c r="F3260" i="14"/>
  <c r="G3260" i="14"/>
  <c r="H3260" i="14"/>
  <c r="I3260" i="14"/>
  <c r="J3260" i="14"/>
  <c r="K3260" i="14"/>
  <c r="L3260" i="14"/>
  <c r="E3261" i="14"/>
  <c r="F3261" i="14"/>
  <c r="G3261" i="14"/>
  <c r="H3261" i="14"/>
  <c r="I3261" i="14"/>
  <c r="J3261" i="14"/>
  <c r="K3261" i="14"/>
  <c r="L3261" i="14"/>
  <c r="E3262" i="14"/>
  <c r="F3262" i="14"/>
  <c r="G3262" i="14"/>
  <c r="H3262" i="14"/>
  <c r="I3262" i="14"/>
  <c r="J3262" i="14"/>
  <c r="K3262" i="14"/>
  <c r="L3262" i="14"/>
  <c r="E3263" i="14"/>
  <c r="F3263" i="14"/>
  <c r="G3263" i="14"/>
  <c r="H3263" i="14"/>
  <c r="I3263" i="14"/>
  <c r="J3263" i="14"/>
  <c r="K3263" i="14"/>
  <c r="L3263" i="14"/>
  <c r="E3264" i="14"/>
  <c r="F3264" i="14"/>
  <c r="G3264" i="14"/>
  <c r="H3264" i="14"/>
  <c r="I3264" i="14"/>
  <c r="J3264" i="14"/>
  <c r="K3264" i="14"/>
  <c r="L3264" i="14"/>
  <c r="E3265" i="14"/>
  <c r="F3265" i="14"/>
  <c r="G3265" i="14"/>
  <c r="H3265" i="14"/>
  <c r="I3265" i="14"/>
  <c r="J3265" i="14"/>
  <c r="K3265" i="14"/>
  <c r="L3265" i="14"/>
  <c r="E3266" i="14"/>
  <c r="F3266" i="14"/>
  <c r="G3266" i="14"/>
  <c r="H3266" i="14"/>
  <c r="I3266" i="14"/>
  <c r="J3266" i="14"/>
  <c r="K3266" i="14"/>
  <c r="L3266" i="14"/>
  <c r="E3267" i="14"/>
  <c r="F3267" i="14"/>
  <c r="G3267" i="14"/>
  <c r="H3267" i="14"/>
  <c r="I3267" i="14"/>
  <c r="J3267" i="14"/>
  <c r="K3267" i="14"/>
  <c r="L3267" i="14"/>
  <c r="E3170" i="14"/>
  <c r="F3170" i="14"/>
  <c r="G3170" i="14"/>
  <c r="H3170" i="14"/>
  <c r="I3170" i="14"/>
  <c r="J3170" i="14"/>
  <c r="K3170" i="14"/>
  <c r="L3170" i="14"/>
  <c r="E3171" i="14"/>
  <c r="F3171" i="14"/>
  <c r="G3171" i="14"/>
  <c r="H3171" i="14"/>
  <c r="I3171" i="14"/>
  <c r="J3171" i="14"/>
  <c r="K3171" i="14"/>
  <c r="L3171" i="14"/>
  <c r="E3172" i="14"/>
  <c r="F3172" i="14"/>
  <c r="G3172" i="14"/>
  <c r="H3172" i="14"/>
  <c r="I3172" i="14"/>
  <c r="J3172" i="14"/>
  <c r="K3172" i="14"/>
  <c r="L3172" i="14"/>
  <c r="E3173" i="14"/>
  <c r="F3173" i="14"/>
  <c r="G3173" i="14"/>
  <c r="H3173" i="14"/>
  <c r="I3173" i="14"/>
  <c r="J3173" i="14"/>
  <c r="K3173" i="14"/>
  <c r="L3173" i="14"/>
  <c r="E3174" i="14"/>
  <c r="F3174" i="14"/>
  <c r="G3174" i="14"/>
  <c r="H3174" i="14"/>
  <c r="I3174" i="14"/>
  <c r="J3174" i="14"/>
  <c r="K3174" i="14"/>
  <c r="L3174" i="14"/>
  <c r="E3175" i="14"/>
  <c r="F3175" i="14"/>
  <c r="G3175" i="14"/>
  <c r="H3175" i="14"/>
  <c r="I3175" i="14"/>
  <c r="J3175" i="14"/>
  <c r="K3175" i="14"/>
  <c r="L3175" i="14"/>
  <c r="E3176" i="14"/>
  <c r="F3176" i="14"/>
  <c r="G3176" i="14"/>
  <c r="H3176" i="14"/>
  <c r="I3176" i="14"/>
  <c r="J3176" i="14"/>
  <c r="K3176" i="14"/>
  <c r="L3176" i="14"/>
  <c r="E3177" i="14"/>
  <c r="F3177" i="14"/>
  <c r="G3177" i="14"/>
  <c r="H3177" i="14"/>
  <c r="I3177" i="14"/>
  <c r="J3177" i="14"/>
  <c r="K3177" i="14"/>
  <c r="L3177" i="14"/>
  <c r="E3178" i="14"/>
  <c r="F3178" i="14"/>
  <c r="G3178" i="14"/>
  <c r="H3178" i="14"/>
  <c r="I3178" i="14"/>
  <c r="J3178" i="14"/>
  <c r="K3178" i="14"/>
  <c r="L3178" i="14"/>
  <c r="E3179" i="14"/>
  <c r="F3179" i="14"/>
  <c r="G3179" i="14"/>
  <c r="H3179" i="14"/>
  <c r="I3179" i="14"/>
  <c r="J3179" i="14"/>
  <c r="K3179" i="14"/>
  <c r="L3179" i="14"/>
  <c r="E3180" i="14"/>
  <c r="F3180" i="14"/>
  <c r="G3180" i="14"/>
  <c r="H3180" i="14"/>
  <c r="I3180" i="14"/>
  <c r="J3180" i="14"/>
  <c r="K3180" i="14"/>
  <c r="L3180" i="14"/>
  <c r="E3181" i="14"/>
  <c r="F3181" i="14"/>
  <c r="G3181" i="14"/>
  <c r="H3181" i="14"/>
  <c r="I3181" i="14"/>
  <c r="J3181" i="14"/>
  <c r="K3181" i="14"/>
  <c r="L3181" i="14"/>
  <c r="E3182" i="14"/>
  <c r="F3182" i="14"/>
  <c r="G3182" i="14"/>
  <c r="H3182" i="14"/>
  <c r="I3182" i="14"/>
  <c r="J3182" i="14"/>
  <c r="K3182" i="14"/>
  <c r="L3182" i="14"/>
  <c r="E3183" i="14"/>
  <c r="F3183" i="14"/>
  <c r="G3183" i="14"/>
  <c r="H3183" i="14"/>
  <c r="I3183" i="14"/>
  <c r="J3183" i="14"/>
  <c r="K3183" i="14"/>
  <c r="L3183" i="14"/>
  <c r="E3184" i="14"/>
  <c r="F3184" i="14"/>
  <c r="G3184" i="14"/>
  <c r="H3184" i="14"/>
  <c r="I3184" i="14"/>
  <c r="J3184" i="14"/>
  <c r="K3184" i="14"/>
  <c r="L3184" i="14"/>
  <c r="E3185" i="14"/>
  <c r="F3185" i="14"/>
  <c r="G3185" i="14"/>
  <c r="H3185" i="14"/>
  <c r="I3185" i="14"/>
  <c r="J3185" i="14"/>
  <c r="K3185" i="14"/>
  <c r="L3185" i="14"/>
  <c r="E3186" i="14"/>
  <c r="F3186" i="14"/>
  <c r="G3186" i="14"/>
  <c r="H3186" i="14"/>
  <c r="I3186" i="14"/>
  <c r="J3186" i="14"/>
  <c r="K3186" i="14"/>
  <c r="L3186" i="14"/>
  <c r="E3187" i="14"/>
  <c r="F3187" i="14"/>
  <c r="G3187" i="14"/>
  <c r="H3187" i="14"/>
  <c r="I3187" i="14"/>
  <c r="J3187" i="14"/>
  <c r="K3187" i="14"/>
  <c r="L3187" i="14"/>
  <c r="E3188" i="14"/>
  <c r="F3188" i="14"/>
  <c r="G3188" i="14"/>
  <c r="H3188" i="14"/>
  <c r="I3188" i="14"/>
  <c r="J3188" i="14"/>
  <c r="K3188" i="14"/>
  <c r="L3188" i="14"/>
  <c r="E3189" i="14"/>
  <c r="F3189" i="14"/>
  <c r="G3189" i="14"/>
  <c r="H3189" i="14"/>
  <c r="I3189" i="14"/>
  <c r="J3189" i="14"/>
  <c r="K3189" i="14"/>
  <c r="L3189" i="14"/>
  <c r="E3190" i="14"/>
  <c r="F3190" i="14"/>
  <c r="G3190" i="14"/>
  <c r="H3190" i="14"/>
  <c r="I3190" i="14"/>
  <c r="J3190" i="14"/>
  <c r="K3190" i="14"/>
  <c r="L3190" i="14"/>
  <c r="E3191" i="14"/>
  <c r="F3191" i="14"/>
  <c r="G3191" i="14"/>
  <c r="H3191" i="14"/>
  <c r="I3191" i="14"/>
  <c r="J3191" i="14"/>
  <c r="K3191" i="14"/>
  <c r="L3191" i="14"/>
  <c r="E3192" i="14"/>
  <c r="F3192" i="14"/>
  <c r="G3192" i="14"/>
  <c r="H3192" i="14"/>
  <c r="I3192" i="14"/>
  <c r="J3192" i="14"/>
  <c r="K3192" i="14"/>
  <c r="L3192" i="14"/>
  <c r="E3193" i="14"/>
  <c r="F3193" i="14"/>
  <c r="G3193" i="14"/>
  <c r="H3193" i="14"/>
  <c r="I3193" i="14"/>
  <c r="J3193" i="14"/>
  <c r="K3193" i="14"/>
  <c r="L3193" i="14"/>
  <c r="E3194" i="14"/>
  <c r="F3194" i="14"/>
  <c r="G3194" i="14"/>
  <c r="H3194" i="14"/>
  <c r="I3194" i="14"/>
  <c r="J3194" i="14"/>
  <c r="K3194" i="14"/>
  <c r="L3194" i="14"/>
  <c r="E3195" i="14"/>
  <c r="F3195" i="14"/>
  <c r="G3195" i="14"/>
  <c r="H3195" i="14"/>
  <c r="I3195" i="14"/>
  <c r="J3195" i="14"/>
  <c r="K3195" i="14"/>
  <c r="L3195" i="14"/>
  <c r="E3196" i="14"/>
  <c r="F3196" i="14"/>
  <c r="G3196" i="14"/>
  <c r="H3196" i="14"/>
  <c r="I3196" i="14"/>
  <c r="J3196" i="14"/>
  <c r="K3196" i="14"/>
  <c r="L3196" i="14"/>
  <c r="E3197" i="14"/>
  <c r="F3197" i="14"/>
  <c r="G3197" i="14"/>
  <c r="H3197" i="14"/>
  <c r="I3197" i="14"/>
  <c r="J3197" i="14"/>
  <c r="K3197" i="14"/>
  <c r="L3197" i="14"/>
  <c r="E3198" i="14"/>
  <c r="F3198" i="14"/>
  <c r="G3198" i="14"/>
  <c r="H3198" i="14"/>
  <c r="I3198" i="14"/>
  <c r="J3198" i="14"/>
  <c r="K3198" i="14"/>
  <c r="L3198" i="14"/>
  <c r="E3199" i="14"/>
  <c r="F3199" i="14"/>
  <c r="G3199" i="14"/>
  <c r="H3199" i="14"/>
  <c r="I3199" i="14"/>
  <c r="J3199" i="14"/>
  <c r="K3199" i="14"/>
  <c r="L3199" i="14"/>
  <c r="E3200" i="14"/>
  <c r="F3200" i="14"/>
  <c r="G3200" i="14"/>
  <c r="H3200" i="14"/>
  <c r="I3200" i="14"/>
  <c r="J3200" i="14"/>
  <c r="K3200" i="14"/>
  <c r="L3200" i="14"/>
  <c r="E3201" i="14"/>
  <c r="F3201" i="14"/>
  <c r="G3201" i="14"/>
  <c r="H3201" i="14"/>
  <c r="I3201" i="14"/>
  <c r="J3201" i="14"/>
  <c r="K3201" i="14"/>
  <c r="L3201" i="14"/>
  <c r="E3202" i="14"/>
  <c r="F3202" i="14"/>
  <c r="G3202" i="14"/>
  <c r="H3202" i="14"/>
  <c r="I3202" i="14"/>
  <c r="J3202" i="14"/>
  <c r="K3202" i="14"/>
  <c r="L3202" i="14"/>
  <c r="E3203" i="14"/>
  <c r="F3203" i="14"/>
  <c r="G3203" i="14"/>
  <c r="H3203" i="14"/>
  <c r="I3203" i="14"/>
  <c r="J3203" i="14"/>
  <c r="K3203" i="14"/>
  <c r="L3203" i="14"/>
  <c r="E3204" i="14"/>
  <c r="F3204" i="14"/>
  <c r="G3204" i="14"/>
  <c r="H3204" i="14"/>
  <c r="I3204" i="14"/>
  <c r="J3204" i="14"/>
  <c r="K3204" i="14"/>
  <c r="L3204" i="14"/>
  <c r="E3205" i="14"/>
  <c r="F3205" i="14"/>
  <c r="G3205" i="14"/>
  <c r="H3205" i="14"/>
  <c r="I3205" i="14"/>
  <c r="J3205" i="14"/>
  <c r="K3205" i="14"/>
  <c r="L3205" i="14"/>
  <c r="E3206" i="14"/>
  <c r="F3206" i="14"/>
  <c r="G3206" i="14"/>
  <c r="H3206" i="14"/>
  <c r="I3206" i="14"/>
  <c r="J3206" i="14"/>
  <c r="K3206" i="14"/>
  <c r="L3206" i="14"/>
  <c r="E3207" i="14"/>
  <c r="F3207" i="14"/>
  <c r="G3207" i="14"/>
  <c r="H3207" i="14"/>
  <c r="I3207" i="14"/>
  <c r="J3207" i="14"/>
  <c r="K3207" i="14"/>
  <c r="L3207" i="14"/>
  <c r="E3208" i="14"/>
  <c r="F3208" i="14"/>
  <c r="G3208" i="14"/>
  <c r="H3208" i="14"/>
  <c r="I3208" i="14"/>
  <c r="J3208" i="14"/>
  <c r="K3208" i="14"/>
  <c r="L3208" i="14"/>
  <c r="E3209" i="14"/>
  <c r="F3209" i="14"/>
  <c r="G3209" i="14"/>
  <c r="H3209" i="14"/>
  <c r="I3209" i="14"/>
  <c r="J3209" i="14"/>
  <c r="K3209" i="14"/>
  <c r="L3209" i="14"/>
  <c r="E3210" i="14"/>
  <c r="F3210" i="14"/>
  <c r="G3210" i="14"/>
  <c r="H3210" i="14"/>
  <c r="I3210" i="14"/>
  <c r="J3210" i="14"/>
  <c r="K3210" i="14"/>
  <c r="L3210" i="14"/>
  <c r="E3211" i="14"/>
  <c r="F3211" i="14"/>
  <c r="G3211" i="14"/>
  <c r="H3211" i="14"/>
  <c r="I3211" i="14"/>
  <c r="J3211" i="14"/>
  <c r="K3211" i="14"/>
  <c r="L3211" i="14"/>
  <c r="E3212" i="14"/>
  <c r="F3212" i="14"/>
  <c r="G3212" i="14"/>
  <c r="H3212" i="14"/>
  <c r="I3212" i="14"/>
  <c r="J3212" i="14"/>
  <c r="K3212" i="14"/>
  <c r="L3212" i="14"/>
  <c r="E3213" i="14"/>
  <c r="F3213" i="14"/>
  <c r="G3213" i="14"/>
  <c r="H3213" i="14"/>
  <c r="I3213" i="14"/>
  <c r="J3213" i="14"/>
  <c r="K3213" i="14"/>
  <c r="L3213" i="14"/>
  <c r="E3214" i="14"/>
  <c r="F3214" i="14"/>
  <c r="G3214" i="14"/>
  <c r="H3214" i="14"/>
  <c r="I3214" i="14"/>
  <c r="J3214" i="14"/>
  <c r="K3214" i="14"/>
  <c r="L3214" i="14"/>
  <c r="E3215" i="14"/>
  <c r="F3215" i="14"/>
  <c r="G3215" i="14"/>
  <c r="H3215" i="14"/>
  <c r="I3215" i="14"/>
  <c r="J3215" i="14"/>
  <c r="K3215" i="14"/>
  <c r="L3215" i="14"/>
  <c r="E3216" i="14"/>
  <c r="F3216" i="14"/>
  <c r="G3216" i="14"/>
  <c r="H3216" i="14"/>
  <c r="I3216" i="14"/>
  <c r="J3216" i="14"/>
  <c r="K3216" i="14"/>
  <c r="L3216" i="14"/>
  <c r="E3119" i="14"/>
  <c r="F3119" i="14"/>
  <c r="G3119" i="14"/>
  <c r="H3119" i="14"/>
  <c r="I3119" i="14"/>
  <c r="J3119" i="14"/>
  <c r="K3119" i="14"/>
  <c r="L3119" i="14"/>
  <c r="E3120" i="14"/>
  <c r="F3120" i="14"/>
  <c r="G3120" i="14"/>
  <c r="H3120" i="14"/>
  <c r="I3120" i="14"/>
  <c r="J3120" i="14"/>
  <c r="K3120" i="14"/>
  <c r="L3120" i="14"/>
  <c r="E3121" i="14"/>
  <c r="F3121" i="14"/>
  <c r="G3121" i="14"/>
  <c r="H3121" i="14"/>
  <c r="I3121" i="14"/>
  <c r="J3121" i="14"/>
  <c r="K3121" i="14"/>
  <c r="L3121" i="14"/>
  <c r="E3122" i="14"/>
  <c r="F3122" i="14"/>
  <c r="G3122" i="14"/>
  <c r="H3122" i="14"/>
  <c r="I3122" i="14"/>
  <c r="J3122" i="14"/>
  <c r="K3122" i="14"/>
  <c r="L3122" i="14"/>
  <c r="E3123" i="14"/>
  <c r="F3123" i="14"/>
  <c r="G3123" i="14"/>
  <c r="H3123" i="14"/>
  <c r="I3123" i="14"/>
  <c r="J3123" i="14"/>
  <c r="K3123" i="14"/>
  <c r="L3123" i="14"/>
  <c r="E3124" i="14"/>
  <c r="F3124" i="14"/>
  <c r="G3124" i="14"/>
  <c r="H3124" i="14"/>
  <c r="I3124" i="14"/>
  <c r="J3124" i="14"/>
  <c r="K3124" i="14"/>
  <c r="L3124" i="14"/>
  <c r="E3125" i="14"/>
  <c r="F3125" i="14"/>
  <c r="G3125" i="14"/>
  <c r="H3125" i="14"/>
  <c r="I3125" i="14"/>
  <c r="J3125" i="14"/>
  <c r="K3125" i="14"/>
  <c r="L3125" i="14"/>
  <c r="E3126" i="14"/>
  <c r="F3126" i="14"/>
  <c r="G3126" i="14"/>
  <c r="H3126" i="14"/>
  <c r="I3126" i="14"/>
  <c r="J3126" i="14"/>
  <c r="K3126" i="14"/>
  <c r="L3126" i="14"/>
  <c r="E3127" i="14"/>
  <c r="F3127" i="14"/>
  <c r="G3127" i="14"/>
  <c r="H3127" i="14"/>
  <c r="I3127" i="14"/>
  <c r="J3127" i="14"/>
  <c r="K3127" i="14"/>
  <c r="L3127" i="14"/>
  <c r="E3128" i="14"/>
  <c r="F3128" i="14"/>
  <c r="G3128" i="14"/>
  <c r="H3128" i="14"/>
  <c r="I3128" i="14"/>
  <c r="J3128" i="14"/>
  <c r="K3128" i="14"/>
  <c r="L3128" i="14"/>
  <c r="E3129" i="14"/>
  <c r="F3129" i="14"/>
  <c r="G3129" i="14"/>
  <c r="H3129" i="14"/>
  <c r="I3129" i="14"/>
  <c r="J3129" i="14"/>
  <c r="K3129" i="14"/>
  <c r="L3129" i="14"/>
  <c r="E3130" i="14"/>
  <c r="F3130" i="14"/>
  <c r="G3130" i="14"/>
  <c r="H3130" i="14"/>
  <c r="I3130" i="14"/>
  <c r="J3130" i="14"/>
  <c r="K3130" i="14"/>
  <c r="L3130" i="14"/>
  <c r="E3131" i="14"/>
  <c r="F3131" i="14"/>
  <c r="G3131" i="14"/>
  <c r="H3131" i="14"/>
  <c r="I3131" i="14"/>
  <c r="J3131" i="14"/>
  <c r="K3131" i="14"/>
  <c r="L3131" i="14"/>
  <c r="E3132" i="14"/>
  <c r="F3132" i="14"/>
  <c r="G3132" i="14"/>
  <c r="H3132" i="14"/>
  <c r="I3132" i="14"/>
  <c r="J3132" i="14"/>
  <c r="K3132" i="14"/>
  <c r="L3132" i="14"/>
  <c r="E3133" i="14"/>
  <c r="F3133" i="14"/>
  <c r="G3133" i="14"/>
  <c r="H3133" i="14"/>
  <c r="I3133" i="14"/>
  <c r="J3133" i="14"/>
  <c r="K3133" i="14"/>
  <c r="L3133" i="14"/>
  <c r="E3134" i="14"/>
  <c r="F3134" i="14"/>
  <c r="G3134" i="14"/>
  <c r="H3134" i="14"/>
  <c r="I3134" i="14"/>
  <c r="J3134" i="14"/>
  <c r="K3134" i="14"/>
  <c r="L3134" i="14"/>
  <c r="E3135" i="14"/>
  <c r="F3135" i="14"/>
  <c r="G3135" i="14"/>
  <c r="H3135" i="14"/>
  <c r="I3135" i="14"/>
  <c r="J3135" i="14"/>
  <c r="K3135" i="14"/>
  <c r="L3135" i="14"/>
  <c r="E3136" i="14"/>
  <c r="F3136" i="14"/>
  <c r="G3136" i="14"/>
  <c r="H3136" i="14"/>
  <c r="I3136" i="14"/>
  <c r="J3136" i="14"/>
  <c r="K3136" i="14"/>
  <c r="L3136" i="14"/>
  <c r="E3137" i="14"/>
  <c r="F3137" i="14"/>
  <c r="G3137" i="14"/>
  <c r="H3137" i="14"/>
  <c r="I3137" i="14"/>
  <c r="J3137" i="14"/>
  <c r="K3137" i="14"/>
  <c r="L3137" i="14"/>
  <c r="E3138" i="14"/>
  <c r="F3138" i="14"/>
  <c r="G3138" i="14"/>
  <c r="H3138" i="14"/>
  <c r="I3138" i="14"/>
  <c r="J3138" i="14"/>
  <c r="K3138" i="14"/>
  <c r="L3138" i="14"/>
  <c r="E3139" i="14"/>
  <c r="F3139" i="14"/>
  <c r="G3139" i="14"/>
  <c r="H3139" i="14"/>
  <c r="I3139" i="14"/>
  <c r="J3139" i="14"/>
  <c r="K3139" i="14"/>
  <c r="L3139" i="14"/>
  <c r="E3140" i="14"/>
  <c r="F3140" i="14"/>
  <c r="G3140" i="14"/>
  <c r="H3140" i="14"/>
  <c r="I3140" i="14"/>
  <c r="J3140" i="14"/>
  <c r="K3140" i="14"/>
  <c r="L3140" i="14"/>
  <c r="E3141" i="14"/>
  <c r="F3141" i="14"/>
  <c r="G3141" i="14"/>
  <c r="H3141" i="14"/>
  <c r="I3141" i="14"/>
  <c r="J3141" i="14"/>
  <c r="K3141" i="14"/>
  <c r="L3141" i="14"/>
  <c r="E3142" i="14"/>
  <c r="F3142" i="14"/>
  <c r="G3142" i="14"/>
  <c r="H3142" i="14"/>
  <c r="I3142" i="14"/>
  <c r="J3142" i="14"/>
  <c r="K3142" i="14"/>
  <c r="L3142" i="14"/>
  <c r="E3143" i="14"/>
  <c r="F3143" i="14"/>
  <c r="G3143" i="14"/>
  <c r="H3143" i="14"/>
  <c r="I3143" i="14"/>
  <c r="J3143" i="14"/>
  <c r="K3143" i="14"/>
  <c r="L3143" i="14"/>
  <c r="E3144" i="14"/>
  <c r="F3144" i="14"/>
  <c r="G3144" i="14"/>
  <c r="H3144" i="14"/>
  <c r="I3144" i="14"/>
  <c r="J3144" i="14"/>
  <c r="K3144" i="14"/>
  <c r="L3144" i="14"/>
  <c r="E3145" i="14"/>
  <c r="F3145" i="14"/>
  <c r="G3145" i="14"/>
  <c r="H3145" i="14"/>
  <c r="I3145" i="14"/>
  <c r="J3145" i="14"/>
  <c r="K3145" i="14"/>
  <c r="L3145" i="14"/>
  <c r="E3146" i="14"/>
  <c r="F3146" i="14"/>
  <c r="G3146" i="14"/>
  <c r="H3146" i="14"/>
  <c r="I3146" i="14"/>
  <c r="J3146" i="14"/>
  <c r="K3146" i="14"/>
  <c r="L3146" i="14"/>
  <c r="E3147" i="14"/>
  <c r="F3147" i="14"/>
  <c r="G3147" i="14"/>
  <c r="H3147" i="14"/>
  <c r="I3147" i="14"/>
  <c r="J3147" i="14"/>
  <c r="K3147" i="14"/>
  <c r="L3147" i="14"/>
  <c r="E3148" i="14"/>
  <c r="F3148" i="14"/>
  <c r="G3148" i="14"/>
  <c r="H3148" i="14"/>
  <c r="I3148" i="14"/>
  <c r="J3148" i="14"/>
  <c r="K3148" i="14"/>
  <c r="L3148" i="14"/>
  <c r="E3149" i="14"/>
  <c r="F3149" i="14"/>
  <c r="G3149" i="14"/>
  <c r="H3149" i="14"/>
  <c r="I3149" i="14"/>
  <c r="J3149" i="14"/>
  <c r="K3149" i="14"/>
  <c r="L3149" i="14"/>
  <c r="E3150" i="14"/>
  <c r="F3150" i="14"/>
  <c r="G3150" i="14"/>
  <c r="H3150" i="14"/>
  <c r="I3150" i="14"/>
  <c r="J3150" i="14"/>
  <c r="K3150" i="14"/>
  <c r="L3150" i="14"/>
  <c r="E3151" i="14"/>
  <c r="F3151" i="14"/>
  <c r="G3151" i="14"/>
  <c r="H3151" i="14"/>
  <c r="I3151" i="14"/>
  <c r="J3151" i="14"/>
  <c r="K3151" i="14"/>
  <c r="L3151" i="14"/>
  <c r="E3152" i="14"/>
  <c r="F3152" i="14"/>
  <c r="G3152" i="14"/>
  <c r="H3152" i="14"/>
  <c r="I3152" i="14"/>
  <c r="J3152" i="14"/>
  <c r="K3152" i="14"/>
  <c r="L3152" i="14"/>
  <c r="E3153" i="14"/>
  <c r="F3153" i="14"/>
  <c r="G3153" i="14"/>
  <c r="H3153" i="14"/>
  <c r="I3153" i="14"/>
  <c r="J3153" i="14"/>
  <c r="K3153" i="14"/>
  <c r="L3153" i="14"/>
  <c r="E3154" i="14"/>
  <c r="F3154" i="14"/>
  <c r="G3154" i="14"/>
  <c r="H3154" i="14"/>
  <c r="I3154" i="14"/>
  <c r="J3154" i="14"/>
  <c r="K3154" i="14"/>
  <c r="L3154" i="14"/>
  <c r="E3155" i="14"/>
  <c r="F3155" i="14"/>
  <c r="G3155" i="14"/>
  <c r="H3155" i="14"/>
  <c r="I3155" i="14"/>
  <c r="J3155" i="14"/>
  <c r="K3155" i="14"/>
  <c r="L3155" i="14"/>
  <c r="E3156" i="14"/>
  <c r="F3156" i="14"/>
  <c r="G3156" i="14"/>
  <c r="H3156" i="14"/>
  <c r="I3156" i="14"/>
  <c r="J3156" i="14"/>
  <c r="K3156" i="14"/>
  <c r="L3156" i="14"/>
  <c r="E3157" i="14"/>
  <c r="F3157" i="14"/>
  <c r="G3157" i="14"/>
  <c r="H3157" i="14"/>
  <c r="I3157" i="14"/>
  <c r="J3157" i="14"/>
  <c r="K3157" i="14"/>
  <c r="L3157" i="14"/>
  <c r="E3158" i="14"/>
  <c r="F3158" i="14"/>
  <c r="G3158" i="14"/>
  <c r="H3158" i="14"/>
  <c r="I3158" i="14"/>
  <c r="J3158" i="14"/>
  <c r="K3158" i="14"/>
  <c r="L3158" i="14"/>
  <c r="E3159" i="14"/>
  <c r="F3159" i="14"/>
  <c r="G3159" i="14"/>
  <c r="H3159" i="14"/>
  <c r="I3159" i="14"/>
  <c r="J3159" i="14"/>
  <c r="K3159" i="14"/>
  <c r="L3159" i="14"/>
  <c r="E3160" i="14"/>
  <c r="F3160" i="14"/>
  <c r="G3160" i="14"/>
  <c r="H3160" i="14"/>
  <c r="I3160" i="14"/>
  <c r="J3160" i="14"/>
  <c r="K3160" i="14"/>
  <c r="L3160" i="14"/>
  <c r="E3161" i="14"/>
  <c r="F3161" i="14"/>
  <c r="G3161" i="14"/>
  <c r="H3161" i="14"/>
  <c r="I3161" i="14"/>
  <c r="J3161" i="14"/>
  <c r="K3161" i="14"/>
  <c r="L3161" i="14"/>
  <c r="E3162" i="14"/>
  <c r="F3162" i="14"/>
  <c r="G3162" i="14"/>
  <c r="H3162" i="14"/>
  <c r="I3162" i="14"/>
  <c r="J3162" i="14"/>
  <c r="K3162" i="14"/>
  <c r="L3162" i="14"/>
  <c r="E3163" i="14"/>
  <c r="F3163" i="14"/>
  <c r="G3163" i="14"/>
  <c r="H3163" i="14"/>
  <c r="I3163" i="14"/>
  <c r="J3163" i="14"/>
  <c r="K3163" i="14"/>
  <c r="L3163" i="14"/>
  <c r="E3164" i="14"/>
  <c r="F3164" i="14"/>
  <c r="G3164" i="14"/>
  <c r="H3164" i="14"/>
  <c r="I3164" i="14"/>
  <c r="J3164" i="14"/>
  <c r="K3164" i="14"/>
  <c r="L3164" i="14"/>
  <c r="E3165" i="14"/>
  <c r="F3165" i="14"/>
  <c r="G3165" i="14"/>
  <c r="H3165" i="14"/>
  <c r="I3165" i="14"/>
  <c r="J3165" i="14"/>
  <c r="K3165" i="14"/>
  <c r="L3165" i="14"/>
  <c r="E3068" i="14"/>
  <c r="F3068" i="14"/>
  <c r="G3068" i="14"/>
  <c r="H3068" i="14"/>
  <c r="I3068" i="14"/>
  <c r="J3068" i="14"/>
  <c r="K3068" i="14"/>
  <c r="L3068" i="14"/>
  <c r="E3069" i="14"/>
  <c r="F3069" i="14"/>
  <c r="G3069" i="14"/>
  <c r="H3069" i="14"/>
  <c r="I3069" i="14"/>
  <c r="J3069" i="14"/>
  <c r="K3069" i="14"/>
  <c r="L3069" i="14"/>
  <c r="E3070" i="14"/>
  <c r="F3070" i="14"/>
  <c r="G3070" i="14"/>
  <c r="H3070" i="14"/>
  <c r="I3070" i="14"/>
  <c r="J3070" i="14"/>
  <c r="K3070" i="14"/>
  <c r="L3070" i="14"/>
  <c r="E3071" i="14"/>
  <c r="F3071" i="14"/>
  <c r="G3071" i="14"/>
  <c r="H3071" i="14"/>
  <c r="I3071" i="14"/>
  <c r="J3071" i="14"/>
  <c r="K3071" i="14"/>
  <c r="L3071" i="14"/>
  <c r="E3072" i="14"/>
  <c r="F3072" i="14"/>
  <c r="G3072" i="14"/>
  <c r="H3072" i="14"/>
  <c r="I3072" i="14"/>
  <c r="J3072" i="14"/>
  <c r="K3072" i="14"/>
  <c r="L3072" i="14"/>
  <c r="E3073" i="14"/>
  <c r="F3073" i="14"/>
  <c r="G3073" i="14"/>
  <c r="H3073" i="14"/>
  <c r="I3073" i="14"/>
  <c r="J3073" i="14"/>
  <c r="K3073" i="14"/>
  <c r="L3073" i="14"/>
  <c r="E3074" i="14"/>
  <c r="F3074" i="14"/>
  <c r="G3074" i="14"/>
  <c r="H3074" i="14"/>
  <c r="I3074" i="14"/>
  <c r="J3074" i="14"/>
  <c r="K3074" i="14"/>
  <c r="L3074" i="14"/>
  <c r="E3075" i="14"/>
  <c r="F3075" i="14"/>
  <c r="G3075" i="14"/>
  <c r="H3075" i="14"/>
  <c r="I3075" i="14"/>
  <c r="J3075" i="14"/>
  <c r="K3075" i="14"/>
  <c r="L3075" i="14"/>
  <c r="E3076" i="14"/>
  <c r="F3076" i="14"/>
  <c r="G3076" i="14"/>
  <c r="H3076" i="14"/>
  <c r="I3076" i="14"/>
  <c r="J3076" i="14"/>
  <c r="K3076" i="14"/>
  <c r="L3076" i="14"/>
  <c r="E3077" i="14"/>
  <c r="F3077" i="14"/>
  <c r="G3077" i="14"/>
  <c r="H3077" i="14"/>
  <c r="I3077" i="14"/>
  <c r="J3077" i="14"/>
  <c r="K3077" i="14"/>
  <c r="L3077" i="14"/>
  <c r="E3078" i="14"/>
  <c r="F3078" i="14"/>
  <c r="G3078" i="14"/>
  <c r="H3078" i="14"/>
  <c r="I3078" i="14"/>
  <c r="J3078" i="14"/>
  <c r="K3078" i="14"/>
  <c r="L3078" i="14"/>
  <c r="E3079" i="14"/>
  <c r="F3079" i="14"/>
  <c r="G3079" i="14"/>
  <c r="H3079" i="14"/>
  <c r="I3079" i="14"/>
  <c r="J3079" i="14"/>
  <c r="K3079" i="14"/>
  <c r="L3079" i="14"/>
  <c r="E3080" i="14"/>
  <c r="F3080" i="14"/>
  <c r="G3080" i="14"/>
  <c r="H3080" i="14"/>
  <c r="I3080" i="14"/>
  <c r="J3080" i="14"/>
  <c r="K3080" i="14"/>
  <c r="L3080" i="14"/>
  <c r="E3081" i="14"/>
  <c r="F3081" i="14"/>
  <c r="G3081" i="14"/>
  <c r="H3081" i="14"/>
  <c r="I3081" i="14"/>
  <c r="J3081" i="14"/>
  <c r="K3081" i="14"/>
  <c r="L3081" i="14"/>
  <c r="E3082" i="14"/>
  <c r="F3082" i="14"/>
  <c r="G3082" i="14"/>
  <c r="H3082" i="14"/>
  <c r="I3082" i="14"/>
  <c r="J3082" i="14"/>
  <c r="K3082" i="14"/>
  <c r="L3082" i="14"/>
  <c r="E3083" i="14"/>
  <c r="F3083" i="14"/>
  <c r="G3083" i="14"/>
  <c r="H3083" i="14"/>
  <c r="I3083" i="14"/>
  <c r="J3083" i="14"/>
  <c r="K3083" i="14"/>
  <c r="L3083" i="14"/>
  <c r="E3084" i="14"/>
  <c r="F3084" i="14"/>
  <c r="G3084" i="14"/>
  <c r="H3084" i="14"/>
  <c r="I3084" i="14"/>
  <c r="J3084" i="14"/>
  <c r="K3084" i="14"/>
  <c r="L3084" i="14"/>
  <c r="E3085" i="14"/>
  <c r="F3085" i="14"/>
  <c r="G3085" i="14"/>
  <c r="H3085" i="14"/>
  <c r="I3085" i="14"/>
  <c r="J3085" i="14"/>
  <c r="K3085" i="14"/>
  <c r="L3085" i="14"/>
  <c r="E3086" i="14"/>
  <c r="F3086" i="14"/>
  <c r="G3086" i="14"/>
  <c r="H3086" i="14"/>
  <c r="I3086" i="14"/>
  <c r="J3086" i="14"/>
  <c r="K3086" i="14"/>
  <c r="L3086" i="14"/>
  <c r="E3087" i="14"/>
  <c r="F3087" i="14"/>
  <c r="G3087" i="14"/>
  <c r="H3087" i="14"/>
  <c r="I3087" i="14"/>
  <c r="J3087" i="14"/>
  <c r="K3087" i="14"/>
  <c r="L3087" i="14"/>
  <c r="E3088" i="14"/>
  <c r="F3088" i="14"/>
  <c r="G3088" i="14"/>
  <c r="H3088" i="14"/>
  <c r="I3088" i="14"/>
  <c r="J3088" i="14"/>
  <c r="K3088" i="14"/>
  <c r="L3088" i="14"/>
  <c r="E3089" i="14"/>
  <c r="F3089" i="14"/>
  <c r="G3089" i="14"/>
  <c r="H3089" i="14"/>
  <c r="I3089" i="14"/>
  <c r="J3089" i="14"/>
  <c r="K3089" i="14"/>
  <c r="L3089" i="14"/>
  <c r="E3090" i="14"/>
  <c r="F3090" i="14"/>
  <c r="G3090" i="14"/>
  <c r="H3090" i="14"/>
  <c r="I3090" i="14"/>
  <c r="J3090" i="14"/>
  <c r="K3090" i="14"/>
  <c r="L3090" i="14"/>
  <c r="E3091" i="14"/>
  <c r="F3091" i="14"/>
  <c r="G3091" i="14"/>
  <c r="H3091" i="14"/>
  <c r="I3091" i="14"/>
  <c r="J3091" i="14"/>
  <c r="K3091" i="14"/>
  <c r="L3091" i="14"/>
  <c r="E3092" i="14"/>
  <c r="F3092" i="14"/>
  <c r="G3092" i="14"/>
  <c r="H3092" i="14"/>
  <c r="I3092" i="14"/>
  <c r="J3092" i="14"/>
  <c r="K3092" i="14"/>
  <c r="L3092" i="14"/>
  <c r="E3093" i="14"/>
  <c r="F3093" i="14"/>
  <c r="G3093" i="14"/>
  <c r="H3093" i="14"/>
  <c r="I3093" i="14"/>
  <c r="J3093" i="14"/>
  <c r="K3093" i="14"/>
  <c r="L3093" i="14"/>
  <c r="E3094" i="14"/>
  <c r="F3094" i="14"/>
  <c r="G3094" i="14"/>
  <c r="H3094" i="14"/>
  <c r="I3094" i="14"/>
  <c r="J3094" i="14"/>
  <c r="K3094" i="14"/>
  <c r="L3094" i="14"/>
  <c r="E3095" i="14"/>
  <c r="F3095" i="14"/>
  <c r="G3095" i="14"/>
  <c r="H3095" i="14"/>
  <c r="I3095" i="14"/>
  <c r="J3095" i="14"/>
  <c r="K3095" i="14"/>
  <c r="L3095" i="14"/>
  <c r="E3096" i="14"/>
  <c r="F3096" i="14"/>
  <c r="G3096" i="14"/>
  <c r="H3096" i="14"/>
  <c r="I3096" i="14"/>
  <c r="J3096" i="14"/>
  <c r="K3096" i="14"/>
  <c r="L3096" i="14"/>
  <c r="E3097" i="14"/>
  <c r="F3097" i="14"/>
  <c r="G3097" i="14"/>
  <c r="H3097" i="14"/>
  <c r="I3097" i="14"/>
  <c r="J3097" i="14"/>
  <c r="K3097" i="14"/>
  <c r="L3097" i="14"/>
  <c r="E3098" i="14"/>
  <c r="F3098" i="14"/>
  <c r="G3098" i="14"/>
  <c r="H3098" i="14"/>
  <c r="I3098" i="14"/>
  <c r="J3098" i="14"/>
  <c r="K3098" i="14"/>
  <c r="L3098" i="14"/>
  <c r="E3099" i="14"/>
  <c r="F3099" i="14"/>
  <c r="G3099" i="14"/>
  <c r="H3099" i="14"/>
  <c r="I3099" i="14"/>
  <c r="J3099" i="14"/>
  <c r="K3099" i="14"/>
  <c r="L3099" i="14"/>
  <c r="E3100" i="14"/>
  <c r="F3100" i="14"/>
  <c r="G3100" i="14"/>
  <c r="H3100" i="14"/>
  <c r="I3100" i="14"/>
  <c r="J3100" i="14"/>
  <c r="K3100" i="14"/>
  <c r="L3100" i="14"/>
  <c r="E3101" i="14"/>
  <c r="F3101" i="14"/>
  <c r="G3101" i="14"/>
  <c r="H3101" i="14"/>
  <c r="I3101" i="14"/>
  <c r="J3101" i="14"/>
  <c r="K3101" i="14"/>
  <c r="L3101" i="14"/>
  <c r="E3102" i="14"/>
  <c r="F3102" i="14"/>
  <c r="G3102" i="14"/>
  <c r="H3102" i="14"/>
  <c r="I3102" i="14"/>
  <c r="J3102" i="14"/>
  <c r="K3102" i="14"/>
  <c r="L3102" i="14"/>
  <c r="E3103" i="14"/>
  <c r="F3103" i="14"/>
  <c r="G3103" i="14"/>
  <c r="H3103" i="14"/>
  <c r="I3103" i="14"/>
  <c r="J3103" i="14"/>
  <c r="K3103" i="14"/>
  <c r="L3103" i="14"/>
  <c r="E3104" i="14"/>
  <c r="F3104" i="14"/>
  <c r="G3104" i="14"/>
  <c r="H3104" i="14"/>
  <c r="I3104" i="14"/>
  <c r="J3104" i="14"/>
  <c r="K3104" i="14"/>
  <c r="L3104" i="14"/>
  <c r="E3105" i="14"/>
  <c r="F3105" i="14"/>
  <c r="G3105" i="14"/>
  <c r="H3105" i="14"/>
  <c r="I3105" i="14"/>
  <c r="J3105" i="14"/>
  <c r="K3105" i="14"/>
  <c r="L3105" i="14"/>
  <c r="E3106" i="14"/>
  <c r="F3106" i="14"/>
  <c r="G3106" i="14"/>
  <c r="H3106" i="14"/>
  <c r="I3106" i="14"/>
  <c r="J3106" i="14"/>
  <c r="K3106" i="14"/>
  <c r="L3106" i="14"/>
  <c r="E3107" i="14"/>
  <c r="F3107" i="14"/>
  <c r="G3107" i="14"/>
  <c r="H3107" i="14"/>
  <c r="I3107" i="14"/>
  <c r="J3107" i="14"/>
  <c r="K3107" i="14"/>
  <c r="L3107" i="14"/>
  <c r="E3108" i="14"/>
  <c r="F3108" i="14"/>
  <c r="G3108" i="14"/>
  <c r="H3108" i="14"/>
  <c r="I3108" i="14"/>
  <c r="J3108" i="14"/>
  <c r="K3108" i="14"/>
  <c r="L3108" i="14"/>
  <c r="E3109" i="14"/>
  <c r="F3109" i="14"/>
  <c r="G3109" i="14"/>
  <c r="H3109" i="14"/>
  <c r="I3109" i="14"/>
  <c r="J3109" i="14"/>
  <c r="K3109" i="14"/>
  <c r="L3109" i="14"/>
  <c r="E3110" i="14"/>
  <c r="F3110" i="14"/>
  <c r="G3110" i="14"/>
  <c r="H3110" i="14"/>
  <c r="I3110" i="14"/>
  <c r="J3110" i="14"/>
  <c r="K3110" i="14"/>
  <c r="L3110" i="14"/>
  <c r="E3111" i="14"/>
  <c r="F3111" i="14"/>
  <c r="G3111" i="14"/>
  <c r="H3111" i="14"/>
  <c r="I3111" i="14"/>
  <c r="J3111" i="14"/>
  <c r="K3111" i="14"/>
  <c r="L3111" i="14"/>
  <c r="E3112" i="14"/>
  <c r="F3112" i="14"/>
  <c r="G3112" i="14"/>
  <c r="H3112" i="14"/>
  <c r="I3112" i="14"/>
  <c r="J3112" i="14"/>
  <c r="K3112" i="14"/>
  <c r="L3112" i="14"/>
  <c r="E3113" i="14"/>
  <c r="F3113" i="14"/>
  <c r="G3113" i="14"/>
  <c r="H3113" i="14"/>
  <c r="I3113" i="14"/>
  <c r="J3113" i="14"/>
  <c r="K3113" i="14"/>
  <c r="L3113" i="14"/>
  <c r="E3114" i="14"/>
  <c r="F3114" i="14"/>
  <c r="G3114" i="14"/>
  <c r="H3114" i="14"/>
  <c r="I3114" i="14"/>
  <c r="J3114" i="14"/>
  <c r="K3114" i="14"/>
  <c r="L3114" i="14"/>
  <c r="E3017" i="14"/>
  <c r="F3017" i="14"/>
  <c r="G3017" i="14"/>
  <c r="H3017" i="14"/>
  <c r="I3017" i="14"/>
  <c r="J3017" i="14"/>
  <c r="K3017" i="14"/>
  <c r="L3017" i="14"/>
  <c r="E3018" i="14"/>
  <c r="F3018" i="14"/>
  <c r="G3018" i="14"/>
  <c r="H3018" i="14"/>
  <c r="I3018" i="14"/>
  <c r="J3018" i="14"/>
  <c r="K3018" i="14"/>
  <c r="L3018" i="14"/>
  <c r="E3019" i="14"/>
  <c r="F3019" i="14"/>
  <c r="G3019" i="14"/>
  <c r="H3019" i="14"/>
  <c r="I3019" i="14"/>
  <c r="J3019" i="14"/>
  <c r="K3019" i="14"/>
  <c r="L3019" i="14"/>
  <c r="E3020" i="14"/>
  <c r="F3020" i="14"/>
  <c r="G3020" i="14"/>
  <c r="H3020" i="14"/>
  <c r="I3020" i="14"/>
  <c r="J3020" i="14"/>
  <c r="K3020" i="14"/>
  <c r="L3020" i="14"/>
  <c r="E3021" i="14"/>
  <c r="F3021" i="14"/>
  <c r="G3021" i="14"/>
  <c r="H3021" i="14"/>
  <c r="I3021" i="14"/>
  <c r="J3021" i="14"/>
  <c r="K3021" i="14"/>
  <c r="L3021" i="14"/>
  <c r="E3022" i="14"/>
  <c r="F3022" i="14"/>
  <c r="G3022" i="14"/>
  <c r="H3022" i="14"/>
  <c r="I3022" i="14"/>
  <c r="J3022" i="14"/>
  <c r="K3022" i="14"/>
  <c r="L3022" i="14"/>
  <c r="E3023" i="14"/>
  <c r="F3023" i="14"/>
  <c r="G3023" i="14"/>
  <c r="H3023" i="14"/>
  <c r="I3023" i="14"/>
  <c r="J3023" i="14"/>
  <c r="K3023" i="14"/>
  <c r="L3023" i="14"/>
  <c r="E3024" i="14"/>
  <c r="F3024" i="14"/>
  <c r="G3024" i="14"/>
  <c r="H3024" i="14"/>
  <c r="I3024" i="14"/>
  <c r="J3024" i="14"/>
  <c r="K3024" i="14"/>
  <c r="L3024" i="14"/>
  <c r="E3025" i="14"/>
  <c r="F3025" i="14"/>
  <c r="G3025" i="14"/>
  <c r="H3025" i="14"/>
  <c r="I3025" i="14"/>
  <c r="J3025" i="14"/>
  <c r="K3025" i="14"/>
  <c r="L3025" i="14"/>
  <c r="E3026" i="14"/>
  <c r="F3026" i="14"/>
  <c r="G3026" i="14"/>
  <c r="H3026" i="14"/>
  <c r="I3026" i="14"/>
  <c r="J3026" i="14"/>
  <c r="K3026" i="14"/>
  <c r="L3026" i="14"/>
  <c r="E3027" i="14"/>
  <c r="F3027" i="14"/>
  <c r="G3027" i="14"/>
  <c r="H3027" i="14"/>
  <c r="I3027" i="14"/>
  <c r="J3027" i="14"/>
  <c r="K3027" i="14"/>
  <c r="L3027" i="14"/>
  <c r="E3028" i="14"/>
  <c r="F3028" i="14"/>
  <c r="G3028" i="14"/>
  <c r="H3028" i="14"/>
  <c r="I3028" i="14"/>
  <c r="J3028" i="14"/>
  <c r="K3028" i="14"/>
  <c r="L3028" i="14"/>
  <c r="E3029" i="14"/>
  <c r="F3029" i="14"/>
  <c r="G3029" i="14"/>
  <c r="H3029" i="14"/>
  <c r="I3029" i="14"/>
  <c r="J3029" i="14"/>
  <c r="K3029" i="14"/>
  <c r="L3029" i="14"/>
  <c r="E3030" i="14"/>
  <c r="F3030" i="14"/>
  <c r="G3030" i="14"/>
  <c r="H3030" i="14"/>
  <c r="I3030" i="14"/>
  <c r="J3030" i="14"/>
  <c r="K3030" i="14"/>
  <c r="L3030" i="14"/>
  <c r="E3031" i="14"/>
  <c r="F3031" i="14"/>
  <c r="G3031" i="14"/>
  <c r="H3031" i="14"/>
  <c r="I3031" i="14"/>
  <c r="J3031" i="14"/>
  <c r="K3031" i="14"/>
  <c r="L3031" i="14"/>
  <c r="E3032" i="14"/>
  <c r="F3032" i="14"/>
  <c r="G3032" i="14"/>
  <c r="H3032" i="14"/>
  <c r="I3032" i="14"/>
  <c r="J3032" i="14"/>
  <c r="K3032" i="14"/>
  <c r="L3032" i="14"/>
  <c r="E3033" i="14"/>
  <c r="F3033" i="14"/>
  <c r="G3033" i="14"/>
  <c r="H3033" i="14"/>
  <c r="I3033" i="14"/>
  <c r="J3033" i="14"/>
  <c r="K3033" i="14"/>
  <c r="L3033" i="14"/>
  <c r="E3034" i="14"/>
  <c r="F3034" i="14"/>
  <c r="G3034" i="14"/>
  <c r="H3034" i="14"/>
  <c r="I3034" i="14"/>
  <c r="J3034" i="14"/>
  <c r="K3034" i="14"/>
  <c r="L3034" i="14"/>
  <c r="E3035" i="14"/>
  <c r="F3035" i="14"/>
  <c r="G3035" i="14"/>
  <c r="H3035" i="14"/>
  <c r="I3035" i="14"/>
  <c r="J3035" i="14"/>
  <c r="K3035" i="14"/>
  <c r="L3035" i="14"/>
  <c r="E3036" i="14"/>
  <c r="F3036" i="14"/>
  <c r="G3036" i="14"/>
  <c r="H3036" i="14"/>
  <c r="I3036" i="14"/>
  <c r="J3036" i="14"/>
  <c r="K3036" i="14"/>
  <c r="L3036" i="14"/>
  <c r="E3037" i="14"/>
  <c r="F3037" i="14"/>
  <c r="G3037" i="14"/>
  <c r="H3037" i="14"/>
  <c r="I3037" i="14"/>
  <c r="J3037" i="14"/>
  <c r="K3037" i="14"/>
  <c r="L3037" i="14"/>
  <c r="E3038" i="14"/>
  <c r="F3038" i="14"/>
  <c r="G3038" i="14"/>
  <c r="H3038" i="14"/>
  <c r="I3038" i="14"/>
  <c r="J3038" i="14"/>
  <c r="K3038" i="14"/>
  <c r="L3038" i="14"/>
  <c r="E3039" i="14"/>
  <c r="F3039" i="14"/>
  <c r="G3039" i="14"/>
  <c r="H3039" i="14"/>
  <c r="I3039" i="14"/>
  <c r="J3039" i="14"/>
  <c r="K3039" i="14"/>
  <c r="L3039" i="14"/>
  <c r="E3040" i="14"/>
  <c r="F3040" i="14"/>
  <c r="G3040" i="14"/>
  <c r="H3040" i="14"/>
  <c r="I3040" i="14"/>
  <c r="J3040" i="14"/>
  <c r="K3040" i="14"/>
  <c r="L3040" i="14"/>
  <c r="E3041" i="14"/>
  <c r="F3041" i="14"/>
  <c r="G3041" i="14"/>
  <c r="H3041" i="14"/>
  <c r="I3041" i="14"/>
  <c r="J3041" i="14"/>
  <c r="K3041" i="14"/>
  <c r="L3041" i="14"/>
  <c r="E3042" i="14"/>
  <c r="F3042" i="14"/>
  <c r="G3042" i="14"/>
  <c r="H3042" i="14"/>
  <c r="I3042" i="14"/>
  <c r="J3042" i="14"/>
  <c r="K3042" i="14"/>
  <c r="L3042" i="14"/>
  <c r="E3043" i="14"/>
  <c r="F3043" i="14"/>
  <c r="G3043" i="14"/>
  <c r="H3043" i="14"/>
  <c r="I3043" i="14"/>
  <c r="J3043" i="14"/>
  <c r="K3043" i="14"/>
  <c r="L3043" i="14"/>
  <c r="E3044" i="14"/>
  <c r="F3044" i="14"/>
  <c r="G3044" i="14"/>
  <c r="H3044" i="14"/>
  <c r="I3044" i="14"/>
  <c r="J3044" i="14"/>
  <c r="K3044" i="14"/>
  <c r="L3044" i="14"/>
  <c r="E3045" i="14"/>
  <c r="F3045" i="14"/>
  <c r="G3045" i="14"/>
  <c r="H3045" i="14"/>
  <c r="I3045" i="14"/>
  <c r="J3045" i="14"/>
  <c r="K3045" i="14"/>
  <c r="L3045" i="14"/>
  <c r="E3046" i="14"/>
  <c r="F3046" i="14"/>
  <c r="G3046" i="14"/>
  <c r="H3046" i="14"/>
  <c r="I3046" i="14"/>
  <c r="J3046" i="14"/>
  <c r="K3046" i="14"/>
  <c r="L3046" i="14"/>
  <c r="E3047" i="14"/>
  <c r="F3047" i="14"/>
  <c r="G3047" i="14"/>
  <c r="H3047" i="14"/>
  <c r="I3047" i="14"/>
  <c r="J3047" i="14"/>
  <c r="K3047" i="14"/>
  <c r="L3047" i="14"/>
  <c r="E3048" i="14"/>
  <c r="F3048" i="14"/>
  <c r="G3048" i="14"/>
  <c r="H3048" i="14"/>
  <c r="I3048" i="14"/>
  <c r="J3048" i="14"/>
  <c r="K3048" i="14"/>
  <c r="L3048" i="14"/>
  <c r="E3049" i="14"/>
  <c r="F3049" i="14"/>
  <c r="G3049" i="14"/>
  <c r="H3049" i="14"/>
  <c r="I3049" i="14"/>
  <c r="J3049" i="14"/>
  <c r="K3049" i="14"/>
  <c r="L3049" i="14"/>
  <c r="E3050" i="14"/>
  <c r="F3050" i="14"/>
  <c r="G3050" i="14"/>
  <c r="H3050" i="14"/>
  <c r="I3050" i="14"/>
  <c r="J3050" i="14"/>
  <c r="K3050" i="14"/>
  <c r="L3050" i="14"/>
  <c r="E3051" i="14"/>
  <c r="F3051" i="14"/>
  <c r="G3051" i="14"/>
  <c r="H3051" i="14"/>
  <c r="I3051" i="14"/>
  <c r="J3051" i="14"/>
  <c r="K3051" i="14"/>
  <c r="L3051" i="14"/>
  <c r="E3052" i="14"/>
  <c r="F3052" i="14"/>
  <c r="G3052" i="14"/>
  <c r="H3052" i="14"/>
  <c r="I3052" i="14"/>
  <c r="J3052" i="14"/>
  <c r="K3052" i="14"/>
  <c r="L3052" i="14"/>
  <c r="E3053" i="14"/>
  <c r="F3053" i="14"/>
  <c r="G3053" i="14"/>
  <c r="H3053" i="14"/>
  <c r="I3053" i="14"/>
  <c r="J3053" i="14"/>
  <c r="K3053" i="14"/>
  <c r="L3053" i="14"/>
  <c r="E3054" i="14"/>
  <c r="F3054" i="14"/>
  <c r="G3054" i="14"/>
  <c r="H3054" i="14"/>
  <c r="I3054" i="14"/>
  <c r="J3054" i="14"/>
  <c r="K3054" i="14"/>
  <c r="L3054" i="14"/>
  <c r="E3055" i="14"/>
  <c r="F3055" i="14"/>
  <c r="G3055" i="14"/>
  <c r="H3055" i="14"/>
  <c r="I3055" i="14"/>
  <c r="J3055" i="14"/>
  <c r="K3055" i="14"/>
  <c r="L3055" i="14"/>
  <c r="E3056" i="14"/>
  <c r="F3056" i="14"/>
  <c r="G3056" i="14"/>
  <c r="H3056" i="14"/>
  <c r="I3056" i="14"/>
  <c r="J3056" i="14"/>
  <c r="K3056" i="14"/>
  <c r="L3056" i="14"/>
  <c r="E3057" i="14"/>
  <c r="F3057" i="14"/>
  <c r="G3057" i="14"/>
  <c r="H3057" i="14"/>
  <c r="I3057" i="14"/>
  <c r="J3057" i="14"/>
  <c r="K3057" i="14"/>
  <c r="L3057" i="14"/>
  <c r="E3058" i="14"/>
  <c r="F3058" i="14"/>
  <c r="G3058" i="14"/>
  <c r="H3058" i="14"/>
  <c r="I3058" i="14"/>
  <c r="J3058" i="14"/>
  <c r="K3058" i="14"/>
  <c r="L3058" i="14"/>
  <c r="E3059" i="14"/>
  <c r="F3059" i="14"/>
  <c r="G3059" i="14"/>
  <c r="H3059" i="14"/>
  <c r="I3059" i="14"/>
  <c r="J3059" i="14"/>
  <c r="K3059" i="14"/>
  <c r="L3059" i="14"/>
  <c r="E3060" i="14"/>
  <c r="F3060" i="14"/>
  <c r="G3060" i="14"/>
  <c r="H3060" i="14"/>
  <c r="I3060" i="14"/>
  <c r="J3060" i="14"/>
  <c r="K3060" i="14"/>
  <c r="L3060" i="14"/>
  <c r="E3061" i="14"/>
  <c r="F3061" i="14"/>
  <c r="G3061" i="14"/>
  <c r="H3061" i="14"/>
  <c r="I3061" i="14"/>
  <c r="J3061" i="14"/>
  <c r="K3061" i="14"/>
  <c r="L3061" i="14"/>
  <c r="E3062" i="14"/>
  <c r="F3062" i="14"/>
  <c r="G3062" i="14"/>
  <c r="H3062" i="14"/>
  <c r="I3062" i="14"/>
  <c r="J3062" i="14"/>
  <c r="K3062" i="14"/>
  <c r="L3062" i="14"/>
  <c r="E3063" i="14"/>
  <c r="F3063" i="14"/>
  <c r="G3063" i="14"/>
  <c r="H3063" i="14"/>
  <c r="I3063" i="14"/>
  <c r="J3063" i="14"/>
  <c r="K3063" i="14"/>
  <c r="L3063" i="14"/>
  <c r="E2966" i="14"/>
  <c r="F2966" i="14"/>
  <c r="G2966" i="14"/>
  <c r="H2966" i="14"/>
  <c r="I2966" i="14"/>
  <c r="J2966" i="14"/>
  <c r="K2966" i="14"/>
  <c r="L2966" i="14"/>
  <c r="E2967" i="14"/>
  <c r="F2967" i="14"/>
  <c r="G2967" i="14"/>
  <c r="H2967" i="14"/>
  <c r="I2967" i="14"/>
  <c r="J2967" i="14"/>
  <c r="K2967" i="14"/>
  <c r="L2967" i="14"/>
  <c r="E2968" i="14"/>
  <c r="F2968" i="14"/>
  <c r="G2968" i="14"/>
  <c r="H2968" i="14"/>
  <c r="I2968" i="14"/>
  <c r="J2968" i="14"/>
  <c r="K2968" i="14"/>
  <c r="L2968" i="14"/>
  <c r="E2969" i="14"/>
  <c r="F2969" i="14"/>
  <c r="G2969" i="14"/>
  <c r="H2969" i="14"/>
  <c r="I2969" i="14"/>
  <c r="J2969" i="14"/>
  <c r="K2969" i="14"/>
  <c r="L2969" i="14"/>
  <c r="E2970" i="14"/>
  <c r="F2970" i="14"/>
  <c r="G2970" i="14"/>
  <c r="H2970" i="14"/>
  <c r="I2970" i="14"/>
  <c r="J2970" i="14"/>
  <c r="K2970" i="14"/>
  <c r="L2970" i="14"/>
  <c r="E2971" i="14"/>
  <c r="F2971" i="14"/>
  <c r="G2971" i="14"/>
  <c r="H2971" i="14"/>
  <c r="I2971" i="14"/>
  <c r="J2971" i="14"/>
  <c r="K2971" i="14"/>
  <c r="L2971" i="14"/>
  <c r="E2972" i="14"/>
  <c r="F2972" i="14"/>
  <c r="G2972" i="14"/>
  <c r="H2972" i="14"/>
  <c r="I2972" i="14"/>
  <c r="J2972" i="14"/>
  <c r="K2972" i="14"/>
  <c r="L2972" i="14"/>
  <c r="E2973" i="14"/>
  <c r="F2973" i="14"/>
  <c r="G2973" i="14"/>
  <c r="H2973" i="14"/>
  <c r="I2973" i="14"/>
  <c r="J2973" i="14"/>
  <c r="K2973" i="14"/>
  <c r="L2973" i="14"/>
  <c r="E2974" i="14"/>
  <c r="F2974" i="14"/>
  <c r="G2974" i="14"/>
  <c r="H2974" i="14"/>
  <c r="I2974" i="14"/>
  <c r="J2974" i="14"/>
  <c r="K2974" i="14"/>
  <c r="L2974" i="14"/>
  <c r="E2975" i="14"/>
  <c r="F2975" i="14"/>
  <c r="G2975" i="14"/>
  <c r="H2975" i="14"/>
  <c r="I2975" i="14"/>
  <c r="J2975" i="14"/>
  <c r="K2975" i="14"/>
  <c r="L2975" i="14"/>
  <c r="E2976" i="14"/>
  <c r="F2976" i="14"/>
  <c r="G2976" i="14"/>
  <c r="H2976" i="14"/>
  <c r="I2976" i="14"/>
  <c r="J2976" i="14"/>
  <c r="K2976" i="14"/>
  <c r="L2976" i="14"/>
  <c r="E2977" i="14"/>
  <c r="F2977" i="14"/>
  <c r="G2977" i="14"/>
  <c r="H2977" i="14"/>
  <c r="I2977" i="14"/>
  <c r="J2977" i="14"/>
  <c r="K2977" i="14"/>
  <c r="L2977" i="14"/>
  <c r="E2978" i="14"/>
  <c r="F2978" i="14"/>
  <c r="G2978" i="14"/>
  <c r="H2978" i="14"/>
  <c r="I2978" i="14"/>
  <c r="J2978" i="14"/>
  <c r="K2978" i="14"/>
  <c r="L2978" i="14"/>
  <c r="E2979" i="14"/>
  <c r="F2979" i="14"/>
  <c r="G2979" i="14"/>
  <c r="H2979" i="14"/>
  <c r="I2979" i="14"/>
  <c r="J2979" i="14"/>
  <c r="K2979" i="14"/>
  <c r="L2979" i="14"/>
  <c r="E2980" i="14"/>
  <c r="F2980" i="14"/>
  <c r="G2980" i="14"/>
  <c r="H2980" i="14"/>
  <c r="I2980" i="14"/>
  <c r="J2980" i="14"/>
  <c r="K2980" i="14"/>
  <c r="L2980" i="14"/>
  <c r="E2981" i="14"/>
  <c r="F2981" i="14"/>
  <c r="G2981" i="14"/>
  <c r="H2981" i="14"/>
  <c r="I2981" i="14"/>
  <c r="J2981" i="14"/>
  <c r="K2981" i="14"/>
  <c r="L2981" i="14"/>
  <c r="E2982" i="14"/>
  <c r="F2982" i="14"/>
  <c r="G2982" i="14"/>
  <c r="H2982" i="14"/>
  <c r="I2982" i="14"/>
  <c r="J2982" i="14"/>
  <c r="K2982" i="14"/>
  <c r="L2982" i="14"/>
  <c r="E2983" i="14"/>
  <c r="F2983" i="14"/>
  <c r="G2983" i="14"/>
  <c r="H2983" i="14"/>
  <c r="I2983" i="14"/>
  <c r="J2983" i="14"/>
  <c r="K2983" i="14"/>
  <c r="L2983" i="14"/>
  <c r="E2984" i="14"/>
  <c r="F2984" i="14"/>
  <c r="G2984" i="14"/>
  <c r="H2984" i="14"/>
  <c r="I2984" i="14"/>
  <c r="J2984" i="14"/>
  <c r="K2984" i="14"/>
  <c r="L2984" i="14"/>
  <c r="E2985" i="14"/>
  <c r="F2985" i="14"/>
  <c r="G2985" i="14"/>
  <c r="H2985" i="14"/>
  <c r="I2985" i="14"/>
  <c r="J2985" i="14"/>
  <c r="K2985" i="14"/>
  <c r="L2985" i="14"/>
  <c r="E2986" i="14"/>
  <c r="F2986" i="14"/>
  <c r="G2986" i="14"/>
  <c r="H2986" i="14"/>
  <c r="I2986" i="14"/>
  <c r="J2986" i="14"/>
  <c r="K2986" i="14"/>
  <c r="L2986" i="14"/>
  <c r="E2987" i="14"/>
  <c r="F2987" i="14"/>
  <c r="G2987" i="14"/>
  <c r="H2987" i="14"/>
  <c r="I2987" i="14"/>
  <c r="J2987" i="14"/>
  <c r="K2987" i="14"/>
  <c r="L2987" i="14"/>
  <c r="E2988" i="14"/>
  <c r="F2988" i="14"/>
  <c r="G2988" i="14"/>
  <c r="H2988" i="14"/>
  <c r="I2988" i="14"/>
  <c r="J2988" i="14"/>
  <c r="K2988" i="14"/>
  <c r="L2988" i="14"/>
  <c r="E2989" i="14"/>
  <c r="F2989" i="14"/>
  <c r="G2989" i="14"/>
  <c r="H2989" i="14"/>
  <c r="I2989" i="14"/>
  <c r="J2989" i="14"/>
  <c r="K2989" i="14"/>
  <c r="L2989" i="14"/>
  <c r="E2990" i="14"/>
  <c r="F2990" i="14"/>
  <c r="G2990" i="14"/>
  <c r="H2990" i="14"/>
  <c r="I2990" i="14"/>
  <c r="J2990" i="14"/>
  <c r="K2990" i="14"/>
  <c r="L2990" i="14"/>
  <c r="E2991" i="14"/>
  <c r="F2991" i="14"/>
  <c r="G2991" i="14"/>
  <c r="H2991" i="14"/>
  <c r="I2991" i="14"/>
  <c r="J2991" i="14"/>
  <c r="K2991" i="14"/>
  <c r="L2991" i="14"/>
  <c r="E2992" i="14"/>
  <c r="F2992" i="14"/>
  <c r="G2992" i="14"/>
  <c r="H2992" i="14"/>
  <c r="I2992" i="14"/>
  <c r="J2992" i="14"/>
  <c r="K2992" i="14"/>
  <c r="L2992" i="14"/>
  <c r="E2993" i="14"/>
  <c r="F2993" i="14"/>
  <c r="G2993" i="14"/>
  <c r="H2993" i="14"/>
  <c r="I2993" i="14"/>
  <c r="J2993" i="14"/>
  <c r="K2993" i="14"/>
  <c r="L2993" i="14"/>
  <c r="E2994" i="14"/>
  <c r="F2994" i="14"/>
  <c r="G2994" i="14"/>
  <c r="H2994" i="14"/>
  <c r="I2994" i="14"/>
  <c r="J2994" i="14"/>
  <c r="K2994" i="14"/>
  <c r="L2994" i="14"/>
  <c r="E2995" i="14"/>
  <c r="F2995" i="14"/>
  <c r="G2995" i="14"/>
  <c r="H2995" i="14"/>
  <c r="I2995" i="14"/>
  <c r="J2995" i="14"/>
  <c r="K2995" i="14"/>
  <c r="L2995" i="14"/>
  <c r="E2996" i="14"/>
  <c r="F2996" i="14"/>
  <c r="G2996" i="14"/>
  <c r="H2996" i="14"/>
  <c r="I2996" i="14"/>
  <c r="J2996" i="14"/>
  <c r="K2996" i="14"/>
  <c r="L2996" i="14"/>
  <c r="E2997" i="14"/>
  <c r="F2997" i="14"/>
  <c r="G2997" i="14"/>
  <c r="H2997" i="14"/>
  <c r="I2997" i="14"/>
  <c r="J2997" i="14"/>
  <c r="K2997" i="14"/>
  <c r="L2997" i="14"/>
  <c r="E2998" i="14"/>
  <c r="F2998" i="14"/>
  <c r="G2998" i="14"/>
  <c r="H2998" i="14"/>
  <c r="I2998" i="14"/>
  <c r="J2998" i="14"/>
  <c r="K2998" i="14"/>
  <c r="L2998" i="14"/>
  <c r="E2999" i="14"/>
  <c r="F2999" i="14"/>
  <c r="G2999" i="14"/>
  <c r="H2999" i="14"/>
  <c r="I2999" i="14"/>
  <c r="J2999" i="14"/>
  <c r="K2999" i="14"/>
  <c r="L2999" i="14"/>
  <c r="E3000" i="14"/>
  <c r="F3000" i="14"/>
  <c r="G3000" i="14"/>
  <c r="H3000" i="14"/>
  <c r="I3000" i="14"/>
  <c r="J3000" i="14"/>
  <c r="K3000" i="14"/>
  <c r="L3000" i="14"/>
  <c r="E3001" i="14"/>
  <c r="F3001" i="14"/>
  <c r="G3001" i="14"/>
  <c r="H3001" i="14"/>
  <c r="I3001" i="14"/>
  <c r="J3001" i="14"/>
  <c r="K3001" i="14"/>
  <c r="L3001" i="14"/>
  <c r="E3002" i="14"/>
  <c r="F3002" i="14"/>
  <c r="G3002" i="14"/>
  <c r="H3002" i="14"/>
  <c r="I3002" i="14"/>
  <c r="J3002" i="14"/>
  <c r="K3002" i="14"/>
  <c r="L3002" i="14"/>
  <c r="E3003" i="14"/>
  <c r="F3003" i="14"/>
  <c r="G3003" i="14"/>
  <c r="H3003" i="14"/>
  <c r="I3003" i="14"/>
  <c r="J3003" i="14"/>
  <c r="K3003" i="14"/>
  <c r="L3003" i="14"/>
  <c r="E3004" i="14"/>
  <c r="F3004" i="14"/>
  <c r="G3004" i="14"/>
  <c r="H3004" i="14"/>
  <c r="I3004" i="14"/>
  <c r="J3004" i="14"/>
  <c r="K3004" i="14"/>
  <c r="L3004" i="14"/>
  <c r="E3005" i="14"/>
  <c r="F3005" i="14"/>
  <c r="G3005" i="14"/>
  <c r="H3005" i="14"/>
  <c r="I3005" i="14"/>
  <c r="J3005" i="14"/>
  <c r="K3005" i="14"/>
  <c r="L3005" i="14"/>
  <c r="E3006" i="14"/>
  <c r="F3006" i="14"/>
  <c r="G3006" i="14"/>
  <c r="H3006" i="14"/>
  <c r="I3006" i="14"/>
  <c r="J3006" i="14"/>
  <c r="K3006" i="14"/>
  <c r="L3006" i="14"/>
  <c r="E3007" i="14"/>
  <c r="F3007" i="14"/>
  <c r="G3007" i="14"/>
  <c r="H3007" i="14"/>
  <c r="I3007" i="14"/>
  <c r="J3007" i="14"/>
  <c r="K3007" i="14"/>
  <c r="L3007" i="14"/>
  <c r="E3008" i="14"/>
  <c r="F3008" i="14"/>
  <c r="G3008" i="14"/>
  <c r="H3008" i="14"/>
  <c r="I3008" i="14"/>
  <c r="J3008" i="14"/>
  <c r="K3008" i="14"/>
  <c r="L3008" i="14"/>
  <c r="E3009" i="14"/>
  <c r="F3009" i="14"/>
  <c r="G3009" i="14"/>
  <c r="H3009" i="14"/>
  <c r="I3009" i="14"/>
  <c r="J3009" i="14"/>
  <c r="K3009" i="14"/>
  <c r="L3009" i="14"/>
  <c r="E3010" i="14"/>
  <c r="F3010" i="14"/>
  <c r="G3010" i="14"/>
  <c r="H3010" i="14"/>
  <c r="I3010" i="14"/>
  <c r="J3010" i="14"/>
  <c r="K3010" i="14"/>
  <c r="L3010" i="14"/>
  <c r="E3011" i="14"/>
  <c r="F3011" i="14"/>
  <c r="G3011" i="14"/>
  <c r="H3011" i="14"/>
  <c r="I3011" i="14"/>
  <c r="J3011" i="14"/>
  <c r="K3011" i="14"/>
  <c r="L3011" i="14"/>
  <c r="E3012" i="14"/>
  <c r="F3012" i="14"/>
  <c r="G3012" i="14"/>
  <c r="H3012" i="14"/>
  <c r="I3012" i="14"/>
  <c r="J3012" i="14"/>
  <c r="K3012" i="14"/>
  <c r="L3012" i="14"/>
  <c r="E2915" i="14"/>
  <c r="F2915" i="14"/>
  <c r="G2915" i="14"/>
  <c r="H2915" i="14"/>
  <c r="I2915" i="14"/>
  <c r="J2915" i="14"/>
  <c r="K2915" i="14"/>
  <c r="L2915" i="14"/>
  <c r="E2916" i="14"/>
  <c r="F2916" i="14"/>
  <c r="G2916" i="14"/>
  <c r="H2916" i="14"/>
  <c r="I2916" i="14"/>
  <c r="J2916" i="14"/>
  <c r="K2916" i="14"/>
  <c r="L2916" i="14"/>
  <c r="E2917" i="14"/>
  <c r="F2917" i="14"/>
  <c r="G2917" i="14"/>
  <c r="H2917" i="14"/>
  <c r="I2917" i="14"/>
  <c r="J2917" i="14"/>
  <c r="K2917" i="14"/>
  <c r="L2917" i="14"/>
  <c r="E2918" i="14"/>
  <c r="F2918" i="14"/>
  <c r="G2918" i="14"/>
  <c r="H2918" i="14"/>
  <c r="I2918" i="14"/>
  <c r="J2918" i="14"/>
  <c r="K2918" i="14"/>
  <c r="L2918" i="14"/>
  <c r="E2919" i="14"/>
  <c r="F2919" i="14"/>
  <c r="G2919" i="14"/>
  <c r="H2919" i="14"/>
  <c r="I2919" i="14"/>
  <c r="J2919" i="14"/>
  <c r="K2919" i="14"/>
  <c r="L2919" i="14"/>
  <c r="E2920" i="14"/>
  <c r="F2920" i="14"/>
  <c r="G2920" i="14"/>
  <c r="H2920" i="14"/>
  <c r="I2920" i="14"/>
  <c r="J2920" i="14"/>
  <c r="K2920" i="14"/>
  <c r="L2920" i="14"/>
  <c r="E2921" i="14"/>
  <c r="F2921" i="14"/>
  <c r="G2921" i="14"/>
  <c r="H2921" i="14"/>
  <c r="I2921" i="14"/>
  <c r="J2921" i="14"/>
  <c r="K2921" i="14"/>
  <c r="L2921" i="14"/>
  <c r="E2922" i="14"/>
  <c r="F2922" i="14"/>
  <c r="G2922" i="14"/>
  <c r="H2922" i="14"/>
  <c r="I2922" i="14"/>
  <c r="J2922" i="14"/>
  <c r="K2922" i="14"/>
  <c r="L2922" i="14"/>
  <c r="E2923" i="14"/>
  <c r="F2923" i="14"/>
  <c r="G2923" i="14"/>
  <c r="H2923" i="14"/>
  <c r="I2923" i="14"/>
  <c r="J2923" i="14"/>
  <c r="K2923" i="14"/>
  <c r="L2923" i="14"/>
  <c r="E2924" i="14"/>
  <c r="F2924" i="14"/>
  <c r="G2924" i="14"/>
  <c r="H2924" i="14"/>
  <c r="I2924" i="14"/>
  <c r="J2924" i="14"/>
  <c r="K2924" i="14"/>
  <c r="L2924" i="14"/>
  <c r="E2925" i="14"/>
  <c r="F2925" i="14"/>
  <c r="G2925" i="14"/>
  <c r="H2925" i="14"/>
  <c r="I2925" i="14"/>
  <c r="J2925" i="14"/>
  <c r="K2925" i="14"/>
  <c r="L2925" i="14"/>
  <c r="E2926" i="14"/>
  <c r="F2926" i="14"/>
  <c r="G2926" i="14"/>
  <c r="H2926" i="14"/>
  <c r="I2926" i="14"/>
  <c r="J2926" i="14"/>
  <c r="K2926" i="14"/>
  <c r="L2926" i="14"/>
  <c r="E2927" i="14"/>
  <c r="F2927" i="14"/>
  <c r="G2927" i="14"/>
  <c r="H2927" i="14"/>
  <c r="I2927" i="14"/>
  <c r="J2927" i="14"/>
  <c r="K2927" i="14"/>
  <c r="L2927" i="14"/>
  <c r="E2928" i="14"/>
  <c r="F2928" i="14"/>
  <c r="G2928" i="14"/>
  <c r="H2928" i="14"/>
  <c r="I2928" i="14"/>
  <c r="J2928" i="14"/>
  <c r="K2928" i="14"/>
  <c r="L2928" i="14"/>
  <c r="E2929" i="14"/>
  <c r="F2929" i="14"/>
  <c r="G2929" i="14"/>
  <c r="H2929" i="14"/>
  <c r="I2929" i="14"/>
  <c r="J2929" i="14"/>
  <c r="K2929" i="14"/>
  <c r="L2929" i="14"/>
  <c r="E2930" i="14"/>
  <c r="F2930" i="14"/>
  <c r="G2930" i="14"/>
  <c r="H2930" i="14"/>
  <c r="I2930" i="14"/>
  <c r="J2930" i="14"/>
  <c r="K2930" i="14"/>
  <c r="L2930" i="14"/>
  <c r="E2931" i="14"/>
  <c r="F2931" i="14"/>
  <c r="G2931" i="14"/>
  <c r="H2931" i="14"/>
  <c r="I2931" i="14"/>
  <c r="J2931" i="14"/>
  <c r="K2931" i="14"/>
  <c r="L2931" i="14"/>
  <c r="E2932" i="14"/>
  <c r="F2932" i="14"/>
  <c r="G2932" i="14"/>
  <c r="H2932" i="14"/>
  <c r="I2932" i="14"/>
  <c r="J2932" i="14"/>
  <c r="K2932" i="14"/>
  <c r="L2932" i="14"/>
  <c r="E2933" i="14"/>
  <c r="F2933" i="14"/>
  <c r="G2933" i="14"/>
  <c r="H2933" i="14"/>
  <c r="I2933" i="14"/>
  <c r="J2933" i="14"/>
  <c r="K2933" i="14"/>
  <c r="L2933" i="14"/>
  <c r="E2934" i="14"/>
  <c r="F2934" i="14"/>
  <c r="G2934" i="14"/>
  <c r="H2934" i="14"/>
  <c r="I2934" i="14"/>
  <c r="J2934" i="14"/>
  <c r="K2934" i="14"/>
  <c r="L2934" i="14"/>
  <c r="E2935" i="14"/>
  <c r="F2935" i="14"/>
  <c r="G2935" i="14"/>
  <c r="H2935" i="14"/>
  <c r="I2935" i="14"/>
  <c r="J2935" i="14"/>
  <c r="K2935" i="14"/>
  <c r="L2935" i="14"/>
  <c r="E2936" i="14"/>
  <c r="F2936" i="14"/>
  <c r="G2936" i="14"/>
  <c r="H2936" i="14"/>
  <c r="I2936" i="14"/>
  <c r="J2936" i="14"/>
  <c r="K2936" i="14"/>
  <c r="L2936" i="14"/>
  <c r="E2937" i="14"/>
  <c r="F2937" i="14"/>
  <c r="G2937" i="14"/>
  <c r="H2937" i="14"/>
  <c r="I2937" i="14"/>
  <c r="J2937" i="14"/>
  <c r="K2937" i="14"/>
  <c r="L2937" i="14"/>
  <c r="E2938" i="14"/>
  <c r="F2938" i="14"/>
  <c r="G2938" i="14"/>
  <c r="H2938" i="14"/>
  <c r="I2938" i="14"/>
  <c r="J2938" i="14"/>
  <c r="K2938" i="14"/>
  <c r="L2938" i="14"/>
  <c r="E2939" i="14"/>
  <c r="F2939" i="14"/>
  <c r="G2939" i="14"/>
  <c r="H2939" i="14"/>
  <c r="I2939" i="14"/>
  <c r="J2939" i="14"/>
  <c r="K2939" i="14"/>
  <c r="L2939" i="14"/>
  <c r="E2940" i="14"/>
  <c r="F2940" i="14"/>
  <c r="G2940" i="14"/>
  <c r="H2940" i="14"/>
  <c r="I2940" i="14"/>
  <c r="J2940" i="14"/>
  <c r="K2940" i="14"/>
  <c r="L2940" i="14"/>
  <c r="E2941" i="14"/>
  <c r="F2941" i="14"/>
  <c r="G2941" i="14"/>
  <c r="H2941" i="14"/>
  <c r="I2941" i="14"/>
  <c r="J2941" i="14"/>
  <c r="K2941" i="14"/>
  <c r="L2941" i="14"/>
  <c r="E2942" i="14"/>
  <c r="F2942" i="14"/>
  <c r="G2942" i="14"/>
  <c r="H2942" i="14"/>
  <c r="I2942" i="14"/>
  <c r="J2942" i="14"/>
  <c r="K2942" i="14"/>
  <c r="L2942" i="14"/>
  <c r="E2943" i="14"/>
  <c r="F2943" i="14"/>
  <c r="G2943" i="14"/>
  <c r="H2943" i="14"/>
  <c r="I2943" i="14"/>
  <c r="J2943" i="14"/>
  <c r="K2943" i="14"/>
  <c r="L2943" i="14"/>
  <c r="E2944" i="14"/>
  <c r="F2944" i="14"/>
  <c r="G2944" i="14"/>
  <c r="H2944" i="14"/>
  <c r="I2944" i="14"/>
  <c r="J2944" i="14"/>
  <c r="K2944" i="14"/>
  <c r="L2944" i="14"/>
  <c r="E2945" i="14"/>
  <c r="F2945" i="14"/>
  <c r="G2945" i="14"/>
  <c r="H2945" i="14"/>
  <c r="I2945" i="14"/>
  <c r="J2945" i="14"/>
  <c r="K2945" i="14"/>
  <c r="L2945" i="14"/>
  <c r="E2946" i="14"/>
  <c r="F2946" i="14"/>
  <c r="G2946" i="14"/>
  <c r="H2946" i="14"/>
  <c r="I2946" i="14"/>
  <c r="J2946" i="14"/>
  <c r="K2946" i="14"/>
  <c r="L2946" i="14"/>
  <c r="E2947" i="14"/>
  <c r="F2947" i="14"/>
  <c r="G2947" i="14"/>
  <c r="H2947" i="14"/>
  <c r="I2947" i="14"/>
  <c r="J2947" i="14"/>
  <c r="K2947" i="14"/>
  <c r="L2947" i="14"/>
  <c r="E2948" i="14"/>
  <c r="F2948" i="14"/>
  <c r="G2948" i="14"/>
  <c r="H2948" i="14"/>
  <c r="I2948" i="14"/>
  <c r="J2948" i="14"/>
  <c r="K2948" i="14"/>
  <c r="L2948" i="14"/>
  <c r="E2949" i="14"/>
  <c r="F2949" i="14"/>
  <c r="G2949" i="14"/>
  <c r="H2949" i="14"/>
  <c r="I2949" i="14"/>
  <c r="J2949" i="14"/>
  <c r="K2949" i="14"/>
  <c r="L2949" i="14"/>
  <c r="E2950" i="14"/>
  <c r="F2950" i="14"/>
  <c r="G2950" i="14"/>
  <c r="H2950" i="14"/>
  <c r="I2950" i="14"/>
  <c r="J2950" i="14"/>
  <c r="K2950" i="14"/>
  <c r="L2950" i="14"/>
  <c r="E2951" i="14"/>
  <c r="F2951" i="14"/>
  <c r="G2951" i="14"/>
  <c r="H2951" i="14"/>
  <c r="I2951" i="14"/>
  <c r="J2951" i="14"/>
  <c r="K2951" i="14"/>
  <c r="L2951" i="14"/>
  <c r="E2952" i="14"/>
  <c r="F2952" i="14"/>
  <c r="G2952" i="14"/>
  <c r="H2952" i="14"/>
  <c r="I2952" i="14"/>
  <c r="J2952" i="14"/>
  <c r="K2952" i="14"/>
  <c r="L2952" i="14"/>
  <c r="E2953" i="14"/>
  <c r="F2953" i="14"/>
  <c r="G2953" i="14"/>
  <c r="H2953" i="14"/>
  <c r="I2953" i="14"/>
  <c r="J2953" i="14"/>
  <c r="K2953" i="14"/>
  <c r="L2953" i="14"/>
  <c r="E2954" i="14"/>
  <c r="F2954" i="14"/>
  <c r="G2954" i="14"/>
  <c r="H2954" i="14"/>
  <c r="I2954" i="14"/>
  <c r="J2954" i="14"/>
  <c r="K2954" i="14"/>
  <c r="L2954" i="14"/>
  <c r="E2955" i="14"/>
  <c r="F2955" i="14"/>
  <c r="G2955" i="14"/>
  <c r="H2955" i="14"/>
  <c r="I2955" i="14"/>
  <c r="J2955" i="14"/>
  <c r="K2955" i="14"/>
  <c r="L2955" i="14"/>
  <c r="E2956" i="14"/>
  <c r="F2956" i="14"/>
  <c r="G2956" i="14"/>
  <c r="H2956" i="14"/>
  <c r="I2956" i="14"/>
  <c r="J2956" i="14"/>
  <c r="K2956" i="14"/>
  <c r="L2956" i="14"/>
  <c r="E2957" i="14"/>
  <c r="F2957" i="14"/>
  <c r="G2957" i="14"/>
  <c r="H2957" i="14"/>
  <c r="I2957" i="14"/>
  <c r="J2957" i="14"/>
  <c r="K2957" i="14"/>
  <c r="L2957" i="14"/>
  <c r="E2958" i="14"/>
  <c r="F2958" i="14"/>
  <c r="G2958" i="14"/>
  <c r="H2958" i="14"/>
  <c r="I2958" i="14"/>
  <c r="J2958" i="14"/>
  <c r="K2958" i="14"/>
  <c r="L2958" i="14"/>
  <c r="E2959" i="14"/>
  <c r="F2959" i="14"/>
  <c r="G2959" i="14"/>
  <c r="H2959" i="14"/>
  <c r="I2959" i="14"/>
  <c r="J2959" i="14"/>
  <c r="K2959" i="14"/>
  <c r="L2959" i="14"/>
  <c r="E2960" i="14"/>
  <c r="F2960" i="14"/>
  <c r="G2960" i="14"/>
  <c r="H2960" i="14"/>
  <c r="I2960" i="14"/>
  <c r="J2960" i="14"/>
  <c r="K2960" i="14"/>
  <c r="L2960" i="14"/>
  <c r="E2961" i="14"/>
  <c r="F2961" i="14"/>
  <c r="G2961" i="14"/>
  <c r="H2961" i="14"/>
  <c r="I2961" i="14"/>
  <c r="J2961" i="14"/>
  <c r="K2961" i="14"/>
  <c r="L2961" i="14"/>
  <c r="E2864" i="14"/>
  <c r="F2864" i="14"/>
  <c r="G2864" i="14"/>
  <c r="H2864" i="14"/>
  <c r="I2864" i="14"/>
  <c r="J2864" i="14"/>
  <c r="K2864" i="14"/>
  <c r="L2864" i="14"/>
  <c r="E2865" i="14"/>
  <c r="F2865" i="14"/>
  <c r="G2865" i="14"/>
  <c r="H2865" i="14"/>
  <c r="I2865" i="14"/>
  <c r="J2865" i="14"/>
  <c r="K2865" i="14"/>
  <c r="L2865" i="14"/>
  <c r="E2866" i="14"/>
  <c r="F2866" i="14"/>
  <c r="G2866" i="14"/>
  <c r="H2866" i="14"/>
  <c r="I2866" i="14"/>
  <c r="J2866" i="14"/>
  <c r="K2866" i="14"/>
  <c r="L2866" i="14"/>
  <c r="E2867" i="14"/>
  <c r="F2867" i="14"/>
  <c r="G2867" i="14"/>
  <c r="H2867" i="14"/>
  <c r="I2867" i="14"/>
  <c r="J2867" i="14"/>
  <c r="K2867" i="14"/>
  <c r="L2867" i="14"/>
  <c r="E2868" i="14"/>
  <c r="F2868" i="14"/>
  <c r="G2868" i="14"/>
  <c r="H2868" i="14"/>
  <c r="I2868" i="14"/>
  <c r="J2868" i="14"/>
  <c r="K2868" i="14"/>
  <c r="L2868" i="14"/>
  <c r="E2869" i="14"/>
  <c r="F2869" i="14"/>
  <c r="G2869" i="14"/>
  <c r="H2869" i="14"/>
  <c r="I2869" i="14"/>
  <c r="J2869" i="14"/>
  <c r="K2869" i="14"/>
  <c r="L2869" i="14"/>
  <c r="E2870" i="14"/>
  <c r="F2870" i="14"/>
  <c r="G2870" i="14"/>
  <c r="H2870" i="14"/>
  <c r="I2870" i="14"/>
  <c r="J2870" i="14"/>
  <c r="K2870" i="14"/>
  <c r="L2870" i="14"/>
  <c r="E2871" i="14"/>
  <c r="F2871" i="14"/>
  <c r="G2871" i="14"/>
  <c r="H2871" i="14"/>
  <c r="I2871" i="14"/>
  <c r="J2871" i="14"/>
  <c r="K2871" i="14"/>
  <c r="L2871" i="14"/>
  <c r="E2872" i="14"/>
  <c r="F2872" i="14"/>
  <c r="G2872" i="14"/>
  <c r="H2872" i="14"/>
  <c r="I2872" i="14"/>
  <c r="J2872" i="14"/>
  <c r="K2872" i="14"/>
  <c r="L2872" i="14"/>
  <c r="E2873" i="14"/>
  <c r="F2873" i="14"/>
  <c r="G2873" i="14"/>
  <c r="H2873" i="14"/>
  <c r="I2873" i="14"/>
  <c r="J2873" i="14"/>
  <c r="K2873" i="14"/>
  <c r="L2873" i="14"/>
  <c r="E2874" i="14"/>
  <c r="F2874" i="14"/>
  <c r="G2874" i="14"/>
  <c r="H2874" i="14"/>
  <c r="I2874" i="14"/>
  <c r="J2874" i="14"/>
  <c r="K2874" i="14"/>
  <c r="L2874" i="14"/>
  <c r="E2875" i="14"/>
  <c r="F2875" i="14"/>
  <c r="G2875" i="14"/>
  <c r="H2875" i="14"/>
  <c r="I2875" i="14"/>
  <c r="J2875" i="14"/>
  <c r="K2875" i="14"/>
  <c r="L2875" i="14"/>
  <c r="E2876" i="14"/>
  <c r="F2876" i="14"/>
  <c r="G2876" i="14"/>
  <c r="H2876" i="14"/>
  <c r="I2876" i="14"/>
  <c r="J2876" i="14"/>
  <c r="K2876" i="14"/>
  <c r="L2876" i="14"/>
  <c r="E2877" i="14"/>
  <c r="F2877" i="14"/>
  <c r="G2877" i="14"/>
  <c r="H2877" i="14"/>
  <c r="I2877" i="14"/>
  <c r="J2877" i="14"/>
  <c r="K2877" i="14"/>
  <c r="L2877" i="14"/>
  <c r="E2878" i="14"/>
  <c r="F2878" i="14"/>
  <c r="G2878" i="14"/>
  <c r="H2878" i="14"/>
  <c r="I2878" i="14"/>
  <c r="J2878" i="14"/>
  <c r="K2878" i="14"/>
  <c r="L2878" i="14"/>
  <c r="E2879" i="14"/>
  <c r="F2879" i="14"/>
  <c r="G2879" i="14"/>
  <c r="H2879" i="14"/>
  <c r="I2879" i="14"/>
  <c r="J2879" i="14"/>
  <c r="K2879" i="14"/>
  <c r="L2879" i="14"/>
  <c r="E2880" i="14"/>
  <c r="F2880" i="14"/>
  <c r="G2880" i="14"/>
  <c r="H2880" i="14"/>
  <c r="I2880" i="14"/>
  <c r="J2880" i="14"/>
  <c r="K2880" i="14"/>
  <c r="L2880" i="14"/>
  <c r="E2881" i="14"/>
  <c r="F2881" i="14"/>
  <c r="G2881" i="14"/>
  <c r="H2881" i="14"/>
  <c r="I2881" i="14"/>
  <c r="J2881" i="14"/>
  <c r="K2881" i="14"/>
  <c r="L2881" i="14"/>
  <c r="E2882" i="14"/>
  <c r="F2882" i="14"/>
  <c r="G2882" i="14"/>
  <c r="H2882" i="14"/>
  <c r="I2882" i="14"/>
  <c r="J2882" i="14"/>
  <c r="K2882" i="14"/>
  <c r="L2882" i="14"/>
  <c r="E2883" i="14"/>
  <c r="F2883" i="14"/>
  <c r="G2883" i="14"/>
  <c r="H2883" i="14"/>
  <c r="I2883" i="14"/>
  <c r="J2883" i="14"/>
  <c r="K2883" i="14"/>
  <c r="L2883" i="14"/>
  <c r="E2884" i="14"/>
  <c r="F2884" i="14"/>
  <c r="G2884" i="14"/>
  <c r="H2884" i="14"/>
  <c r="I2884" i="14"/>
  <c r="J2884" i="14"/>
  <c r="K2884" i="14"/>
  <c r="L2884" i="14"/>
  <c r="E2885" i="14"/>
  <c r="F2885" i="14"/>
  <c r="G2885" i="14"/>
  <c r="H2885" i="14"/>
  <c r="I2885" i="14"/>
  <c r="J2885" i="14"/>
  <c r="K2885" i="14"/>
  <c r="L2885" i="14"/>
  <c r="E2886" i="14"/>
  <c r="F2886" i="14"/>
  <c r="G2886" i="14"/>
  <c r="H2886" i="14"/>
  <c r="I2886" i="14"/>
  <c r="J2886" i="14"/>
  <c r="K2886" i="14"/>
  <c r="L2886" i="14"/>
  <c r="E2887" i="14"/>
  <c r="F2887" i="14"/>
  <c r="G2887" i="14"/>
  <c r="H2887" i="14"/>
  <c r="I2887" i="14"/>
  <c r="J2887" i="14"/>
  <c r="K2887" i="14"/>
  <c r="L2887" i="14"/>
  <c r="E2888" i="14"/>
  <c r="F2888" i="14"/>
  <c r="G2888" i="14"/>
  <c r="H2888" i="14"/>
  <c r="I2888" i="14"/>
  <c r="J2888" i="14"/>
  <c r="K2888" i="14"/>
  <c r="L2888" i="14"/>
  <c r="E2889" i="14"/>
  <c r="F2889" i="14"/>
  <c r="G2889" i="14"/>
  <c r="H2889" i="14"/>
  <c r="I2889" i="14"/>
  <c r="J2889" i="14"/>
  <c r="K2889" i="14"/>
  <c r="L2889" i="14"/>
  <c r="E2890" i="14"/>
  <c r="F2890" i="14"/>
  <c r="G2890" i="14"/>
  <c r="H2890" i="14"/>
  <c r="I2890" i="14"/>
  <c r="J2890" i="14"/>
  <c r="K2890" i="14"/>
  <c r="L2890" i="14"/>
  <c r="E2891" i="14"/>
  <c r="F2891" i="14"/>
  <c r="G2891" i="14"/>
  <c r="H2891" i="14"/>
  <c r="I2891" i="14"/>
  <c r="J2891" i="14"/>
  <c r="K2891" i="14"/>
  <c r="L2891" i="14"/>
  <c r="E2892" i="14"/>
  <c r="F2892" i="14"/>
  <c r="G2892" i="14"/>
  <c r="H2892" i="14"/>
  <c r="I2892" i="14"/>
  <c r="J2892" i="14"/>
  <c r="K2892" i="14"/>
  <c r="L2892" i="14"/>
  <c r="E2893" i="14"/>
  <c r="F2893" i="14"/>
  <c r="G2893" i="14"/>
  <c r="H2893" i="14"/>
  <c r="I2893" i="14"/>
  <c r="J2893" i="14"/>
  <c r="K2893" i="14"/>
  <c r="L2893" i="14"/>
  <c r="E2894" i="14"/>
  <c r="F2894" i="14"/>
  <c r="G2894" i="14"/>
  <c r="H2894" i="14"/>
  <c r="I2894" i="14"/>
  <c r="J2894" i="14"/>
  <c r="K2894" i="14"/>
  <c r="L2894" i="14"/>
  <c r="E2895" i="14"/>
  <c r="F2895" i="14"/>
  <c r="G2895" i="14"/>
  <c r="H2895" i="14"/>
  <c r="I2895" i="14"/>
  <c r="J2895" i="14"/>
  <c r="K2895" i="14"/>
  <c r="L2895" i="14"/>
  <c r="E2896" i="14"/>
  <c r="F2896" i="14"/>
  <c r="G2896" i="14"/>
  <c r="H2896" i="14"/>
  <c r="I2896" i="14"/>
  <c r="J2896" i="14"/>
  <c r="K2896" i="14"/>
  <c r="L2896" i="14"/>
  <c r="E2897" i="14"/>
  <c r="F2897" i="14"/>
  <c r="G2897" i="14"/>
  <c r="H2897" i="14"/>
  <c r="I2897" i="14"/>
  <c r="J2897" i="14"/>
  <c r="K2897" i="14"/>
  <c r="L2897" i="14"/>
  <c r="E2898" i="14"/>
  <c r="F2898" i="14"/>
  <c r="G2898" i="14"/>
  <c r="H2898" i="14"/>
  <c r="I2898" i="14"/>
  <c r="J2898" i="14"/>
  <c r="K2898" i="14"/>
  <c r="L2898" i="14"/>
  <c r="E2899" i="14"/>
  <c r="F2899" i="14"/>
  <c r="G2899" i="14"/>
  <c r="H2899" i="14"/>
  <c r="I2899" i="14"/>
  <c r="J2899" i="14"/>
  <c r="K2899" i="14"/>
  <c r="L2899" i="14"/>
  <c r="E2900" i="14"/>
  <c r="F2900" i="14"/>
  <c r="G2900" i="14"/>
  <c r="H2900" i="14"/>
  <c r="I2900" i="14"/>
  <c r="J2900" i="14"/>
  <c r="K2900" i="14"/>
  <c r="L2900" i="14"/>
  <c r="E2901" i="14"/>
  <c r="F2901" i="14"/>
  <c r="G2901" i="14"/>
  <c r="H2901" i="14"/>
  <c r="I2901" i="14"/>
  <c r="J2901" i="14"/>
  <c r="K2901" i="14"/>
  <c r="L2901" i="14"/>
  <c r="E2902" i="14"/>
  <c r="F2902" i="14"/>
  <c r="G2902" i="14"/>
  <c r="H2902" i="14"/>
  <c r="I2902" i="14"/>
  <c r="J2902" i="14"/>
  <c r="K2902" i="14"/>
  <c r="L2902" i="14"/>
  <c r="E2903" i="14"/>
  <c r="F2903" i="14"/>
  <c r="G2903" i="14"/>
  <c r="H2903" i="14"/>
  <c r="I2903" i="14"/>
  <c r="J2903" i="14"/>
  <c r="K2903" i="14"/>
  <c r="L2903" i="14"/>
  <c r="E2904" i="14"/>
  <c r="F2904" i="14"/>
  <c r="G2904" i="14"/>
  <c r="H2904" i="14"/>
  <c r="I2904" i="14"/>
  <c r="J2904" i="14"/>
  <c r="K2904" i="14"/>
  <c r="L2904" i="14"/>
  <c r="E2905" i="14"/>
  <c r="F2905" i="14"/>
  <c r="G2905" i="14"/>
  <c r="H2905" i="14"/>
  <c r="I2905" i="14"/>
  <c r="J2905" i="14"/>
  <c r="K2905" i="14"/>
  <c r="L2905" i="14"/>
  <c r="E2906" i="14"/>
  <c r="F2906" i="14"/>
  <c r="G2906" i="14"/>
  <c r="H2906" i="14"/>
  <c r="I2906" i="14"/>
  <c r="J2906" i="14"/>
  <c r="K2906" i="14"/>
  <c r="L2906" i="14"/>
  <c r="E2907" i="14"/>
  <c r="F2907" i="14"/>
  <c r="G2907" i="14"/>
  <c r="H2907" i="14"/>
  <c r="I2907" i="14"/>
  <c r="J2907" i="14"/>
  <c r="K2907" i="14"/>
  <c r="L2907" i="14"/>
  <c r="E2908" i="14"/>
  <c r="F2908" i="14"/>
  <c r="G2908" i="14"/>
  <c r="H2908" i="14"/>
  <c r="I2908" i="14"/>
  <c r="J2908" i="14"/>
  <c r="K2908" i="14"/>
  <c r="L2908" i="14"/>
  <c r="E2909" i="14"/>
  <c r="F2909" i="14"/>
  <c r="G2909" i="14"/>
  <c r="H2909" i="14"/>
  <c r="I2909" i="14"/>
  <c r="J2909" i="14"/>
  <c r="K2909" i="14"/>
  <c r="L2909" i="14"/>
  <c r="E2910" i="14"/>
  <c r="F2910" i="14"/>
  <c r="G2910" i="14"/>
  <c r="H2910" i="14"/>
  <c r="I2910" i="14"/>
  <c r="J2910" i="14"/>
  <c r="K2910" i="14"/>
  <c r="L2910" i="14"/>
  <c r="E2813" i="14"/>
  <c r="F2813" i="14"/>
  <c r="G2813" i="14"/>
  <c r="H2813" i="14"/>
  <c r="I2813" i="14"/>
  <c r="J2813" i="14"/>
  <c r="K2813" i="14"/>
  <c r="L2813" i="14"/>
  <c r="E2814" i="14"/>
  <c r="F2814" i="14"/>
  <c r="G2814" i="14"/>
  <c r="H2814" i="14"/>
  <c r="I2814" i="14"/>
  <c r="J2814" i="14"/>
  <c r="K2814" i="14"/>
  <c r="L2814" i="14"/>
  <c r="E2815" i="14"/>
  <c r="F2815" i="14"/>
  <c r="G2815" i="14"/>
  <c r="H2815" i="14"/>
  <c r="I2815" i="14"/>
  <c r="J2815" i="14"/>
  <c r="K2815" i="14"/>
  <c r="L2815" i="14"/>
  <c r="E2816" i="14"/>
  <c r="F2816" i="14"/>
  <c r="G2816" i="14"/>
  <c r="H2816" i="14"/>
  <c r="I2816" i="14"/>
  <c r="J2816" i="14"/>
  <c r="K2816" i="14"/>
  <c r="L2816" i="14"/>
  <c r="E2817" i="14"/>
  <c r="F2817" i="14"/>
  <c r="G2817" i="14"/>
  <c r="H2817" i="14"/>
  <c r="I2817" i="14"/>
  <c r="J2817" i="14"/>
  <c r="K2817" i="14"/>
  <c r="L2817" i="14"/>
  <c r="E2818" i="14"/>
  <c r="F2818" i="14"/>
  <c r="G2818" i="14"/>
  <c r="H2818" i="14"/>
  <c r="I2818" i="14"/>
  <c r="J2818" i="14"/>
  <c r="K2818" i="14"/>
  <c r="L2818" i="14"/>
  <c r="E2819" i="14"/>
  <c r="F2819" i="14"/>
  <c r="G2819" i="14"/>
  <c r="H2819" i="14"/>
  <c r="I2819" i="14"/>
  <c r="J2819" i="14"/>
  <c r="K2819" i="14"/>
  <c r="L2819" i="14"/>
  <c r="E2820" i="14"/>
  <c r="F2820" i="14"/>
  <c r="G2820" i="14"/>
  <c r="H2820" i="14"/>
  <c r="I2820" i="14"/>
  <c r="J2820" i="14"/>
  <c r="K2820" i="14"/>
  <c r="L2820" i="14"/>
  <c r="E2821" i="14"/>
  <c r="F2821" i="14"/>
  <c r="G2821" i="14"/>
  <c r="H2821" i="14"/>
  <c r="I2821" i="14"/>
  <c r="J2821" i="14"/>
  <c r="K2821" i="14"/>
  <c r="L2821" i="14"/>
  <c r="E2822" i="14"/>
  <c r="F2822" i="14"/>
  <c r="G2822" i="14"/>
  <c r="H2822" i="14"/>
  <c r="I2822" i="14"/>
  <c r="J2822" i="14"/>
  <c r="K2822" i="14"/>
  <c r="L2822" i="14"/>
  <c r="E2823" i="14"/>
  <c r="F2823" i="14"/>
  <c r="G2823" i="14"/>
  <c r="H2823" i="14"/>
  <c r="I2823" i="14"/>
  <c r="J2823" i="14"/>
  <c r="K2823" i="14"/>
  <c r="L2823" i="14"/>
  <c r="E2824" i="14"/>
  <c r="F2824" i="14"/>
  <c r="G2824" i="14"/>
  <c r="H2824" i="14"/>
  <c r="I2824" i="14"/>
  <c r="J2824" i="14"/>
  <c r="K2824" i="14"/>
  <c r="L2824" i="14"/>
  <c r="E2825" i="14"/>
  <c r="F2825" i="14"/>
  <c r="G2825" i="14"/>
  <c r="H2825" i="14"/>
  <c r="I2825" i="14"/>
  <c r="J2825" i="14"/>
  <c r="K2825" i="14"/>
  <c r="L2825" i="14"/>
  <c r="E2826" i="14"/>
  <c r="F2826" i="14"/>
  <c r="G2826" i="14"/>
  <c r="H2826" i="14"/>
  <c r="I2826" i="14"/>
  <c r="J2826" i="14"/>
  <c r="K2826" i="14"/>
  <c r="L2826" i="14"/>
  <c r="E2827" i="14"/>
  <c r="F2827" i="14"/>
  <c r="G2827" i="14"/>
  <c r="H2827" i="14"/>
  <c r="I2827" i="14"/>
  <c r="J2827" i="14"/>
  <c r="K2827" i="14"/>
  <c r="L2827" i="14"/>
  <c r="E2828" i="14"/>
  <c r="F2828" i="14"/>
  <c r="G2828" i="14"/>
  <c r="H2828" i="14"/>
  <c r="I2828" i="14"/>
  <c r="J2828" i="14"/>
  <c r="K2828" i="14"/>
  <c r="L2828" i="14"/>
  <c r="E2829" i="14"/>
  <c r="F2829" i="14"/>
  <c r="G2829" i="14"/>
  <c r="H2829" i="14"/>
  <c r="I2829" i="14"/>
  <c r="J2829" i="14"/>
  <c r="K2829" i="14"/>
  <c r="L2829" i="14"/>
  <c r="E2830" i="14"/>
  <c r="F2830" i="14"/>
  <c r="G2830" i="14"/>
  <c r="H2830" i="14"/>
  <c r="I2830" i="14"/>
  <c r="J2830" i="14"/>
  <c r="K2830" i="14"/>
  <c r="L2830" i="14"/>
  <c r="E2831" i="14"/>
  <c r="F2831" i="14"/>
  <c r="G2831" i="14"/>
  <c r="H2831" i="14"/>
  <c r="I2831" i="14"/>
  <c r="J2831" i="14"/>
  <c r="K2831" i="14"/>
  <c r="L2831" i="14"/>
  <c r="E2832" i="14"/>
  <c r="F2832" i="14"/>
  <c r="G2832" i="14"/>
  <c r="H2832" i="14"/>
  <c r="I2832" i="14"/>
  <c r="J2832" i="14"/>
  <c r="K2832" i="14"/>
  <c r="L2832" i="14"/>
  <c r="E2833" i="14"/>
  <c r="F2833" i="14"/>
  <c r="G2833" i="14"/>
  <c r="H2833" i="14"/>
  <c r="I2833" i="14"/>
  <c r="J2833" i="14"/>
  <c r="K2833" i="14"/>
  <c r="L2833" i="14"/>
  <c r="E2834" i="14"/>
  <c r="F2834" i="14"/>
  <c r="G2834" i="14"/>
  <c r="H2834" i="14"/>
  <c r="I2834" i="14"/>
  <c r="J2834" i="14"/>
  <c r="K2834" i="14"/>
  <c r="L2834" i="14"/>
  <c r="E2835" i="14"/>
  <c r="F2835" i="14"/>
  <c r="G2835" i="14"/>
  <c r="H2835" i="14"/>
  <c r="I2835" i="14"/>
  <c r="J2835" i="14"/>
  <c r="K2835" i="14"/>
  <c r="L2835" i="14"/>
  <c r="E2836" i="14"/>
  <c r="F2836" i="14"/>
  <c r="G2836" i="14"/>
  <c r="H2836" i="14"/>
  <c r="I2836" i="14"/>
  <c r="J2836" i="14"/>
  <c r="K2836" i="14"/>
  <c r="L2836" i="14"/>
  <c r="E2837" i="14"/>
  <c r="F2837" i="14"/>
  <c r="G2837" i="14"/>
  <c r="H2837" i="14"/>
  <c r="I2837" i="14"/>
  <c r="J2837" i="14"/>
  <c r="K2837" i="14"/>
  <c r="L2837" i="14"/>
  <c r="E2838" i="14"/>
  <c r="F2838" i="14"/>
  <c r="G2838" i="14"/>
  <c r="H2838" i="14"/>
  <c r="I2838" i="14"/>
  <c r="J2838" i="14"/>
  <c r="K2838" i="14"/>
  <c r="L2838" i="14"/>
  <c r="E2839" i="14"/>
  <c r="F2839" i="14"/>
  <c r="G2839" i="14"/>
  <c r="H2839" i="14"/>
  <c r="I2839" i="14"/>
  <c r="J2839" i="14"/>
  <c r="K2839" i="14"/>
  <c r="L2839" i="14"/>
  <c r="E2840" i="14"/>
  <c r="F2840" i="14"/>
  <c r="G2840" i="14"/>
  <c r="H2840" i="14"/>
  <c r="I2840" i="14"/>
  <c r="J2840" i="14"/>
  <c r="K2840" i="14"/>
  <c r="L2840" i="14"/>
  <c r="E2841" i="14"/>
  <c r="F2841" i="14"/>
  <c r="G2841" i="14"/>
  <c r="H2841" i="14"/>
  <c r="I2841" i="14"/>
  <c r="J2841" i="14"/>
  <c r="K2841" i="14"/>
  <c r="L2841" i="14"/>
  <c r="E2842" i="14"/>
  <c r="F2842" i="14"/>
  <c r="G2842" i="14"/>
  <c r="H2842" i="14"/>
  <c r="I2842" i="14"/>
  <c r="J2842" i="14"/>
  <c r="K2842" i="14"/>
  <c r="L2842" i="14"/>
  <c r="E2843" i="14"/>
  <c r="F2843" i="14"/>
  <c r="G2843" i="14"/>
  <c r="H2843" i="14"/>
  <c r="I2843" i="14"/>
  <c r="J2843" i="14"/>
  <c r="K2843" i="14"/>
  <c r="L2843" i="14"/>
  <c r="E2844" i="14"/>
  <c r="F2844" i="14"/>
  <c r="G2844" i="14"/>
  <c r="H2844" i="14"/>
  <c r="I2844" i="14"/>
  <c r="J2844" i="14"/>
  <c r="K2844" i="14"/>
  <c r="L2844" i="14"/>
  <c r="E2845" i="14"/>
  <c r="F2845" i="14"/>
  <c r="G2845" i="14"/>
  <c r="H2845" i="14"/>
  <c r="I2845" i="14"/>
  <c r="J2845" i="14"/>
  <c r="K2845" i="14"/>
  <c r="L2845" i="14"/>
  <c r="E2846" i="14"/>
  <c r="F2846" i="14"/>
  <c r="G2846" i="14"/>
  <c r="H2846" i="14"/>
  <c r="I2846" i="14"/>
  <c r="J2846" i="14"/>
  <c r="K2846" i="14"/>
  <c r="L2846" i="14"/>
  <c r="E2847" i="14"/>
  <c r="F2847" i="14"/>
  <c r="G2847" i="14"/>
  <c r="H2847" i="14"/>
  <c r="I2847" i="14"/>
  <c r="J2847" i="14"/>
  <c r="K2847" i="14"/>
  <c r="L2847" i="14"/>
  <c r="E2848" i="14"/>
  <c r="F2848" i="14"/>
  <c r="G2848" i="14"/>
  <c r="H2848" i="14"/>
  <c r="I2848" i="14"/>
  <c r="J2848" i="14"/>
  <c r="K2848" i="14"/>
  <c r="L2848" i="14"/>
  <c r="E2849" i="14"/>
  <c r="F2849" i="14"/>
  <c r="G2849" i="14"/>
  <c r="H2849" i="14"/>
  <c r="I2849" i="14"/>
  <c r="J2849" i="14"/>
  <c r="K2849" i="14"/>
  <c r="L2849" i="14"/>
  <c r="E2850" i="14"/>
  <c r="F2850" i="14"/>
  <c r="G2850" i="14"/>
  <c r="H2850" i="14"/>
  <c r="I2850" i="14"/>
  <c r="J2850" i="14"/>
  <c r="K2850" i="14"/>
  <c r="L2850" i="14"/>
  <c r="E2851" i="14"/>
  <c r="F2851" i="14"/>
  <c r="G2851" i="14"/>
  <c r="H2851" i="14"/>
  <c r="I2851" i="14"/>
  <c r="J2851" i="14"/>
  <c r="K2851" i="14"/>
  <c r="L2851" i="14"/>
  <c r="E2852" i="14"/>
  <c r="F2852" i="14"/>
  <c r="G2852" i="14"/>
  <c r="H2852" i="14"/>
  <c r="I2852" i="14"/>
  <c r="J2852" i="14"/>
  <c r="K2852" i="14"/>
  <c r="L2852" i="14"/>
  <c r="E2853" i="14"/>
  <c r="F2853" i="14"/>
  <c r="G2853" i="14"/>
  <c r="H2853" i="14"/>
  <c r="I2853" i="14"/>
  <c r="J2853" i="14"/>
  <c r="K2853" i="14"/>
  <c r="L2853" i="14"/>
  <c r="E2854" i="14"/>
  <c r="F2854" i="14"/>
  <c r="G2854" i="14"/>
  <c r="H2854" i="14"/>
  <c r="I2854" i="14"/>
  <c r="J2854" i="14"/>
  <c r="K2854" i="14"/>
  <c r="L2854" i="14"/>
  <c r="E2855" i="14"/>
  <c r="F2855" i="14"/>
  <c r="G2855" i="14"/>
  <c r="H2855" i="14"/>
  <c r="I2855" i="14"/>
  <c r="J2855" i="14"/>
  <c r="K2855" i="14"/>
  <c r="L2855" i="14"/>
  <c r="E2856" i="14"/>
  <c r="F2856" i="14"/>
  <c r="G2856" i="14"/>
  <c r="H2856" i="14"/>
  <c r="I2856" i="14"/>
  <c r="J2856" i="14"/>
  <c r="K2856" i="14"/>
  <c r="L2856" i="14"/>
  <c r="E2857" i="14"/>
  <c r="F2857" i="14"/>
  <c r="G2857" i="14"/>
  <c r="H2857" i="14"/>
  <c r="I2857" i="14"/>
  <c r="J2857" i="14"/>
  <c r="K2857" i="14"/>
  <c r="L2857" i="14"/>
  <c r="E2858" i="14"/>
  <c r="F2858" i="14"/>
  <c r="G2858" i="14"/>
  <c r="H2858" i="14"/>
  <c r="I2858" i="14"/>
  <c r="J2858" i="14"/>
  <c r="K2858" i="14"/>
  <c r="L2858" i="14"/>
  <c r="E2859" i="14"/>
  <c r="F2859" i="14"/>
  <c r="G2859" i="14"/>
  <c r="H2859" i="14"/>
  <c r="I2859" i="14"/>
  <c r="J2859" i="14"/>
  <c r="K2859" i="14"/>
  <c r="L2859" i="14"/>
  <c r="E2762" i="14"/>
  <c r="F2762" i="14"/>
  <c r="G2762" i="14"/>
  <c r="H2762" i="14"/>
  <c r="I2762" i="14"/>
  <c r="J2762" i="14"/>
  <c r="K2762" i="14"/>
  <c r="L2762" i="14"/>
  <c r="E2763" i="14"/>
  <c r="F2763" i="14"/>
  <c r="G2763" i="14"/>
  <c r="H2763" i="14"/>
  <c r="I2763" i="14"/>
  <c r="J2763" i="14"/>
  <c r="K2763" i="14"/>
  <c r="L2763" i="14"/>
  <c r="E2764" i="14"/>
  <c r="F2764" i="14"/>
  <c r="G2764" i="14"/>
  <c r="H2764" i="14"/>
  <c r="I2764" i="14"/>
  <c r="J2764" i="14"/>
  <c r="K2764" i="14"/>
  <c r="L2764" i="14"/>
  <c r="E2765" i="14"/>
  <c r="F2765" i="14"/>
  <c r="G2765" i="14"/>
  <c r="H2765" i="14"/>
  <c r="I2765" i="14"/>
  <c r="J2765" i="14"/>
  <c r="K2765" i="14"/>
  <c r="L2765" i="14"/>
  <c r="E2766" i="14"/>
  <c r="F2766" i="14"/>
  <c r="G2766" i="14"/>
  <c r="H2766" i="14"/>
  <c r="I2766" i="14"/>
  <c r="J2766" i="14"/>
  <c r="K2766" i="14"/>
  <c r="L2766" i="14"/>
  <c r="E2767" i="14"/>
  <c r="F2767" i="14"/>
  <c r="G2767" i="14"/>
  <c r="H2767" i="14"/>
  <c r="I2767" i="14"/>
  <c r="J2767" i="14"/>
  <c r="K2767" i="14"/>
  <c r="L2767" i="14"/>
  <c r="E2768" i="14"/>
  <c r="F2768" i="14"/>
  <c r="G2768" i="14"/>
  <c r="H2768" i="14"/>
  <c r="I2768" i="14"/>
  <c r="J2768" i="14"/>
  <c r="K2768" i="14"/>
  <c r="L2768" i="14"/>
  <c r="E2769" i="14"/>
  <c r="F2769" i="14"/>
  <c r="G2769" i="14"/>
  <c r="H2769" i="14"/>
  <c r="I2769" i="14"/>
  <c r="J2769" i="14"/>
  <c r="K2769" i="14"/>
  <c r="L2769" i="14"/>
  <c r="E2770" i="14"/>
  <c r="F2770" i="14"/>
  <c r="G2770" i="14"/>
  <c r="H2770" i="14"/>
  <c r="I2770" i="14"/>
  <c r="J2770" i="14"/>
  <c r="K2770" i="14"/>
  <c r="L2770" i="14"/>
  <c r="E2771" i="14"/>
  <c r="F2771" i="14"/>
  <c r="G2771" i="14"/>
  <c r="H2771" i="14"/>
  <c r="I2771" i="14"/>
  <c r="J2771" i="14"/>
  <c r="K2771" i="14"/>
  <c r="L2771" i="14"/>
  <c r="E2772" i="14"/>
  <c r="F2772" i="14"/>
  <c r="G2772" i="14"/>
  <c r="H2772" i="14"/>
  <c r="I2772" i="14"/>
  <c r="J2772" i="14"/>
  <c r="K2772" i="14"/>
  <c r="L2772" i="14"/>
  <c r="E2773" i="14"/>
  <c r="F2773" i="14"/>
  <c r="G2773" i="14"/>
  <c r="H2773" i="14"/>
  <c r="I2773" i="14"/>
  <c r="J2773" i="14"/>
  <c r="K2773" i="14"/>
  <c r="L2773" i="14"/>
  <c r="E2774" i="14"/>
  <c r="F2774" i="14"/>
  <c r="G2774" i="14"/>
  <c r="H2774" i="14"/>
  <c r="I2774" i="14"/>
  <c r="J2774" i="14"/>
  <c r="K2774" i="14"/>
  <c r="L2774" i="14"/>
  <c r="E2775" i="14"/>
  <c r="F2775" i="14"/>
  <c r="G2775" i="14"/>
  <c r="H2775" i="14"/>
  <c r="I2775" i="14"/>
  <c r="J2775" i="14"/>
  <c r="K2775" i="14"/>
  <c r="L2775" i="14"/>
  <c r="E2776" i="14"/>
  <c r="F2776" i="14"/>
  <c r="G2776" i="14"/>
  <c r="H2776" i="14"/>
  <c r="I2776" i="14"/>
  <c r="J2776" i="14"/>
  <c r="K2776" i="14"/>
  <c r="L2776" i="14"/>
  <c r="E2777" i="14"/>
  <c r="F2777" i="14"/>
  <c r="G2777" i="14"/>
  <c r="H2777" i="14"/>
  <c r="I2777" i="14"/>
  <c r="J2777" i="14"/>
  <c r="K2777" i="14"/>
  <c r="L2777" i="14"/>
  <c r="E2778" i="14"/>
  <c r="F2778" i="14"/>
  <c r="G2778" i="14"/>
  <c r="H2778" i="14"/>
  <c r="I2778" i="14"/>
  <c r="J2778" i="14"/>
  <c r="K2778" i="14"/>
  <c r="L2778" i="14"/>
  <c r="E2779" i="14"/>
  <c r="F2779" i="14"/>
  <c r="G2779" i="14"/>
  <c r="H2779" i="14"/>
  <c r="I2779" i="14"/>
  <c r="J2779" i="14"/>
  <c r="K2779" i="14"/>
  <c r="L2779" i="14"/>
  <c r="E2780" i="14"/>
  <c r="F2780" i="14"/>
  <c r="G2780" i="14"/>
  <c r="H2780" i="14"/>
  <c r="I2780" i="14"/>
  <c r="J2780" i="14"/>
  <c r="K2780" i="14"/>
  <c r="L2780" i="14"/>
  <c r="E2781" i="14"/>
  <c r="F2781" i="14"/>
  <c r="G2781" i="14"/>
  <c r="H2781" i="14"/>
  <c r="I2781" i="14"/>
  <c r="J2781" i="14"/>
  <c r="K2781" i="14"/>
  <c r="L2781" i="14"/>
  <c r="E2782" i="14"/>
  <c r="F2782" i="14"/>
  <c r="G2782" i="14"/>
  <c r="H2782" i="14"/>
  <c r="I2782" i="14"/>
  <c r="J2782" i="14"/>
  <c r="K2782" i="14"/>
  <c r="L2782" i="14"/>
  <c r="E2783" i="14"/>
  <c r="F2783" i="14"/>
  <c r="G2783" i="14"/>
  <c r="H2783" i="14"/>
  <c r="I2783" i="14"/>
  <c r="J2783" i="14"/>
  <c r="K2783" i="14"/>
  <c r="L2783" i="14"/>
  <c r="E2784" i="14"/>
  <c r="F2784" i="14"/>
  <c r="G2784" i="14"/>
  <c r="H2784" i="14"/>
  <c r="I2784" i="14"/>
  <c r="J2784" i="14"/>
  <c r="K2784" i="14"/>
  <c r="L2784" i="14"/>
  <c r="E2785" i="14"/>
  <c r="F2785" i="14"/>
  <c r="G2785" i="14"/>
  <c r="H2785" i="14"/>
  <c r="I2785" i="14"/>
  <c r="J2785" i="14"/>
  <c r="K2785" i="14"/>
  <c r="L2785" i="14"/>
  <c r="E2786" i="14"/>
  <c r="F2786" i="14"/>
  <c r="G2786" i="14"/>
  <c r="H2786" i="14"/>
  <c r="I2786" i="14"/>
  <c r="J2786" i="14"/>
  <c r="K2786" i="14"/>
  <c r="L2786" i="14"/>
  <c r="E2787" i="14"/>
  <c r="F2787" i="14"/>
  <c r="G2787" i="14"/>
  <c r="H2787" i="14"/>
  <c r="I2787" i="14"/>
  <c r="J2787" i="14"/>
  <c r="K2787" i="14"/>
  <c r="L2787" i="14"/>
  <c r="E2788" i="14"/>
  <c r="F2788" i="14"/>
  <c r="G2788" i="14"/>
  <c r="H2788" i="14"/>
  <c r="I2788" i="14"/>
  <c r="J2788" i="14"/>
  <c r="K2788" i="14"/>
  <c r="L2788" i="14"/>
  <c r="E2789" i="14"/>
  <c r="F2789" i="14"/>
  <c r="G2789" i="14"/>
  <c r="H2789" i="14"/>
  <c r="I2789" i="14"/>
  <c r="J2789" i="14"/>
  <c r="K2789" i="14"/>
  <c r="L2789" i="14"/>
  <c r="E2790" i="14"/>
  <c r="F2790" i="14"/>
  <c r="G2790" i="14"/>
  <c r="H2790" i="14"/>
  <c r="I2790" i="14"/>
  <c r="J2790" i="14"/>
  <c r="K2790" i="14"/>
  <c r="L2790" i="14"/>
  <c r="E2791" i="14"/>
  <c r="F2791" i="14"/>
  <c r="G2791" i="14"/>
  <c r="H2791" i="14"/>
  <c r="I2791" i="14"/>
  <c r="J2791" i="14"/>
  <c r="K2791" i="14"/>
  <c r="L2791" i="14"/>
  <c r="E2792" i="14"/>
  <c r="F2792" i="14"/>
  <c r="G2792" i="14"/>
  <c r="H2792" i="14"/>
  <c r="I2792" i="14"/>
  <c r="J2792" i="14"/>
  <c r="K2792" i="14"/>
  <c r="L2792" i="14"/>
  <c r="E2793" i="14"/>
  <c r="F2793" i="14"/>
  <c r="G2793" i="14"/>
  <c r="H2793" i="14"/>
  <c r="I2793" i="14"/>
  <c r="J2793" i="14"/>
  <c r="K2793" i="14"/>
  <c r="L2793" i="14"/>
  <c r="E2794" i="14"/>
  <c r="F2794" i="14"/>
  <c r="G2794" i="14"/>
  <c r="H2794" i="14"/>
  <c r="I2794" i="14"/>
  <c r="J2794" i="14"/>
  <c r="K2794" i="14"/>
  <c r="L2794" i="14"/>
  <c r="E2795" i="14"/>
  <c r="F2795" i="14"/>
  <c r="G2795" i="14"/>
  <c r="H2795" i="14"/>
  <c r="I2795" i="14"/>
  <c r="J2795" i="14"/>
  <c r="K2795" i="14"/>
  <c r="L2795" i="14"/>
  <c r="E2796" i="14"/>
  <c r="F2796" i="14"/>
  <c r="G2796" i="14"/>
  <c r="H2796" i="14"/>
  <c r="I2796" i="14"/>
  <c r="J2796" i="14"/>
  <c r="K2796" i="14"/>
  <c r="L2796" i="14"/>
  <c r="E2797" i="14"/>
  <c r="F2797" i="14"/>
  <c r="G2797" i="14"/>
  <c r="H2797" i="14"/>
  <c r="I2797" i="14"/>
  <c r="J2797" i="14"/>
  <c r="K2797" i="14"/>
  <c r="L2797" i="14"/>
  <c r="E2798" i="14"/>
  <c r="F2798" i="14"/>
  <c r="G2798" i="14"/>
  <c r="H2798" i="14"/>
  <c r="I2798" i="14"/>
  <c r="J2798" i="14"/>
  <c r="K2798" i="14"/>
  <c r="L2798" i="14"/>
  <c r="E2799" i="14"/>
  <c r="F2799" i="14"/>
  <c r="G2799" i="14"/>
  <c r="H2799" i="14"/>
  <c r="I2799" i="14"/>
  <c r="J2799" i="14"/>
  <c r="K2799" i="14"/>
  <c r="L2799" i="14"/>
  <c r="E2800" i="14"/>
  <c r="F2800" i="14"/>
  <c r="G2800" i="14"/>
  <c r="H2800" i="14"/>
  <c r="I2800" i="14"/>
  <c r="J2800" i="14"/>
  <c r="K2800" i="14"/>
  <c r="L2800" i="14"/>
  <c r="E2801" i="14"/>
  <c r="F2801" i="14"/>
  <c r="G2801" i="14"/>
  <c r="H2801" i="14"/>
  <c r="I2801" i="14"/>
  <c r="J2801" i="14"/>
  <c r="K2801" i="14"/>
  <c r="L2801" i="14"/>
  <c r="E2802" i="14"/>
  <c r="F2802" i="14"/>
  <c r="G2802" i="14"/>
  <c r="H2802" i="14"/>
  <c r="I2802" i="14"/>
  <c r="J2802" i="14"/>
  <c r="K2802" i="14"/>
  <c r="L2802" i="14"/>
  <c r="E2803" i="14"/>
  <c r="F2803" i="14"/>
  <c r="G2803" i="14"/>
  <c r="H2803" i="14"/>
  <c r="I2803" i="14"/>
  <c r="J2803" i="14"/>
  <c r="K2803" i="14"/>
  <c r="L2803" i="14"/>
  <c r="E2804" i="14"/>
  <c r="F2804" i="14"/>
  <c r="G2804" i="14"/>
  <c r="H2804" i="14"/>
  <c r="I2804" i="14"/>
  <c r="J2804" i="14"/>
  <c r="K2804" i="14"/>
  <c r="L2804" i="14"/>
  <c r="E2805" i="14"/>
  <c r="F2805" i="14"/>
  <c r="G2805" i="14"/>
  <c r="H2805" i="14"/>
  <c r="I2805" i="14"/>
  <c r="J2805" i="14"/>
  <c r="K2805" i="14"/>
  <c r="L2805" i="14"/>
  <c r="E2806" i="14"/>
  <c r="F2806" i="14"/>
  <c r="G2806" i="14"/>
  <c r="H2806" i="14"/>
  <c r="I2806" i="14"/>
  <c r="J2806" i="14"/>
  <c r="K2806" i="14"/>
  <c r="L2806" i="14"/>
  <c r="E2807" i="14"/>
  <c r="F2807" i="14"/>
  <c r="G2807" i="14"/>
  <c r="H2807" i="14"/>
  <c r="I2807" i="14"/>
  <c r="J2807" i="14"/>
  <c r="K2807" i="14"/>
  <c r="L2807" i="14"/>
  <c r="E2808" i="14"/>
  <c r="F2808" i="14"/>
  <c r="G2808" i="14"/>
  <c r="H2808" i="14"/>
  <c r="I2808" i="14"/>
  <c r="J2808" i="14"/>
  <c r="K2808" i="14"/>
  <c r="L2808" i="14"/>
  <c r="E2711" i="14"/>
  <c r="F2711" i="14"/>
  <c r="G2711" i="14"/>
  <c r="H2711" i="14"/>
  <c r="I2711" i="14"/>
  <c r="J2711" i="14"/>
  <c r="K2711" i="14"/>
  <c r="L2711" i="14"/>
  <c r="E2712" i="14"/>
  <c r="F2712" i="14"/>
  <c r="G2712" i="14"/>
  <c r="H2712" i="14"/>
  <c r="I2712" i="14"/>
  <c r="J2712" i="14"/>
  <c r="K2712" i="14"/>
  <c r="L2712" i="14"/>
  <c r="E2713" i="14"/>
  <c r="F2713" i="14"/>
  <c r="G2713" i="14"/>
  <c r="H2713" i="14"/>
  <c r="I2713" i="14"/>
  <c r="J2713" i="14"/>
  <c r="K2713" i="14"/>
  <c r="L2713" i="14"/>
  <c r="E2714" i="14"/>
  <c r="F2714" i="14"/>
  <c r="G2714" i="14"/>
  <c r="H2714" i="14"/>
  <c r="I2714" i="14"/>
  <c r="J2714" i="14"/>
  <c r="K2714" i="14"/>
  <c r="L2714" i="14"/>
  <c r="E2715" i="14"/>
  <c r="F2715" i="14"/>
  <c r="G2715" i="14"/>
  <c r="H2715" i="14"/>
  <c r="I2715" i="14"/>
  <c r="J2715" i="14"/>
  <c r="K2715" i="14"/>
  <c r="L2715" i="14"/>
  <c r="E2716" i="14"/>
  <c r="F2716" i="14"/>
  <c r="G2716" i="14"/>
  <c r="H2716" i="14"/>
  <c r="I2716" i="14"/>
  <c r="J2716" i="14"/>
  <c r="K2716" i="14"/>
  <c r="L2716" i="14"/>
  <c r="E2717" i="14"/>
  <c r="F2717" i="14"/>
  <c r="G2717" i="14"/>
  <c r="H2717" i="14"/>
  <c r="I2717" i="14"/>
  <c r="J2717" i="14"/>
  <c r="K2717" i="14"/>
  <c r="L2717" i="14"/>
  <c r="E2718" i="14"/>
  <c r="F2718" i="14"/>
  <c r="G2718" i="14"/>
  <c r="H2718" i="14"/>
  <c r="I2718" i="14"/>
  <c r="J2718" i="14"/>
  <c r="K2718" i="14"/>
  <c r="L2718" i="14"/>
  <c r="E2719" i="14"/>
  <c r="F2719" i="14"/>
  <c r="G2719" i="14"/>
  <c r="H2719" i="14"/>
  <c r="I2719" i="14"/>
  <c r="J2719" i="14"/>
  <c r="K2719" i="14"/>
  <c r="L2719" i="14"/>
  <c r="E2720" i="14"/>
  <c r="F2720" i="14"/>
  <c r="G2720" i="14"/>
  <c r="H2720" i="14"/>
  <c r="I2720" i="14"/>
  <c r="J2720" i="14"/>
  <c r="K2720" i="14"/>
  <c r="L2720" i="14"/>
  <c r="E2721" i="14"/>
  <c r="F2721" i="14"/>
  <c r="G2721" i="14"/>
  <c r="H2721" i="14"/>
  <c r="I2721" i="14"/>
  <c r="J2721" i="14"/>
  <c r="K2721" i="14"/>
  <c r="L2721" i="14"/>
  <c r="E2722" i="14"/>
  <c r="F2722" i="14"/>
  <c r="G2722" i="14"/>
  <c r="H2722" i="14"/>
  <c r="I2722" i="14"/>
  <c r="J2722" i="14"/>
  <c r="K2722" i="14"/>
  <c r="L2722" i="14"/>
  <c r="E2723" i="14"/>
  <c r="F2723" i="14"/>
  <c r="G2723" i="14"/>
  <c r="H2723" i="14"/>
  <c r="I2723" i="14"/>
  <c r="J2723" i="14"/>
  <c r="K2723" i="14"/>
  <c r="L2723" i="14"/>
  <c r="E2724" i="14"/>
  <c r="F2724" i="14"/>
  <c r="G2724" i="14"/>
  <c r="H2724" i="14"/>
  <c r="I2724" i="14"/>
  <c r="J2724" i="14"/>
  <c r="K2724" i="14"/>
  <c r="L2724" i="14"/>
  <c r="E2725" i="14"/>
  <c r="F2725" i="14"/>
  <c r="G2725" i="14"/>
  <c r="H2725" i="14"/>
  <c r="I2725" i="14"/>
  <c r="J2725" i="14"/>
  <c r="K2725" i="14"/>
  <c r="L2725" i="14"/>
  <c r="E2726" i="14"/>
  <c r="F2726" i="14"/>
  <c r="G2726" i="14"/>
  <c r="H2726" i="14"/>
  <c r="I2726" i="14"/>
  <c r="J2726" i="14"/>
  <c r="K2726" i="14"/>
  <c r="L2726" i="14"/>
  <c r="E2727" i="14"/>
  <c r="F2727" i="14"/>
  <c r="G2727" i="14"/>
  <c r="H2727" i="14"/>
  <c r="I2727" i="14"/>
  <c r="J2727" i="14"/>
  <c r="K2727" i="14"/>
  <c r="L2727" i="14"/>
  <c r="E2728" i="14"/>
  <c r="F2728" i="14"/>
  <c r="G2728" i="14"/>
  <c r="H2728" i="14"/>
  <c r="I2728" i="14"/>
  <c r="J2728" i="14"/>
  <c r="K2728" i="14"/>
  <c r="L2728" i="14"/>
  <c r="E2729" i="14"/>
  <c r="F2729" i="14"/>
  <c r="G2729" i="14"/>
  <c r="H2729" i="14"/>
  <c r="I2729" i="14"/>
  <c r="J2729" i="14"/>
  <c r="K2729" i="14"/>
  <c r="L2729" i="14"/>
  <c r="E2730" i="14"/>
  <c r="F2730" i="14"/>
  <c r="G2730" i="14"/>
  <c r="H2730" i="14"/>
  <c r="I2730" i="14"/>
  <c r="J2730" i="14"/>
  <c r="K2730" i="14"/>
  <c r="L2730" i="14"/>
  <c r="E2731" i="14"/>
  <c r="F2731" i="14"/>
  <c r="G2731" i="14"/>
  <c r="H2731" i="14"/>
  <c r="I2731" i="14"/>
  <c r="J2731" i="14"/>
  <c r="K2731" i="14"/>
  <c r="L2731" i="14"/>
  <c r="E2732" i="14"/>
  <c r="F2732" i="14"/>
  <c r="G2732" i="14"/>
  <c r="H2732" i="14"/>
  <c r="I2732" i="14"/>
  <c r="J2732" i="14"/>
  <c r="K2732" i="14"/>
  <c r="L2732" i="14"/>
  <c r="E2733" i="14"/>
  <c r="F2733" i="14"/>
  <c r="G2733" i="14"/>
  <c r="H2733" i="14"/>
  <c r="I2733" i="14"/>
  <c r="J2733" i="14"/>
  <c r="K2733" i="14"/>
  <c r="L2733" i="14"/>
  <c r="E2734" i="14"/>
  <c r="F2734" i="14"/>
  <c r="G2734" i="14"/>
  <c r="H2734" i="14"/>
  <c r="I2734" i="14"/>
  <c r="J2734" i="14"/>
  <c r="K2734" i="14"/>
  <c r="L2734" i="14"/>
  <c r="E2735" i="14"/>
  <c r="F2735" i="14"/>
  <c r="G2735" i="14"/>
  <c r="H2735" i="14"/>
  <c r="I2735" i="14"/>
  <c r="J2735" i="14"/>
  <c r="K2735" i="14"/>
  <c r="L2735" i="14"/>
  <c r="E2736" i="14"/>
  <c r="F2736" i="14"/>
  <c r="G2736" i="14"/>
  <c r="H2736" i="14"/>
  <c r="I2736" i="14"/>
  <c r="J2736" i="14"/>
  <c r="K2736" i="14"/>
  <c r="L2736" i="14"/>
  <c r="E2737" i="14"/>
  <c r="F2737" i="14"/>
  <c r="G2737" i="14"/>
  <c r="H2737" i="14"/>
  <c r="I2737" i="14"/>
  <c r="J2737" i="14"/>
  <c r="K2737" i="14"/>
  <c r="L2737" i="14"/>
  <c r="E2738" i="14"/>
  <c r="F2738" i="14"/>
  <c r="G2738" i="14"/>
  <c r="H2738" i="14"/>
  <c r="I2738" i="14"/>
  <c r="J2738" i="14"/>
  <c r="K2738" i="14"/>
  <c r="L2738" i="14"/>
  <c r="E2739" i="14"/>
  <c r="F2739" i="14"/>
  <c r="G2739" i="14"/>
  <c r="H2739" i="14"/>
  <c r="I2739" i="14"/>
  <c r="J2739" i="14"/>
  <c r="K2739" i="14"/>
  <c r="L2739" i="14"/>
  <c r="E2740" i="14"/>
  <c r="F2740" i="14"/>
  <c r="G2740" i="14"/>
  <c r="H2740" i="14"/>
  <c r="I2740" i="14"/>
  <c r="J2740" i="14"/>
  <c r="K2740" i="14"/>
  <c r="L2740" i="14"/>
  <c r="E2741" i="14"/>
  <c r="F2741" i="14"/>
  <c r="G2741" i="14"/>
  <c r="H2741" i="14"/>
  <c r="I2741" i="14"/>
  <c r="J2741" i="14"/>
  <c r="K2741" i="14"/>
  <c r="L2741" i="14"/>
  <c r="E2742" i="14"/>
  <c r="F2742" i="14"/>
  <c r="G2742" i="14"/>
  <c r="H2742" i="14"/>
  <c r="I2742" i="14"/>
  <c r="J2742" i="14"/>
  <c r="K2742" i="14"/>
  <c r="L2742" i="14"/>
  <c r="E2743" i="14"/>
  <c r="F2743" i="14"/>
  <c r="G2743" i="14"/>
  <c r="H2743" i="14"/>
  <c r="I2743" i="14"/>
  <c r="J2743" i="14"/>
  <c r="K2743" i="14"/>
  <c r="L2743" i="14"/>
  <c r="E2744" i="14"/>
  <c r="F2744" i="14"/>
  <c r="G2744" i="14"/>
  <c r="H2744" i="14"/>
  <c r="I2744" i="14"/>
  <c r="J2744" i="14"/>
  <c r="K2744" i="14"/>
  <c r="L2744" i="14"/>
  <c r="E2745" i="14"/>
  <c r="F2745" i="14"/>
  <c r="G2745" i="14"/>
  <c r="H2745" i="14"/>
  <c r="I2745" i="14"/>
  <c r="J2745" i="14"/>
  <c r="K2745" i="14"/>
  <c r="L2745" i="14"/>
  <c r="E2746" i="14"/>
  <c r="F2746" i="14"/>
  <c r="G2746" i="14"/>
  <c r="H2746" i="14"/>
  <c r="I2746" i="14"/>
  <c r="J2746" i="14"/>
  <c r="K2746" i="14"/>
  <c r="L2746" i="14"/>
  <c r="E2747" i="14"/>
  <c r="F2747" i="14"/>
  <c r="G2747" i="14"/>
  <c r="H2747" i="14"/>
  <c r="I2747" i="14"/>
  <c r="J2747" i="14"/>
  <c r="K2747" i="14"/>
  <c r="L2747" i="14"/>
  <c r="E2748" i="14"/>
  <c r="F2748" i="14"/>
  <c r="G2748" i="14"/>
  <c r="H2748" i="14"/>
  <c r="I2748" i="14"/>
  <c r="J2748" i="14"/>
  <c r="K2748" i="14"/>
  <c r="L2748" i="14"/>
  <c r="E2749" i="14"/>
  <c r="F2749" i="14"/>
  <c r="G2749" i="14"/>
  <c r="H2749" i="14"/>
  <c r="I2749" i="14"/>
  <c r="J2749" i="14"/>
  <c r="K2749" i="14"/>
  <c r="L2749" i="14"/>
  <c r="E2750" i="14"/>
  <c r="F2750" i="14"/>
  <c r="G2750" i="14"/>
  <c r="H2750" i="14"/>
  <c r="I2750" i="14"/>
  <c r="J2750" i="14"/>
  <c r="K2750" i="14"/>
  <c r="L2750" i="14"/>
  <c r="E2751" i="14"/>
  <c r="F2751" i="14"/>
  <c r="G2751" i="14"/>
  <c r="H2751" i="14"/>
  <c r="I2751" i="14"/>
  <c r="J2751" i="14"/>
  <c r="K2751" i="14"/>
  <c r="L2751" i="14"/>
  <c r="E2752" i="14"/>
  <c r="F2752" i="14"/>
  <c r="G2752" i="14"/>
  <c r="H2752" i="14"/>
  <c r="I2752" i="14"/>
  <c r="J2752" i="14"/>
  <c r="K2752" i="14"/>
  <c r="L2752" i="14"/>
  <c r="E2753" i="14"/>
  <c r="F2753" i="14"/>
  <c r="G2753" i="14"/>
  <c r="H2753" i="14"/>
  <c r="I2753" i="14"/>
  <c r="J2753" i="14"/>
  <c r="K2753" i="14"/>
  <c r="L2753" i="14"/>
  <c r="E2754" i="14"/>
  <c r="F2754" i="14"/>
  <c r="G2754" i="14"/>
  <c r="H2754" i="14"/>
  <c r="I2754" i="14"/>
  <c r="J2754" i="14"/>
  <c r="K2754" i="14"/>
  <c r="L2754" i="14"/>
  <c r="E2755" i="14"/>
  <c r="F2755" i="14"/>
  <c r="G2755" i="14"/>
  <c r="H2755" i="14"/>
  <c r="I2755" i="14"/>
  <c r="J2755" i="14"/>
  <c r="K2755" i="14"/>
  <c r="L2755" i="14"/>
  <c r="E2756" i="14"/>
  <c r="F2756" i="14"/>
  <c r="G2756" i="14"/>
  <c r="H2756" i="14"/>
  <c r="I2756" i="14"/>
  <c r="J2756" i="14"/>
  <c r="K2756" i="14"/>
  <c r="L2756" i="14"/>
  <c r="E2757" i="14"/>
  <c r="F2757" i="14"/>
  <c r="G2757" i="14"/>
  <c r="H2757" i="14"/>
  <c r="I2757" i="14"/>
  <c r="J2757" i="14"/>
  <c r="K2757" i="14"/>
  <c r="L2757" i="14"/>
  <c r="E2660" i="14"/>
  <c r="F2660" i="14"/>
  <c r="G2660" i="14"/>
  <c r="H2660" i="14"/>
  <c r="I2660" i="14"/>
  <c r="J2660" i="14"/>
  <c r="K2660" i="14"/>
  <c r="L2660" i="14"/>
  <c r="E2661" i="14"/>
  <c r="F2661" i="14"/>
  <c r="G2661" i="14"/>
  <c r="H2661" i="14"/>
  <c r="I2661" i="14"/>
  <c r="J2661" i="14"/>
  <c r="K2661" i="14"/>
  <c r="L2661" i="14"/>
  <c r="E2662" i="14"/>
  <c r="F2662" i="14"/>
  <c r="G2662" i="14"/>
  <c r="H2662" i="14"/>
  <c r="I2662" i="14"/>
  <c r="J2662" i="14"/>
  <c r="K2662" i="14"/>
  <c r="L2662" i="14"/>
  <c r="E2663" i="14"/>
  <c r="F2663" i="14"/>
  <c r="G2663" i="14"/>
  <c r="H2663" i="14"/>
  <c r="I2663" i="14"/>
  <c r="J2663" i="14"/>
  <c r="K2663" i="14"/>
  <c r="L2663" i="14"/>
  <c r="E2664" i="14"/>
  <c r="F2664" i="14"/>
  <c r="G2664" i="14"/>
  <c r="H2664" i="14"/>
  <c r="I2664" i="14"/>
  <c r="J2664" i="14"/>
  <c r="K2664" i="14"/>
  <c r="L2664" i="14"/>
  <c r="E2665" i="14"/>
  <c r="F2665" i="14"/>
  <c r="G2665" i="14"/>
  <c r="H2665" i="14"/>
  <c r="I2665" i="14"/>
  <c r="J2665" i="14"/>
  <c r="K2665" i="14"/>
  <c r="L2665" i="14"/>
  <c r="E2666" i="14"/>
  <c r="F2666" i="14"/>
  <c r="G2666" i="14"/>
  <c r="H2666" i="14"/>
  <c r="I2666" i="14"/>
  <c r="J2666" i="14"/>
  <c r="K2666" i="14"/>
  <c r="L2666" i="14"/>
  <c r="E2667" i="14"/>
  <c r="F2667" i="14"/>
  <c r="G2667" i="14"/>
  <c r="H2667" i="14"/>
  <c r="I2667" i="14"/>
  <c r="J2667" i="14"/>
  <c r="K2667" i="14"/>
  <c r="L2667" i="14"/>
  <c r="E2668" i="14"/>
  <c r="F2668" i="14"/>
  <c r="G2668" i="14"/>
  <c r="H2668" i="14"/>
  <c r="I2668" i="14"/>
  <c r="J2668" i="14"/>
  <c r="K2668" i="14"/>
  <c r="L2668" i="14"/>
  <c r="E2669" i="14"/>
  <c r="F2669" i="14"/>
  <c r="G2669" i="14"/>
  <c r="H2669" i="14"/>
  <c r="I2669" i="14"/>
  <c r="J2669" i="14"/>
  <c r="K2669" i="14"/>
  <c r="L2669" i="14"/>
  <c r="E2670" i="14"/>
  <c r="F2670" i="14"/>
  <c r="G2670" i="14"/>
  <c r="H2670" i="14"/>
  <c r="I2670" i="14"/>
  <c r="J2670" i="14"/>
  <c r="K2670" i="14"/>
  <c r="L2670" i="14"/>
  <c r="E2671" i="14"/>
  <c r="F2671" i="14"/>
  <c r="G2671" i="14"/>
  <c r="H2671" i="14"/>
  <c r="I2671" i="14"/>
  <c r="J2671" i="14"/>
  <c r="K2671" i="14"/>
  <c r="L2671" i="14"/>
  <c r="E2672" i="14"/>
  <c r="F2672" i="14"/>
  <c r="G2672" i="14"/>
  <c r="H2672" i="14"/>
  <c r="I2672" i="14"/>
  <c r="J2672" i="14"/>
  <c r="K2672" i="14"/>
  <c r="L2672" i="14"/>
  <c r="E2673" i="14"/>
  <c r="F2673" i="14"/>
  <c r="G2673" i="14"/>
  <c r="H2673" i="14"/>
  <c r="I2673" i="14"/>
  <c r="J2673" i="14"/>
  <c r="K2673" i="14"/>
  <c r="L2673" i="14"/>
  <c r="E2674" i="14"/>
  <c r="F2674" i="14"/>
  <c r="G2674" i="14"/>
  <c r="H2674" i="14"/>
  <c r="I2674" i="14"/>
  <c r="J2674" i="14"/>
  <c r="K2674" i="14"/>
  <c r="L2674" i="14"/>
  <c r="E2675" i="14"/>
  <c r="F2675" i="14"/>
  <c r="G2675" i="14"/>
  <c r="H2675" i="14"/>
  <c r="I2675" i="14"/>
  <c r="J2675" i="14"/>
  <c r="K2675" i="14"/>
  <c r="L2675" i="14"/>
  <c r="E2676" i="14"/>
  <c r="F2676" i="14"/>
  <c r="G2676" i="14"/>
  <c r="H2676" i="14"/>
  <c r="I2676" i="14"/>
  <c r="J2676" i="14"/>
  <c r="K2676" i="14"/>
  <c r="L2676" i="14"/>
  <c r="E2677" i="14"/>
  <c r="F2677" i="14"/>
  <c r="G2677" i="14"/>
  <c r="H2677" i="14"/>
  <c r="I2677" i="14"/>
  <c r="J2677" i="14"/>
  <c r="K2677" i="14"/>
  <c r="L2677" i="14"/>
  <c r="E2678" i="14"/>
  <c r="F2678" i="14"/>
  <c r="G2678" i="14"/>
  <c r="H2678" i="14"/>
  <c r="I2678" i="14"/>
  <c r="J2678" i="14"/>
  <c r="K2678" i="14"/>
  <c r="L2678" i="14"/>
  <c r="E2679" i="14"/>
  <c r="F2679" i="14"/>
  <c r="G2679" i="14"/>
  <c r="H2679" i="14"/>
  <c r="I2679" i="14"/>
  <c r="J2679" i="14"/>
  <c r="K2679" i="14"/>
  <c r="L2679" i="14"/>
  <c r="E2680" i="14"/>
  <c r="F2680" i="14"/>
  <c r="G2680" i="14"/>
  <c r="H2680" i="14"/>
  <c r="I2680" i="14"/>
  <c r="J2680" i="14"/>
  <c r="K2680" i="14"/>
  <c r="L2680" i="14"/>
  <c r="E2681" i="14"/>
  <c r="F2681" i="14"/>
  <c r="G2681" i="14"/>
  <c r="H2681" i="14"/>
  <c r="I2681" i="14"/>
  <c r="J2681" i="14"/>
  <c r="K2681" i="14"/>
  <c r="L2681" i="14"/>
  <c r="E2682" i="14"/>
  <c r="F2682" i="14"/>
  <c r="G2682" i="14"/>
  <c r="H2682" i="14"/>
  <c r="I2682" i="14"/>
  <c r="J2682" i="14"/>
  <c r="K2682" i="14"/>
  <c r="L2682" i="14"/>
  <c r="E2683" i="14"/>
  <c r="F2683" i="14"/>
  <c r="G2683" i="14"/>
  <c r="H2683" i="14"/>
  <c r="I2683" i="14"/>
  <c r="J2683" i="14"/>
  <c r="K2683" i="14"/>
  <c r="L2683" i="14"/>
  <c r="E2684" i="14"/>
  <c r="F2684" i="14"/>
  <c r="G2684" i="14"/>
  <c r="H2684" i="14"/>
  <c r="I2684" i="14"/>
  <c r="J2684" i="14"/>
  <c r="K2684" i="14"/>
  <c r="L2684" i="14"/>
  <c r="E2685" i="14"/>
  <c r="F2685" i="14"/>
  <c r="G2685" i="14"/>
  <c r="H2685" i="14"/>
  <c r="I2685" i="14"/>
  <c r="J2685" i="14"/>
  <c r="K2685" i="14"/>
  <c r="L2685" i="14"/>
  <c r="E2686" i="14"/>
  <c r="F2686" i="14"/>
  <c r="G2686" i="14"/>
  <c r="H2686" i="14"/>
  <c r="I2686" i="14"/>
  <c r="J2686" i="14"/>
  <c r="K2686" i="14"/>
  <c r="L2686" i="14"/>
  <c r="E2687" i="14"/>
  <c r="F2687" i="14"/>
  <c r="G2687" i="14"/>
  <c r="H2687" i="14"/>
  <c r="I2687" i="14"/>
  <c r="J2687" i="14"/>
  <c r="K2687" i="14"/>
  <c r="L2687" i="14"/>
  <c r="E2688" i="14"/>
  <c r="F2688" i="14"/>
  <c r="G2688" i="14"/>
  <c r="H2688" i="14"/>
  <c r="I2688" i="14"/>
  <c r="J2688" i="14"/>
  <c r="K2688" i="14"/>
  <c r="L2688" i="14"/>
  <c r="E2689" i="14"/>
  <c r="F2689" i="14"/>
  <c r="G2689" i="14"/>
  <c r="H2689" i="14"/>
  <c r="I2689" i="14"/>
  <c r="J2689" i="14"/>
  <c r="K2689" i="14"/>
  <c r="L2689" i="14"/>
  <c r="E2690" i="14"/>
  <c r="F2690" i="14"/>
  <c r="G2690" i="14"/>
  <c r="H2690" i="14"/>
  <c r="I2690" i="14"/>
  <c r="J2690" i="14"/>
  <c r="K2690" i="14"/>
  <c r="L2690" i="14"/>
  <c r="E2691" i="14"/>
  <c r="F2691" i="14"/>
  <c r="G2691" i="14"/>
  <c r="H2691" i="14"/>
  <c r="I2691" i="14"/>
  <c r="J2691" i="14"/>
  <c r="K2691" i="14"/>
  <c r="L2691" i="14"/>
  <c r="E2692" i="14"/>
  <c r="F2692" i="14"/>
  <c r="G2692" i="14"/>
  <c r="H2692" i="14"/>
  <c r="I2692" i="14"/>
  <c r="J2692" i="14"/>
  <c r="K2692" i="14"/>
  <c r="L2692" i="14"/>
  <c r="E2693" i="14"/>
  <c r="F2693" i="14"/>
  <c r="G2693" i="14"/>
  <c r="H2693" i="14"/>
  <c r="I2693" i="14"/>
  <c r="J2693" i="14"/>
  <c r="K2693" i="14"/>
  <c r="L2693" i="14"/>
  <c r="E2694" i="14"/>
  <c r="F2694" i="14"/>
  <c r="G2694" i="14"/>
  <c r="H2694" i="14"/>
  <c r="I2694" i="14"/>
  <c r="J2694" i="14"/>
  <c r="K2694" i="14"/>
  <c r="L2694" i="14"/>
  <c r="E2695" i="14"/>
  <c r="F2695" i="14"/>
  <c r="G2695" i="14"/>
  <c r="H2695" i="14"/>
  <c r="I2695" i="14"/>
  <c r="J2695" i="14"/>
  <c r="K2695" i="14"/>
  <c r="L2695" i="14"/>
  <c r="E2696" i="14"/>
  <c r="F2696" i="14"/>
  <c r="G2696" i="14"/>
  <c r="H2696" i="14"/>
  <c r="I2696" i="14"/>
  <c r="J2696" i="14"/>
  <c r="K2696" i="14"/>
  <c r="L2696" i="14"/>
  <c r="E2697" i="14"/>
  <c r="F2697" i="14"/>
  <c r="G2697" i="14"/>
  <c r="H2697" i="14"/>
  <c r="I2697" i="14"/>
  <c r="J2697" i="14"/>
  <c r="K2697" i="14"/>
  <c r="L2697" i="14"/>
  <c r="E2698" i="14"/>
  <c r="F2698" i="14"/>
  <c r="G2698" i="14"/>
  <c r="H2698" i="14"/>
  <c r="I2698" i="14"/>
  <c r="J2698" i="14"/>
  <c r="K2698" i="14"/>
  <c r="L2698" i="14"/>
  <c r="E2699" i="14"/>
  <c r="F2699" i="14"/>
  <c r="G2699" i="14"/>
  <c r="H2699" i="14"/>
  <c r="I2699" i="14"/>
  <c r="J2699" i="14"/>
  <c r="K2699" i="14"/>
  <c r="L2699" i="14"/>
  <c r="E2700" i="14"/>
  <c r="F2700" i="14"/>
  <c r="G2700" i="14"/>
  <c r="H2700" i="14"/>
  <c r="I2700" i="14"/>
  <c r="J2700" i="14"/>
  <c r="K2700" i="14"/>
  <c r="L2700" i="14"/>
  <c r="E2701" i="14"/>
  <c r="F2701" i="14"/>
  <c r="G2701" i="14"/>
  <c r="H2701" i="14"/>
  <c r="I2701" i="14"/>
  <c r="J2701" i="14"/>
  <c r="K2701" i="14"/>
  <c r="L2701" i="14"/>
  <c r="E2702" i="14"/>
  <c r="F2702" i="14"/>
  <c r="G2702" i="14"/>
  <c r="H2702" i="14"/>
  <c r="I2702" i="14"/>
  <c r="J2702" i="14"/>
  <c r="K2702" i="14"/>
  <c r="L2702" i="14"/>
  <c r="E2703" i="14"/>
  <c r="F2703" i="14"/>
  <c r="G2703" i="14"/>
  <c r="H2703" i="14"/>
  <c r="I2703" i="14"/>
  <c r="J2703" i="14"/>
  <c r="K2703" i="14"/>
  <c r="L2703" i="14"/>
  <c r="E2704" i="14"/>
  <c r="F2704" i="14"/>
  <c r="G2704" i="14"/>
  <c r="H2704" i="14"/>
  <c r="I2704" i="14"/>
  <c r="J2704" i="14"/>
  <c r="K2704" i="14"/>
  <c r="L2704" i="14"/>
  <c r="E2705" i="14"/>
  <c r="F2705" i="14"/>
  <c r="G2705" i="14"/>
  <c r="H2705" i="14"/>
  <c r="I2705" i="14"/>
  <c r="J2705" i="14"/>
  <c r="K2705" i="14"/>
  <c r="L2705" i="14"/>
  <c r="E2706" i="14"/>
  <c r="F2706" i="14"/>
  <c r="G2706" i="14"/>
  <c r="H2706" i="14"/>
  <c r="I2706" i="14"/>
  <c r="J2706" i="14"/>
  <c r="K2706" i="14"/>
  <c r="L2706" i="14"/>
  <c r="E2609" i="14"/>
  <c r="F2609" i="14"/>
  <c r="G2609" i="14"/>
  <c r="H2609" i="14"/>
  <c r="I2609" i="14"/>
  <c r="J2609" i="14"/>
  <c r="K2609" i="14"/>
  <c r="L2609" i="14"/>
  <c r="E2610" i="14"/>
  <c r="F2610" i="14"/>
  <c r="G2610" i="14"/>
  <c r="H2610" i="14"/>
  <c r="I2610" i="14"/>
  <c r="J2610" i="14"/>
  <c r="K2610" i="14"/>
  <c r="L2610" i="14"/>
  <c r="E2611" i="14"/>
  <c r="F2611" i="14"/>
  <c r="G2611" i="14"/>
  <c r="H2611" i="14"/>
  <c r="I2611" i="14"/>
  <c r="J2611" i="14"/>
  <c r="K2611" i="14"/>
  <c r="L2611" i="14"/>
  <c r="E2612" i="14"/>
  <c r="F2612" i="14"/>
  <c r="G2612" i="14"/>
  <c r="H2612" i="14"/>
  <c r="I2612" i="14"/>
  <c r="J2612" i="14"/>
  <c r="K2612" i="14"/>
  <c r="L2612" i="14"/>
  <c r="E2613" i="14"/>
  <c r="F2613" i="14"/>
  <c r="G2613" i="14"/>
  <c r="H2613" i="14"/>
  <c r="I2613" i="14"/>
  <c r="J2613" i="14"/>
  <c r="K2613" i="14"/>
  <c r="L2613" i="14"/>
  <c r="E2614" i="14"/>
  <c r="F2614" i="14"/>
  <c r="G2614" i="14"/>
  <c r="H2614" i="14"/>
  <c r="I2614" i="14"/>
  <c r="J2614" i="14"/>
  <c r="K2614" i="14"/>
  <c r="L2614" i="14"/>
  <c r="E2615" i="14"/>
  <c r="F2615" i="14"/>
  <c r="G2615" i="14"/>
  <c r="H2615" i="14"/>
  <c r="I2615" i="14"/>
  <c r="J2615" i="14"/>
  <c r="K2615" i="14"/>
  <c r="L2615" i="14"/>
  <c r="E2616" i="14"/>
  <c r="F2616" i="14"/>
  <c r="G2616" i="14"/>
  <c r="H2616" i="14"/>
  <c r="I2616" i="14"/>
  <c r="J2616" i="14"/>
  <c r="K2616" i="14"/>
  <c r="L2616" i="14"/>
  <c r="E2617" i="14"/>
  <c r="F2617" i="14"/>
  <c r="G2617" i="14"/>
  <c r="H2617" i="14"/>
  <c r="I2617" i="14"/>
  <c r="J2617" i="14"/>
  <c r="K2617" i="14"/>
  <c r="L2617" i="14"/>
  <c r="E2618" i="14"/>
  <c r="F2618" i="14"/>
  <c r="G2618" i="14"/>
  <c r="H2618" i="14"/>
  <c r="I2618" i="14"/>
  <c r="J2618" i="14"/>
  <c r="K2618" i="14"/>
  <c r="L2618" i="14"/>
  <c r="E2619" i="14"/>
  <c r="F2619" i="14"/>
  <c r="G2619" i="14"/>
  <c r="H2619" i="14"/>
  <c r="I2619" i="14"/>
  <c r="J2619" i="14"/>
  <c r="K2619" i="14"/>
  <c r="L2619" i="14"/>
  <c r="E2620" i="14"/>
  <c r="F2620" i="14"/>
  <c r="G2620" i="14"/>
  <c r="H2620" i="14"/>
  <c r="I2620" i="14"/>
  <c r="J2620" i="14"/>
  <c r="K2620" i="14"/>
  <c r="L2620" i="14"/>
  <c r="E2621" i="14"/>
  <c r="F2621" i="14"/>
  <c r="G2621" i="14"/>
  <c r="H2621" i="14"/>
  <c r="I2621" i="14"/>
  <c r="J2621" i="14"/>
  <c r="K2621" i="14"/>
  <c r="L2621" i="14"/>
  <c r="E2622" i="14"/>
  <c r="F2622" i="14"/>
  <c r="G2622" i="14"/>
  <c r="H2622" i="14"/>
  <c r="I2622" i="14"/>
  <c r="J2622" i="14"/>
  <c r="K2622" i="14"/>
  <c r="L2622" i="14"/>
  <c r="E2623" i="14"/>
  <c r="F2623" i="14"/>
  <c r="G2623" i="14"/>
  <c r="H2623" i="14"/>
  <c r="I2623" i="14"/>
  <c r="J2623" i="14"/>
  <c r="K2623" i="14"/>
  <c r="L2623" i="14"/>
  <c r="E2624" i="14"/>
  <c r="F2624" i="14"/>
  <c r="G2624" i="14"/>
  <c r="H2624" i="14"/>
  <c r="I2624" i="14"/>
  <c r="J2624" i="14"/>
  <c r="K2624" i="14"/>
  <c r="L2624" i="14"/>
  <c r="E2625" i="14"/>
  <c r="F2625" i="14"/>
  <c r="G2625" i="14"/>
  <c r="H2625" i="14"/>
  <c r="I2625" i="14"/>
  <c r="J2625" i="14"/>
  <c r="K2625" i="14"/>
  <c r="L2625" i="14"/>
  <c r="E2626" i="14"/>
  <c r="F2626" i="14"/>
  <c r="G2626" i="14"/>
  <c r="H2626" i="14"/>
  <c r="I2626" i="14"/>
  <c r="J2626" i="14"/>
  <c r="K2626" i="14"/>
  <c r="L2626" i="14"/>
  <c r="E2627" i="14"/>
  <c r="F2627" i="14"/>
  <c r="G2627" i="14"/>
  <c r="H2627" i="14"/>
  <c r="I2627" i="14"/>
  <c r="J2627" i="14"/>
  <c r="K2627" i="14"/>
  <c r="L2627" i="14"/>
  <c r="E2628" i="14"/>
  <c r="F2628" i="14"/>
  <c r="G2628" i="14"/>
  <c r="H2628" i="14"/>
  <c r="I2628" i="14"/>
  <c r="J2628" i="14"/>
  <c r="K2628" i="14"/>
  <c r="L2628" i="14"/>
  <c r="E2629" i="14"/>
  <c r="F2629" i="14"/>
  <c r="G2629" i="14"/>
  <c r="H2629" i="14"/>
  <c r="I2629" i="14"/>
  <c r="J2629" i="14"/>
  <c r="K2629" i="14"/>
  <c r="L2629" i="14"/>
  <c r="E2630" i="14"/>
  <c r="F2630" i="14"/>
  <c r="G2630" i="14"/>
  <c r="H2630" i="14"/>
  <c r="I2630" i="14"/>
  <c r="J2630" i="14"/>
  <c r="K2630" i="14"/>
  <c r="L2630" i="14"/>
  <c r="E2631" i="14"/>
  <c r="F2631" i="14"/>
  <c r="G2631" i="14"/>
  <c r="H2631" i="14"/>
  <c r="I2631" i="14"/>
  <c r="J2631" i="14"/>
  <c r="K2631" i="14"/>
  <c r="L2631" i="14"/>
  <c r="E2632" i="14"/>
  <c r="F2632" i="14"/>
  <c r="G2632" i="14"/>
  <c r="H2632" i="14"/>
  <c r="I2632" i="14"/>
  <c r="J2632" i="14"/>
  <c r="K2632" i="14"/>
  <c r="L2632" i="14"/>
  <c r="E2633" i="14"/>
  <c r="F2633" i="14"/>
  <c r="G2633" i="14"/>
  <c r="H2633" i="14"/>
  <c r="I2633" i="14"/>
  <c r="J2633" i="14"/>
  <c r="K2633" i="14"/>
  <c r="L2633" i="14"/>
  <c r="E2634" i="14"/>
  <c r="F2634" i="14"/>
  <c r="G2634" i="14"/>
  <c r="H2634" i="14"/>
  <c r="I2634" i="14"/>
  <c r="J2634" i="14"/>
  <c r="K2634" i="14"/>
  <c r="L2634" i="14"/>
  <c r="E2635" i="14"/>
  <c r="F2635" i="14"/>
  <c r="G2635" i="14"/>
  <c r="H2635" i="14"/>
  <c r="I2635" i="14"/>
  <c r="J2635" i="14"/>
  <c r="K2635" i="14"/>
  <c r="L2635" i="14"/>
  <c r="E2636" i="14"/>
  <c r="F2636" i="14"/>
  <c r="G2636" i="14"/>
  <c r="H2636" i="14"/>
  <c r="I2636" i="14"/>
  <c r="J2636" i="14"/>
  <c r="K2636" i="14"/>
  <c r="L2636" i="14"/>
  <c r="E2637" i="14"/>
  <c r="F2637" i="14"/>
  <c r="G2637" i="14"/>
  <c r="H2637" i="14"/>
  <c r="I2637" i="14"/>
  <c r="J2637" i="14"/>
  <c r="K2637" i="14"/>
  <c r="L2637" i="14"/>
  <c r="E2638" i="14"/>
  <c r="F2638" i="14"/>
  <c r="G2638" i="14"/>
  <c r="H2638" i="14"/>
  <c r="I2638" i="14"/>
  <c r="J2638" i="14"/>
  <c r="K2638" i="14"/>
  <c r="L2638" i="14"/>
  <c r="E2639" i="14"/>
  <c r="F2639" i="14"/>
  <c r="G2639" i="14"/>
  <c r="H2639" i="14"/>
  <c r="I2639" i="14"/>
  <c r="J2639" i="14"/>
  <c r="K2639" i="14"/>
  <c r="L2639" i="14"/>
  <c r="E2640" i="14"/>
  <c r="F2640" i="14"/>
  <c r="G2640" i="14"/>
  <c r="H2640" i="14"/>
  <c r="I2640" i="14"/>
  <c r="J2640" i="14"/>
  <c r="K2640" i="14"/>
  <c r="L2640" i="14"/>
  <c r="E2641" i="14"/>
  <c r="F2641" i="14"/>
  <c r="G2641" i="14"/>
  <c r="H2641" i="14"/>
  <c r="I2641" i="14"/>
  <c r="J2641" i="14"/>
  <c r="K2641" i="14"/>
  <c r="L2641" i="14"/>
  <c r="E2642" i="14"/>
  <c r="F2642" i="14"/>
  <c r="G2642" i="14"/>
  <c r="H2642" i="14"/>
  <c r="I2642" i="14"/>
  <c r="J2642" i="14"/>
  <c r="K2642" i="14"/>
  <c r="L2642" i="14"/>
  <c r="E2643" i="14"/>
  <c r="F2643" i="14"/>
  <c r="G2643" i="14"/>
  <c r="H2643" i="14"/>
  <c r="I2643" i="14"/>
  <c r="J2643" i="14"/>
  <c r="K2643" i="14"/>
  <c r="L2643" i="14"/>
  <c r="E2644" i="14"/>
  <c r="F2644" i="14"/>
  <c r="G2644" i="14"/>
  <c r="H2644" i="14"/>
  <c r="I2644" i="14"/>
  <c r="J2644" i="14"/>
  <c r="K2644" i="14"/>
  <c r="L2644" i="14"/>
  <c r="E2645" i="14"/>
  <c r="F2645" i="14"/>
  <c r="G2645" i="14"/>
  <c r="H2645" i="14"/>
  <c r="I2645" i="14"/>
  <c r="J2645" i="14"/>
  <c r="K2645" i="14"/>
  <c r="L2645" i="14"/>
  <c r="E2646" i="14"/>
  <c r="F2646" i="14"/>
  <c r="G2646" i="14"/>
  <c r="H2646" i="14"/>
  <c r="I2646" i="14"/>
  <c r="J2646" i="14"/>
  <c r="K2646" i="14"/>
  <c r="L2646" i="14"/>
  <c r="E2647" i="14"/>
  <c r="F2647" i="14"/>
  <c r="G2647" i="14"/>
  <c r="H2647" i="14"/>
  <c r="I2647" i="14"/>
  <c r="J2647" i="14"/>
  <c r="K2647" i="14"/>
  <c r="L2647" i="14"/>
  <c r="E2648" i="14"/>
  <c r="F2648" i="14"/>
  <c r="G2648" i="14"/>
  <c r="H2648" i="14"/>
  <c r="I2648" i="14"/>
  <c r="J2648" i="14"/>
  <c r="K2648" i="14"/>
  <c r="L2648" i="14"/>
  <c r="E2649" i="14"/>
  <c r="F2649" i="14"/>
  <c r="G2649" i="14"/>
  <c r="H2649" i="14"/>
  <c r="I2649" i="14"/>
  <c r="J2649" i="14"/>
  <c r="K2649" i="14"/>
  <c r="L2649" i="14"/>
  <c r="E2650" i="14"/>
  <c r="F2650" i="14"/>
  <c r="G2650" i="14"/>
  <c r="H2650" i="14"/>
  <c r="I2650" i="14"/>
  <c r="J2650" i="14"/>
  <c r="K2650" i="14"/>
  <c r="L2650" i="14"/>
  <c r="E2651" i="14"/>
  <c r="F2651" i="14"/>
  <c r="G2651" i="14"/>
  <c r="H2651" i="14"/>
  <c r="I2651" i="14"/>
  <c r="J2651" i="14"/>
  <c r="K2651" i="14"/>
  <c r="L2651" i="14"/>
  <c r="E2652" i="14"/>
  <c r="F2652" i="14"/>
  <c r="G2652" i="14"/>
  <c r="H2652" i="14"/>
  <c r="I2652" i="14"/>
  <c r="J2652" i="14"/>
  <c r="K2652" i="14"/>
  <c r="L2652" i="14"/>
  <c r="E2653" i="14"/>
  <c r="F2653" i="14"/>
  <c r="G2653" i="14"/>
  <c r="H2653" i="14"/>
  <c r="I2653" i="14"/>
  <c r="J2653" i="14"/>
  <c r="K2653" i="14"/>
  <c r="L2653" i="14"/>
  <c r="E2654" i="14"/>
  <c r="F2654" i="14"/>
  <c r="G2654" i="14"/>
  <c r="H2654" i="14"/>
  <c r="I2654" i="14"/>
  <c r="J2654" i="14"/>
  <c r="K2654" i="14"/>
  <c r="L2654" i="14"/>
  <c r="E2655" i="14"/>
  <c r="F2655" i="14"/>
  <c r="G2655" i="14"/>
  <c r="H2655" i="14"/>
  <c r="I2655" i="14"/>
  <c r="J2655" i="14"/>
  <c r="K2655" i="14"/>
  <c r="L2655" i="14"/>
  <c r="E2558" i="14"/>
  <c r="F2558" i="14"/>
  <c r="G2558" i="14"/>
  <c r="H2558" i="14"/>
  <c r="I2558" i="14"/>
  <c r="J2558" i="14"/>
  <c r="K2558" i="14"/>
  <c r="L2558" i="14"/>
  <c r="E2559" i="14"/>
  <c r="F2559" i="14"/>
  <c r="G2559" i="14"/>
  <c r="H2559" i="14"/>
  <c r="I2559" i="14"/>
  <c r="J2559" i="14"/>
  <c r="K2559" i="14"/>
  <c r="L2559" i="14"/>
  <c r="E2560" i="14"/>
  <c r="F2560" i="14"/>
  <c r="G2560" i="14"/>
  <c r="H2560" i="14"/>
  <c r="I2560" i="14"/>
  <c r="J2560" i="14"/>
  <c r="K2560" i="14"/>
  <c r="L2560" i="14"/>
  <c r="E2561" i="14"/>
  <c r="F2561" i="14"/>
  <c r="G2561" i="14"/>
  <c r="H2561" i="14"/>
  <c r="I2561" i="14"/>
  <c r="J2561" i="14"/>
  <c r="K2561" i="14"/>
  <c r="L2561" i="14"/>
  <c r="E2562" i="14"/>
  <c r="F2562" i="14"/>
  <c r="G2562" i="14"/>
  <c r="H2562" i="14"/>
  <c r="I2562" i="14"/>
  <c r="J2562" i="14"/>
  <c r="K2562" i="14"/>
  <c r="L2562" i="14"/>
  <c r="E2563" i="14"/>
  <c r="F2563" i="14"/>
  <c r="G2563" i="14"/>
  <c r="H2563" i="14"/>
  <c r="I2563" i="14"/>
  <c r="J2563" i="14"/>
  <c r="K2563" i="14"/>
  <c r="L2563" i="14"/>
  <c r="E2564" i="14"/>
  <c r="F2564" i="14"/>
  <c r="G2564" i="14"/>
  <c r="H2564" i="14"/>
  <c r="I2564" i="14"/>
  <c r="J2564" i="14"/>
  <c r="K2564" i="14"/>
  <c r="L2564" i="14"/>
  <c r="E2565" i="14"/>
  <c r="F2565" i="14"/>
  <c r="G2565" i="14"/>
  <c r="H2565" i="14"/>
  <c r="I2565" i="14"/>
  <c r="J2565" i="14"/>
  <c r="K2565" i="14"/>
  <c r="L2565" i="14"/>
  <c r="E2566" i="14"/>
  <c r="F2566" i="14"/>
  <c r="G2566" i="14"/>
  <c r="H2566" i="14"/>
  <c r="I2566" i="14"/>
  <c r="J2566" i="14"/>
  <c r="K2566" i="14"/>
  <c r="L2566" i="14"/>
  <c r="E2567" i="14"/>
  <c r="F2567" i="14"/>
  <c r="G2567" i="14"/>
  <c r="H2567" i="14"/>
  <c r="I2567" i="14"/>
  <c r="J2567" i="14"/>
  <c r="K2567" i="14"/>
  <c r="L2567" i="14"/>
  <c r="E2568" i="14"/>
  <c r="F2568" i="14"/>
  <c r="G2568" i="14"/>
  <c r="H2568" i="14"/>
  <c r="I2568" i="14"/>
  <c r="J2568" i="14"/>
  <c r="K2568" i="14"/>
  <c r="L2568" i="14"/>
  <c r="E2569" i="14"/>
  <c r="F2569" i="14"/>
  <c r="G2569" i="14"/>
  <c r="H2569" i="14"/>
  <c r="I2569" i="14"/>
  <c r="J2569" i="14"/>
  <c r="K2569" i="14"/>
  <c r="L2569" i="14"/>
  <c r="E2570" i="14"/>
  <c r="F2570" i="14"/>
  <c r="G2570" i="14"/>
  <c r="H2570" i="14"/>
  <c r="I2570" i="14"/>
  <c r="J2570" i="14"/>
  <c r="K2570" i="14"/>
  <c r="L2570" i="14"/>
  <c r="E2571" i="14"/>
  <c r="F2571" i="14"/>
  <c r="G2571" i="14"/>
  <c r="H2571" i="14"/>
  <c r="I2571" i="14"/>
  <c r="J2571" i="14"/>
  <c r="K2571" i="14"/>
  <c r="L2571" i="14"/>
  <c r="E2572" i="14"/>
  <c r="F2572" i="14"/>
  <c r="G2572" i="14"/>
  <c r="H2572" i="14"/>
  <c r="I2572" i="14"/>
  <c r="J2572" i="14"/>
  <c r="K2572" i="14"/>
  <c r="L2572" i="14"/>
  <c r="E2573" i="14"/>
  <c r="F2573" i="14"/>
  <c r="G2573" i="14"/>
  <c r="H2573" i="14"/>
  <c r="I2573" i="14"/>
  <c r="J2573" i="14"/>
  <c r="K2573" i="14"/>
  <c r="L2573" i="14"/>
  <c r="E2574" i="14"/>
  <c r="F2574" i="14"/>
  <c r="G2574" i="14"/>
  <c r="H2574" i="14"/>
  <c r="I2574" i="14"/>
  <c r="J2574" i="14"/>
  <c r="K2574" i="14"/>
  <c r="L2574" i="14"/>
  <c r="E2575" i="14"/>
  <c r="F2575" i="14"/>
  <c r="G2575" i="14"/>
  <c r="H2575" i="14"/>
  <c r="I2575" i="14"/>
  <c r="J2575" i="14"/>
  <c r="K2575" i="14"/>
  <c r="L2575" i="14"/>
  <c r="E2576" i="14"/>
  <c r="F2576" i="14"/>
  <c r="G2576" i="14"/>
  <c r="H2576" i="14"/>
  <c r="I2576" i="14"/>
  <c r="J2576" i="14"/>
  <c r="K2576" i="14"/>
  <c r="L2576" i="14"/>
  <c r="E2577" i="14"/>
  <c r="F2577" i="14"/>
  <c r="G2577" i="14"/>
  <c r="H2577" i="14"/>
  <c r="I2577" i="14"/>
  <c r="J2577" i="14"/>
  <c r="K2577" i="14"/>
  <c r="L2577" i="14"/>
  <c r="E2578" i="14"/>
  <c r="F2578" i="14"/>
  <c r="G2578" i="14"/>
  <c r="H2578" i="14"/>
  <c r="I2578" i="14"/>
  <c r="J2578" i="14"/>
  <c r="K2578" i="14"/>
  <c r="L2578" i="14"/>
  <c r="E2579" i="14"/>
  <c r="F2579" i="14"/>
  <c r="G2579" i="14"/>
  <c r="H2579" i="14"/>
  <c r="I2579" i="14"/>
  <c r="J2579" i="14"/>
  <c r="K2579" i="14"/>
  <c r="L2579" i="14"/>
  <c r="E2580" i="14"/>
  <c r="F2580" i="14"/>
  <c r="G2580" i="14"/>
  <c r="H2580" i="14"/>
  <c r="I2580" i="14"/>
  <c r="J2580" i="14"/>
  <c r="K2580" i="14"/>
  <c r="L2580" i="14"/>
  <c r="E2581" i="14"/>
  <c r="F2581" i="14"/>
  <c r="G2581" i="14"/>
  <c r="H2581" i="14"/>
  <c r="I2581" i="14"/>
  <c r="J2581" i="14"/>
  <c r="K2581" i="14"/>
  <c r="L2581" i="14"/>
  <c r="E2582" i="14"/>
  <c r="F2582" i="14"/>
  <c r="G2582" i="14"/>
  <c r="H2582" i="14"/>
  <c r="I2582" i="14"/>
  <c r="J2582" i="14"/>
  <c r="K2582" i="14"/>
  <c r="L2582" i="14"/>
  <c r="E2583" i="14"/>
  <c r="F2583" i="14"/>
  <c r="G2583" i="14"/>
  <c r="H2583" i="14"/>
  <c r="I2583" i="14"/>
  <c r="J2583" i="14"/>
  <c r="K2583" i="14"/>
  <c r="L2583" i="14"/>
  <c r="E2584" i="14"/>
  <c r="F2584" i="14"/>
  <c r="G2584" i="14"/>
  <c r="H2584" i="14"/>
  <c r="I2584" i="14"/>
  <c r="J2584" i="14"/>
  <c r="K2584" i="14"/>
  <c r="L2584" i="14"/>
  <c r="E2585" i="14"/>
  <c r="F2585" i="14"/>
  <c r="G2585" i="14"/>
  <c r="H2585" i="14"/>
  <c r="I2585" i="14"/>
  <c r="J2585" i="14"/>
  <c r="K2585" i="14"/>
  <c r="L2585" i="14"/>
  <c r="E2586" i="14"/>
  <c r="F2586" i="14"/>
  <c r="G2586" i="14"/>
  <c r="H2586" i="14"/>
  <c r="I2586" i="14"/>
  <c r="J2586" i="14"/>
  <c r="K2586" i="14"/>
  <c r="L2586" i="14"/>
  <c r="E2587" i="14"/>
  <c r="F2587" i="14"/>
  <c r="G2587" i="14"/>
  <c r="H2587" i="14"/>
  <c r="I2587" i="14"/>
  <c r="J2587" i="14"/>
  <c r="K2587" i="14"/>
  <c r="L2587" i="14"/>
  <c r="E2588" i="14"/>
  <c r="F2588" i="14"/>
  <c r="G2588" i="14"/>
  <c r="H2588" i="14"/>
  <c r="I2588" i="14"/>
  <c r="J2588" i="14"/>
  <c r="K2588" i="14"/>
  <c r="L2588" i="14"/>
  <c r="E2589" i="14"/>
  <c r="F2589" i="14"/>
  <c r="G2589" i="14"/>
  <c r="H2589" i="14"/>
  <c r="I2589" i="14"/>
  <c r="J2589" i="14"/>
  <c r="K2589" i="14"/>
  <c r="L2589" i="14"/>
  <c r="E2590" i="14"/>
  <c r="F2590" i="14"/>
  <c r="G2590" i="14"/>
  <c r="H2590" i="14"/>
  <c r="I2590" i="14"/>
  <c r="J2590" i="14"/>
  <c r="K2590" i="14"/>
  <c r="L2590" i="14"/>
  <c r="E2591" i="14"/>
  <c r="F2591" i="14"/>
  <c r="G2591" i="14"/>
  <c r="H2591" i="14"/>
  <c r="I2591" i="14"/>
  <c r="J2591" i="14"/>
  <c r="K2591" i="14"/>
  <c r="L2591" i="14"/>
  <c r="E2592" i="14"/>
  <c r="F2592" i="14"/>
  <c r="G2592" i="14"/>
  <c r="H2592" i="14"/>
  <c r="I2592" i="14"/>
  <c r="J2592" i="14"/>
  <c r="K2592" i="14"/>
  <c r="L2592" i="14"/>
  <c r="E2593" i="14"/>
  <c r="F2593" i="14"/>
  <c r="G2593" i="14"/>
  <c r="H2593" i="14"/>
  <c r="I2593" i="14"/>
  <c r="J2593" i="14"/>
  <c r="K2593" i="14"/>
  <c r="L2593" i="14"/>
  <c r="E2594" i="14"/>
  <c r="F2594" i="14"/>
  <c r="G2594" i="14"/>
  <c r="H2594" i="14"/>
  <c r="I2594" i="14"/>
  <c r="J2594" i="14"/>
  <c r="K2594" i="14"/>
  <c r="L2594" i="14"/>
  <c r="E2595" i="14"/>
  <c r="F2595" i="14"/>
  <c r="G2595" i="14"/>
  <c r="H2595" i="14"/>
  <c r="I2595" i="14"/>
  <c r="J2595" i="14"/>
  <c r="K2595" i="14"/>
  <c r="L2595" i="14"/>
  <c r="E2596" i="14"/>
  <c r="F2596" i="14"/>
  <c r="G2596" i="14"/>
  <c r="H2596" i="14"/>
  <c r="I2596" i="14"/>
  <c r="J2596" i="14"/>
  <c r="K2596" i="14"/>
  <c r="L2596" i="14"/>
  <c r="E2597" i="14"/>
  <c r="F2597" i="14"/>
  <c r="G2597" i="14"/>
  <c r="H2597" i="14"/>
  <c r="I2597" i="14"/>
  <c r="J2597" i="14"/>
  <c r="K2597" i="14"/>
  <c r="L2597" i="14"/>
  <c r="E2598" i="14"/>
  <c r="F2598" i="14"/>
  <c r="G2598" i="14"/>
  <c r="H2598" i="14"/>
  <c r="I2598" i="14"/>
  <c r="J2598" i="14"/>
  <c r="K2598" i="14"/>
  <c r="L2598" i="14"/>
  <c r="E2599" i="14"/>
  <c r="F2599" i="14"/>
  <c r="G2599" i="14"/>
  <c r="H2599" i="14"/>
  <c r="I2599" i="14"/>
  <c r="J2599" i="14"/>
  <c r="K2599" i="14"/>
  <c r="L2599" i="14"/>
  <c r="E2600" i="14"/>
  <c r="F2600" i="14"/>
  <c r="G2600" i="14"/>
  <c r="H2600" i="14"/>
  <c r="I2600" i="14"/>
  <c r="J2600" i="14"/>
  <c r="K2600" i="14"/>
  <c r="L2600" i="14"/>
  <c r="E2601" i="14"/>
  <c r="F2601" i="14"/>
  <c r="G2601" i="14"/>
  <c r="H2601" i="14"/>
  <c r="I2601" i="14"/>
  <c r="J2601" i="14"/>
  <c r="K2601" i="14"/>
  <c r="L2601" i="14"/>
  <c r="E2602" i="14"/>
  <c r="F2602" i="14"/>
  <c r="G2602" i="14"/>
  <c r="H2602" i="14"/>
  <c r="I2602" i="14"/>
  <c r="J2602" i="14"/>
  <c r="K2602" i="14"/>
  <c r="L2602" i="14"/>
  <c r="E2603" i="14"/>
  <c r="F2603" i="14"/>
  <c r="G2603" i="14"/>
  <c r="H2603" i="14"/>
  <c r="I2603" i="14"/>
  <c r="J2603" i="14"/>
  <c r="K2603" i="14"/>
  <c r="L2603" i="14"/>
  <c r="E2604" i="14"/>
  <c r="F2604" i="14"/>
  <c r="G2604" i="14"/>
  <c r="H2604" i="14"/>
  <c r="I2604" i="14"/>
  <c r="J2604" i="14"/>
  <c r="K2604" i="14"/>
  <c r="L2604" i="14"/>
  <c r="E2507" i="14"/>
  <c r="F2507" i="14"/>
  <c r="G2507" i="14"/>
  <c r="H2507" i="14"/>
  <c r="I2507" i="14"/>
  <c r="J2507" i="14"/>
  <c r="K2507" i="14"/>
  <c r="L2507" i="14"/>
  <c r="E2508" i="14"/>
  <c r="F2508" i="14"/>
  <c r="G2508" i="14"/>
  <c r="H2508" i="14"/>
  <c r="I2508" i="14"/>
  <c r="J2508" i="14"/>
  <c r="K2508" i="14"/>
  <c r="L2508" i="14"/>
  <c r="E2509" i="14"/>
  <c r="F2509" i="14"/>
  <c r="G2509" i="14"/>
  <c r="H2509" i="14"/>
  <c r="I2509" i="14"/>
  <c r="J2509" i="14"/>
  <c r="K2509" i="14"/>
  <c r="L2509" i="14"/>
  <c r="E2510" i="14"/>
  <c r="F2510" i="14"/>
  <c r="G2510" i="14"/>
  <c r="H2510" i="14"/>
  <c r="I2510" i="14"/>
  <c r="J2510" i="14"/>
  <c r="K2510" i="14"/>
  <c r="L2510" i="14"/>
  <c r="E2511" i="14"/>
  <c r="F2511" i="14"/>
  <c r="G2511" i="14"/>
  <c r="H2511" i="14"/>
  <c r="I2511" i="14"/>
  <c r="J2511" i="14"/>
  <c r="K2511" i="14"/>
  <c r="L2511" i="14"/>
  <c r="E2512" i="14"/>
  <c r="F2512" i="14"/>
  <c r="G2512" i="14"/>
  <c r="H2512" i="14"/>
  <c r="I2512" i="14"/>
  <c r="J2512" i="14"/>
  <c r="K2512" i="14"/>
  <c r="L2512" i="14"/>
  <c r="E2513" i="14"/>
  <c r="F2513" i="14"/>
  <c r="G2513" i="14"/>
  <c r="H2513" i="14"/>
  <c r="I2513" i="14"/>
  <c r="J2513" i="14"/>
  <c r="K2513" i="14"/>
  <c r="L2513" i="14"/>
  <c r="E2514" i="14"/>
  <c r="F2514" i="14"/>
  <c r="G2514" i="14"/>
  <c r="H2514" i="14"/>
  <c r="I2514" i="14"/>
  <c r="J2514" i="14"/>
  <c r="K2514" i="14"/>
  <c r="L2514" i="14"/>
  <c r="E2515" i="14"/>
  <c r="F2515" i="14"/>
  <c r="G2515" i="14"/>
  <c r="H2515" i="14"/>
  <c r="I2515" i="14"/>
  <c r="J2515" i="14"/>
  <c r="K2515" i="14"/>
  <c r="L2515" i="14"/>
  <c r="E2516" i="14"/>
  <c r="F2516" i="14"/>
  <c r="G2516" i="14"/>
  <c r="H2516" i="14"/>
  <c r="I2516" i="14"/>
  <c r="J2516" i="14"/>
  <c r="K2516" i="14"/>
  <c r="L2516" i="14"/>
  <c r="E2517" i="14"/>
  <c r="F2517" i="14"/>
  <c r="G2517" i="14"/>
  <c r="H2517" i="14"/>
  <c r="I2517" i="14"/>
  <c r="J2517" i="14"/>
  <c r="K2517" i="14"/>
  <c r="L2517" i="14"/>
  <c r="E2518" i="14"/>
  <c r="F2518" i="14"/>
  <c r="G2518" i="14"/>
  <c r="H2518" i="14"/>
  <c r="I2518" i="14"/>
  <c r="J2518" i="14"/>
  <c r="K2518" i="14"/>
  <c r="L2518" i="14"/>
  <c r="E2519" i="14"/>
  <c r="F2519" i="14"/>
  <c r="G2519" i="14"/>
  <c r="H2519" i="14"/>
  <c r="I2519" i="14"/>
  <c r="J2519" i="14"/>
  <c r="K2519" i="14"/>
  <c r="L2519" i="14"/>
  <c r="E2520" i="14"/>
  <c r="F2520" i="14"/>
  <c r="G2520" i="14"/>
  <c r="H2520" i="14"/>
  <c r="I2520" i="14"/>
  <c r="J2520" i="14"/>
  <c r="K2520" i="14"/>
  <c r="L2520" i="14"/>
  <c r="E2521" i="14"/>
  <c r="F2521" i="14"/>
  <c r="G2521" i="14"/>
  <c r="H2521" i="14"/>
  <c r="I2521" i="14"/>
  <c r="J2521" i="14"/>
  <c r="K2521" i="14"/>
  <c r="L2521" i="14"/>
  <c r="E2522" i="14"/>
  <c r="F2522" i="14"/>
  <c r="G2522" i="14"/>
  <c r="H2522" i="14"/>
  <c r="I2522" i="14"/>
  <c r="J2522" i="14"/>
  <c r="K2522" i="14"/>
  <c r="L2522" i="14"/>
  <c r="E2523" i="14"/>
  <c r="F2523" i="14"/>
  <c r="G2523" i="14"/>
  <c r="H2523" i="14"/>
  <c r="I2523" i="14"/>
  <c r="J2523" i="14"/>
  <c r="K2523" i="14"/>
  <c r="L2523" i="14"/>
  <c r="E2524" i="14"/>
  <c r="F2524" i="14"/>
  <c r="G2524" i="14"/>
  <c r="H2524" i="14"/>
  <c r="I2524" i="14"/>
  <c r="J2524" i="14"/>
  <c r="K2524" i="14"/>
  <c r="L2524" i="14"/>
  <c r="E2525" i="14"/>
  <c r="F2525" i="14"/>
  <c r="G2525" i="14"/>
  <c r="H2525" i="14"/>
  <c r="I2525" i="14"/>
  <c r="J2525" i="14"/>
  <c r="K2525" i="14"/>
  <c r="L2525" i="14"/>
  <c r="E2526" i="14"/>
  <c r="F2526" i="14"/>
  <c r="G2526" i="14"/>
  <c r="H2526" i="14"/>
  <c r="I2526" i="14"/>
  <c r="J2526" i="14"/>
  <c r="K2526" i="14"/>
  <c r="L2526" i="14"/>
  <c r="E2527" i="14"/>
  <c r="F2527" i="14"/>
  <c r="G2527" i="14"/>
  <c r="H2527" i="14"/>
  <c r="I2527" i="14"/>
  <c r="J2527" i="14"/>
  <c r="K2527" i="14"/>
  <c r="L2527" i="14"/>
  <c r="E2528" i="14"/>
  <c r="F2528" i="14"/>
  <c r="G2528" i="14"/>
  <c r="H2528" i="14"/>
  <c r="I2528" i="14"/>
  <c r="J2528" i="14"/>
  <c r="K2528" i="14"/>
  <c r="L2528" i="14"/>
  <c r="E2529" i="14"/>
  <c r="F2529" i="14"/>
  <c r="G2529" i="14"/>
  <c r="H2529" i="14"/>
  <c r="I2529" i="14"/>
  <c r="J2529" i="14"/>
  <c r="K2529" i="14"/>
  <c r="L2529" i="14"/>
  <c r="E2530" i="14"/>
  <c r="F2530" i="14"/>
  <c r="G2530" i="14"/>
  <c r="H2530" i="14"/>
  <c r="I2530" i="14"/>
  <c r="J2530" i="14"/>
  <c r="K2530" i="14"/>
  <c r="L2530" i="14"/>
  <c r="E2531" i="14"/>
  <c r="F2531" i="14"/>
  <c r="G2531" i="14"/>
  <c r="H2531" i="14"/>
  <c r="I2531" i="14"/>
  <c r="J2531" i="14"/>
  <c r="K2531" i="14"/>
  <c r="L2531" i="14"/>
  <c r="E2532" i="14"/>
  <c r="F2532" i="14"/>
  <c r="G2532" i="14"/>
  <c r="H2532" i="14"/>
  <c r="I2532" i="14"/>
  <c r="J2532" i="14"/>
  <c r="K2532" i="14"/>
  <c r="L2532" i="14"/>
  <c r="E2533" i="14"/>
  <c r="F2533" i="14"/>
  <c r="G2533" i="14"/>
  <c r="H2533" i="14"/>
  <c r="I2533" i="14"/>
  <c r="J2533" i="14"/>
  <c r="K2533" i="14"/>
  <c r="L2533" i="14"/>
  <c r="E2534" i="14"/>
  <c r="F2534" i="14"/>
  <c r="G2534" i="14"/>
  <c r="H2534" i="14"/>
  <c r="I2534" i="14"/>
  <c r="J2534" i="14"/>
  <c r="K2534" i="14"/>
  <c r="L2534" i="14"/>
  <c r="E2535" i="14"/>
  <c r="F2535" i="14"/>
  <c r="G2535" i="14"/>
  <c r="H2535" i="14"/>
  <c r="I2535" i="14"/>
  <c r="J2535" i="14"/>
  <c r="K2535" i="14"/>
  <c r="L2535" i="14"/>
  <c r="E2536" i="14"/>
  <c r="F2536" i="14"/>
  <c r="G2536" i="14"/>
  <c r="H2536" i="14"/>
  <c r="I2536" i="14"/>
  <c r="J2536" i="14"/>
  <c r="K2536" i="14"/>
  <c r="L2536" i="14"/>
  <c r="E2537" i="14"/>
  <c r="F2537" i="14"/>
  <c r="G2537" i="14"/>
  <c r="H2537" i="14"/>
  <c r="I2537" i="14"/>
  <c r="J2537" i="14"/>
  <c r="K2537" i="14"/>
  <c r="L2537" i="14"/>
  <c r="E2538" i="14"/>
  <c r="F2538" i="14"/>
  <c r="G2538" i="14"/>
  <c r="H2538" i="14"/>
  <c r="I2538" i="14"/>
  <c r="J2538" i="14"/>
  <c r="K2538" i="14"/>
  <c r="L2538" i="14"/>
  <c r="E2539" i="14"/>
  <c r="F2539" i="14"/>
  <c r="G2539" i="14"/>
  <c r="H2539" i="14"/>
  <c r="I2539" i="14"/>
  <c r="J2539" i="14"/>
  <c r="K2539" i="14"/>
  <c r="L2539" i="14"/>
  <c r="E2540" i="14"/>
  <c r="F2540" i="14"/>
  <c r="G2540" i="14"/>
  <c r="H2540" i="14"/>
  <c r="I2540" i="14"/>
  <c r="J2540" i="14"/>
  <c r="K2540" i="14"/>
  <c r="L2540" i="14"/>
  <c r="E2541" i="14"/>
  <c r="F2541" i="14"/>
  <c r="G2541" i="14"/>
  <c r="H2541" i="14"/>
  <c r="I2541" i="14"/>
  <c r="J2541" i="14"/>
  <c r="K2541" i="14"/>
  <c r="L2541" i="14"/>
  <c r="E2542" i="14"/>
  <c r="F2542" i="14"/>
  <c r="G2542" i="14"/>
  <c r="H2542" i="14"/>
  <c r="I2542" i="14"/>
  <c r="J2542" i="14"/>
  <c r="K2542" i="14"/>
  <c r="L2542" i="14"/>
  <c r="E2543" i="14"/>
  <c r="F2543" i="14"/>
  <c r="G2543" i="14"/>
  <c r="H2543" i="14"/>
  <c r="I2543" i="14"/>
  <c r="J2543" i="14"/>
  <c r="K2543" i="14"/>
  <c r="L2543" i="14"/>
  <c r="E2544" i="14"/>
  <c r="F2544" i="14"/>
  <c r="G2544" i="14"/>
  <c r="H2544" i="14"/>
  <c r="I2544" i="14"/>
  <c r="J2544" i="14"/>
  <c r="K2544" i="14"/>
  <c r="L2544" i="14"/>
  <c r="E2545" i="14"/>
  <c r="F2545" i="14"/>
  <c r="G2545" i="14"/>
  <c r="H2545" i="14"/>
  <c r="I2545" i="14"/>
  <c r="J2545" i="14"/>
  <c r="K2545" i="14"/>
  <c r="L2545" i="14"/>
  <c r="E2546" i="14"/>
  <c r="F2546" i="14"/>
  <c r="G2546" i="14"/>
  <c r="H2546" i="14"/>
  <c r="I2546" i="14"/>
  <c r="J2546" i="14"/>
  <c r="K2546" i="14"/>
  <c r="L2546" i="14"/>
  <c r="E2547" i="14"/>
  <c r="F2547" i="14"/>
  <c r="G2547" i="14"/>
  <c r="H2547" i="14"/>
  <c r="I2547" i="14"/>
  <c r="J2547" i="14"/>
  <c r="K2547" i="14"/>
  <c r="L2547" i="14"/>
  <c r="E2548" i="14"/>
  <c r="F2548" i="14"/>
  <c r="G2548" i="14"/>
  <c r="H2548" i="14"/>
  <c r="I2548" i="14"/>
  <c r="J2548" i="14"/>
  <c r="K2548" i="14"/>
  <c r="L2548" i="14"/>
  <c r="E2549" i="14"/>
  <c r="F2549" i="14"/>
  <c r="G2549" i="14"/>
  <c r="H2549" i="14"/>
  <c r="I2549" i="14"/>
  <c r="J2549" i="14"/>
  <c r="K2549" i="14"/>
  <c r="L2549" i="14"/>
  <c r="E2550" i="14"/>
  <c r="F2550" i="14"/>
  <c r="G2550" i="14"/>
  <c r="H2550" i="14"/>
  <c r="I2550" i="14"/>
  <c r="J2550" i="14"/>
  <c r="K2550" i="14"/>
  <c r="L2550" i="14"/>
  <c r="E2551" i="14"/>
  <c r="F2551" i="14"/>
  <c r="G2551" i="14"/>
  <c r="H2551" i="14"/>
  <c r="I2551" i="14"/>
  <c r="J2551" i="14"/>
  <c r="K2551" i="14"/>
  <c r="L2551" i="14"/>
  <c r="E2552" i="14"/>
  <c r="F2552" i="14"/>
  <c r="G2552" i="14"/>
  <c r="H2552" i="14"/>
  <c r="I2552" i="14"/>
  <c r="J2552" i="14"/>
  <c r="K2552" i="14"/>
  <c r="L2552" i="14"/>
  <c r="E2553" i="14"/>
  <c r="F2553" i="14"/>
  <c r="G2553" i="14"/>
  <c r="H2553" i="14"/>
  <c r="I2553" i="14"/>
  <c r="J2553" i="14"/>
  <c r="K2553" i="14"/>
  <c r="L2553" i="14"/>
  <c r="E2456" i="14"/>
  <c r="F2456" i="14"/>
  <c r="G2456" i="14"/>
  <c r="H2456" i="14"/>
  <c r="I2456" i="14"/>
  <c r="J2456" i="14"/>
  <c r="K2456" i="14"/>
  <c r="L2456" i="14"/>
  <c r="E2457" i="14"/>
  <c r="F2457" i="14"/>
  <c r="G2457" i="14"/>
  <c r="H2457" i="14"/>
  <c r="I2457" i="14"/>
  <c r="J2457" i="14"/>
  <c r="K2457" i="14"/>
  <c r="L2457" i="14"/>
  <c r="E2458" i="14"/>
  <c r="F2458" i="14"/>
  <c r="G2458" i="14"/>
  <c r="H2458" i="14"/>
  <c r="I2458" i="14"/>
  <c r="J2458" i="14"/>
  <c r="K2458" i="14"/>
  <c r="L2458" i="14"/>
  <c r="E2459" i="14"/>
  <c r="F2459" i="14"/>
  <c r="G2459" i="14"/>
  <c r="H2459" i="14"/>
  <c r="I2459" i="14"/>
  <c r="J2459" i="14"/>
  <c r="K2459" i="14"/>
  <c r="L2459" i="14"/>
  <c r="E2460" i="14"/>
  <c r="F2460" i="14"/>
  <c r="G2460" i="14"/>
  <c r="H2460" i="14"/>
  <c r="I2460" i="14"/>
  <c r="J2460" i="14"/>
  <c r="K2460" i="14"/>
  <c r="L2460" i="14"/>
  <c r="E2461" i="14"/>
  <c r="F2461" i="14"/>
  <c r="G2461" i="14"/>
  <c r="H2461" i="14"/>
  <c r="I2461" i="14"/>
  <c r="J2461" i="14"/>
  <c r="K2461" i="14"/>
  <c r="L2461" i="14"/>
  <c r="E2462" i="14"/>
  <c r="F2462" i="14"/>
  <c r="G2462" i="14"/>
  <c r="H2462" i="14"/>
  <c r="I2462" i="14"/>
  <c r="J2462" i="14"/>
  <c r="K2462" i="14"/>
  <c r="L2462" i="14"/>
  <c r="E2463" i="14"/>
  <c r="F2463" i="14"/>
  <c r="G2463" i="14"/>
  <c r="H2463" i="14"/>
  <c r="I2463" i="14"/>
  <c r="J2463" i="14"/>
  <c r="K2463" i="14"/>
  <c r="L2463" i="14"/>
  <c r="E2464" i="14"/>
  <c r="F2464" i="14"/>
  <c r="G2464" i="14"/>
  <c r="H2464" i="14"/>
  <c r="I2464" i="14"/>
  <c r="J2464" i="14"/>
  <c r="K2464" i="14"/>
  <c r="L2464" i="14"/>
  <c r="E2465" i="14"/>
  <c r="F2465" i="14"/>
  <c r="G2465" i="14"/>
  <c r="H2465" i="14"/>
  <c r="I2465" i="14"/>
  <c r="J2465" i="14"/>
  <c r="K2465" i="14"/>
  <c r="L2465" i="14"/>
  <c r="E2466" i="14"/>
  <c r="F2466" i="14"/>
  <c r="G2466" i="14"/>
  <c r="H2466" i="14"/>
  <c r="I2466" i="14"/>
  <c r="J2466" i="14"/>
  <c r="K2466" i="14"/>
  <c r="L2466" i="14"/>
  <c r="E2467" i="14"/>
  <c r="F2467" i="14"/>
  <c r="G2467" i="14"/>
  <c r="H2467" i="14"/>
  <c r="I2467" i="14"/>
  <c r="J2467" i="14"/>
  <c r="K2467" i="14"/>
  <c r="L2467" i="14"/>
  <c r="E2468" i="14"/>
  <c r="F2468" i="14"/>
  <c r="G2468" i="14"/>
  <c r="H2468" i="14"/>
  <c r="I2468" i="14"/>
  <c r="J2468" i="14"/>
  <c r="K2468" i="14"/>
  <c r="L2468" i="14"/>
  <c r="E2469" i="14"/>
  <c r="F2469" i="14"/>
  <c r="G2469" i="14"/>
  <c r="H2469" i="14"/>
  <c r="I2469" i="14"/>
  <c r="J2469" i="14"/>
  <c r="K2469" i="14"/>
  <c r="L2469" i="14"/>
  <c r="E2470" i="14"/>
  <c r="F2470" i="14"/>
  <c r="G2470" i="14"/>
  <c r="H2470" i="14"/>
  <c r="I2470" i="14"/>
  <c r="J2470" i="14"/>
  <c r="K2470" i="14"/>
  <c r="L2470" i="14"/>
  <c r="E2471" i="14"/>
  <c r="F2471" i="14"/>
  <c r="G2471" i="14"/>
  <c r="H2471" i="14"/>
  <c r="I2471" i="14"/>
  <c r="J2471" i="14"/>
  <c r="K2471" i="14"/>
  <c r="L2471" i="14"/>
  <c r="E2472" i="14"/>
  <c r="F2472" i="14"/>
  <c r="G2472" i="14"/>
  <c r="H2472" i="14"/>
  <c r="I2472" i="14"/>
  <c r="J2472" i="14"/>
  <c r="K2472" i="14"/>
  <c r="L2472" i="14"/>
  <c r="E2473" i="14"/>
  <c r="F2473" i="14"/>
  <c r="G2473" i="14"/>
  <c r="H2473" i="14"/>
  <c r="I2473" i="14"/>
  <c r="J2473" i="14"/>
  <c r="K2473" i="14"/>
  <c r="L2473" i="14"/>
  <c r="E2474" i="14"/>
  <c r="F2474" i="14"/>
  <c r="G2474" i="14"/>
  <c r="H2474" i="14"/>
  <c r="I2474" i="14"/>
  <c r="J2474" i="14"/>
  <c r="K2474" i="14"/>
  <c r="L2474" i="14"/>
  <c r="E2475" i="14"/>
  <c r="F2475" i="14"/>
  <c r="G2475" i="14"/>
  <c r="H2475" i="14"/>
  <c r="I2475" i="14"/>
  <c r="J2475" i="14"/>
  <c r="K2475" i="14"/>
  <c r="L2475" i="14"/>
  <c r="E2476" i="14"/>
  <c r="F2476" i="14"/>
  <c r="G2476" i="14"/>
  <c r="H2476" i="14"/>
  <c r="I2476" i="14"/>
  <c r="J2476" i="14"/>
  <c r="K2476" i="14"/>
  <c r="L2476" i="14"/>
  <c r="E2477" i="14"/>
  <c r="F2477" i="14"/>
  <c r="G2477" i="14"/>
  <c r="H2477" i="14"/>
  <c r="I2477" i="14"/>
  <c r="J2477" i="14"/>
  <c r="K2477" i="14"/>
  <c r="L2477" i="14"/>
  <c r="E2478" i="14"/>
  <c r="F2478" i="14"/>
  <c r="G2478" i="14"/>
  <c r="H2478" i="14"/>
  <c r="I2478" i="14"/>
  <c r="J2478" i="14"/>
  <c r="K2478" i="14"/>
  <c r="L2478" i="14"/>
  <c r="E2479" i="14"/>
  <c r="F2479" i="14"/>
  <c r="G2479" i="14"/>
  <c r="H2479" i="14"/>
  <c r="I2479" i="14"/>
  <c r="J2479" i="14"/>
  <c r="K2479" i="14"/>
  <c r="L2479" i="14"/>
  <c r="E2480" i="14"/>
  <c r="F2480" i="14"/>
  <c r="G2480" i="14"/>
  <c r="H2480" i="14"/>
  <c r="I2480" i="14"/>
  <c r="J2480" i="14"/>
  <c r="K2480" i="14"/>
  <c r="L2480" i="14"/>
  <c r="E2481" i="14"/>
  <c r="F2481" i="14"/>
  <c r="G2481" i="14"/>
  <c r="H2481" i="14"/>
  <c r="I2481" i="14"/>
  <c r="J2481" i="14"/>
  <c r="K2481" i="14"/>
  <c r="L2481" i="14"/>
  <c r="E2482" i="14"/>
  <c r="F2482" i="14"/>
  <c r="G2482" i="14"/>
  <c r="H2482" i="14"/>
  <c r="I2482" i="14"/>
  <c r="J2482" i="14"/>
  <c r="K2482" i="14"/>
  <c r="L2482" i="14"/>
  <c r="E2483" i="14"/>
  <c r="F2483" i="14"/>
  <c r="G2483" i="14"/>
  <c r="H2483" i="14"/>
  <c r="I2483" i="14"/>
  <c r="J2483" i="14"/>
  <c r="K2483" i="14"/>
  <c r="L2483" i="14"/>
  <c r="E2484" i="14"/>
  <c r="F2484" i="14"/>
  <c r="G2484" i="14"/>
  <c r="H2484" i="14"/>
  <c r="I2484" i="14"/>
  <c r="J2484" i="14"/>
  <c r="K2484" i="14"/>
  <c r="L2484" i="14"/>
  <c r="E2485" i="14"/>
  <c r="F2485" i="14"/>
  <c r="G2485" i="14"/>
  <c r="H2485" i="14"/>
  <c r="I2485" i="14"/>
  <c r="J2485" i="14"/>
  <c r="K2485" i="14"/>
  <c r="L2485" i="14"/>
  <c r="E2486" i="14"/>
  <c r="F2486" i="14"/>
  <c r="G2486" i="14"/>
  <c r="H2486" i="14"/>
  <c r="I2486" i="14"/>
  <c r="J2486" i="14"/>
  <c r="K2486" i="14"/>
  <c r="L2486" i="14"/>
  <c r="E2487" i="14"/>
  <c r="F2487" i="14"/>
  <c r="G2487" i="14"/>
  <c r="H2487" i="14"/>
  <c r="I2487" i="14"/>
  <c r="J2487" i="14"/>
  <c r="K2487" i="14"/>
  <c r="L2487" i="14"/>
  <c r="E2488" i="14"/>
  <c r="F2488" i="14"/>
  <c r="G2488" i="14"/>
  <c r="H2488" i="14"/>
  <c r="I2488" i="14"/>
  <c r="J2488" i="14"/>
  <c r="K2488" i="14"/>
  <c r="L2488" i="14"/>
  <c r="E2489" i="14"/>
  <c r="F2489" i="14"/>
  <c r="G2489" i="14"/>
  <c r="H2489" i="14"/>
  <c r="I2489" i="14"/>
  <c r="J2489" i="14"/>
  <c r="K2489" i="14"/>
  <c r="L2489" i="14"/>
  <c r="E2490" i="14"/>
  <c r="F2490" i="14"/>
  <c r="G2490" i="14"/>
  <c r="H2490" i="14"/>
  <c r="I2490" i="14"/>
  <c r="J2490" i="14"/>
  <c r="K2490" i="14"/>
  <c r="L2490" i="14"/>
  <c r="E2491" i="14"/>
  <c r="F2491" i="14"/>
  <c r="G2491" i="14"/>
  <c r="H2491" i="14"/>
  <c r="I2491" i="14"/>
  <c r="J2491" i="14"/>
  <c r="K2491" i="14"/>
  <c r="L2491" i="14"/>
  <c r="E2492" i="14"/>
  <c r="F2492" i="14"/>
  <c r="G2492" i="14"/>
  <c r="H2492" i="14"/>
  <c r="I2492" i="14"/>
  <c r="J2492" i="14"/>
  <c r="K2492" i="14"/>
  <c r="L2492" i="14"/>
  <c r="E2493" i="14"/>
  <c r="F2493" i="14"/>
  <c r="G2493" i="14"/>
  <c r="H2493" i="14"/>
  <c r="I2493" i="14"/>
  <c r="J2493" i="14"/>
  <c r="K2493" i="14"/>
  <c r="L2493" i="14"/>
  <c r="E2494" i="14"/>
  <c r="F2494" i="14"/>
  <c r="G2494" i="14"/>
  <c r="H2494" i="14"/>
  <c r="I2494" i="14"/>
  <c r="J2494" i="14"/>
  <c r="K2494" i="14"/>
  <c r="L2494" i="14"/>
  <c r="E2495" i="14"/>
  <c r="F2495" i="14"/>
  <c r="G2495" i="14"/>
  <c r="H2495" i="14"/>
  <c r="I2495" i="14"/>
  <c r="J2495" i="14"/>
  <c r="K2495" i="14"/>
  <c r="L2495" i="14"/>
  <c r="E2496" i="14"/>
  <c r="F2496" i="14"/>
  <c r="G2496" i="14"/>
  <c r="H2496" i="14"/>
  <c r="I2496" i="14"/>
  <c r="J2496" i="14"/>
  <c r="K2496" i="14"/>
  <c r="L2496" i="14"/>
  <c r="E2497" i="14"/>
  <c r="F2497" i="14"/>
  <c r="G2497" i="14"/>
  <c r="H2497" i="14"/>
  <c r="I2497" i="14"/>
  <c r="J2497" i="14"/>
  <c r="K2497" i="14"/>
  <c r="L2497" i="14"/>
  <c r="E2498" i="14"/>
  <c r="F2498" i="14"/>
  <c r="G2498" i="14"/>
  <c r="H2498" i="14"/>
  <c r="I2498" i="14"/>
  <c r="J2498" i="14"/>
  <c r="K2498" i="14"/>
  <c r="L2498" i="14"/>
  <c r="E2499" i="14"/>
  <c r="F2499" i="14"/>
  <c r="G2499" i="14"/>
  <c r="H2499" i="14"/>
  <c r="I2499" i="14"/>
  <c r="J2499" i="14"/>
  <c r="K2499" i="14"/>
  <c r="L2499" i="14"/>
  <c r="E2500" i="14"/>
  <c r="F2500" i="14"/>
  <c r="G2500" i="14"/>
  <c r="H2500" i="14"/>
  <c r="I2500" i="14"/>
  <c r="J2500" i="14"/>
  <c r="K2500" i="14"/>
  <c r="L2500" i="14"/>
  <c r="E2501" i="14"/>
  <c r="F2501" i="14"/>
  <c r="G2501" i="14"/>
  <c r="H2501" i="14"/>
  <c r="I2501" i="14"/>
  <c r="J2501" i="14"/>
  <c r="K2501" i="14"/>
  <c r="L2501" i="14"/>
  <c r="E2502" i="14"/>
  <c r="F2502" i="14"/>
  <c r="G2502" i="14"/>
  <c r="H2502" i="14"/>
  <c r="I2502" i="14"/>
  <c r="J2502" i="14"/>
  <c r="K2502" i="14"/>
  <c r="L2502" i="14"/>
  <c r="E2405" i="14"/>
  <c r="F2405" i="14"/>
  <c r="G2405" i="14"/>
  <c r="H2405" i="14"/>
  <c r="I2405" i="14"/>
  <c r="J2405" i="14"/>
  <c r="K2405" i="14"/>
  <c r="L2405" i="14"/>
  <c r="E2406" i="14"/>
  <c r="F2406" i="14"/>
  <c r="G2406" i="14"/>
  <c r="H2406" i="14"/>
  <c r="I2406" i="14"/>
  <c r="J2406" i="14"/>
  <c r="K2406" i="14"/>
  <c r="L2406" i="14"/>
  <c r="E2407" i="14"/>
  <c r="F2407" i="14"/>
  <c r="G2407" i="14"/>
  <c r="H2407" i="14"/>
  <c r="I2407" i="14"/>
  <c r="J2407" i="14"/>
  <c r="K2407" i="14"/>
  <c r="L2407" i="14"/>
  <c r="E2408" i="14"/>
  <c r="F2408" i="14"/>
  <c r="G2408" i="14"/>
  <c r="H2408" i="14"/>
  <c r="I2408" i="14"/>
  <c r="J2408" i="14"/>
  <c r="K2408" i="14"/>
  <c r="L2408" i="14"/>
  <c r="E2409" i="14"/>
  <c r="F2409" i="14"/>
  <c r="G2409" i="14"/>
  <c r="H2409" i="14"/>
  <c r="I2409" i="14"/>
  <c r="J2409" i="14"/>
  <c r="K2409" i="14"/>
  <c r="L2409" i="14"/>
  <c r="E2410" i="14"/>
  <c r="F2410" i="14"/>
  <c r="G2410" i="14"/>
  <c r="H2410" i="14"/>
  <c r="I2410" i="14"/>
  <c r="J2410" i="14"/>
  <c r="K2410" i="14"/>
  <c r="L2410" i="14"/>
  <c r="E2411" i="14"/>
  <c r="F2411" i="14"/>
  <c r="G2411" i="14"/>
  <c r="H2411" i="14"/>
  <c r="I2411" i="14"/>
  <c r="J2411" i="14"/>
  <c r="K2411" i="14"/>
  <c r="L2411" i="14"/>
  <c r="E2412" i="14"/>
  <c r="F2412" i="14"/>
  <c r="G2412" i="14"/>
  <c r="H2412" i="14"/>
  <c r="I2412" i="14"/>
  <c r="J2412" i="14"/>
  <c r="K2412" i="14"/>
  <c r="L2412" i="14"/>
  <c r="E2413" i="14"/>
  <c r="F2413" i="14"/>
  <c r="G2413" i="14"/>
  <c r="H2413" i="14"/>
  <c r="I2413" i="14"/>
  <c r="J2413" i="14"/>
  <c r="K2413" i="14"/>
  <c r="L2413" i="14"/>
  <c r="E2414" i="14"/>
  <c r="F2414" i="14"/>
  <c r="G2414" i="14"/>
  <c r="H2414" i="14"/>
  <c r="I2414" i="14"/>
  <c r="J2414" i="14"/>
  <c r="K2414" i="14"/>
  <c r="L2414" i="14"/>
  <c r="E2415" i="14"/>
  <c r="F2415" i="14"/>
  <c r="G2415" i="14"/>
  <c r="H2415" i="14"/>
  <c r="I2415" i="14"/>
  <c r="J2415" i="14"/>
  <c r="K2415" i="14"/>
  <c r="L2415" i="14"/>
  <c r="E2416" i="14"/>
  <c r="F2416" i="14"/>
  <c r="G2416" i="14"/>
  <c r="H2416" i="14"/>
  <c r="I2416" i="14"/>
  <c r="J2416" i="14"/>
  <c r="K2416" i="14"/>
  <c r="L2416" i="14"/>
  <c r="E2417" i="14"/>
  <c r="F2417" i="14"/>
  <c r="G2417" i="14"/>
  <c r="H2417" i="14"/>
  <c r="I2417" i="14"/>
  <c r="J2417" i="14"/>
  <c r="K2417" i="14"/>
  <c r="L2417" i="14"/>
  <c r="E2418" i="14"/>
  <c r="F2418" i="14"/>
  <c r="G2418" i="14"/>
  <c r="H2418" i="14"/>
  <c r="I2418" i="14"/>
  <c r="J2418" i="14"/>
  <c r="K2418" i="14"/>
  <c r="L2418" i="14"/>
  <c r="E2419" i="14"/>
  <c r="F2419" i="14"/>
  <c r="G2419" i="14"/>
  <c r="H2419" i="14"/>
  <c r="I2419" i="14"/>
  <c r="J2419" i="14"/>
  <c r="K2419" i="14"/>
  <c r="L2419" i="14"/>
  <c r="E2420" i="14"/>
  <c r="F2420" i="14"/>
  <c r="G2420" i="14"/>
  <c r="H2420" i="14"/>
  <c r="I2420" i="14"/>
  <c r="J2420" i="14"/>
  <c r="K2420" i="14"/>
  <c r="L2420" i="14"/>
  <c r="E2421" i="14"/>
  <c r="F2421" i="14"/>
  <c r="G2421" i="14"/>
  <c r="H2421" i="14"/>
  <c r="I2421" i="14"/>
  <c r="J2421" i="14"/>
  <c r="K2421" i="14"/>
  <c r="L2421" i="14"/>
  <c r="E2422" i="14"/>
  <c r="F2422" i="14"/>
  <c r="G2422" i="14"/>
  <c r="H2422" i="14"/>
  <c r="I2422" i="14"/>
  <c r="J2422" i="14"/>
  <c r="K2422" i="14"/>
  <c r="L2422" i="14"/>
  <c r="E2423" i="14"/>
  <c r="F2423" i="14"/>
  <c r="G2423" i="14"/>
  <c r="H2423" i="14"/>
  <c r="I2423" i="14"/>
  <c r="J2423" i="14"/>
  <c r="K2423" i="14"/>
  <c r="L2423" i="14"/>
  <c r="E2424" i="14"/>
  <c r="F2424" i="14"/>
  <c r="G2424" i="14"/>
  <c r="H2424" i="14"/>
  <c r="I2424" i="14"/>
  <c r="J2424" i="14"/>
  <c r="K2424" i="14"/>
  <c r="L2424" i="14"/>
  <c r="E2425" i="14"/>
  <c r="F2425" i="14"/>
  <c r="G2425" i="14"/>
  <c r="H2425" i="14"/>
  <c r="I2425" i="14"/>
  <c r="J2425" i="14"/>
  <c r="K2425" i="14"/>
  <c r="L2425" i="14"/>
  <c r="E2426" i="14"/>
  <c r="F2426" i="14"/>
  <c r="G2426" i="14"/>
  <c r="H2426" i="14"/>
  <c r="I2426" i="14"/>
  <c r="J2426" i="14"/>
  <c r="K2426" i="14"/>
  <c r="L2426" i="14"/>
  <c r="E2427" i="14"/>
  <c r="F2427" i="14"/>
  <c r="G2427" i="14"/>
  <c r="H2427" i="14"/>
  <c r="I2427" i="14"/>
  <c r="J2427" i="14"/>
  <c r="K2427" i="14"/>
  <c r="L2427" i="14"/>
  <c r="E2428" i="14"/>
  <c r="F2428" i="14"/>
  <c r="G2428" i="14"/>
  <c r="H2428" i="14"/>
  <c r="I2428" i="14"/>
  <c r="J2428" i="14"/>
  <c r="K2428" i="14"/>
  <c r="L2428" i="14"/>
  <c r="E2429" i="14"/>
  <c r="F2429" i="14"/>
  <c r="G2429" i="14"/>
  <c r="H2429" i="14"/>
  <c r="I2429" i="14"/>
  <c r="J2429" i="14"/>
  <c r="K2429" i="14"/>
  <c r="L2429" i="14"/>
  <c r="E2430" i="14"/>
  <c r="F2430" i="14"/>
  <c r="G2430" i="14"/>
  <c r="H2430" i="14"/>
  <c r="I2430" i="14"/>
  <c r="J2430" i="14"/>
  <c r="K2430" i="14"/>
  <c r="L2430" i="14"/>
  <c r="E2431" i="14"/>
  <c r="F2431" i="14"/>
  <c r="G2431" i="14"/>
  <c r="H2431" i="14"/>
  <c r="I2431" i="14"/>
  <c r="J2431" i="14"/>
  <c r="K2431" i="14"/>
  <c r="L2431" i="14"/>
  <c r="E2432" i="14"/>
  <c r="F2432" i="14"/>
  <c r="G2432" i="14"/>
  <c r="H2432" i="14"/>
  <c r="I2432" i="14"/>
  <c r="J2432" i="14"/>
  <c r="K2432" i="14"/>
  <c r="L2432" i="14"/>
  <c r="E2433" i="14"/>
  <c r="F2433" i="14"/>
  <c r="G2433" i="14"/>
  <c r="H2433" i="14"/>
  <c r="I2433" i="14"/>
  <c r="J2433" i="14"/>
  <c r="K2433" i="14"/>
  <c r="L2433" i="14"/>
  <c r="E2434" i="14"/>
  <c r="F2434" i="14"/>
  <c r="G2434" i="14"/>
  <c r="H2434" i="14"/>
  <c r="I2434" i="14"/>
  <c r="J2434" i="14"/>
  <c r="K2434" i="14"/>
  <c r="L2434" i="14"/>
  <c r="E2435" i="14"/>
  <c r="F2435" i="14"/>
  <c r="G2435" i="14"/>
  <c r="H2435" i="14"/>
  <c r="I2435" i="14"/>
  <c r="J2435" i="14"/>
  <c r="K2435" i="14"/>
  <c r="L2435" i="14"/>
  <c r="E2436" i="14"/>
  <c r="F2436" i="14"/>
  <c r="G2436" i="14"/>
  <c r="H2436" i="14"/>
  <c r="I2436" i="14"/>
  <c r="J2436" i="14"/>
  <c r="K2436" i="14"/>
  <c r="L2436" i="14"/>
  <c r="E2437" i="14"/>
  <c r="F2437" i="14"/>
  <c r="G2437" i="14"/>
  <c r="H2437" i="14"/>
  <c r="I2437" i="14"/>
  <c r="J2437" i="14"/>
  <c r="K2437" i="14"/>
  <c r="L2437" i="14"/>
  <c r="E2438" i="14"/>
  <c r="F2438" i="14"/>
  <c r="G2438" i="14"/>
  <c r="H2438" i="14"/>
  <c r="I2438" i="14"/>
  <c r="J2438" i="14"/>
  <c r="K2438" i="14"/>
  <c r="L2438" i="14"/>
  <c r="E2439" i="14"/>
  <c r="F2439" i="14"/>
  <c r="G2439" i="14"/>
  <c r="H2439" i="14"/>
  <c r="I2439" i="14"/>
  <c r="J2439" i="14"/>
  <c r="K2439" i="14"/>
  <c r="L2439" i="14"/>
  <c r="E2440" i="14"/>
  <c r="F2440" i="14"/>
  <c r="G2440" i="14"/>
  <c r="H2440" i="14"/>
  <c r="I2440" i="14"/>
  <c r="J2440" i="14"/>
  <c r="K2440" i="14"/>
  <c r="L2440" i="14"/>
  <c r="E2441" i="14"/>
  <c r="F2441" i="14"/>
  <c r="G2441" i="14"/>
  <c r="H2441" i="14"/>
  <c r="I2441" i="14"/>
  <c r="J2441" i="14"/>
  <c r="K2441" i="14"/>
  <c r="L2441" i="14"/>
  <c r="E2442" i="14"/>
  <c r="F2442" i="14"/>
  <c r="G2442" i="14"/>
  <c r="H2442" i="14"/>
  <c r="I2442" i="14"/>
  <c r="J2442" i="14"/>
  <c r="K2442" i="14"/>
  <c r="L2442" i="14"/>
  <c r="E2443" i="14"/>
  <c r="F2443" i="14"/>
  <c r="G2443" i="14"/>
  <c r="H2443" i="14"/>
  <c r="I2443" i="14"/>
  <c r="J2443" i="14"/>
  <c r="K2443" i="14"/>
  <c r="L2443" i="14"/>
  <c r="E2444" i="14"/>
  <c r="F2444" i="14"/>
  <c r="G2444" i="14"/>
  <c r="H2444" i="14"/>
  <c r="I2444" i="14"/>
  <c r="J2444" i="14"/>
  <c r="K2444" i="14"/>
  <c r="L2444" i="14"/>
  <c r="E2445" i="14"/>
  <c r="F2445" i="14"/>
  <c r="G2445" i="14"/>
  <c r="H2445" i="14"/>
  <c r="I2445" i="14"/>
  <c r="J2445" i="14"/>
  <c r="K2445" i="14"/>
  <c r="L2445" i="14"/>
  <c r="E2446" i="14"/>
  <c r="F2446" i="14"/>
  <c r="G2446" i="14"/>
  <c r="H2446" i="14"/>
  <c r="I2446" i="14"/>
  <c r="J2446" i="14"/>
  <c r="K2446" i="14"/>
  <c r="L2446" i="14"/>
  <c r="E2447" i="14"/>
  <c r="F2447" i="14"/>
  <c r="G2447" i="14"/>
  <c r="H2447" i="14"/>
  <c r="I2447" i="14"/>
  <c r="J2447" i="14"/>
  <c r="K2447" i="14"/>
  <c r="L2447" i="14"/>
  <c r="E2448" i="14"/>
  <c r="F2448" i="14"/>
  <c r="G2448" i="14"/>
  <c r="H2448" i="14"/>
  <c r="I2448" i="14"/>
  <c r="J2448" i="14"/>
  <c r="K2448" i="14"/>
  <c r="L2448" i="14"/>
  <c r="E2449" i="14"/>
  <c r="F2449" i="14"/>
  <c r="G2449" i="14"/>
  <c r="H2449" i="14"/>
  <c r="I2449" i="14"/>
  <c r="J2449" i="14"/>
  <c r="K2449" i="14"/>
  <c r="L2449" i="14"/>
  <c r="E2450" i="14"/>
  <c r="F2450" i="14"/>
  <c r="G2450" i="14"/>
  <c r="H2450" i="14"/>
  <c r="I2450" i="14"/>
  <c r="J2450" i="14"/>
  <c r="K2450" i="14"/>
  <c r="L2450" i="14"/>
  <c r="E2451" i="14"/>
  <c r="F2451" i="14"/>
  <c r="G2451" i="14"/>
  <c r="H2451" i="14"/>
  <c r="I2451" i="14"/>
  <c r="J2451" i="14"/>
  <c r="K2451" i="14"/>
  <c r="L2451" i="14"/>
  <c r="E2354" i="14"/>
  <c r="F2354" i="14"/>
  <c r="G2354" i="14"/>
  <c r="H2354" i="14"/>
  <c r="I2354" i="14"/>
  <c r="J2354" i="14"/>
  <c r="K2354" i="14"/>
  <c r="L2354" i="14"/>
  <c r="E2355" i="14"/>
  <c r="F2355" i="14"/>
  <c r="G2355" i="14"/>
  <c r="H2355" i="14"/>
  <c r="I2355" i="14"/>
  <c r="J2355" i="14"/>
  <c r="K2355" i="14"/>
  <c r="L2355" i="14"/>
  <c r="E2356" i="14"/>
  <c r="F2356" i="14"/>
  <c r="G2356" i="14"/>
  <c r="H2356" i="14"/>
  <c r="I2356" i="14"/>
  <c r="J2356" i="14"/>
  <c r="K2356" i="14"/>
  <c r="L2356" i="14"/>
  <c r="E2357" i="14"/>
  <c r="F2357" i="14"/>
  <c r="G2357" i="14"/>
  <c r="H2357" i="14"/>
  <c r="I2357" i="14"/>
  <c r="J2357" i="14"/>
  <c r="K2357" i="14"/>
  <c r="L2357" i="14"/>
  <c r="E2358" i="14"/>
  <c r="F2358" i="14"/>
  <c r="G2358" i="14"/>
  <c r="H2358" i="14"/>
  <c r="I2358" i="14"/>
  <c r="J2358" i="14"/>
  <c r="K2358" i="14"/>
  <c r="L2358" i="14"/>
  <c r="E2359" i="14"/>
  <c r="F2359" i="14"/>
  <c r="G2359" i="14"/>
  <c r="H2359" i="14"/>
  <c r="I2359" i="14"/>
  <c r="J2359" i="14"/>
  <c r="K2359" i="14"/>
  <c r="L2359" i="14"/>
  <c r="E2360" i="14"/>
  <c r="F2360" i="14"/>
  <c r="G2360" i="14"/>
  <c r="H2360" i="14"/>
  <c r="I2360" i="14"/>
  <c r="J2360" i="14"/>
  <c r="K2360" i="14"/>
  <c r="L2360" i="14"/>
  <c r="E2361" i="14"/>
  <c r="F2361" i="14"/>
  <c r="G2361" i="14"/>
  <c r="H2361" i="14"/>
  <c r="I2361" i="14"/>
  <c r="J2361" i="14"/>
  <c r="K2361" i="14"/>
  <c r="L2361" i="14"/>
  <c r="E2362" i="14"/>
  <c r="F2362" i="14"/>
  <c r="G2362" i="14"/>
  <c r="H2362" i="14"/>
  <c r="I2362" i="14"/>
  <c r="J2362" i="14"/>
  <c r="K2362" i="14"/>
  <c r="L2362" i="14"/>
  <c r="E2363" i="14"/>
  <c r="F2363" i="14"/>
  <c r="G2363" i="14"/>
  <c r="H2363" i="14"/>
  <c r="I2363" i="14"/>
  <c r="J2363" i="14"/>
  <c r="K2363" i="14"/>
  <c r="L2363" i="14"/>
  <c r="E2364" i="14"/>
  <c r="F2364" i="14"/>
  <c r="G2364" i="14"/>
  <c r="H2364" i="14"/>
  <c r="I2364" i="14"/>
  <c r="J2364" i="14"/>
  <c r="K2364" i="14"/>
  <c r="L2364" i="14"/>
  <c r="E2365" i="14"/>
  <c r="F2365" i="14"/>
  <c r="G2365" i="14"/>
  <c r="H2365" i="14"/>
  <c r="I2365" i="14"/>
  <c r="J2365" i="14"/>
  <c r="K2365" i="14"/>
  <c r="L2365" i="14"/>
  <c r="E2366" i="14"/>
  <c r="F2366" i="14"/>
  <c r="G2366" i="14"/>
  <c r="H2366" i="14"/>
  <c r="I2366" i="14"/>
  <c r="J2366" i="14"/>
  <c r="K2366" i="14"/>
  <c r="L2366" i="14"/>
  <c r="E2367" i="14"/>
  <c r="F2367" i="14"/>
  <c r="G2367" i="14"/>
  <c r="H2367" i="14"/>
  <c r="I2367" i="14"/>
  <c r="J2367" i="14"/>
  <c r="K2367" i="14"/>
  <c r="L2367" i="14"/>
  <c r="E2368" i="14"/>
  <c r="F2368" i="14"/>
  <c r="G2368" i="14"/>
  <c r="H2368" i="14"/>
  <c r="I2368" i="14"/>
  <c r="J2368" i="14"/>
  <c r="K2368" i="14"/>
  <c r="L2368" i="14"/>
  <c r="E2369" i="14"/>
  <c r="F2369" i="14"/>
  <c r="G2369" i="14"/>
  <c r="H2369" i="14"/>
  <c r="I2369" i="14"/>
  <c r="J2369" i="14"/>
  <c r="K2369" i="14"/>
  <c r="L2369" i="14"/>
  <c r="E2370" i="14"/>
  <c r="F2370" i="14"/>
  <c r="G2370" i="14"/>
  <c r="H2370" i="14"/>
  <c r="I2370" i="14"/>
  <c r="J2370" i="14"/>
  <c r="K2370" i="14"/>
  <c r="L2370" i="14"/>
  <c r="E2371" i="14"/>
  <c r="F2371" i="14"/>
  <c r="G2371" i="14"/>
  <c r="H2371" i="14"/>
  <c r="I2371" i="14"/>
  <c r="J2371" i="14"/>
  <c r="K2371" i="14"/>
  <c r="L2371" i="14"/>
  <c r="E2372" i="14"/>
  <c r="F2372" i="14"/>
  <c r="G2372" i="14"/>
  <c r="H2372" i="14"/>
  <c r="I2372" i="14"/>
  <c r="J2372" i="14"/>
  <c r="K2372" i="14"/>
  <c r="L2372" i="14"/>
  <c r="E2373" i="14"/>
  <c r="F2373" i="14"/>
  <c r="G2373" i="14"/>
  <c r="H2373" i="14"/>
  <c r="I2373" i="14"/>
  <c r="J2373" i="14"/>
  <c r="K2373" i="14"/>
  <c r="L2373" i="14"/>
  <c r="E2374" i="14"/>
  <c r="F2374" i="14"/>
  <c r="G2374" i="14"/>
  <c r="H2374" i="14"/>
  <c r="I2374" i="14"/>
  <c r="J2374" i="14"/>
  <c r="K2374" i="14"/>
  <c r="L2374" i="14"/>
  <c r="E2375" i="14"/>
  <c r="F2375" i="14"/>
  <c r="G2375" i="14"/>
  <c r="H2375" i="14"/>
  <c r="I2375" i="14"/>
  <c r="J2375" i="14"/>
  <c r="K2375" i="14"/>
  <c r="L2375" i="14"/>
  <c r="E2376" i="14"/>
  <c r="F2376" i="14"/>
  <c r="G2376" i="14"/>
  <c r="H2376" i="14"/>
  <c r="I2376" i="14"/>
  <c r="J2376" i="14"/>
  <c r="K2376" i="14"/>
  <c r="L2376" i="14"/>
  <c r="E2377" i="14"/>
  <c r="F2377" i="14"/>
  <c r="G2377" i="14"/>
  <c r="H2377" i="14"/>
  <c r="I2377" i="14"/>
  <c r="J2377" i="14"/>
  <c r="K2377" i="14"/>
  <c r="L2377" i="14"/>
  <c r="E2378" i="14"/>
  <c r="F2378" i="14"/>
  <c r="G2378" i="14"/>
  <c r="H2378" i="14"/>
  <c r="I2378" i="14"/>
  <c r="J2378" i="14"/>
  <c r="K2378" i="14"/>
  <c r="L2378" i="14"/>
  <c r="E2379" i="14"/>
  <c r="F2379" i="14"/>
  <c r="G2379" i="14"/>
  <c r="H2379" i="14"/>
  <c r="I2379" i="14"/>
  <c r="J2379" i="14"/>
  <c r="K2379" i="14"/>
  <c r="L2379" i="14"/>
  <c r="E2380" i="14"/>
  <c r="F2380" i="14"/>
  <c r="G2380" i="14"/>
  <c r="H2380" i="14"/>
  <c r="I2380" i="14"/>
  <c r="J2380" i="14"/>
  <c r="K2380" i="14"/>
  <c r="L2380" i="14"/>
  <c r="E2381" i="14"/>
  <c r="F2381" i="14"/>
  <c r="G2381" i="14"/>
  <c r="H2381" i="14"/>
  <c r="I2381" i="14"/>
  <c r="J2381" i="14"/>
  <c r="K2381" i="14"/>
  <c r="L2381" i="14"/>
  <c r="E2382" i="14"/>
  <c r="F2382" i="14"/>
  <c r="G2382" i="14"/>
  <c r="H2382" i="14"/>
  <c r="I2382" i="14"/>
  <c r="J2382" i="14"/>
  <c r="K2382" i="14"/>
  <c r="L2382" i="14"/>
  <c r="E2383" i="14"/>
  <c r="F2383" i="14"/>
  <c r="G2383" i="14"/>
  <c r="H2383" i="14"/>
  <c r="I2383" i="14"/>
  <c r="J2383" i="14"/>
  <c r="K2383" i="14"/>
  <c r="L2383" i="14"/>
  <c r="E2384" i="14"/>
  <c r="F2384" i="14"/>
  <c r="G2384" i="14"/>
  <c r="H2384" i="14"/>
  <c r="I2384" i="14"/>
  <c r="J2384" i="14"/>
  <c r="K2384" i="14"/>
  <c r="L2384" i="14"/>
  <c r="E2385" i="14"/>
  <c r="F2385" i="14"/>
  <c r="G2385" i="14"/>
  <c r="H2385" i="14"/>
  <c r="I2385" i="14"/>
  <c r="J2385" i="14"/>
  <c r="K2385" i="14"/>
  <c r="L2385" i="14"/>
  <c r="E2386" i="14"/>
  <c r="F2386" i="14"/>
  <c r="G2386" i="14"/>
  <c r="H2386" i="14"/>
  <c r="I2386" i="14"/>
  <c r="J2386" i="14"/>
  <c r="K2386" i="14"/>
  <c r="L2386" i="14"/>
  <c r="E2387" i="14"/>
  <c r="F2387" i="14"/>
  <c r="G2387" i="14"/>
  <c r="H2387" i="14"/>
  <c r="I2387" i="14"/>
  <c r="J2387" i="14"/>
  <c r="K2387" i="14"/>
  <c r="L2387" i="14"/>
  <c r="E2388" i="14"/>
  <c r="F2388" i="14"/>
  <c r="G2388" i="14"/>
  <c r="H2388" i="14"/>
  <c r="I2388" i="14"/>
  <c r="J2388" i="14"/>
  <c r="K2388" i="14"/>
  <c r="L2388" i="14"/>
  <c r="E2389" i="14"/>
  <c r="F2389" i="14"/>
  <c r="G2389" i="14"/>
  <c r="H2389" i="14"/>
  <c r="I2389" i="14"/>
  <c r="J2389" i="14"/>
  <c r="K2389" i="14"/>
  <c r="L2389" i="14"/>
  <c r="E2390" i="14"/>
  <c r="F2390" i="14"/>
  <c r="G2390" i="14"/>
  <c r="H2390" i="14"/>
  <c r="I2390" i="14"/>
  <c r="J2390" i="14"/>
  <c r="K2390" i="14"/>
  <c r="L2390" i="14"/>
  <c r="E2391" i="14"/>
  <c r="F2391" i="14"/>
  <c r="G2391" i="14"/>
  <c r="H2391" i="14"/>
  <c r="I2391" i="14"/>
  <c r="J2391" i="14"/>
  <c r="K2391" i="14"/>
  <c r="L2391" i="14"/>
  <c r="E2392" i="14"/>
  <c r="F2392" i="14"/>
  <c r="G2392" i="14"/>
  <c r="H2392" i="14"/>
  <c r="I2392" i="14"/>
  <c r="J2392" i="14"/>
  <c r="K2392" i="14"/>
  <c r="L2392" i="14"/>
  <c r="E2393" i="14"/>
  <c r="F2393" i="14"/>
  <c r="G2393" i="14"/>
  <c r="H2393" i="14"/>
  <c r="I2393" i="14"/>
  <c r="J2393" i="14"/>
  <c r="K2393" i="14"/>
  <c r="L2393" i="14"/>
  <c r="E2394" i="14"/>
  <c r="F2394" i="14"/>
  <c r="G2394" i="14"/>
  <c r="H2394" i="14"/>
  <c r="I2394" i="14"/>
  <c r="J2394" i="14"/>
  <c r="K2394" i="14"/>
  <c r="L2394" i="14"/>
  <c r="E2395" i="14"/>
  <c r="F2395" i="14"/>
  <c r="G2395" i="14"/>
  <c r="H2395" i="14"/>
  <c r="I2395" i="14"/>
  <c r="J2395" i="14"/>
  <c r="K2395" i="14"/>
  <c r="L2395" i="14"/>
  <c r="E2396" i="14"/>
  <c r="F2396" i="14"/>
  <c r="G2396" i="14"/>
  <c r="H2396" i="14"/>
  <c r="I2396" i="14"/>
  <c r="J2396" i="14"/>
  <c r="K2396" i="14"/>
  <c r="L2396" i="14"/>
  <c r="E2397" i="14"/>
  <c r="F2397" i="14"/>
  <c r="G2397" i="14"/>
  <c r="H2397" i="14"/>
  <c r="I2397" i="14"/>
  <c r="J2397" i="14"/>
  <c r="K2397" i="14"/>
  <c r="L2397" i="14"/>
  <c r="E2398" i="14"/>
  <c r="F2398" i="14"/>
  <c r="G2398" i="14"/>
  <c r="H2398" i="14"/>
  <c r="I2398" i="14"/>
  <c r="J2398" i="14"/>
  <c r="K2398" i="14"/>
  <c r="L2398" i="14"/>
  <c r="E2399" i="14"/>
  <c r="F2399" i="14"/>
  <c r="G2399" i="14"/>
  <c r="H2399" i="14"/>
  <c r="I2399" i="14"/>
  <c r="J2399" i="14"/>
  <c r="K2399" i="14"/>
  <c r="L2399" i="14"/>
  <c r="E2400" i="14"/>
  <c r="F2400" i="14"/>
  <c r="G2400" i="14"/>
  <c r="H2400" i="14"/>
  <c r="I2400" i="14"/>
  <c r="J2400" i="14"/>
  <c r="K2400" i="14"/>
  <c r="L2400" i="14"/>
  <c r="E2303" i="14"/>
  <c r="F2303" i="14"/>
  <c r="G2303" i="14"/>
  <c r="H2303" i="14"/>
  <c r="I2303" i="14"/>
  <c r="J2303" i="14"/>
  <c r="K2303" i="14"/>
  <c r="L2303" i="14"/>
  <c r="E2304" i="14"/>
  <c r="F2304" i="14"/>
  <c r="G2304" i="14"/>
  <c r="H2304" i="14"/>
  <c r="I2304" i="14"/>
  <c r="J2304" i="14"/>
  <c r="K2304" i="14"/>
  <c r="L2304" i="14"/>
  <c r="E2305" i="14"/>
  <c r="F2305" i="14"/>
  <c r="G2305" i="14"/>
  <c r="H2305" i="14"/>
  <c r="I2305" i="14"/>
  <c r="J2305" i="14"/>
  <c r="K2305" i="14"/>
  <c r="L2305" i="14"/>
  <c r="E2306" i="14"/>
  <c r="F2306" i="14"/>
  <c r="G2306" i="14"/>
  <c r="H2306" i="14"/>
  <c r="I2306" i="14"/>
  <c r="J2306" i="14"/>
  <c r="K2306" i="14"/>
  <c r="L2306" i="14"/>
  <c r="E2307" i="14"/>
  <c r="F2307" i="14"/>
  <c r="G2307" i="14"/>
  <c r="H2307" i="14"/>
  <c r="I2307" i="14"/>
  <c r="J2307" i="14"/>
  <c r="K2307" i="14"/>
  <c r="L2307" i="14"/>
  <c r="E2308" i="14"/>
  <c r="F2308" i="14"/>
  <c r="G2308" i="14"/>
  <c r="H2308" i="14"/>
  <c r="I2308" i="14"/>
  <c r="J2308" i="14"/>
  <c r="K2308" i="14"/>
  <c r="L2308" i="14"/>
  <c r="E2309" i="14"/>
  <c r="F2309" i="14"/>
  <c r="G2309" i="14"/>
  <c r="H2309" i="14"/>
  <c r="I2309" i="14"/>
  <c r="J2309" i="14"/>
  <c r="K2309" i="14"/>
  <c r="L2309" i="14"/>
  <c r="E2310" i="14"/>
  <c r="F2310" i="14"/>
  <c r="G2310" i="14"/>
  <c r="H2310" i="14"/>
  <c r="I2310" i="14"/>
  <c r="J2310" i="14"/>
  <c r="K2310" i="14"/>
  <c r="L2310" i="14"/>
  <c r="E2311" i="14"/>
  <c r="F2311" i="14"/>
  <c r="G2311" i="14"/>
  <c r="H2311" i="14"/>
  <c r="I2311" i="14"/>
  <c r="J2311" i="14"/>
  <c r="K2311" i="14"/>
  <c r="L2311" i="14"/>
  <c r="E2312" i="14"/>
  <c r="F2312" i="14"/>
  <c r="G2312" i="14"/>
  <c r="H2312" i="14"/>
  <c r="I2312" i="14"/>
  <c r="J2312" i="14"/>
  <c r="K2312" i="14"/>
  <c r="L2312" i="14"/>
  <c r="E2313" i="14"/>
  <c r="F2313" i="14"/>
  <c r="G2313" i="14"/>
  <c r="H2313" i="14"/>
  <c r="I2313" i="14"/>
  <c r="J2313" i="14"/>
  <c r="K2313" i="14"/>
  <c r="L2313" i="14"/>
  <c r="E2314" i="14"/>
  <c r="F2314" i="14"/>
  <c r="G2314" i="14"/>
  <c r="H2314" i="14"/>
  <c r="I2314" i="14"/>
  <c r="J2314" i="14"/>
  <c r="K2314" i="14"/>
  <c r="L2314" i="14"/>
  <c r="E2315" i="14"/>
  <c r="F2315" i="14"/>
  <c r="G2315" i="14"/>
  <c r="H2315" i="14"/>
  <c r="I2315" i="14"/>
  <c r="J2315" i="14"/>
  <c r="K2315" i="14"/>
  <c r="L2315" i="14"/>
  <c r="E2316" i="14"/>
  <c r="F2316" i="14"/>
  <c r="G2316" i="14"/>
  <c r="H2316" i="14"/>
  <c r="I2316" i="14"/>
  <c r="J2316" i="14"/>
  <c r="K2316" i="14"/>
  <c r="L2316" i="14"/>
  <c r="E2317" i="14"/>
  <c r="F2317" i="14"/>
  <c r="G2317" i="14"/>
  <c r="H2317" i="14"/>
  <c r="I2317" i="14"/>
  <c r="J2317" i="14"/>
  <c r="K2317" i="14"/>
  <c r="L2317" i="14"/>
  <c r="E2318" i="14"/>
  <c r="F2318" i="14"/>
  <c r="G2318" i="14"/>
  <c r="H2318" i="14"/>
  <c r="I2318" i="14"/>
  <c r="J2318" i="14"/>
  <c r="K2318" i="14"/>
  <c r="L2318" i="14"/>
  <c r="E2319" i="14"/>
  <c r="F2319" i="14"/>
  <c r="G2319" i="14"/>
  <c r="H2319" i="14"/>
  <c r="I2319" i="14"/>
  <c r="J2319" i="14"/>
  <c r="K2319" i="14"/>
  <c r="L2319" i="14"/>
  <c r="E2320" i="14"/>
  <c r="F2320" i="14"/>
  <c r="G2320" i="14"/>
  <c r="H2320" i="14"/>
  <c r="I2320" i="14"/>
  <c r="J2320" i="14"/>
  <c r="K2320" i="14"/>
  <c r="L2320" i="14"/>
  <c r="E2321" i="14"/>
  <c r="F2321" i="14"/>
  <c r="G2321" i="14"/>
  <c r="H2321" i="14"/>
  <c r="I2321" i="14"/>
  <c r="J2321" i="14"/>
  <c r="K2321" i="14"/>
  <c r="L2321" i="14"/>
  <c r="E2322" i="14"/>
  <c r="F2322" i="14"/>
  <c r="G2322" i="14"/>
  <c r="H2322" i="14"/>
  <c r="I2322" i="14"/>
  <c r="J2322" i="14"/>
  <c r="K2322" i="14"/>
  <c r="L2322" i="14"/>
  <c r="E2323" i="14"/>
  <c r="F2323" i="14"/>
  <c r="G2323" i="14"/>
  <c r="H2323" i="14"/>
  <c r="I2323" i="14"/>
  <c r="J2323" i="14"/>
  <c r="K2323" i="14"/>
  <c r="L2323" i="14"/>
  <c r="E2324" i="14"/>
  <c r="F2324" i="14"/>
  <c r="G2324" i="14"/>
  <c r="H2324" i="14"/>
  <c r="I2324" i="14"/>
  <c r="J2324" i="14"/>
  <c r="K2324" i="14"/>
  <c r="L2324" i="14"/>
  <c r="E2325" i="14"/>
  <c r="F2325" i="14"/>
  <c r="G2325" i="14"/>
  <c r="H2325" i="14"/>
  <c r="I2325" i="14"/>
  <c r="J2325" i="14"/>
  <c r="K2325" i="14"/>
  <c r="L2325" i="14"/>
  <c r="E2326" i="14"/>
  <c r="F2326" i="14"/>
  <c r="G2326" i="14"/>
  <c r="H2326" i="14"/>
  <c r="I2326" i="14"/>
  <c r="J2326" i="14"/>
  <c r="K2326" i="14"/>
  <c r="L2326" i="14"/>
  <c r="E2327" i="14"/>
  <c r="F2327" i="14"/>
  <c r="G2327" i="14"/>
  <c r="H2327" i="14"/>
  <c r="I2327" i="14"/>
  <c r="J2327" i="14"/>
  <c r="K2327" i="14"/>
  <c r="L2327" i="14"/>
  <c r="E2328" i="14"/>
  <c r="F2328" i="14"/>
  <c r="G2328" i="14"/>
  <c r="H2328" i="14"/>
  <c r="I2328" i="14"/>
  <c r="J2328" i="14"/>
  <c r="K2328" i="14"/>
  <c r="L2328" i="14"/>
  <c r="E2329" i="14"/>
  <c r="F2329" i="14"/>
  <c r="G2329" i="14"/>
  <c r="H2329" i="14"/>
  <c r="I2329" i="14"/>
  <c r="J2329" i="14"/>
  <c r="K2329" i="14"/>
  <c r="L2329" i="14"/>
  <c r="E2330" i="14"/>
  <c r="F2330" i="14"/>
  <c r="G2330" i="14"/>
  <c r="H2330" i="14"/>
  <c r="I2330" i="14"/>
  <c r="J2330" i="14"/>
  <c r="K2330" i="14"/>
  <c r="L2330" i="14"/>
  <c r="E2331" i="14"/>
  <c r="F2331" i="14"/>
  <c r="G2331" i="14"/>
  <c r="H2331" i="14"/>
  <c r="I2331" i="14"/>
  <c r="J2331" i="14"/>
  <c r="K2331" i="14"/>
  <c r="L2331" i="14"/>
  <c r="E2332" i="14"/>
  <c r="F2332" i="14"/>
  <c r="G2332" i="14"/>
  <c r="H2332" i="14"/>
  <c r="I2332" i="14"/>
  <c r="J2332" i="14"/>
  <c r="K2332" i="14"/>
  <c r="L2332" i="14"/>
  <c r="E2333" i="14"/>
  <c r="F2333" i="14"/>
  <c r="G2333" i="14"/>
  <c r="H2333" i="14"/>
  <c r="I2333" i="14"/>
  <c r="J2333" i="14"/>
  <c r="K2333" i="14"/>
  <c r="L2333" i="14"/>
  <c r="E2334" i="14"/>
  <c r="F2334" i="14"/>
  <c r="G2334" i="14"/>
  <c r="H2334" i="14"/>
  <c r="I2334" i="14"/>
  <c r="J2334" i="14"/>
  <c r="K2334" i="14"/>
  <c r="L2334" i="14"/>
  <c r="E2335" i="14"/>
  <c r="F2335" i="14"/>
  <c r="G2335" i="14"/>
  <c r="H2335" i="14"/>
  <c r="I2335" i="14"/>
  <c r="J2335" i="14"/>
  <c r="K2335" i="14"/>
  <c r="L2335" i="14"/>
  <c r="E2336" i="14"/>
  <c r="F2336" i="14"/>
  <c r="G2336" i="14"/>
  <c r="H2336" i="14"/>
  <c r="I2336" i="14"/>
  <c r="J2336" i="14"/>
  <c r="K2336" i="14"/>
  <c r="L2336" i="14"/>
  <c r="E2337" i="14"/>
  <c r="F2337" i="14"/>
  <c r="G2337" i="14"/>
  <c r="H2337" i="14"/>
  <c r="I2337" i="14"/>
  <c r="J2337" i="14"/>
  <c r="K2337" i="14"/>
  <c r="L2337" i="14"/>
  <c r="E2338" i="14"/>
  <c r="F2338" i="14"/>
  <c r="G2338" i="14"/>
  <c r="H2338" i="14"/>
  <c r="I2338" i="14"/>
  <c r="J2338" i="14"/>
  <c r="K2338" i="14"/>
  <c r="L2338" i="14"/>
  <c r="E2339" i="14"/>
  <c r="F2339" i="14"/>
  <c r="G2339" i="14"/>
  <c r="H2339" i="14"/>
  <c r="I2339" i="14"/>
  <c r="J2339" i="14"/>
  <c r="K2339" i="14"/>
  <c r="L2339" i="14"/>
  <c r="E2340" i="14"/>
  <c r="F2340" i="14"/>
  <c r="G2340" i="14"/>
  <c r="H2340" i="14"/>
  <c r="I2340" i="14"/>
  <c r="J2340" i="14"/>
  <c r="K2340" i="14"/>
  <c r="L2340" i="14"/>
  <c r="E2341" i="14"/>
  <c r="F2341" i="14"/>
  <c r="G2341" i="14"/>
  <c r="H2341" i="14"/>
  <c r="I2341" i="14"/>
  <c r="J2341" i="14"/>
  <c r="K2341" i="14"/>
  <c r="L2341" i="14"/>
  <c r="E2342" i="14"/>
  <c r="F2342" i="14"/>
  <c r="G2342" i="14"/>
  <c r="H2342" i="14"/>
  <c r="I2342" i="14"/>
  <c r="J2342" i="14"/>
  <c r="K2342" i="14"/>
  <c r="L2342" i="14"/>
  <c r="E2343" i="14"/>
  <c r="F2343" i="14"/>
  <c r="G2343" i="14"/>
  <c r="H2343" i="14"/>
  <c r="I2343" i="14"/>
  <c r="J2343" i="14"/>
  <c r="K2343" i="14"/>
  <c r="L2343" i="14"/>
  <c r="E2344" i="14"/>
  <c r="F2344" i="14"/>
  <c r="G2344" i="14"/>
  <c r="H2344" i="14"/>
  <c r="I2344" i="14"/>
  <c r="J2344" i="14"/>
  <c r="K2344" i="14"/>
  <c r="L2344" i="14"/>
  <c r="E2345" i="14"/>
  <c r="F2345" i="14"/>
  <c r="G2345" i="14"/>
  <c r="H2345" i="14"/>
  <c r="I2345" i="14"/>
  <c r="J2345" i="14"/>
  <c r="K2345" i="14"/>
  <c r="L2345" i="14"/>
  <c r="E2346" i="14"/>
  <c r="F2346" i="14"/>
  <c r="G2346" i="14"/>
  <c r="H2346" i="14"/>
  <c r="I2346" i="14"/>
  <c r="J2346" i="14"/>
  <c r="K2346" i="14"/>
  <c r="L2346" i="14"/>
  <c r="E2347" i="14"/>
  <c r="F2347" i="14"/>
  <c r="G2347" i="14"/>
  <c r="H2347" i="14"/>
  <c r="I2347" i="14"/>
  <c r="J2347" i="14"/>
  <c r="K2347" i="14"/>
  <c r="L2347" i="14"/>
  <c r="E2348" i="14"/>
  <c r="F2348" i="14"/>
  <c r="G2348" i="14"/>
  <c r="H2348" i="14"/>
  <c r="I2348" i="14"/>
  <c r="J2348" i="14"/>
  <c r="K2348" i="14"/>
  <c r="L2348" i="14"/>
  <c r="E2349" i="14"/>
  <c r="F2349" i="14"/>
  <c r="G2349" i="14"/>
  <c r="H2349" i="14"/>
  <c r="I2349" i="14"/>
  <c r="J2349" i="14"/>
  <c r="K2349" i="14"/>
  <c r="L2349" i="14"/>
  <c r="E2252" i="14"/>
  <c r="F2252" i="14"/>
  <c r="G2252" i="14"/>
  <c r="H2252" i="14"/>
  <c r="I2252" i="14"/>
  <c r="J2252" i="14"/>
  <c r="K2252" i="14"/>
  <c r="L2252" i="14"/>
  <c r="E2253" i="14"/>
  <c r="F2253" i="14"/>
  <c r="G2253" i="14"/>
  <c r="H2253" i="14"/>
  <c r="I2253" i="14"/>
  <c r="J2253" i="14"/>
  <c r="K2253" i="14"/>
  <c r="L2253" i="14"/>
  <c r="E2254" i="14"/>
  <c r="F2254" i="14"/>
  <c r="G2254" i="14"/>
  <c r="H2254" i="14"/>
  <c r="I2254" i="14"/>
  <c r="J2254" i="14"/>
  <c r="K2254" i="14"/>
  <c r="L2254" i="14"/>
  <c r="E2255" i="14"/>
  <c r="F2255" i="14"/>
  <c r="G2255" i="14"/>
  <c r="H2255" i="14"/>
  <c r="I2255" i="14"/>
  <c r="J2255" i="14"/>
  <c r="K2255" i="14"/>
  <c r="L2255" i="14"/>
  <c r="E2256" i="14"/>
  <c r="F2256" i="14"/>
  <c r="G2256" i="14"/>
  <c r="H2256" i="14"/>
  <c r="I2256" i="14"/>
  <c r="J2256" i="14"/>
  <c r="K2256" i="14"/>
  <c r="L2256" i="14"/>
  <c r="E2257" i="14"/>
  <c r="F2257" i="14"/>
  <c r="G2257" i="14"/>
  <c r="H2257" i="14"/>
  <c r="I2257" i="14"/>
  <c r="J2257" i="14"/>
  <c r="K2257" i="14"/>
  <c r="L2257" i="14"/>
  <c r="E2258" i="14"/>
  <c r="F2258" i="14"/>
  <c r="G2258" i="14"/>
  <c r="H2258" i="14"/>
  <c r="I2258" i="14"/>
  <c r="J2258" i="14"/>
  <c r="K2258" i="14"/>
  <c r="L2258" i="14"/>
  <c r="E2259" i="14"/>
  <c r="F2259" i="14"/>
  <c r="G2259" i="14"/>
  <c r="H2259" i="14"/>
  <c r="I2259" i="14"/>
  <c r="J2259" i="14"/>
  <c r="K2259" i="14"/>
  <c r="L2259" i="14"/>
  <c r="E2260" i="14"/>
  <c r="F2260" i="14"/>
  <c r="G2260" i="14"/>
  <c r="H2260" i="14"/>
  <c r="I2260" i="14"/>
  <c r="J2260" i="14"/>
  <c r="K2260" i="14"/>
  <c r="L2260" i="14"/>
  <c r="E2261" i="14"/>
  <c r="F2261" i="14"/>
  <c r="G2261" i="14"/>
  <c r="H2261" i="14"/>
  <c r="I2261" i="14"/>
  <c r="J2261" i="14"/>
  <c r="K2261" i="14"/>
  <c r="L2261" i="14"/>
  <c r="E2262" i="14"/>
  <c r="F2262" i="14"/>
  <c r="G2262" i="14"/>
  <c r="H2262" i="14"/>
  <c r="I2262" i="14"/>
  <c r="J2262" i="14"/>
  <c r="K2262" i="14"/>
  <c r="L2262" i="14"/>
  <c r="E2263" i="14"/>
  <c r="F2263" i="14"/>
  <c r="G2263" i="14"/>
  <c r="H2263" i="14"/>
  <c r="I2263" i="14"/>
  <c r="J2263" i="14"/>
  <c r="K2263" i="14"/>
  <c r="L2263" i="14"/>
  <c r="E2264" i="14"/>
  <c r="F2264" i="14"/>
  <c r="G2264" i="14"/>
  <c r="H2264" i="14"/>
  <c r="I2264" i="14"/>
  <c r="J2264" i="14"/>
  <c r="K2264" i="14"/>
  <c r="L2264" i="14"/>
  <c r="E2265" i="14"/>
  <c r="F2265" i="14"/>
  <c r="G2265" i="14"/>
  <c r="H2265" i="14"/>
  <c r="I2265" i="14"/>
  <c r="J2265" i="14"/>
  <c r="K2265" i="14"/>
  <c r="L2265" i="14"/>
  <c r="E2266" i="14"/>
  <c r="F2266" i="14"/>
  <c r="G2266" i="14"/>
  <c r="H2266" i="14"/>
  <c r="I2266" i="14"/>
  <c r="J2266" i="14"/>
  <c r="K2266" i="14"/>
  <c r="L2266" i="14"/>
  <c r="E2267" i="14"/>
  <c r="F2267" i="14"/>
  <c r="G2267" i="14"/>
  <c r="H2267" i="14"/>
  <c r="I2267" i="14"/>
  <c r="J2267" i="14"/>
  <c r="K2267" i="14"/>
  <c r="L2267" i="14"/>
  <c r="E2268" i="14"/>
  <c r="F2268" i="14"/>
  <c r="G2268" i="14"/>
  <c r="H2268" i="14"/>
  <c r="I2268" i="14"/>
  <c r="J2268" i="14"/>
  <c r="K2268" i="14"/>
  <c r="L2268" i="14"/>
  <c r="E2269" i="14"/>
  <c r="F2269" i="14"/>
  <c r="G2269" i="14"/>
  <c r="H2269" i="14"/>
  <c r="I2269" i="14"/>
  <c r="J2269" i="14"/>
  <c r="K2269" i="14"/>
  <c r="L2269" i="14"/>
  <c r="E2270" i="14"/>
  <c r="F2270" i="14"/>
  <c r="G2270" i="14"/>
  <c r="H2270" i="14"/>
  <c r="I2270" i="14"/>
  <c r="J2270" i="14"/>
  <c r="K2270" i="14"/>
  <c r="L2270" i="14"/>
  <c r="E2271" i="14"/>
  <c r="F2271" i="14"/>
  <c r="G2271" i="14"/>
  <c r="H2271" i="14"/>
  <c r="I2271" i="14"/>
  <c r="J2271" i="14"/>
  <c r="K2271" i="14"/>
  <c r="L2271" i="14"/>
  <c r="E2272" i="14"/>
  <c r="F2272" i="14"/>
  <c r="G2272" i="14"/>
  <c r="H2272" i="14"/>
  <c r="I2272" i="14"/>
  <c r="J2272" i="14"/>
  <c r="K2272" i="14"/>
  <c r="L2272" i="14"/>
  <c r="E2273" i="14"/>
  <c r="F2273" i="14"/>
  <c r="G2273" i="14"/>
  <c r="H2273" i="14"/>
  <c r="I2273" i="14"/>
  <c r="J2273" i="14"/>
  <c r="K2273" i="14"/>
  <c r="L2273" i="14"/>
  <c r="E2274" i="14"/>
  <c r="F2274" i="14"/>
  <c r="G2274" i="14"/>
  <c r="H2274" i="14"/>
  <c r="I2274" i="14"/>
  <c r="J2274" i="14"/>
  <c r="K2274" i="14"/>
  <c r="L2274" i="14"/>
  <c r="E2275" i="14"/>
  <c r="F2275" i="14"/>
  <c r="G2275" i="14"/>
  <c r="H2275" i="14"/>
  <c r="I2275" i="14"/>
  <c r="J2275" i="14"/>
  <c r="K2275" i="14"/>
  <c r="L2275" i="14"/>
  <c r="E2276" i="14"/>
  <c r="F2276" i="14"/>
  <c r="G2276" i="14"/>
  <c r="H2276" i="14"/>
  <c r="I2276" i="14"/>
  <c r="J2276" i="14"/>
  <c r="K2276" i="14"/>
  <c r="L2276" i="14"/>
  <c r="E2277" i="14"/>
  <c r="F2277" i="14"/>
  <c r="G2277" i="14"/>
  <c r="H2277" i="14"/>
  <c r="I2277" i="14"/>
  <c r="J2277" i="14"/>
  <c r="K2277" i="14"/>
  <c r="L2277" i="14"/>
  <c r="E2278" i="14"/>
  <c r="F2278" i="14"/>
  <c r="G2278" i="14"/>
  <c r="H2278" i="14"/>
  <c r="I2278" i="14"/>
  <c r="J2278" i="14"/>
  <c r="K2278" i="14"/>
  <c r="L2278" i="14"/>
  <c r="E2279" i="14"/>
  <c r="F2279" i="14"/>
  <c r="G2279" i="14"/>
  <c r="H2279" i="14"/>
  <c r="I2279" i="14"/>
  <c r="J2279" i="14"/>
  <c r="K2279" i="14"/>
  <c r="L2279" i="14"/>
  <c r="E2280" i="14"/>
  <c r="F2280" i="14"/>
  <c r="G2280" i="14"/>
  <c r="H2280" i="14"/>
  <c r="I2280" i="14"/>
  <c r="J2280" i="14"/>
  <c r="K2280" i="14"/>
  <c r="L2280" i="14"/>
  <c r="E2281" i="14"/>
  <c r="F2281" i="14"/>
  <c r="G2281" i="14"/>
  <c r="H2281" i="14"/>
  <c r="I2281" i="14"/>
  <c r="J2281" i="14"/>
  <c r="K2281" i="14"/>
  <c r="L2281" i="14"/>
  <c r="E2282" i="14"/>
  <c r="F2282" i="14"/>
  <c r="G2282" i="14"/>
  <c r="H2282" i="14"/>
  <c r="I2282" i="14"/>
  <c r="J2282" i="14"/>
  <c r="K2282" i="14"/>
  <c r="L2282" i="14"/>
  <c r="E2283" i="14"/>
  <c r="F2283" i="14"/>
  <c r="G2283" i="14"/>
  <c r="H2283" i="14"/>
  <c r="I2283" i="14"/>
  <c r="J2283" i="14"/>
  <c r="K2283" i="14"/>
  <c r="L2283" i="14"/>
  <c r="E2284" i="14"/>
  <c r="F2284" i="14"/>
  <c r="G2284" i="14"/>
  <c r="H2284" i="14"/>
  <c r="I2284" i="14"/>
  <c r="J2284" i="14"/>
  <c r="K2284" i="14"/>
  <c r="L2284" i="14"/>
  <c r="E2285" i="14"/>
  <c r="F2285" i="14"/>
  <c r="G2285" i="14"/>
  <c r="H2285" i="14"/>
  <c r="I2285" i="14"/>
  <c r="J2285" i="14"/>
  <c r="K2285" i="14"/>
  <c r="L2285" i="14"/>
  <c r="E2286" i="14"/>
  <c r="F2286" i="14"/>
  <c r="G2286" i="14"/>
  <c r="H2286" i="14"/>
  <c r="I2286" i="14"/>
  <c r="J2286" i="14"/>
  <c r="K2286" i="14"/>
  <c r="L2286" i="14"/>
  <c r="E2287" i="14"/>
  <c r="F2287" i="14"/>
  <c r="G2287" i="14"/>
  <c r="H2287" i="14"/>
  <c r="I2287" i="14"/>
  <c r="J2287" i="14"/>
  <c r="K2287" i="14"/>
  <c r="L2287" i="14"/>
  <c r="E2288" i="14"/>
  <c r="F2288" i="14"/>
  <c r="G2288" i="14"/>
  <c r="H2288" i="14"/>
  <c r="I2288" i="14"/>
  <c r="J2288" i="14"/>
  <c r="K2288" i="14"/>
  <c r="L2288" i="14"/>
  <c r="E2289" i="14"/>
  <c r="F2289" i="14"/>
  <c r="G2289" i="14"/>
  <c r="H2289" i="14"/>
  <c r="I2289" i="14"/>
  <c r="J2289" i="14"/>
  <c r="K2289" i="14"/>
  <c r="L2289" i="14"/>
  <c r="E2290" i="14"/>
  <c r="F2290" i="14"/>
  <c r="G2290" i="14"/>
  <c r="H2290" i="14"/>
  <c r="I2290" i="14"/>
  <c r="J2290" i="14"/>
  <c r="K2290" i="14"/>
  <c r="L2290" i="14"/>
  <c r="E2291" i="14"/>
  <c r="F2291" i="14"/>
  <c r="G2291" i="14"/>
  <c r="H2291" i="14"/>
  <c r="I2291" i="14"/>
  <c r="J2291" i="14"/>
  <c r="K2291" i="14"/>
  <c r="L2291" i="14"/>
  <c r="E2292" i="14"/>
  <c r="F2292" i="14"/>
  <c r="G2292" i="14"/>
  <c r="H2292" i="14"/>
  <c r="I2292" i="14"/>
  <c r="J2292" i="14"/>
  <c r="K2292" i="14"/>
  <c r="L2292" i="14"/>
  <c r="E2293" i="14"/>
  <c r="F2293" i="14"/>
  <c r="G2293" i="14"/>
  <c r="H2293" i="14"/>
  <c r="I2293" i="14"/>
  <c r="J2293" i="14"/>
  <c r="K2293" i="14"/>
  <c r="L2293" i="14"/>
  <c r="E2294" i="14"/>
  <c r="F2294" i="14"/>
  <c r="G2294" i="14"/>
  <c r="H2294" i="14"/>
  <c r="I2294" i="14"/>
  <c r="J2294" i="14"/>
  <c r="K2294" i="14"/>
  <c r="L2294" i="14"/>
  <c r="E2295" i="14"/>
  <c r="F2295" i="14"/>
  <c r="G2295" i="14"/>
  <c r="H2295" i="14"/>
  <c r="I2295" i="14"/>
  <c r="J2295" i="14"/>
  <c r="K2295" i="14"/>
  <c r="L2295" i="14"/>
  <c r="E2296" i="14"/>
  <c r="F2296" i="14"/>
  <c r="G2296" i="14"/>
  <c r="H2296" i="14"/>
  <c r="I2296" i="14"/>
  <c r="J2296" i="14"/>
  <c r="K2296" i="14"/>
  <c r="L2296" i="14"/>
  <c r="E2297" i="14"/>
  <c r="F2297" i="14"/>
  <c r="G2297" i="14"/>
  <c r="H2297" i="14"/>
  <c r="I2297" i="14"/>
  <c r="J2297" i="14"/>
  <c r="K2297" i="14"/>
  <c r="L2297" i="14"/>
  <c r="E2298" i="14"/>
  <c r="F2298" i="14"/>
  <c r="G2298" i="14"/>
  <c r="H2298" i="14"/>
  <c r="I2298" i="14"/>
  <c r="J2298" i="14"/>
  <c r="K2298" i="14"/>
  <c r="L2298" i="14"/>
  <c r="E2201" i="14"/>
  <c r="F2201" i="14"/>
  <c r="G2201" i="14"/>
  <c r="H2201" i="14"/>
  <c r="I2201" i="14"/>
  <c r="J2201" i="14"/>
  <c r="K2201" i="14"/>
  <c r="L2201" i="14"/>
  <c r="E2202" i="14"/>
  <c r="F2202" i="14"/>
  <c r="G2202" i="14"/>
  <c r="H2202" i="14"/>
  <c r="I2202" i="14"/>
  <c r="J2202" i="14"/>
  <c r="K2202" i="14"/>
  <c r="L2202" i="14"/>
  <c r="E2203" i="14"/>
  <c r="F2203" i="14"/>
  <c r="G2203" i="14"/>
  <c r="H2203" i="14"/>
  <c r="I2203" i="14"/>
  <c r="J2203" i="14"/>
  <c r="K2203" i="14"/>
  <c r="L2203" i="14"/>
  <c r="E2204" i="14"/>
  <c r="F2204" i="14"/>
  <c r="G2204" i="14"/>
  <c r="H2204" i="14"/>
  <c r="I2204" i="14"/>
  <c r="J2204" i="14"/>
  <c r="K2204" i="14"/>
  <c r="L2204" i="14"/>
  <c r="E2205" i="14"/>
  <c r="F2205" i="14"/>
  <c r="G2205" i="14"/>
  <c r="H2205" i="14"/>
  <c r="I2205" i="14"/>
  <c r="J2205" i="14"/>
  <c r="K2205" i="14"/>
  <c r="L2205" i="14"/>
  <c r="E2206" i="14"/>
  <c r="F2206" i="14"/>
  <c r="G2206" i="14"/>
  <c r="H2206" i="14"/>
  <c r="I2206" i="14"/>
  <c r="J2206" i="14"/>
  <c r="K2206" i="14"/>
  <c r="L2206" i="14"/>
  <c r="E2207" i="14"/>
  <c r="F2207" i="14"/>
  <c r="G2207" i="14"/>
  <c r="H2207" i="14"/>
  <c r="I2207" i="14"/>
  <c r="J2207" i="14"/>
  <c r="K2207" i="14"/>
  <c r="L2207" i="14"/>
  <c r="E2208" i="14"/>
  <c r="F2208" i="14"/>
  <c r="G2208" i="14"/>
  <c r="H2208" i="14"/>
  <c r="I2208" i="14"/>
  <c r="J2208" i="14"/>
  <c r="K2208" i="14"/>
  <c r="L2208" i="14"/>
  <c r="E2209" i="14"/>
  <c r="F2209" i="14"/>
  <c r="G2209" i="14"/>
  <c r="H2209" i="14"/>
  <c r="I2209" i="14"/>
  <c r="J2209" i="14"/>
  <c r="K2209" i="14"/>
  <c r="L2209" i="14"/>
  <c r="E2210" i="14"/>
  <c r="F2210" i="14"/>
  <c r="G2210" i="14"/>
  <c r="H2210" i="14"/>
  <c r="I2210" i="14"/>
  <c r="J2210" i="14"/>
  <c r="K2210" i="14"/>
  <c r="L2210" i="14"/>
  <c r="E2211" i="14"/>
  <c r="F2211" i="14"/>
  <c r="G2211" i="14"/>
  <c r="H2211" i="14"/>
  <c r="I2211" i="14"/>
  <c r="J2211" i="14"/>
  <c r="K2211" i="14"/>
  <c r="L2211" i="14"/>
  <c r="E2212" i="14"/>
  <c r="F2212" i="14"/>
  <c r="G2212" i="14"/>
  <c r="H2212" i="14"/>
  <c r="I2212" i="14"/>
  <c r="J2212" i="14"/>
  <c r="K2212" i="14"/>
  <c r="L2212" i="14"/>
  <c r="E2213" i="14"/>
  <c r="F2213" i="14"/>
  <c r="G2213" i="14"/>
  <c r="H2213" i="14"/>
  <c r="I2213" i="14"/>
  <c r="J2213" i="14"/>
  <c r="K2213" i="14"/>
  <c r="L2213" i="14"/>
  <c r="E2214" i="14"/>
  <c r="F2214" i="14"/>
  <c r="G2214" i="14"/>
  <c r="H2214" i="14"/>
  <c r="I2214" i="14"/>
  <c r="J2214" i="14"/>
  <c r="K2214" i="14"/>
  <c r="L2214" i="14"/>
  <c r="E2215" i="14"/>
  <c r="F2215" i="14"/>
  <c r="G2215" i="14"/>
  <c r="H2215" i="14"/>
  <c r="I2215" i="14"/>
  <c r="J2215" i="14"/>
  <c r="K2215" i="14"/>
  <c r="L2215" i="14"/>
  <c r="E2216" i="14"/>
  <c r="F2216" i="14"/>
  <c r="G2216" i="14"/>
  <c r="H2216" i="14"/>
  <c r="I2216" i="14"/>
  <c r="J2216" i="14"/>
  <c r="K2216" i="14"/>
  <c r="L2216" i="14"/>
  <c r="E2217" i="14"/>
  <c r="F2217" i="14"/>
  <c r="G2217" i="14"/>
  <c r="H2217" i="14"/>
  <c r="I2217" i="14"/>
  <c r="J2217" i="14"/>
  <c r="K2217" i="14"/>
  <c r="L2217" i="14"/>
  <c r="E2218" i="14"/>
  <c r="F2218" i="14"/>
  <c r="G2218" i="14"/>
  <c r="H2218" i="14"/>
  <c r="I2218" i="14"/>
  <c r="J2218" i="14"/>
  <c r="K2218" i="14"/>
  <c r="L2218" i="14"/>
  <c r="E2219" i="14"/>
  <c r="F2219" i="14"/>
  <c r="G2219" i="14"/>
  <c r="H2219" i="14"/>
  <c r="I2219" i="14"/>
  <c r="J2219" i="14"/>
  <c r="K2219" i="14"/>
  <c r="L2219" i="14"/>
  <c r="E2220" i="14"/>
  <c r="F2220" i="14"/>
  <c r="G2220" i="14"/>
  <c r="H2220" i="14"/>
  <c r="I2220" i="14"/>
  <c r="J2220" i="14"/>
  <c r="K2220" i="14"/>
  <c r="L2220" i="14"/>
  <c r="E2221" i="14"/>
  <c r="F2221" i="14"/>
  <c r="G2221" i="14"/>
  <c r="H2221" i="14"/>
  <c r="I2221" i="14"/>
  <c r="J2221" i="14"/>
  <c r="K2221" i="14"/>
  <c r="L2221" i="14"/>
  <c r="E2222" i="14"/>
  <c r="F2222" i="14"/>
  <c r="G2222" i="14"/>
  <c r="H2222" i="14"/>
  <c r="I2222" i="14"/>
  <c r="J2222" i="14"/>
  <c r="K2222" i="14"/>
  <c r="L2222" i="14"/>
  <c r="E2223" i="14"/>
  <c r="F2223" i="14"/>
  <c r="G2223" i="14"/>
  <c r="H2223" i="14"/>
  <c r="I2223" i="14"/>
  <c r="J2223" i="14"/>
  <c r="K2223" i="14"/>
  <c r="L2223" i="14"/>
  <c r="E2224" i="14"/>
  <c r="F2224" i="14"/>
  <c r="G2224" i="14"/>
  <c r="H2224" i="14"/>
  <c r="I2224" i="14"/>
  <c r="J2224" i="14"/>
  <c r="K2224" i="14"/>
  <c r="L2224" i="14"/>
  <c r="E2225" i="14"/>
  <c r="F2225" i="14"/>
  <c r="G2225" i="14"/>
  <c r="H2225" i="14"/>
  <c r="I2225" i="14"/>
  <c r="J2225" i="14"/>
  <c r="K2225" i="14"/>
  <c r="L2225" i="14"/>
  <c r="E2226" i="14"/>
  <c r="F2226" i="14"/>
  <c r="G2226" i="14"/>
  <c r="H2226" i="14"/>
  <c r="I2226" i="14"/>
  <c r="J2226" i="14"/>
  <c r="K2226" i="14"/>
  <c r="L2226" i="14"/>
  <c r="E2227" i="14"/>
  <c r="F2227" i="14"/>
  <c r="G2227" i="14"/>
  <c r="H2227" i="14"/>
  <c r="I2227" i="14"/>
  <c r="J2227" i="14"/>
  <c r="K2227" i="14"/>
  <c r="L2227" i="14"/>
  <c r="E2228" i="14"/>
  <c r="F2228" i="14"/>
  <c r="G2228" i="14"/>
  <c r="H2228" i="14"/>
  <c r="I2228" i="14"/>
  <c r="J2228" i="14"/>
  <c r="K2228" i="14"/>
  <c r="L2228" i="14"/>
  <c r="E2229" i="14"/>
  <c r="F2229" i="14"/>
  <c r="G2229" i="14"/>
  <c r="H2229" i="14"/>
  <c r="I2229" i="14"/>
  <c r="J2229" i="14"/>
  <c r="K2229" i="14"/>
  <c r="L2229" i="14"/>
  <c r="E2230" i="14"/>
  <c r="F2230" i="14"/>
  <c r="G2230" i="14"/>
  <c r="H2230" i="14"/>
  <c r="I2230" i="14"/>
  <c r="J2230" i="14"/>
  <c r="K2230" i="14"/>
  <c r="L2230" i="14"/>
  <c r="E2231" i="14"/>
  <c r="F2231" i="14"/>
  <c r="G2231" i="14"/>
  <c r="H2231" i="14"/>
  <c r="I2231" i="14"/>
  <c r="J2231" i="14"/>
  <c r="K2231" i="14"/>
  <c r="L2231" i="14"/>
  <c r="E2232" i="14"/>
  <c r="F2232" i="14"/>
  <c r="G2232" i="14"/>
  <c r="H2232" i="14"/>
  <c r="I2232" i="14"/>
  <c r="J2232" i="14"/>
  <c r="K2232" i="14"/>
  <c r="L2232" i="14"/>
  <c r="E2233" i="14"/>
  <c r="F2233" i="14"/>
  <c r="G2233" i="14"/>
  <c r="H2233" i="14"/>
  <c r="I2233" i="14"/>
  <c r="J2233" i="14"/>
  <c r="K2233" i="14"/>
  <c r="L2233" i="14"/>
  <c r="E2234" i="14"/>
  <c r="F2234" i="14"/>
  <c r="G2234" i="14"/>
  <c r="H2234" i="14"/>
  <c r="I2234" i="14"/>
  <c r="J2234" i="14"/>
  <c r="K2234" i="14"/>
  <c r="L2234" i="14"/>
  <c r="E2235" i="14"/>
  <c r="F2235" i="14"/>
  <c r="G2235" i="14"/>
  <c r="H2235" i="14"/>
  <c r="I2235" i="14"/>
  <c r="J2235" i="14"/>
  <c r="K2235" i="14"/>
  <c r="L2235" i="14"/>
  <c r="E2236" i="14"/>
  <c r="F2236" i="14"/>
  <c r="G2236" i="14"/>
  <c r="H2236" i="14"/>
  <c r="I2236" i="14"/>
  <c r="J2236" i="14"/>
  <c r="K2236" i="14"/>
  <c r="L2236" i="14"/>
  <c r="E2237" i="14"/>
  <c r="F2237" i="14"/>
  <c r="G2237" i="14"/>
  <c r="H2237" i="14"/>
  <c r="I2237" i="14"/>
  <c r="J2237" i="14"/>
  <c r="K2237" i="14"/>
  <c r="L2237" i="14"/>
  <c r="E2238" i="14"/>
  <c r="F2238" i="14"/>
  <c r="G2238" i="14"/>
  <c r="H2238" i="14"/>
  <c r="I2238" i="14"/>
  <c r="J2238" i="14"/>
  <c r="K2238" i="14"/>
  <c r="L2238" i="14"/>
  <c r="E2239" i="14"/>
  <c r="F2239" i="14"/>
  <c r="G2239" i="14"/>
  <c r="H2239" i="14"/>
  <c r="I2239" i="14"/>
  <c r="J2239" i="14"/>
  <c r="K2239" i="14"/>
  <c r="L2239" i="14"/>
  <c r="E2240" i="14"/>
  <c r="F2240" i="14"/>
  <c r="G2240" i="14"/>
  <c r="H2240" i="14"/>
  <c r="I2240" i="14"/>
  <c r="J2240" i="14"/>
  <c r="K2240" i="14"/>
  <c r="L2240" i="14"/>
  <c r="E2241" i="14"/>
  <c r="F2241" i="14"/>
  <c r="G2241" i="14"/>
  <c r="H2241" i="14"/>
  <c r="I2241" i="14"/>
  <c r="J2241" i="14"/>
  <c r="K2241" i="14"/>
  <c r="L2241" i="14"/>
  <c r="E2242" i="14"/>
  <c r="F2242" i="14"/>
  <c r="G2242" i="14"/>
  <c r="H2242" i="14"/>
  <c r="I2242" i="14"/>
  <c r="J2242" i="14"/>
  <c r="K2242" i="14"/>
  <c r="L2242" i="14"/>
  <c r="E2243" i="14"/>
  <c r="F2243" i="14"/>
  <c r="G2243" i="14"/>
  <c r="H2243" i="14"/>
  <c r="I2243" i="14"/>
  <c r="J2243" i="14"/>
  <c r="K2243" i="14"/>
  <c r="L2243" i="14"/>
  <c r="E2244" i="14"/>
  <c r="F2244" i="14"/>
  <c r="G2244" i="14"/>
  <c r="H2244" i="14"/>
  <c r="I2244" i="14"/>
  <c r="J2244" i="14"/>
  <c r="K2244" i="14"/>
  <c r="L2244" i="14"/>
  <c r="E2245" i="14"/>
  <c r="F2245" i="14"/>
  <c r="G2245" i="14"/>
  <c r="H2245" i="14"/>
  <c r="I2245" i="14"/>
  <c r="J2245" i="14"/>
  <c r="K2245" i="14"/>
  <c r="L2245" i="14"/>
  <c r="E2246" i="14"/>
  <c r="F2246" i="14"/>
  <c r="G2246" i="14"/>
  <c r="H2246" i="14"/>
  <c r="I2246" i="14"/>
  <c r="J2246" i="14"/>
  <c r="K2246" i="14"/>
  <c r="L2246" i="14"/>
  <c r="E2247" i="14"/>
  <c r="F2247" i="14"/>
  <c r="G2247" i="14"/>
  <c r="H2247" i="14"/>
  <c r="I2247" i="14"/>
  <c r="J2247" i="14"/>
  <c r="K2247" i="14"/>
  <c r="L2247" i="14"/>
  <c r="E2150" i="14"/>
  <c r="F2150" i="14"/>
  <c r="G2150" i="14"/>
  <c r="H2150" i="14"/>
  <c r="I2150" i="14"/>
  <c r="J2150" i="14"/>
  <c r="K2150" i="14"/>
  <c r="L2150" i="14"/>
  <c r="E2151" i="14"/>
  <c r="F2151" i="14"/>
  <c r="G2151" i="14"/>
  <c r="H2151" i="14"/>
  <c r="I2151" i="14"/>
  <c r="J2151" i="14"/>
  <c r="K2151" i="14"/>
  <c r="L2151" i="14"/>
  <c r="E2152" i="14"/>
  <c r="F2152" i="14"/>
  <c r="G2152" i="14"/>
  <c r="H2152" i="14"/>
  <c r="I2152" i="14"/>
  <c r="J2152" i="14"/>
  <c r="K2152" i="14"/>
  <c r="L2152" i="14"/>
  <c r="E2153" i="14"/>
  <c r="F2153" i="14"/>
  <c r="G2153" i="14"/>
  <c r="H2153" i="14"/>
  <c r="I2153" i="14"/>
  <c r="J2153" i="14"/>
  <c r="K2153" i="14"/>
  <c r="L2153" i="14"/>
  <c r="E2154" i="14"/>
  <c r="F2154" i="14"/>
  <c r="G2154" i="14"/>
  <c r="H2154" i="14"/>
  <c r="I2154" i="14"/>
  <c r="J2154" i="14"/>
  <c r="K2154" i="14"/>
  <c r="L2154" i="14"/>
  <c r="E2155" i="14"/>
  <c r="F2155" i="14"/>
  <c r="G2155" i="14"/>
  <c r="H2155" i="14"/>
  <c r="I2155" i="14"/>
  <c r="J2155" i="14"/>
  <c r="K2155" i="14"/>
  <c r="L2155" i="14"/>
  <c r="E2156" i="14"/>
  <c r="F2156" i="14"/>
  <c r="G2156" i="14"/>
  <c r="H2156" i="14"/>
  <c r="I2156" i="14"/>
  <c r="J2156" i="14"/>
  <c r="K2156" i="14"/>
  <c r="L2156" i="14"/>
  <c r="E2157" i="14"/>
  <c r="F2157" i="14"/>
  <c r="G2157" i="14"/>
  <c r="H2157" i="14"/>
  <c r="I2157" i="14"/>
  <c r="J2157" i="14"/>
  <c r="K2157" i="14"/>
  <c r="L2157" i="14"/>
  <c r="E2158" i="14"/>
  <c r="F2158" i="14"/>
  <c r="G2158" i="14"/>
  <c r="H2158" i="14"/>
  <c r="I2158" i="14"/>
  <c r="J2158" i="14"/>
  <c r="K2158" i="14"/>
  <c r="L2158" i="14"/>
  <c r="E2159" i="14"/>
  <c r="F2159" i="14"/>
  <c r="G2159" i="14"/>
  <c r="H2159" i="14"/>
  <c r="I2159" i="14"/>
  <c r="J2159" i="14"/>
  <c r="K2159" i="14"/>
  <c r="L2159" i="14"/>
  <c r="E2160" i="14"/>
  <c r="F2160" i="14"/>
  <c r="G2160" i="14"/>
  <c r="H2160" i="14"/>
  <c r="I2160" i="14"/>
  <c r="J2160" i="14"/>
  <c r="K2160" i="14"/>
  <c r="L2160" i="14"/>
  <c r="E2161" i="14"/>
  <c r="F2161" i="14"/>
  <c r="G2161" i="14"/>
  <c r="H2161" i="14"/>
  <c r="I2161" i="14"/>
  <c r="J2161" i="14"/>
  <c r="K2161" i="14"/>
  <c r="L2161" i="14"/>
  <c r="E2162" i="14"/>
  <c r="F2162" i="14"/>
  <c r="G2162" i="14"/>
  <c r="H2162" i="14"/>
  <c r="I2162" i="14"/>
  <c r="J2162" i="14"/>
  <c r="K2162" i="14"/>
  <c r="L2162" i="14"/>
  <c r="E2163" i="14"/>
  <c r="F2163" i="14"/>
  <c r="G2163" i="14"/>
  <c r="H2163" i="14"/>
  <c r="I2163" i="14"/>
  <c r="J2163" i="14"/>
  <c r="K2163" i="14"/>
  <c r="L2163" i="14"/>
  <c r="E2164" i="14"/>
  <c r="F2164" i="14"/>
  <c r="G2164" i="14"/>
  <c r="H2164" i="14"/>
  <c r="I2164" i="14"/>
  <c r="J2164" i="14"/>
  <c r="K2164" i="14"/>
  <c r="L2164" i="14"/>
  <c r="E2165" i="14"/>
  <c r="F2165" i="14"/>
  <c r="G2165" i="14"/>
  <c r="H2165" i="14"/>
  <c r="I2165" i="14"/>
  <c r="J2165" i="14"/>
  <c r="K2165" i="14"/>
  <c r="L2165" i="14"/>
  <c r="E2166" i="14"/>
  <c r="F2166" i="14"/>
  <c r="G2166" i="14"/>
  <c r="H2166" i="14"/>
  <c r="I2166" i="14"/>
  <c r="J2166" i="14"/>
  <c r="K2166" i="14"/>
  <c r="L2166" i="14"/>
  <c r="E2167" i="14"/>
  <c r="F2167" i="14"/>
  <c r="G2167" i="14"/>
  <c r="H2167" i="14"/>
  <c r="I2167" i="14"/>
  <c r="J2167" i="14"/>
  <c r="K2167" i="14"/>
  <c r="L2167" i="14"/>
  <c r="E2168" i="14"/>
  <c r="F2168" i="14"/>
  <c r="G2168" i="14"/>
  <c r="H2168" i="14"/>
  <c r="I2168" i="14"/>
  <c r="J2168" i="14"/>
  <c r="K2168" i="14"/>
  <c r="L2168" i="14"/>
  <c r="E2169" i="14"/>
  <c r="F2169" i="14"/>
  <c r="G2169" i="14"/>
  <c r="H2169" i="14"/>
  <c r="I2169" i="14"/>
  <c r="J2169" i="14"/>
  <c r="K2169" i="14"/>
  <c r="L2169" i="14"/>
  <c r="E2170" i="14"/>
  <c r="F2170" i="14"/>
  <c r="G2170" i="14"/>
  <c r="H2170" i="14"/>
  <c r="I2170" i="14"/>
  <c r="J2170" i="14"/>
  <c r="K2170" i="14"/>
  <c r="L2170" i="14"/>
  <c r="E2171" i="14"/>
  <c r="F2171" i="14"/>
  <c r="G2171" i="14"/>
  <c r="H2171" i="14"/>
  <c r="I2171" i="14"/>
  <c r="J2171" i="14"/>
  <c r="K2171" i="14"/>
  <c r="L2171" i="14"/>
  <c r="E2172" i="14"/>
  <c r="F2172" i="14"/>
  <c r="G2172" i="14"/>
  <c r="H2172" i="14"/>
  <c r="I2172" i="14"/>
  <c r="J2172" i="14"/>
  <c r="K2172" i="14"/>
  <c r="L2172" i="14"/>
  <c r="E2173" i="14"/>
  <c r="F2173" i="14"/>
  <c r="G2173" i="14"/>
  <c r="H2173" i="14"/>
  <c r="I2173" i="14"/>
  <c r="J2173" i="14"/>
  <c r="K2173" i="14"/>
  <c r="L2173" i="14"/>
  <c r="E2174" i="14"/>
  <c r="F2174" i="14"/>
  <c r="G2174" i="14"/>
  <c r="H2174" i="14"/>
  <c r="I2174" i="14"/>
  <c r="J2174" i="14"/>
  <c r="K2174" i="14"/>
  <c r="L2174" i="14"/>
  <c r="E2175" i="14"/>
  <c r="F2175" i="14"/>
  <c r="G2175" i="14"/>
  <c r="H2175" i="14"/>
  <c r="I2175" i="14"/>
  <c r="J2175" i="14"/>
  <c r="K2175" i="14"/>
  <c r="L2175" i="14"/>
  <c r="E2176" i="14"/>
  <c r="F2176" i="14"/>
  <c r="G2176" i="14"/>
  <c r="H2176" i="14"/>
  <c r="I2176" i="14"/>
  <c r="J2176" i="14"/>
  <c r="K2176" i="14"/>
  <c r="L2176" i="14"/>
  <c r="E2177" i="14"/>
  <c r="F2177" i="14"/>
  <c r="G2177" i="14"/>
  <c r="H2177" i="14"/>
  <c r="I2177" i="14"/>
  <c r="J2177" i="14"/>
  <c r="K2177" i="14"/>
  <c r="L2177" i="14"/>
  <c r="E2178" i="14"/>
  <c r="F2178" i="14"/>
  <c r="G2178" i="14"/>
  <c r="H2178" i="14"/>
  <c r="I2178" i="14"/>
  <c r="J2178" i="14"/>
  <c r="K2178" i="14"/>
  <c r="L2178" i="14"/>
  <c r="E2179" i="14"/>
  <c r="F2179" i="14"/>
  <c r="G2179" i="14"/>
  <c r="H2179" i="14"/>
  <c r="I2179" i="14"/>
  <c r="J2179" i="14"/>
  <c r="K2179" i="14"/>
  <c r="L2179" i="14"/>
  <c r="E2180" i="14"/>
  <c r="F2180" i="14"/>
  <c r="G2180" i="14"/>
  <c r="H2180" i="14"/>
  <c r="I2180" i="14"/>
  <c r="J2180" i="14"/>
  <c r="K2180" i="14"/>
  <c r="L2180" i="14"/>
  <c r="E2181" i="14"/>
  <c r="F2181" i="14"/>
  <c r="G2181" i="14"/>
  <c r="H2181" i="14"/>
  <c r="I2181" i="14"/>
  <c r="J2181" i="14"/>
  <c r="K2181" i="14"/>
  <c r="L2181" i="14"/>
  <c r="E2182" i="14"/>
  <c r="F2182" i="14"/>
  <c r="G2182" i="14"/>
  <c r="H2182" i="14"/>
  <c r="I2182" i="14"/>
  <c r="J2182" i="14"/>
  <c r="K2182" i="14"/>
  <c r="L2182" i="14"/>
  <c r="E2183" i="14"/>
  <c r="F2183" i="14"/>
  <c r="G2183" i="14"/>
  <c r="H2183" i="14"/>
  <c r="I2183" i="14"/>
  <c r="J2183" i="14"/>
  <c r="K2183" i="14"/>
  <c r="L2183" i="14"/>
  <c r="E2184" i="14"/>
  <c r="F2184" i="14"/>
  <c r="G2184" i="14"/>
  <c r="H2184" i="14"/>
  <c r="I2184" i="14"/>
  <c r="J2184" i="14"/>
  <c r="K2184" i="14"/>
  <c r="L2184" i="14"/>
  <c r="E2185" i="14"/>
  <c r="F2185" i="14"/>
  <c r="G2185" i="14"/>
  <c r="H2185" i="14"/>
  <c r="I2185" i="14"/>
  <c r="J2185" i="14"/>
  <c r="K2185" i="14"/>
  <c r="L2185" i="14"/>
  <c r="E2186" i="14"/>
  <c r="F2186" i="14"/>
  <c r="G2186" i="14"/>
  <c r="H2186" i="14"/>
  <c r="I2186" i="14"/>
  <c r="J2186" i="14"/>
  <c r="K2186" i="14"/>
  <c r="L2186" i="14"/>
  <c r="E2187" i="14"/>
  <c r="F2187" i="14"/>
  <c r="G2187" i="14"/>
  <c r="H2187" i="14"/>
  <c r="I2187" i="14"/>
  <c r="J2187" i="14"/>
  <c r="K2187" i="14"/>
  <c r="L2187" i="14"/>
  <c r="E2188" i="14"/>
  <c r="F2188" i="14"/>
  <c r="G2188" i="14"/>
  <c r="H2188" i="14"/>
  <c r="I2188" i="14"/>
  <c r="J2188" i="14"/>
  <c r="K2188" i="14"/>
  <c r="L2188" i="14"/>
  <c r="E2189" i="14"/>
  <c r="F2189" i="14"/>
  <c r="G2189" i="14"/>
  <c r="H2189" i="14"/>
  <c r="I2189" i="14"/>
  <c r="J2189" i="14"/>
  <c r="K2189" i="14"/>
  <c r="L2189" i="14"/>
  <c r="E2190" i="14"/>
  <c r="F2190" i="14"/>
  <c r="G2190" i="14"/>
  <c r="H2190" i="14"/>
  <c r="I2190" i="14"/>
  <c r="J2190" i="14"/>
  <c r="K2190" i="14"/>
  <c r="L2190" i="14"/>
  <c r="E2191" i="14"/>
  <c r="F2191" i="14"/>
  <c r="G2191" i="14"/>
  <c r="H2191" i="14"/>
  <c r="I2191" i="14"/>
  <c r="J2191" i="14"/>
  <c r="K2191" i="14"/>
  <c r="L2191" i="14"/>
  <c r="E2192" i="14"/>
  <c r="F2192" i="14"/>
  <c r="G2192" i="14"/>
  <c r="H2192" i="14"/>
  <c r="I2192" i="14"/>
  <c r="J2192" i="14"/>
  <c r="K2192" i="14"/>
  <c r="L2192" i="14"/>
  <c r="E2193" i="14"/>
  <c r="F2193" i="14"/>
  <c r="G2193" i="14"/>
  <c r="H2193" i="14"/>
  <c r="I2193" i="14"/>
  <c r="J2193" i="14"/>
  <c r="K2193" i="14"/>
  <c r="L2193" i="14"/>
  <c r="E2194" i="14"/>
  <c r="F2194" i="14"/>
  <c r="G2194" i="14"/>
  <c r="H2194" i="14"/>
  <c r="I2194" i="14"/>
  <c r="J2194" i="14"/>
  <c r="K2194" i="14"/>
  <c r="L2194" i="14"/>
  <c r="E2195" i="14"/>
  <c r="F2195" i="14"/>
  <c r="G2195" i="14"/>
  <c r="H2195" i="14"/>
  <c r="I2195" i="14"/>
  <c r="J2195" i="14"/>
  <c r="K2195" i="14"/>
  <c r="L2195" i="14"/>
  <c r="E2196" i="14"/>
  <c r="F2196" i="14"/>
  <c r="G2196" i="14"/>
  <c r="H2196" i="14"/>
  <c r="I2196" i="14"/>
  <c r="J2196" i="14"/>
  <c r="K2196" i="14"/>
  <c r="L2196" i="14"/>
  <c r="E2099" i="14"/>
  <c r="F2099" i="14"/>
  <c r="G2099" i="14"/>
  <c r="H2099" i="14"/>
  <c r="I2099" i="14"/>
  <c r="J2099" i="14"/>
  <c r="K2099" i="14"/>
  <c r="L2099" i="14"/>
  <c r="E2100" i="14"/>
  <c r="F2100" i="14"/>
  <c r="G2100" i="14"/>
  <c r="H2100" i="14"/>
  <c r="I2100" i="14"/>
  <c r="J2100" i="14"/>
  <c r="K2100" i="14"/>
  <c r="L2100" i="14"/>
  <c r="E2101" i="14"/>
  <c r="F2101" i="14"/>
  <c r="G2101" i="14"/>
  <c r="H2101" i="14"/>
  <c r="I2101" i="14"/>
  <c r="J2101" i="14"/>
  <c r="K2101" i="14"/>
  <c r="L2101" i="14"/>
  <c r="E2102" i="14"/>
  <c r="F2102" i="14"/>
  <c r="G2102" i="14"/>
  <c r="H2102" i="14"/>
  <c r="I2102" i="14"/>
  <c r="J2102" i="14"/>
  <c r="K2102" i="14"/>
  <c r="L2102" i="14"/>
  <c r="E2103" i="14"/>
  <c r="F2103" i="14"/>
  <c r="G2103" i="14"/>
  <c r="H2103" i="14"/>
  <c r="I2103" i="14"/>
  <c r="J2103" i="14"/>
  <c r="K2103" i="14"/>
  <c r="L2103" i="14"/>
  <c r="E2104" i="14"/>
  <c r="F2104" i="14"/>
  <c r="G2104" i="14"/>
  <c r="H2104" i="14"/>
  <c r="I2104" i="14"/>
  <c r="J2104" i="14"/>
  <c r="K2104" i="14"/>
  <c r="L2104" i="14"/>
  <c r="E2105" i="14"/>
  <c r="F2105" i="14"/>
  <c r="G2105" i="14"/>
  <c r="H2105" i="14"/>
  <c r="I2105" i="14"/>
  <c r="J2105" i="14"/>
  <c r="K2105" i="14"/>
  <c r="L2105" i="14"/>
  <c r="E2106" i="14"/>
  <c r="F2106" i="14"/>
  <c r="G2106" i="14"/>
  <c r="H2106" i="14"/>
  <c r="I2106" i="14"/>
  <c r="J2106" i="14"/>
  <c r="K2106" i="14"/>
  <c r="L2106" i="14"/>
  <c r="E2107" i="14"/>
  <c r="F2107" i="14"/>
  <c r="G2107" i="14"/>
  <c r="H2107" i="14"/>
  <c r="I2107" i="14"/>
  <c r="J2107" i="14"/>
  <c r="K2107" i="14"/>
  <c r="L2107" i="14"/>
  <c r="E2108" i="14"/>
  <c r="F2108" i="14"/>
  <c r="G2108" i="14"/>
  <c r="H2108" i="14"/>
  <c r="I2108" i="14"/>
  <c r="J2108" i="14"/>
  <c r="K2108" i="14"/>
  <c r="L2108" i="14"/>
  <c r="E2109" i="14"/>
  <c r="F2109" i="14"/>
  <c r="G2109" i="14"/>
  <c r="H2109" i="14"/>
  <c r="I2109" i="14"/>
  <c r="J2109" i="14"/>
  <c r="K2109" i="14"/>
  <c r="L2109" i="14"/>
  <c r="E2110" i="14"/>
  <c r="F2110" i="14"/>
  <c r="G2110" i="14"/>
  <c r="H2110" i="14"/>
  <c r="I2110" i="14"/>
  <c r="J2110" i="14"/>
  <c r="K2110" i="14"/>
  <c r="L2110" i="14"/>
  <c r="E2111" i="14"/>
  <c r="F2111" i="14"/>
  <c r="G2111" i="14"/>
  <c r="H2111" i="14"/>
  <c r="I2111" i="14"/>
  <c r="J2111" i="14"/>
  <c r="K2111" i="14"/>
  <c r="L2111" i="14"/>
  <c r="E2112" i="14"/>
  <c r="F2112" i="14"/>
  <c r="G2112" i="14"/>
  <c r="H2112" i="14"/>
  <c r="I2112" i="14"/>
  <c r="J2112" i="14"/>
  <c r="K2112" i="14"/>
  <c r="L2112" i="14"/>
  <c r="E2113" i="14"/>
  <c r="F2113" i="14"/>
  <c r="G2113" i="14"/>
  <c r="H2113" i="14"/>
  <c r="I2113" i="14"/>
  <c r="J2113" i="14"/>
  <c r="K2113" i="14"/>
  <c r="L2113" i="14"/>
  <c r="E2114" i="14"/>
  <c r="F2114" i="14"/>
  <c r="G2114" i="14"/>
  <c r="H2114" i="14"/>
  <c r="I2114" i="14"/>
  <c r="J2114" i="14"/>
  <c r="K2114" i="14"/>
  <c r="L2114" i="14"/>
  <c r="E2115" i="14"/>
  <c r="F2115" i="14"/>
  <c r="G2115" i="14"/>
  <c r="H2115" i="14"/>
  <c r="I2115" i="14"/>
  <c r="J2115" i="14"/>
  <c r="K2115" i="14"/>
  <c r="L2115" i="14"/>
  <c r="E2116" i="14"/>
  <c r="F2116" i="14"/>
  <c r="G2116" i="14"/>
  <c r="H2116" i="14"/>
  <c r="I2116" i="14"/>
  <c r="J2116" i="14"/>
  <c r="K2116" i="14"/>
  <c r="L2116" i="14"/>
  <c r="E2117" i="14"/>
  <c r="F2117" i="14"/>
  <c r="G2117" i="14"/>
  <c r="H2117" i="14"/>
  <c r="I2117" i="14"/>
  <c r="J2117" i="14"/>
  <c r="K2117" i="14"/>
  <c r="L2117" i="14"/>
  <c r="E2118" i="14"/>
  <c r="F2118" i="14"/>
  <c r="G2118" i="14"/>
  <c r="H2118" i="14"/>
  <c r="I2118" i="14"/>
  <c r="J2118" i="14"/>
  <c r="K2118" i="14"/>
  <c r="L2118" i="14"/>
  <c r="E2119" i="14"/>
  <c r="F2119" i="14"/>
  <c r="G2119" i="14"/>
  <c r="H2119" i="14"/>
  <c r="I2119" i="14"/>
  <c r="J2119" i="14"/>
  <c r="K2119" i="14"/>
  <c r="L2119" i="14"/>
  <c r="E2120" i="14"/>
  <c r="F2120" i="14"/>
  <c r="G2120" i="14"/>
  <c r="H2120" i="14"/>
  <c r="I2120" i="14"/>
  <c r="J2120" i="14"/>
  <c r="K2120" i="14"/>
  <c r="L2120" i="14"/>
  <c r="E2121" i="14"/>
  <c r="F2121" i="14"/>
  <c r="G2121" i="14"/>
  <c r="H2121" i="14"/>
  <c r="I2121" i="14"/>
  <c r="J2121" i="14"/>
  <c r="K2121" i="14"/>
  <c r="L2121" i="14"/>
  <c r="E2122" i="14"/>
  <c r="F2122" i="14"/>
  <c r="G2122" i="14"/>
  <c r="H2122" i="14"/>
  <c r="I2122" i="14"/>
  <c r="J2122" i="14"/>
  <c r="K2122" i="14"/>
  <c r="L2122" i="14"/>
  <c r="E2123" i="14"/>
  <c r="F2123" i="14"/>
  <c r="G2123" i="14"/>
  <c r="H2123" i="14"/>
  <c r="I2123" i="14"/>
  <c r="J2123" i="14"/>
  <c r="K2123" i="14"/>
  <c r="L2123" i="14"/>
  <c r="E2124" i="14"/>
  <c r="F2124" i="14"/>
  <c r="G2124" i="14"/>
  <c r="H2124" i="14"/>
  <c r="I2124" i="14"/>
  <c r="J2124" i="14"/>
  <c r="K2124" i="14"/>
  <c r="L2124" i="14"/>
  <c r="E2125" i="14"/>
  <c r="F2125" i="14"/>
  <c r="G2125" i="14"/>
  <c r="H2125" i="14"/>
  <c r="I2125" i="14"/>
  <c r="J2125" i="14"/>
  <c r="K2125" i="14"/>
  <c r="L2125" i="14"/>
  <c r="E2126" i="14"/>
  <c r="F2126" i="14"/>
  <c r="G2126" i="14"/>
  <c r="H2126" i="14"/>
  <c r="I2126" i="14"/>
  <c r="J2126" i="14"/>
  <c r="K2126" i="14"/>
  <c r="L2126" i="14"/>
  <c r="E2127" i="14"/>
  <c r="F2127" i="14"/>
  <c r="G2127" i="14"/>
  <c r="H2127" i="14"/>
  <c r="I2127" i="14"/>
  <c r="J2127" i="14"/>
  <c r="K2127" i="14"/>
  <c r="L2127" i="14"/>
  <c r="E2128" i="14"/>
  <c r="F2128" i="14"/>
  <c r="G2128" i="14"/>
  <c r="H2128" i="14"/>
  <c r="I2128" i="14"/>
  <c r="J2128" i="14"/>
  <c r="K2128" i="14"/>
  <c r="L2128" i="14"/>
  <c r="E2129" i="14"/>
  <c r="F2129" i="14"/>
  <c r="G2129" i="14"/>
  <c r="H2129" i="14"/>
  <c r="I2129" i="14"/>
  <c r="J2129" i="14"/>
  <c r="K2129" i="14"/>
  <c r="L2129" i="14"/>
  <c r="E2130" i="14"/>
  <c r="F2130" i="14"/>
  <c r="G2130" i="14"/>
  <c r="H2130" i="14"/>
  <c r="I2130" i="14"/>
  <c r="J2130" i="14"/>
  <c r="K2130" i="14"/>
  <c r="L2130" i="14"/>
  <c r="E2131" i="14"/>
  <c r="F2131" i="14"/>
  <c r="G2131" i="14"/>
  <c r="H2131" i="14"/>
  <c r="I2131" i="14"/>
  <c r="J2131" i="14"/>
  <c r="K2131" i="14"/>
  <c r="L2131" i="14"/>
  <c r="E2132" i="14"/>
  <c r="F2132" i="14"/>
  <c r="G2132" i="14"/>
  <c r="H2132" i="14"/>
  <c r="I2132" i="14"/>
  <c r="J2132" i="14"/>
  <c r="K2132" i="14"/>
  <c r="L2132" i="14"/>
  <c r="E2133" i="14"/>
  <c r="F2133" i="14"/>
  <c r="G2133" i="14"/>
  <c r="H2133" i="14"/>
  <c r="I2133" i="14"/>
  <c r="J2133" i="14"/>
  <c r="K2133" i="14"/>
  <c r="L2133" i="14"/>
  <c r="E2134" i="14"/>
  <c r="F2134" i="14"/>
  <c r="G2134" i="14"/>
  <c r="H2134" i="14"/>
  <c r="I2134" i="14"/>
  <c r="J2134" i="14"/>
  <c r="K2134" i="14"/>
  <c r="L2134" i="14"/>
  <c r="E2135" i="14"/>
  <c r="F2135" i="14"/>
  <c r="G2135" i="14"/>
  <c r="H2135" i="14"/>
  <c r="I2135" i="14"/>
  <c r="J2135" i="14"/>
  <c r="K2135" i="14"/>
  <c r="L2135" i="14"/>
  <c r="E2136" i="14"/>
  <c r="F2136" i="14"/>
  <c r="G2136" i="14"/>
  <c r="H2136" i="14"/>
  <c r="I2136" i="14"/>
  <c r="J2136" i="14"/>
  <c r="K2136" i="14"/>
  <c r="L2136" i="14"/>
  <c r="E2137" i="14"/>
  <c r="F2137" i="14"/>
  <c r="G2137" i="14"/>
  <c r="H2137" i="14"/>
  <c r="I2137" i="14"/>
  <c r="J2137" i="14"/>
  <c r="K2137" i="14"/>
  <c r="L2137" i="14"/>
  <c r="E2138" i="14"/>
  <c r="F2138" i="14"/>
  <c r="G2138" i="14"/>
  <c r="H2138" i="14"/>
  <c r="I2138" i="14"/>
  <c r="J2138" i="14"/>
  <c r="K2138" i="14"/>
  <c r="L2138" i="14"/>
  <c r="E2139" i="14"/>
  <c r="F2139" i="14"/>
  <c r="G2139" i="14"/>
  <c r="H2139" i="14"/>
  <c r="I2139" i="14"/>
  <c r="J2139" i="14"/>
  <c r="K2139" i="14"/>
  <c r="L2139" i="14"/>
  <c r="E2140" i="14"/>
  <c r="F2140" i="14"/>
  <c r="G2140" i="14"/>
  <c r="H2140" i="14"/>
  <c r="I2140" i="14"/>
  <c r="J2140" i="14"/>
  <c r="K2140" i="14"/>
  <c r="L2140" i="14"/>
  <c r="E2141" i="14"/>
  <c r="F2141" i="14"/>
  <c r="G2141" i="14"/>
  <c r="H2141" i="14"/>
  <c r="I2141" i="14"/>
  <c r="J2141" i="14"/>
  <c r="K2141" i="14"/>
  <c r="L2141" i="14"/>
  <c r="E2142" i="14"/>
  <c r="F2142" i="14"/>
  <c r="G2142" i="14"/>
  <c r="H2142" i="14"/>
  <c r="I2142" i="14"/>
  <c r="J2142" i="14"/>
  <c r="K2142" i="14"/>
  <c r="L2142" i="14"/>
  <c r="E2143" i="14"/>
  <c r="F2143" i="14"/>
  <c r="G2143" i="14"/>
  <c r="H2143" i="14"/>
  <c r="I2143" i="14"/>
  <c r="J2143" i="14"/>
  <c r="K2143" i="14"/>
  <c r="L2143" i="14"/>
  <c r="E2144" i="14"/>
  <c r="F2144" i="14"/>
  <c r="G2144" i="14"/>
  <c r="H2144" i="14"/>
  <c r="I2144" i="14"/>
  <c r="J2144" i="14"/>
  <c r="K2144" i="14"/>
  <c r="L2144" i="14"/>
  <c r="E2145" i="14"/>
  <c r="F2145" i="14"/>
  <c r="G2145" i="14"/>
  <c r="H2145" i="14"/>
  <c r="I2145" i="14"/>
  <c r="J2145" i="14"/>
  <c r="K2145" i="14"/>
  <c r="L2145" i="14"/>
  <c r="E2048" i="14"/>
  <c r="F2048" i="14"/>
  <c r="G2048" i="14"/>
  <c r="H2048" i="14"/>
  <c r="I2048" i="14"/>
  <c r="J2048" i="14"/>
  <c r="K2048" i="14"/>
  <c r="L2048" i="14"/>
  <c r="E2049" i="14"/>
  <c r="F2049" i="14"/>
  <c r="G2049" i="14"/>
  <c r="H2049" i="14"/>
  <c r="I2049" i="14"/>
  <c r="J2049" i="14"/>
  <c r="K2049" i="14"/>
  <c r="L2049" i="14"/>
  <c r="E2050" i="14"/>
  <c r="F2050" i="14"/>
  <c r="G2050" i="14"/>
  <c r="H2050" i="14"/>
  <c r="I2050" i="14"/>
  <c r="J2050" i="14"/>
  <c r="K2050" i="14"/>
  <c r="L2050" i="14"/>
  <c r="E2051" i="14"/>
  <c r="F2051" i="14"/>
  <c r="G2051" i="14"/>
  <c r="H2051" i="14"/>
  <c r="I2051" i="14"/>
  <c r="J2051" i="14"/>
  <c r="K2051" i="14"/>
  <c r="L2051" i="14"/>
  <c r="E2052" i="14"/>
  <c r="F2052" i="14"/>
  <c r="G2052" i="14"/>
  <c r="H2052" i="14"/>
  <c r="I2052" i="14"/>
  <c r="J2052" i="14"/>
  <c r="K2052" i="14"/>
  <c r="L2052" i="14"/>
  <c r="E2053" i="14"/>
  <c r="F2053" i="14"/>
  <c r="G2053" i="14"/>
  <c r="H2053" i="14"/>
  <c r="I2053" i="14"/>
  <c r="J2053" i="14"/>
  <c r="K2053" i="14"/>
  <c r="L2053" i="14"/>
  <c r="E2054" i="14"/>
  <c r="F2054" i="14"/>
  <c r="G2054" i="14"/>
  <c r="H2054" i="14"/>
  <c r="I2054" i="14"/>
  <c r="J2054" i="14"/>
  <c r="K2054" i="14"/>
  <c r="L2054" i="14"/>
  <c r="E2055" i="14"/>
  <c r="F2055" i="14"/>
  <c r="G2055" i="14"/>
  <c r="H2055" i="14"/>
  <c r="I2055" i="14"/>
  <c r="J2055" i="14"/>
  <c r="K2055" i="14"/>
  <c r="L2055" i="14"/>
  <c r="E2056" i="14"/>
  <c r="F2056" i="14"/>
  <c r="G2056" i="14"/>
  <c r="H2056" i="14"/>
  <c r="I2056" i="14"/>
  <c r="J2056" i="14"/>
  <c r="K2056" i="14"/>
  <c r="L2056" i="14"/>
  <c r="E2057" i="14"/>
  <c r="F2057" i="14"/>
  <c r="G2057" i="14"/>
  <c r="H2057" i="14"/>
  <c r="I2057" i="14"/>
  <c r="J2057" i="14"/>
  <c r="K2057" i="14"/>
  <c r="L2057" i="14"/>
  <c r="E2058" i="14"/>
  <c r="F2058" i="14"/>
  <c r="G2058" i="14"/>
  <c r="H2058" i="14"/>
  <c r="I2058" i="14"/>
  <c r="J2058" i="14"/>
  <c r="K2058" i="14"/>
  <c r="L2058" i="14"/>
  <c r="E2059" i="14"/>
  <c r="F2059" i="14"/>
  <c r="G2059" i="14"/>
  <c r="H2059" i="14"/>
  <c r="I2059" i="14"/>
  <c r="J2059" i="14"/>
  <c r="K2059" i="14"/>
  <c r="L2059" i="14"/>
  <c r="E2060" i="14"/>
  <c r="F2060" i="14"/>
  <c r="G2060" i="14"/>
  <c r="H2060" i="14"/>
  <c r="I2060" i="14"/>
  <c r="J2060" i="14"/>
  <c r="K2060" i="14"/>
  <c r="L2060" i="14"/>
  <c r="E2061" i="14"/>
  <c r="F2061" i="14"/>
  <c r="G2061" i="14"/>
  <c r="H2061" i="14"/>
  <c r="I2061" i="14"/>
  <c r="J2061" i="14"/>
  <c r="K2061" i="14"/>
  <c r="L2061" i="14"/>
  <c r="E2062" i="14"/>
  <c r="F2062" i="14"/>
  <c r="G2062" i="14"/>
  <c r="H2062" i="14"/>
  <c r="I2062" i="14"/>
  <c r="J2062" i="14"/>
  <c r="K2062" i="14"/>
  <c r="L2062" i="14"/>
  <c r="E2063" i="14"/>
  <c r="F2063" i="14"/>
  <c r="G2063" i="14"/>
  <c r="H2063" i="14"/>
  <c r="I2063" i="14"/>
  <c r="J2063" i="14"/>
  <c r="K2063" i="14"/>
  <c r="L2063" i="14"/>
  <c r="E2064" i="14"/>
  <c r="F2064" i="14"/>
  <c r="G2064" i="14"/>
  <c r="H2064" i="14"/>
  <c r="I2064" i="14"/>
  <c r="J2064" i="14"/>
  <c r="K2064" i="14"/>
  <c r="L2064" i="14"/>
  <c r="E2065" i="14"/>
  <c r="F2065" i="14"/>
  <c r="G2065" i="14"/>
  <c r="H2065" i="14"/>
  <c r="I2065" i="14"/>
  <c r="J2065" i="14"/>
  <c r="K2065" i="14"/>
  <c r="L2065" i="14"/>
  <c r="E2066" i="14"/>
  <c r="F2066" i="14"/>
  <c r="G2066" i="14"/>
  <c r="H2066" i="14"/>
  <c r="I2066" i="14"/>
  <c r="J2066" i="14"/>
  <c r="K2066" i="14"/>
  <c r="L2066" i="14"/>
  <c r="E2067" i="14"/>
  <c r="F2067" i="14"/>
  <c r="G2067" i="14"/>
  <c r="H2067" i="14"/>
  <c r="I2067" i="14"/>
  <c r="J2067" i="14"/>
  <c r="K2067" i="14"/>
  <c r="L2067" i="14"/>
  <c r="E2068" i="14"/>
  <c r="F2068" i="14"/>
  <c r="G2068" i="14"/>
  <c r="H2068" i="14"/>
  <c r="I2068" i="14"/>
  <c r="J2068" i="14"/>
  <c r="K2068" i="14"/>
  <c r="L2068" i="14"/>
  <c r="E2069" i="14"/>
  <c r="F2069" i="14"/>
  <c r="G2069" i="14"/>
  <c r="H2069" i="14"/>
  <c r="I2069" i="14"/>
  <c r="J2069" i="14"/>
  <c r="K2069" i="14"/>
  <c r="L2069" i="14"/>
  <c r="E2070" i="14"/>
  <c r="F2070" i="14"/>
  <c r="G2070" i="14"/>
  <c r="H2070" i="14"/>
  <c r="I2070" i="14"/>
  <c r="J2070" i="14"/>
  <c r="K2070" i="14"/>
  <c r="L2070" i="14"/>
  <c r="E2071" i="14"/>
  <c r="F2071" i="14"/>
  <c r="G2071" i="14"/>
  <c r="H2071" i="14"/>
  <c r="I2071" i="14"/>
  <c r="J2071" i="14"/>
  <c r="K2071" i="14"/>
  <c r="L2071" i="14"/>
  <c r="E2072" i="14"/>
  <c r="F2072" i="14"/>
  <c r="G2072" i="14"/>
  <c r="H2072" i="14"/>
  <c r="I2072" i="14"/>
  <c r="J2072" i="14"/>
  <c r="K2072" i="14"/>
  <c r="L2072" i="14"/>
  <c r="E2073" i="14"/>
  <c r="F2073" i="14"/>
  <c r="G2073" i="14"/>
  <c r="H2073" i="14"/>
  <c r="I2073" i="14"/>
  <c r="J2073" i="14"/>
  <c r="K2073" i="14"/>
  <c r="L2073" i="14"/>
  <c r="E2074" i="14"/>
  <c r="F2074" i="14"/>
  <c r="G2074" i="14"/>
  <c r="H2074" i="14"/>
  <c r="I2074" i="14"/>
  <c r="J2074" i="14"/>
  <c r="K2074" i="14"/>
  <c r="L2074" i="14"/>
  <c r="E2075" i="14"/>
  <c r="F2075" i="14"/>
  <c r="G2075" i="14"/>
  <c r="H2075" i="14"/>
  <c r="I2075" i="14"/>
  <c r="J2075" i="14"/>
  <c r="K2075" i="14"/>
  <c r="L2075" i="14"/>
  <c r="E2076" i="14"/>
  <c r="F2076" i="14"/>
  <c r="G2076" i="14"/>
  <c r="H2076" i="14"/>
  <c r="I2076" i="14"/>
  <c r="J2076" i="14"/>
  <c r="K2076" i="14"/>
  <c r="L2076" i="14"/>
  <c r="E2077" i="14"/>
  <c r="F2077" i="14"/>
  <c r="G2077" i="14"/>
  <c r="H2077" i="14"/>
  <c r="I2077" i="14"/>
  <c r="J2077" i="14"/>
  <c r="K2077" i="14"/>
  <c r="L2077" i="14"/>
  <c r="E2078" i="14"/>
  <c r="F2078" i="14"/>
  <c r="G2078" i="14"/>
  <c r="H2078" i="14"/>
  <c r="I2078" i="14"/>
  <c r="J2078" i="14"/>
  <c r="K2078" i="14"/>
  <c r="L2078" i="14"/>
  <c r="E2079" i="14"/>
  <c r="F2079" i="14"/>
  <c r="G2079" i="14"/>
  <c r="H2079" i="14"/>
  <c r="I2079" i="14"/>
  <c r="J2079" i="14"/>
  <c r="K2079" i="14"/>
  <c r="L2079" i="14"/>
  <c r="E2080" i="14"/>
  <c r="F2080" i="14"/>
  <c r="G2080" i="14"/>
  <c r="H2080" i="14"/>
  <c r="I2080" i="14"/>
  <c r="J2080" i="14"/>
  <c r="K2080" i="14"/>
  <c r="L2080" i="14"/>
  <c r="E2081" i="14"/>
  <c r="F2081" i="14"/>
  <c r="G2081" i="14"/>
  <c r="H2081" i="14"/>
  <c r="I2081" i="14"/>
  <c r="J2081" i="14"/>
  <c r="K2081" i="14"/>
  <c r="L2081" i="14"/>
  <c r="E2082" i="14"/>
  <c r="F2082" i="14"/>
  <c r="G2082" i="14"/>
  <c r="H2082" i="14"/>
  <c r="I2082" i="14"/>
  <c r="J2082" i="14"/>
  <c r="K2082" i="14"/>
  <c r="L2082" i="14"/>
  <c r="E2083" i="14"/>
  <c r="F2083" i="14"/>
  <c r="G2083" i="14"/>
  <c r="H2083" i="14"/>
  <c r="I2083" i="14"/>
  <c r="J2083" i="14"/>
  <c r="K2083" i="14"/>
  <c r="L2083" i="14"/>
  <c r="E2084" i="14"/>
  <c r="F2084" i="14"/>
  <c r="G2084" i="14"/>
  <c r="H2084" i="14"/>
  <c r="I2084" i="14"/>
  <c r="J2084" i="14"/>
  <c r="K2084" i="14"/>
  <c r="L2084" i="14"/>
  <c r="E2085" i="14"/>
  <c r="F2085" i="14"/>
  <c r="G2085" i="14"/>
  <c r="H2085" i="14"/>
  <c r="I2085" i="14"/>
  <c r="J2085" i="14"/>
  <c r="K2085" i="14"/>
  <c r="L2085" i="14"/>
  <c r="E2086" i="14"/>
  <c r="F2086" i="14"/>
  <c r="G2086" i="14"/>
  <c r="H2086" i="14"/>
  <c r="I2086" i="14"/>
  <c r="J2086" i="14"/>
  <c r="K2086" i="14"/>
  <c r="L2086" i="14"/>
  <c r="E2087" i="14"/>
  <c r="F2087" i="14"/>
  <c r="G2087" i="14"/>
  <c r="H2087" i="14"/>
  <c r="I2087" i="14"/>
  <c r="J2087" i="14"/>
  <c r="K2087" i="14"/>
  <c r="L2087" i="14"/>
  <c r="E2088" i="14"/>
  <c r="F2088" i="14"/>
  <c r="G2088" i="14"/>
  <c r="H2088" i="14"/>
  <c r="I2088" i="14"/>
  <c r="J2088" i="14"/>
  <c r="K2088" i="14"/>
  <c r="L2088" i="14"/>
  <c r="E2089" i="14"/>
  <c r="F2089" i="14"/>
  <c r="G2089" i="14"/>
  <c r="H2089" i="14"/>
  <c r="I2089" i="14"/>
  <c r="J2089" i="14"/>
  <c r="K2089" i="14"/>
  <c r="L2089" i="14"/>
  <c r="E2090" i="14"/>
  <c r="F2090" i="14"/>
  <c r="G2090" i="14"/>
  <c r="H2090" i="14"/>
  <c r="I2090" i="14"/>
  <c r="J2090" i="14"/>
  <c r="K2090" i="14"/>
  <c r="L2090" i="14"/>
  <c r="E2091" i="14"/>
  <c r="F2091" i="14"/>
  <c r="G2091" i="14"/>
  <c r="H2091" i="14"/>
  <c r="I2091" i="14"/>
  <c r="J2091" i="14"/>
  <c r="K2091" i="14"/>
  <c r="L2091" i="14"/>
  <c r="E2092" i="14"/>
  <c r="F2092" i="14"/>
  <c r="G2092" i="14"/>
  <c r="H2092" i="14"/>
  <c r="I2092" i="14"/>
  <c r="J2092" i="14"/>
  <c r="K2092" i="14"/>
  <c r="L2092" i="14"/>
  <c r="E2093" i="14"/>
  <c r="F2093" i="14"/>
  <c r="G2093" i="14"/>
  <c r="H2093" i="14"/>
  <c r="I2093" i="14"/>
  <c r="J2093" i="14"/>
  <c r="K2093" i="14"/>
  <c r="L2093" i="14"/>
  <c r="E2094" i="14"/>
  <c r="F2094" i="14"/>
  <c r="G2094" i="14"/>
  <c r="H2094" i="14"/>
  <c r="I2094" i="14"/>
  <c r="J2094" i="14"/>
  <c r="K2094" i="14"/>
  <c r="L2094" i="14"/>
  <c r="E1997" i="14"/>
  <c r="F1997" i="14"/>
  <c r="G1997" i="14"/>
  <c r="H1997" i="14"/>
  <c r="I1997" i="14"/>
  <c r="J1997" i="14"/>
  <c r="K1997" i="14"/>
  <c r="L1997" i="14"/>
  <c r="E1998" i="14"/>
  <c r="F1998" i="14"/>
  <c r="G1998" i="14"/>
  <c r="H1998" i="14"/>
  <c r="I1998" i="14"/>
  <c r="J1998" i="14"/>
  <c r="K1998" i="14"/>
  <c r="L1998" i="14"/>
  <c r="E1999" i="14"/>
  <c r="F1999" i="14"/>
  <c r="G1999" i="14"/>
  <c r="H1999" i="14"/>
  <c r="I1999" i="14"/>
  <c r="J1999" i="14"/>
  <c r="K1999" i="14"/>
  <c r="L1999" i="14"/>
  <c r="E2000" i="14"/>
  <c r="F2000" i="14"/>
  <c r="G2000" i="14"/>
  <c r="H2000" i="14"/>
  <c r="I2000" i="14"/>
  <c r="J2000" i="14"/>
  <c r="K2000" i="14"/>
  <c r="L2000" i="14"/>
  <c r="E2001" i="14"/>
  <c r="F2001" i="14"/>
  <c r="G2001" i="14"/>
  <c r="H2001" i="14"/>
  <c r="I2001" i="14"/>
  <c r="J2001" i="14"/>
  <c r="K2001" i="14"/>
  <c r="L2001" i="14"/>
  <c r="E2002" i="14"/>
  <c r="F2002" i="14"/>
  <c r="G2002" i="14"/>
  <c r="H2002" i="14"/>
  <c r="I2002" i="14"/>
  <c r="J2002" i="14"/>
  <c r="K2002" i="14"/>
  <c r="L2002" i="14"/>
  <c r="E2003" i="14"/>
  <c r="F2003" i="14"/>
  <c r="G2003" i="14"/>
  <c r="H2003" i="14"/>
  <c r="I2003" i="14"/>
  <c r="J2003" i="14"/>
  <c r="K2003" i="14"/>
  <c r="L2003" i="14"/>
  <c r="E2004" i="14"/>
  <c r="F2004" i="14"/>
  <c r="G2004" i="14"/>
  <c r="H2004" i="14"/>
  <c r="I2004" i="14"/>
  <c r="J2004" i="14"/>
  <c r="K2004" i="14"/>
  <c r="L2004" i="14"/>
  <c r="E2005" i="14"/>
  <c r="F2005" i="14"/>
  <c r="G2005" i="14"/>
  <c r="H2005" i="14"/>
  <c r="I2005" i="14"/>
  <c r="J2005" i="14"/>
  <c r="K2005" i="14"/>
  <c r="L2005" i="14"/>
  <c r="E2006" i="14"/>
  <c r="F2006" i="14"/>
  <c r="G2006" i="14"/>
  <c r="H2006" i="14"/>
  <c r="I2006" i="14"/>
  <c r="J2006" i="14"/>
  <c r="K2006" i="14"/>
  <c r="L2006" i="14"/>
  <c r="E2007" i="14"/>
  <c r="F2007" i="14"/>
  <c r="G2007" i="14"/>
  <c r="H2007" i="14"/>
  <c r="I2007" i="14"/>
  <c r="J2007" i="14"/>
  <c r="K2007" i="14"/>
  <c r="L2007" i="14"/>
  <c r="E2008" i="14"/>
  <c r="F2008" i="14"/>
  <c r="G2008" i="14"/>
  <c r="H2008" i="14"/>
  <c r="I2008" i="14"/>
  <c r="J2008" i="14"/>
  <c r="K2008" i="14"/>
  <c r="L2008" i="14"/>
  <c r="E2009" i="14"/>
  <c r="F2009" i="14"/>
  <c r="G2009" i="14"/>
  <c r="H2009" i="14"/>
  <c r="I2009" i="14"/>
  <c r="J2009" i="14"/>
  <c r="K2009" i="14"/>
  <c r="L2009" i="14"/>
  <c r="E2010" i="14"/>
  <c r="F2010" i="14"/>
  <c r="G2010" i="14"/>
  <c r="H2010" i="14"/>
  <c r="I2010" i="14"/>
  <c r="J2010" i="14"/>
  <c r="K2010" i="14"/>
  <c r="L2010" i="14"/>
  <c r="E2011" i="14"/>
  <c r="F2011" i="14"/>
  <c r="G2011" i="14"/>
  <c r="H2011" i="14"/>
  <c r="I2011" i="14"/>
  <c r="J2011" i="14"/>
  <c r="K2011" i="14"/>
  <c r="L2011" i="14"/>
  <c r="E2012" i="14"/>
  <c r="F2012" i="14"/>
  <c r="G2012" i="14"/>
  <c r="H2012" i="14"/>
  <c r="I2012" i="14"/>
  <c r="J2012" i="14"/>
  <c r="K2012" i="14"/>
  <c r="L2012" i="14"/>
  <c r="E2013" i="14"/>
  <c r="F2013" i="14"/>
  <c r="G2013" i="14"/>
  <c r="H2013" i="14"/>
  <c r="I2013" i="14"/>
  <c r="J2013" i="14"/>
  <c r="K2013" i="14"/>
  <c r="L2013" i="14"/>
  <c r="E2014" i="14"/>
  <c r="F2014" i="14"/>
  <c r="G2014" i="14"/>
  <c r="H2014" i="14"/>
  <c r="I2014" i="14"/>
  <c r="J2014" i="14"/>
  <c r="K2014" i="14"/>
  <c r="L2014" i="14"/>
  <c r="E2015" i="14"/>
  <c r="F2015" i="14"/>
  <c r="G2015" i="14"/>
  <c r="H2015" i="14"/>
  <c r="I2015" i="14"/>
  <c r="J2015" i="14"/>
  <c r="K2015" i="14"/>
  <c r="L2015" i="14"/>
  <c r="E2016" i="14"/>
  <c r="F2016" i="14"/>
  <c r="G2016" i="14"/>
  <c r="H2016" i="14"/>
  <c r="I2016" i="14"/>
  <c r="J2016" i="14"/>
  <c r="K2016" i="14"/>
  <c r="L2016" i="14"/>
  <c r="E2017" i="14"/>
  <c r="F2017" i="14"/>
  <c r="G2017" i="14"/>
  <c r="H2017" i="14"/>
  <c r="I2017" i="14"/>
  <c r="J2017" i="14"/>
  <c r="K2017" i="14"/>
  <c r="L2017" i="14"/>
  <c r="E2018" i="14"/>
  <c r="F2018" i="14"/>
  <c r="G2018" i="14"/>
  <c r="H2018" i="14"/>
  <c r="I2018" i="14"/>
  <c r="J2018" i="14"/>
  <c r="K2018" i="14"/>
  <c r="L2018" i="14"/>
  <c r="E2019" i="14"/>
  <c r="F2019" i="14"/>
  <c r="G2019" i="14"/>
  <c r="H2019" i="14"/>
  <c r="I2019" i="14"/>
  <c r="J2019" i="14"/>
  <c r="K2019" i="14"/>
  <c r="L2019" i="14"/>
  <c r="E2020" i="14"/>
  <c r="F2020" i="14"/>
  <c r="G2020" i="14"/>
  <c r="H2020" i="14"/>
  <c r="I2020" i="14"/>
  <c r="J2020" i="14"/>
  <c r="K2020" i="14"/>
  <c r="L2020" i="14"/>
  <c r="E2021" i="14"/>
  <c r="F2021" i="14"/>
  <c r="G2021" i="14"/>
  <c r="H2021" i="14"/>
  <c r="I2021" i="14"/>
  <c r="J2021" i="14"/>
  <c r="K2021" i="14"/>
  <c r="L2021" i="14"/>
  <c r="E2022" i="14"/>
  <c r="F2022" i="14"/>
  <c r="G2022" i="14"/>
  <c r="H2022" i="14"/>
  <c r="I2022" i="14"/>
  <c r="J2022" i="14"/>
  <c r="K2022" i="14"/>
  <c r="L2022" i="14"/>
  <c r="E2023" i="14"/>
  <c r="F2023" i="14"/>
  <c r="G2023" i="14"/>
  <c r="H2023" i="14"/>
  <c r="I2023" i="14"/>
  <c r="J2023" i="14"/>
  <c r="K2023" i="14"/>
  <c r="L2023" i="14"/>
  <c r="E2024" i="14"/>
  <c r="F2024" i="14"/>
  <c r="G2024" i="14"/>
  <c r="H2024" i="14"/>
  <c r="I2024" i="14"/>
  <c r="J2024" i="14"/>
  <c r="K2024" i="14"/>
  <c r="L2024" i="14"/>
  <c r="E2025" i="14"/>
  <c r="F2025" i="14"/>
  <c r="G2025" i="14"/>
  <c r="H2025" i="14"/>
  <c r="I2025" i="14"/>
  <c r="J2025" i="14"/>
  <c r="K2025" i="14"/>
  <c r="L2025" i="14"/>
  <c r="E2026" i="14"/>
  <c r="F2026" i="14"/>
  <c r="G2026" i="14"/>
  <c r="H2026" i="14"/>
  <c r="I2026" i="14"/>
  <c r="J2026" i="14"/>
  <c r="K2026" i="14"/>
  <c r="L2026" i="14"/>
  <c r="E2027" i="14"/>
  <c r="F2027" i="14"/>
  <c r="G2027" i="14"/>
  <c r="H2027" i="14"/>
  <c r="I2027" i="14"/>
  <c r="J2027" i="14"/>
  <c r="K2027" i="14"/>
  <c r="L2027" i="14"/>
  <c r="E2028" i="14"/>
  <c r="F2028" i="14"/>
  <c r="G2028" i="14"/>
  <c r="H2028" i="14"/>
  <c r="I2028" i="14"/>
  <c r="J2028" i="14"/>
  <c r="K2028" i="14"/>
  <c r="L2028" i="14"/>
  <c r="E2029" i="14"/>
  <c r="F2029" i="14"/>
  <c r="G2029" i="14"/>
  <c r="H2029" i="14"/>
  <c r="I2029" i="14"/>
  <c r="J2029" i="14"/>
  <c r="K2029" i="14"/>
  <c r="L2029" i="14"/>
  <c r="E2030" i="14"/>
  <c r="F2030" i="14"/>
  <c r="G2030" i="14"/>
  <c r="H2030" i="14"/>
  <c r="I2030" i="14"/>
  <c r="J2030" i="14"/>
  <c r="K2030" i="14"/>
  <c r="L2030" i="14"/>
  <c r="E2031" i="14"/>
  <c r="F2031" i="14"/>
  <c r="G2031" i="14"/>
  <c r="H2031" i="14"/>
  <c r="I2031" i="14"/>
  <c r="J2031" i="14"/>
  <c r="K2031" i="14"/>
  <c r="L2031" i="14"/>
  <c r="E2032" i="14"/>
  <c r="F2032" i="14"/>
  <c r="G2032" i="14"/>
  <c r="H2032" i="14"/>
  <c r="I2032" i="14"/>
  <c r="J2032" i="14"/>
  <c r="K2032" i="14"/>
  <c r="L2032" i="14"/>
  <c r="E2033" i="14"/>
  <c r="F2033" i="14"/>
  <c r="G2033" i="14"/>
  <c r="H2033" i="14"/>
  <c r="I2033" i="14"/>
  <c r="J2033" i="14"/>
  <c r="K2033" i="14"/>
  <c r="L2033" i="14"/>
  <c r="E2034" i="14"/>
  <c r="F2034" i="14"/>
  <c r="G2034" i="14"/>
  <c r="H2034" i="14"/>
  <c r="I2034" i="14"/>
  <c r="J2034" i="14"/>
  <c r="K2034" i="14"/>
  <c r="L2034" i="14"/>
  <c r="E2035" i="14"/>
  <c r="F2035" i="14"/>
  <c r="G2035" i="14"/>
  <c r="H2035" i="14"/>
  <c r="I2035" i="14"/>
  <c r="J2035" i="14"/>
  <c r="K2035" i="14"/>
  <c r="L2035" i="14"/>
  <c r="E2036" i="14"/>
  <c r="F2036" i="14"/>
  <c r="G2036" i="14"/>
  <c r="H2036" i="14"/>
  <c r="I2036" i="14"/>
  <c r="J2036" i="14"/>
  <c r="K2036" i="14"/>
  <c r="L2036" i="14"/>
  <c r="E2037" i="14"/>
  <c r="F2037" i="14"/>
  <c r="G2037" i="14"/>
  <c r="H2037" i="14"/>
  <c r="I2037" i="14"/>
  <c r="J2037" i="14"/>
  <c r="K2037" i="14"/>
  <c r="L2037" i="14"/>
  <c r="E2038" i="14"/>
  <c r="F2038" i="14"/>
  <c r="G2038" i="14"/>
  <c r="H2038" i="14"/>
  <c r="I2038" i="14"/>
  <c r="J2038" i="14"/>
  <c r="K2038" i="14"/>
  <c r="L2038" i="14"/>
  <c r="E2039" i="14"/>
  <c r="F2039" i="14"/>
  <c r="G2039" i="14"/>
  <c r="H2039" i="14"/>
  <c r="I2039" i="14"/>
  <c r="J2039" i="14"/>
  <c r="K2039" i="14"/>
  <c r="L2039" i="14"/>
  <c r="E2040" i="14"/>
  <c r="F2040" i="14"/>
  <c r="G2040" i="14"/>
  <c r="H2040" i="14"/>
  <c r="I2040" i="14"/>
  <c r="J2040" i="14"/>
  <c r="K2040" i="14"/>
  <c r="L2040" i="14"/>
  <c r="E2041" i="14"/>
  <c r="F2041" i="14"/>
  <c r="G2041" i="14"/>
  <c r="H2041" i="14"/>
  <c r="I2041" i="14"/>
  <c r="J2041" i="14"/>
  <c r="K2041" i="14"/>
  <c r="L2041" i="14"/>
  <c r="E2042" i="14"/>
  <c r="F2042" i="14"/>
  <c r="G2042" i="14"/>
  <c r="H2042" i="14"/>
  <c r="I2042" i="14"/>
  <c r="J2042" i="14"/>
  <c r="K2042" i="14"/>
  <c r="L2042" i="14"/>
  <c r="E2043" i="14"/>
  <c r="F2043" i="14"/>
  <c r="G2043" i="14"/>
  <c r="H2043" i="14"/>
  <c r="I2043" i="14"/>
  <c r="J2043" i="14"/>
  <c r="K2043" i="14"/>
  <c r="L2043" i="14"/>
  <c r="E1946" i="14"/>
  <c r="F1946" i="14"/>
  <c r="G1946" i="14"/>
  <c r="H1946" i="14"/>
  <c r="I1946" i="14"/>
  <c r="J1946" i="14"/>
  <c r="K1946" i="14"/>
  <c r="L1946" i="14"/>
  <c r="E1947" i="14"/>
  <c r="F1947" i="14"/>
  <c r="G1947" i="14"/>
  <c r="H1947" i="14"/>
  <c r="I1947" i="14"/>
  <c r="J1947" i="14"/>
  <c r="K1947" i="14"/>
  <c r="L1947" i="14"/>
  <c r="E1948" i="14"/>
  <c r="F1948" i="14"/>
  <c r="G1948" i="14"/>
  <c r="H1948" i="14"/>
  <c r="I1948" i="14"/>
  <c r="J1948" i="14"/>
  <c r="K1948" i="14"/>
  <c r="L1948" i="14"/>
  <c r="E1949" i="14"/>
  <c r="F1949" i="14"/>
  <c r="G1949" i="14"/>
  <c r="H1949" i="14"/>
  <c r="I1949" i="14"/>
  <c r="J1949" i="14"/>
  <c r="K1949" i="14"/>
  <c r="L1949" i="14"/>
  <c r="E1950" i="14"/>
  <c r="F1950" i="14"/>
  <c r="G1950" i="14"/>
  <c r="H1950" i="14"/>
  <c r="I1950" i="14"/>
  <c r="J1950" i="14"/>
  <c r="K1950" i="14"/>
  <c r="L1950" i="14"/>
  <c r="E1951" i="14"/>
  <c r="F1951" i="14"/>
  <c r="G1951" i="14"/>
  <c r="H1951" i="14"/>
  <c r="I1951" i="14"/>
  <c r="J1951" i="14"/>
  <c r="K1951" i="14"/>
  <c r="L1951" i="14"/>
  <c r="E1952" i="14"/>
  <c r="F1952" i="14"/>
  <c r="G1952" i="14"/>
  <c r="H1952" i="14"/>
  <c r="I1952" i="14"/>
  <c r="J1952" i="14"/>
  <c r="K1952" i="14"/>
  <c r="L1952" i="14"/>
  <c r="E1953" i="14"/>
  <c r="F1953" i="14"/>
  <c r="G1953" i="14"/>
  <c r="H1953" i="14"/>
  <c r="I1953" i="14"/>
  <c r="J1953" i="14"/>
  <c r="K1953" i="14"/>
  <c r="L1953" i="14"/>
  <c r="E1954" i="14"/>
  <c r="F1954" i="14"/>
  <c r="G1954" i="14"/>
  <c r="H1954" i="14"/>
  <c r="I1954" i="14"/>
  <c r="J1954" i="14"/>
  <c r="K1954" i="14"/>
  <c r="L1954" i="14"/>
  <c r="E1955" i="14"/>
  <c r="F1955" i="14"/>
  <c r="G1955" i="14"/>
  <c r="H1955" i="14"/>
  <c r="I1955" i="14"/>
  <c r="J1955" i="14"/>
  <c r="K1955" i="14"/>
  <c r="L1955" i="14"/>
  <c r="E1956" i="14"/>
  <c r="F1956" i="14"/>
  <c r="G1956" i="14"/>
  <c r="H1956" i="14"/>
  <c r="I1956" i="14"/>
  <c r="J1956" i="14"/>
  <c r="K1956" i="14"/>
  <c r="L1956" i="14"/>
  <c r="E1957" i="14"/>
  <c r="F1957" i="14"/>
  <c r="G1957" i="14"/>
  <c r="H1957" i="14"/>
  <c r="I1957" i="14"/>
  <c r="J1957" i="14"/>
  <c r="K1957" i="14"/>
  <c r="L1957" i="14"/>
  <c r="E1958" i="14"/>
  <c r="F1958" i="14"/>
  <c r="G1958" i="14"/>
  <c r="H1958" i="14"/>
  <c r="I1958" i="14"/>
  <c r="J1958" i="14"/>
  <c r="K1958" i="14"/>
  <c r="L1958" i="14"/>
  <c r="E1959" i="14"/>
  <c r="F1959" i="14"/>
  <c r="G1959" i="14"/>
  <c r="H1959" i="14"/>
  <c r="I1959" i="14"/>
  <c r="J1959" i="14"/>
  <c r="K1959" i="14"/>
  <c r="L1959" i="14"/>
  <c r="E1960" i="14"/>
  <c r="F1960" i="14"/>
  <c r="G1960" i="14"/>
  <c r="H1960" i="14"/>
  <c r="I1960" i="14"/>
  <c r="J1960" i="14"/>
  <c r="K1960" i="14"/>
  <c r="L1960" i="14"/>
  <c r="E1961" i="14"/>
  <c r="F1961" i="14"/>
  <c r="G1961" i="14"/>
  <c r="H1961" i="14"/>
  <c r="I1961" i="14"/>
  <c r="J1961" i="14"/>
  <c r="K1961" i="14"/>
  <c r="L1961" i="14"/>
  <c r="E1962" i="14"/>
  <c r="F1962" i="14"/>
  <c r="G1962" i="14"/>
  <c r="H1962" i="14"/>
  <c r="I1962" i="14"/>
  <c r="J1962" i="14"/>
  <c r="K1962" i="14"/>
  <c r="L1962" i="14"/>
  <c r="E1963" i="14"/>
  <c r="F1963" i="14"/>
  <c r="G1963" i="14"/>
  <c r="H1963" i="14"/>
  <c r="I1963" i="14"/>
  <c r="J1963" i="14"/>
  <c r="K1963" i="14"/>
  <c r="L1963" i="14"/>
  <c r="E1964" i="14"/>
  <c r="F1964" i="14"/>
  <c r="G1964" i="14"/>
  <c r="H1964" i="14"/>
  <c r="I1964" i="14"/>
  <c r="J1964" i="14"/>
  <c r="K1964" i="14"/>
  <c r="L1964" i="14"/>
  <c r="E1965" i="14"/>
  <c r="F1965" i="14"/>
  <c r="G1965" i="14"/>
  <c r="H1965" i="14"/>
  <c r="I1965" i="14"/>
  <c r="J1965" i="14"/>
  <c r="K1965" i="14"/>
  <c r="L1965" i="14"/>
  <c r="E1966" i="14"/>
  <c r="F1966" i="14"/>
  <c r="G1966" i="14"/>
  <c r="H1966" i="14"/>
  <c r="I1966" i="14"/>
  <c r="J1966" i="14"/>
  <c r="K1966" i="14"/>
  <c r="L1966" i="14"/>
  <c r="E1967" i="14"/>
  <c r="F1967" i="14"/>
  <c r="G1967" i="14"/>
  <c r="H1967" i="14"/>
  <c r="I1967" i="14"/>
  <c r="J1967" i="14"/>
  <c r="K1967" i="14"/>
  <c r="L1967" i="14"/>
  <c r="E1968" i="14"/>
  <c r="F1968" i="14"/>
  <c r="G1968" i="14"/>
  <c r="H1968" i="14"/>
  <c r="I1968" i="14"/>
  <c r="J1968" i="14"/>
  <c r="K1968" i="14"/>
  <c r="L1968" i="14"/>
  <c r="E1969" i="14"/>
  <c r="F1969" i="14"/>
  <c r="G1969" i="14"/>
  <c r="H1969" i="14"/>
  <c r="I1969" i="14"/>
  <c r="J1969" i="14"/>
  <c r="K1969" i="14"/>
  <c r="L1969" i="14"/>
  <c r="E1970" i="14"/>
  <c r="F1970" i="14"/>
  <c r="G1970" i="14"/>
  <c r="H1970" i="14"/>
  <c r="I1970" i="14"/>
  <c r="J1970" i="14"/>
  <c r="K1970" i="14"/>
  <c r="L1970" i="14"/>
  <c r="E1971" i="14"/>
  <c r="F1971" i="14"/>
  <c r="G1971" i="14"/>
  <c r="H1971" i="14"/>
  <c r="I1971" i="14"/>
  <c r="J1971" i="14"/>
  <c r="K1971" i="14"/>
  <c r="L1971" i="14"/>
  <c r="E1972" i="14"/>
  <c r="F1972" i="14"/>
  <c r="G1972" i="14"/>
  <c r="H1972" i="14"/>
  <c r="I1972" i="14"/>
  <c r="J1972" i="14"/>
  <c r="K1972" i="14"/>
  <c r="L1972" i="14"/>
  <c r="E1973" i="14"/>
  <c r="F1973" i="14"/>
  <c r="G1973" i="14"/>
  <c r="H1973" i="14"/>
  <c r="I1973" i="14"/>
  <c r="J1973" i="14"/>
  <c r="K1973" i="14"/>
  <c r="L1973" i="14"/>
  <c r="E1974" i="14"/>
  <c r="F1974" i="14"/>
  <c r="G1974" i="14"/>
  <c r="H1974" i="14"/>
  <c r="I1974" i="14"/>
  <c r="J1974" i="14"/>
  <c r="K1974" i="14"/>
  <c r="L1974" i="14"/>
  <c r="E1975" i="14"/>
  <c r="F1975" i="14"/>
  <c r="G1975" i="14"/>
  <c r="H1975" i="14"/>
  <c r="I1975" i="14"/>
  <c r="J1975" i="14"/>
  <c r="K1975" i="14"/>
  <c r="L1975" i="14"/>
  <c r="E1976" i="14"/>
  <c r="F1976" i="14"/>
  <c r="G1976" i="14"/>
  <c r="H1976" i="14"/>
  <c r="I1976" i="14"/>
  <c r="J1976" i="14"/>
  <c r="K1976" i="14"/>
  <c r="L1976" i="14"/>
  <c r="E1977" i="14"/>
  <c r="F1977" i="14"/>
  <c r="G1977" i="14"/>
  <c r="H1977" i="14"/>
  <c r="I1977" i="14"/>
  <c r="J1977" i="14"/>
  <c r="K1977" i="14"/>
  <c r="L1977" i="14"/>
  <c r="E1978" i="14"/>
  <c r="F1978" i="14"/>
  <c r="G1978" i="14"/>
  <c r="H1978" i="14"/>
  <c r="I1978" i="14"/>
  <c r="J1978" i="14"/>
  <c r="K1978" i="14"/>
  <c r="L1978" i="14"/>
  <c r="E1979" i="14"/>
  <c r="F1979" i="14"/>
  <c r="G1979" i="14"/>
  <c r="H1979" i="14"/>
  <c r="I1979" i="14"/>
  <c r="J1979" i="14"/>
  <c r="K1979" i="14"/>
  <c r="L1979" i="14"/>
  <c r="E1980" i="14"/>
  <c r="F1980" i="14"/>
  <c r="G1980" i="14"/>
  <c r="H1980" i="14"/>
  <c r="I1980" i="14"/>
  <c r="J1980" i="14"/>
  <c r="K1980" i="14"/>
  <c r="L1980" i="14"/>
  <c r="E1981" i="14"/>
  <c r="F1981" i="14"/>
  <c r="G1981" i="14"/>
  <c r="H1981" i="14"/>
  <c r="I1981" i="14"/>
  <c r="J1981" i="14"/>
  <c r="K1981" i="14"/>
  <c r="L1981" i="14"/>
  <c r="E1982" i="14"/>
  <c r="F1982" i="14"/>
  <c r="G1982" i="14"/>
  <c r="H1982" i="14"/>
  <c r="I1982" i="14"/>
  <c r="J1982" i="14"/>
  <c r="K1982" i="14"/>
  <c r="L1982" i="14"/>
  <c r="E1983" i="14"/>
  <c r="F1983" i="14"/>
  <c r="G1983" i="14"/>
  <c r="H1983" i="14"/>
  <c r="I1983" i="14"/>
  <c r="J1983" i="14"/>
  <c r="K1983" i="14"/>
  <c r="L1983" i="14"/>
  <c r="E1984" i="14"/>
  <c r="F1984" i="14"/>
  <c r="G1984" i="14"/>
  <c r="H1984" i="14"/>
  <c r="I1984" i="14"/>
  <c r="J1984" i="14"/>
  <c r="K1984" i="14"/>
  <c r="L1984" i="14"/>
  <c r="E1985" i="14"/>
  <c r="F1985" i="14"/>
  <c r="G1985" i="14"/>
  <c r="H1985" i="14"/>
  <c r="I1985" i="14"/>
  <c r="J1985" i="14"/>
  <c r="K1985" i="14"/>
  <c r="L1985" i="14"/>
  <c r="E1986" i="14"/>
  <c r="F1986" i="14"/>
  <c r="G1986" i="14"/>
  <c r="H1986" i="14"/>
  <c r="I1986" i="14"/>
  <c r="J1986" i="14"/>
  <c r="K1986" i="14"/>
  <c r="L1986" i="14"/>
  <c r="E1987" i="14"/>
  <c r="F1987" i="14"/>
  <c r="G1987" i="14"/>
  <c r="H1987" i="14"/>
  <c r="I1987" i="14"/>
  <c r="J1987" i="14"/>
  <c r="K1987" i="14"/>
  <c r="L1987" i="14"/>
  <c r="E1988" i="14"/>
  <c r="F1988" i="14"/>
  <c r="G1988" i="14"/>
  <c r="H1988" i="14"/>
  <c r="I1988" i="14"/>
  <c r="J1988" i="14"/>
  <c r="K1988" i="14"/>
  <c r="L1988" i="14"/>
  <c r="E1989" i="14"/>
  <c r="F1989" i="14"/>
  <c r="G1989" i="14"/>
  <c r="H1989" i="14"/>
  <c r="I1989" i="14"/>
  <c r="J1989" i="14"/>
  <c r="K1989" i="14"/>
  <c r="L1989" i="14"/>
  <c r="E1990" i="14"/>
  <c r="F1990" i="14"/>
  <c r="G1990" i="14"/>
  <c r="H1990" i="14"/>
  <c r="I1990" i="14"/>
  <c r="J1990" i="14"/>
  <c r="K1990" i="14"/>
  <c r="L1990" i="14"/>
  <c r="E1991" i="14"/>
  <c r="F1991" i="14"/>
  <c r="G1991" i="14"/>
  <c r="H1991" i="14"/>
  <c r="I1991" i="14"/>
  <c r="J1991" i="14"/>
  <c r="K1991" i="14"/>
  <c r="L1991" i="14"/>
  <c r="E1992" i="14"/>
  <c r="F1992" i="14"/>
  <c r="G1992" i="14"/>
  <c r="H1992" i="14"/>
  <c r="I1992" i="14"/>
  <c r="J1992" i="14"/>
  <c r="K1992" i="14"/>
  <c r="L1992" i="14"/>
  <c r="E1895" i="14"/>
  <c r="F1895" i="14"/>
  <c r="G1895" i="14"/>
  <c r="H1895" i="14"/>
  <c r="I1895" i="14"/>
  <c r="J1895" i="14"/>
  <c r="K1895" i="14"/>
  <c r="L1895" i="14"/>
  <c r="E1896" i="14"/>
  <c r="F1896" i="14"/>
  <c r="G1896" i="14"/>
  <c r="H1896" i="14"/>
  <c r="I1896" i="14"/>
  <c r="J1896" i="14"/>
  <c r="K1896" i="14"/>
  <c r="L1896" i="14"/>
  <c r="E1897" i="14"/>
  <c r="F1897" i="14"/>
  <c r="G1897" i="14"/>
  <c r="H1897" i="14"/>
  <c r="I1897" i="14"/>
  <c r="J1897" i="14"/>
  <c r="K1897" i="14"/>
  <c r="L1897" i="14"/>
  <c r="E1898" i="14"/>
  <c r="F1898" i="14"/>
  <c r="G1898" i="14"/>
  <c r="H1898" i="14"/>
  <c r="I1898" i="14"/>
  <c r="J1898" i="14"/>
  <c r="K1898" i="14"/>
  <c r="L1898" i="14"/>
  <c r="E1899" i="14"/>
  <c r="F1899" i="14"/>
  <c r="G1899" i="14"/>
  <c r="H1899" i="14"/>
  <c r="I1899" i="14"/>
  <c r="J1899" i="14"/>
  <c r="K1899" i="14"/>
  <c r="L1899" i="14"/>
  <c r="E1900" i="14"/>
  <c r="F1900" i="14"/>
  <c r="G1900" i="14"/>
  <c r="H1900" i="14"/>
  <c r="I1900" i="14"/>
  <c r="J1900" i="14"/>
  <c r="K1900" i="14"/>
  <c r="L1900" i="14"/>
  <c r="E1901" i="14"/>
  <c r="F1901" i="14"/>
  <c r="G1901" i="14"/>
  <c r="H1901" i="14"/>
  <c r="I1901" i="14"/>
  <c r="J1901" i="14"/>
  <c r="K1901" i="14"/>
  <c r="L1901" i="14"/>
  <c r="E1902" i="14"/>
  <c r="F1902" i="14"/>
  <c r="G1902" i="14"/>
  <c r="H1902" i="14"/>
  <c r="I1902" i="14"/>
  <c r="J1902" i="14"/>
  <c r="K1902" i="14"/>
  <c r="L1902" i="14"/>
  <c r="E1903" i="14"/>
  <c r="F1903" i="14"/>
  <c r="G1903" i="14"/>
  <c r="H1903" i="14"/>
  <c r="I1903" i="14"/>
  <c r="J1903" i="14"/>
  <c r="K1903" i="14"/>
  <c r="L1903" i="14"/>
  <c r="E1904" i="14"/>
  <c r="F1904" i="14"/>
  <c r="G1904" i="14"/>
  <c r="H1904" i="14"/>
  <c r="I1904" i="14"/>
  <c r="J1904" i="14"/>
  <c r="K1904" i="14"/>
  <c r="L1904" i="14"/>
  <c r="E1905" i="14"/>
  <c r="F1905" i="14"/>
  <c r="G1905" i="14"/>
  <c r="H1905" i="14"/>
  <c r="I1905" i="14"/>
  <c r="J1905" i="14"/>
  <c r="K1905" i="14"/>
  <c r="L1905" i="14"/>
  <c r="E1906" i="14"/>
  <c r="F1906" i="14"/>
  <c r="G1906" i="14"/>
  <c r="H1906" i="14"/>
  <c r="I1906" i="14"/>
  <c r="J1906" i="14"/>
  <c r="K1906" i="14"/>
  <c r="L1906" i="14"/>
  <c r="E1907" i="14"/>
  <c r="F1907" i="14"/>
  <c r="G1907" i="14"/>
  <c r="H1907" i="14"/>
  <c r="I1907" i="14"/>
  <c r="J1907" i="14"/>
  <c r="K1907" i="14"/>
  <c r="L1907" i="14"/>
  <c r="E1908" i="14"/>
  <c r="F1908" i="14"/>
  <c r="G1908" i="14"/>
  <c r="H1908" i="14"/>
  <c r="I1908" i="14"/>
  <c r="J1908" i="14"/>
  <c r="K1908" i="14"/>
  <c r="L1908" i="14"/>
  <c r="E1909" i="14"/>
  <c r="F1909" i="14"/>
  <c r="G1909" i="14"/>
  <c r="H1909" i="14"/>
  <c r="I1909" i="14"/>
  <c r="J1909" i="14"/>
  <c r="K1909" i="14"/>
  <c r="L1909" i="14"/>
  <c r="E1910" i="14"/>
  <c r="F1910" i="14"/>
  <c r="G1910" i="14"/>
  <c r="H1910" i="14"/>
  <c r="I1910" i="14"/>
  <c r="J1910" i="14"/>
  <c r="K1910" i="14"/>
  <c r="L1910" i="14"/>
  <c r="E1911" i="14"/>
  <c r="F1911" i="14"/>
  <c r="G1911" i="14"/>
  <c r="H1911" i="14"/>
  <c r="I1911" i="14"/>
  <c r="J1911" i="14"/>
  <c r="K1911" i="14"/>
  <c r="L1911" i="14"/>
  <c r="E1912" i="14"/>
  <c r="F1912" i="14"/>
  <c r="G1912" i="14"/>
  <c r="H1912" i="14"/>
  <c r="I1912" i="14"/>
  <c r="J1912" i="14"/>
  <c r="K1912" i="14"/>
  <c r="L1912" i="14"/>
  <c r="E1913" i="14"/>
  <c r="F1913" i="14"/>
  <c r="G1913" i="14"/>
  <c r="H1913" i="14"/>
  <c r="I1913" i="14"/>
  <c r="J1913" i="14"/>
  <c r="K1913" i="14"/>
  <c r="L1913" i="14"/>
  <c r="E1914" i="14"/>
  <c r="F1914" i="14"/>
  <c r="G1914" i="14"/>
  <c r="H1914" i="14"/>
  <c r="I1914" i="14"/>
  <c r="J1914" i="14"/>
  <c r="K1914" i="14"/>
  <c r="L1914" i="14"/>
  <c r="E1915" i="14"/>
  <c r="F1915" i="14"/>
  <c r="G1915" i="14"/>
  <c r="H1915" i="14"/>
  <c r="I1915" i="14"/>
  <c r="J1915" i="14"/>
  <c r="K1915" i="14"/>
  <c r="L1915" i="14"/>
  <c r="E1916" i="14"/>
  <c r="F1916" i="14"/>
  <c r="G1916" i="14"/>
  <c r="H1916" i="14"/>
  <c r="I1916" i="14"/>
  <c r="J1916" i="14"/>
  <c r="K1916" i="14"/>
  <c r="L1916" i="14"/>
  <c r="E1917" i="14"/>
  <c r="F1917" i="14"/>
  <c r="G1917" i="14"/>
  <c r="H1917" i="14"/>
  <c r="I1917" i="14"/>
  <c r="J1917" i="14"/>
  <c r="K1917" i="14"/>
  <c r="L1917" i="14"/>
  <c r="E1918" i="14"/>
  <c r="F1918" i="14"/>
  <c r="G1918" i="14"/>
  <c r="H1918" i="14"/>
  <c r="I1918" i="14"/>
  <c r="J1918" i="14"/>
  <c r="K1918" i="14"/>
  <c r="L1918" i="14"/>
  <c r="E1919" i="14"/>
  <c r="F1919" i="14"/>
  <c r="G1919" i="14"/>
  <c r="H1919" i="14"/>
  <c r="I1919" i="14"/>
  <c r="J1919" i="14"/>
  <c r="K1919" i="14"/>
  <c r="L1919" i="14"/>
  <c r="E1920" i="14"/>
  <c r="F1920" i="14"/>
  <c r="G1920" i="14"/>
  <c r="H1920" i="14"/>
  <c r="I1920" i="14"/>
  <c r="J1920" i="14"/>
  <c r="K1920" i="14"/>
  <c r="L1920" i="14"/>
  <c r="E1921" i="14"/>
  <c r="F1921" i="14"/>
  <c r="G1921" i="14"/>
  <c r="H1921" i="14"/>
  <c r="I1921" i="14"/>
  <c r="J1921" i="14"/>
  <c r="K1921" i="14"/>
  <c r="L1921" i="14"/>
  <c r="E1922" i="14"/>
  <c r="F1922" i="14"/>
  <c r="G1922" i="14"/>
  <c r="H1922" i="14"/>
  <c r="I1922" i="14"/>
  <c r="J1922" i="14"/>
  <c r="K1922" i="14"/>
  <c r="L1922" i="14"/>
  <c r="E1923" i="14"/>
  <c r="F1923" i="14"/>
  <c r="G1923" i="14"/>
  <c r="H1923" i="14"/>
  <c r="I1923" i="14"/>
  <c r="J1923" i="14"/>
  <c r="K1923" i="14"/>
  <c r="L1923" i="14"/>
  <c r="E1924" i="14"/>
  <c r="F1924" i="14"/>
  <c r="G1924" i="14"/>
  <c r="H1924" i="14"/>
  <c r="I1924" i="14"/>
  <c r="J1924" i="14"/>
  <c r="K1924" i="14"/>
  <c r="L1924" i="14"/>
  <c r="E1925" i="14"/>
  <c r="F1925" i="14"/>
  <c r="G1925" i="14"/>
  <c r="H1925" i="14"/>
  <c r="I1925" i="14"/>
  <c r="J1925" i="14"/>
  <c r="K1925" i="14"/>
  <c r="L1925" i="14"/>
  <c r="E1926" i="14"/>
  <c r="F1926" i="14"/>
  <c r="G1926" i="14"/>
  <c r="H1926" i="14"/>
  <c r="I1926" i="14"/>
  <c r="J1926" i="14"/>
  <c r="K1926" i="14"/>
  <c r="L1926" i="14"/>
  <c r="E1927" i="14"/>
  <c r="F1927" i="14"/>
  <c r="G1927" i="14"/>
  <c r="H1927" i="14"/>
  <c r="I1927" i="14"/>
  <c r="J1927" i="14"/>
  <c r="K1927" i="14"/>
  <c r="L1927" i="14"/>
  <c r="E1928" i="14"/>
  <c r="F1928" i="14"/>
  <c r="G1928" i="14"/>
  <c r="H1928" i="14"/>
  <c r="I1928" i="14"/>
  <c r="J1928" i="14"/>
  <c r="K1928" i="14"/>
  <c r="L1928" i="14"/>
  <c r="E1929" i="14"/>
  <c r="F1929" i="14"/>
  <c r="G1929" i="14"/>
  <c r="H1929" i="14"/>
  <c r="I1929" i="14"/>
  <c r="J1929" i="14"/>
  <c r="K1929" i="14"/>
  <c r="L1929" i="14"/>
  <c r="E1930" i="14"/>
  <c r="F1930" i="14"/>
  <c r="G1930" i="14"/>
  <c r="H1930" i="14"/>
  <c r="I1930" i="14"/>
  <c r="J1930" i="14"/>
  <c r="K1930" i="14"/>
  <c r="L1930" i="14"/>
  <c r="E1931" i="14"/>
  <c r="F1931" i="14"/>
  <c r="G1931" i="14"/>
  <c r="H1931" i="14"/>
  <c r="I1931" i="14"/>
  <c r="J1931" i="14"/>
  <c r="K1931" i="14"/>
  <c r="L1931" i="14"/>
  <c r="E1932" i="14"/>
  <c r="F1932" i="14"/>
  <c r="G1932" i="14"/>
  <c r="H1932" i="14"/>
  <c r="I1932" i="14"/>
  <c r="J1932" i="14"/>
  <c r="K1932" i="14"/>
  <c r="L1932" i="14"/>
  <c r="E1933" i="14"/>
  <c r="F1933" i="14"/>
  <c r="G1933" i="14"/>
  <c r="H1933" i="14"/>
  <c r="I1933" i="14"/>
  <c r="J1933" i="14"/>
  <c r="K1933" i="14"/>
  <c r="L1933" i="14"/>
  <c r="E1934" i="14"/>
  <c r="F1934" i="14"/>
  <c r="G1934" i="14"/>
  <c r="H1934" i="14"/>
  <c r="I1934" i="14"/>
  <c r="J1934" i="14"/>
  <c r="K1934" i="14"/>
  <c r="L1934" i="14"/>
  <c r="E1935" i="14"/>
  <c r="F1935" i="14"/>
  <c r="G1935" i="14"/>
  <c r="H1935" i="14"/>
  <c r="I1935" i="14"/>
  <c r="J1935" i="14"/>
  <c r="K1935" i="14"/>
  <c r="L1935" i="14"/>
  <c r="E1936" i="14"/>
  <c r="F1936" i="14"/>
  <c r="G1936" i="14"/>
  <c r="H1936" i="14"/>
  <c r="I1936" i="14"/>
  <c r="J1936" i="14"/>
  <c r="K1936" i="14"/>
  <c r="L1936" i="14"/>
  <c r="E1937" i="14"/>
  <c r="F1937" i="14"/>
  <c r="G1937" i="14"/>
  <c r="H1937" i="14"/>
  <c r="I1937" i="14"/>
  <c r="J1937" i="14"/>
  <c r="K1937" i="14"/>
  <c r="L1937" i="14"/>
  <c r="E1938" i="14"/>
  <c r="F1938" i="14"/>
  <c r="G1938" i="14"/>
  <c r="H1938" i="14"/>
  <c r="I1938" i="14"/>
  <c r="J1938" i="14"/>
  <c r="K1938" i="14"/>
  <c r="L1938" i="14"/>
  <c r="E1939" i="14"/>
  <c r="F1939" i="14"/>
  <c r="G1939" i="14"/>
  <c r="H1939" i="14"/>
  <c r="I1939" i="14"/>
  <c r="J1939" i="14"/>
  <c r="K1939" i="14"/>
  <c r="L1939" i="14"/>
  <c r="E1940" i="14"/>
  <c r="F1940" i="14"/>
  <c r="G1940" i="14"/>
  <c r="H1940" i="14"/>
  <c r="I1940" i="14"/>
  <c r="J1940" i="14"/>
  <c r="K1940" i="14"/>
  <c r="L1940" i="14"/>
  <c r="E1941" i="14"/>
  <c r="F1941" i="14"/>
  <c r="G1941" i="14"/>
  <c r="H1941" i="14"/>
  <c r="I1941" i="14"/>
  <c r="J1941" i="14"/>
  <c r="K1941" i="14"/>
  <c r="L1941" i="14"/>
  <c r="L1894" i="14"/>
  <c r="K1894" i="14"/>
  <c r="J1894" i="14"/>
  <c r="I1894" i="14"/>
  <c r="H1894" i="14"/>
  <c r="G1894" i="14"/>
  <c r="F1894" i="14"/>
  <c r="E1894" i="14"/>
  <c r="E1334" i="14"/>
  <c r="F1334" i="14"/>
  <c r="G1334" i="14"/>
  <c r="H1334" i="14"/>
  <c r="I1334" i="14"/>
  <c r="J1334" i="14"/>
  <c r="K1334" i="14"/>
  <c r="L1334" i="14"/>
  <c r="E1335" i="14"/>
  <c r="F1335" i="14"/>
  <c r="G1335" i="14"/>
  <c r="H1335" i="14"/>
  <c r="I1335" i="14"/>
  <c r="J1335" i="14"/>
  <c r="K1335" i="14"/>
  <c r="L1335" i="14"/>
  <c r="E1336" i="14"/>
  <c r="F1336" i="14"/>
  <c r="G1336" i="14"/>
  <c r="H1336" i="14"/>
  <c r="I1336" i="14"/>
  <c r="J1336" i="14"/>
  <c r="K1336" i="14"/>
  <c r="L1336" i="14"/>
  <c r="E1337" i="14"/>
  <c r="F1337" i="14"/>
  <c r="G1337" i="14"/>
  <c r="H1337" i="14"/>
  <c r="I1337" i="14"/>
  <c r="J1337" i="14"/>
  <c r="K1337" i="14"/>
  <c r="L1337" i="14"/>
  <c r="E1338" i="14"/>
  <c r="F1338" i="14"/>
  <c r="G1338" i="14"/>
  <c r="H1338" i="14"/>
  <c r="I1338" i="14"/>
  <c r="J1338" i="14"/>
  <c r="K1338" i="14"/>
  <c r="L1338" i="14"/>
  <c r="E1339" i="14"/>
  <c r="F1339" i="14"/>
  <c r="G1339" i="14"/>
  <c r="H1339" i="14"/>
  <c r="I1339" i="14"/>
  <c r="J1339" i="14"/>
  <c r="K1339" i="14"/>
  <c r="L1339" i="14"/>
  <c r="E1340" i="14"/>
  <c r="F1340" i="14"/>
  <c r="G1340" i="14"/>
  <c r="H1340" i="14"/>
  <c r="I1340" i="14"/>
  <c r="J1340" i="14"/>
  <c r="K1340" i="14"/>
  <c r="L1340" i="14"/>
  <c r="E1341" i="14"/>
  <c r="F1341" i="14"/>
  <c r="G1341" i="14"/>
  <c r="H1341" i="14"/>
  <c r="I1341" i="14"/>
  <c r="J1341" i="14"/>
  <c r="K1341" i="14"/>
  <c r="L1341" i="14"/>
  <c r="E1342" i="14"/>
  <c r="F1342" i="14"/>
  <c r="G1342" i="14"/>
  <c r="H1342" i="14"/>
  <c r="I1342" i="14"/>
  <c r="J1342" i="14"/>
  <c r="K1342" i="14"/>
  <c r="L1342" i="14"/>
  <c r="E1343" i="14"/>
  <c r="F1343" i="14"/>
  <c r="G1343" i="14"/>
  <c r="H1343" i="14"/>
  <c r="I1343" i="14"/>
  <c r="J1343" i="14"/>
  <c r="K1343" i="14"/>
  <c r="L1343" i="14"/>
  <c r="E1344" i="14"/>
  <c r="F1344" i="14"/>
  <c r="G1344" i="14"/>
  <c r="H1344" i="14"/>
  <c r="I1344" i="14"/>
  <c r="J1344" i="14"/>
  <c r="K1344" i="14"/>
  <c r="L1344" i="14"/>
  <c r="E1345" i="14"/>
  <c r="F1345" i="14"/>
  <c r="G1345" i="14"/>
  <c r="H1345" i="14"/>
  <c r="I1345" i="14"/>
  <c r="J1345" i="14"/>
  <c r="K1345" i="14"/>
  <c r="L1345" i="14"/>
  <c r="E1346" i="14"/>
  <c r="F1346" i="14"/>
  <c r="G1346" i="14"/>
  <c r="H1346" i="14"/>
  <c r="I1346" i="14"/>
  <c r="J1346" i="14"/>
  <c r="K1346" i="14"/>
  <c r="L1346" i="14"/>
  <c r="E1347" i="14"/>
  <c r="F1347" i="14"/>
  <c r="G1347" i="14"/>
  <c r="H1347" i="14"/>
  <c r="I1347" i="14"/>
  <c r="J1347" i="14"/>
  <c r="K1347" i="14"/>
  <c r="L1347" i="14"/>
  <c r="E1348" i="14"/>
  <c r="F1348" i="14"/>
  <c r="G1348" i="14"/>
  <c r="H1348" i="14"/>
  <c r="I1348" i="14"/>
  <c r="J1348" i="14"/>
  <c r="K1348" i="14"/>
  <c r="L1348" i="14"/>
  <c r="E1349" i="14"/>
  <c r="F1349" i="14"/>
  <c r="G1349" i="14"/>
  <c r="H1349" i="14"/>
  <c r="I1349" i="14"/>
  <c r="J1349" i="14"/>
  <c r="K1349" i="14"/>
  <c r="L1349" i="14"/>
  <c r="E1350" i="14"/>
  <c r="F1350" i="14"/>
  <c r="G1350" i="14"/>
  <c r="H1350" i="14"/>
  <c r="I1350" i="14"/>
  <c r="J1350" i="14"/>
  <c r="K1350" i="14"/>
  <c r="L1350" i="14"/>
  <c r="E1351" i="14"/>
  <c r="F1351" i="14"/>
  <c r="G1351" i="14"/>
  <c r="H1351" i="14"/>
  <c r="I1351" i="14"/>
  <c r="J1351" i="14"/>
  <c r="K1351" i="14"/>
  <c r="L1351" i="14"/>
  <c r="E1352" i="14"/>
  <c r="F1352" i="14"/>
  <c r="G1352" i="14"/>
  <c r="H1352" i="14"/>
  <c r="I1352" i="14"/>
  <c r="J1352" i="14"/>
  <c r="K1352" i="14"/>
  <c r="L1352" i="14"/>
  <c r="E1353" i="14"/>
  <c r="F1353" i="14"/>
  <c r="G1353" i="14"/>
  <c r="H1353" i="14"/>
  <c r="I1353" i="14"/>
  <c r="J1353" i="14"/>
  <c r="K1353" i="14"/>
  <c r="L1353" i="14"/>
  <c r="E1354" i="14"/>
  <c r="F1354" i="14"/>
  <c r="G1354" i="14"/>
  <c r="H1354" i="14"/>
  <c r="I1354" i="14"/>
  <c r="J1354" i="14"/>
  <c r="K1354" i="14"/>
  <c r="L1354" i="14"/>
  <c r="E1355" i="14"/>
  <c r="F1355" i="14"/>
  <c r="G1355" i="14"/>
  <c r="H1355" i="14"/>
  <c r="I1355" i="14"/>
  <c r="J1355" i="14"/>
  <c r="K1355" i="14"/>
  <c r="L1355" i="14"/>
  <c r="E1356" i="14"/>
  <c r="F1356" i="14"/>
  <c r="G1356" i="14"/>
  <c r="H1356" i="14"/>
  <c r="I1356" i="14"/>
  <c r="J1356" i="14"/>
  <c r="K1356" i="14"/>
  <c r="L1356" i="14"/>
  <c r="E1357" i="14"/>
  <c r="F1357" i="14"/>
  <c r="G1357" i="14"/>
  <c r="H1357" i="14"/>
  <c r="I1357" i="14"/>
  <c r="J1357" i="14"/>
  <c r="K1357" i="14"/>
  <c r="L1357" i="14"/>
  <c r="E1358" i="14"/>
  <c r="F1358" i="14"/>
  <c r="G1358" i="14"/>
  <c r="H1358" i="14"/>
  <c r="I1358" i="14"/>
  <c r="J1358" i="14"/>
  <c r="K1358" i="14"/>
  <c r="L1358" i="14"/>
  <c r="E1359" i="14"/>
  <c r="F1359" i="14"/>
  <c r="G1359" i="14"/>
  <c r="H1359" i="14"/>
  <c r="I1359" i="14"/>
  <c r="J1359" i="14"/>
  <c r="K1359" i="14"/>
  <c r="L1359" i="14"/>
  <c r="E1360" i="14"/>
  <c r="F1360" i="14"/>
  <c r="G1360" i="14"/>
  <c r="H1360" i="14"/>
  <c r="I1360" i="14"/>
  <c r="J1360" i="14"/>
  <c r="K1360" i="14"/>
  <c r="L1360" i="14"/>
  <c r="E1361" i="14"/>
  <c r="F1361" i="14"/>
  <c r="G1361" i="14"/>
  <c r="H1361" i="14"/>
  <c r="I1361" i="14"/>
  <c r="J1361" i="14"/>
  <c r="K1361" i="14"/>
  <c r="L1361" i="14"/>
  <c r="E1362" i="14"/>
  <c r="F1362" i="14"/>
  <c r="G1362" i="14"/>
  <c r="H1362" i="14"/>
  <c r="I1362" i="14"/>
  <c r="J1362" i="14"/>
  <c r="K1362" i="14"/>
  <c r="L1362" i="14"/>
  <c r="E1363" i="14"/>
  <c r="F1363" i="14"/>
  <c r="G1363" i="14"/>
  <c r="H1363" i="14"/>
  <c r="I1363" i="14"/>
  <c r="J1363" i="14"/>
  <c r="K1363" i="14"/>
  <c r="L1363" i="14"/>
  <c r="E1364" i="14"/>
  <c r="F1364" i="14"/>
  <c r="G1364" i="14"/>
  <c r="H1364" i="14"/>
  <c r="I1364" i="14"/>
  <c r="J1364" i="14"/>
  <c r="K1364" i="14"/>
  <c r="L1364" i="14"/>
  <c r="E1365" i="14"/>
  <c r="F1365" i="14"/>
  <c r="G1365" i="14"/>
  <c r="H1365" i="14"/>
  <c r="I1365" i="14"/>
  <c r="J1365" i="14"/>
  <c r="K1365" i="14"/>
  <c r="L1365" i="14"/>
  <c r="E1366" i="14"/>
  <c r="F1366" i="14"/>
  <c r="G1366" i="14"/>
  <c r="H1366" i="14"/>
  <c r="I1366" i="14"/>
  <c r="J1366" i="14"/>
  <c r="K1366" i="14"/>
  <c r="L1366" i="14"/>
  <c r="E1367" i="14"/>
  <c r="F1367" i="14"/>
  <c r="G1367" i="14"/>
  <c r="H1367" i="14"/>
  <c r="I1367" i="14"/>
  <c r="J1367" i="14"/>
  <c r="K1367" i="14"/>
  <c r="L1367" i="14"/>
  <c r="E1368" i="14"/>
  <c r="F1368" i="14"/>
  <c r="G1368" i="14"/>
  <c r="H1368" i="14"/>
  <c r="I1368" i="14"/>
  <c r="J1368" i="14"/>
  <c r="K1368" i="14"/>
  <c r="L1368" i="14"/>
  <c r="E1369" i="14"/>
  <c r="F1369" i="14"/>
  <c r="G1369" i="14"/>
  <c r="H1369" i="14"/>
  <c r="I1369" i="14"/>
  <c r="J1369" i="14"/>
  <c r="K1369" i="14"/>
  <c r="L1369" i="14"/>
  <c r="E1370" i="14"/>
  <c r="F1370" i="14"/>
  <c r="G1370" i="14"/>
  <c r="H1370" i="14"/>
  <c r="I1370" i="14"/>
  <c r="J1370" i="14"/>
  <c r="K1370" i="14"/>
  <c r="L1370" i="14"/>
  <c r="E1371" i="14"/>
  <c r="F1371" i="14"/>
  <c r="G1371" i="14"/>
  <c r="H1371" i="14"/>
  <c r="I1371" i="14"/>
  <c r="J1371" i="14"/>
  <c r="K1371" i="14"/>
  <c r="L1371" i="14"/>
  <c r="E1372" i="14"/>
  <c r="F1372" i="14"/>
  <c r="G1372" i="14"/>
  <c r="H1372" i="14"/>
  <c r="I1372" i="14"/>
  <c r="J1372" i="14"/>
  <c r="K1372" i="14"/>
  <c r="L1372" i="14"/>
  <c r="E1373" i="14"/>
  <c r="F1373" i="14"/>
  <c r="G1373" i="14"/>
  <c r="H1373" i="14"/>
  <c r="I1373" i="14"/>
  <c r="J1373" i="14"/>
  <c r="K1373" i="14"/>
  <c r="L1373" i="14"/>
  <c r="E1374" i="14"/>
  <c r="F1374" i="14"/>
  <c r="G1374" i="14"/>
  <c r="H1374" i="14"/>
  <c r="I1374" i="14"/>
  <c r="J1374" i="14"/>
  <c r="K1374" i="14"/>
  <c r="L1374" i="14"/>
  <c r="E1375" i="14"/>
  <c r="F1375" i="14"/>
  <c r="G1375" i="14"/>
  <c r="H1375" i="14"/>
  <c r="I1375" i="14"/>
  <c r="J1375" i="14"/>
  <c r="K1375" i="14"/>
  <c r="L1375" i="14"/>
  <c r="E1376" i="14"/>
  <c r="F1376" i="14"/>
  <c r="G1376" i="14"/>
  <c r="H1376" i="14"/>
  <c r="I1376" i="14"/>
  <c r="J1376" i="14"/>
  <c r="K1376" i="14"/>
  <c r="L1376" i="14"/>
  <c r="E1377" i="14"/>
  <c r="F1377" i="14"/>
  <c r="G1377" i="14"/>
  <c r="H1377" i="14"/>
  <c r="I1377" i="14"/>
  <c r="J1377" i="14"/>
  <c r="K1377" i="14"/>
  <c r="L1377" i="14"/>
  <c r="E1378" i="14"/>
  <c r="F1378" i="14"/>
  <c r="G1378" i="14"/>
  <c r="H1378" i="14"/>
  <c r="I1378" i="14"/>
  <c r="J1378" i="14"/>
  <c r="K1378" i="14"/>
  <c r="L1378" i="14"/>
  <c r="E1379" i="14"/>
  <c r="F1379" i="14"/>
  <c r="G1379" i="14"/>
  <c r="H1379" i="14"/>
  <c r="I1379" i="14"/>
  <c r="J1379" i="14"/>
  <c r="K1379" i="14"/>
  <c r="L1379" i="14"/>
  <c r="E1380" i="14"/>
  <c r="F1380" i="14"/>
  <c r="G1380" i="14"/>
  <c r="H1380" i="14"/>
  <c r="I1380" i="14"/>
  <c r="J1380" i="14"/>
  <c r="K1380" i="14"/>
  <c r="L1380" i="14"/>
  <c r="E1283" i="14"/>
  <c r="F1283" i="14"/>
  <c r="G1283" i="14"/>
  <c r="H1283" i="14"/>
  <c r="I1283" i="14"/>
  <c r="J1283" i="14"/>
  <c r="K1283" i="14"/>
  <c r="L1283" i="14"/>
  <c r="E1284" i="14"/>
  <c r="F1284" i="14"/>
  <c r="G1284" i="14"/>
  <c r="H1284" i="14"/>
  <c r="I1284" i="14"/>
  <c r="J1284" i="14"/>
  <c r="K1284" i="14"/>
  <c r="L1284" i="14"/>
  <c r="E1285" i="14"/>
  <c r="F1285" i="14"/>
  <c r="G1285" i="14"/>
  <c r="H1285" i="14"/>
  <c r="I1285" i="14"/>
  <c r="J1285" i="14"/>
  <c r="K1285" i="14"/>
  <c r="L1285" i="14"/>
  <c r="E1286" i="14"/>
  <c r="F1286" i="14"/>
  <c r="G1286" i="14"/>
  <c r="H1286" i="14"/>
  <c r="I1286" i="14"/>
  <c r="J1286" i="14"/>
  <c r="K1286" i="14"/>
  <c r="L1286" i="14"/>
  <c r="E1287" i="14"/>
  <c r="F1287" i="14"/>
  <c r="G1287" i="14"/>
  <c r="H1287" i="14"/>
  <c r="I1287" i="14"/>
  <c r="J1287" i="14"/>
  <c r="K1287" i="14"/>
  <c r="L1287" i="14"/>
  <c r="E1288" i="14"/>
  <c r="F1288" i="14"/>
  <c r="G1288" i="14"/>
  <c r="H1288" i="14"/>
  <c r="I1288" i="14"/>
  <c r="J1288" i="14"/>
  <c r="K1288" i="14"/>
  <c r="L1288" i="14"/>
  <c r="E1289" i="14"/>
  <c r="F1289" i="14"/>
  <c r="G1289" i="14"/>
  <c r="H1289" i="14"/>
  <c r="I1289" i="14"/>
  <c r="J1289" i="14"/>
  <c r="K1289" i="14"/>
  <c r="L1289" i="14"/>
  <c r="E1290" i="14"/>
  <c r="F1290" i="14"/>
  <c r="G1290" i="14"/>
  <c r="H1290" i="14"/>
  <c r="I1290" i="14"/>
  <c r="J1290" i="14"/>
  <c r="K1290" i="14"/>
  <c r="L1290" i="14"/>
  <c r="E1291" i="14"/>
  <c r="F1291" i="14"/>
  <c r="G1291" i="14"/>
  <c r="H1291" i="14"/>
  <c r="I1291" i="14"/>
  <c r="J1291" i="14"/>
  <c r="K1291" i="14"/>
  <c r="L1291" i="14"/>
  <c r="E1292" i="14"/>
  <c r="F1292" i="14"/>
  <c r="G1292" i="14"/>
  <c r="H1292" i="14"/>
  <c r="I1292" i="14"/>
  <c r="J1292" i="14"/>
  <c r="K1292" i="14"/>
  <c r="L1292" i="14"/>
  <c r="E1293" i="14"/>
  <c r="F1293" i="14"/>
  <c r="G1293" i="14"/>
  <c r="H1293" i="14"/>
  <c r="I1293" i="14"/>
  <c r="J1293" i="14"/>
  <c r="K1293" i="14"/>
  <c r="L1293" i="14"/>
  <c r="E1294" i="14"/>
  <c r="F1294" i="14"/>
  <c r="G1294" i="14"/>
  <c r="H1294" i="14"/>
  <c r="I1294" i="14"/>
  <c r="J1294" i="14"/>
  <c r="K1294" i="14"/>
  <c r="L1294" i="14"/>
  <c r="E1295" i="14"/>
  <c r="F1295" i="14"/>
  <c r="G1295" i="14"/>
  <c r="H1295" i="14"/>
  <c r="I1295" i="14"/>
  <c r="J1295" i="14"/>
  <c r="K1295" i="14"/>
  <c r="L1295" i="14"/>
  <c r="E1296" i="14"/>
  <c r="F1296" i="14"/>
  <c r="G1296" i="14"/>
  <c r="H1296" i="14"/>
  <c r="I1296" i="14"/>
  <c r="J1296" i="14"/>
  <c r="K1296" i="14"/>
  <c r="L1296" i="14"/>
  <c r="E1297" i="14"/>
  <c r="F1297" i="14"/>
  <c r="G1297" i="14"/>
  <c r="H1297" i="14"/>
  <c r="I1297" i="14"/>
  <c r="J1297" i="14"/>
  <c r="K1297" i="14"/>
  <c r="L1297" i="14"/>
  <c r="E1298" i="14"/>
  <c r="F1298" i="14"/>
  <c r="G1298" i="14"/>
  <c r="H1298" i="14"/>
  <c r="I1298" i="14"/>
  <c r="J1298" i="14"/>
  <c r="K1298" i="14"/>
  <c r="L1298" i="14"/>
  <c r="E1299" i="14"/>
  <c r="F1299" i="14"/>
  <c r="G1299" i="14"/>
  <c r="H1299" i="14"/>
  <c r="I1299" i="14"/>
  <c r="J1299" i="14"/>
  <c r="K1299" i="14"/>
  <c r="L1299" i="14"/>
  <c r="E1300" i="14"/>
  <c r="F1300" i="14"/>
  <c r="G1300" i="14"/>
  <c r="H1300" i="14"/>
  <c r="I1300" i="14"/>
  <c r="J1300" i="14"/>
  <c r="K1300" i="14"/>
  <c r="L1300" i="14"/>
  <c r="E1301" i="14"/>
  <c r="F1301" i="14"/>
  <c r="G1301" i="14"/>
  <c r="H1301" i="14"/>
  <c r="I1301" i="14"/>
  <c r="J1301" i="14"/>
  <c r="K1301" i="14"/>
  <c r="L1301" i="14"/>
  <c r="E1302" i="14"/>
  <c r="F1302" i="14"/>
  <c r="G1302" i="14"/>
  <c r="H1302" i="14"/>
  <c r="I1302" i="14"/>
  <c r="J1302" i="14"/>
  <c r="K1302" i="14"/>
  <c r="L1302" i="14"/>
  <c r="E1303" i="14"/>
  <c r="F1303" i="14"/>
  <c r="G1303" i="14"/>
  <c r="H1303" i="14"/>
  <c r="I1303" i="14"/>
  <c r="J1303" i="14"/>
  <c r="K1303" i="14"/>
  <c r="L1303" i="14"/>
  <c r="E1304" i="14"/>
  <c r="F1304" i="14"/>
  <c r="G1304" i="14"/>
  <c r="H1304" i="14"/>
  <c r="I1304" i="14"/>
  <c r="J1304" i="14"/>
  <c r="K1304" i="14"/>
  <c r="L1304" i="14"/>
  <c r="E1305" i="14"/>
  <c r="F1305" i="14"/>
  <c r="G1305" i="14"/>
  <c r="H1305" i="14"/>
  <c r="I1305" i="14"/>
  <c r="J1305" i="14"/>
  <c r="K1305" i="14"/>
  <c r="L1305" i="14"/>
  <c r="E1306" i="14"/>
  <c r="F1306" i="14"/>
  <c r="G1306" i="14"/>
  <c r="H1306" i="14"/>
  <c r="I1306" i="14"/>
  <c r="J1306" i="14"/>
  <c r="K1306" i="14"/>
  <c r="L1306" i="14"/>
  <c r="E1307" i="14"/>
  <c r="F1307" i="14"/>
  <c r="G1307" i="14"/>
  <c r="H1307" i="14"/>
  <c r="I1307" i="14"/>
  <c r="J1307" i="14"/>
  <c r="K1307" i="14"/>
  <c r="L1307" i="14"/>
  <c r="E1308" i="14"/>
  <c r="F1308" i="14"/>
  <c r="G1308" i="14"/>
  <c r="H1308" i="14"/>
  <c r="I1308" i="14"/>
  <c r="J1308" i="14"/>
  <c r="K1308" i="14"/>
  <c r="L1308" i="14"/>
  <c r="E1309" i="14"/>
  <c r="F1309" i="14"/>
  <c r="G1309" i="14"/>
  <c r="H1309" i="14"/>
  <c r="I1309" i="14"/>
  <c r="J1309" i="14"/>
  <c r="K1309" i="14"/>
  <c r="L1309" i="14"/>
  <c r="E1310" i="14"/>
  <c r="F1310" i="14"/>
  <c r="G1310" i="14"/>
  <c r="H1310" i="14"/>
  <c r="I1310" i="14"/>
  <c r="J1310" i="14"/>
  <c r="K1310" i="14"/>
  <c r="L1310" i="14"/>
  <c r="E1311" i="14"/>
  <c r="F1311" i="14"/>
  <c r="G1311" i="14"/>
  <c r="H1311" i="14"/>
  <c r="I1311" i="14"/>
  <c r="J1311" i="14"/>
  <c r="K1311" i="14"/>
  <c r="L1311" i="14"/>
  <c r="E1312" i="14"/>
  <c r="F1312" i="14"/>
  <c r="G1312" i="14"/>
  <c r="H1312" i="14"/>
  <c r="I1312" i="14"/>
  <c r="J1312" i="14"/>
  <c r="K1312" i="14"/>
  <c r="L1312" i="14"/>
  <c r="E1313" i="14"/>
  <c r="F1313" i="14"/>
  <c r="G1313" i="14"/>
  <c r="H1313" i="14"/>
  <c r="I1313" i="14"/>
  <c r="J1313" i="14"/>
  <c r="K1313" i="14"/>
  <c r="L1313" i="14"/>
  <c r="E1314" i="14"/>
  <c r="F1314" i="14"/>
  <c r="G1314" i="14"/>
  <c r="H1314" i="14"/>
  <c r="I1314" i="14"/>
  <c r="J1314" i="14"/>
  <c r="K1314" i="14"/>
  <c r="L1314" i="14"/>
  <c r="E1315" i="14"/>
  <c r="F1315" i="14"/>
  <c r="G1315" i="14"/>
  <c r="H1315" i="14"/>
  <c r="I1315" i="14"/>
  <c r="J1315" i="14"/>
  <c r="K1315" i="14"/>
  <c r="L1315" i="14"/>
  <c r="E1316" i="14"/>
  <c r="F1316" i="14"/>
  <c r="G1316" i="14"/>
  <c r="H1316" i="14"/>
  <c r="I1316" i="14"/>
  <c r="J1316" i="14"/>
  <c r="K1316" i="14"/>
  <c r="L1316" i="14"/>
  <c r="E1317" i="14"/>
  <c r="F1317" i="14"/>
  <c r="G1317" i="14"/>
  <c r="H1317" i="14"/>
  <c r="I1317" i="14"/>
  <c r="J1317" i="14"/>
  <c r="K1317" i="14"/>
  <c r="L1317" i="14"/>
  <c r="E1318" i="14"/>
  <c r="F1318" i="14"/>
  <c r="G1318" i="14"/>
  <c r="H1318" i="14"/>
  <c r="I1318" i="14"/>
  <c r="J1318" i="14"/>
  <c r="K1318" i="14"/>
  <c r="L1318" i="14"/>
  <c r="E1319" i="14"/>
  <c r="F1319" i="14"/>
  <c r="G1319" i="14"/>
  <c r="H1319" i="14"/>
  <c r="I1319" i="14"/>
  <c r="J1319" i="14"/>
  <c r="K1319" i="14"/>
  <c r="L1319" i="14"/>
  <c r="E1320" i="14"/>
  <c r="F1320" i="14"/>
  <c r="G1320" i="14"/>
  <c r="H1320" i="14"/>
  <c r="I1320" i="14"/>
  <c r="J1320" i="14"/>
  <c r="K1320" i="14"/>
  <c r="L1320" i="14"/>
  <c r="E1321" i="14"/>
  <c r="F1321" i="14"/>
  <c r="G1321" i="14"/>
  <c r="H1321" i="14"/>
  <c r="I1321" i="14"/>
  <c r="J1321" i="14"/>
  <c r="K1321" i="14"/>
  <c r="L1321" i="14"/>
  <c r="E1322" i="14"/>
  <c r="F1322" i="14"/>
  <c r="G1322" i="14"/>
  <c r="H1322" i="14"/>
  <c r="I1322" i="14"/>
  <c r="J1322" i="14"/>
  <c r="K1322" i="14"/>
  <c r="L1322" i="14"/>
  <c r="E1323" i="14"/>
  <c r="F1323" i="14"/>
  <c r="G1323" i="14"/>
  <c r="H1323" i="14"/>
  <c r="I1323" i="14"/>
  <c r="J1323" i="14"/>
  <c r="K1323" i="14"/>
  <c r="L1323" i="14"/>
  <c r="E1324" i="14"/>
  <c r="F1324" i="14"/>
  <c r="G1324" i="14"/>
  <c r="H1324" i="14"/>
  <c r="I1324" i="14"/>
  <c r="J1324" i="14"/>
  <c r="K1324" i="14"/>
  <c r="L1324" i="14"/>
  <c r="E1325" i="14"/>
  <c r="F1325" i="14"/>
  <c r="G1325" i="14"/>
  <c r="H1325" i="14"/>
  <c r="I1325" i="14"/>
  <c r="J1325" i="14"/>
  <c r="K1325" i="14"/>
  <c r="L1325" i="14"/>
  <c r="E1326" i="14"/>
  <c r="F1326" i="14"/>
  <c r="G1326" i="14"/>
  <c r="H1326" i="14"/>
  <c r="I1326" i="14"/>
  <c r="J1326" i="14"/>
  <c r="K1326" i="14"/>
  <c r="L1326" i="14"/>
  <c r="E1327" i="14"/>
  <c r="F1327" i="14"/>
  <c r="G1327" i="14"/>
  <c r="H1327" i="14"/>
  <c r="I1327" i="14"/>
  <c r="J1327" i="14"/>
  <c r="K1327" i="14"/>
  <c r="L1327" i="14"/>
  <c r="E1328" i="14"/>
  <c r="F1328" i="14"/>
  <c r="G1328" i="14"/>
  <c r="H1328" i="14"/>
  <c r="I1328" i="14"/>
  <c r="J1328" i="14"/>
  <c r="K1328" i="14"/>
  <c r="L1328" i="14"/>
  <c r="E1329" i="14"/>
  <c r="F1329" i="14"/>
  <c r="G1329" i="14"/>
  <c r="H1329" i="14"/>
  <c r="I1329" i="14"/>
  <c r="J1329" i="14"/>
  <c r="K1329" i="14"/>
  <c r="L1329" i="14"/>
  <c r="E1232" i="14"/>
  <c r="F1232" i="14"/>
  <c r="G1232" i="14"/>
  <c r="H1232" i="14"/>
  <c r="I1232" i="14"/>
  <c r="J1232" i="14"/>
  <c r="K1232" i="14"/>
  <c r="L1232" i="14"/>
  <c r="E1233" i="14"/>
  <c r="F1233" i="14"/>
  <c r="G1233" i="14"/>
  <c r="H1233" i="14"/>
  <c r="I1233" i="14"/>
  <c r="J1233" i="14"/>
  <c r="K1233" i="14"/>
  <c r="L1233" i="14"/>
  <c r="E1234" i="14"/>
  <c r="F1234" i="14"/>
  <c r="G1234" i="14"/>
  <c r="H1234" i="14"/>
  <c r="I1234" i="14"/>
  <c r="J1234" i="14"/>
  <c r="K1234" i="14"/>
  <c r="L1234" i="14"/>
  <c r="E1235" i="14"/>
  <c r="F1235" i="14"/>
  <c r="G1235" i="14"/>
  <c r="H1235" i="14"/>
  <c r="I1235" i="14"/>
  <c r="J1235" i="14"/>
  <c r="K1235" i="14"/>
  <c r="L1235" i="14"/>
  <c r="E1236" i="14"/>
  <c r="F1236" i="14"/>
  <c r="G1236" i="14"/>
  <c r="H1236" i="14"/>
  <c r="I1236" i="14"/>
  <c r="J1236" i="14"/>
  <c r="K1236" i="14"/>
  <c r="L1236" i="14"/>
  <c r="E1237" i="14"/>
  <c r="F1237" i="14"/>
  <c r="G1237" i="14"/>
  <c r="H1237" i="14"/>
  <c r="I1237" i="14"/>
  <c r="J1237" i="14"/>
  <c r="K1237" i="14"/>
  <c r="L1237" i="14"/>
  <c r="E1238" i="14"/>
  <c r="F1238" i="14"/>
  <c r="G1238" i="14"/>
  <c r="H1238" i="14"/>
  <c r="I1238" i="14"/>
  <c r="J1238" i="14"/>
  <c r="K1238" i="14"/>
  <c r="L1238" i="14"/>
  <c r="E1239" i="14"/>
  <c r="F1239" i="14"/>
  <c r="G1239" i="14"/>
  <c r="H1239" i="14"/>
  <c r="I1239" i="14"/>
  <c r="J1239" i="14"/>
  <c r="K1239" i="14"/>
  <c r="L1239" i="14"/>
  <c r="E1240" i="14"/>
  <c r="F1240" i="14"/>
  <c r="G1240" i="14"/>
  <c r="H1240" i="14"/>
  <c r="I1240" i="14"/>
  <c r="J1240" i="14"/>
  <c r="K1240" i="14"/>
  <c r="L1240" i="14"/>
  <c r="E1241" i="14"/>
  <c r="F1241" i="14"/>
  <c r="G1241" i="14"/>
  <c r="H1241" i="14"/>
  <c r="I1241" i="14"/>
  <c r="J1241" i="14"/>
  <c r="K1241" i="14"/>
  <c r="L1241" i="14"/>
  <c r="E1242" i="14"/>
  <c r="F1242" i="14"/>
  <c r="G1242" i="14"/>
  <c r="H1242" i="14"/>
  <c r="I1242" i="14"/>
  <c r="J1242" i="14"/>
  <c r="K1242" i="14"/>
  <c r="L1242" i="14"/>
  <c r="E1243" i="14"/>
  <c r="F1243" i="14"/>
  <c r="G1243" i="14"/>
  <c r="H1243" i="14"/>
  <c r="I1243" i="14"/>
  <c r="J1243" i="14"/>
  <c r="K1243" i="14"/>
  <c r="L1243" i="14"/>
  <c r="E1244" i="14"/>
  <c r="F1244" i="14"/>
  <c r="G1244" i="14"/>
  <c r="H1244" i="14"/>
  <c r="I1244" i="14"/>
  <c r="J1244" i="14"/>
  <c r="K1244" i="14"/>
  <c r="L1244" i="14"/>
  <c r="E1245" i="14"/>
  <c r="F1245" i="14"/>
  <c r="G1245" i="14"/>
  <c r="H1245" i="14"/>
  <c r="I1245" i="14"/>
  <c r="J1245" i="14"/>
  <c r="K1245" i="14"/>
  <c r="L1245" i="14"/>
  <c r="E1246" i="14"/>
  <c r="F1246" i="14"/>
  <c r="G1246" i="14"/>
  <c r="H1246" i="14"/>
  <c r="I1246" i="14"/>
  <c r="J1246" i="14"/>
  <c r="K1246" i="14"/>
  <c r="L1246" i="14"/>
  <c r="E1247" i="14"/>
  <c r="F1247" i="14"/>
  <c r="G1247" i="14"/>
  <c r="H1247" i="14"/>
  <c r="I1247" i="14"/>
  <c r="J1247" i="14"/>
  <c r="K1247" i="14"/>
  <c r="L1247" i="14"/>
  <c r="E1248" i="14"/>
  <c r="F1248" i="14"/>
  <c r="G1248" i="14"/>
  <c r="H1248" i="14"/>
  <c r="I1248" i="14"/>
  <c r="J1248" i="14"/>
  <c r="K1248" i="14"/>
  <c r="L1248" i="14"/>
  <c r="E1249" i="14"/>
  <c r="F1249" i="14"/>
  <c r="G1249" i="14"/>
  <c r="H1249" i="14"/>
  <c r="I1249" i="14"/>
  <c r="J1249" i="14"/>
  <c r="K1249" i="14"/>
  <c r="L1249" i="14"/>
  <c r="E1250" i="14"/>
  <c r="F1250" i="14"/>
  <c r="G1250" i="14"/>
  <c r="H1250" i="14"/>
  <c r="I1250" i="14"/>
  <c r="J1250" i="14"/>
  <c r="K1250" i="14"/>
  <c r="L1250" i="14"/>
  <c r="E1251" i="14"/>
  <c r="F1251" i="14"/>
  <c r="G1251" i="14"/>
  <c r="H1251" i="14"/>
  <c r="I1251" i="14"/>
  <c r="J1251" i="14"/>
  <c r="K1251" i="14"/>
  <c r="L1251" i="14"/>
  <c r="E1252" i="14"/>
  <c r="F1252" i="14"/>
  <c r="G1252" i="14"/>
  <c r="H1252" i="14"/>
  <c r="I1252" i="14"/>
  <c r="J1252" i="14"/>
  <c r="K1252" i="14"/>
  <c r="L1252" i="14"/>
  <c r="E1253" i="14"/>
  <c r="F1253" i="14"/>
  <c r="G1253" i="14"/>
  <c r="H1253" i="14"/>
  <c r="I1253" i="14"/>
  <c r="J1253" i="14"/>
  <c r="K1253" i="14"/>
  <c r="L1253" i="14"/>
  <c r="E1254" i="14"/>
  <c r="F1254" i="14"/>
  <c r="G1254" i="14"/>
  <c r="H1254" i="14"/>
  <c r="I1254" i="14"/>
  <c r="J1254" i="14"/>
  <c r="K1254" i="14"/>
  <c r="L1254" i="14"/>
  <c r="E1255" i="14"/>
  <c r="F1255" i="14"/>
  <c r="G1255" i="14"/>
  <c r="H1255" i="14"/>
  <c r="I1255" i="14"/>
  <c r="J1255" i="14"/>
  <c r="K1255" i="14"/>
  <c r="L1255" i="14"/>
  <c r="E1256" i="14"/>
  <c r="F1256" i="14"/>
  <c r="G1256" i="14"/>
  <c r="H1256" i="14"/>
  <c r="I1256" i="14"/>
  <c r="J1256" i="14"/>
  <c r="K1256" i="14"/>
  <c r="L1256" i="14"/>
  <c r="E1257" i="14"/>
  <c r="F1257" i="14"/>
  <c r="G1257" i="14"/>
  <c r="H1257" i="14"/>
  <c r="I1257" i="14"/>
  <c r="J1257" i="14"/>
  <c r="K1257" i="14"/>
  <c r="L1257" i="14"/>
  <c r="E1258" i="14"/>
  <c r="F1258" i="14"/>
  <c r="G1258" i="14"/>
  <c r="H1258" i="14"/>
  <c r="I1258" i="14"/>
  <c r="J1258" i="14"/>
  <c r="K1258" i="14"/>
  <c r="L1258" i="14"/>
  <c r="E1259" i="14"/>
  <c r="F1259" i="14"/>
  <c r="G1259" i="14"/>
  <c r="H1259" i="14"/>
  <c r="I1259" i="14"/>
  <c r="J1259" i="14"/>
  <c r="K1259" i="14"/>
  <c r="L1259" i="14"/>
  <c r="E1260" i="14"/>
  <c r="F1260" i="14"/>
  <c r="G1260" i="14"/>
  <c r="H1260" i="14"/>
  <c r="I1260" i="14"/>
  <c r="J1260" i="14"/>
  <c r="K1260" i="14"/>
  <c r="L1260" i="14"/>
  <c r="E1261" i="14"/>
  <c r="F1261" i="14"/>
  <c r="G1261" i="14"/>
  <c r="H1261" i="14"/>
  <c r="I1261" i="14"/>
  <c r="J1261" i="14"/>
  <c r="K1261" i="14"/>
  <c r="L1261" i="14"/>
  <c r="E1262" i="14"/>
  <c r="F1262" i="14"/>
  <c r="G1262" i="14"/>
  <c r="H1262" i="14"/>
  <c r="I1262" i="14"/>
  <c r="J1262" i="14"/>
  <c r="K1262" i="14"/>
  <c r="L1262" i="14"/>
  <c r="E1263" i="14"/>
  <c r="F1263" i="14"/>
  <c r="G1263" i="14"/>
  <c r="H1263" i="14"/>
  <c r="I1263" i="14"/>
  <c r="J1263" i="14"/>
  <c r="K1263" i="14"/>
  <c r="L1263" i="14"/>
  <c r="E1264" i="14"/>
  <c r="F1264" i="14"/>
  <c r="G1264" i="14"/>
  <c r="H1264" i="14"/>
  <c r="I1264" i="14"/>
  <c r="J1264" i="14"/>
  <c r="K1264" i="14"/>
  <c r="L1264" i="14"/>
  <c r="E1265" i="14"/>
  <c r="F1265" i="14"/>
  <c r="G1265" i="14"/>
  <c r="H1265" i="14"/>
  <c r="I1265" i="14"/>
  <c r="J1265" i="14"/>
  <c r="K1265" i="14"/>
  <c r="L1265" i="14"/>
  <c r="E1266" i="14"/>
  <c r="F1266" i="14"/>
  <c r="G1266" i="14"/>
  <c r="H1266" i="14"/>
  <c r="I1266" i="14"/>
  <c r="J1266" i="14"/>
  <c r="K1266" i="14"/>
  <c r="L1266" i="14"/>
  <c r="E1267" i="14"/>
  <c r="F1267" i="14"/>
  <c r="G1267" i="14"/>
  <c r="H1267" i="14"/>
  <c r="I1267" i="14"/>
  <c r="J1267" i="14"/>
  <c r="K1267" i="14"/>
  <c r="L1267" i="14"/>
  <c r="E1268" i="14"/>
  <c r="F1268" i="14"/>
  <c r="G1268" i="14"/>
  <c r="H1268" i="14"/>
  <c r="I1268" i="14"/>
  <c r="J1268" i="14"/>
  <c r="K1268" i="14"/>
  <c r="L1268" i="14"/>
  <c r="E1269" i="14"/>
  <c r="F1269" i="14"/>
  <c r="G1269" i="14"/>
  <c r="H1269" i="14"/>
  <c r="I1269" i="14"/>
  <c r="J1269" i="14"/>
  <c r="K1269" i="14"/>
  <c r="L1269" i="14"/>
  <c r="E1270" i="14"/>
  <c r="F1270" i="14"/>
  <c r="G1270" i="14"/>
  <c r="H1270" i="14"/>
  <c r="I1270" i="14"/>
  <c r="J1270" i="14"/>
  <c r="K1270" i="14"/>
  <c r="L1270" i="14"/>
  <c r="E1271" i="14"/>
  <c r="F1271" i="14"/>
  <c r="G1271" i="14"/>
  <c r="H1271" i="14"/>
  <c r="I1271" i="14"/>
  <c r="J1271" i="14"/>
  <c r="K1271" i="14"/>
  <c r="L1271" i="14"/>
  <c r="E1272" i="14"/>
  <c r="F1272" i="14"/>
  <c r="G1272" i="14"/>
  <c r="H1272" i="14"/>
  <c r="I1272" i="14"/>
  <c r="J1272" i="14"/>
  <c r="K1272" i="14"/>
  <c r="L1272" i="14"/>
  <c r="E1273" i="14"/>
  <c r="F1273" i="14"/>
  <c r="G1273" i="14"/>
  <c r="H1273" i="14"/>
  <c r="I1273" i="14"/>
  <c r="J1273" i="14"/>
  <c r="K1273" i="14"/>
  <c r="L1273" i="14"/>
  <c r="E1274" i="14"/>
  <c r="F1274" i="14"/>
  <c r="G1274" i="14"/>
  <c r="H1274" i="14"/>
  <c r="I1274" i="14"/>
  <c r="J1274" i="14"/>
  <c r="K1274" i="14"/>
  <c r="L1274" i="14"/>
  <c r="E1275" i="14"/>
  <c r="F1275" i="14"/>
  <c r="G1275" i="14"/>
  <c r="H1275" i="14"/>
  <c r="I1275" i="14"/>
  <c r="J1275" i="14"/>
  <c r="K1275" i="14"/>
  <c r="L1275" i="14"/>
  <c r="E1276" i="14"/>
  <c r="F1276" i="14"/>
  <c r="G1276" i="14"/>
  <c r="H1276" i="14"/>
  <c r="I1276" i="14"/>
  <c r="J1276" i="14"/>
  <c r="K1276" i="14"/>
  <c r="L1276" i="14"/>
  <c r="E1277" i="14"/>
  <c r="F1277" i="14"/>
  <c r="G1277" i="14"/>
  <c r="H1277" i="14"/>
  <c r="I1277" i="14"/>
  <c r="J1277" i="14"/>
  <c r="K1277" i="14"/>
  <c r="L1277" i="14"/>
  <c r="E1278" i="14"/>
  <c r="F1278" i="14"/>
  <c r="G1278" i="14"/>
  <c r="H1278" i="14"/>
  <c r="I1278" i="14"/>
  <c r="J1278" i="14"/>
  <c r="K1278" i="14"/>
  <c r="L1278" i="14"/>
  <c r="E1181" i="14"/>
  <c r="F1181" i="14"/>
  <c r="G1181" i="14"/>
  <c r="H1181" i="14"/>
  <c r="I1181" i="14"/>
  <c r="J1181" i="14"/>
  <c r="K1181" i="14"/>
  <c r="L1181" i="14"/>
  <c r="E1182" i="14"/>
  <c r="F1182" i="14"/>
  <c r="G1182" i="14"/>
  <c r="H1182" i="14"/>
  <c r="I1182" i="14"/>
  <c r="J1182" i="14"/>
  <c r="K1182" i="14"/>
  <c r="L1182" i="14"/>
  <c r="E1183" i="14"/>
  <c r="F1183" i="14"/>
  <c r="G1183" i="14"/>
  <c r="H1183" i="14"/>
  <c r="I1183" i="14"/>
  <c r="J1183" i="14"/>
  <c r="K1183" i="14"/>
  <c r="L1183" i="14"/>
  <c r="E1184" i="14"/>
  <c r="F1184" i="14"/>
  <c r="G1184" i="14"/>
  <c r="H1184" i="14"/>
  <c r="I1184" i="14"/>
  <c r="J1184" i="14"/>
  <c r="K1184" i="14"/>
  <c r="L1184" i="14"/>
  <c r="E1185" i="14"/>
  <c r="F1185" i="14"/>
  <c r="G1185" i="14"/>
  <c r="H1185" i="14"/>
  <c r="I1185" i="14"/>
  <c r="J1185" i="14"/>
  <c r="K1185" i="14"/>
  <c r="L1185" i="14"/>
  <c r="E1186" i="14"/>
  <c r="F1186" i="14"/>
  <c r="G1186" i="14"/>
  <c r="H1186" i="14"/>
  <c r="I1186" i="14"/>
  <c r="J1186" i="14"/>
  <c r="K1186" i="14"/>
  <c r="L1186" i="14"/>
  <c r="E1187" i="14"/>
  <c r="F1187" i="14"/>
  <c r="G1187" i="14"/>
  <c r="H1187" i="14"/>
  <c r="I1187" i="14"/>
  <c r="J1187" i="14"/>
  <c r="K1187" i="14"/>
  <c r="L1187" i="14"/>
  <c r="E1188" i="14"/>
  <c r="F1188" i="14"/>
  <c r="G1188" i="14"/>
  <c r="H1188" i="14"/>
  <c r="I1188" i="14"/>
  <c r="J1188" i="14"/>
  <c r="K1188" i="14"/>
  <c r="L1188" i="14"/>
  <c r="E1189" i="14"/>
  <c r="F1189" i="14"/>
  <c r="G1189" i="14"/>
  <c r="H1189" i="14"/>
  <c r="I1189" i="14"/>
  <c r="J1189" i="14"/>
  <c r="K1189" i="14"/>
  <c r="L1189" i="14"/>
  <c r="E1190" i="14"/>
  <c r="F1190" i="14"/>
  <c r="G1190" i="14"/>
  <c r="H1190" i="14"/>
  <c r="I1190" i="14"/>
  <c r="J1190" i="14"/>
  <c r="K1190" i="14"/>
  <c r="L1190" i="14"/>
  <c r="E1191" i="14"/>
  <c r="F1191" i="14"/>
  <c r="G1191" i="14"/>
  <c r="H1191" i="14"/>
  <c r="I1191" i="14"/>
  <c r="J1191" i="14"/>
  <c r="K1191" i="14"/>
  <c r="L1191" i="14"/>
  <c r="E1192" i="14"/>
  <c r="F1192" i="14"/>
  <c r="G1192" i="14"/>
  <c r="H1192" i="14"/>
  <c r="I1192" i="14"/>
  <c r="J1192" i="14"/>
  <c r="K1192" i="14"/>
  <c r="L1192" i="14"/>
  <c r="E1193" i="14"/>
  <c r="F1193" i="14"/>
  <c r="G1193" i="14"/>
  <c r="H1193" i="14"/>
  <c r="I1193" i="14"/>
  <c r="J1193" i="14"/>
  <c r="K1193" i="14"/>
  <c r="L1193" i="14"/>
  <c r="E1194" i="14"/>
  <c r="F1194" i="14"/>
  <c r="G1194" i="14"/>
  <c r="H1194" i="14"/>
  <c r="I1194" i="14"/>
  <c r="J1194" i="14"/>
  <c r="K1194" i="14"/>
  <c r="L1194" i="14"/>
  <c r="E1195" i="14"/>
  <c r="F1195" i="14"/>
  <c r="G1195" i="14"/>
  <c r="H1195" i="14"/>
  <c r="I1195" i="14"/>
  <c r="J1195" i="14"/>
  <c r="K1195" i="14"/>
  <c r="L1195" i="14"/>
  <c r="E1196" i="14"/>
  <c r="F1196" i="14"/>
  <c r="G1196" i="14"/>
  <c r="H1196" i="14"/>
  <c r="I1196" i="14"/>
  <c r="J1196" i="14"/>
  <c r="K1196" i="14"/>
  <c r="L1196" i="14"/>
  <c r="E1197" i="14"/>
  <c r="F1197" i="14"/>
  <c r="G1197" i="14"/>
  <c r="H1197" i="14"/>
  <c r="I1197" i="14"/>
  <c r="J1197" i="14"/>
  <c r="K1197" i="14"/>
  <c r="L1197" i="14"/>
  <c r="E1198" i="14"/>
  <c r="F1198" i="14"/>
  <c r="G1198" i="14"/>
  <c r="H1198" i="14"/>
  <c r="I1198" i="14"/>
  <c r="J1198" i="14"/>
  <c r="K1198" i="14"/>
  <c r="L1198" i="14"/>
  <c r="E1199" i="14"/>
  <c r="F1199" i="14"/>
  <c r="G1199" i="14"/>
  <c r="H1199" i="14"/>
  <c r="I1199" i="14"/>
  <c r="J1199" i="14"/>
  <c r="K1199" i="14"/>
  <c r="L1199" i="14"/>
  <c r="E1200" i="14"/>
  <c r="F1200" i="14"/>
  <c r="G1200" i="14"/>
  <c r="H1200" i="14"/>
  <c r="I1200" i="14"/>
  <c r="J1200" i="14"/>
  <c r="K1200" i="14"/>
  <c r="L1200" i="14"/>
  <c r="E1201" i="14"/>
  <c r="F1201" i="14"/>
  <c r="G1201" i="14"/>
  <c r="H1201" i="14"/>
  <c r="I1201" i="14"/>
  <c r="J1201" i="14"/>
  <c r="K1201" i="14"/>
  <c r="L1201" i="14"/>
  <c r="E1202" i="14"/>
  <c r="F1202" i="14"/>
  <c r="G1202" i="14"/>
  <c r="H1202" i="14"/>
  <c r="I1202" i="14"/>
  <c r="J1202" i="14"/>
  <c r="K1202" i="14"/>
  <c r="L1202" i="14"/>
  <c r="E1203" i="14"/>
  <c r="F1203" i="14"/>
  <c r="G1203" i="14"/>
  <c r="H1203" i="14"/>
  <c r="I1203" i="14"/>
  <c r="J1203" i="14"/>
  <c r="K1203" i="14"/>
  <c r="L1203" i="14"/>
  <c r="E1204" i="14"/>
  <c r="F1204" i="14"/>
  <c r="G1204" i="14"/>
  <c r="H1204" i="14"/>
  <c r="I1204" i="14"/>
  <c r="J1204" i="14"/>
  <c r="K1204" i="14"/>
  <c r="L1204" i="14"/>
  <c r="E1205" i="14"/>
  <c r="F1205" i="14"/>
  <c r="G1205" i="14"/>
  <c r="H1205" i="14"/>
  <c r="I1205" i="14"/>
  <c r="J1205" i="14"/>
  <c r="K1205" i="14"/>
  <c r="L1205" i="14"/>
  <c r="E1206" i="14"/>
  <c r="F1206" i="14"/>
  <c r="G1206" i="14"/>
  <c r="H1206" i="14"/>
  <c r="I1206" i="14"/>
  <c r="J1206" i="14"/>
  <c r="K1206" i="14"/>
  <c r="L1206" i="14"/>
  <c r="E1207" i="14"/>
  <c r="F1207" i="14"/>
  <c r="G1207" i="14"/>
  <c r="H1207" i="14"/>
  <c r="I1207" i="14"/>
  <c r="J1207" i="14"/>
  <c r="K1207" i="14"/>
  <c r="L1207" i="14"/>
  <c r="E1208" i="14"/>
  <c r="F1208" i="14"/>
  <c r="G1208" i="14"/>
  <c r="H1208" i="14"/>
  <c r="I1208" i="14"/>
  <c r="J1208" i="14"/>
  <c r="K1208" i="14"/>
  <c r="L1208" i="14"/>
  <c r="E1209" i="14"/>
  <c r="F1209" i="14"/>
  <c r="G1209" i="14"/>
  <c r="H1209" i="14"/>
  <c r="I1209" i="14"/>
  <c r="J1209" i="14"/>
  <c r="K1209" i="14"/>
  <c r="L1209" i="14"/>
  <c r="E1210" i="14"/>
  <c r="F1210" i="14"/>
  <c r="G1210" i="14"/>
  <c r="H1210" i="14"/>
  <c r="I1210" i="14"/>
  <c r="J1210" i="14"/>
  <c r="K1210" i="14"/>
  <c r="L1210" i="14"/>
  <c r="E1211" i="14"/>
  <c r="F1211" i="14"/>
  <c r="G1211" i="14"/>
  <c r="H1211" i="14"/>
  <c r="I1211" i="14"/>
  <c r="J1211" i="14"/>
  <c r="K1211" i="14"/>
  <c r="L1211" i="14"/>
  <c r="E1212" i="14"/>
  <c r="F1212" i="14"/>
  <c r="G1212" i="14"/>
  <c r="H1212" i="14"/>
  <c r="I1212" i="14"/>
  <c r="J1212" i="14"/>
  <c r="K1212" i="14"/>
  <c r="L1212" i="14"/>
  <c r="E1213" i="14"/>
  <c r="F1213" i="14"/>
  <c r="G1213" i="14"/>
  <c r="H1213" i="14"/>
  <c r="I1213" i="14"/>
  <c r="J1213" i="14"/>
  <c r="K1213" i="14"/>
  <c r="L1213" i="14"/>
  <c r="E1214" i="14"/>
  <c r="F1214" i="14"/>
  <c r="G1214" i="14"/>
  <c r="H1214" i="14"/>
  <c r="I1214" i="14"/>
  <c r="J1214" i="14"/>
  <c r="K1214" i="14"/>
  <c r="L1214" i="14"/>
  <c r="E1215" i="14"/>
  <c r="F1215" i="14"/>
  <c r="G1215" i="14"/>
  <c r="H1215" i="14"/>
  <c r="I1215" i="14"/>
  <c r="J1215" i="14"/>
  <c r="K1215" i="14"/>
  <c r="L1215" i="14"/>
  <c r="E1216" i="14"/>
  <c r="F1216" i="14"/>
  <c r="G1216" i="14"/>
  <c r="H1216" i="14"/>
  <c r="I1216" i="14"/>
  <c r="J1216" i="14"/>
  <c r="K1216" i="14"/>
  <c r="L1216" i="14"/>
  <c r="E1217" i="14"/>
  <c r="F1217" i="14"/>
  <c r="G1217" i="14"/>
  <c r="H1217" i="14"/>
  <c r="I1217" i="14"/>
  <c r="J1217" i="14"/>
  <c r="K1217" i="14"/>
  <c r="L1217" i="14"/>
  <c r="E1218" i="14"/>
  <c r="F1218" i="14"/>
  <c r="G1218" i="14"/>
  <c r="H1218" i="14"/>
  <c r="I1218" i="14"/>
  <c r="J1218" i="14"/>
  <c r="K1218" i="14"/>
  <c r="L1218" i="14"/>
  <c r="E1219" i="14"/>
  <c r="F1219" i="14"/>
  <c r="G1219" i="14"/>
  <c r="H1219" i="14"/>
  <c r="I1219" i="14"/>
  <c r="J1219" i="14"/>
  <c r="K1219" i="14"/>
  <c r="L1219" i="14"/>
  <c r="E1220" i="14"/>
  <c r="F1220" i="14"/>
  <c r="G1220" i="14"/>
  <c r="H1220" i="14"/>
  <c r="I1220" i="14"/>
  <c r="J1220" i="14"/>
  <c r="K1220" i="14"/>
  <c r="L1220" i="14"/>
  <c r="E1221" i="14"/>
  <c r="F1221" i="14"/>
  <c r="G1221" i="14"/>
  <c r="H1221" i="14"/>
  <c r="I1221" i="14"/>
  <c r="J1221" i="14"/>
  <c r="K1221" i="14"/>
  <c r="L1221" i="14"/>
  <c r="E1222" i="14"/>
  <c r="F1222" i="14"/>
  <c r="G1222" i="14"/>
  <c r="H1222" i="14"/>
  <c r="I1222" i="14"/>
  <c r="J1222" i="14"/>
  <c r="K1222" i="14"/>
  <c r="L1222" i="14"/>
  <c r="E1223" i="14"/>
  <c r="F1223" i="14"/>
  <c r="G1223" i="14"/>
  <c r="H1223" i="14"/>
  <c r="I1223" i="14"/>
  <c r="J1223" i="14"/>
  <c r="K1223" i="14"/>
  <c r="L1223" i="14"/>
  <c r="E1224" i="14"/>
  <c r="F1224" i="14"/>
  <c r="G1224" i="14"/>
  <c r="H1224" i="14"/>
  <c r="I1224" i="14"/>
  <c r="J1224" i="14"/>
  <c r="K1224" i="14"/>
  <c r="L1224" i="14"/>
  <c r="E1225" i="14"/>
  <c r="F1225" i="14"/>
  <c r="G1225" i="14"/>
  <c r="H1225" i="14"/>
  <c r="I1225" i="14"/>
  <c r="J1225" i="14"/>
  <c r="K1225" i="14"/>
  <c r="L1225" i="14"/>
  <c r="E1226" i="14"/>
  <c r="F1226" i="14"/>
  <c r="G1226" i="14"/>
  <c r="H1226" i="14"/>
  <c r="I1226" i="14"/>
  <c r="J1226" i="14"/>
  <c r="K1226" i="14"/>
  <c r="L1226" i="14"/>
  <c r="E1227" i="14"/>
  <c r="F1227" i="14"/>
  <c r="G1227" i="14"/>
  <c r="H1227" i="14"/>
  <c r="I1227" i="14"/>
  <c r="J1227" i="14"/>
  <c r="K1227" i="14"/>
  <c r="L1227" i="14"/>
  <c r="E1130" i="14"/>
  <c r="F1130" i="14"/>
  <c r="G1130" i="14"/>
  <c r="H1130" i="14"/>
  <c r="I1130" i="14"/>
  <c r="J1130" i="14"/>
  <c r="K1130" i="14"/>
  <c r="L1130" i="14"/>
  <c r="E1131" i="14"/>
  <c r="F1131" i="14"/>
  <c r="G1131" i="14"/>
  <c r="H1131" i="14"/>
  <c r="I1131" i="14"/>
  <c r="J1131" i="14"/>
  <c r="K1131" i="14"/>
  <c r="L1131" i="14"/>
  <c r="E1132" i="14"/>
  <c r="F1132" i="14"/>
  <c r="G1132" i="14"/>
  <c r="H1132" i="14"/>
  <c r="I1132" i="14"/>
  <c r="J1132" i="14"/>
  <c r="K1132" i="14"/>
  <c r="L1132" i="14"/>
  <c r="E1133" i="14"/>
  <c r="F1133" i="14"/>
  <c r="G1133" i="14"/>
  <c r="H1133" i="14"/>
  <c r="I1133" i="14"/>
  <c r="J1133" i="14"/>
  <c r="K1133" i="14"/>
  <c r="L1133" i="14"/>
  <c r="E1134" i="14"/>
  <c r="F1134" i="14"/>
  <c r="G1134" i="14"/>
  <c r="H1134" i="14"/>
  <c r="I1134" i="14"/>
  <c r="J1134" i="14"/>
  <c r="K1134" i="14"/>
  <c r="L1134" i="14"/>
  <c r="E1135" i="14"/>
  <c r="F1135" i="14"/>
  <c r="G1135" i="14"/>
  <c r="H1135" i="14"/>
  <c r="I1135" i="14"/>
  <c r="J1135" i="14"/>
  <c r="K1135" i="14"/>
  <c r="L1135" i="14"/>
  <c r="E1136" i="14"/>
  <c r="F1136" i="14"/>
  <c r="G1136" i="14"/>
  <c r="H1136" i="14"/>
  <c r="I1136" i="14"/>
  <c r="J1136" i="14"/>
  <c r="K1136" i="14"/>
  <c r="L1136" i="14"/>
  <c r="E1137" i="14"/>
  <c r="F1137" i="14"/>
  <c r="G1137" i="14"/>
  <c r="H1137" i="14"/>
  <c r="I1137" i="14"/>
  <c r="J1137" i="14"/>
  <c r="K1137" i="14"/>
  <c r="L1137" i="14"/>
  <c r="E1138" i="14"/>
  <c r="F1138" i="14"/>
  <c r="G1138" i="14"/>
  <c r="H1138" i="14"/>
  <c r="I1138" i="14"/>
  <c r="J1138" i="14"/>
  <c r="K1138" i="14"/>
  <c r="L1138" i="14"/>
  <c r="E1139" i="14"/>
  <c r="F1139" i="14"/>
  <c r="G1139" i="14"/>
  <c r="H1139" i="14"/>
  <c r="I1139" i="14"/>
  <c r="J1139" i="14"/>
  <c r="K1139" i="14"/>
  <c r="L1139" i="14"/>
  <c r="E1140" i="14"/>
  <c r="F1140" i="14"/>
  <c r="G1140" i="14"/>
  <c r="H1140" i="14"/>
  <c r="I1140" i="14"/>
  <c r="J1140" i="14"/>
  <c r="K1140" i="14"/>
  <c r="L1140" i="14"/>
  <c r="E1141" i="14"/>
  <c r="F1141" i="14"/>
  <c r="G1141" i="14"/>
  <c r="H1141" i="14"/>
  <c r="I1141" i="14"/>
  <c r="J1141" i="14"/>
  <c r="K1141" i="14"/>
  <c r="L1141" i="14"/>
  <c r="E1142" i="14"/>
  <c r="F1142" i="14"/>
  <c r="G1142" i="14"/>
  <c r="H1142" i="14"/>
  <c r="I1142" i="14"/>
  <c r="J1142" i="14"/>
  <c r="K1142" i="14"/>
  <c r="L1142" i="14"/>
  <c r="E1143" i="14"/>
  <c r="F1143" i="14"/>
  <c r="G1143" i="14"/>
  <c r="H1143" i="14"/>
  <c r="I1143" i="14"/>
  <c r="J1143" i="14"/>
  <c r="K1143" i="14"/>
  <c r="L1143" i="14"/>
  <c r="E1144" i="14"/>
  <c r="F1144" i="14"/>
  <c r="G1144" i="14"/>
  <c r="H1144" i="14"/>
  <c r="I1144" i="14"/>
  <c r="J1144" i="14"/>
  <c r="K1144" i="14"/>
  <c r="L1144" i="14"/>
  <c r="E1145" i="14"/>
  <c r="F1145" i="14"/>
  <c r="G1145" i="14"/>
  <c r="H1145" i="14"/>
  <c r="I1145" i="14"/>
  <c r="J1145" i="14"/>
  <c r="K1145" i="14"/>
  <c r="L1145" i="14"/>
  <c r="E1146" i="14"/>
  <c r="F1146" i="14"/>
  <c r="G1146" i="14"/>
  <c r="H1146" i="14"/>
  <c r="I1146" i="14"/>
  <c r="J1146" i="14"/>
  <c r="K1146" i="14"/>
  <c r="L1146" i="14"/>
  <c r="E1147" i="14"/>
  <c r="F1147" i="14"/>
  <c r="G1147" i="14"/>
  <c r="H1147" i="14"/>
  <c r="I1147" i="14"/>
  <c r="J1147" i="14"/>
  <c r="K1147" i="14"/>
  <c r="L1147" i="14"/>
  <c r="E1148" i="14"/>
  <c r="F1148" i="14"/>
  <c r="G1148" i="14"/>
  <c r="H1148" i="14"/>
  <c r="I1148" i="14"/>
  <c r="J1148" i="14"/>
  <c r="K1148" i="14"/>
  <c r="L1148" i="14"/>
  <c r="E1149" i="14"/>
  <c r="F1149" i="14"/>
  <c r="G1149" i="14"/>
  <c r="H1149" i="14"/>
  <c r="I1149" i="14"/>
  <c r="J1149" i="14"/>
  <c r="K1149" i="14"/>
  <c r="L1149" i="14"/>
  <c r="E1150" i="14"/>
  <c r="F1150" i="14"/>
  <c r="G1150" i="14"/>
  <c r="H1150" i="14"/>
  <c r="I1150" i="14"/>
  <c r="J1150" i="14"/>
  <c r="K1150" i="14"/>
  <c r="L1150" i="14"/>
  <c r="E1151" i="14"/>
  <c r="F1151" i="14"/>
  <c r="G1151" i="14"/>
  <c r="H1151" i="14"/>
  <c r="I1151" i="14"/>
  <c r="J1151" i="14"/>
  <c r="K1151" i="14"/>
  <c r="L1151" i="14"/>
  <c r="E1152" i="14"/>
  <c r="F1152" i="14"/>
  <c r="G1152" i="14"/>
  <c r="H1152" i="14"/>
  <c r="I1152" i="14"/>
  <c r="J1152" i="14"/>
  <c r="K1152" i="14"/>
  <c r="L1152" i="14"/>
  <c r="E1153" i="14"/>
  <c r="F1153" i="14"/>
  <c r="G1153" i="14"/>
  <c r="H1153" i="14"/>
  <c r="I1153" i="14"/>
  <c r="J1153" i="14"/>
  <c r="K1153" i="14"/>
  <c r="L1153" i="14"/>
  <c r="E1154" i="14"/>
  <c r="F1154" i="14"/>
  <c r="G1154" i="14"/>
  <c r="H1154" i="14"/>
  <c r="I1154" i="14"/>
  <c r="J1154" i="14"/>
  <c r="K1154" i="14"/>
  <c r="L1154" i="14"/>
  <c r="E1155" i="14"/>
  <c r="F1155" i="14"/>
  <c r="G1155" i="14"/>
  <c r="H1155" i="14"/>
  <c r="I1155" i="14"/>
  <c r="J1155" i="14"/>
  <c r="K1155" i="14"/>
  <c r="L1155" i="14"/>
  <c r="E1156" i="14"/>
  <c r="F1156" i="14"/>
  <c r="G1156" i="14"/>
  <c r="H1156" i="14"/>
  <c r="I1156" i="14"/>
  <c r="J1156" i="14"/>
  <c r="K1156" i="14"/>
  <c r="L1156" i="14"/>
  <c r="E1157" i="14"/>
  <c r="F1157" i="14"/>
  <c r="G1157" i="14"/>
  <c r="H1157" i="14"/>
  <c r="I1157" i="14"/>
  <c r="J1157" i="14"/>
  <c r="K1157" i="14"/>
  <c r="L1157" i="14"/>
  <c r="E1158" i="14"/>
  <c r="F1158" i="14"/>
  <c r="G1158" i="14"/>
  <c r="H1158" i="14"/>
  <c r="I1158" i="14"/>
  <c r="J1158" i="14"/>
  <c r="K1158" i="14"/>
  <c r="L1158" i="14"/>
  <c r="E1159" i="14"/>
  <c r="F1159" i="14"/>
  <c r="G1159" i="14"/>
  <c r="H1159" i="14"/>
  <c r="I1159" i="14"/>
  <c r="J1159" i="14"/>
  <c r="K1159" i="14"/>
  <c r="L1159" i="14"/>
  <c r="E1160" i="14"/>
  <c r="F1160" i="14"/>
  <c r="G1160" i="14"/>
  <c r="H1160" i="14"/>
  <c r="I1160" i="14"/>
  <c r="J1160" i="14"/>
  <c r="K1160" i="14"/>
  <c r="L1160" i="14"/>
  <c r="E1161" i="14"/>
  <c r="F1161" i="14"/>
  <c r="G1161" i="14"/>
  <c r="H1161" i="14"/>
  <c r="I1161" i="14"/>
  <c r="J1161" i="14"/>
  <c r="K1161" i="14"/>
  <c r="L1161" i="14"/>
  <c r="E1162" i="14"/>
  <c r="F1162" i="14"/>
  <c r="G1162" i="14"/>
  <c r="H1162" i="14"/>
  <c r="I1162" i="14"/>
  <c r="J1162" i="14"/>
  <c r="K1162" i="14"/>
  <c r="L1162" i="14"/>
  <c r="E1163" i="14"/>
  <c r="F1163" i="14"/>
  <c r="G1163" i="14"/>
  <c r="H1163" i="14"/>
  <c r="I1163" i="14"/>
  <c r="J1163" i="14"/>
  <c r="K1163" i="14"/>
  <c r="L1163" i="14"/>
  <c r="E1164" i="14"/>
  <c r="F1164" i="14"/>
  <c r="G1164" i="14"/>
  <c r="H1164" i="14"/>
  <c r="I1164" i="14"/>
  <c r="J1164" i="14"/>
  <c r="K1164" i="14"/>
  <c r="L1164" i="14"/>
  <c r="E1165" i="14"/>
  <c r="F1165" i="14"/>
  <c r="G1165" i="14"/>
  <c r="H1165" i="14"/>
  <c r="I1165" i="14"/>
  <c r="J1165" i="14"/>
  <c r="K1165" i="14"/>
  <c r="L1165" i="14"/>
  <c r="E1166" i="14"/>
  <c r="F1166" i="14"/>
  <c r="G1166" i="14"/>
  <c r="H1166" i="14"/>
  <c r="I1166" i="14"/>
  <c r="J1166" i="14"/>
  <c r="K1166" i="14"/>
  <c r="L1166" i="14"/>
  <c r="E1167" i="14"/>
  <c r="F1167" i="14"/>
  <c r="G1167" i="14"/>
  <c r="H1167" i="14"/>
  <c r="I1167" i="14"/>
  <c r="J1167" i="14"/>
  <c r="K1167" i="14"/>
  <c r="L1167" i="14"/>
  <c r="E1168" i="14"/>
  <c r="F1168" i="14"/>
  <c r="G1168" i="14"/>
  <c r="H1168" i="14"/>
  <c r="I1168" i="14"/>
  <c r="J1168" i="14"/>
  <c r="K1168" i="14"/>
  <c r="L1168" i="14"/>
  <c r="E1169" i="14"/>
  <c r="F1169" i="14"/>
  <c r="G1169" i="14"/>
  <c r="H1169" i="14"/>
  <c r="I1169" i="14"/>
  <c r="J1169" i="14"/>
  <c r="K1169" i="14"/>
  <c r="L1169" i="14"/>
  <c r="E1170" i="14"/>
  <c r="F1170" i="14"/>
  <c r="G1170" i="14"/>
  <c r="H1170" i="14"/>
  <c r="I1170" i="14"/>
  <c r="J1170" i="14"/>
  <c r="K1170" i="14"/>
  <c r="L1170" i="14"/>
  <c r="E1171" i="14"/>
  <c r="F1171" i="14"/>
  <c r="G1171" i="14"/>
  <c r="H1171" i="14"/>
  <c r="I1171" i="14"/>
  <c r="J1171" i="14"/>
  <c r="K1171" i="14"/>
  <c r="L1171" i="14"/>
  <c r="E1172" i="14"/>
  <c r="F1172" i="14"/>
  <c r="G1172" i="14"/>
  <c r="H1172" i="14"/>
  <c r="I1172" i="14"/>
  <c r="J1172" i="14"/>
  <c r="K1172" i="14"/>
  <c r="L1172" i="14"/>
  <c r="E1173" i="14"/>
  <c r="F1173" i="14"/>
  <c r="G1173" i="14"/>
  <c r="H1173" i="14"/>
  <c r="I1173" i="14"/>
  <c r="J1173" i="14"/>
  <c r="K1173" i="14"/>
  <c r="L1173" i="14"/>
  <c r="E1174" i="14"/>
  <c r="F1174" i="14"/>
  <c r="G1174" i="14"/>
  <c r="H1174" i="14"/>
  <c r="I1174" i="14"/>
  <c r="J1174" i="14"/>
  <c r="K1174" i="14"/>
  <c r="L1174" i="14"/>
  <c r="E1175" i="14"/>
  <c r="F1175" i="14"/>
  <c r="G1175" i="14"/>
  <c r="H1175" i="14"/>
  <c r="I1175" i="14"/>
  <c r="J1175" i="14"/>
  <c r="K1175" i="14"/>
  <c r="L1175" i="14"/>
  <c r="E1176" i="14"/>
  <c r="F1176" i="14"/>
  <c r="G1176" i="14"/>
  <c r="H1176" i="14"/>
  <c r="I1176" i="14"/>
  <c r="J1176" i="14"/>
  <c r="K1176" i="14"/>
  <c r="L1176" i="14"/>
  <c r="E1079" i="14"/>
  <c r="F1079" i="14"/>
  <c r="G1079" i="14"/>
  <c r="H1079" i="14"/>
  <c r="I1079" i="14"/>
  <c r="J1079" i="14"/>
  <c r="K1079" i="14"/>
  <c r="L1079" i="14"/>
  <c r="E1080" i="14"/>
  <c r="F1080" i="14"/>
  <c r="G1080" i="14"/>
  <c r="H1080" i="14"/>
  <c r="I1080" i="14"/>
  <c r="J1080" i="14"/>
  <c r="K1080" i="14"/>
  <c r="L1080" i="14"/>
  <c r="E1081" i="14"/>
  <c r="F1081" i="14"/>
  <c r="G1081" i="14"/>
  <c r="H1081" i="14"/>
  <c r="I1081" i="14"/>
  <c r="J1081" i="14"/>
  <c r="K1081" i="14"/>
  <c r="L1081" i="14"/>
  <c r="E1082" i="14"/>
  <c r="F1082" i="14"/>
  <c r="G1082" i="14"/>
  <c r="H1082" i="14"/>
  <c r="I1082" i="14"/>
  <c r="J1082" i="14"/>
  <c r="K1082" i="14"/>
  <c r="L1082" i="14"/>
  <c r="E1083" i="14"/>
  <c r="F1083" i="14"/>
  <c r="G1083" i="14"/>
  <c r="H1083" i="14"/>
  <c r="I1083" i="14"/>
  <c r="J1083" i="14"/>
  <c r="K1083" i="14"/>
  <c r="L1083" i="14"/>
  <c r="E1084" i="14"/>
  <c r="F1084" i="14"/>
  <c r="G1084" i="14"/>
  <c r="H1084" i="14"/>
  <c r="I1084" i="14"/>
  <c r="J1084" i="14"/>
  <c r="K1084" i="14"/>
  <c r="L1084" i="14"/>
  <c r="E1085" i="14"/>
  <c r="F1085" i="14"/>
  <c r="G1085" i="14"/>
  <c r="H1085" i="14"/>
  <c r="I1085" i="14"/>
  <c r="J1085" i="14"/>
  <c r="K1085" i="14"/>
  <c r="L1085" i="14"/>
  <c r="E1086" i="14"/>
  <c r="F1086" i="14"/>
  <c r="G1086" i="14"/>
  <c r="H1086" i="14"/>
  <c r="I1086" i="14"/>
  <c r="J1086" i="14"/>
  <c r="K1086" i="14"/>
  <c r="L1086" i="14"/>
  <c r="E1087" i="14"/>
  <c r="F1087" i="14"/>
  <c r="G1087" i="14"/>
  <c r="H1087" i="14"/>
  <c r="I1087" i="14"/>
  <c r="J1087" i="14"/>
  <c r="K1087" i="14"/>
  <c r="L1087" i="14"/>
  <c r="E1088" i="14"/>
  <c r="F1088" i="14"/>
  <c r="G1088" i="14"/>
  <c r="H1088" i="14"/>
  <c r="I1088" i="14"/>
  <c r="J1088" i="14"/>
  <c r="K1088" i="14"/>
  <c r="L1088" i="14"/>
  <c r="E1089" i="14"/>
  <c r="F1089" i="14"/>
  <c r="G1089" i="14"/>
  <c r="H1089" i="14"/>
  <c r="I1089" i="14"/>
  <c r="J1089" i="14"/>
  <c r="K1089" i="14"/>
  <c r="L1089" i="14"/>
  <c r="E1090" i="14"/>
  <c r="F1090" i="14"/>
  <c r="G1090" i="14"/>
  <c r="H1090" i="14"/>
  <c r="I1090" i="14"/>
  <c r="J1090" i="14"/>
  <c r="K1090" i="14"/>
  <c r="L1090" i="14"/>
  <c r="E1091" i="14"/>
  <c r="F1091" i="14"/>
  <c r="G1091" i="14"/>
  <c r="H1091" i="14"/>
  <c r="I1091" i="14"/>
  <c r="J1091" i="14"/>
  <c r="K1091" i="14"/>
  <c r="L1091" i="14"/>
  <c r="E1092" i="14"/>
  <c r="F1092" i="14"/>
  <c r="G1092" i="14"/>
  <c r="H1092" i="14"/>
  <c r="I1092" i="14"/>
  <c r="J1092" i="14"/>
  <c r="K1092" i="14"/>
  <c r="L1092" i="14"/>
  <c r="E1093" i="14"/>
  <c r="F1093" i="14"/>
  <c r="G1093" i="14"/>
  <c r="H1093" i="14"/>
  <c r="I1093" i="14"/>
  <c r="J1093" i="14"/>
  <c r="K1093" i="14"/>
  <c r="L1093" i="14"/>
  <c r="E1094" i="14"/>
  <c r="F1094" i="14"/>
  <c r="G1094" i="14"/>
  <c r="H1094" i="14"/>
  <c r="I1094" i="14"/>
  <c r="J1094" i="14"/>
  <c r="K1094" i="14"/>
  <c r="L1094" i="14"/>
  <c r="E1095" i="14"/>
  <c r="F1095" i="14"/>
  <c r="G1095" i="14"/>
  <c r="H1095" i="14"/>
  <c r="I1095" i="14"/>
  <c r="J1095" i="14"/>
  <c r="K1095" i="14"/>
  <c r="L1095" i="14"/>
  <c r="E1096" i="14"/>
  <c r="F1096" i="14"/>
  <c r="G1096" i="14"/>
  <c r="H1096" i="14"/>
  <c r="I1096" i="14"/>
  <c r="J1096" i="14"/>
  <c r="K1096" i="14"/>
  <c r="L1096" i="14"/>
  <c r="E1097" i="14"/>
  <c r="F1097" i="14"/>
  <c r="G1097" i="14"/>
  <c r="H1097" i="14"/>
  <c r="I1097" i="14"/>
  <c r="J1097" i="14"/>
  <c r="K1097" i="14"/>
  <c r="L1097" i="14"/>
  <c r="E1098" i="14"/>
  <c r="F1098" i="14"/>
  <c r="G1098" i="14"/>
  <c r="H1098" i="14"/>
  <c r="I1098" i="14"/>
  <c r="J1098" i="14"/>
  <c r="K1098" i="14"/>
  <c r="L1098" i="14"/>
  <c r="E1099" i="14"/>
  <c r="F1099" i="14"/>
  <c r="G1099" i="14"/>
  <c r="H1099" i="14"/>
  <c r="I1099" i="14"/>
  <c r="J1099" i="14"/>
  <c r="K1099" i="14"/>
  <c r="L1099" i="14"/>
  <c r="E1100" i="14"/>
  <c r="F1100" i="14"/>
  <c r="G1100" i="14"/>
  <c r="H1100" i="14"/>
  <c r="I1100" i="14"/>
  <c r="J1100" i="14"/>
  <c r="K1100" i="14"/>
  <c r="L1100" i="14"/>
  <c r="E1101" i="14"/>
  <c r="F1101" i="14"/>
  <c r="G1101" i="14"/>
  <c r="H1101" i="14"/>
  <c r="I1101" i="14"/>
  <c r="J1101" i="14"/>
  <c r="K1101" i="14"/>
  <c r="L1101" i="14"/>
  <c r="E1102" i="14"/>
  <c r="F1102" i="14"/>
  <c r="G1102" i="14"/>
  <c r="H1102" i="14"/>
  <c r="I1102" i="14"/>
  <c r="J1102" i="14"/>
  <c r="K1102" i="14"/>
  <c r="L1102" i="14"/>
  <c r="E1103" i="14"/>
  <c r="F1103" i="14"/>
  <c r="G1103" i="14"/>
  <c r="H1103" i="14"/>
  <c r="I1103" i="14"/>
  <c r="J1103" i="14"/>
  <c r="K1103" i="14"/>
  <c r="L1103" i="14"/>
  <c r="E1104" i="14"/>
  <c r="F1104" i="14"/>
  <c r="G1104" i="14"/>
  <c r="H1104" i="14"/>
  <c r="I1104" i="14"/>
  <c r="J1104" i="14"/>
  <c r="K1104" i="14"/>
  <c r="L1104" i="14"/>
  <c r="E1105" i="14"/>
  <c r="F1105" i="14"/>
  <c r="G1105" i="14"/>
  <c r="H1105" i="14"/>
  <c r="I1105" i="14"/>
  <c r="J1105" i="14"/>
  <c r="K1105" i="14"/>
  <c r="L1105" i="14"/>
  <c r="E1106" i="14"/>
  <c r="F1106" i="14"/>
  <c r="G1106" i="14"/>
  <c r="H1106" i="14"/>
  <c r="I1106" i="14"/>
  <c r="J1106" i="14"/>
  <c r="K1106" i="14"/>
  <c r="L1106" i="14"/>
  <c r="E1107" i="14"/>
  <c r="F1107" i="14"/>
  <c r="G1107" i="14"/>
  <c r="H1107" i="14"/>
  <c r="I1107" i="14"/>
  <c r="J1107" i="14"/>
  <c r="K1107" i="14"/>
  <c r="L1107" i="14"/>
  <c r="E1108" i="14"/>
  <c r="F1108" i="14"/>
  <c r="G1108" i="14"/>
  <c r="H1108" i="14"/>
  <c r="I1108" i="14"/>
  <c r="J1108" i="14"/>
  <c r="K1108" i="14"/>
  <c r="L1108" i="14"/>
  <c r="E1109" i="14"/>
  <c r="F1109" i="14"/>
  <c r="G1109" i="14"/>
  <c r="H1109" i="14"/>
  <c r="I1109" i="14"/>
  <c r="J1109" i="14"/>
  <c r="K1109" i="14"/>
  <c r="L1109" i="14"/>
  <c r="E1110" i="14"/>
  <c r="F1110" i="14"/>
  <c r="G1110" i="14"/>
  <c r="H1110" i="14"/>
  <c r="I1110" i="14"/>
  <c r="J1110" i="14"/>
  <c r="K1110" i="14"/>
  <c r="L1110" i="14"/>
  <c r="E1111" i="14"/>
  <c r="F1111" i="14"/>
  <c r="G1111" i="14"/>
  <c r="H1111" i="14"/>
  <c r="I1111" i="14"/>
  <c r="J1111" i="14"/>
  <c r="K1111" i="14"/>
  <c r="L1111" i="14"/>
  <c r="E1112" i="14"/>
  <c r="F1112" i="14"/>
  <c r="G1112" i="14"/>
  <c r="H1112" i="14"/>
  <c r="I1112" i="14"/>
  <c r="J1112" i="14"/>
  <c r="K1112" i="14"/>
  <c r="L1112" i="14"/>
  <c r="E1113" i="14"/>
  <c r="F1113" i="14"/>
  <c r="G1113" i="14"/>
  <c r="H1113" i="14"/>
  <c r="I1113" i="14"/>
  <c r="J1113" i="14"/>
  <c r="K1113" i="14"/>
  <c r="L1113" i="14"/>
  <c r="E1114" i="14"/>
  <c r="F1114" i="14"/>
  <c r="G1114" i="14"/>
  <c r="H1114" i="14"/>
  <c r="I1114" i="14"/>
  <c r="J1114" i="14"/>
  <c r="K1114" i="14"/>
  <c r="L1114" i="14"/>
  <c r="E1115" i="14"/>
  <c r="F1115" i="14"/>
  <c r="G1115" i="14"/>
  <c r="H1115" i="14"/>
  <c r="I1115" i="14"/>
  <c r="J1115" i="14"/>
  <c r="K1115" i="14"/>
  <c r="L1115" i="14"/>
  <c r="E1116" i="14"/>
  <c r="F1116" i="14"/>
  <c r="G1116" i="14"/>
  <c r="H1116" i="14"/>
  <c r="I1116" i="14"/>
  <c r="J1116" i="14"/>
  <c r="K1116" i="14"/>
  <c r="L1116" i="14"/>
  <c r="E1117" i="14"/>
  <c r="F1117" i="14"/>
  <c r="G1117" i="14"/>
  <c r="H1117" i="14"/>
  <c r="I1117" i="14"/>
  <c r="J1117" i="14"/>
  <c r="K1117" i="14"/>
  <c r="L1117" i="14"/>
  <c r="E1118" i="14"/>
  <c r="F1118" i="14"/>
  <c r="G1118" i="14"/>
  <c r="H1118" i="14"/>
  <c r="I1118" i="14"/>
  <c r="J1118" i="14"/>
  <c r="K1118" i="14"/>
  <c r="L1118" i="14"/>
  <c r="E1119" i="14"/>
  <c r="F1119" i="14"/>
  <c r="G1119" i="14"/>
  <c r="H1119" i="14"/>
  <c r="I1119" i="14"/>
  <c r="J1119" i="14"/>
  <c r="K1119" i="14"/>
  <c r="L1119" i="14"/>
  <c r="E1120" i="14"/>
  <c r="F1120" i="14"/>
  <c r="G1120" i="14"/>
  <c r="H1120" i="14"/>
  <c r="I1120" i="14"/>
  <c r="J1120" i="14"/>
  <c r="K1120" i="14"/>
  <c r="L1120" i="14"/>
  <c r="E1121" i="14"/>
  <c r="F1121" i="14"/>
  <c r="G1121" i="14"/>
  <c r="H1121" i="14"/>
  <c r="I1121" i="14"/>
  <c r="J1121" i="14"/>
  <c r="K1121" i="14"/>
  <c r="L1121" i="14"/>
  <c r="E1122" i="14"/>
  <c r="F1122" i="14"/>
  <c r="G1122" i="14"/>
  <c r="H1122" i="14"/>
  <c r="I1122" i="14"/>
  <c r="J1122" i="14"/>
  <c r="K1122" i="14"/>
  <c r="L1122" i="14"/>
  <c r="E1123" i="14"/>
  <c r="F1123" i="14"/>
  <c r="G1123" i="14"/>
  <c r="H1123" i="14"/>
  <c r="I1123" i="14"/>
  <c r="J1123" i="14"/>
  <c r="K1123" i="14"/>
  <c r="L1123" i="14"/>
  <c r="E1124" i="14"/>
  <c r="F1124" i="14"/>
  <c r="G1124" i="14"/>
  <c r="H1124" i="14"/>
  <c r="I1124" i="14"/>
  <c r="J1124" i="14"/>
  <c r="K1124" i="14"/>
  <c r="L1124" i="14"/>
  <c r="E1125" i="14"/>
  <c r="F1125" i="14"/>
  <c r="G1125" i="14"/>
  <c r="H1125" i="14"/>
  <c r="I1125" i="14"/>
  <c r="J1125" i="14"/>
  <c r="K1125" i="14"/>
  <c r="L1125" i="14"/>
  <c r="E1028" i="14"/>
  <c r="F1028" i="14"/>
  <c r="G1028" i="14"/>
  <c r="H1028" i="14"/>
  <c r="I1028" i="14"/>
  <c r="J1028" i="14"/>
  <c r="K1028" i="14"/>
  <c r="L1028" i="14"/>
  <c r="E1029" i="14"/>
  <c r="F1029" i="14"/>
  <c r="G1029" i="14"/>
  <c r="H1029" i="14"/>
  <c r="I1029" i="14"/>
  <c r="J1029" i="14"/>
  <c r="K1029" i="14"/>
  <c r="L1029" i="14"/>
  <c r="E1030" i="14"/>
  <c r="F1030" i="14"/>
  <c r="G1030" i="14"/>
  <c r="H1030" i="14"/>
  <c r="I1030" i="14"/>
  <c r="J1030" i="14"/>
  <c r="K1030" i="14"/>
  <c r="L1030" i="14"/>
  <c r="E1031" i="14"/>
  <c r="F1031" i="14"/>
  <c r="G1031" i="14"/>
  <c r="H1031" i="14"/>
  <c r="I1031" i="14"/>
  <c r="J1031" i="14"/>
  <c r="K1031" i="14"/>
  <c r="L1031" i="14"/>
  <c r="E1032" i="14"/>
  <c r="F1032" i="14"/>
  <c r="G1032" i="14"/>
  <c r="H1032" i="14"/>
  <c r="I1032" i="14"/>
  <c r="J1032" i="14"/>
  <c r="K1032" i="14"/>
  <c r="L1032" i="14"/>
  <c r="E1033" i="14"/>
  <c r="F1033" i="14"/>
  <c r="G1033" i="14"/>
  <c r="H1033" i="14"/>
  <c r="I1033" i="14"/>
  <c r="J1033" i="14"/>
  <c r="K1033" i="14"/>
  <c r="L1033" i="14"/>
  <c r="E1034" i="14"/>
  <c r="F1034" i="14"/>
  <c r="G1034" i="14"/>
  <c r="H1034" i="14"/>
  <c r="I1034" i="14"/>
  <c r="J1034" i="14"/>
  <c r="K1034" i="14"/>
  <c r="L1034" i="14"/>
  <c r="E1035" i="14"/>
  <c r="F1035" i="14"/>
  <c r="G1035" i="14"/>
  <c r="H1035" i="14"/>
  <c r="I1035" i="14"/>
  <c r="J1035" i="14"/>
  <c r="K1035" i="14"/>
  <c r="L1035" i="14"/>
  <c r="E1036" i="14"/>
  <c r="F1036" i="14"/>
  <c r="G1036" i="14"/>
  <c r="H1036" i="14"/>
  <c r="I1036" i="14"/>
  <c r="J1036" i="14"/>
  <c r="K1036" i="14"/>
  <c r="L1036" i="14"/>
  <c r="E1037" i="14"/>
  <c r="F1037" i="14"/>
  <c r="G1037" i="14"/>
  <c r="H1037" i="14"/>
  <c r="I1037" i="14"/>
  <c r="J1037" i="14"/>
  <c r="K1037" i="14"/>
  <c r="L1037" i="14"/>
  <c r="E1038" i="14"/>
  <c r="F1038" i="14"/>
  <c r="G1038" i="14"/>
  <c r="H1038" i="14"/>
  <c r="I1038" i="14"/>
  <c r="J1038" i="14"/>
  <c r="K1038" i="14"/>
  <c r="L1038" i="14"/>
  <c r="E1039" i="14"/>
  <c r="F1039" i="14"/>
  <c r="G1039" i="14"/>
  <c r="H1039" i="14"/>
  <c r="I1039" i="14"/>
  <c r="J1039" i="14"/>
  <c r="K1039" i="14"/>
  <c r="L1039" i="14"/>
  <c r="E1040" i="14"/>
  <c r="F1040" i="14"/>
  <c r="G1040" i="14"/>
  <c r="H1040" i="14"/>
  <c r="I1040" i="14"/>
  <c r="J1040" i="14"/>
  <c r="K1040" i="14"/>
  <c r="L1040" i="14"/>
  <c r="E1041" i="14"/>
  <c r="F1041" i="14"/>
  <c r="G1041" i="14"/>
  <c r="H1041" i="14"/>
  <c r="I1041" i="14"/>
  <c r="J1041" i="14"/>
  <c r="K1041" i="14"/>
  <c r="L1041" i="14"/>
  <c r="E1042" i="14"/>
  <c r="F1042" i="14"/>
  <c r="G1042" i="14"/>
  <c r="H1042" i="14"/>
  <c r="I1042" i="14"/>
  <c r="J1042" i="14"/>
  <c r="K1042" i="14"/>
  <c r="L1042" i="14"/>
  <c r="E1043" i="14"/>
  <c r="F1043" i="14"/>
  <c r="G1043" i="14"/>
  <c r="H1043" i="14"/>
  <c r="I1043" i="14"/>
  <c r="J1043" i="14"/>
  <c r="K1043" i="14"/>
  <c r="L1043" i="14"/>
  <c r="E1044" i="14"/>
  <c r="F1044" i="14"/>
  <c r="G1044" i="14"/>
  <c r="H1044" i="14"/>
  <c r="I1044" i="14"/>
  <c r="J1044" i="14"/>
  <c r="K1044" i="14"/>
  <c r="L1044" i="14"/>
  <c r="E1045" i="14"/>
  <c r="F1045" i="14"/>
  <c r="G1045" i="14"/>
  <c r="H1045" i="14"/>
  <c r="I1045" i="14"/>
  <c r="J1045" i="14"/>
  <c r="K1045" i="14"/>
  <c r="L1045" i="14"/>
  <c r="E1046" i="14"/>
  <c r="F1046" i="14"/>
  <c r="G1046" i="14"/>
  <c r="H1046" i="14"/>
  <c r="I1046" i="14"/>
  <c r="J1046" i="14"/>
  <c r="K1046" i="14"/>
  <c r="L1046" i="14"/>
  <c r="E1047" i="14"/>
  <c r="F1047" i="14"/>
  <c r="G1047" i="14"/>
  <c r="H1047" i="14"/>
  <c r="I1047" i="14"/>
  <c r="J1047" i="14"/>
  <c r="K1047" i="14"/>
  <c r="L1047" i="14"/>
  <c r="E1048" i="14"/>
  <c r="F1048" i="14"/>
  <c r="G1048" i="14"/>
  <c r="H1048" i="14"/>
  <c r="I1048" i="14"/>
  <c r="J1048" i="14"/>
  <c r="K1048" i="14"/>
  <c r="L1048" i="14"/>
  <c r="E1049" i="14"/>
  <c r="F1049" i="14"/>
  <c r="G1049" i="14"/>
  <c r="H1049" i="14"/>
  <c r="I1049" i="14"/>
  <c r="J1049" i="14"/>
  <c r="K1049" i="14"/>
  <c r="L1049" i="14"/>
  <c r="E1050" i="14"/>
  <c r="F1050" i="14"/>
  <c r="G1050" i="14"/>
  <c r="H1050" i="14"/>
  <c r="I1050" i="14"/>
  <c r="J1050" i="14"/>
  <c r="K1050" i="14"/>
  <c r="L1050" i="14"/>
  <c r="E1051" i="14"/>
  <c r="F1051" i="14"/>
  <c r="G1051" i="14"/>
  <c r="H1051" i="14"/>
  <c r="I1051" i="14"/>
  <c r="J1051" i="14"/>
  <c r="K1051" i="14"/>
  <c r="L1051" i="14"/>
  <c r="E1052" i="14"/>
  <c r="F1052" i="14"/>
  <c r="G1052" i="14"/>
  <c r="H1052" i="14"/>
  <c r="I1052" i="14"/>
  <c r="J1052" i="14"/>
  <c r="K1052" i="14"/>
  <c r="L1052" i="14"/>
  <c r="E1053" i="14"/>
  <c r="F1053" i="14"/>
  <c r="G1053" i="14"/>
  <c r="H1053" i="14"/>
  <c r="I1053" i="14"/>
  <c r="J1053" i="14"/>
  <c r="K1053" i="14"/>
  <c r="L1053" i="14"/>
  <c r="E1054" i="14"/>
  <c r="F1054" i="14"/>
  <c r="G1054" i="14"/>
  <c r="H1054" i="14"/>
  <c r="I1054" i="14"/>
  <c r="J1054" i="14"/>
  <c r="K1054" i="14"/>
  <c r="L1054" i="14"/>
  <c r="E1055" i="14"/>
  <c r="F1055" i="14"/>
  <c r="G1055" i="14"/>
  <c r="H1055" i="14"/>
  <c r="I1055" i="14"/>
  <c r="J1055" i="14"/>
  <c r="K1055" i="14"/>
  <c r="L1055" i="14"/>
  <c r="E1056" i="14"/>
  <c r="F1056" i="14"/>
  <c r="G1056" i="14"/>
  <c r="H1056" i="14"/>
  <c r="I1056" i="14"/>
  <c r="J1056" i="14"/>
  <c r="K1056" i="14"/>
  <c r="L1056" i="14"/>
  <c r="E1057" i="14"/>
  <c r="F1057" i="14"/>
  <c r="G1057" i="14"/>
  <c r="H1057" i="14"/>
  <c r="I1057" i="14"/>
  <c r="J1057" i="14"/>
  <c r="K1057" i="14"/>
  <c r="L1057" i="14"/>
  <c r="E1058" i="14"/>
  <c r="F1058" i="14"/>
  <c r="G1058" i="14"/>
  <c r="H1058" i="14"/>
  <c r="I1058" i="14"/>
  <c r="J1058" i="14"/>
  <c r="K1058" i="14"/>
  <c r="L1058" i="14"/>
  <c r="E1059" i="14"/>
  <c r="F1059" i="14"/>
  <c r="G1059" i="14"/>
  <c r="H1059" i="14"/>
  <c r="I1059" i="14"/>
  <c r="J1059" i="14"/>
  <c r="K1059" i="14"/>
  <c r="L1059" i="14"/>
  <c r="E1060" i="14"/>
  <c r="F1060" i="14"/>
  <c r="G1060" i="14"/>
  <c r="H1060" i="14"/>
  <c r="I1060" i="14"/>
  <c r="J1060" i="14"/>
  <c r="K1060" i="14"/>
  <c r="L1060" i="14"/>
  <c r="E1061" i="14"/>
  <c r="F1061" i="14"/>
  <c r="G1061" i="14"/>
  <c r="H1061" i="14"/>
  <c r="I1061" i="14"/>
  <c r="J1061" i="14"/>
  <c r="K1061" i="14"/>
  <c r="L1061" i="14"/>
  <c r="E1062" i="14"/>
  <c r="F1062" i="14"/>
  <c r="G1062" i="14"/>
  <c r="H1062" i="14"/>
  <c r="I1062" i="14"/>
  <c r="J1062" i="14"/>
  <c r="K1062" i="14"/>
  <c r="L1062" i="14"/>
  <c r="E1063" i="14"/>
  <c r="F1063" i="14"/>
  <c r="G1063" i="14"/>
  <c r="H1063" i="14"/>
  <c r="I1063" i="14"/>
  <c r="J1063" i="14"/>
  <c r="K1063" i="14"/>
  <c r="L1063" i="14"/>
  <c r="E1064" i="14"/>
  <c r="F1064" i="14"/>
  <c r="G1064" i="14"/>
  <c r="H1064" i="14"/>
  <c r="I1064" i="14"/>
  <c r="J1064" i="14"/>
  <c r="K1064" i="14"/>
  <c r="L1064" i="14"/>
  <c r="E1065" i="14"/>
  <c r="F1065" i="14"/>
  <c r="G1065" i="14"/>
  <c r="H1065" i="14"/>
  <c r="I1065" i="14"/>
  <c r="J1065" i="14"/>
  <c r="K1065" i="14"/>
  <c r="L1065" i="14"/>
  <c r="E1066" i="14"/>
  <c r="F1066" i="14"/>
  <c r="G1066" i="14"/>
  <c r="H1066" i="14"/>
  <c r="I1066" i="14"/>
  <c r="J1066" i="14"/>
  <c r="K1066" i="14"/>
  <c r="L1066" i="14"/>
  <c r="E1067" i="14"/>
  <c r="F1067" i="14"/>
  <c r="G1067" i="14"/>
  <c r="H1067" i="14"/>
  <c r="I1067" i="14"/>
  <c r="J1067" i="14"/>
  <c r="K1067" i="14"/>
  <c r="L1067" i="14"/>
  <c r="E1068" i="14"/>
  <c r="F1068" i="14"/>
  <c r="G1068" i="14"/>
  <c r="H1068" i="14"/>
  <c r="I1068" i="14"/>
  <c r="J1068" i="14"/>
  <c r="K1068" i="14"/>
  <c r="L1068" i="14"/>
  <c r="E1069" i="14"/>
  <c r="F1069" i="14"/>
  <c r="G1069" i="14"/>
  <c r="H1069" i="14"/>
  <c r="I1069" i="14"/>
  <c r="J1069" i="14"/>
  <c r="K1069" i="14"/>
  <c r="L1069" i="14"/>
  <c r="E1070" i="14"/>
  <c r="F1070" i="14"/>
  <c r="G1070" i="14"/>
  <c r="H1070" i="14"/>
  <c r="I1070" i="14"/>
  <c r="J1070" i="14"/>
  <c r="K1070" i="14"/>
  <c r="L1070" i="14"/>
  <c r="E1071" i="14"/>
  <c r="F1071" i="14"/>
  <c r="G1071" i="14"/>
  <c r="H1071" i="14"/>
  <c r="I1071" i="14"/>
  <c r="J1071" i="14"/>
  <c r="K1071" i="14"/>
  <c r="L1071" i="14"/>
  <c r="E1072" i="14"/>
  <c r="F1072" i="14"/>
  <c r="G1072" i="14"/>
  <c r="H1072" i="14"/>
  <c r="I1072" i="14"/>
  <c r="J1072" i="14"/>
  <c r="K1072" i="14"/>
  <c r="L1072" i="14"/>
  <c r="E1073" i="14"/>
  <c r="F1073" i="14"/>
  <c r="G1073" i="14"/>
  <c r="H1073" i="14"/>
  <c r="I1073" i="14"/>
  <c r="J1073" i="14"/>
  <c r="K1073" i="14"/>
  <c r="L1073" i="14"/>
  <c r="E1074" i="14"/>
  <c r="F1074" i="14"/>
  <c r="G1074" i="14"/>
  <c r="H1074" i="14"/>
  <c r="I1074" i="14"/>
  <c r="J1074" i="14"/>
  <c r="K1074" i="14"/>
  <c r="L1074" i="14"/>
  <c r="E977" i="14"/>
  <c r="F977" i="14"/>
  <c r="G977" i="14"/>
  <c r="H977" i="14"/>
  <c r="I977" i="14"/>
  <c r="J977" i="14"/>
  <c r="K977" i="14"/>
  <c r="L977" i="14"/>
  <c r="E978" i="14"/>
  <c r="F978" i="14"/>
  <c r="G978" i="14"/>
  <c r="H978" i="14"/>
  <c r="I978" i="14"/>
  <c r="J978" i="14"/>
  <c r="K978" i="14"/>
  <c r="L978" i="14"/>
  <c r="E979" i="14"/>
  <c r="F979" i="14"/>
  <c r="G979" i="14"/>
  <c r="H979" i="14"/>
  <c r="I979" i="14"/>
  <c r="J979" i="14"/>
  <c r="K979" i="14"/>
  <c r="L979" i="14"/>
  <c r="E980" i="14"/>
  <c r="F980" i="14"/>
  <c r="G980" i="14"/>
  <c r="H980" i="14"/>
  <c r="I980" i="14"/>
  <c r="J980" i="14"/>
  <c r="K980" i="14"/>
  <c r="L980" i="14"/>
  <c r="E981" i="14"/>
  <c r="F981" i="14"/>
  <c r="G981" i="14"/>
  <c r="H981" i="14"/>
  <c r="I981" i="14"/>
  <c r="J981" i="14"/>
  <c r="K981" i="14"/>
  <c r="L981" i="14"/>
  <c r="E982" i="14"/>
  <c r="F982" i="14"/>
  <c r="G982" i="14"/>
  <c r="H982" i="14"/>
  <c r="I982" i="14"/>
  <c r="J982" i="14"/>
  <c r="K982" i="14"/>
  <c r="L982" i="14"/>
  <c r="E983" i="14"/>
  <c r="F983" i="14"/>
  <c r="G983" i="14"/>
  <c r="H983" i="14"/>
  <c r="I983" i="14"/>
  <c r="J983" i="14"/>
  <c r="K983" i="14"/>
  <c r="L983" i="14"/>
  <c r="E984" i="14"/>
  <c r="F984" i="14"/>
  <c r="G984" i="14"/>
  <c r="H984" i="14"/>
  <c r="I984" i="14"/>
  <c r="J984" i="14"/>
  <c r="K984" i="14"/>
  <c r="L984" i="14"/>
  <c r="E985" i="14"/>
  <c r="F985" i="14"/>
  <c r="G985" i="14"/>
  <c r="H985" i="14"/>
  <c r="I985" i="14"/>
  <c r="J985" i="14"/>
  <c r="K985" i="14"/>
  <c r="L985" i="14"/>
  <c r="E986" i="14"/>
  <c r="F986" i="14"/>
  <c r="G986" i="14"/>
  <c r="H986" i="14"/>
  <c r="I986" i="14"/>
  <c r="J986" i="14"/>
  <c r="K986" i="14"/>
  <c r="L986" i="14"/>
  <c r="E987" i="14"/>
  <c r="F987" i="14"/>
  <c r="G987" i="14"/>
  <c r="H987" i="14"/>
  <c r="I987" i="14"/>
  <c r="J987" i="14"/>
  <c r="K987" i="14"/>
  <c r="L987" i="14"/>
  <c r="E988" i="14"/>
  <c r="F988" i="14"/>
  <c r="G988" i="14"/>
  <c r="H988" i="14"/>
  <c r="I988" i="14"/>
  <c r="J988" i="14"/>
  <c r="K988" i="14"/>
  <c r="L988" i="14"/>
  <c r="E989" i="14"/>
  <c r="F989" i="14"/>
  <c r="G989" i="14"/>
  <c r="H989" i="14"/>
  <c r="I989" i="14"/>
  <c r="J989" i="14"/>
  <c r="K989" i="14"/>
  <c r="L989" i="14"/>
  <c r="E990" i="14"/>
  <c r="F990" i="14"/>
  <c r="G990" i="14"/>
  <c r="H990" i="14"/>
  <c r="I990" i="14"/>
  <c r="J990" i="14"/>
  <c r="K990" i="14"/>
  <c r="L990" i="14"/>
  <c r="E991" i="14"/>
  <c r="F991" i="14"/>
  <c r="G991" i="14"/>
  <c r="H991" i="14"/>
  <c r="I991" i="14"/>
  <c r="J991" i="14"/>
  <c r="K991" i="14"/>
  <c r="L991" i="14"/>
  <c r="E992" i="14"/>
  <c r="F992" i="14"/>
  <c r="G992" i="14"/>
  <c r="H992" i="14"/>
  <c r="I992" i="14"/>
  <c r="J992" i="14"/>
  <c r="K992" i="14"/>
  <c r="L992" i="14"/>
  <c r="E993" i="14"/>
  <c r="F993" i="14"/>
  <c r="G993" i="14"/>
  <c r="H993" i="14"/>
  <c r="I993" i="14"/>
  <c r="J993" i="14"/>
  <c r="K993" i="14"/>
  <c r="L993" i="14"/>
  <c r="E994" i="14"/>
  <c r="F994" i="14"/>
  <c r="G994" i="14"/>
  <c r="H994" i="14"/>
  <c r="I994" i="14"/>
  <c r="J994" i="14"/>
  <c r="K994" i="14"/>
  <c r="L994" i="14"/>
  <c r="E995" i="14"/>
  <c r="F995" i="14"/>
  <c r="G995" i="14"/>
  <c r="H995" i="14"/>
  <c r="I995" i="14"/>
  <c r="J995" i="14"/>
  <c r="K995" i="14"/>
  <c r="L995" i="14"/>
  <c r="E996" i="14"/>
  <c r="F996" i="14"/>
  <c r="G996" i="14"/>
  <c r="H996" i="14"/>
  <c r="I996" i="14"/>
  <c r="J996" i="14"/>
  <c r="K996" i="14"/>
  <c r="L996" i="14"/>
  <c r="E997" i="14"/>
  <c r="F997" i="14"/>
  <c r="G997" i="14"/>
  <c r="H997" i="14"/>
  <c r="I997" i="14"/>
  <c r="J997" i="14"/>
  <c r="K997" i="14"/>
  <c r="L997" i="14"/>
  <c r="E998" i="14"/>
  <c r="F998" i="14"/>
  <c r="G998" i="14"/>
  <c r="H998" i="14"/>
  <c r="I998" i="14"/>
  <c r="J998" i="14"/>
  <c r="K998" i="14"/>
  <c r="L998" i="14"/>
  <c r="E999" i="14"/>
  <c r="F999" i="14"/>
  <c r="G999" i="14"/>
  <c r="H999" i="14"/>
  <c r="I999" i="14"/>
  <c r="J999" i="14"/>
  <c r="K999" i="14"/>
  <c r="L999" i="14"/>
  <c r="E1000" i="14"/>
  <c r="F1000" i="14"/>
  <c r="G1000" i="14"/>
  <c r="H1000" i="14"/>
  <c r="I1000" i="14"/>
  <c r="J1000" i="14"/>
  <c r="K1000" i="14"/>
  <c r="L1000" i="14"/>
  <c r="E1001" i="14"/>
  <c r="F1001" i="14"/>
  <c r="G1001" i="14"/>
  <c r="H1001" i="14"/>
  <c r="I1001" i="14"/>
  <c r="J1001" i="14"/>
  <c r="K1001" i="14"/>
  <c r="L1001" i="14"/>
  <c r="E1002" i="14"/>
  <c r="F1002" i="14"/>
  <c r="G1002" i="14"/>
  <c r="H1002" i="14"/>
  <c r="I1002" i="14"/>
  <c r="J1002" i="14"/>
  <c r="K1002" i="14"/>
  <c r="L1002" i="14"/>
  <c r="E1003" i="14"/>
  <c r="F1003" i="14"/>
  <c r="G1003" i="14"/>
  <c r="H1003" i="14"/>
  <c r="I1003" i="14"/>
  <c r="J1003" i="14"/>
  <c r="K1003" i="14"/>
  <c r="L1003" i="14"/>
  <c r="E1004" i="14"/>
  <c r="F1004" i="14"/>
  <c r="G1004" i="14"/>
  <c r="H1004" i="14"/>
  <c r="I1004" i="14"/>
  <c r="J1004" i="14"/>
  <c r="K1004" i="14"/>
  <c r="L1004" i="14"/>
  <c r="E1005" i="14"/>
  <c r="F1005" i="14"/>
  <c r="G1005" i="14"/>
  <c r="H1005" i="14"/>
  <c r="I1005" i="14"/>
  <c r="J1005" i="14"/>
  <c r="K1005" i="14"/>
  <c r="L1005" i="14"/>
  <c r="E1006" i="14"/>
  <c r="F1006" i="14"/>
  <c r="G1006" i="14"/>
  <c r="H1006" i="14"/>
  <c r="I1006" i="14"/>
  <c r="J1006" i="14"/>
  <c r="K1006" i="14"/>
  <c r="L1006" i="14"/>
  <c r="E1007" i="14"/>
  <c r="F1007" i="14"/>
  <c r="G1007" i="14"/>
  <c r="H1007" i="14"/>
  <c r="I1007" i="14"/>
  <c r="J1007" i="14"/>
  <c r="K1007" i="14"/>
  <c r="L1007" i="14"/>
  <c r="E1008" i="14"/>
  <c r="F1008" i="14"/>
  <c r="G1008" i="14"/>
  <c r="H1008" i="14"/>
  <c r="I1008" i="14"/>
  <c r="J1008" i="14"/>
  <c r="K1008" i="14"/>
  <c r="L1008" i="14"/>
  <c r="E1009" i="14"/>
  <c r="F1009" i="14"/>
  <c r="G1009" i="14"/>
  <c r="H1009" i="14"/>
  <c r="I1009" i="14"/>
  <c r="J1009" i="14"/>
  <c r="K1009" i="14"/>
  <c r="L1009" i="14"/>
  <c r="E1010" i="14"/>
  <c r="F1010" i="14"/>
  <c r="G1010" i="14"/>
  <c r="H1010" i="14"/>
  <c r="I1010" i="14"/>
  <c r="J1010" i="14"/>
  <c r="K1010" i="14"/>
  <c r="L1010" i="14"/>
  <c r="E1011" i="14"/>
  <c r="F1011" i="14"/>
  <c r="G1011" i="14"/>
  <c r="H1011" i="14"/>
  <c r="I1011" i="14"/>
  <c r="J1011" i="14"/>
  <c r="K1011" i="14"/>
  <c r="L1011" i="14"/>
  <c r="E1012" i="14"/>
  <c r="F1012" i="14"/>
  <c r="G1012" i="14"/>
  <c r="H1012" i="14"/>
  <c r="I1012" i="14"/>
  <c r="J1012" i="14"/>
  <c r="K1012" i="14"/>
  <c r="L1012" i="14"/>
  <c r="E1013" i="14"/>
  <c r="F1013" i="14"/>
  <c r="G1013" i="14"/>
  <c r="H1013" i="14"/>
  <c r="I1013" i="14"/>
  <c r="J1013" i="14"/>
  <c r="K1013" i="14"/>
  <c r="L1013" i="14"/>
  <c r="E1014" i="14"/>
  <c r="F1014" i="14"/>
  <c r="G1014" i="14"/>
  <c r="H1014" i="14"/>
  <c r="I1014" i="14"/>
  <c r="J1014" i="14"/>
  <c r="K1014" i="14"/>
  <c r="L1014" i="14"/>
  <c r="E1015" i="14"/>
  <c r="F1015" i="14"/>
  <c r="G1015" i="14"/>
  <c r="H1015" i="14"/>
  <c r="I1015" i="14"/>
  <c r="J1015" i="14"/>
  <c r="K1015" i="14"/>
  <c r="L1015" i="14"/>
  <c r="E1016" i="14"/>
  <c r="F1016" i="14"/>
  <c r="G1016" i="14"/>
  <c r="H1016" i="14"/>
  <c r="I1016" i="14"/>
  <c r="J1016" i="14"/>
  <c r="K1016" i="14"/>
  <c r="L1016" i="14"/>
  <c r="E1017" i="14"/>
  <c r="F1017" i="14"/>
  <c r="G1017" i="14"/>
  <c r="H1017" i="14"/>
  <c r="I1017" i="14"/>
  <c r="J1017" i="14"/>
  <c r="K1017" i="14"/>
  <c r="L1017" i="14"/>
  <c r="E1018" i="14"/>
  <c r="F1018" i="14"/>
  <c r="G1018" i="14"/>
  <c r="H1018" i="14"/>
  <c r="I1018" i="14"/>
  <c r="J1018" i="14"/>
  <c r="K1018" i="14"/>
  <c r="L1018" i="14"/>
  <c r="E1019" i="14"/>
  <c r="F1019" i="14"/>
  <c r="G1019" i="14"/>
  <c r="H1019" i="14"/>
  <c r="I1019" i="14"/>
  <c r="J1019" i="14"/>
  <c r="K1019" i="14"/>
  <c r="L1019" i="14"/>
  <c r="E1020" i="14"/>
  <c r="F1020" i="14"/>
  <c r="G1020" i="14"/>
  <c r="H1020" i="14"/>
  <c r="I1020" i="14"/>
  <c r="J1020" i="14"/>
  <c r="K1020" i="14"/>
  <c r="L1020" i="14"/>
  <c r="E1021" i="14"/>
  <c r="F1021" i="14"/>
  <c r="G1021" i="14"/>
  <c r="H1021" i="14"/>
  <c r="I1021" i="14"/>
  <c r="J1021" i="14"/>
  <c r="K1021" i="14"/>
  <c r="L1021" i="14"/>
  <c r="E1022" i="14"/>
  <c r="F1022" i="14"/>
  <c r="G1022" i="14"/>
  <c r="H1022" i="14"/>
  <c r="I1022" i="14"/>
  <c r="J1022" i="14"/>
  <c r="K1022" i="14"/>
  <c r="L1022" i="14"/>
  <c r="E1023" i="14"/>
  <c r="F1023" i="14"/>
  <c r="G1023" i="14"/>
  <c r="H1023" i="14"/>
  <c r="I1023" i="14"/>
  <c r="J1023" i="14"/>
  <c r="K1023" i="14"/>
  <c r="L1023" i="14"/>
  <c r="E926" i="14"/>
  <c r="F926" i="14"/>
  <c r="G926" i="14"/>
  <c r="H926" i="14"/>
  <c r="I926" i="14"/>
  <c r="J926" i="14"/>
  <c r="K926" i="14"/>
  <c r="L926" i="14"/>
  <c r="E927" i="14"/>
  <c r="F927" i="14"/>
  <c r="G927" i="14"/>
  <c r="H927" i="14"/>
  <c r="I927" i="14"/>
  <c r="J927" i="14"/>
  <c r="K927" i="14"/>
  <c r="L927" i="14"/>
  <c r="E928" i="14"/>
  <c r="F928" i="14"/>
  <c r="G928" i="14"/>
  <c r="H928" i="14"/>
  <c r="I928" i="14"/>
  <c r="J928" i="14"/>
  <c r="K928" i="14"/>
  <c r="L928" i="14"/>
  <c r="E929" i="14"/>
  <c r="F929" i="14"/>
  <c r="G929" i="14"/>
  <c r="H929" i="14"/>
  <c r="I929" i="14"/>
  <c r="J929" i="14"/>
  <c r="K929" i="14"/>
  <c r="L929" i="14"/>
  <c r="E930" i="14"/>
  <c r="F930" i="14"/>
  <c r="G930" i="14"/>
  <c r="H930" i="14"/>
  <c r="I930" i="14"/>
  <c r="J930" i="14"/>
  <c r="K930" i="14"/>
  <c r="L930" i="14"/>
  <c r="E931" i="14"/>
  <c r="F931" i="14"/>
  <c r="G931" i="14"/>
  <c r="H931" i="14"/>
  <c r="I931" i="14"/>
  <c r="J931" i="14"/>
  <c r="K931" i="14"/>
  <c r="L931" i="14"/>
  <c r="E932" i="14"/>
  <c r="F932" i="14"/>
  <c r="G932" i="14"/>
  <c r="H932" i="14"/>
  <c r="I932" i="14"/>
  <c r="J932" i="14"/>
  <c r="K932" i="14"/>
  <c r="L932" i="14"/>
  <c r="E933" i="14"/>
  <c r="F933" i="14"/>
  <c r="G933" i="14"/>
  <c r="H933" i="14"/>
  <c r="I933" i="14"/>
  <c r="J933" i="14"/>
  <c r="K933" i="14"/>
  <c r="L933" i="14"/>
  <c r="E934" i="14"/>
  <c r="F934" i="14"/>
  <c r="G934" i="14"/>
  <c r="H934" i="14"/>
  <c r="I934" i="14"/>
  <c r="J934" i="14"/>
  <c r="K934" i="14"/>
  <c r="L934" i="14"/>
  <c r="E935" i="14"/>
  <c r="F935" i="14"/>
  <c r="G935" i="14"/>
  <c r="H935" i="14"/>
  <c r="I935" i="14"/>
  <c r="J935" i="14"/>
  <c r="K935" i="14"/>
  <c r="L935" i="14"/>
  <c r="E936" i="14"/>
  <c r="F936" i="14"/>
  <c r="G936" i="14"/>
  <c r="H936" i="14"/>
  <c r="I936" i="14"/>
  <c r="J936" i="14"/>
  <c r="K936" i="14"/>
  <c r="L936" i="14"/>
  <c r="E937" i="14"/>
  <c r="F937" i="14"/>
  <c r="G937" i="14"/>
  <c r="H937" i="14"/>
  <c r="I937" i="14"/>
  <c r="J937" i="14"/>
  <c r="K937" i="14"/>
  <c r="L937" i="14"/>
  <c r="E938" i="14"/>
  <c r="F938" i="14"/>
  <c r="G938" i="14"/>
  <c r="H938" i="14"/>
  <c r="I938" i="14"/>
  <c r="J938" i="14"/>
  <c r="K938" i="14"/>
  <c r="L938" i="14"/>
  <c r="E939" i="14"/>
  <c r="F939" i="14"/>
  <c r="G939" i="14"/>
  <c r="H939" i="14"/>
  <c r="I939" i="14"/>
  <c r="J939" i="14"/>
  <c r="K939" i="14"/>
  <c r="L939" i="14"/>
  <c r="E940" i="14"/>
  <c r="F940" i="14"/>
  <c r="G940" i="14"/>
  <c r="H940" i="14"/>
  <c r="I940" i="14"/>
  <c r="J940" i="14"/>
  <c r="K940" i="14"/>
  <c r="L940" i="14"/>
  <c r="E941" i="14"/>
  <c r="F941" i="14"/>
  <c r="G941" i="14"/>
  <c r="H941" i="14"/>
  <c r="I941" i="14"/>
  <c r="J941" i="14"/>
  <c r="K941" i="14"/>
  <c r="L941" i="14"/>
  <c r="E942" i="14"/>
  <c r="F942" i="14"/>
  <c r="G942" i="14"/>
  <c r="H942" i="14"/>
  <c r="I942" i="14"/>
  <c r="J942" i="14"/>
  <c r="K942" i="14"/>
  <c r="L942" i="14"/>
  <c r="E943" i="14"/>
  <c r="F943" i="14"/>
  <c r="G943" i="14"/>
  <c r="H943" i="14"/>
  <c r="I943" i="14"/>
  <c r="J943" i="14"/>
  <c r="K943" i="14"/>
  <c r="L943" i="14"/>
  <c r="E944" i="14"/>
  <c r="F944" i="14"/>
  <c r="G944" i="14"/>
  <c r="H944" i="14"/>
  <c r="I944" i="14"/>
  <c r="J944" i="14"/>
  <c r="K944" i="14"/>
  <c r="L944" i="14"/>
  <c r="E945" i="14"/>
  <c r="F945" i="14"/>
  <c r="G945" i="14"/>
  <c r="H945" i="14"/>
  <c r="I945" i="14"/>
  <c r="J945" i="14"/>
  <c r="K945" i="14"/>
  <c r="L945" i="14"/>
  <c r="E946" i="14"/>
  <c r="F946" i="14"/>
  <c r="G946" i="14"/>
  <c r="H946" i="14"/>
  <c r="I946" i="14"/>
  <c r="J946" i="14"/>
  <c r="K946" i="14"/>
  <c r="L946" i="14"/>
  <c r="E947" i="14"/>
  <c r="F947" i="14"/>
  <c r="G947" i="14"/>
  <c r="H947" i="14"/>
  <c r="I947" i="14"/>
  <c r="J947" i="14"/>
  <c r="K947" i="14"/>
  <c r="L947" i="14"/>
  <c r="E948" i="14"/>
  <c r="F948" i="14"/>
  <c r="G948" i="14"/>
  <c r="H948" i="14"/>
  <c r="I948" i="14"/>
  <c r="J948" i="14"/>
  <c r="K948" i="14"/>
  <c r="L948" i="14"/>
  <c r="E949" i="14"/>
  <c r="F949" i="14"/>
  <c r="G949" i="14"/>
  <c r="H949" i="14"/>
  <c r="I949" i="14"/>
  <c r="J949" i="14"/>
  <c r="K949" i="14"/>
  <c r="L949" i="14"/>
  <c r="E950" i="14"/>
  <c r="F950" i="14"/>
  <c r="G950" i="14"/>
  <c r="H950" i="14"/>
  <c r="I950" i="14"/>
  <c r="J950" i="14"/>
  <c r="K950" i="14"/>
  <c r="L950" i="14"/>
  <c r="E951" i="14"/>
  <c r="F951" i="14"/>
  <c r="G951" i="14"/>
  <c r="H951" i="14"/>
  <c r="I951" i="14"/>
  <c r="J951" i="14"/>
  <c r="K951" i="14"/>
  <c r="L951" i="14"/>
  <c r="E952" i="14"/>
  <c r="F952" i="14"/>
  <c r="G952" i="14"/>
  <c r="H952" i="14"/>
  <c r="I952" i="14"/>
  <c r="J952" i="14"/>
  <c r="K952" i="14"/>
  <c r="L952" i="14"/>
  <c r="E953" i="14"/>
  <c r="F953" i="14"/>
  <c r="G953" i="14"/>
  <c r="H953" i="14"/>
  <c r="I953" i="14"/>
  <c r="J953" i="14"/>
  <c r="K953" i="14"/>
  <c r="L953" i="14"/>
  <c r="E954" i="14"/>
  <c r="F954" i="14"/>
  <c r="G954" i="14"/>
  <c r="H954" i="14"/>
  <c r="I954" i="14"/>
  <c r="J954" i="14"/>
  <c r="K954" i="14"/>
  <c r="L954" i="14"/>
  <c r="E955" i="14"/>
  <c r="F955" i="14"/>
  <c r="G955" i="14"/>
  <c r="H955" i="14"/>
  <c r="I955" i="14"/>
  <c r="J955" i="14"/>
  <c r="K955" i="14"/>
  <c r="L955" i="14"/>
  <c r="E956" i="14"/>
  <c r="F956" i="14"/>
  <c r="G956" i="14"/>
  <c r="H956" i="14"/>
  <c r="I956" i="14"/>
  <c r="J956" i="14"/>
  <c r="K956" i="14"/>
  <c r="L956" i="14"/>
  <c r="E957" i="14"/>
  <c r="F957" i="14"/>
  <c r="G957" i="14"/>
  <c r="H957" i="14"/>
  <c r="I957" i="14"/>
  <c r="J957" i="14"/>
  <c r="K957" i="14"/>
  <c r="L957" i="14"/>
  <c r="E958" i="14"/>
  <c r="F958" i="14"/>
  <c r="G958" i="14"/>
  <c r="H958" i="14"/>
  <c r="I958" i="14"/>
  <c r="J958" i="14"/>
  <c r="K958" i="14"/>
  <c r="L958" i="14"/>
  <c r="E959" i="14"/>
  <c r="F959" i="14"/>
  <c r="G959" i="14"/>
  <c r="H959" i="14"/>
  <c r="I959" i="14"/>
  <c r="J959" i="14"/>
  <c r="K959" i="14"/>
  <c r="L959" i="14"/>
  <c r="E960" i="14"/>
  <c r="F960" i="14"/>
  <c r="G960" i="14"/>
  <c r="H960" i="14"/>
  <c r="I960" i="14"/>
  <c r="J960" i="14"/>
  <c r="K960" i="14"/>
  <c r="L960" i="14"/>
  <c r="E961" i="14"/>
  <c r="F961" i="14"/>
  <c r="G961" i="14"/>
  <c r="H961" i="14"/>
  <c r="I961" i="14"/>
  <c r="J961" i="14"/>
  <c r="K961" i="14"/>
  <c r="L961" i="14"/>
  <c r="E962" i="14"/>
  <c r="F962" i="14"/>
  <c r="G962" i="14"/>
  <c r="H962" i="14"/>
  <c r="I962" i="14"/>
  <c r="J962" i="14"/>
  <c r="K962" i="14"/>
  <c r="L962" i="14"/>
  <c r="E963" i="14"/>
  <c r="F963" i="14"/>
  <c r="G963" i="14"/>
  <c r="H963" i="14"/>
  <c r="I963" i="14"/>
  <c r="J963" i="14"/>
  <c r="K963" i="14"/>
  <c r="L963" i="14"/>
  <c r="E964" i="14"/>
  <c r="F964" i="14"/>
  <c r="G964" i="14"/>
  <c r="H964" i="14"/>
  <c r="I964" i="14"/>
  <c r="J964" i="14"/>
  <c r="K964" i="14"/>
  <c r="L964" i="14"/>
  <c r="E965" i="14"/>
  <c r="F965" i="14"/>
  <c r="G965" i="14"/>
  <c r="H965" i="14"/>
  <c r="I965" i="14"/>
  <c r="J965" i="14"/>
  <c r="K965" i="14"/>
  <c r="L965" i="14"/>
  <c r="E966" i="14"/>
  <c r="F966" i="14"/>
  <c r="G966" i="14"/>
  <c r="H966" i="14"/>
  <c r="I966" i="14"/>
  <c r="J966" i="14"/>
  <c r="K966" i="14"/>
  <c r="L966" i="14"/>
  <c r="E967" i="14"/>
  <c r="F967" i="14"/>
  <c r="G967" i="14"/>
  <c r="H967" i="14"/>
  <c r="I967" i="14"/>
  <c r="J967" i="14"/>
  <c r="K967" i="14"/>
  <c r="L967" i="14"/>
  <c r="E968" i="14"/>
  <c r="F968" i="14"/>
  <c r="G968" i="14"/>
  <c r="H968" i="14"/>
  <c r="I968" i="14"/>
  <c r="J968" i="14"/>
  <c r="K968" i="14"/>
  <c r="L968" i="14"/>
  <c r="E969" i="14"/>
  <c r="F969" i="14"/>
  <c r="G969" i="14"/>
  <c r="H969" i="14"/>
  <c r="I969" i="14"/>
  <c r="J969" i="14"/>
  <c r="K969" i="14"/>
  <c r="L969" i="14"/>
  <c r="E970" i="14"/>
  <c r="F970" i="14"/>
  <c r="G970" i="14"/>
  <c r="H970" i="14"/>
  <c r="I970" i="14"/>
  <c r="J970" i="14"/>
  <c r="K970" i="14"/>
  <c r="L970" i="14"/>
  <c r="E971" i="14"/>
  <c r="F971" i="14"/>
  <c r="G971" i="14"/>
  <c r="H971" i="14"/>
  <c r="I971" i="14"/>
  <c r="J971" i="14"/>
  <c r="K971" i="14"/>
  <c r="L971" i="14"/>
  <c r="E972" i="14"/>
  <c r="F972" i="14"/>
  <c r="G972" i="14"/>
  <c r="H972" i="14"/>
  <c r="I972" i="14"/>
  <c r="J972" i="14"/>
  <c r="K972" i="14"/>
  <c r="L972" i="14"/>
  <c r="L925" i="14"/>
  <c r="K925" i="14"/>
  <c r="J925" i="14"/>
  <c r="I925" i="14"/>
  <c r="H925" i="14"/>
  <c r="G925" i="14"/>
  <c r="F925" i="14"/>
  <c r="E925" i="14"/>
  <c r="E875" i="14"/>
  <c r="F875" i="14"/>
  <c r="G875" i="14"/>
  <c r="H875" i="14"/>
  <c r="I875" i="14"/>
  <c r="J875" i="14"/>
  <c r="K875" i="14"/>
  <c r="L875" i="14"/>
  <c r="E876" i="14"/>
  <c r="F876" i="14"/>
  <c r="G876" i="14"/>
  <c r="H876" i="14"/>
  <c r="I876" i="14"/>
  <c r="J876" i="14"/>
  <c r="K876" i="14"/>
  <c r="L876" i="14"/>
  <c r="E877" i="14"/>
  <c r="F877" i="14"/>
  <c r="G877" i="14"/>
  <c r="H877" i="14"/>
  <c r="I877" i="14"/>
  <c r="J877" i="14"/>
  <c r="K877" i="14"/>
  <c r="L877" i="14"/>
  <c r="E878" i="14"/>
  <c r="F878" i="14"/>
  <c r="G878" i="14"/>
  <c r="H878" i="14"/>
  <c r="I878" i="14"/>
  <c r="J878" i="14"/>
  <c r="K878" i="14"/>
  <c r="L878" i="14"/>
  <c r="E879" i="14"/>
  <c r="F879" i="14"/>
  <c r="G879" i="14"/>
  <c r="H879" i="14"/>
  <c r="I879" i="14"/>
  <c r="J879" i="14"/>
  <c r="K879" i="14"/>
  <c r="L879" i="14"/>
  <c r="E880" i="14"/>
  <c r="F880" i="14"/>
  <c r="G880" i="14"/>
  <c r="H880" i="14"/>
  <c r="I880" i="14"/>
  <c r="J880" i="14"/>
  <c r="K880" i="14"/>
  <c r="L880" i="14"/>
  <c r="E881" i="14"/>
  <c r="F881" i="14"/>
  <c r="G881" i="14"/>
  <c r="H881" i="14"/>
  <c r="I881" i="14"/>
  <c r="J881" i="14"/>
  <c r="K881" i="14"/>
  <c r="L881" i="14"/>
  <c r="E882" i="14"/>
  <c r="F882" i="14"/>
  <c r="G882" i="14"/>
  <c r="H882" i="14"/>
  <c r="I882" i="14"/>
  <c r="J882" i="14"/>
  <c r="K882" i="14"/>
  <c r="L882" i="14"/>
  <c r="E883" i="14"/>
  <c r="F883" i="14"/>
  <c r="G883" i="14"/>
  <c r="H883" i="14"/>
  <c r="I883" i="14"/>
  <c r="J883" i="14"/>
  <c r="K883" i="14"/>
  <c r="L883" i="14"/>
  <c r="E884" i="14"/>
  <c r="F884" i="14"/>
  <c r="G884" i="14"/>
  <c r="H884" i="14"/>
  <c r="I884" i="14"/>
  <c r="J884" i="14"/>
  <c r="K884" i="14"/>
  <c r="L884" i="14"/>
  <c r="E885" i="14"/>
  <c r="F885" i="14"/>
  <c r="G885" i="14"/>
  <c r="H885" i="14"/>
  <c r="I885" i="14"/>
  <c r="J885" i="14"/>
  <c r="K885" i="14"/>
  <c r="L885" i="14"/>
  <c r="E886" i="14"/>
  <c r="F886" i="14"/>
  <c r="G886" i="14"/>
  <c r="H886" i="14"/>
  <c r="I886" i="14"/>
  <c r="J886" i="14"/>
  <c r="K886" i="14"/>
  <c r="L886" i="14"/>
  <c r="E887" i="14"/>
  <c r="F887" i="14"/>
  <c r="G887" i="14"/>
  <c r="H887" i="14"/>
  <c r="I887" i="14"/>
  <c r="J887" i="14"/>
  <c r="K887" i="14"/>
  <c r="L887" i="14"/>
  <c r="E888" i="14"/>
  <c r="F888" i="14"/>
  <c r="G888" i="14"/>
  <c r="H888" i="14"/>
  <c r="I888" i="14"/>
  <c r="J888" i="14"/>
  <c r="K888" i="14"/>
  <c r="L888" i="14"/>
  <c r="E889" i="14"/>
  <c r="F889" i="14"/>
  <c r="G889" i="14"/>
  <c r="H889" i="14"/>
  <c r="I889" i="14"/>
  <c r="J889" i="14"/>
  <c r="K889" i="14"/>
  <c r="L889" i="14"/>
  <c r="E890" i="14"/>
  <c r="F890" i="14"/>
  <c r="G890" i="14"/>
  <c r="H890" i="14"/>
  <c r="I890" i="14"/>
  <c r="J890" i="14"/>
  <c r="K890" i="14"/>
  <c r="L890" i="14"/>
  <c r="E891" i="14"/>
  <c r="F891" i="14"/>
  <c r="G891" i="14"/>
  <c r="H891" i="14"/>
  <c r="I891" i="14"/>
  <c r="J891" i="14"/>
  <c r="K891" i="14"/>
  <c r="L891" i="14"/>
  <c r="E892" i="14"/>
  <c r="F892" i="14"/>
  <c r="G892" i="14"/>
  <c r="H892" i="14"/>
  <c r="I892" i="14"/>
  <c r="J892" i="14"/>
  <c r="K892" i="14"/>
  <c r="L892" i="14"/>
  <c r="E893" i="14"/>
  <c r="F893" i="14"/>
  <c r="G893" i="14"/>
  <c r="H893" i="14"/>
  <c r="I893" i="14"/>
  <c r="J893" i="14"/>
  <c r="K893" i="14"/>
  <c r="L893" i="14"/>
  <c r="E894" i="14"/>
  <c r="F894" i="14"/>
  <c r="G894" i="14"/>
  <c r="H894" i="14"/>
  <c r="I894" i="14"/>
  <c r="J894" i="14"/>
  <c r="K894" i="14"/>
  <c r="L894" i="14"/>
  <c r="E895" i="14"/>
  <c r="F895" i="14"/>
  <c r="G895" i="14"/>
  <c r="H895" i="14"/>
  <c r="I895" i="14"/>
  <c r="J895" i="14"/>
  <c r="K895" i="14"/>
  <c r="L895" i="14"/>
  <c r="E896" i="14"/>
  <c r="F896" i="14"/>
  <c r="G896" i="14"/>
  <c r="H896" i="14"/>
  <c r="I896" i="14"/>
  <c r="J896" i="14"/>
  <c r="K896" i="14"/>
  <c r="L896" i="14"/>
  <c r="E897" i="14"/>
  <c r="F897" i="14"/>
  <c r="G897" i="14"/>
  <c r="H897" i="14"/>
  <c r="I897" i="14"/>
  <c r="J897" i="14"/>
  <c r="K897" i="14"/>
  <c r="L897" i="14"/>
  <c r="E898" i="14"/>
  <c r="F898" i="14"/>
  <c r="G898" i="14"/>
  <c r="H898" i="14"/>
  <c r="I898" i="14"/>
  <c r="J898" i="14"/>
  <c r="K898" i="14"/>
  <c r="L898" i="14"/>
  <c r="E899" i="14"/>
  <c r="F899" i="14"/>
  <c r="G899" i="14"/>
  <c r="H899" i="14"/>
  <c r="I899" i="14"/>
  <c r="J899" i="14"/>
  <c r="K899" i="14"/>
  <c r="L899" i="14"/>
  <c r="E900" i="14"/>
  <c r="F900" i="14"/>
  <c r="G900" i="14"/>
  <c r="H900" i="14"/>
  <c r="I900" i="14"/>
  <c r="J900" i="14"/>
  <c r="K900" i="14"/>
  <c r="L900" i="14"/>
  <c r="E901" i="14"/>
  <c r="F901" i="14"/>
  <c r="G901" i="14"/>
  <c r="H901" i="14"/>
  <c r="I901" i="14"/>
  <c r="J901" i="14"/>
  <c r="K901" i="14"/>
  <c r="L901" i="14"/>
  <c r="E902" i="14"/>
  <c r="F902" i="14"/>
  <c r="G902" i="14"/>
  <c r="H902" i="14"/>
  <c r="I902" i="14"/>
  <c r="J902" i="14"/>
  <c r="K902" i="14"/>
  <c r="L902" i="14"/>
  <c r="E903" i="14"/>
  <c r="F903" i="14"/>
  <c r="G903" i="14"/>
  <c r="H903" i="14"/>
  <c r="I903" i="14"/>
  <c r="J903" i="14"/>
  <c r="K903" i="14"/>
  <c r="L903" i="14"/>
  <c r="E904" i="14"/>
  <c r="F904" i="14"/>
  <c r="G904" i="14"/>
  <c r="H904" i="14"/>
  <c r="I904" i="14"/>
  <c r="J904" i="14"/>
  <c r="K904" i="14"/>
  <c r="L904" i="14"/>
  <c r="E905" i="14"/>
  <c r="F905" i="14"/>
  <c r="G905" i="14"/>
  <c r="H905" i="14"/>
  <c r="I905" i="14"/>
  <c r="J905" i="14"/>
  <c r="K905" i="14"/>
  <c r="L905" i="14"/>
  <c r="E906" i="14"/>
  <c r="F906" i="14"/>
  <c r="G906" i="14"/>
  <c r="H906" i="14"/>
  <c r="I906" i="14"/>
  <c r="J906" i="14"/>
  <c r="K906" i="14"/>
  <c r="L906" i="14"/>
  <c r="E907" i="14"/>
  <c r="F907" i="14"/>
  <c r="G907" i="14"/>
  <c r="H907" i="14"/>
  <c r="I907" i="14"/>
  <c r="J907" i="14"/>
  <c r="K907" i="14"/>
  <c r="L907" i="14"/>
  <c r="E908" i="14"/>
  <c r="F908" i="14"/>
  <c r="G908" i="14"/>
  <c r="H908" i="14"/>
  <c r="I908" i="14"/>
  <c r="J908" i="14"/>
  <c r="K908" i="14"/>
  <c r="L908" i="14"/>
  <c r="E909" i="14"/>
  <c r="F909" i="14"/>
  <c r="G909" i="14"/>
  <c r="H909" i="14"/>
  <c r="I909" i="14"/>
  <c r="J909" i="14"/>
  <c r="K909" i="14"/>
  <c r="L909" i="14"/>
  <c r="E910" i="14"/>
  <c r="F910" i="14"/>
  <c r="G910" i="14"/>
  <c r="H910" i="14"/>
  <c r="I910" i="14"/>
  <c r="J910" i="14"/>
  <c r="K910" i="14"/>
  <c r="L910" i="14"/>
  <c r="E911" i="14"/>
  <c r="F911" i="14"/>
  <c r="G911" i="14"/>
  <c r="H911" i="14"/>
  <c r="I911" i="14"/>
  <c r="J911" i="14"/>
  <c r="K911" i="14"/>
  <c r="L911" i="14"/>
  <c r="E912" i="14"/>
  <c r="F912" i="14"/>
  <c r="G912" i="14"/>
  <c r="H912" i="14"/>
  <c r="I912" i="14"/>
  <c r="J912" i="14"/>
  <c r="K912" i="14"/>
  <c r="L912" i="14"/>
  <c r="E913" i="14"/>
  <c r="F913" i="14"/>
  <c r="G913" i="14"/>
  <c r="H913" i="14"/>
  <c r="I913" i="14"/>
  <c r="J913" i="14"/>
  <c r="K913" i="14"/>
  <c r="L913" i="14"/>
  <c r="E914" i="14"/>
  <c r="F914" i="14"/>
  <c r="G914" i="14"/>
  <c r="H914" i="14"/>
  <c r="I914" i="14"/>
  <c r="J914" i="14"/>
  <c r="K914" i="14"/>
  <c r="L914" i="14"/>
  <c r="E915" i="14"/>
  <c r="F915" i="14"/>
  <c r="G915" i="14"/>
  <c r="H915" i="14"/>
  <c r="I915" i="14"/>
  <c r="J915" i="14"/>
  <c r="K915" i="14"/>
  <c r="L915" i="14"/>
  <c r="E916" i="14"/>
  <c r="F916" i="14"/>
  <c r="G916" i="14"/>
  <c r="H916" i="14"/>
  <c r="I916" i="14"/>
  <c r="J916" i="14"/>
  <c r="K916" i="14"/>
  <c r="L916" i="14"/>
  <c r="E917" i="14"/>
  <c r="F917" i="14"/>
  <c r="G917" i="14"/>
  <c r="H917" i="14"/>
  <c r="I917" i="14"/>
  <c r="J917" i="14"/>
  <c r="K917" i="14"/>
  <c r="L917" i="14"/>
  <c r="E918" i="14"/>
  <c r="F918" i="14"/>
  <c r="G918" i="14"/>
  <c r="H918" i="14"/>
  <c r="I918" i="14"/>
  <c r="J918" i="14"/>
  <c r="K918" i="14"/>
  <c r="L918" i="14"/>
  <c r="E919" i="14"/>
  <c r="F919" i="14"/>
  <c r="G919" i="14"/>
  <c r="H919" i="14"/>
  <c r="I919" i="14"/>
  <c r="J919" i="14"/>
  <c r="K919" i="14"/>
  <c r="L919" i="14"/>
  <c r="E920" i="14"/>
  <c r="F920" i="14"/>
  <c r="G920" i="14"/>
  <c r="H920" i="14"/>
  <c r="I920" i="14"/>
  <c r="J920" i="14"/>
  <c r="K920" i="14"/>
  <c r="L920" i="14"/>
  <c r="E921" i="14"/>
  <c r="F921" i="14"/>
  <c r="G921" i="14"/>
  <c r="H921" i="14"/>
  <c r="I921" i="14"/>
  <c r="J921" i="14"/>
  <c r="K921" i="14"/>
  <c r="L921" i="14"/>
  <c r="E314" i="14"/>
  <c r="F314" i="14"/>
  <c r="G314" i="14"/>
  <c r="H314" i="14"/>
  <c r="I314" i="14"/>
  <c r="J314" i="14"/>
  <c r="K314" i="14"/>
  <c r="L314" i="14"/>
  <c r="E315" i="14"/>
  <c r="F315" i="14"/>
  <c r="G315" i="14"/>
  <c r="H315" i="14"/>
  <c r="I315" i="14"/>
  <c r="J315" i="14"/>
  <c r="K315" i="14"/>
  <c r="L315" i="14"/>
  <c r="E316" i="14"/>
  <c r="F316" i="14"/>
  <c r="G316" i="14"/>
  <c r="H316" i="14"/>
  <c r="I316" i="14"/>
  <c r="J316" i="14"/>
  <c r="K316" i="14"/>
  <c r="L316" i="14"/>
  <c r="E317" i="14"/>
  <c r="F317" i="14"/>
  <c r="G317" i="14"/>
  <c r="H317" i="14"/>
  <c r="I317" i="14"/>
  <c r="J317" i="14"/>
  <c r="K317" i="14"/>
  <c r="L317" i="14"/>
  <c r="E318" i="14"/>
  <c r="F318" i="14"/>
  <c r="G318" i="14"/>
  <c r="H318" i="14"/>
  <c r="I318" i="14"/>
  <c r="J318" i="14"/>
  <c r="K318" i="14"/>
  <c r="L318" i="14"/>
  <c r="E319" i="14"/>
  <c r="F319" i="14"/>
  <c r="G319" i="14"/>
  <c r="H319" i="14"/>
  <c r="I319" i="14"/>
  <c r="J319" i="14"/>
  <c r="K319" i="14"/>
  <c r="L319" i="14"/>
  <c r="E320" i="14"/>
  <c r="F320" i="14"/>
  <c r="G320" i="14"/>
  <c r="H320" i="14"/>
  <c r="I320" i="14"/>
  <c r="J320" i="14"/>
  <c r="K320" i="14"/>
  <c r="L320" i="14"/>
  <c r="E321" i="14"/>
  <c r="F321" i="14"/>
  <c r="G321" i="14"/>
  <c r="H321" i="14"/>
  <c r="I321" i="14"/>
  <c r="J321" i="14"/>
  <c r="K321" i="14"/>
  <c r="L321" i="14"/>
  <c r="E322" i="14"/>
  <c r="F322" i="14"/>
  <c r="G322" i="14"/>
  <c r="H322" i="14"/>
  <c r="I322" i="14"/>
  <c r="J322" i="14"/>
  <c r="K322" i="14"/>
  <c r="L322" i="14"/>
  <c r="E323" i="14"/>
  <c r="F323" i="14"/>
  <c r="G323" i="14"/>
  <c r="H323" i="14"/>
  <c r="I323" i="14"/>
  <c r="J323" i="14"/>
  <c r="K323" i="14"/>
  <c r="L323" i="14"/>
  <c r="E324" i="14"/>
  <c r="F324" i="14"/>
  <c r="G324" i="14"/>
  <c r="H324" i="14"/>
  <c r="I324" i="14"/>
  <c r="J324" i="14"/>
  <c r="K324" i="14"/>
  <c r="L324" i="14"/>
  <c r="E325" i="14"/>
  <c r="F325" i="14"/>
  <c r="G325" i="14"/>
  <c r="H325" i="14"/>
  <c r="I325" i="14"/>
  <c r="J325" i="14"/>
  <c r="K325" i="14"/>
  <c r="L325" i="14"/>
  <c r="E326" i="14"/>
  <c r="F326" i="14"/>
  <c r="G326" i="14"/>
  <c r="H326" i="14"/>
  <c r="I326" i="14"/>
  <c r="J326" i="14"/>
  <c r="K326" i="14"/>
  <c r="L326" i="14"/>
  <c r="E327" i="14"/>
  <c r="F327" i="14"/>
  <c r="G327" i="14"/>
  <c r="H327" i="14"/>
  <c r="I327" i="14"/>
  <c r="J327" i="14"/>
  <c r="K327" i="14"/>
  <c r="L327" i="14"/>
  <c r="E328" i="14"/>
  <c r="F328" i="14"/>
  <c r="G328" i="14"/>
  <c r="H328" i="14"/>
  <c r="I328" i="14"/>
  <c r="J328" i="14"/>
  <c r="K328" i="14"/>
  <c r="L328" i="14"/>
  <c r="E329" i="14"/>
  <c r="F329" i="14"/>
  <c r="G329" i="14"/>
  <c r="H329" i="14"/>
  <c r="I329" i="14"/>
  <c r="J329" i="14"/>
  <c r="K329" i="14"/>
  <c r="L329" i="14"/>
  <c r="E330" i="14"/>
  <c r="F330" i="14"/>
  <c r="G330" i="14"/>
  <c r="H330" i="14"/>
  <c r="I330" i="14"/>
  <c r="J330" i="14"/>
  <c r="K330" i="14"/>
  <c r="L330" i="14"/>
  <c r="E331" i="14"/>
  <c r="F331" i="14"/>
  <c r="G331" i="14"/>
  <c r="H331" i="14"/>
  <c r="I331" i="14"/>
  <c r="J331" i="14"/>
  <c r="K331" i="14"/>
  <c r="L331" i="14"/>
  <c r="E332" i="14"/>
  <c r="F332" i="14"/>
  <c r="G332" i="14"/>
  <c r="H332" i="14"/>
  <c r="I332" i="14"/>
  <c r="J332" i="14"/>
  <c r="K332" i="14"/>
  <c r="L332" i="14"/>
  <c r="E333" i="14"/>
  <c r="F333" i="14"/>
  <c r="G333" i="14"/>
  <c r="H333" i="14"/>
  <c r="I333" i="14"/>
  <c r="J333" i="14"/>
  <c r="K333" i="14"/>
  <c r="L333" i="14"/>
  <c r="E334" i="14"/>
  <c r="F334" i="14"/>
  <c r="G334" i="14"/>
  <c r="H334" i="14"/>
  <c r="I334" i="14"/>
  <c r="J334" i="14"/>
  <c r="K334" i="14"/>
  <c r="L334" i="14"/>
  <c r="E335" i="14"/>
  <c r="F335" i="14"/>
  <c r="G335" i="14"/>
  <c r="H335" i="14"/>
  <c r="I335" i="14"/>
  <c r="J335" i="14"/>
  <c r="K335" i="14"/>
  <c r="L335" i="14"/>
  <c r="E336" i="14"/>
  <c r="F336" i="14"/>
  <c r="G336" i="14"/>
  <c r="H336" i="14"/>
  <c r="I336" i="14"/>
  <c r="J336" i="14"/>
  <c r="K336" i="14"/>
  <c r="L336" i="14"/>
  <c r="E337" i="14"/>
  <c r="F337" i="14"/>
  <c r="G337" i="14"/>
  <c r="H337" i="14"/>
  <c r="I337" i="14"/>
  <c r="J337" i="14"/>
  <c r="K337" i="14"/>
  <c r="L337" i="14"/>
  <c r="E338" i="14"/>
  <c r="F338" i="14"/>
  <c r="G338" i="14"/>
  <c r="H338" i="14"/>
  <c r="I338" i="14"/>
  <c r="J338" i="14"/>
  <c r="K338" i="14"/>
  <c r="L338" i="14"/>
  <c r="E339" i="14"/>
  <c r="F339" i="14"/>
  <c r="G339" i="14"/>
  <c r="H339" i="14"/>
  <c r="I339" i="14"/>
  <c r="J339" i="14"/>
  <c r="K339" i="14"/>
  <c r="L339" i="14"/>
  <c r="E340" i="14"/>
  <c r="F340" i="14"/>
  <c r="G340" i="14"/>
  <c r="H340" i="14"/>
  <c r="I340" i="14"/>
  <c r="J340" i="14"/>
  <c r="K340" i="14"/>
  <c r="L340" i="14"/>
  <c r="E341" i="14"/>
  <c r="F341" i="14"/>
  <c r="G341" i="14"/>
  <c r="H341" i="14"/>
  <c r="I341" i="14"/>
  <c r="J341" i="14"/>
  <c r="K341" i="14"/>
  <c r="L341" i="14"/>
  <c r="E342" i="14"/>
  <c r="F342" i="14"/>
  <c r="G342" i="14"/>
  <c r="H342" i="14"/>
  <c r="I342" i="14"/>
  <c r="J342" i="14"/>
  <c r="K342" i="14"/>
  <c r="L342" i="14"/>
  <c r="E343" i="14"/>
  <c r="F343" i="14"/>
  <c r="G343" i="14"/>
  <c r="H343" i="14"/>
  <c r="I343" i="14"/>
  <c r="J343" i="14"/>
  <c r="K343" i="14"/>
  <c r="L343" i="14"/>
  <c r="E344" i="14"/>
  <c r="F344" i="14"/>
  <c r="G344" i="14"/>
  <c r="H344" i="14"/>
  <c r="I344" i="14"/>
  <c r="J344" i="14"/>
  <c r="K344" i="14"/>
  <c r="L344" i="14"/>
  <c r="E345" i="14"/>
  <c r="F345" i="14"/>
  <c r="G345" i="14"/>
  <c r="H345" i="14"/>
  <c r="I345" i="14"/>
  <c r="J345" i="14"/>
  <c r="K345" i="14"/>
  <c r="L345" i="14"/>
  <c r="E346" i="14"/>
  <c r="F346" i="14"/>
  <c r="G346" i="14"/>
  <c r="H346" i="14"/>
  <c r="I346" i="14"/>
  <c r="J346" i="14"/>
  <c r="K346" i="14"/>
  <c r="L346" i="14"/>
  <c r="E347" i="14"/>
  <c r="F347" i="14"/>
  <c r="G347" i="14"/>
  <c r="H347" i="14"/>
  <c r="I347" i="14"/>
  <c r="J347" i="14"/>
  <c r="K347" i="14"/>
  <c r="L347" i="14"/>
  <c r="E348" i="14"/>
  <c r="F348" i="14"/>
  <c r="G348" i="14"/>
  <c r="H348" i="14"/>
  <c r="I348" i="14"/>
  <c r="J348" i="14"/>
  <c r="K348" i="14"/>
  <c r="L348" i="14"/>
  <c r="E349" i="14"/>
  <c r="F349" i="14"/>
  <c r="G349" i="14"/>
  <c r="H349" i="14"/>
  <c r="I349" i="14"/>
  <c r="J349" i="14"/>
  <c r="K349" i="14"/>
  <c r="L349" i="14"/>
  <c r="E350" i="14"/>
  <c r="F350" i="14"/>
  <c r="G350" i="14"/>
  <c r="H350" i="14"/>
  <c r="I350" i="14"/>
  <c r="J350" i="14"/>
  <c r="K350" i="14"/>
  <c r="L350" i="14"/>
  <c r="E351" i="14"/>
  <c r="F351" i="14"/>
  <c r="G351" i="14"/>
  <c r="H351" i="14"/>
  <c r="I351" i="14"/>
  <c r="J351" i="14"/>
  <c r="K351" i="14"/>
  <c r="L351" i="14"/>
  <c r="E352" i="14"/>
  <c r="F352" i="14"/>
  <c r="G352" i="14"/>
  <c r="H352" i="14"/>
  <c r="I352" i="14"/>
  <c r="J352" i="14"/>
  <c r="K352" i="14"/>
  <c r="L352" i="14"/>
  <c r="E353" i="14"/>
  <c r="F353" i="14"/>
  <c r="G353" i="14"/>
  <c r="H353" i="14"/>
  <c r="I353" i="14"/>
  <c r="J353" i="14"/>
  <c r="K353" i="14"/>
  <c r="L353" i="14"/>
  <c r="E354" i="14"/>
  <c r="F354" i="14"/>
  <c r="G354" i="14"/>
  <c r="H354" i="14"/>
  <c r="I354" i="14"/>
  <c r="J354" i="14"/>
  <c r="K354" i="14"/>
  <c r="L354" i="14"/>
  <c r="E355" i="14"/>
  <c r="F355" i="14"/>
  <c r="G355" i="14"/>
  <c r="H355" i="14"/>
  <c r="I355" i="14"/>
  <c r="J355" i="14"/>
  <c r="K355" i="14"/>
  <c r="L355" i="14"/>
  <c r="E356" i="14"/>
  <c r="F356" i="14"/>
  <c r="G356" i="14"/>
  <c r="H356" i="14"/>
  <c r="I356" i="14"/>
  <c r="J356" i="14"/>
  <c r="K356" i="14"/>
  <c r="L356" i="14"/>
  <c r="E357" i="14"/>
  <c r="F357" i="14"/>
  <c r="G357" i="14"/>
  <c r="H357" i="14"/>
  <c r="I357" i="14"/>
  <c r="J357" i="14"/>
  <c r="K357" i="14"/>
  <c r="L357" i="14"/>
  <c r="E358" i="14"/>
  <c r="F358" i="14"/>
  <c r="G358" i="14"/>
  <c r="H358" i="14"/>
  <c r="I358" i="14"/>
  <c r="J358" i="14"/>
  <c r="K358" i="14"/>
  <c r="L358" i="14"/>
  <c r="E359" i="14"/>
  <c r="F359" i="14"/>
  <c r="G359" i="14"/>
  <c r="H359" i="14"/>
  <c r="I359" i="14"/>
  <c r="J359" i="14"/>
  <c r="K359" i="14"/>
  <c r="L359" i="14"/>
  <c r="E360" i="14"/>
  <c r="F360" i="14"/>
  <c r="G360" i="14"/>
  <c r="H360" i="14"/>
  <c r="I360" i="14"/>
  <c r="J360" i="14"/>
  <c r="K360" i="14"/>
  <c r="L360" i="14"/>
  <c r="E263" i="14"/>
  <c r="F263" i="14"/>
  <c r="G263" i="14"/>
  <c r="H263" i="14"/>
  <c r="I263" i="14"/>
  <c r="J263" i="14"/>
  <c r="K263" i="14"/>
  <c r="L263" i="14"/>
  <c r="E264" i="14"/>
  <c r="F264" i="14"/>
  <c r="G264" i="14"/>
  <c r="H264" i="14"/>
  <c r="I264" i="14"/>
  <c r="J264" i="14"/>
  <c r="K264" i="14"/>
  <c r="L264" i="14"/>
  <c r="E265" i="14"/>
  <c r="F265" i="14"/>
  <c r="G265" i="14"/>
  <c r="H265" i="14"/>
  <c r="I265" i="14"/>
  <c r="J265" i="14"/>
  <c r="K265" i="14"/>
  <c r="L265" i="14"/>
  <c r="E266" i="14"/>
  <c r="F266" i="14"/>
  <c r="G266" i="14"/>
  <c r="H266" i="14"/>
  <c r="I266" i="14"/>
  <c r="J266" i="14"/>
  <c r="K266" i="14"/>
  <c r="L266" i="14"/>
  <c r="E267" i="14"/>
  <c r="F267" i="14"/>
  <c r="G267" i="14"/>
  <c r="H267" i="14"/>
  <c r="I267" i="14"/>
  <c r="J267" i="14"/>
  <c r="K267" i="14"/>
  <c r="L267" i="14"/>
  <c r="E268" i="14"/>
  <c r="F268" i="14"/>
  <c r="G268" i="14"/>
  <c r="H268" i="14"/>
  <c r="I268" i="14"/>
  <c r="J268" i="14"/>
  <c r="K268" i="14"/>
  <c r="L268" i="14"/>
  <c r="E269" i="14"/>
  <c r="F269" i="14"/>
  <c r="G269" i="14"/>
  <c r="H269" i="14"/>
  <c r="I269" i="14"/>
  <c r="J269" i="14"/>
  <c r="K269" i="14"/>
  <c r="L269" i="14"/>
  <c r="E270" i="14"/>
  <c r="F270" i="14"/>
  <c r="G270" i="14"/>
  <c r="H270" i="14"/>
  <c r="I270" i="14"/>
  <c r="J270" i="14"/>
  <c r="K270" i="14"/>
  <c r="L270" i="14"/>
  <c r="E271" i="14"/>
  <c r="F271" i="14"/>
  <c r="G271" i="14"/>
  <c r="H271" i="14"/>
  <c r="I271" i="14"/>
  <c r="J271" i="14"/>
  <c r="K271" i="14"/>
  <c r="L271" i="14"/>
  <c r="E272" i="14"/>
  <c r="F272" i="14"/>
  <c r="G272" i="14"/>
  <c r="H272" i="14"/>
  <c r="I272" i="14"/>
  <c r="J272" i="14"/>
  <c r="K272" i="14"/>
  <c r="L272" i="14"/>
  <c r="E273" i="14"/>
  <c r="F273" i="14"/>
  <c r="G273" i="14"/>
  <c r="H273" i="14"/>
  <c r="I273" i="14"/>
  <c r="J273" i="14"/>
  <c r="K273" i="14"/>
  <c r="L273" i="14"/>
  <c r="E274" i="14"/>
  <c r="F274" i="14"/>
  <c r="G274" i="14"/>
  <c r="H274" i="14"/>
  <c r="I274" i="14"/>
  <c r="J274" i="14"/>
  <c r="K274" i="14"/>
  <c r="L274" i="14"/>
  <c r="E275" i="14"/>
  <c r="F275" i="14"/>
  <c r="G275" i="14"/>
  <c r="H275" i="14"/>
  <c r="I275" i="14"/>
  <c r="J275" i="14"/>
  <c r="K275" i="14"/>
  <c r="L275" i="14"/>
  <c r="E276" i="14"/>
  <c r="F276" i="14"/>
  <c r="G276" i="14"/>
  <c r="H276" i="14"/>
  <c r="I276" i="14"/>
  <c r="J276" i="14"/>
  <c r="K276" i="14"/>
  <c r="L276" i="14"/>
  <c r="E277" i="14"/>
  <c r="F277" i="14"/>
  <c r="G277" i="14"/>
  <c r="H277" i="14"/>
  <c r="I277" i="14"/>
  <c r="J277" i="14"/>
  <c r="K277" i="14"/>
  <c r="L277" i="14"/>
  <c r="E278" i="14"/>
  <c r="F278" i="14"/>
  <c r="G278" i="14"/>
  <c r="H278" i="14"/>
  <c r="I278" i="14"/>
  <c r="J278" i="14"/>
  <c r="K278" i="14"/>
  <c r="L278" i="14"/>
  <c r="E279" i="14"/>
  <c r="F279" i="14"/>
  <c r="G279" i="14"/>
  <c r="H279" i="14"/>
  <c r="I279" i="14"/>
  <c r="J279" i="14"/>
  <c r="K279" i="14"/>
  <c r="L279" i="14"/>
  <c r="E280" i="14"/>
  <c r="F280" i="14"/>
  <c r="G280" i="14"/>
  <c r="H280" i="14"/>
  <c r="I280" i="14"/>
  <c r="J280" i="14"/>
  <c r="K280" i="14"/>
  <c r="L280" i="14"/>
  <c r="E281" i="14"/>
  <c r="F281" i="14"/>
  <c r="G281" i="14"/>
  <c r="H281" i="14"/>
  <c r="I281" i="14"/>
  <c r="J281" i="14"/>
  <c r="K281" i="14"/>
  <c r="L281" i="14"/>
  <c r="E282" i="14"/>
  <c r="F282" i="14"/>
  <c r="G282" i="14"/>
  <c r="H282" i="14"/>
  <c r="I282" i="14"/>
  <c r="J282" i="14"/>
  <c r="K282" i="14"/>
  <c r="L282" i="14"/>
  <c r="E283" i="14"/>
  <c r="F283" i="14"/>
  <c r="G283" i="14"/>
  <c r="H283" i="14"/>
  <c r="I283" i="14"/>
  <c r="J283" i="14"/>
  <c r="K283" i="14"/>
  <c r="L283" i="14"/>
  <c r="E284" i="14"/>
  <c r="F284" i="14"/>
  <c r="G284" i="14"/>
  <c r="H284" i="14"/>
  <c r="I284" i="14"/>
  <c r="J284" i="14"/>
  <c r="K284" i="14"/>
  <c r="L284" i="14"/>
  <c r="E285" i="14"/>
  <c r="F285" i="14"/>
  <c r="G285" i="14"/>
  <c r="H285" i="14"/>
  <c r="I285" i="14"/>
  <c r="J285" i="14"/>
  <c r="K285" i="14"/>
  <c r="L285" i="14"/>
  <c r="E286" i="14"/>
  <c r="F286" i="14"/>
  <c r="G286" i="14"/>
  <c r="H286" i="14"/>
  <c r="I286" i="14"/>
  <c r="J286" i="14"/>
  <c r="K286" i="14"/>
  <c r="L286" i="14"/>
  <c r="E287" i="14"/>
  <c r="F287" i="14"/>
  <c r="G287" i="14"/>
  <c r="H287" i="14"/>
  <c r="I287" i="14"/>
  <c r="J287" i="14"/>
  <c r="K287" i="14"/>
  <c r="L287" i="14"/>
  <c r="E288" i="14"/>
  <c r="F288" i="14"/>
  <c r="G288" i="14"/>
  <c r="H288" i="14"/>
  <c r="I288" i="14"/>
  <c r="J288" i="14"/>
  <c r="K288" i="14"/>
  <c r="L288" i="14"/>
  <c r="E289" i="14"/>
  <c r="F289" i="14"/>
  <c r="G289" i="14"/>
  <c r="H289" i="14"/>
  <c r="I289" i="14"/>
  <c r="J289" i="14"/>
  <c r="K289" i="14"/>
  <c r="L289" i="14"/>
  <c r="E290" i="14"/>
  <c r="F290" i="14"/>
  <c r="G290" i="14"/>
  <c r="H290" i="14"/>
  <c r="I290" i="14"/>
  <c r="J290" i="14"/>
  <c r="K290" i="14"/>
  <c r="L290" i="14"/>
  <c r="E291" i="14"/>
  <c r="F291" i="14"/>
  <c r="G291" i="14"/>
  <c r="H291" i="14"/>
  <c r="I291" i="14"/>
  <c r="J291" i="14"/>
  <c r="K291" i="14"/>
  <c r="L291" i="14"/>
  <c r="E292" i="14"/>
  <c r="F292" i="14"/>
  <c r="G292" i="14"/>
  <c r="H292" i="14"/>
  <c r="I292" i="14"/>
  <c r="J292" i="14"/>
  <c r="K292" i="14"/>
  <c r="L292" i="14"/>
  <c r="E293" i="14"/>
  <c r="F293" i="14"/>
  <c r="G293" i="14"/>
  <c r="H293" i="14"/>
  <c r="I293" i="14"/>
  <c r="J293" i="14"/>
  <c r="K293" i="14"/>
  <c r="L293" i="14"/>
  <c r="E294" i="14"/>
  <c r="F294" i="14"/>
  <c r="G294" i="14"/>
  <c r="H294" i="14"/>
  <c r="I294" i="14"/>
  <c r="J294" i="14"/>
  <c r="K294" i="14"/>
  <c r="L294" i="14"/>
  <c r="E295" i="14"/>
  <c r="F295" i="14"/>
  <c r="G295" i="14"/>
  <c r="H295" i="14"/>
  <c r="I295" i="14"/>
  <c r="J295" i="14"/>
  <c r="K295" i="14"/>
  <c r="L295" i="14"/>
  <c r="E296" i="14"/>
  <c r="F296" i="14"/>
  <c r="G296" i="14"/>
  <c r="H296" i="14"/>
  <c r="I296" i="14"/>
  <c r="J296" i="14"/>
  <c r="K296" i="14"/>
  <c r="L296" i="14"/>
  <c r="E297" i="14"/>
  <c r="F297" i="14"/>
  <c r="G297" i="14"/>
  <c r="H297" i="14"/>
  <c r="I297" i="14"/>
  <c r="J297" i="14"/>
  <c r="K297" i="14"/>
  <c r="L297" i="14"/>
  <c r="E298" i="14"/>
  <c r="F298" i="14"/>
  <c r="G298" i="14"/>
  <c r="H298" i="14"/>
  <c r="I298" i="14"/>
  <c r="J298" i="14"/>
  <c r="K298" i="14"/>
  <c r="L298" i="14"/>
  <c r="E299" i="14"/>
  <c r="F299" i="14"/>
  <c r="G299" i="14"/>
  <c r="H299" i="14"/>
  <c r="I299" i="14"/>
  <c r="J299" i="14"/>
  <c r="K299" i="14"/>
  <c r="L299" i="14"/>
  <c r="E300" i="14"/>
  <c r="F300" i="14"/>
  <c r="G300" i="14"/>
  <c r="H300" i="14"/>
  <c r="I300" i="14"/>
  <c r="J300" i="14"/>
  <c r="K300" i="14"/>
  <c r="L300" i="14"/>
  <c r="E301" i="14"/>
  <c r="F301" i="14"/>
  <c r="G301" i="14"/>
  <c r="H301" i="14"/>
  <c r="I301" i="14"/>
  <c r="J301" i="14"/>
  <c r="K301" i="14"/>
  <c r="L301" i="14"/>
  <c r="E302" i="14"/>
  <c r="F302" i="14"/>
  <c r="G302" i="14"/>
  <c r="H302" i="14"/>
  <c r="I302" i="14"/>
  <c r="J302" i="14"/>
  <c r="K302" i="14"/>
  <c r="L302" i="14"/>
  <c r="E303" i="14"/>
  <c r="F303" i="14"/>
  <c r="G303" i="14"/>
  <c r="H303" i="14"/>
  <c r="I303" i="14"/>
  <c r="J303" i="14"/>
  <c r="K303" i="14"/>
  <c r="L303" i="14"/>
  <c r="E304" i="14"/>
  <c r="F304" i="14"/>
  <c r="G304" i="14"/>
  <c r="H304" i="14"/>
  <c r="I304" i="14"/>
  <c r="J304" i="14"/>
  <c r="K304" i="14"/>
  <c r="L304" i="14"/>
  <c r="E305" i="14"/>
  <c r="F305" i="14"/>
  <c r="G305" i="14"/>
  <c r="H305" i="14"/>
  <c r="I305" i="14"/>
  <c r="J305" i="14"/>
  <c r="K305" i="14"/>
  <c r="L305" i="14"/>
  <c r="E306" i="14"/>
  <c r="F306" i="14"/>
  <c r="G306" i="14"/>
  <c r="H306" i="14"/>
  <c r="I306" i="14"/>
  <c r="J306" i="14"/>
  <c r="K306" i="14"/>
  <c r="L306" i="14"/>
  <c r="E307" i="14"/>
  <c r="F307" i="14"/>
  <c r="G307" i="14"/>
  <c r="H307" i="14"/>
  <c r="I307" i="14"/>
  <c r="J307" i="14"/>
  <c r="K307" i="14"/>
  <c r="L307" i="14"/>
  <c r="E308" i="14"/>
  <c r="F308" i="14"/>
  <c r="G308" i="14"/>
  <c r="H308" i="14"/>
  <c r="I308" i="14"/>
  <c r="J308" i="14"/>
  <c r="K308" i="14"/>
  <c r="L308" i="14"/>
  <c r="E309" i="14"/>
  <c r="F309" i="14"/>
  <c r="G309" i="14"/>
  <c r="H309" i="14"/>
  <c r="I309" i="14"/>
  <c r="J309" i="14"/>
  <c r="K309" i="14"/>
  <c r="L309" i="14"/>
  <c r="E212" i="14"/>
  <c r="F212" i="14"/>
  <c r="G212" i="14"/>
  <c r="H212" i="14"/>
  <c r="I212" i="14"/>
  <c r="J212" i="14"/>
  <c r="K212" i="14"/>
  <c r="L212" i="14"/>
  <c r="E213" i="14"/>
  <c r="F213" i="14"/>
  <c r="G213" i="14"/>
  <c r="H213" i="14"/>
  <c r="I213" i="14"/>
  <c r="J213" i="14"/>
  <c r="K213" i="14"/>
  <c r="L213" i="14"/>
  <c r="E214" i="14"/>
  <c r="F214" i="14"/>
  <c r="G214" i="14"/>
  <c r="H214" i="14"/>
  <c r="I214" i="14"/>
  <c r="J214" i="14"/>
  <c r="K214" i="14"/>
  <c r="L214" i="14"/>
  <c r="E215" i="14"/>
  <c r="F215" i="14"/>
  <c r="G215" i="14"/>
  <c r="H215" i="14"/>
  <c r="I215" i="14"/>
  <c r="J215" i="14"/>
  <c r="K215" i="14"/>
  <c r="L215" i="14"/>
  <c r="E216" i="14"/>
  <c r="F216" i="14"/>
  <c r="G216" i="14"/>
  <c r="H216" i="14"/>
  <c r="I216" i="14"/>
  <c r="J216" i="14"/>
  <c r="K216" i="14"/>
  <c r="L216" i="14"/>
  <c r="E217" i="14"/>
  <c r="F217" i="14"/>
  <c r="G217" i="14"/>
  <c r="H217" i="14"/>
  <c r="I217" i="14"/>
  <c r="J217" i="14"/>
  <c r="K217" i="14"/>
  <c r="L217" i="14"/>
  <c r="E218" i="14"/>
  <c r="F218" i="14"/>
  <c r="G218" i="14"/>
  <c r="H218" i="14"/>
  <c r="I218" i="14"/>
  <c r="J218" i="14"/>
  <c r="K218" i="14"/>
  <c r="L218" i="14"/>
  <c r="E219" i="14"/>
  <c r="F219" i="14"/>
  <c r="G219" i="14"/>
  <c r="H219" i="14"/>
  <c r="I219" i="14"/>
  <c r="J219" i="14"/>
  <c r="K219" i="14"/>
  <c r="L219" i="14"/>
  <c r="E220" i="14"/>
  <c r="F220" i="14"/>
  <c r="G220" i="14"/>
  <c r="H220" i="14"/>
  <c r="I220" i="14"/>
  <c r="J220" i="14"/>
  <c r="K220" i="14"/>
  <c r="L220" i="14"/>
  <c r="E221" i="14"/>
  <c r="F221" i="14"/>
  <c r="G221" i="14"/>
  <c r="H221" i="14"/>
  <c r="I221" i="14"/>
  <c r="J221" i="14"/>
  <c r="K221" i="14"/>
  <c r="L221" i="14"/>
  <c r="E222" i="14"/>
  <c r="F222" i="14"/>
  <c r="G222" i="14"/>
  <c r="H222" i="14"/>
  <c r="I222" i="14"/>
  <c r="J222" i="14"/>
  <c r="K222" i="14"/>
  <c r="L222" i="14"/>
  <c r="E223" i="14"/>
  <c r="F223" i="14"/>
  <c r="G223" i="14"/>
  <c r="H223" i="14"/>
  <c r="I223" i="14"/>
  <c r="J223" i="14"/>
  <c r="K223" i="14"/>
  <c r="L223" i="14"/>
  <c r="E224" i="14"/>
  <c r="F224" i="14"/>
  <c r="G224" i="14"/>
  <c r="H224" i="14"/>
  <c r="I224" i="14"/>
  <c r="J224" i="14"/>
  <c r="K224" i="14"/>
  <c r="L224" i="14"/>
  <c r="E225" i="14"/>
  <c r="F225" i="14"/>
  <c r="G225" i="14"/>
  <c r="H225" i="14"/>
  <c r="I225" i="14"/>
  <c r="J225" i="14"/>
  <c r="K225" i="14"/>
  <c r="L225" i="14"/>
  <c r="E226" i="14"/>
  <c r="F226" i="14"/>
  <c r="G226" i="14"/>
  <c r="H226" i="14"/>
  <c r="I226" i="14"/>
  <c r="J226" i="14"/>
  <c r="K226" i="14"/>
  <c r="L226" i="14"/>
  <c r="E227" i="14"/>
  <c r="F227" i="14"/>
  <c r="G227" i="14"/>
  <c r="H227" i="14"/>
  <c r="I227" i="14"/>
  <c r="J227" i="14"/>
  <c r="K227" i="14"/>
  <c r="L227" i="14"/>
  <c r="E228" i="14"/>
  <c r="F228" i="14"/>
  <c r="G228" i="14"/>
  <c r="H228" i="14"/>
  <c r="I228" i="14"/>
  <c r="J228" i="14"/>
  <c r="K228" i="14"/>
  <c r="L228" i="14"/>
  <c r="E229" i="14"/>
  <c r="F229" i="14"/>
  <c r="G229" i="14"/>
  <c r="H229" i="14"/>
  <c r="I229" i="14"/>
  <c r="J229" i="14"/>
  <c r="K229" i="14"/>
  <c r="L229" i="14"/>
  <c r="E230" i="14"/>
  <c r="F230" i="14"/>
  <c r="G230" i="14"/>
  <c r="H230" i="14"/>
  <c r="I230" i="14"/>
  <c r="J230" i="14"/>
  <c r="K230" i="14"/>
  <c r="L230" i="14"/>
  <c r="E231" i="14"/>
  <c r="F231" i="14"/>
  <c r="G231" i="14"/>
  <c r="H231" i="14"/>
  <c r="I231" i="14"/>
  <c r="J231" i="14"/>
  <c r="K231" i="14"/>
  <c r="L231" i="14"/>
  <c r="E232" i="14"/>
  <c r="F232" i="14"/>
  <c r="G232" i="14"/>
  <c r="H232" i="14"/>
  <c r="I232" i="14"/>
  <c r="J232" i="14"/>
  <c r="K232" i="14"/>
  <c r="L232" i="14"/>
  <c r="E233" i="14"/>
  <c r="F233" i="14"/>
  <c r="G233" i="14"/>
  <c r="H233" i="14"/>
  <c r="I233" i="14"/>
  <c r="J233" i="14"/>
  <c r="K233" i="14"/>
  <c r="L233" i="14"/>
  <c r="E234" i="14"/>
  <c r="F234" i="14"/>
  <c r="G234" i="14"/>
  <c r="H234" i="14"/>
  <c r="I234" i="14"/>
  <c r="J234" i="14"/>
  <c r="K234" i="14"/>
  <c r="L234" i="14"/>
  <c r="E235" i="14"/>
  <c r="F235" i="14"/>
  <c r="G235" i="14"/>
  <c r="H235" i="14"/>
  <c r="I235" i="14"/>
  <c r="J235" i="14"/>
  <c r="K235" i="14"/>
  <c r="L235" i="14"/>
  <c r="E236" i="14"/>
  <c r="F236" i="14"/>
  <c r="G236" i="14"/>
  <c r="H236" i="14"/>
  <c r="I236" i="14"/>
  <c r="J236" i="14"/>
  <c r="K236" i="14"/>
  <c r="L236" i="14"/>
  <c r="E237" i="14"/>
  <c r="F237" i="14"/>
  <c r="G237" i="14"/>
  <c r="H237" i="14"/>
  <c r="I237" i="14"/>
  <c r="J237" i="14"/>
  <c r="K237" i="14"/>
  <c r="L237" i="14"/>
  <c r="E238" i="14"/>
  <c r="F238" i="14"/>
  <c r="G238" i="14"/>
  <c r="H238" i="14"/>
  <c r="I238" i="14"/>
  <c r="J238" i="14"/>
  <c r="K238" i="14"/>
  <c r="L238" i="14"/>
  <c r="E239" i="14"/>
  <c r="F239" i="14"/>
  <c r="G239" i="14"/>
  <c r="H239" i="14"/>
  <c r="I239" i="14"/>
  <c r="J239" i="14"/>
  <c r="K239" i="14"/>
  <c r="L239" i="14"/>
  <c r="E240" i="14"/>
  <c r="F240" i="14"/>
  <c r="G240" i="14"/>
  <c r="H240" i="14"/>
  <c r="I240" i="14"/>
  <c r="J240" i="14"/>
  <c r="K240" i="14"/>
  <c r="L240" i="14"/>
  <c r="E241" i="14"/>
  <c r="F241" i="14"/>
  <c r="G241" i="14"/>
  <c r="H241" i="14"/>
  <c r="I241" i="14"/>
  <c r="J241" i="14"/>
  <c r="K241" i="14"/>
  <c r="L241" i="14"/>
  <c r="E242" i="14"/>
  <c r="F242" i="14"/>
  <c r="G242" i="14"/>
  <c r="H242" i="14"/>
  <c r="I242" i="14"/>
  <c r="J242" i="14"/>
  <c r="K242" i="14"/>
  <c r="L242" i="14"/>
  <c r="E243" i="14"/>
  <c r="F243" i="14"/>
  <c r="G243" i="14"/>
  <c r="H243" i="14"/>
  <c r="I243" i="14"/>
  <c r="J243" i="14"/>
  <c r="K243" i="14"/>
  <c r="L243" i="14"/>
  <c r="E244" i="14"/>
  <c r="F244" i="14"/>
  <c r="G244" i="14"/>
  <c r="H244" i="14"/>
  <c r="I244" i="14"/>
  <c r="J244" i="14"/>
  <c r="K244" i="14"/>
  <c r="L244" i="14"/>
  <c r="E245" i="14"/>
  <c r="F245" i="14"/>
  <c r="G245" i="14"/>
  <c r="H245" i="14"/>
  <c r="I245" i="14"/>
  <c r="J245" i="14"/>
  <c r="K245" i="14"/>
  <c r="L245" i="14"/>
  <c r="E246" i="14"/>
  <c r="F246" i="14"/>
  <c r="G246" i="14"/>
  <c r="H246" i="14"/>
  <c r="I246" i="14"/>
  <c r="J246" i="14"/>
  <c r="K246" i="14"/>
  <c r="L246" i="14"/>
  <c r="E247" i="14"/>
  <c r="F247" i="14"/>
  <c r="G247" i="14"/>
  <c r="H247" i="14"/>
  <c r="I247" i="14"/>
  <c r="J247" i="14"/>
  <c r="K247" i="14"/>
  <c r="L247" i="14"/>
  <c r="E248" i="14"/>
  <c r="F248" i="14"/>
  <c r="G248" i="14"/>
  <c r="H248" i="14"/>
  <c r="I248" i="14"/>
  <c r="J248" i="14"/>
  <c r="K248" i="14"/>
  <c r="L248" i="14"/>
  <c r="E249" i="14"/>
  <c r="F249" i="14"/>
  <c r="G249" i="14"/>
  <c r="H249" i="14"/>
  <c r="I249" i="14"/>
  <c r="J249" i="14"/>
  <c r="K249" i="14"/>
  <c r="L249" i="14"/>
  <c r="E250" i="14"/>
  <c r="F250" i="14"/>
  <c r="G250" i="14"/>
  <c r="H250" i="14"/>
  <c r="I250" i="14"/>
  <c r="J250" i="14"/>
  <c r="K250" i="14"/>
  <c r="L250" i="14"/>
  <c r="E251" i="14"/>
  <c r="F251" i="14"/>
  <c r="G251" i="14"/>
  <c r="H251" i="14"/>
  <c r="I251" i="14"/>
  <c r="J251" i="14"/>
  <c r="K251" i="14"/>
  <c r="L251" i="14"/>
  <c r="E252" i="14"/>
  <c r="F252" i="14"/>
  <c r="G252" i="14"/>
  <c r="H252" i="14"/>
  <c r="I252" i="14"/>
  <c r="J252" i="14"/>
  <c r="K252" i="14"/>
  <c r="L252" i="14"/>
  <c r="E253" i="14"/>
  <c r="F253" i="14"/>
  <c r="G253" i="14"/>
  <c r="H253" i="14"/>
  <c r="I253" i="14"/>
  <c r="J253" i="14"/>
  <c r="K253" i="14"/>
  <c r="L253" i="14"/>
  <c r="E254" i="14"/>
  <c r="F254" i="14"/>
  <c r="G254" i="14"/>
  <c r="H254" i="14"/>
  <c r="I254" i="14"/>
  <c r="J254" i="14"/>
  <c r="K254" i="14"/>
  <c r="L254" i="14"/>
  <c r="E255" i="14"/>
  <c r="F255" i="14"/>
  <c r="G255" i="14"/>
  <c r="H255" i="14"/>
  <c r="I255" i="14"/>
  <c r="J255" i="14"/>
  <c r="K255" i="14"/>
  <c r="L255" i="14"/>
  <c r="E256" i="14"/>
  <c r="F256" i="14"/>
  <c r="G256" i="14"/>
  <c r="H256" i="14"/>
  <c r="I256" i="14"/>
  <c r="J256" i="14"/>
  <c r="K256" i="14"/>
  <c r="L256" i="14"/>
  <c r="E257" i="14"/>
  <c r="F257" i="14"/>
  <c r="G257" i="14"/>
  <c r="H257" i="14"/>
  <c r="I257" i="14"/>
  <c r="J257" i="14"/>
  <c r="K257" i="14"/>
  <c r="L257" i="14"/>
  <c r="E258" i="14"/>
  <c r="F258" i="14"/>
  <c r="G258" i="14"/>
  <c r="H258" i="14"/>
  <c r="I258" i="14"/>
  <c r="J258" i="14"/>
  <c r="K258" i="14"/>
  <c r="L258" i="14"/>
  <c r="E161" i="14"/>
  <c r="F161" i="14"/>
  <c r="G161" i="14"/>
  <c r="H161" i="14"/>
  <c r="I161" i="14"/>
  <c r="J161" i="14"/>
  <c r="K161" i="14"/>
  <c r="L161" i="14"/>
  <c r="E162" i="14"/>
  <c r="F162" i="14"/>
  <c r="G162" i="14"/>
  <c r="H162" i="14"/>
  <c r="I162" i="14"/>
  <c r="J162" i="14"/>
  <c r="K162" i="14"/>
  <c r="L162" i="14"/>
  <c r="E163" i="14"/>
  <c r="F163" i="14"/>
  <c r="G163" i="14"/>
  <c r="H163" i="14"/>
  <c r="I163" i="14"/>
  <c r="J163" i="14"/>
  <c r="K163" i="14"/>
  <c r="L163" i="14"/>
  <c r="E164" i="14"/>
  <c r="F164" i="14"/>
  <c r="G164" i="14"/>
  <c r="H164" i="14"/>
  <c r="I164" i="14"/>
  <c r="J164" i="14"/>
  <c r="K164" i="14"/>
  <c r="L164" i="14"/>
  <c r="E165" i="14"/>
  <c r="F165" i="14"/>
  <c r="G165" i="14"/>
  <c r="H165" i="14"/>
  <c r="I165" i="14"/>
  <c r="J165" i="14"/>
  <c r="K165" i="14"/>
  <c r="L165" i="14"/>
  <c r="E166" i="14"/>
  <c r="F166" i="14"/>
  <c r="G166" i="14"/>
  <c r="H166" i="14"/>
  <c r="I166" i="14"/>
  <c r="J166" i="14"/>
  <c r="K166" i="14"/>
  <c r="L166" i="14"/>
  <c r="E167" i="14"/>
  <c r="F167" i="14"/>
  <c r="G167" i="14"/>
  <c r="H167" i="14"/>
  <c r="I167" i="14"/>
  <c r="J167" i="14"/>
  <c r="K167" i="14"/>
  <c r="L167" i="14"/>
  <c r="E168" i="14"/>
  <c r="F168" i="14"/>
  <c r="G168" i="14"/>
  <c r="H168" i="14"/>
  <c r="I168" i="14"/>
  <c r="J168" i="14"/>
  <c r="K168" i="14"/>
  <c r="L168" i="14"/>
  <c r="E169" i="14"/>
  <c r="F169" i="14"/>
  <c r="G169" i="14"/>
  <c r="H169" i="14"/>
  <c r="I169" i="14"/>
  <c r="J169" i="14"/>
  <c r="K169" i="14"/>
  <c r="L169" i="14"/>
  <c r="E170" i="14"/>
  <c r="F170" i="14"/>
  <c r="G170" i="14"/>
  <c r="H170" i="14"/>
  <c r="I170" i="14"/>
  <c r="J170" i="14"/>
  <c r="K170" i="14"/>
  <c r="L170" i="14"/>
  <c r="E171" i="14"/>
  <c r="F171" i="14"/>
  <c r="G171" i="14"/>
  <c r="H171" i="14"/>
  <c r="I171" i="14"/>
  <c r="J171" i="14"/>
  <c r="K171" i="14"/>
  <c r="L171" i="14"/>
  <c r="E172" i="14"/>
  <c r="F172" i="14"/>
  <c r="G172" i="14"/>
  <c r="H172" i="14"/>
  <c r="I172" i="14"/>
  <c r="J172" i="14"/>
  <c r="K172" i="14"/>
  <c r="L172" i="14"/>
  <c r="E173" i="14"/>
  <c r="F173" i="14"/>
  <c r="G173" i="14"/>
  <c r="H173" i="14"/>
  <c r="I173" i="14"/>
  <c r="J173" i="14"/>
  <c r="K173" i="14"/>
  <c r="L173" i="14"/>
  <c r="E174" i="14"/>
  <c r="F174" i="14"/>
  <c r="G174" i="14"/>
  <c r="H174" i="14"/>
  <c r="I174" i="14"/>
  <c r="J174" i="14"/>
  <c r="K174" i="14"/>
  <c r="L174" i="14"/>
  <c r="E175" i="14"/>
  <c r="F175" i="14"/>
  <c r="G175" i="14"/>
  <c r="H175" i="14"/>
  <c r="I175" i="14"/>
  <c r="J175" i="14"/>
  <c r="K175" i="14"/>
  <c r="L175" i="14"/>
  <c r="E176" i="14"/>
  <c r="F176" i="14"/>
  <c r="G176" i="14"/>
  <c r="H176" i="14"/>
  <c r="I176" i="14"/>
  <c r="J176" i="14"/>
  <c r="K176" i="14"/>
  <c r="L176" i="14"/>
  <c r="E177" i="14"/>
  <c r="F177" i="14"/>
  <c r="G177" i="14"/>
  <c r="H177" i="14"/>
  <c r="I177" i="14"/>
  <c r="J177" i="14"/>
  <c r="K177" i="14"/>
  <c r="L177" i="14"/>
  <c r="E178" i="14"/>
  <c r="F178" i="14"/>
  <c r="G178" i="14"/>
  <c r="H178" i="14"/>
  <c r="I178" i="14"/>
  <c r="J178" i="14"/>
  <c r="K178" i="14"/>
  <c r="L178" i="14"/>
  <c r="E179" i="14"/>
  <c r="F179" i="14"/>
  <c r="G179" i="14"/>
  <c r="H179" i="14"/>
  <c r="I179" i="14"/>
  <c r="J179" i="14"/>
  <c r="K179" i="14"/>
  <c r="L179" i="14"/>
  <c r="E180" i="14"/>
  <c r="F180" i="14"/>
  <c r="G180" i="14"/>
  <c r="H180" i="14"/>
  <c r="I180" i="14"/>
  <c r="J180" i="14"/>
  <c r="K180" i="14"/>
  <c r="L180" i="14"/>
  <c r="E181" i="14"/>
  <c r="F181" i="14"/>
  <c r="G181" i="14"/>
  <c r="H181" i="14"/>
  <c r="I181" i="14"/>
  <c r="J181" i="14"/>
  <c r="K181" i="14"/>
  <c r="L181" i="14"/>
  <c r="E182" i="14"/>
  <c r="F182" i="14"/>
  <c r="G182" i="14"/>
  <c r="H182" i="14"/>
  <c r="I182" i="14"/>
  <c r="J182" i="14"/>
  <c r="K182" i="14"/>
  <c r="L182" i="14"/>
  <c r="E183" i="14"/>
  <c r="F183" i="14"/>
  <c r="G183" i="14"/>
  <c r="H183" i="14"/>
  <c r="I183" i="14"/>
  <c r="J183" i="14"/>
  <c r="K183" i="14"/>
  <c r="L183" i="14"/>
  <c r="E184" i="14"/>
  <c r="F184" i="14"/>
  <c r="G184" i="14"/>
  <c r="H184" i="14"/>
  <c r="I184" i="14"/>
  <c r="J184" i="14"/>
  <c r="K184" i="14"/>
  <c r="L184" i="14"/>
  <c r="E185" i="14"/>
  <c r="F185" i="14"/>
  <c r="G185" i="14"/>
  <c r="H185" i="14"/>
  <c r="I185" i="14"/>
  <c r="J185" i="14"/>
  <c r="K185" i="14"/>
  <c r="L185" i="14"/>
  <c r="E186" i="14"/>
  <c r="F186" i="14"/>
  <c r="G186" i="14"/>
  <c r="H186" i="14"/>
  <c r="I186" i="14"/>
  <c r="J186" i="14"/>
  <c r="K186" i="14"/>
  <c r="L186" i="14"/>
  <c r="E187" i="14"/>
  <c r="F187" i="14"/>
  <c r="G187" i="14"/>
  <c r="H187" i="14"/>
  <c r="I187" i="14"/>
  <c r="J187" i="14"/>
  <c r="K187" i="14"/>
  <c r="L187" i="14"/>
  <c r="E188" i="14"/>
  <c r="F188" i="14"/>
  <c r="G188" i="14"/>
  <c r="H188" i="14"/>
  <c r="I188" i="14"/>
  <c r="J188" i="14"/>
  <c r="K188" i="14"/>
  <c r="L188" i="14"/>
  <c r="E189" i="14"/>
  <c r="F189" i="14"/>
  <c r="G189" i="14"/>
  <c r="H189" i="14"/>
  <c r="I189" i="14"/>
  <c r="J189" i="14"/>
  <c r="K189" i="14"/>
  <c r="L189" i="14"/>
  <c r="E190" i="14"/>
  <c r="F190" i="14"/>
  <c r="G190" i="14"/>
  <c r="H190" i="14"/>
  <c r="I190" i="14"/>
  <c r="J190" i="14"/>
  <c r="K190" i="14"/>
  <c r="L190" i="14"/>
  <c r="E191" i="14"/>
  <c r="F191" i="14"/>
  <c r="G191" i="14"/>
  <c r="H191" i="14"/>
  <c r="I191" i="14"/>
  <c r="J191" i="14"/>
  <c r="K191" i="14"/>
  <c r="L191" i="14"/>
  <c r="E192" i="14"/>
  <c r="F192" i="14"/>
  <c r="G192" i="14"/>
  <c r="H192" i="14"/>
  <c r="I192" i="14"/>
  <c r="J192" i="14"/>
  <c r="K192" i="14"/>
  <c r="L192" i="14"/>
  <c r="E193" i="14"/>
  <c r="F193" i="14"/>
  <c r="G193" i="14"/>
  <c r="H193" i="14"/>
  <c r="I193" i="14"/>
  <c r="J193" i="14"/>
  <c r="K193" i="14"/>
  <c r="L193" i="14"/>
  <c r="E194" i="14"/>
  <c r="F194" i="14"/>
  <c r="G194" i="14"/>
  <c r="H194" i="14"/>
  <c r="I194" i="14"/>
  <c r="J194" i="14"/>
  <c r="K194" i="14"/>
  <c r="L194" i="14"/>
  <c r="E195" i="14"/>
  <c r="F195" i="14"/>
  <c r="G195" i="14"/>
  <c r="H195" i="14"/>
  <c r="I195" i="14"/>
  <c r="J195" i="14"/>
  <c r="K195" i="14"/>
  <c r="L195" i="14"/>
  <c r="E196" i="14"/>
  <c r="F196" i="14"/>
  <c r="G196" i="14"/>
  <c r="H196" i="14"/>
  <c r="I196" i="14"/>
  <c r="J196" i="14"/>
  <c r="K196" i="14"/>
  <c r="L196" i="14"/>
  <c r="E197" i="14"/>
  <c r="F197" i="14"/>
  <c r="G197" i="14"/>
  <c r="H197" i="14"/>
  <c r="I197" i="14"/>
  <c r="J197" i="14"/>
  <c r="K197" i="14"/>
  <c r="L197" i="14"/>
  <c r="E198" i="14"/>
  <c r="F198" i="14"/>
  <c r="G198" i="14"/>
  <c r="H198" i="14"/>
  <c r="I198" i="14"/>
  <c r="J198" i="14"/>
  <c r="K198" i="14"/>
  <c r="L198" i="14"/>
  <c r="E199" i="14"/>
  <c r="F199" i="14"/>
  <c r="G199" i="14"/>
  <c r="H199" i="14"/>
  <c r="I199" i="14"/>
  <c r="J199" i="14"/>
  <c r="K199" i="14"/>
  <c r="L199" i="14"/>
  <c r="E200" i="14"/>
  <c r="F200" i="14"/>
  <c r="G200" i="14"/>
  <c r="H200" i="14"/>
  <c r="I200" i="14"/>
  <c r="J200" i="14"/>
  <c r="K200" i="14"/>
  <c r="L200" i="14"/>
  <c r="E201" i="14"/>
  <c r="F201" i="14"/>
  <c r="G201" i="14"/>
  <c r="H201" i="14"/>
  <c r="I201" i="14"/>
  <c r="J201" i="14"/>
  <c r="K201" i="14"/>
  <c r="L201" i="14"/>
  <c r="E202" i="14"/>
  <c r="F202" i="14"/>
  <c r="G202" i="14"/>
  <c r="H202" i="14"/>
  <c r="I202" i="14"/>
  <c r="J202" i="14"/>
  <c r="K202" i="14"/>
  <c r="L202" i="14"/>
  <c r="E203" i="14"/>
  <c r="F203" i="14"/>
  <c r="G203" i="14"/>
  <c r="H203" i="14"/>
  <c r="I203" i="14"/>
  <c r="J203" i="14"/>
  <c r="K203" i="14"/>
  <c r="L203" i="14"/>
  <c r="E204" i="14"/>
  <c r="F204" i="14"/>
  <c r="G204" i="14"/>
  <c r="H204" i="14"/>
  <c r="I204" i="14"/>
  <c r="J204" i="14"/>
  <c r="K204" i="14"/>
  <c r="L204" i="14"/>
  <c r="E205" i="14"/>
  <c r="F205" i="14"/>
  <c r="G205" i="14"/>
  <c r="H205" i="14"/>
  <c r="I205" i="14"/>
  <c r="J205" i="14"/>
  <c r="K205" i="14"/>
  <c r="L205" i="14"/>
  <c r="E206" i="14"/>
  <c r="F206" i="14"/>
  <c r="G206" i="14"/>
  <c r="H206" i="14"/>
  <c r="I206" i="14"/>
  <c r="J206" i="14"/>
  <c r="K206" i="14"/>
  <c r="L206" i="14"/>
  <c r="E207" i="14"/>
  <c r="F207" i="14"/>
  <c r="G207" i="14"/>
  <c r="H207" i="14"/>
  <c r="I207" i="14"/>
  <c r="J207" i="14"/>
  <c r="K207" i="14"/>
  <c r="L207" i="14"/>
  <c r="E110" i="14"/>
  <c r="F110" i="14"/>
  <c r="G110" i="14"/>
  <c r="H110" i="14"/>
  <c r="I110" i="14"/>
  <c r="J110" i="14"/>
  <c r="K110" i="14"/>
  <c r="L110" i="14"/>
  <c r="E111" i="14"/>
  <c r="F111" i="14"/>
  <c r="G111" i="14"/>
  <c r="H111" i="14"/>
  <c r="I111" i="14"/>
  <c r="J111" i="14"/>
  <c r="K111" i="14"/>
  <c r="L111" i="14"/>
  <c r="E112" i="14"/>
  <c r="F112" i="14"/>
  <c r="G112" i="14"/>
  <c r="H112" i="14"/>
  <c r="I112" i="14"/>
  <c r="J112" i="14"/>
  <c r="K112" i="14"/>
  <c r="L112" i="14"/>
  <c r="E113" i="14"/>
  <c r="F113" i="14"/>
  <c r="G113" i="14"/>
  <c r="H113" i="14"/>
  <c r="I113" i="14"/>
  <c r="J113" i="14"/>
  <c r="K113" i="14"/>
  <c r="L113" i="14"/>
  <c r="E114" i="14"/>
  <c r="F114" i="14"/>
  <c r="G114" i="14"/>
  <c r="H114" i="14"/>
  <c r="I114" i="14"/>
  <c r="J114" i="14"/>
  <c r="K114" i="14"/>
  <c r="L114" i="14"/>
  <c r="E115" i="14"/>
  <c r="F115" i="14"/>
  <c r="G115" i="14"/>
  <c r="H115" i="14"/>
  <c r="I115" i="14"/>
  <c r="J115" i="14"/>
  <c r="K115" i="14"/>
  <c r="L115" i="14"/>
  <c r="E116" i="14"/>
  <c r="F116" i="14"/>
  <c r="G116" i="14"/>
  <c r="H116" i="14"/>
  <c r="I116" i="14"/>
  <c r="J116" i="14"/>
  <c r="K116" i="14"/>
  <c r="L116" i="14"/>
  <c r="E117" i="14"/>
  <c r="F117" i="14"/>
  <c r="G117" i="14"/>
  <c r="H117" i="14"/>
  <c r="I117" i="14"/>
  <c r="J117" i="14"/>
  <c r="K117" i="14"/>
  <c r="L117" i="14"/>
  <c r="E118" i="14"/>
  <c r="F118" i="14"/>
  <c r="G118" i="14"/>
  <c r="H118" i="14"/>
  <c r="I118" i="14"/>
  <c r="J118" i="14"/>
  <c r="K118" i="14"/>
  <c r="L118" i="14"/>
  <c r="E119" i="14"/>
  <c r="F119" i="14"/>
  <c r="G119" i="14"/>
  <c r="H119" i="14"/>
  <c r="I119" i="14"/>
  <c r="J119" i="14"/>
  <c r="K119" i="14"/>
  <c r="L119" i="14"/>
  <c r="E120" i="14"/>
  <c r="F120" i="14"/>
  <c r="G120" i="14"/>
  <c r="H120" i="14"/>
  <c r="I120" i="14"/>
  <c r="J120" i="14"/>
  <c r="K120" i="14"/>
  <c r="L120" i="14"/>
  <c r="E121" i="14"/>
  <c r="F121" i="14"/>
  <c r="G121" i="14"/>
  <c r="H121" i="14"/>
  <c r="I121" i="14"/>
  <c r="J121" i="14"/>
  <c r="K121" i="14"/>
  <c r="L121" i="14"/>
  <c r="E122" i="14"/>
  <c r="F122" i="14"/>
  <c r="G122" i="14"/>
  <c r="H122" i="14"/>
  <c r="I122" i="14"/>
  <c r="J122" i="14"/>
  <c r="K122" i="14"/>
  <c r="L122" i="14"/>
  <c r="E123" i="14"/>
  <c r="F123" i="14"/>
  <c r="G123" i="14"/>
  <c r="H123" i="14"/>
  <c r="I123" i="14"/>
  <c r="J123" i="14"/>
  <c r="K123" i="14"/>
  <c r="L123" i="14"/>
  <c r="E124" i="14"/>
  <c r="F124" i="14"/>
  <c r="G124" i="14"/>
  <c r="H124" i="14"/>
  <c r="I124" i="14"/>
  <c r="J124" i="14"/>
  <c r="K124" i="14"/>
  <c r="L124" i="14"/>
  <c r="E125" i="14"/>
  <c r="F125" i="14"/>
  <c r="G125" i="14"/>
  <c r="H125" i="14"/>
  <c r="I125" i="14"/>
  <c r="J125" i="14"/>
  <c r="K125" i="14"/>
  <c r="L125" i="14"/>
  <c r="E126" i="14"/>
  <c r="F126" i="14"/>
  <c r="G126" i="14"/>
  <c r="H126" i="14"/>
  <c r="I126" i="14"/>
  <c r="J126" i="14"/>
  <c r="K126" i="14"/>
  <c r="L126" i="14"/>
  <c r="E127" i="14"/>
  <c r="F127" i="14"/>
  <c r="G127" i="14"/>
  <c r="H127" i="14"/>
  <c r="I127" i="14"/>
  <c r="J127" i="14"/>
  <c r="K127" i="14"/>
  <c r="L127" i="14"/>
  <c r="E128" i="14"/>
  <c r="F128" i="14"/>
  <c r="G128" i="14"/>
  <c r="H128" i="14"/>
  <c r="I128" i="14"/>
  <c r="J128" i="14"/>
  <c r="K128" i="14"/>
  <c r="L128" i="14"/>
  <c r="E129" i="14"/>
  <c r="F129" i="14"/>
  <c r="G129" i="14"/>
  <c r="H129" i="14"/>
  <c r="I129" i="14"/>
  <c r="J129" i="14"/>
  <c r="K129" i="14"/>
  <c r="L129" i="14"/>
  <c r="E130" i="14"/>
  <c r="F130" i="14"/>
  <c r="G130" i="14"/>
  <c r="H130" i="14"/>
  <c r="I130" i="14"/>
  <c r="J130" i="14"/>
  <c r="K130" i="14"/>
  <c r="L130" i="14"/>
  <c r="E131" i="14"/>
  <c r="F131" i="14"/>
  <c r="G131" i="14"/>
  <c r="H131" i="14"/>
  <c r="I131" i="14"/>
  <c r="J131" i="14"/>
  <c r="K131" i="14"/>
  <c r="L131" i="14"/>
  <c r="E132" i="14"/>
  <c r="F132" i="14"/>
  <c r="G132" i="14"/>
  <c r="H132" i="14"/>
  <c r="I132" i="14"/>
  <c r="J132" i="14"/>
  <c r="K132" i="14"/>
  <c r="L132" i="14"/>
  <c r="E133" i="14"/>
  <c r="F133" i="14"/>
  <c r="G133" i="14"/>
  <c r="H133" i="14"/>
  <c r="I133" i="14"/>
  <c r="J133" i="14"/>
  <c r="K133" i="14"/>
  <c r="L133" i="14"/>
  <c r="E134" i="14"/>
  <c r="F134" i="14"/>
  <c r="G134" i="14"/>
  <c r="H134" i="14"/>
  <c r="I134" i="14"/>
  <c r="J134" i="14"/>
  <c r="K134" i="14"/>
  <c r="L134" i="14"/>
  <c r="E135" i="14"/>
  <c r="F135" i="14"/>
  <c r="G135" i="14"/>
  <c r="H135" i="14"/>
  <c r="I135" i="14"/>
  <c r="J135" i="14"/>
  <c r="K135" i="14"/>
  <c r="L135" i="14"/>
  <c r="E136" i="14"/>
  <c r="F136" i="14"/>
  <c r="G136" i="14"/>
  <c r="H136" i="14"/>
  <c r="I136" i="14"/>
  <c r="J136" i="14"/>
  <c r="K136" i="14"/>
  <c r="L136" i="14"/>
  <c r="E137" i="14"/>
  <c r="F137" i="14"/>
  <c r="G137" i="14"/>
  <c r="H137" i="14"/>
  <c r="I137" i="14"/>
  <c r="J137" i="14"/>
  <c r="K137" i="14"/>
  <c r="L137" i="14"/>
  <c r="E138" i="14"/>
  <c r="F138" i="14"/>
  <c r="G138" i="14"/>
  <c r="H138" i="14"/>
  <c r="I138" i="14"/>
  <c r="J138" i="14"/>
  <c r="K138" i="14"/>
  <c r="L138" i="14"/>
  <c r="E139" i="14"/>
  <c r="F139" i="14"/>
  <c r="G139" i="14"/>
  <c r="H139" i="14"/>
  <c r="I139" i="14"/>
  <c r="J139" i="14"/>
  <c r="K139" i="14"/>
  <c r="L139" i="14"/>
  <c r="E140" i="14"/>
  <c r="F140" i="14"/>
  <c r="G140" i="14"/>
  <c r="H140" i="14"/>
  <c r="I140" i="14"/>
  <c r="J140" i="14"/>
  <c r="K140" i="14"/>
  <c r="L140" i="14"/>
  <c r="E141" i="14"/>
  <c r="F141" i="14"/>
  <c r="G141" i="14"/>
  <c r="H141" i="14"/>
  <c r="I141" i="14"/>
  <c r="J141" i="14"/>
  <c r="K141" i="14"/>
  <c r="L141" i="14"/>
  <c r="E142" i="14"/>
  <c r="F142" i="14"/>
  <c r="G142" i="14"/>
  <c r="H142" i="14"/>
  <c r="I142" i="14"/>
  <c r="J142" i="14"/>
  <c r="K142" i="14"/>
  <c r="L142" i="14"/>
  <c r="E143" i="14"/>
  <c r="F143" i="14"/>
  <c r="G143" i="14"/>
  <c r="H143" i="14"/>
  <c r="I143" i="14"/>
  <c r="J143" i="14"/>
  <c r="K143" i="14"/>
  <c r="L143" i="14"/>
  <c r="E144" i="14"/>
  <c r="F144" i="14"/>
  <c r="G144" i="14"/>
  <c r="H144" i="14"/>
  <c r="I144" i="14"/>
  <c r="J144" i="14"/>
  <c r="K144" i="14"/>
  <c r="L144" i="14"/>
  <c r="E145" i="14"/>
  <c r="F145" i="14"/>
  <c r="G145" i="14"/>
  <c r="H145" i="14"/>
  <c r="I145" i="14"/>
  <c r="J145" i="14"/>
  <c r="K145" i="14"/>
  <c r="L145" i="14"/>
  <c r="E146" i="14"/>
  <c r="F146" i="14"/>
  <c r="G146" i="14"/>
  <c r="H146" i="14"/>
  <c r="I146" i="14"/>
  <c r="J146" i="14"/>
  <c r="K146" i="14"/>
  <c r="L146" i="14"/>
  <c r="E147" i="14"/>
  <c r="F147" i="14"/>
  <c r="G147" i="14"/>
  <c r="H147" i="14"/>
  <c r="I147" i="14"/>
  <c r="J147" i="14"/>
  <c r="K147" i="14"/>
  <c r="L147" i="14"/>
  <c r="E148" i="14"/>
  <c r="F148" i="14"/>
  <c r="G148" i="14"/>
  <c r="H148" i="14"/>
  <c r="I148" i="14"/>
  <c r="J148" i="14"/>
  <c r="K148" i="14"/>
  <c r="L148" i="14"/>
  <c r="E149" i="14"/>
  <c r="F149" i="14"/>
  <c r="G149" i="14"/>
  <c r="H149" i="14"/>
  <c r="I149" i="14"/>
  <c r="J149" i="14"/>
  <c r="K149" i="14"/>
  <c r="L149" i="14"/>
  <c r="E150" i="14"/>
  <c r="F150" i="14"/>
  <c r="G150" i="14"/>
  <c r="H150" i="14"/>
  <c r="I150" i="14"/>
  <c r="J150" i="14"/>
  <c r="K150" i="14"/>
  <c r="L150" i="14"/>
  <c r="E151" i="14"/>
  <c r="F151" i="14"/>
  <c r="G151" i="14"/>
  <c r="H151" i="14"/>
  <c r="I151" i="14"/>
  <c r="J151" i="14"/>
  <c r="K151" i="14"/>
  <c r="L151" i="14"/>
  <c r="E152" i="14"/>
  <c r="F152" i="14"/>
  <c r="G152" i="14"/>
  <c r="H152" i="14"/>
  <c r="I152" i="14"/>
  <c r="J152" i="14"/>
  <c r="K152" i="14"/>
  <c r="L152" i="14"/>
  <c r="E153" i="14"/>
  <c r="F153" i="14"/>
  <c r="G153" i="14"/>
  <c r="H153" i="14"/>
  <c r="I153" i="14"/>
  <c r="J153" i="14"/>
  <c r="K153" i="14"/>
  <c r="L153" i="14"/>
  <c r="E154" i="14"/>
  <c r="F154" i="14"/>
  <c r="G154" i="14"/>
  <c r="H154" i="14"/>
  <c r="I154" i="14"/>
  <c r="J154" i="14"/>
  <c r="K154" i="14"/>
  <c r="L154" i="14"/>
  <c r="E155" i="14"/>
  <c r="F155" i="14"/>
  <c r="G155" i="14"/>
  <c r="H155" i="14"/>
  <c r="I155" i="14"/>
  <c r="J155" i="14"/>
  <c r="K155" i="14"/>
  <c r="L155" i="14"/>
  <c r="E156" i="14"/>
  <c r="F156" i="14"/>
  <c r="G156" i="14"/>
  <c r="H156" i="14"/>
  <c r="I156" i="14"/>
  <c r="J156" i="14"/>
  <c r="K156" i="14"/>
  <c r="L156" i="14"/>
  <c r="E8" i="14"/>
  <c r="G8" i="14"/>
  <c r="I8" i="14"/>
  <c r="K8" i="14"/>
  <c r="E9" i="14"/>
  <c r="G9" i="14"/>
  <c r="I9" i="14"/>
  <c r="K9" i="14"/>
  <c r="E10" i="14"/>
  <c r="G10" i="14"/>
  <c r="I10" i="14"/>
  <c r="K10" i="14"/>
  <c r="E11" i="14"/>
  <c r="G11" i="14"/>
  <c r="I11" i="14"/>
  <c r="K11" i="14"/>
  <c r="E12" i="14"/>
  <c r="G12" i="14"/>
  <c r="I12" i="14"/>
  <c r="K12" i="14"/>
  <c r="E13" i="14"/>
  <c r="G13" i="14"/>
  <c r="I13" i="14"/>
  <c r="K13" i="14"/>
  <c r="E14" i="14"/>
  <c r="G14" i="14"/>
  <c r="I14" i="14"/>
  <c r="K14" i="14"/>
  <c r="E15" i="14"/>
  <c r="G15" i="14"/>
  <c r="I15" i="14"/>
  <c r="K15" i="14"/>
  <c r="E16" i="14"/>
  <c r="G16" i="14"/>
  <c r="I16" i="14"/>
  <c r="K16" i="14"/>
  <c r="E17" i="14"/>
  <c r="G17" i="14"/>
  <c r="I17" i="14"/>
  <c r="K17" i="14"/>
  <c r="E18" i="14"/>
  <c r="G18" i="14"/>
  <c r="I18" i="14"/>
  <c r="K18" i="14"/>
  <c r="E19" i="14"/>
  <c r="G19" i="14"/>
  <c r="I19" i="14"/>
  <c r="K19" i="14"/>
  <c r="E20" i="14"/>
  <c r="G20" i="14"/>
  <c r="I20" i="14"/>
  <c r="K20" i="14"/>
  <c r="E21" i="14"/>
  <c r="G21" i="14"/>
  <c r="I21" i="14"/>
  <c r="K21" i="14"/>
  <c r="E22" i="14"/>
  <c r="G22" i="14"/>
  <c r="I22" i="14"/>
  <c r="K22" i="14"/>
  <c r="E23" i="14"/>
  <c r="G23" i="14"/>
  <c r="I23" i="14"/>
  <c r="K23" i="14"/>
  <c r="E24" i="14"/>
  <c r="G24" i="14"/>
  <c r="I24" i="14"/>
  <c r="K24" i="14"/>
  <c r="E25" i="14"/>
  <c r="G25" i="14"/>
  <c r="I25" i="14"/>
  <c r="K25" i="14"/>
  <c r="E26" i="14"/>
  <c r="G26" i="14"/>
  <c r="I26" i="14"/>
  <c r="K26" i="14"/>
  <c r="E27" i="14"/>
  <c r="G27" i="14"/>
  <c r="I27" i="14"/>
  <c r="K27" i="14"/>
  <c r="E28" i="14"/>
  <c r="G28" i="14"/>
  <c r="I28" i="14"/>
  <c r="K28" i="14"/>
  <c r="E29" i="14"/>
  <c r="G29" i="14"/>
  <c r="I29" i="14"/>
  <c r="K29" i="14"/>
  <c r="E30" i="14"/>
  <c r="G30" i="14"/>
  <c r="I30" i="14"/>
  <c r="K30" i="14"/>
  <c r="E31" i="14"/>
  <c r="G31" i="14"/>
  <c r="I31" i="14"/>
  <c r="K31" i="14"/>
  <c r="E32" i="14"/>
  <c r="G32" i="14"/>
  <c r="I32" i="14"/>
  <c r="K32" i="14"/>
  <c r="E33" i="14"/>
  <c r="G33" i="14"/>
  <c r="I33" i="14"/>
  <c r="K33" i="14"/>
  <c r="E34" i="14"/>
  <c r="G34" i="14"/>
  <c r="I34" i="14"/>
  <c r="K34" i="14"/>
  <c r="E35" i="14"/>
  <c r="G35" i="14"/>
  <c r="I35" i="14"/>
  <c r="K35" i="14"/>
  <c r="E36" i="14"/>
  <c r="G36" i="14"/>
  <c r="I36" i="14"/>
  <c r="K36" i="14"/>
  <c r="E37" i="14"/>
  <c r="G37" i="14"/>
  <c r="I37" i="14"/>
  <c r="K37" i="14"/>
  <c r="E38" i="14"/>
  <c r="G38" i="14"/>
  <c r="I38" i="14"/>
  <c r="K38" i="14"/>
  <c r="E39" i="14"/>
  <c r="G39" i="14"/>
  <c r="I39" i="14"/>
  <c r="K39" i="14"/>
  <c r="E40" i="14"/>
  <c r="G40" i="14"/>
  <c r="I40" i="14"/>
  <c r="K40" i="14"/>
  <c r="E41" i="14"/>
  <c r="G41" i="14"/>
  <c r="I41" i="14"/>
  <c r="K41" i="14"/>
  <c r="E42" i="14"/>
  <c r="G42" i="14"/>
  <c r="I42" i="14"/>
  <c r="K42" i="14"/>
  <c r="E43" i="14"/>
  <c r="G43" i="14"/>
  <c r="I43" i="14"/>
  <c r="K43" i="14"/>
  <c r="E44" i="14"/>
  <c r="G44" i="14"/>
  <c r="I44" i="14"/>
  <c r="K44" i="14"/>
  <c r="E45" i="14"/>
  <c r="G45" i="14"/>
  <c r="I45" i="14"/>
  <c r="K45" i="14"/>
  <c r="E46" i="14"/>
  <c r="G46" i="14"/>
  <c r="I46" i="14"/>
  <c r="K46" i="14"/>
  <c r="E47" i="14"/>
  <c r="G47" i="14"/>
  <c r="I47" i="14"/>
  <c r="K47" i="14"/>
  <c r="E48" i="14"/>
  <c r="G48" i="14"/>
  <c r="I48" i="14"/>
  <c r="K48" i="14"/>
  <c r="E49" i="14"/>
  <c r="G49" i="14"/>
  <c r="I49" i="14"/>
  <c r="K49" i="14"/>
  <c r="E50" i="14"/>
  <c r="G50" i="14"/>
  <c r="I50" i="14"/>
  <c r="K50" i="14"/>
  <c r="E51" i="14"/>
  <c r="G51" i="14"/>
  <c r="I51" i="14"/>
  <c r="K51" i="14"/>
  <c r="E52" i="14"/>
  <c r="G52" i="14"/>
  <c r="I52" i="14"/>
  <c r="K52" i="14"/>
  <c r="E53" i="14"/>
  <c r="G53" i="14"/>
  <c r="I53" i="14"/>
  <c r="K53" i="14"/>
  <c r="E54" i="14"/>
  <c r="G54" i="14"/>
  <c r="I54" i="14"/>
  <c r="K54" i="14"/>
  <c r="E868" i="4"/>
  <c r="F868" i="4"/>
  <c r="G868" i="4"/>
  <c r="H868" i="4"/>
  <c r="I868" i="4"/>
  <c r="J868" i="4"/>
  <c r="K868" i="4"/>
  <c r="L868" i="4"/>
  <c r="E869" i="4"/>
  <c r="F869" i="4"/>
  <c r="G869" i="4"/>
  <c r="H869" i="4"/>
  <c r="I869" i="4"/>
  <c r="J869" i="4"/>
  <c r="K869" i="4"/>
  <c r="L869" i="4"/>
  <c r="E870" i="4"/>
  <c r="F870" i="4"/>
  <c r="G870" i="4"/>
  <c r="H870" i="4"/>
  <c r="I870" i="4"/>
  <c r="J870" i="4"/>
  <c r="K870" i="4"/>
  <c r="L870" i="4"/>
  <c r="E871" i="4"/>
  <c r="F871" i="4"/>
  <c r="G871" i="4"/>
  <c r="H871" i="4"/>
  <c r="I871" i="4"/>
  <c r="J871" i="4"/>
  <c r="K871" i="4"/>
  <c r="L871" i="4"/>
  <c r="E872" i="4"/>
  <c r="F872" i="4"/>
  <c r="G872" i="4"/>
  <c r="H872" i="4"/>
  <c r="I872" i="4"/>
  <c r="J872" i="4"/>
  <c r="K872" i="4"/>
  <c r="L872" i="4"/>
  <c r="E873" i="4"/>
  <c r="F873" i="4"/>
  <c r="G873" i="4"/>
  <c r="H873" i="4"/>
  <c r="I873" i="4"/>
  <c r="J873" i="4"/>
  <c r="K873" i="4"/>
  <c r="L873" i="4"/>
  <c r="E874" i="4"/>
  <c r="F874" i="4"/>
  <c r="G874" i="4"/>
  <c r="H874" i="4"/>
  <c r="I874" i="4"/>
  <c r="J874" i="4"/>
  <c r="K874" i="4"/>
  <c r="L874" i="4"/>
  <c r="E875" i="4"/>
  <c r="F875" i="4"/>
  <c r="G875" i="4"/>
  <c r="H875" i="4"/>
  <c r="I875" i="4"/>
  <c r="J875" i="4"/>
  <c r="K875" i="4"/>
  <c r="L875" i="4"/>
  <c r="L867" i="4"/>
  <c r="K867" i="4"/>
  <c r="J867" i="4"/>
  <c r="I867" i="4"/>
  <c r="H867" i="4"/>
  <c r="G867" i="4"/>
  <c r="F867" i="4"/>
  <c r="E867" i="4"/>
  <c r="E858" i="4"/>
  <c r="F858" i="4"/>
  <c r="G858" i="4"/>
  <c r="H858" i="4"/>
  <c r="I858" i="4"/>
  <c r="J858" i="4"/>
  <c r="K858" i="4"/>
  <c r="L858" i="4"/>
  <c r="E859" i="4"/>
  <c r="F859" i="4"/>
  <c r="G859" i="4"/>
  <c r="H859" i="4"/>
  <c r="I859" i="4"/>
  <c r="J859" i="4"/>
  <c r="K859" i="4"/>
  <c r="L859" i="4"/>
  <c r="E860" i="4"/>
  <c r="F860" i="4"/>
  <c r="G860" i="4"/>
  <c r="H860" i="4"/>
  <c r="I860" i="4"/>
  <c r="J860" i="4"/>
  <c r="K860" i="4"/>
  <c r="L860" i="4"/>
  <c r="E861" i="4"/>
  <c r="F861" i="4"/>
  <c r="G861" i="4"/>
  <c r="H861" i="4"/>
  <c r="I861" i="4"/>
  <c r="J861" i="4"/>
  <c r="K861" i="4"/>
  <c r="L861" i="4"/>
  <c r="E862" i="4"/>
  <c r="F862" i="4"/>
  <c r="G862" i="4"/>
  <c r="H862" i="4"/>
  <c r="I862" i="4"/>
  <c r="J862" i="4"/>
  <c r="K862" i="4"/>
  <c r="L862" i="4"/>
  <c r="E863" i="4"/>
  <c r="F863" i="4"/>
  <c r="G863" i="4"/>
  <c r="H863" i="4"/>
  <c r="I863" i="4"/>
  <c r="J863" i="4"/>
  <c r="K863" i="4"/>
  <c r="L863" i="4"/>
  <c r="E864" i="4"/>
  <c r="F864" i="4"/>
  <c r="G864" i="4"/>
  <c r="H864" i="4"/>
  <c r="I864" i="4"/>
  <c r="J864" i="4"/>
  <c r="K864" i="4"/>
  <c r="L864" i="4"/>
  <c r="E865" i="4"/>
  <c r="F865" i="4"/>
  <c r="G865" i="4"/>
  <c r="H865" i="4"/>
  <c r="I865" i="4"/>
  <c r="J865" i="4"/>
  <c r="K865" i="4"/>
  <c r="L865" i="4"/>
  <c r="L857" i="4"/>
  <c r="K857" i="4"/>
  <c r="J857" i="4"/>
  <c r="I857" i="4"/>
  <c r="H857" i="4"/>
  <c r="G857" i="4"/>
  <c r="F857" i="4"/>
  <c r="E857" i="4"/>
  <c r="E848" i="4"/>
  <c r="F848" i="4"/>
  <c r="G848" i="4"/>
  <c r="H848" i="4"/>
  <c r="I848" i="4"/>
  <c r="J848" i="4"/>
  <c r="K848" i="4"/>
  <c r="L848" i="4"/>
  <c r="E849" i="4"/>
  <c r="F849" i="4"/>
  <c r="G849" i="4"/>
  <c r="H849" i="4"/>
  <c r="I849" i="4"/>
  <c r="J849" i="4"/>
  <c r="K849" i="4"/>
  <c r="L849" i="4"/>
  <c r="E850" i="4"/>
  <c r="F850" i="4"/>
  <c r="G850" i="4"/>
  <c r="H850" i="4"/>
  <c r="I850" i="4"/>
  <c r="J850" i="4"/>
  <c r="K850" i="4"/>
  <c r="L850" i="4"/>
  <c r="E851" i="4"/>
  <c r="F851" i="4"/>
  <c r="G851" i="4"/>
  <c r="H851" i="4"/>
  <c r="I851" i="4"/>
  <c r="J851" i="4"/>
  <c r="K851" i="4"/>
  <c r="L851" i="4"/>
  <c r="E852" i="4"/>
  <c r="F852" i="4"/>
  <c r="G852" i="4"/>
  <c r="H852" i="4"/>
  <c r="I852" i="4"/>
  <c r="J852" i="4"/>
  <c r="K852" i="4"/>
  <c r="L852" i="4"/>
  <c r="E853" i="4"/>
  <c r="F853" i="4"/>
  <c r="G853" i="4"/>
  <c r="H853" i="4"/>
  <c r="I853" i="4"/>
  <c r="J853" i="4"/>
  <c r="K853" i="4"/>
  <c r="L853" i="4"/>
  <c r="E854" i="4"/>
  <c r="F854" i="4"/>
  <c r="G854" i="4"/>
  <c r="H854" i="4"/>
  <c r="I854" i="4"/>
  <c r="J854" i="4"/>
  <c r="K854" i="4"/>
  <c r="L854" i="4"/>
  <c r="E855" i="4"/>
  <c r="F855" i="4"/>
  <c r="G855" i="4"/>
  <c r="H855" i="4"/>
  <c r="I855" i="4"/>
  <c r="J855" i="4"/>
  <c r="K855" i="4"/>
  <c r="L855" i="4"/>
  <c r="L847" i="4"/>
  <c r="K847" i="4"/>
  <c r="J847" i="4"/>
  <c r="I847" i="4"/>
  <c r="H847" i="4"/>
  <c r="G847" i="4"/>
  <c r="F847" i="4"/>
  <c r="E847" i="4"/>
  <c r="E838" i="4"/>
  <c r="F838" i="4"/>
  <c r="G838" i="4"/>
  <c r="H838" i="4"/>
  <c r="I838" i="4"/>
  <c r="J838" i="4"/>
  <c r="K838" i="4"/>
  <c r="L838" i="4"/>
  <c r="E839" i="4"/>
  <c r="F839" i="4"/>
  <c r="G839" i="4"/>
  <c r="H839" i="4"/>
  <c r="I839" i="4"/>
  <c r="J839" i="4"/>
  <c r="K839" i="4"/>
  <c r="L839" i="4"/>
  <c r="E840" i="4"/>
  <c r="F840" i="4"/>
  <c r="G840" i="4"/>
  <c r="H840" i="4"/>
  <c r="I840" i="4"/>
  <c r="J840" i="4"/>
  <c r="K840" i="4"/>
  <c r="L840" i="4"/>
  <c r="E841" i="4"/>
  <c r="F841" i="4"/>
  <c r="G841" i="4"/>
  <c r="H841" i="4"/>
  <c r="I841" i="4"/>
  <c r="J841" i="4"/>
  <c r="K841" i="4"/>
  <c r="L841" i="4"/>
  <c r="E842" i="4"/>
  <c r="F842" i="4"/>
  <c r="G842" i="4"/>
  <c r="H842" i="4"/>
  <c r="I842" i="4"/>
  <c r="J842" i="4"/>
  <c r="K842" i="4"/>
  <c r="L842" i="4"/>
  <c r="E843" i="4"/>
  <c r="F843" i="4"/>
  <c r="G843" i="4"/>
  <c r="H843" i="4"/>
  <c r="I843" i="4"/>
  <c r="J843" i="4"/>
  <c r="K843" i="4"/>
  <c r="L843" i="4"/>
  <c r="E844" i="4"/>
  <c r="F844" i="4"/>
  <c r="G844" i="4"/>
  <c r="H844" i="4"/>
  <c r="I844" i="4"/>
  <c r="J844" i="4"/>
  <c r="K844" i="4"/>
  <c r="L844" i="4"/>
  <c r="E845" i="4"/>
  <c r="F845" i="4"/>
  <c r="G845" i="4"/>
  <c r="H845" i="4"/>
  <c r="I845" i="4"/>
  <c r="J845" i="4"/>
  <c r="K845" i="4"/>
  <c r="L845" i="4"/>
  <c r="L837" i="4"/>
  <c r="K837" i="4"/>
  <c r="J837" i="4"/>
  <c r="I837" i="4"/>
  <c r="H837" i="4"/>
  <c r="G837" i="4"/>
  <c r="F837" i="4"/>
  <c r="E837" i="4"/>
  <c r="E828" i="4"/>
  <c r="F828" i="4"/>
  <c r="G828" i="4"/>
  <c r="H828" i="4"/>
  <c r="I828" i="4"/>
  <c r="J828" i="4"/>
  <c r="K828" i="4"/>
  <c r="L828" i="4"/>
  <c r="E829" i="4"/>
  <c r="F829" i="4"/>
  <c r="G829" i="4"/>
  <c r="H829" i="4"/>
  <c r="I829" i="4"/>
  <c r="J829" i="4"/>
  <c r="K829" i="4"/>
  <c r="L829" i="4"/>
  <c r="E830" i="4"/>
  <c r="F830" i="4"/>
  <c r="G830" i="4"/>
  <c r="H830" i="4"/>
  <c r="I830" i="4"/>
  <c r="J830" i="4"/>
  <c r="K830" i="4"/>
  <c r="L830" i="4"/>
  <c r="E831" i="4"/>
  <c r="F831" i="4"/>
  <c r="G831" i="4"/>
  <c r="H831" i="4"/>
  <c r="I831" i="4"/>
  <c r="J831" i="4"/>
  <c r="K831" i="4"/>
  <c r="L831" i="4"/>
  <c r="E832" i="4"/>
  <c r="F832" i="4"/>
  <c r="G832" i="4"/>
  <c r="H832" i="4"/>
  <c r="I832" i="4"/>
  <c r="J832" i="4"/>
  <c r="K832" i="4"/>
  <c r="L832" i="4"/>
  <c r="E833" i="4"/>
  <c r="F833" i="4"/>
  <c r="G833" i="4"/>
  <c r="H833" i="4"/>
  <c r="I833" i="4"/>
  <c r="J833" i="4"/>
  <c r="K833" i="4"/>
  <c r="L833" i="4"/>
  <c r="E834" i="4"/>
  <c r="F834" i="4"/>
  <c r="G834" i="4"/>
  <c r="H834" i="4"/>
  <c r="I834" i="4"/>
  <c r="J834" i="4"/>
  <c r="K834" i="4"/>
  <c r="L834" i="4"/>
  <c r="E835" i="4"/>
  <c r="F835" i="4"/>
  <c r="G835" i="4"/>
  <c r="H835" i="4"/>
  <c r="I835" i="4"/>
  <c r="J835" i="4"/>
  <c r="K835" i="4"/>
  <c r="L835" i="4"/>
  <c r="L827" i="4"/>
  <c r="K827" i="4"/>
  <c r="J827" i="4"/>
  <c r="I827" i="4"/>
  <c r="H827" i="4"/>
  <c r="G827" i="4"/>
  <c r="F827" i="4"/>
  <c r="E827" i="4"/>
  <c r="E818" i="4"/>
  <c r="F818" i="4"/>
  <c r="G818" i="4"/>
  <c r="H818" i="4"/>
  <c r="I818" i="4"/>
  <c r="J818" i="4"/>
  <c r="K818" i="4"/>
  <c r="L818" i="4"/>
  <c r="E819" i="4"/>
  <c r="F819" i="4"/>
  <c r="G819" i="4"/>
  <c r="H819" i="4"/>
  <c r="I819" i="4"/>
  <c r="J819" i="4"/>
  <c r="K819" i="4"/>
  <c r="L819" i="4"/>
  <c r="E820" i="4"/>
  <c r="F820" i="4"/>
  <c r="G820" i="4"/>
  <c r="H820" i="4"/>
  <c r="I820" i="4"/>
  <c r="J820" i="4"/>
  <c r="K820" i="4"/>
  <c r="L820" i="4"/>
  <c r="E821" i="4"/>
  <c r="F821" i="4"/>
  <c r="G821" i="4"/>
  <c r="H821" i="4"/>
  <c r="I821" i="4"/>
  <c r="J821" i="4"/>
  <c r="K821" i="4"/>
  <c r="L821" i="4"/>
  <c r="E822" i="4"/>
  <c r="F822" i="4"/>
  <c r="G822" i="4"/>
  <c r="H822" i="4"/>
  <c r="I822" i="4"/>
  <c r="J822" i="4"/>
  <c r="K822" i="4"/>
  <c r="L822" i="4"/>
  <c r="E823" i="4"/>
  <c r="F823" i="4"/>
  <c r="G823" i="4"/>
  <c r="H823" i="4"/>
  <c r="I823" i="4"/>
  <c r="J823" i="4"/>
  <c r="K823" i="4"/>
  <c r="L823" i="4"/>
  <c r="E824" i="4"/>
  <c r="F824" i="4"/>
  <c r="G824" i="4"/>
  <c r="H824" i="4"/>
  <c r="I824" i="4"/>
  <c r="J824" i="4"/>
  <c r="K824" i="4"/>
  <c r="L824" i="4"/>
  <c r="E825" i="4"/>
  <c r="F825" i="4"/>
  <c r="G825" i="4"/>
  <c r="H825" i="4"/>
  <c r="I825" i="4"/>
  <c r="J825" i="4"/>
  <c r="K825" i="4"/>
  <c r="L825" i="4"/>
  <c r="L817" i="4"/>
  <c r="K817" i="4"/>
  <c r="J817" i="4"/>
  <c r="I817" i="4"/>
  <c r="H817" i="4"/>
  <c r="G817" i="4"/>
  <c r="F817" i="4"/>
  <c r="E817" i="4"/>
  <c r="E808" i="4"/>
  <c r="F808" i="4"/>
  <c r="G808" i="4"/>
  <c r="H808" i="4"/>
  <c r="I808" i="4"/>
  <c r="J808" i="4"/>
  <c r="K808" i="4"/>
  <c r="L808" i="4"/>
  <c r="E809" i="4"/>
  <c r="F809" i="4"/>
  <c r="G809" i="4"/>
  <c r="H809" i="4"/>
  <c r="I809" i="4"/>
  <c r="J809" i="4"/>
  <c r="K809" i="4"/>
  <c r="L809" i="4"/>
  <c r="E810" i="4"/>
  <c r="F810" i="4"/>
  <c r="G810" i="4"/>
  <c r="H810" i="4"/>
  <c r="I810" i="4"/>
  <c r="J810" i="4"/>
  <c r="K810" i="4"/>
  <c r="L810" i="4"/>
  <c r="E811" i="4"/>
  <c r="F811" i="4"/>
  <c r="G811" i="4"/>
  <c r="H811" i="4"/>
  <c r="I811" i="4"/>
  <c r="J811" i="4"/>
  <c r="K811" i="4"/>
  <c r="L811" i="4"/>
  <c r="E812" i="4"/>
  <c r="F812" i="4"/>
  <c r="G812" i="4"/>
  <c r="H812" i="4"/>
  <c r="I812" i="4"/>
  <c r="J812" i="4"/>
  <c r="K812" i="4"/>
  <c r="L812" i="4"/>
  <c r="E813" i="4"/>
  <c r="F813" i="4"/>
  <c r="G813" i="4"/>
  <c r="H813" i="4"/>
  <c r="I813" i="4"/>
  <c r="J813" i="4"/>
  <c r="K813" i="4"/>
  <c r="L813" i="4"/>
  <c r="E814" i="4"/>
  <c r="F814" i="4"/>
  <c r="G814" i="4"/>
  <c r="H814" i="4"/>
  <c r="I814" i="4"/>
  <c r="J814" i="4"/>
  <c r="K814" i="4"/>
  <c r="L814" i="4"/>
  <c r="E815" i="4"/>
  <c r="F815" i="4"/>
  <c r="G815" i="4"/>
  <c r="H815" i="4"/>
  <c r="I815" i="4"/>
  <c r="J815" i="4"/>
  <c r="K815" i="4"/>
  <c r="L815" i="4"/>
  <c r="L807" i="4"/>
  <c r="K807" i="4"/>
  <c r="J807" i="4"/>
  <c r="I807" i="4"/>
  <c r="H807" i="4"/>
  <c r="G807" i="4"/>
  <c r="F807" i="4"/>
  <c r="E807" i="4"/>
  <c r="E798" i="4"/>
  <c r="F798" i="4"/>
  <c r="G798" i="4"/>
  <c r="H798" i="4"/>
  <c r="I798" i="4"/>
  <c r="J798" i="4"/>
  <c r="K798" i="4"/>
  <c r="L798" i="4"/>
  <c r="E799" i="4"/>
  <c r="F799" i="4"/>
  <c r="G799" i="4"/>
  <c r="H799" i="4"/>
  <c r="I799" i="4"/>
  <c r="J799" i="4"/>
  <c r="K799" i="4"/>
  <c r="L799" i="4"/>
  <c r="E800" i="4"/>
  <c r="F800" i="4"/>
  <c r="G800" i="4"/>
  <c r="H800" i="4"/>
  <c r="I800" i="4"/>
  <c r="J800" i="4"/>
  <c r="K800" i="4"/>
  <c r="L800" i="4"/>
  <c r="E801" i="4"/>
  <c r="F801" i="4"/>
  <c r="G801" i="4"/>
  <c r="H801" i="4"/>
  <c r="I801" i="4"/>
  <c r="J801" i="4"/>
  <c r="K801" i="4"/>
  <c r="L801" i="4"/>
  <c r="E802" i="4"/>
  <c r="F802" i="4"/>
  <c r="G802" i="4"/>
  <c r="H802" i="4"/>
  <c r="I802" i="4"/>
  <c r="J802" i="4"/>
  <c r="K802" i="4"/>
  <c r="L802" i="4"/>
  <c r="E803" i="4"/>
  <c r="F803" i="4"/>
  <c r="G803" i="4"/>
  <c r="H803" i="4"/>
  <c r="I803" i="4"/>
  <c r="J803" i="4"/>
  <c r="K803" i="4"/>
  <c r="L803" i="4"/>
  <c r="E804" i="4"/>
  <c r="F804" i="4"/>
  <c r="G804" i="4"/>
  <c r="H804" i="4"/>
  <c r="I804" i="4"/>
  <c r="J804" i="4"/>
  <c r="K804" i="4"/>
  <c r="L804" i="4"/>
  <c r="E805" i="4"/>
  <c r="F805" i="4"/>
  <c r="G805" i="4"/>
  <c r="H805" i="4"/>
  <c r="I805" i="4"/>
  <c r="J805" i="4"/>
  <c r="K805" i="4"/>
  <c r="L805" i="4"/>
  <c r="L797" i="4"/>
  <c r="K797" i="4"/>
  <c r="J797" i="4"/>
  <c r="I797" i="4"/>
  <c r="H797" i="4"/>
  <c r="G797" i="4"/>
  <c r="F797" i="4"/>
  <c r="E797" i="4"/>
  <c r="E788" i="4"/>
  <c r="F788" i="4"/>
  <c r="G788" i="4"/>
  <c r="H788" i="4"/>
  <c r="I788" i="4"/>
  <c r="J788" i="4"/>
  <c r="K788" i="4"/>
  <c r="L788" i="4"/>
  <c r="E789" i="4"/>
  <c r="F789" i="4"/>
  <c r="G789" i="4"/>
  <c r="H789" i="4"/>
  <c r="I789" i="4"/>
  <c r="J789" i="4"/>
  <c r="K789" i="4"/>
  <c r="L789" i="4"/>
  <c r="E790" i="4"/>
  <c r="F790" i="4"/>
  <c r="G790" i="4"/>
  <c r="H790" i="4"/>
  <c r="I790" i="4"/>
  <c r="J790" i="4"/>
  <c r="K790" i="4"/>
  <c r="L790" i="4"/>
  <c r="E791" i="4"/>
  <c r="F791" i="4"/>
  <c r="G791" i="4"/>
  <c r="H791" i="4"/>
  <c r="I791" i="4"/>
  <c r="J791" i="4"/>
  <c r="K791" i="4"/>
  <c r="L791" i="4"/>
  <c r="E792" i="4"/>
  <c r="F792" i="4"/>
  <c r="G792" i="4"/>
  <c r="H792" i="4"/>
  <c r="I792" i="4"/>
  <c r="J792" i="4"/>
  <c r="K792" i="4"/>
  <c r="L792" i="4"/>
  <c r="E793" i="4"/>
  <c r="F793" i="4"/>
  <c r="G793" i="4"/>
  <c r="H793" i="4"/>
  <c r="I793" i="4"/>
  <c r="J793" i="4"/>
  <c r="K793" i="4"/>
  <c r="L793" i="4"/>
  <c r="E794" i="4"/>
  <c r="F794" i="4"/>
  <c r="G794" i="4"/>
  <c r="H794" i="4"/>
  <c r="I794" i="4"/>
  <c r="J794" i="4"/>
  <c r="K794" i="4"/>
  <c r="L794" i="4"/>
  <c r="E795" i="4"/>
  <c r="F795" i="4"/>
  <c r="G795" i="4"/>
  <c r="H795" i="4"/>
  <c r="I795" i="4"/>
  <c r="J795" i="4"/>
  <c r="K795" i="4"/>
  <c r="L795" i="4"/>
  <c r="L787" i="4"/>
  <c r="K787" i="4"/>
  <c r="J787" i="4"/>
  <c r="I787" i="4"/>
  <c r="H787" i="4"/>
  <c r="G787" i="4"/>
  <c r="F787" i="4"/>
  <c r="E787" i="4"/>
  <c r="E778" i="4"/>
  <c r="F778" i="4"/>
  <c r="G778" i="4"/>
  <c r="H778" i="4"/>
  <c r="I778" i="4"/>
  <c r="J778" i="4"/>
  <c r="K778" i="4"/>
  <c r="L778" i="4"/>
  <c r="E779" i="4"/>
  <c r="F779" i="4"/>
  <c r="G779" i="4"/>
  <c r="H779" i="4"/>
  <c r="I779" i="4"/>
  <c r="J779" i="4"/>
  <c r="K779" i="4"/>
  <c r="L779" i="4"/>
  <c r="E780" i="4"/>
  <c r="F780" i="4"/>
  <c r="G780" i="4"/>
  <c r="H780" i="4"/>
  <c r="I780" i="4"/>
  <c r="J780" i="4"/>
  <c r="K780" i="4"/>
  <c r="L780" i="4"/>
  <c r="E781" i="4"/>
  <c r="F781" i="4"/>
  <c r="G781" i="4"/>
  <c r="H781" i="4"/>
  <c r="I781" i="4"/>
  <c r="J781" i="4"/>
  <c r="K781" i="4"/>
  <c r="L781" i="4"/>
  <c r="E782" i="4"/>
  <c r="F782" i="4"/>
  <c r="G782" i="4"/>
  <c r="H782" i="4"/>
  <c r="I782" i="4"/>
  <c r="J782" i="4"/>
  <c r="K782" i="4"/>
  <c r="L782" i="4"/>
  <c r="E783" i="4"/>
  <c r="F783" i="4"/>
  <c r="G783" i="4"/>
  <c r="H783" i="4"/>
  <c r="I783" i="4"/>
  <c r="J783" i="4"/>
  <c r="K783" i="4"/>
  <c r="L783" i="4"/>
  <c r="E784" i="4"/>
  <c r="F784" i="4"/>
  <c r="G784" i="4"/>
  <c r="H784" i="4"/>
  <c r="I784" i="4"/>
  <c r="J784" i="4"/>
  <c r="K784" i="4"/>
  <c r="L784" i="4"/>
  <c r="E785" i="4"/>
  <c r="F785" i="4"/>
  <c r="G785" i="4"/>
  <c r="H785" i="4"/>
  <c r="I785" i="4"/>
  <c r="J785" i="4"/>
  <c r="K785" i="4"/>
  <c r="L785" i="4"/>
  <c r="L777" i="4"/>
  <c r="K777" i="4"/>
  <c r="J777" i="4"/>
  <c r="I777" i="4"/>
  <c r="H777" i="4"/>
  <c r="G777" i="4"/>
  <c r="F777" i="4"/>
  <c r="E777" i="4"/>
  <c r="E768" i="4"/>
  <c r="F768" i="4"/>
  <c r="G768" i="4"/>
  <c r="H768" i="4"/>
  <c r="I768" i="4"/>
  <c r="J768" i="4"/>
  <c r="K768" i="4"/>
  <c r="L768" i="4"/>
  <c r="E769" i="4"/>
  <c r="F769" i="4"/>
  <c r="G769" i="4"/>
  <c r="H769" i="4"/>
  <c r="I769" i="4"/>
  <c r="J769" i="4"/>
  <c r="K769" i="4"/>
  <c r="L769" i="4"/>
  <c r="E770" i="4"/>
  <c r="F770" i="4"/>
  <c r="G770" i="4"/>
  <c r="H770" i="4"/>
  <c r="I770" i="4"/>
  <c r="J770" i="4"/>
  <c r="K770" i="4"/>
  <c r="L770" i="4"/>
  <c r="E771" i="4"/>
  <c r="F771" i="4"/>
  <c r="G771" i="4"/>
  <c r="H771" i="4"/>
  <c r="I771" i="4"/>
  <c r="J771" i="4"/>
  <c r="K771" i="4"/>
  <c r="L771" i="4"/>
  <c r="E772" i="4"/>
  <c r="F772" i="4"/>
  <c r="G772" i="4"/>
  <c r="H772" i="4"/>
  <c r="I772" i="4"/>
  <c r="J772" i="4"/>
  <c r="K772" i="4"/>
  <c r="L772" i="4"/>
  <c r="E773" i="4"/>
  <c r="F773" i="4"/>
  <c r="G773" i="4"/>
  <c r="H773" i="4"/>
  <c r="I773" i="4"/>
  <c r="J773" i="4"/>
  <c r="K773" i="4"/>
  <c r="L773" i="4"/>
  <c r="E774" i="4"/>
  <c r="F774" i="4"/>
  <c r="G774" i="4"/>
  <c r="H774" i="4"/>
  <c r="I774" i="4"/>
  <c r="J774" i="4"/>
  <c r="K774" i="4"/>
  <c r="L774" i="4"/>
  <c r="E775" i="4"/>
  <c r="F775" i="4"/>
  <c r="G775" i="4"/>
  <c r="H775" i="4"/>
  <c r="I775" i="4"/>
  <c r="J775" i="4"/>
  <c r="K775" i="4"/>
  <c r="L775" i="4"/>
  <c r="L767" i="4"/>
  <c r="K767" i="4"/>
  <c r="J767" i="4"/>
  <c r="I767" i="4"/>
  <c r="H767" i="4"/>
  <c r="G767" i="4"/>
  <c r="F767" i="4"/>
  <c r="E767" i="4"/>
  <c r="E758" i="4"/>
  <c r="F758" i="4"/>
  <c r="G758" i="4"/>
  <c r="H758" i="4"/>
  <c r="I758" i="4"/>
  <c r="J758" i="4"/>
  <c r="K758" i="4"/>
  <c r="L758" i="4"/>
  <c r="E759" i="4"/>
  <c r="F759" i="4"/>
  <c r="G759" i="4"/>
  <c r="H759" i="4"/>
  <c r="I759" i="4"/>
  <c r="J759" i="4"/>
  <c r="K759" i="4"/>
  <c r="L759" i="4"/>
  <c r="E760" i="4"/>
  <c r="F760" i="4"/>
  <c r="G760" i="4"/>
  <c r="H760" i="4"/>
  <c r="I760" i="4"/>
  <c r="J760" i="4"/>
  <c r="K760" i="4"/>
  <c r="L760" i="4"/>
  <c r="E761" i="4"/>
  <c r="F761" i="4"/>
  <c r="G761" i="4"/>
  <c r="H761" i="4"/>
  <c r="I761" i="4"/>
  <c r="J761" i="4"/>
  <c r="K761" i="4"/>
  <c r="L761" i="4"/>
  <c r="E762" i="4"/>
  <c r="F762" i="4"/>
  <c r="G762" i="4"/>
  <c r="H762" i="4"/>
  <c r="I762" i="4"/>
  <c r="J762" i="4"/>
  <c r="K762" i="4"/>
  <c r="L762" i="4"/>
  <c r="E763" i="4"/>
  <c r="F763" i="4"/>
  <c r="G763" i="4"/>
  <c r="H763" i="4"/>
  <c r="I763" i="4"/>
  <c r="J763" i="4"/>
  <c r="K763" i="4"/>
  <c r="L763" i="4"/>
  <c r="E764" i="4"/>
  <c r="F764" i="4"/>
  <c r="G764" i="4"/>
  <c r="H764" i="4"/>
  <c r="I764" i="4"/>
  <c r="J764" i="4"/>
  <c r="K764" i="4"/>
  <c r="L764" i="4"/>
  <c r="E765" i="4"/>
  <c r="F765" i="4"/>
  <c r="G765" i="4"/>
  <c r="H765" i="4"/>
  <c r="I765" i="4"/>
  <c r="J765" i="4"/>
  <c r="K765" i="4"/>
  <c r="L765" i="4"/>
  <c r="L757" i="4"/>
  <c r="K757" i="4"/>
  <c r="J757" i="4"/>
  <c r="I757" i="4"/>
  <c r="H757" i="4"/>
  <c r="G757" i="4"/>
  <c r="F757" i="4"/>
  <c r="E757" i="4"/>
  <c r="E748" i="4"/>
  <c r="F748" i="4"/>
  <c r="G748" i="4"/>
  <c r="H748" i="4"/>
  <c r="I748" i="4"/>
  <c r="J748" i="4"/>
  <c r="K748" i="4"/>
  <c r="L748" i="4"/>
  <c r="E749" i="4"/>
  <c r="F749" i="4"/>
  <c r="G749" i="4"/>
  <c r="H749" i="4"/>
  <c r="I749" i="4"/>
  <c r="J749" i="4"/>
  <c r="K749" i="4"/>
  <c r="L749" i="4"/>
  <c r="E750" i="4"/>
  <c r="F750" i="4"/>
  <c r="G750" i="4"/>
  <c r="H750" i="4"/>
  <c r="I750" i="4"/>
  <c r="J750" i="4"/>
  <c r="K750" i="4"/>
  <c r="L750" i="4"/>
  <c r="E751" i="4"/>
  <c r="F751" i="4"/>
  <c r="G751" i="4"/>
  <c r="H751" i="4"/>
  <c r="I751" i="4"/>
  <c r="J751" i="4"/>
  <c r="K751" i="4"/>
  <c r="L751" i="4"/>
  <c r="E752" i="4"/>
  <c r="F752" i="4"/>
  <c r="G752" i="4"/>
  <c r="H752" i="4"/>
  <c r="I752" i="4"/>
  <c r="J752" i="4"/>
  <c r="K752" i="4"/>
  <c r="L752" i="4"/>
  <c r="E753" i="4"/>
  <c r="F753" i="4"/>
  <c r="G753" i="4"/>
  <c r="H753" i="4"/>
  <c r="I753" i="4"/>
  <c r="J753" i="4"/>
  <c r="K753" i="4"/>
  <c r="L753" i="4"/>
  <c r="E754" i="4"/>
  <c r="F754" i="4"/>
  <c r="G754" i="4"/>
  <c r="H754" i="4"/>
  <c r="I754" i="4"/>
  <c r="J754" i="4"/>
  <c r="K754" i="4"/>
  <c r="L754" i="4"/>
  <c r="E755" i="4"/>
  <c r="F755" i="4"/>
  <c r="G755" i="4"/>
  <c r="H755" i="4"/>
  <c r="I755" i="4"/>
  <c r="J755" i="4"/>
  <c r="K755" i="4"/>
  <c r="L755" i="4"/>
  <c r="L747" i="4"/>
  <c r="K747" i="4"/>
  <c r="J747" i="4"/>
  <c r="I747" i="4"/>
  <c r="H747" i="4"/>
  <c r="G747" i="4"/>
  <c r="F747" i="4"/>
  <c r="E747" i="4"/>
  <c r="E738" i="4"/>
  <c r="F738" i="4"/>
  <c r="G738" i="4"/>
  <c r="H738" i="4"/>
  <c r="I738" i="4"/>
  <c r="J738" i="4"/>
  <c r="K738" i="4"/>
  <c r="L738" i="4"/>
  <c r="E739" i="4"/>
  <c r="F739" i="4"/>
  <c r="G739" i="4"/>
  <c r="H739" i="4"/>
  <c r="I739" i="4"/>
  <c r="J739" i="4"/>
  <c r="K739" i="4"/>
  <c r="L739" i="4"/>
  <c r="E740" i="4"/>
  <c r="F740" i="4"/>
  <c r="G740" i="4"/>
  <c r="H740" i="4"/>
  <c r="I740" i="4"/>
  <c r="J740" i="4"/>
  <c r="K740" i="4"/>
  <c r="L740" i="4"/>
  <c r="E741" i="4"/>
  <c r="F741" i="4"/>
  <c r="G741" i="4"/>
  <c r="H741" i="4"/>
  <c r="I741" i="4"/>
  <c r="J741" i="4"/>
  <c r="K741" i="4"/>
  <c r="L741" i="4"/>
  <c r="E742" i="4"/>
  <c r="F742" i="4"/>
  <c r="G742" i="4"/>
  <c r="H742" i="4"/>
  <c r="I742" i="4"/>
  <c r="J742" i="4"/>
  <c r="K742" i="4"/>
  <c r="L742" i="4"/>
  <c r="E743" i="4"/>
  <c r="F743" i="4"/>
  <c r="G743" i="4"/>
  <c r="H743" i="4"/>
  <c r="I743" i="4"/>
  <c r="J743" i="4"/>
  <c r="K743" i="4"/>
  <c r="L743" i="4"/>
  <c r="E744" i="4"/>
  <c r="F744" i="4"/>
  <c r="G744" i="4"/>
  <c r="H744" i="4"/>
  <c r="I744" i="4"/>
  <c r="J744" i="4"/>
  <c r="K744" i="4"/>
  <c r="L744" i="4"/>
  <c r="E745" i="4"/>
  <c r="F745" i="4"/>
  <c r="G745" i="4"/>
  <c r="H745" i="4"/>
  <c r="I745" i="4"/>
  <c r="J745" i="4"/>
  <c r="K745" i="4"/>
  <c r="L745" i="4"/>
  <c r="L737" i="4"/>
  <c r="K737" i="4"/>
  <c r="J737" i="4"/>
  <c r="I737" i="4"/>
  <c r="H737" i="4"/>
  <c r="G737" i="4"/>
  <c r="F737" i="4"/>
  <c r="E737" i="4"/>
  <c r="E728" i="4"/>
  <c r="F728" i="4"/>
  <c r="G728" i="4"/>
  <c r="H728" i="4"/>
  <c r="I728" i="4"/>
  <c r="J728" i="4"/>
  <c r="K728" i="4"/>
  <c r="L728" i="4"/>
  <c r="E729" i="4"/>
  <c r="F729" i="4"/>
  <c r="G729" i="4"/>
  <c r="H729" i="4"/>
  <c r="I729" i="4"/>
  <c r="J729" i="4"/>
  <c r="K729" i="4"/>
  <c r="L729" i="4"/>
  <c r="E730" i="4"/>
  <c r="F730" i="4"/>
  <c r="G730" i="4"/>
  <c r="H730" i="4"/>
  <c r="I730" i="4"/>
  <c r="J730" i="4"/>
  <c r="K730" i="4"/>
  <c r="L730" i="4"/>
  <c r="E731" i="4"/>
  <c r="F731" i="4"/>
  <c r="G731" i="4"/>
  <c r="H731" i="4"/>
  <c r="I731" i="4"/>
  <c r="J731" i="4"/>
  <c r="K731" i="4"/>
  <c r="L731" i="4"/>
  <c r="E732" i="4"/>
  <c r="F732" i="4"/>
  <c r="G732" i="4"/>
  <c r="H732" i="4"/>
  <c r="I732" i="4"/>
  <c r="J732" i="4"/>
  <c r="K732" i="4"/>
  <c r="L732" i="4"/>
  <c r="E733" i="4"/>
  <c r="F733" i="4"/>
  <c r="G733" i="4"/>
  <c r="H733" i="4"/>
  <c r="I733" i="4"/>
  <c r="J733" i="4"/>
  <c r="K733" i="4"/>
  <c r="L733" i="4"/>
  <c r="E734" i="4"/>
  <c r="F734" i="4"/>
  <c r="G734" i="4"/>
  <c r="H734" i="4"/>
  <c r="I734" i="4"/>
  <c r="J734" i="4"/>
  <c r="K734" i="4"/>
  <c r="L734" i="4"/>
  <c r="E735" i="4"/>
  <c r="F735" i="4"/>
  <c r="G735" i="4"/>
  <c r="H735" i="4"/>
  <c r="I735" i="4"/>
  <c r="J735" i="4"/>
  <c r="K735" i="4"/>
  <c r="L735" i="4"/>
  <c r="L727" i="4"/>
  <c r="K727" i="4"/>
  <c r="J727" i="4"/>
  <c r="I727" i="4"/>
  <c r="H727" i="4"/>
  <c r="G727" i="4"/>
  <c r="F727" i="4"/>
  <c r="E727" i="4"/>
  <c r="E718" i="4"/>
  <c r="F718" i="4"/>
  <c r="G718" i="4"/>
  <c r="H718" i="4"/>
  <c r="I718" i="4"/>
  <c r="J718" i="4"/>
  <c r="K718" i="4"/>
  <c r="L718" i="4"/>
  <c r="E719" i="4"/>
  <c r="F719" i="4"/>
  <c r="G719" i="4"/>
  <c r="H719" i="4"/>
  <c r="I719" i="4"/>
  <c r="J719" i="4"/>
  <c r="K719" i="4"/>
  <c r="L719" i="4"/>
  <c r="E720" i="4"/>
  <c r="F720" i="4"/>
  <c r="G720" i="4"/>
  <c r="H720" i="4"/>
  <c r="I720" i="4"/>
  <c r="J720" i="4"/>
  <c r="K720" i="4"/>
  <c r="L720" i="4"/>
  <c r="E721" i="4"/>
  <c r="F721" i="4"/>
  <c r="G721" i="4"/>
  <c r="H721" i="4"/>
  <c r="I721" i="4"/>
  <c r="J721" i="4"/>
  <c r="K721" i="4"/>
  <c r="L721" i="4"/>
  <c r="E722" i="4"/>
  <c r="F722" i="4"/>
  <c r="G722" i="4"/>
  <c r="H722" i="4"/>
  <c r="I722" i="4"/>
  <c r="J722" i="4"/>
  <c r="K722" i="4"/>
  <c r="L722" i="4"/>
  <c r="E723" i="4"/>
  <c r="F723" i="4"/>
  <c r="G723" i="4"/>
  <c r="H723" i="4"/>
  <c r="I723" i="4"/>
  <c r="J723" i="4"/>
  <c r="K723" i="4"/>
  <c r="L723" i="4"/>
  <c r="E724" i="4"/>
  <c r="F724" i="4"/>
  <c r="G724" i="4"/>
  <c r="H724" i="4"/>
  <c r="I724" i="4"/>
  <c r="J724" i="4"/>
  <c r="K724" i="4"/>
  <c r="L724" i="4"/>
  <c r="E725" i="4"/>
  <c r="F725" i="4"/>
  <c r="G725" i="4"/>
  <c r="H725" i="4"/>
  <c r="I725" i="4"/>
  <c r="J725" i="4"/>
  <c r="K725" i="4"/>
  <c r="L725" i="4"/>
  <c r="L717" i="4"/>
  <c r="K717" i="4"/>
  <c r="J717" i="4"/>
  <c r="I717" i="4"/>
  <c r="H717" i="4"/>
  <c r="G717" i="4"/>
  <c r="F717" i="4"/>
  <c r="E717" i="4"/>
  <c r="E708" i="4"/>
  <c r="F708" i="4"/>
  <c r="G708" i="4"/>
  <c r="H708" i="4"/>
  <c r="I708" i="4"/>
  <c r="J708" i="4"/>
  <c r="K708" i="4"/>
  <c r="L708" i="4"/>
  <c r="E709" i="4"/>
  <c r="F709" i="4"/>
  <c r="G709" i="4"/>
  <c r="H709" i="4"/>
  <c r="I709" i="4"/>
  <c r="J709" i="4"/>
  <c r="K709" i="4"/>
  <c r="L709" i="4"/>
  <c r="E710" i="4"/>
  <c r="F710" i="4"/>
  <c r="G710" i="4"/>
  <c r="H710" i="4"/>
  <c r="I710" i="4"/>
  <c r="J710" i="4"/>
  <c r="K710" i="4"/>
  <c r="L710" i="4"/>
  <c r="E711" i="4"/>
  <c r="F711" i="4"/>
  <c r="G711" i="4"/>
  <c r="H711" i="4"/>
  <c r="I711" i="4"/>
  <c r="J711" i="4"/>
  <c r="K711" i="4"/>
  <c r="L711" i="4"/>
  <c r="E712" i="4"/>
  <c r="F712" i="4"/>
  <c r="G712" i="4"/>
  <c r="H712" i="4"/>
  <c r="I712" i="4"/>
  <c r="J712" i="4"/>
  <c r="K712" i="4"/>
  <c r="L712" i="4"/>
  <c r="E713" i="4"/>
  <c r="F713" i="4"/>
  <c r="G713" i="4"/>
  <c r="H713" i="4"/>
  <c r="I713" i="4"/>
  <c r="J713" i="4"/>
  <c r="K713" i="4"/>
  <c r="L713" i="4"/>
  <c r="E714" i="4"/>
  <c r="F714" i="4"/>
  <c r="G714" i="4"/>
  <c r="H714" i="4"/>
  <c r="I714" i="4"/>
  <c r="J714" i="4"/>
  <c r="K714" i="4"/>
  <c r="L714" i="4"/>
  <c r="E715" i="4"/>
  <c r="F715" i="4"/>
  <c r="G715" i="4"/>
  <c r="H715" i="4"/>
  <c r="I715" i="4"/>
  <c r="J715" i="4"/>
  <c r="K715" i="4"/>
  <c r="L715" i="4"/>
  <c r="L707" i="4"/>
  <c r="K707" i="4"/>
  <c r="J707" i="4"/>
  <c r="I707" i="4"/>
  <c r="H707" i="4"/>
  <c r="G707" i="4"/>
  <c r="F707" i="4"/>
  <c r="E707" i="4"/>
  <c r="E698" i="4"/>
  <c r="F698" i="4"/>
  <c r="G698" i="4"/>
  <c r="H698" i="4"/>
  <c r="I698" i="4"/>
  <c r="J698" i="4"/>
  <c r="K698" i="4"/>
  <c r="L698" i="4"/>
  <c r="E699" i="4"/>
  <c r="F699" i="4"/>
  <c r="G699" i="4"/>
  <c r="H699" i="4"/>
  <c r="I699" i="4"/>
  <c r="J699" i="4"/>
  <c r="K699" i="4"/>
  <c r="L699" i="4"/>
  <c r="E700" i="4"/>
  <c r="F700" i="4"/>
  <c r="G700" i="4"/>
  <c r="H700" i="4"/>
  <c r="I700" i="4"/>
  <c r="J700" i="4"/>
  <c r="K700" i="4"/>
  <c r="L700" i="4"/>
  <c r="E701" i="4"/>
  <c r="F701" i="4"/>
  <c r="G701" i="4"/>
  <c r="H701" i="4"/>
  <c r="I701" i="4"/>
  <c r="J701" i="4"/>
  <c r="K701" i="4"/>
  <c r="L701" i="4"/>
  <c r="E702" i="4"/>
  <c r="F702" i="4"/>
  <c r="G702" i="4"/>
  <c r="H702" i="4"/>
  <c r="I702" i="4"/>
  <c r="J702" i="4"/>
  <c r="K702" i="4"/>
  <c r="L702" i="4"/>
  <c r="E703" i="4"/>
  <c r="F703" i="4"/>
  <c r="G703" i="4"/>
  <c r="H703" i="4"/>
  <c r="I703" i="4"/>
  <c r="J703" i="4"/>
  <c r="K703" i="4"/>
  <c r="L703" i="4"/>
  <c r="E704" i="4"/>
  <c r="F704" i="4"/>
  <c r="G704" i="4"/>
  <c r="H704" i="4"/>
  <c r="I704" i="4"/>
  <c r="J704" i="4"/>
  <c r="K704" i="4"/>
  <c r="L704" i="4"/>
  <c r="E705" i="4"/>
  <c r="F705" i="4"/>
  <c r="G705" i="4"/>
  <c r="H705" i="4"/>
  <c r="I705" i="4"/>
  <c r="J705" i="4"/>
  <c r="K705" i="4"/>
  <c r="L705" i="4"/>
  <c r="L697" i="4"/>
  <c r="K697" i="4"/>
  <c r="J697" i="4"/>
  <c r="I697" i="4"/>
  <c r="H697" i="4"/>
  <c r="G697" i="4"/>
  <c r="F697" i="4"/>
  <c r="E697" i="4"/>
  <c r="E688" i="4"/>
  <c r="F688" i="4"/>
  <c r="G688" i="4"/>
  <c r="H688" i="4"/>
  <c r="I688" i="4"/>
  <c r="J688" i="4"/>
  <c r="K688" i="4"/>
  <c r="L688" i="4"/>
  <c r="E689" i="4"/>
  <c r="F689" i="4"/>
  <c r="G689" i="4"/>
  <c r="H689" i="4"/>
  <c r="I689" i="4"/>
  <c r="J689" i="4"/>
  <c r="K689" i="4"/>
  <c r="L689" i="4"/>
  <c r="E690" i="4"/>
  <c r="F690" i="4"/>
  <c r="G690" i="4"/>
  <c r="H690" i="4"/>
  <c r="I690" i="4"/>
  <c r="J690" i="4"/>
  <c r="K690" i="4"/>
  <c r="L690" i="4"/>
  <c r="E691" i="4"/>
  <c r="F691" i="4"/>
  <c r="G691" i="4"/>
  <c r="H691" i="4"/>
  <c r="I691" i="4"/>
  <c r="J691" i="4"/>
  <c r="K691" i="4"/>
  <c r="L691" i="4"/>
  <c r="E692" i="4"/>
  <c r="F692" i="4"/>
  <c r="G692" i="4"/>
  <c r="H692" i="4"/>
  <c r="I692" i="4"/>
  <c r="J692" i="4"/>
  <c r="K692" i="4"/>
  <c r="L692" i="4"/>
  <c r="E693" i="4"/>
  <c r="F693" i="4"/>
  <c r="G693" i="4"/>
  <c r="H693" i="4"/>
  <c r="I693" i="4"/>
  <c r="J693" i="4"/>
  <c r="K693" i="4"/>
  <c r="L693" i="4"/>
  <c r="E694" i="4"/>
  <c r="F694" i="4"/>
  <c r="G694" i="4"/>
  <c r="H694" i="4"/>
  <c r="I694" i="4"/>
  <c r="J694" i="4"/>
  <c r="K694" i="4"/>
  <c r="L694" i="4"/>
  <c r="E695" i="4"/>
  <c r="F695" i="4"/>
  <c r="G695" i="4"/>
  <c r="H695" i="4"/>
  <c r="I695" i="4"/>
  <c r="J695" i="4"/>
  <c r="K695" i="4"/>
  <c r="L695" i="4"/>
  <c r="L687" i="4"/>
  <c r="K687" i="4"/>
  <c r="J687" i="4"/>
  <c r="I687" i="4"/>
  <c r="H687" i="4"/>
  <c r="G687" i="4"/>
  <c r="F687" i="4"/>
  <c r="E687" i="4"/>
  <c r="E678" i="4"/>
  <c r="F678" i="4"/>
  <c r="G678" i="4"/>
  <c r="H678" i="4"/>
  <c r="I678" i="4"/>
  <c r="J678" i="4"/>
  <c r="K678" i="4"/>
  <c r="L678" i="4"/>
  <c r="E679" i="4"/>
  <c r="F679" i="4"/>
  <c r="G679" i="4"/>
  <c r="H679" i="4"/>
  <c r="I679" i="4"/>
  <c r="J679" i="4"/>
  <c r="K679" i="4"/>
  <c r="L679" i="4"/>
  <c r="E680" i="4"/>
  <c r="F680" i="4"/>
  <c r="G680" i="4"/>
  <c r="H680" i="4"/>
  <c r="I680" i="4"/>
  <c r="J680" i="4"/>
  <c r="K680" i="4"/>
  <c r="L680" i="4"/>
  <c r="E681" i="4"/>
  <c r="F681" i="4"/>
  <c r="G681" i="4"/>
  <c r="H681" i="4"/>
  <c r="I681" i="4"/>
  <c r="J681" i="4"/>
  <c r="K681" i="4"/>
  <c r="L681" i="4"/>
  <c r="E682" i="4"/>
  <c r="F682" i="4"/>
  <c r="G682" i="4"/>
  <c r="H682" i="4"/>
  <c r="I682" i="4"/>
  <c r="J682" i="4"/>
  <c r="K682" i="4"/>
  <c r="L682" i="4"/>
  <c r="E683" i="4"/>
  <c r="F683" i="4"/>
  <c r="G683" i="4"/>
  <c r="H683" i="4"/>
  <c r="I683" i="4"/>
  <c r="J683" i="4"/>
  <c r="K683" i="4"/>
  <c r="L683" i="4"/>
  <c r="E684" i="4"/>
  <c r="F684" i="4"/>
  <c r="G684" i="4"/>
  <c r="H684" i="4"/>
  <c r="I684" i="4"/>
  <c r="J684" i="4"/>
  <c r="K684" i="4"/>
  <c r="L684" i="4"/>
  <c r="E685" i="4"/>
  <c r="F685" i="4"/>
  <c r="G685" i="4"/>
  <c r="H685" i="4"/>
  <c r="I685" i="4"/>
  <c r="J685" i="4"/>
  <c r="K685" i="4"/>
  <c r="L685" i="4"/>
  <c r="L677" i="4"/>
  <c r="K677" i="4"/>
  <c r="J677" i="4"/>
  <c r="I677" i="4"/>
  <c r="H677" i="4"/>
  <c r="G677" i="4"/>
  <c r="F677" i="4"/>
  <c r="E677" i="4"/>
  <c r="E668" i="4"/>
  <c r="F668" i="4"/>
  <c r="G668" i="4"/>
  <c r="H668" i="4"/>
  <c r="I668" i="4"/>
  <c r="J668" i="4"/>
  <c r="K668" i="4"/>
  <c r="L668" i="4"/>
  <c r="E669" i="4"/>
  <c r="F669" i="4"/>
  <c r="G669" i="4"/>
  <c r="H669" i="4"/>
  <c r="I669" i="4"/>
  <c r="J669" i="4"/>
  <c r="K669" i="4"/>
  <c r="L669" i="4"/>
  <c r="E670" i="4"/>
  <c r="F670" i="4"/>
  <c r="G670" i="4"/>
  <c r="H670" i="4"/>
  <c r="I670" i="4"/>
  <c r="J670" i="4"/>
  <c r="K670" i="4"/>
  <c r="L670" i="4"/>
  <c r="E671" i="4"/>
  <c r="F671" i="4"/>
  <c r="G671" i="4"/>
  <c r="H671" i="4"/>
  <c r="I671" i="4"/>
  <c r="J671" i="4"/>
  <c r="K671" i="4"/>
  <c r="L671" i="4"/>
  <c r="E672" i="4"/>
  <c r="F672" i="4"/>
  <c r="G672" i="4"/>
  <c r="H672" i="4"/>
  <c r="I672" i="4"/>
  <c r="J672" i="4"/>
  <c r="K672" i="4"/>
  <c r="L672" i="4"/>
  <c r="E673" i="4"/>
  <c r="F673" i="4"/>
  <c r="G673" i="4"/>
  <c r="H673" i="4"/>
  <c r="I673" i="4"/>
  <c r="J673" i="4"/>
  <c r="K673" i="4"/>
  <c r="L673" i="4"/>
  <c r="E674" i="4"/>
  <c r="F674" i="4"/>
  <c r="G674" i="4"/>
  <c r="H674" i="4"/>
  <c r="I674" i="4"/>
  <c r="J674" i="4"/>
  <c r="K674" i="4"/>
  <c r="L674" i="4"/>
  <c r="E675" i="4"/>
  <c r="F675" i="4"/>
  <c r="G675" i="4"/>
  <c r="H675" i="4"/>
  <c r="I675" i="4"/>
  <c r="J675" i="4"/>
  <c r="K675" i="4"/>
  <c r="L675" i="4"/>
  <c r="L667" i="4"/>
  <c r="K667" i="4"/>
  <c r="J667" i="4"/>
  <c r="I667" i="4"/>
  <c r="H667" i="4"/>
  <c r="G667" i="4"/>
  <c r="F667" i="4"/>
  <c r="E667" i="4"/>
  <c r="E658" i="4"/>
  <c r="F658" i="4"/>
  <c r="G658" i="4"/>
  <c r="H658" i="4"/>
  <c r="I658" i="4"/>
  <c r="J658" i="4"/>
  <c r="K658" i="4"/>
  <c r="L658" i="4"/>
  <c r="E659" i="4"/>
  <c r="F659" i="4"/>
  <c r="G659" i="4"/>
  <c r="H659" i="4"/>
  <c r="I659" i="4"/>
  <c r="J659" i="4"/>
  <c r="K659" i="4"/>
  <c r="L659" i="4"/>
  <c r="E660" i="4"/>
  <c r="F660" i="4"/>
  <c r="G660" i="4"/>
  <c r="H660" i="4"/>
  <c r="I660" i="4"/>
  <c r="J660" i="4"/>
  <c r="K660" i="4"/>
  <c r="L660" i="4"/>
  <c r="E661" i="4"/>
  <c r="F661" i="4"/>
  <c r="G661" i="4"/>
  <c r="H661" i="4"/>
  <c r="I661" i="4"/>
  <c r="J661" i="4"/>
  <c r="K661" i="4"/>
  <c r="L661" i="4"/>
  <c r="E662" i="4"/>
  <c r="F662" i="4"/>
  <c r="G662" i="4"/>
  <c r="H662" i="4"/>
  <c r="I662" i="4"/>
  <c r="J662" i="4"/>
  <c r="K662" i="4"/>
  <c r="L662" i="4"/>
  <c r="E663" i="4"/>
  <c r="F663" i="4"/>
  <c r="G663" i="4"/>
  <c r="H663" i="4"/>
  <c r="I663" i="4"/>
  <c r="J663" i="4"/>
  <c r="K663" i="4"/>
  <c r="L663" i="4"/>
  <c r="E664" i="4"/>
  <c r="F664" i="4"/>
  <c r="G664" i="4"/>
  <c r="H664" i="4"/>
  <c r="I664" i="4"/>
  <c r="J664" i="4"/>
  <c r="K664" i="4"/>
  <c r="L664" i="4"/>
  <c r="E665" i="4"/>
  <c r="F665" i="4"/>
  <c r="G665" i="4"/>
  <c r="H665" i="4"/>
  <c r="I665" i="4"/>
  <c r="J665" i="4"/>
  <c r="K665" i="4"/>
  <c r="L665" i="4"/>
  <c r="L657" i="4"/>
  <c r="K657" i="4"/>
  <c r="J657" i="4"/>
  <c r="I657" i="4"/>
  <c r="H657" i="4"/>
  <c r="G657" i="4"/>
  <c r="F657" i="4"/>
  <c r="E657" i="4"/>
  <c r="E648" i="4"/>
  <c r="F648" i="4"/>
  <c r="G648" i="4"/>
  <c r="H648" i="4"/>
  <c r="I648" i="4"/>
  <c r="J648" i="4"/>
  <c r="K648" i="4"/>
  <c r="L648" i="4"/>
  <c r="E649" i="4"/>
  <c r="F649" i="4"/>
  <c r="G649" i="4"/>
  <c r="H649" i="4"/>
  <c r="I649" i="4"/>
  <c r="J649" i="4"/>
  <c r="K649" i="4"/>
  <c r="L649" i="4"/>
  <c r="E650" i="4"/>
  <c r="F650" i="4"/>
  <c r="G650" i="4"/>
  <c r="H650" i="4"/>
  <c r="I650" i="4"/>
  <c r="J650" i="4"/>
  <c r="K650" i="4"/>
  <c r="L650" i="4"/>
  <c r="E651" i="4"/>
  <c r="F651" i="4"/>
  <c r="G651" i="4"/>
  <c r="H651" i="4"/>
  <c r="I651" i="4"/>
  <c r="J651" i="4"/>
  <c r="K651" i="4"/>
  <c r="L651" i="4"/>
  <c r="E652" i="4"/>
  <c r="F652" i="4"/>
  <c r="G652" i="4"/>
  <c r="H652" i="4"/>
  <c r="I652" i="4"/>
  <c r="J652" i="4"/>
  <c r="K652" i="4"/>
  <c r="L652" i="4"/>
  <c r="E653" i="4"/>
  <c r="F653" i="4"/>
  <c r="G653" i="4"/>
  <c r="H653" i="4"/>
  <c r="I653" i="4"/>
  <c r="J653" i="4"/>
  <c r="K653" i="4"/>
  <c r="L653" i="4"/>
  <c r="E654" i="4"/>
  <c r="F654" i="4"/>
  <c r="G654" i="4"/>
  <c r="H654" i="4"/>
  <c r="I654" i="4"/>
  <c r="J654" i="4"/>
  <c r="K654" i="4"/>
  <c r="L654" i="4"/>
  <c r="E655" i="4"/>
  <c r="F655" i="4"/>
  <c r="G655" i="4"/>
  <c r="H655" i="4"/>
  <c r="I655" i="4"/>
  <c r="J655" i="4"/>
  <c r="K655" i="4"/>
  <c r="L655" i="4"/>
  <c r="L647" i="4"/>
  <c r="K647" i="4"/>
  <c r="J647" i="4"/>
  <c r="I647" i="4"/>
  <c r="H647" i="4"/>
  <c r="G647" i="4"/>
  <c r="F647" i="4"/>
  <c r="E647" i="4"/>
  <c r="E638" i="4"/>
  <c r="F638" i="4"/>
  <c r="G638" i="4"/>
  <c r="H638" i="4"/>
  <c r="I638" i="4"/>
  <c r="J638" i="4"/>
  <c r="K638" i="4"/>
  <c r="L638" i="4"/>
  <c r="E639" i="4"/>
  <c r="F639" i="4"/>
  <c r="G639" i="4"/>
  <c r="H639" i="4"/>
  <c r="I639" i="4"/>
  <c r="J639" i="4"/>
  <c r="K639" i="4"/>
  <c r="L639" i="4"/>
  <c r="E640" i="4"/>
  <c r="F640" i="4"/>
  <c r="G640" i="4"/>
  <c r="H640" i="4"/>
  <c r="I640" i="4"/>
  <c r="J640" i="4"/>
  <c r="K640" i="4"/>
  <c r="L640" i="4"/>
  <c r="E641" i="4"/>
  <c r="F641" i="4"/>
  <c r="G641" i="4"/>
  <c r="H641" i="4"/>
  <c r="I641" i="4"/>
  <c r="J641" i="4"/>
  <c r="K641" i="4"/>
  <c r="L641" i="4"/>
  <c r="E642" i="4"/>
  <c r="F642" i="4"/>
  <c r="G642" i="4"/>
  <c r="H642" i="4"/>
  <c r="I642" i="4"/>
  <c r="J642" i="4"/>
  <c r="K642" i="4"/>
  <c r="L642" i="4"/>
  <c r="E643" i="4"/>
  <c r="F643" i="4"/>
  <c r="G643" i="4"/>
  <c r="H643" i="4"/>
  <c r="I643" i="4"/>
  <c r="J643" i="4"/>
  <c r="K643" i="4"/>
  <c r="L643" i="4"/>
  <c r="E644" i="4"/>
  <c r="F644" i="4"/>
  <c r="G644" i="4"/>
  <c r="H644" i="4"/>
  <c r="I644" i="4"/>
  <c r="J644" i="4"/>
  <c r="K644" i="4"/>
  <c r="L644" i="4"/>
  <c r="E645" i="4"/>
  <c r="F645" i="4"/>
  <c r="G645" i="4"/>
  <c r="H645" i="4"/>
  <c r="I645" i="4"/>
  <c r="J645" i="4"/>
  <c r="K645" i="4"/>
  <c r="L645" i="4"/>
  <c r="L637" i="4"/>
  <c r="K637" i="4"/>
  <c r="J637" i="4"/>
  <c r="I637" i="4"/>
  <c r="H637" i="4"/>
  <c r="G637" i="4"/>
  <c r="F637" i="4"/>
  <c r="E637" i="4"/>
  <c r="E628" i="4"/>
  <c r="F628" i="4"/>
  <c r="G628" i="4"/>
  <c r="H628" i="4"/>
  <c r="I628" i="4"/>
  <c r="J628" i="4"/>
  <c r="K628" i="4"/>
  <c r="L628" i="4"/>
  <c r="E629" i="4"/>
  <c r="F629" i="4"/>
  <c r="G629" i="4"/>
  <c r="H629" i="4"/>
  <c r="I629" i="4"/>
  <c r="J629" i="4"/>
  <c r="K629" i="4"/>
  <c r="L629" i="4"/>
  <c r="E630" i="4"/>
  <c r="F630" i="4"/>
  <c r="G630" i="4"/>
  <c r="H630" i="4"/>
  <c r="I630" i="4"/>
  <c r="J630" i="4"/>
  <c r="K630" i="4"/>
  <c r="L630" i="4"/>
  <c r="E631" i="4"/>
  <c r="F631" i="4"/>
  <c r="G631" i="4"/>
  <c r="H631" i="4"/>
  <c r="I631" i="4"/>
  <c r="J631" i="4"/>
  <c r="K631" i="4"/>
  <c r="L631" i="4"/>
  <c r="E632" i="4"/>
  <c r="F632" i="4"/>
  <c r="G632" i="4"/>
  <c r="H632" i="4"/>
  <c r="I632" i="4"/>
  <c r="J632" i="4"/>
  <c r="K632" i="4"/>
  <c r="L632" i="4"/>
  <c r="E633" i="4"/>
  <c r="F633" i="4"/>
  <c r="G633" i="4"/>
  <c r="H633" i="4"/>
  <c r="I633" i="4"/>
  <c r="J633" i="4"/>
  <c r="K633" i="4"/>
  <c r="L633" i="4"/>
  <c r="E634" i="4"/>
  <c r="F634" i="4"/>
  <c r="G634" i="4"/>
  <c r="H634" i="4"/>
  <c r="I634" i="4"/>
  <c r="J634" i="4"/>
  <c r="K634" i="4"/>
  <c r="L634" i="4"/>
  <c r="E635" i="4"/>
  <c r="F635" i="4"/>
  <c r="G635" i="4"/>
  <c r="H635" i="4"/>
  <c r="I635" i="4"/>
  <c r="J635" i="4"/>
  <c r="K635" i="4"/>
  <c r="L635" i="4"/>
  <c r="L627" i="4"/>
  <c r="K627" i="4"/>
  <c r="J627" i="4"/>
  <c r="I627" i="4"/>
  <c r="H627" i="4"/>
  <c r="G627" i="4"/>
  <c r="F627" i="4"/>
  <c r="E627" i="4"/>
  <c r="E618" i="4"/>
  <c r="F618" i="4"/>
  <c r="G618" i="4"/>
  <c r="H618" i="4"/>
  <c r="I618" i="4"/>
  <c r="J618" i="4"/>
  <c r="K618" i="4"/>
  <c r="L618" i="4"/>
  <c r="E619" i="4"/>
  <c r="F619" i="4"/>
  <c r="G619" i="4"/>
  <c r="H619" i="4"/>
  <c r="I619" i="4"/>
  <c r="J619" i="4"/>
  <c r="K619" i="4"/>
  <c r="L619" i="4"/>
  <c r="E620" i="4"/>
  <c r="F620" i="4"/>
  <c r="G620" i="4"/>
  <c r="H620" i="4"/>
  <c r="I620" i="4"/>
  <c r="J620" i="4"/>
  <c r="K620" i="4"/>
  <c r="L620" i="4"/>
  <c r="E621" i="4"/>
  <c r="F621" i="4"/>
  <c r="G621" i="4"/>
  <c r="H621" i="4"/>
  <c r="I621" i="4"/>
  <c r="J621" i="4"/>
  <c r="K621" i="4"/>
  <c r="L621" i="4"/>
  <c r="E622" i="4"/>
  <c r="F622" i="4"/>
  <c r="G622" i="4"/>
  <c r="H622" i="4"/>
  <c r="I622" i="4"/>
  <c r="J622" i="4"/>
  <c r="K622" i="4"/>
  <c r="L622" i="4"/>
  <c r="E623" i="4"/>
  <c r="F623" i="4"/>
  <c r="G623" i="4"/>
  <c r="H623" i="4"/>
  <c r="I623" i="4"/>
  <c r="J623" i="4"/>
  <c r="K623" i="4"/>
  <c r="L623" i="4"/>
  <c r="E624" i="4"/>
  <c r="F624" i="4"/>
  <c r="G624" i="4"/>
  <c r="H624" i="4"/>
  <c r="I624" i="4"/>
  <c r="J624" i="4"/>
  <c r="K624" i="4"/>
  <c r="L624" i="4"/>
  <c r="E625" i="4"/>
  <c r="F625" i="4"/>
  <c r="G625" i="4"/>
  <c r="H625" i="4"/>
  <c r="I625" i="4"/>
  <c r="J625" i="4"/>
  <c r="K625" i="4"/>
  <c r="L625" i="4"/>
  <c r="L617" i="4"/>
  <c r="K617" i="4"/>
  <c r="J617" i="4"/>
  <c r="I617" i="4"/>
  <c r="H617" i="4"/>
  <c r="G617" i="4"/>
  <c r="F617" i="4"/>
  <c r="E617" i="4"/>
  <c r="E608" i="4"/>
  <c r="F608" i="4"/>
  <c r="G608" i="4"/>
  <c r="H608" i="4"/>
  <c r="I608" i="4"/>
  <c r="J608" i="4"/>
  <c r="K608" i="4"/>
  <c r="L608" i="4"/>
  <c r="E609" i="4"/>
  <c r="F609" i="4"/>
  <c r="G609" i="4"/>
  <c r="H609" i="4"/>
  <c r="I609" i="4"/>
  <c r="J609" i="4"/>
  <c r="K609" i="4"/>
  <c r="L609" i="4"/>
  <c r="E610" i="4"/>
  <c r="F610" i="4"/>
  <c r="G610" i="4"/>
  <c r="H610" i="4"/>
  <c r="I610" i="4"/>
  <c r="J610" i="4"/>
  <c r="K610" i="4"/>
  <c r="L610" i="4"/>
  <c r="E611" i="4"/>
  <c r="F611" i="4"/>
  <c r="G611" i="4"/>
  <c r="H611" i="4"/>
  <c r="I611" i="4"/>
  <c r="J611" i="4"/>
  <c r="K611" i="4"/>
  <c r="L611" i="4"/>
  <c r="E612" i="4"/>
  <c r="F612" i="4"/>
  <c r="G612" i="4"/>
  <c r="H612" i="4"/>
  <c r="I612" i="4"/>
  <c r="J612" i="4"/>
  <c r="K612" i="4"/>
  <c r="L612" i="4"/>
  <c r="E613" i="4"/>
  <c r="F613" i="4"/>
  <c r="G613" i="4"/>
  <c r="H613" i="4"/>
  <c r="I613" i="4"/>
  <c r="J613" i="4"/>
  <c r="K613" i="4"/>
  <c r="L613" i="4"/>
  <c r="E614" i="4"/>
  <c r="F614" i="4"/>
  <c r="G614" i="4"/>
  <c r="H614" i="4"/>
  <c r="I614" i="4"/>
  <c r="J614" i="4"/>
  <c r="K614" i="4"/>
  <c r="L614" i="4"/>
  <c r="E615" i="4"/>
  <c r="F615" i="4"/>
  <c r="G615" i="4"/>
  <c r="H615" i="4"/>
  <c r="I615" i="4"/>
  <c r="J615" i="4"/>
  <c r="K615" i="4"/>
  <c r="L615" i="4"/>
  <c r="L607" i="4"/>
  <c r="K607" i="4"/>
  <c r="J607" i="4"/>
  <c r="I607" i="4"/>
  <c r="H607" i="4"/>
  <c r="G607" i="4"/>
  <c r="F607" i="4"/>
  <c r="E607" i="4"/>
  <c r="E598" i="4"/>
  <c r="F598" i="4"/>
  <c r="G598" i="4"/>
  <c r="H598" i="4"/>
  <c r="I598" i="4"/>
  <c r="J598" i="4"/>
  <c r="K598" i="4"/>
  <c r="L598" i="4"/>
  <c r="E599" i="4"/>
  <c r="F599" i="4"/>
  <c r="G599" i="4"/>
  <c r="H599" i="4"/>
  <c r="I599" i="4"/>
  <c r="J599" i="4"/>
  <c r="K599" i="4"/>
  <c r="L599" i="4"/>
  <c r="E600" i="4"/>
  <c r="F600" i="4"/>
  <c r="G600" i="4"/>
  <c r="H600" i="4"/>
  <c r="I600" i="4"/>
  <c r="J600" i="4"/>
  <c r="K600" i="4"/>
  <c r="L600" i="4"/>
  <c r="E601" i="4"/>
  <c r="F601" i="4"/>
  <c r="G601" i="4"/>
  <c r="H601" i="4"/>
  <c r="I601" i="4"/>
  <c r="J601" i="4"/>
  <c r="K601" i="4"/>
  <c r="L601" i="4"/>
  <c r="E602" i="4"/>
  <c r="F602" i="4"/>
  <c r="G602" i="4"/>
  <c r="H602" i="4"/>
  <c r="I602" i="4"/>
  <c r="J602" i="4"/>
  <c r="K602" i="4"/>
  <c r="L602" i="4"/>
  <c r="E603" i="4"/>
  <c r="F603" i="4"/>
  <c r="G603" i="4"/>
  <c r="H603" i="4"/>
  <c r="I603" i="4"/>
  <c r="J603" i="4"/>
  <c r="K603" i="4"/>
  <c r="L603" i="4"/>
  <c r="E604" i="4"/>
  <c r="F604" i="4"/>
  <c r="G604" i="4"/>
  <c r="H604" i="4"/>
  <c r="I604" i="4"/>
  <c r="J604" i="4"/>
  <c r="K604" i="4"/>
  <c r="L604" i="4"/>
  <c r="E605" i="4"/>
  <c r="F605" i="4"/>
  <c r="G605" i="4"/>
  <c r="H605" i="4"/>
  <c r="I605" i="4"/>
  <c r="J605" i="4"/>
  <c r="K605" i="4"/>
  <c r="L605" i="4"/>
  <c r="L597" i="4"/>
  <c r="K597" i="4"/>
  <c r="J597" i="4"/>
  <c r="I597" i="4"/>
  <c r="H597" i="4"/>
  <c r="G597" i="4"/>
  <c r="F597" i="4"/>
  <c r="E597" i="4"/>
  <c r="E588" i="4"/>
  <c r="F588" i="4"/>
  <c r="G588" i="4"/>
  <c r="H588" i="4"/>
  <c r="I588" i="4"/>
  <c r="J588" i="4"/>
  <c r="K588" i="4"/>
  <c r="L588" i="4"/>
  <c r="E589" i="4"/>
  <c r="F589" i="4"/>
  <c r="G589" i="4"/>
  <c r="H589" i="4"/>
  <c r="I589" i="4"/>
  <c r="J589" i="4"/>
  <c r="K589" i="4"/>
  <c r="L589" i="4"/>
  <c r="E590" i="4"/>
  <c r="F590" i="4"/>
  <c r="G590" i="4"/>
  <c r="H590" i="4"/>
  <c r="I590" i="4"/>
  <c r="J590" i="4"/>
  <c r="K590" i="4"/>
  <c r="L590" i="4"/>
  <c r="E591" i="4"/>
  <c r="F591" i="4"/>
  <c r="G591" i="4"/>
  <c r="H591" i="4"/>
  <c r="I591" i="4"/>
  <c r="J591" i="4"/>
  <c r="K591" i="4"/>
  <c r="L591" i="4"/>
  <c r="E592" i="4"/>
  <c r="F592" i="4"/>
  <c r="G592" i="4"/>
  <c r="H592" i="4"/>
  <c r="I592" i="4"/>
  <c r="J592" i="4"/>
  <c r="K592" i="4"/>
  <c r="L592" i="4"/>
  <c r="E593" i="4"/>
  <c r="F593" i="4"/>
  <c r="G593" i="4"/>
  <c r="H593" i="4"/>
  <c r="I593" i="4"/>
  <c r="J593" i="4"/>
  <c r="K593" i="4"/>
  <c r="L593" i="4"/>
  <c r="E594" i="4"/>
  <c r="F594" i="4"/>
  <c r="G594" i="4"/>
  <c r="H594" i="4"/>
  <c r="I594" i="4"/>
  <c r="J594" i="4"/>
  <c r="K594" i="4"/>
  <c r="L594" i="4"/>
  <c r="E595" i="4"/>
  <c r="F595" i="4"/>
  <c r="G595" i="4"/>
  <c r="H595" i="4"/>
  <c r="I595" i="4"/>
  <c r="J595" i="4"/>
  <c r="K595" i="4"/>
  <c r="L595" i="4"/>
  <c r="L587" i="4"/>
  <c r="K587" i="4"/>
  <c r="J587" i="4"/>
  <c r="I587" i="4"/>
  <c r="H587" i="4"/>
  <c r="G587" i="4"/>
  <c r="F587" i="4"/>
  <c r="E587" i="4"/>
  <c r="E578" i="4"/>
  <c r="F578" i="4"/>
  <c r="G578" i="4"/>
  <c r="H578" i="4"/>
  <c r="I578" i="4"/>
  <c r="J578" i="4"/>
  <c r="K578" i="4"/>
  <c r="L578" i="4"/>
  <c r="E579" i="4"/>
  <c r="F579" i="4"/>
  <c r="G579" i="4"/>
  <c r="H579" i="4"/>
  <c r="I579" i="4"/>
  <c r="J579" i="4"/>
  <c r="K579" i="4"/>
  <c r="L579" i="4"/>
  <c r="E580" i="4"/>
  <c r="F580" i="4"/>
  <c r="G580" i="4"/>
  <c r="H580" i="4"/>
  <c r="I580" i="4"/>
  <c r="J580" i="4"/>
  <c r="K580" i="4"/>
  <c r="L580" i="4"/>
  <c r="E581" i="4"/>
  <c r="F581" i="4"/>
  <c r="G581" i="4"/>
  <c r="H581" i="4"/>
  <c r="I581" i="4"/>
  <c r="J581" i="4"/>
  <c r="K581" i="4"/>
  <c r="L581" i="4"/>
  <c r="E582" i="4"/>
  <c r="F582" i="4"/>
  <c r="G582" i="4"/>
  <c r="H582" i="4"/>
  <c r="I582" i="4"/>
  <c r="J582" i="4"/>
  <c r="K582" i="4"/>
  <c r="L582" i="4"/>
  <c r="E583" i="4"/>
  <c r="F583" i="4"/>
  <c r="G583" i="4"/>
  <c r="H583" i="4"/>
  <c r="I583" i="4"/>
  <c r="J583" i="4"/>
  <c r="K583" i="4"/>
  <c r="L583" i="4"/>
  <c r="E584" i="4"/>
  <c r="F584" i="4"/>
  <c r="G584" i="4"/>
  <c r="H584" i="4"/>
  <c r="I584" i="4"/>
  <c r="J584" i="4"/>
  <c r="K584" i="4"/>
  <c r="L584" i="4"/>
  <c r="E585" i="4"/>
  <c r="F585" i="4"/>
  <c r="G585" i="4"/>
  <c r="H585" i="4"/>
  <c r="I585" i="4"/>
  <c r="J585" i="4"/>
  <c r="K585" i="4"/>
  <c r="L585" i="4"/>
  <c r="L577" i="4"/>
  <c r="K577" i="4"/>
  <c r="J577" i="4"/>
  <c r="I577" i="4"/>
  <c r="H577" i="4"/>
  <c r="G577" i="4"/>
  <c r="F577" i="4"/>
  <c r="E577" i="4"/>
  <c r="E568" i="4"/>
  <c r="F568" i="4"/>
  <c r="G568" i="4"/>
  <c r="H568" i="4"/>
  <c r="I568" i="4"/>
  <c r="J568" i="4"/>
  <c r="K568" i="4"/>
  <c r="L568" i="4"/>
  <c r="E569" i="4"/>
  <c r="F569" i="4"/>
  <c r="G569" i="4"/>
  <c r="H569" i="4"/>
  <c r="I569" i="4"/>
  <c r="J569" i="4"/>
  <c r="K569" i="4"/>
  <c r="L569" i="4"/>
  <c r="E570" i="4"/>
  <c r="F570" i="4"/>
  <c r="G570" i="4"/>
  <c r="H570" i="4"/>
  <c r="I570" i="4"/>
  <c r="J570" i="4"/>
  <c r="K570" i="4"/>
  <c r="L570" i="4"/>
  <c r="E571" i="4"/>
  <c r="F571" i="4"/>
  <c r="G571" i="4"/>
  <c r="H571" i="4"/>
  <c r="I571" i="4"/>
  <c r="J571" i="4"/>
  <c r="K571" i="4"/>
  <c r="L571" i="4"/>
  <c r="E572" i="4"/>
  <c r="F572" i="4"/>
  <c r="G572" i="4"/>
  <c r="H572" i="4"/>
  <c r="I572" i="4"/>
  <c r="J572" i="4"/>
  <c r="K572" i="4"/>
  <c r="L572" i="4"/>
  <c r="E573" i="4"/>
  <c r="F573" i="4"/>
  <c r="G573" i="4"/>
  <c r="H573" i="4"/>
  <c r="I573" i="4"/>
  <c r="J573" i="4"/>
  <c r="K573" i="4"/>
  <c r="L573" i="4"/>
  <c r="E574" i="4"/>
  <c r="F574" i="4"/>
  <c r="G574" i="4"/>
  <c r="H574" i="4"/>
  <c r="I574" i="4"/>
  <c r="J574" i="4"/>
  <c r="K574" i="4"/>
  <c r="L574" i="4"/>
  <c r="E575" i="4"/>
  <c r="F575" i="4"/>
  <c r="G575" i="4"/>
  <c r="H575" i="4"/>
  <c r="I575" i="4"/>
  <c r="J575" i="4"/>
  <c r="K575" i="4"/>
  <c r="L575" i="4"/>
  <c r="L567" i="4"/>
  <c r="K567" i="4"/>
  <c r="J567" i="4"/>
  <c r="I567" i="4"/>
  <c r="H567" i="4"/>
  <c r="G567" i="4"/>
  <c r="F567" i="4"/>
  <c r="E567" i="4"/>
  <c r="E558" i="4"/>
  <c r="F558" i="4"/>
  <c r="G558" i="4"/>
  <c r="H558" i="4"/>
  <c r="I558" i="4"/>
  <c r="J558" i="4"/>
  <c r="K558" i="4"/>
  <c r="L558" i="4"/>
  <c r="E559" i="4"/>
  <c r="F559" i="4"/>
  <c r="G559" i="4"/>
  <c r="H559" i="4"/>
  <c r="I559" i="4"/>
  <c r="J559" i="4"/>
  <c r="K559" i="4"/>
  <c r="L559" i="4"/>
  <c r="E560" i="4"/>
  <c r="F560" i="4"/>
  <c r="G560" i="4"/>
  <c r="H560" i="4"/>
  <c r="I560" i="4"/>
  <c r="J560" i="4"/>
  <c r="K560" i="4"/>
  <c r="L560" i="4"/>
  <c r="E561" i="4"/>
  <c r="F561" i="4"/>
  <c r="G561" i="4"/>
  <c r="H561" i="4"/>
  <c r="I561" i="4"/>
  <c r="J561" i="4"/>
  <c r="K561" i="4"/>
  <c r="L561" i="4"/>
  <c r="E562" i="4"/>
  <c r="F562" i="4"/>
  <c r="G562" i="4"/>
  <c r="H562" i="4"/>
  <c r="I562" i="4"/>
  <c r="J562" i="4"/>
  <c r="K562" i="4"/>
  <c r="L562" i="4"/>
  <c r="E563" i="4"/>
  <c r="F563" i="4"/>
  <c r="G563" i="4"/>
  <c r="H563" i="4"/>
  <c r="I563" i="4"/>
  <c r="J563" i="4"/>
  <c r="K563" i="4"/>
  <c r="L563" i="4"/>
  <c r="E564" i="4"/>
  <c r="F564" i="4"/>
  <c r="G564" i="4"/>
  <c r="H564" i="4"/>
  <c r="I564" i="4"/>
  <c r="J564" i="4"/>
  <c r="K564" i="4"/>
  <c r="L564" i="4"/>
  <c r="E565" i="4"/>
  <c r="F565" i="4"/>
  <c r="G565" i="4"/>
  <c r="H565" i="4"/>
  <c r="I565" i="4"/>
  <c r="J565" i="4"/>
  <c r="K565" i="4"/>
  <c r="L565" i="4"/>
  <c r="L557" i="4"/>
  <c r="K557" i="4"/>
  <c r="J557" i="4"/>
  <c r="I557" i="4"/>
  <c r="H557" i="4"/>
  <c r="G557" i="4"/>
  <c r="F557" i="4"/>
  <c r="E557" i="4"/>
  <c r="E548" i="4"/>
  <c r="F548" i="4"/>
  <c r="G548" i="4"/>
  <c r="H548" i="4"/>
  <c r="I548" i="4"/>
  <c r="J548" i="4"/>
  <c r="K548" i="4"/>
  <c r="L548" i="4"/>
  <c r="E549" i="4"/>
  <c r="F549" i="4"/>
  <c r="G549" i="4"/>
  <c r="H549" i="4"/>
  <c r="I549" i="4"/>
  <c r="J549" i="4"/>
  <c r="K549" i="4"/>
  <c r="L549" i="4"/>
  <c r="E550" i="4"/>
  <c r="F550" i="4"/>
  <c r="G550" i="4"/>
  <c r="H550" i="4"/>
  <c r="I550" i="4"/>
  <c r="J550" i="4"/>
  <c r="K550" i="4"/>
  <c r="L550" i="4"/>
  <c r="E551" i="4"/>
  <c r="F551" i="4"/>
  <c r="G551" i="4"/>
  <c r="H551" i="4"/>
  <c r="I551" i="4"/>
  <c r="J551" i="4"/>
  <c r="K551" i="4"/>
  <c r="L551" i="4"/>
  <c r="E552" i="4"/>
  <c r="F552" i="4"/>
  <c r="G552" i="4"/>
  <c r="H552" i="4"/>
  <c r="I552" i="4"/>
  <c r="J552" i="4"/>
  <c r="K552" i="4"/>
  <c r="L552" i="4"/>
  <c r="E553" i="4"/>
  <c r="F553" i="4"/>
  <c r="G553" i="4"/>
  <c r="H553" i="4"/>
  <c r="I553" i="4"/>
  <c r="J553" i="4"/>
  <c r="K553" i="4"/>
  <c r="L553" i="4"/>
  <c r="E554" i="4"/>
  <c r="F554" i="4"/>
  <c r="G554" i="4"/>
  <c r="H554" i="4"/>
  <c r="I554" i="4"/>
  <c r="J554" i="4"/>
  <c r="K554" i="4"/>
  <c r="L554" i="4"/>
  <c r="E555" i="4"/>
  <c r="F555" i="4"/>
  <c r="G555" i="4"/>
  <c r="H555" i="4"/>
  <c r="I555" i="4"/>
  <c r="J555" i="4"/>
  <c r="K555" i="4"/>
  <c r="L555" i="4"/>
  <c r="L547" i="4"/>
  <c r="K547" i="4"/>
  <c r="J547" i="4"/>
  <c r="I547" i="4"/>
  <c r="H547" i="4"/>
  <c r="G547" i="4"/>
  <c r="F547" i="4"/>
  <c r="E547" i="4"/>
  <c r="E538" i="4"/>
  <c r="F538" i="4"/>
  <c r="G538" i="4"/>
  <c r="H538" i="4"/>
  <c r="I538" i="4"/>
  <c r="J538" i="4"/>
  <c r="K538" i="4"/>
  <c r="L538" i="4"/>
  <c r="E539" i="4"/>
  <c r="F539" i="4"/>
  <c r="G539" i="4"/>
  <c r="H539" i="4"/>
  <c r="I539" i="4"/>
  <c r="J539" i="4"/>
  <c r="K539" i="4"/>
  <c r="L539" i="4"/>
  <c r="E540" i="4"/>
  <c r="F540" i="4"/>
  <c r="G540" i="4"/>
  <c r="H540" i="4"/>
  <c r="I540" i="4"/>
  <c r="J540" i="4"/>
  <c r="K540" i="4"/>
  <c r="L540" i="4"/>
  <c r="E541" i="4"/>
  <c r="F541" i="4"/>
  <c r="G541" i="4"/>
  <c r="H541" i="4"/>
  <c r="I541" i="4"/>
  <c r="J541" i="4"/>
  <c r="K541" i="4"/>
  <c r="L541" i="4"/>
  <c r="E542" i="4"/>
  <c r="F542" i="4"/>
  <c r="G542" i="4"/>
  <c r="H542" i="4"/>
  <c r="I542" i="4"/>
  <c r="J542" i="4"/>
  <c r="K542" i="4"/>
  <c r="L542" i="4"/>
  <c r="E543" i="4"/>
  <c r="F543" i="4"/>
  <c r="G543" i="4"/>
  <c r="H543" i="4"/>
  <c r="I543" i="4"/>
  <c r="J543" i="4"/>
  <c r="K543" i="4"/>
  <c r="L543" i="4"/>
  <c r="E544" i="4"/>
  <c r="F544" i="4"/>
  <c r="G544" i="4"/>
  <c r="H544" i="4"/>
  <c r="I544" i="4"/>
  <c r="J544" i="4"/>
  <c r="K544" i="4"/>
  <c r="L544" i="4"/>
  <c r="E545" i="4"/>
  <c r="F545" i="4"/>
  <c r="G545" i="4"/>
  <c r="H545" i="4"/>
  <c r="I545" i="4"/>
  <c r="J545" i="4"/>
  <c r="K545" i="4"/>
  <c r="L545" i="4"/>
  <c r="L537" i="4"/>
  <c r="K537" i="4"/>
  <c r="J537" i="4"/>
  <c r="I537" i="4"/>
  <c r="H537" i="4"/>
  <c r="G537" i="4"/>
  <c r="F537" i="4"/>
  <c r="E537" i="4"/>
  <c r="E528" i="4"/>
  <c r="F528" i="4"/>
  <c r="G528" i="4"/>
  <c r="H528" i="4"/>
  <c r="I528" i="4"/>
  <c r="J528" i="4"/>
  <c r="K528" i="4"/>
  <c r="L528" i="4"/>
  <c r="E529" i="4"/>
  <c r="F529" i="4"/>
  <c r="G529" i="4"/>
  <c r="H529" i="4"/>
  <c r="I529" i="4"/>
  <c r="J529" i="4"/>
  <c r="K529" i="4"/>
  <c r="L529" i="4"/>
  <c r="E530" i="4"/>
  <c r="F530" i="4"/>
  <c r="G530" i="4"/>
  <c r="H530" i="4"/>
  <c r="I530" i="4"/>
  <c r="J530" i="4"/>
  <c r="K530" i="4"/>
  <c r="L530" i="4"/>
  <c r="E531" i="4"/>
  <c r="F531" i="4"/>
  <c r="G531" i="4"/>
  <c r="H531" i="4"/>
  <c r="I531" i="4"/>
  <c r="J531" i="4"/>
  <c r="K531" i="4"/>
  <c r="L531" i="4"/>
  <c r="E532" i="4"/>
  <c r="F532" i="4"/>
  <c r="G532" i="4"/>
  <c r="H532" i="4"/>
  <c r="I532" i="4"/>
  <c r="J532" i="4"/>
  <c r="K532" i="4"/>
  <c r="L532" i="4"/>
  <c r="E533" i="4"/>
  <c r="F533" i="4"/>
  <c r="G533" i="4"/>
  <c r="H533" i="4"/>
  <c r="I533" i="4"/>
  <c r="J533" i="4"/>
  <c r="K533" i="4"/>
  <c r="L533" i="4"/>
  <c r="E534" i="4"/>
  <c r="F534" i="4"/>
  <c r="G534" i="4"/>
  <c r="H534" i="4"/>
  <c r="I534" i="4"/>
  <c r="J534" i="4"/>
  <c r="K534" i="4"/>
  <c r="L534" i="4"/>
  <c r="E535" i="4"/>
  <c r="F535" i="4"/>
  <c r="G535" i="4"/>
  <c r="H535" i="4"/>
  <c r="I535" i="4"/>
  <c r="J535" i="4"/>
  <c r="K535" i="4"/>
  <c r="L535" i="4"/>
  <c r="L527" i="4"/>
  <c r="K527" i="4"/>
  <c r="J527" i="4"/>
  <c r="I527" i="4"/>
  <c r="H527" i="4"/>
  <c r="G527" i="4"/>
  <c r="F527" i="4"/>
  <c r="E527" i="4"/>
  <c r="E518" i="4"/>
  <c r="F518" i="4"/>
  <c r="G518" i="4"/>
  <c r="H518" i="4"/>
  <c r="I518" i="4"/>
  <c r="J518" i="4"/>
  <c r="K518" i="4"/>
  <c r="L518" i="4"/>
  <c r="E519" i="4"/>
  <c r="F519" i="4"/>
  <c r="G519" i="4"/>
  <c r="H519" i="4"/>
  <c r="I519" i="4"/>
  <c r="J519" i="4"/>
  <c r="K519" i="4"/>
  <c r="L519" i="4"/>
  <c r="E520" i="4"/>
  <c r="F520" i="4"/>
  <c r="G520" i="4"/>
  <c r="H520" i="4"/>
  <c r="I520" i="4"/>
  <c r="J520" i="4"/>
  <c r="K520" i="4"/>
  <c r="L520" i="4"/>
  <c r="E521" i="4"/>
  <c r="F521" i="4"/>
  <c r="G521" i="4"/>
  <c r="H521" i="4"/>
  <c r="I521" i="4"/>
  <c r="J521" i="4"/>
  <c r="K521" i="4"/>
  <c r="L521" i="4"/>
  <c r="E522" i="4"/>
  <c r="F522" i="4"/>
  <c r="G522" i="4"/>
  <c r="H522" i="4"/>
  <c r="I522" i="4"/>
  <c r="J522" i="4"/>
  <c r="K522" i="4"/>
  <c r="L522" i="4"/>
  <c r="E523" i="4"/>
  <c r="F523" i="4"/>
  <c r="G523" i="4"/>
  <c r="H523" i="4"/>
  <c r="I523" i="4"/>
  <c r="J523" i="4"/>
  <c r="K523" i="4"/>
  <c r="L523" i="4"/>
  <c r="E524" i="4"/>
  <c r="F524" i="4"/>
  <c r="G524" i="4"/>
  <c r="H524" i="4"/>
  <c r="I524" i="4"/>
  <c r="J524" i="4"/>
  <c r="K524" i="4"/>
  <c r="L524" i="4"/>
  <c r="E525" i="4"/>
  <c r="F525" i="4"/>
  <c r="G525" i="4"/>
  <c r="H525" i="4"/>
  <c r="I525" i="4"/>
  <c r="J525" i="4"/>
  <c r="K525" i="4"/>
  <c r="L525" i="4"/>
  <c r="L517" i="4"/>
  <c r="K517" i="4"/>
  <c r="J517" i="4"/>
  <c r="I517" i="4"/>
  <c r="H517" i="4"/>
  <c r="G517" i="4"/>
  <c r="F517" i="4"/>
  <c r="E517" i="4"/>
  <c r="E508" i="4"/>
  <c r="F508" i="4"/>
  <c r="G508" i="4"/>
  <c r="H508" i="4"/>
  <c r="I508" i="4"/>
  <c r="J508" i="4"/>
  <c r="K508" i="4"/>
  <c r="L508" i="4"/>
  <c r="E509" i="4"/>
  <c r="F509" i="4"/>
  <c r="G509" i="4"/>
  <c r="H509" i="4"/>
  <c r="I509" i="4"/>
  <c r="J509" i="4"/>
  <c r="K509" i="4"/>
  <c r="L509" i="4"/>
  <c r="E510" i="4"/>
  <c r="F510" i="4"/>
  <c r="G510" i="4"/>
  <c r="H510" i="4"/>
  <c r="I510" i="4"/>
  <c r="J510" i="4"/>
  <c r="K510" i="4"/>
  <c r="L510" i="4"/>
  <c r="E511" i="4"/>
  <c r="F511" i="4"/>
  <c r="G511" i="4"/>
  <c r="H511" i="4"/>
  <c r="I511" i="4"/>
  <c r="J511" i="4"/>
  <c r="K511" i="4"/>
  <c r="L511" i="4"/>
  <c r="E512" i="4"/>
  <c r="F512" i="4"/>
  <c r="G512" i="4"/>
  <c r="H512" i="4"/>
  <c r="I512" i="4"/>
  <c r="J512" i="4"/>
  <c r="K512" i="4"/>
  <c r="L512" i="4"/>
  <c r="E513" i="4"/>
  <c r="F513" i="4"/>
  <c r="G513" i="4"/>
  <c r="H513" i="4"/>
  <c r="I513" i="4"/>
  <c r="J513" i="4"/>
  <c r="K513" i="4"/>
  <c r="L513" i="4"/>
  <c r="E514" i="4"/>
  <c r="F514" i="4"/>
  <c r="G514" i="4"/>
  <c r="H514" i="4"/>
  <c r="I514" i="4"/>
  <c r="J514" i="4"/>
  <c r="K514" i="4"/>
  <c r="L514" i="4"/>
  <c r="E515" i="4"/>
  <c r="F515" i="4"/>
  <c r="G515" i="4"/>
  <c r="H515" i="4"/>
  <c r="I515" i="4"/>
  <c r="J515" i="4"/>
  <c r="K515" i="4"/>
  <c r="L515" i="4"/>
  <c r="L507" i="4"/>
  <c r="K507" i="4"/>
  <c r="J507" i="4"/>
  <c r="I507" i="4"/>
  <c r="H507" i="4"/>
  <c r="G507" i="4"/>
  <c r="F507" i="4"/>
  <c r="E507" i="4"/>
  <c r="E498" i="4"/>
  <c r="F498" i="4"/>
  <c r="G498" i="4"/>
  <c r="H498" i="4"/>
  <c r="I498" i="4"/>
  <c r="J498" i="4"/>
  <c r="K498" i="4"/>
  <c r="L498" i="4"/>
  <c r="E499" i="4"/>
  <c r="F499" i="4"/>
  <c r="G499" i="4"/>
  <c r="H499" i="4"/>
  <c r="I499" i="4"/>
  <c r="J499" i="4"/>
  <c r="K499" i="4"/>
  <c r="L499" i="4"/>
  <c r="E500" i="4"/>
  <c r="F500" i="4"/>
  <c r="G500" i="4"/>
  <c r="H500" i="4"/>
  <c r="I500" i="4"/>
  <c r="J500" i="4"/>
  <c r="K500" i="4"/>
  <c r="L500" i="4"/>
  <c r="E501" i="4"/>
  <c r="F501" i="4"/>
  <c r="G501" i="4"/>
  <c r="H501" i="4"/>
  <c r="I501" i="4"/>
  <c r="J501" i="4"/>
  <c r="K501" i="4"/>
  <c r="L501" i="4"/>
  <c r="E502" i="4"/>
  <c r="F502" i="4"/>
  <c r="G502" i="4"/>
  <c r="H502" i="4"/>
  <c r="I502" i="4"/>
  <c r="J502" i="4"/>
  <c r="K502" i="4"/>
  <c r="L502" i="4"/>
  <c r="E503" i="4"/>
  <c r="F503" i="4"/>
  <c r="G503" i="4"/>
  <c r="H503" i="4"/>
  <c r="I503" i="4"/>
  <c r="J503" i="4"/>
  <c r="K503" i="4"/>
  <c r="L503" i="4"/>
  <c r="E504" i="4"/>
  <c r="F504" i="4"/>
  <c r="G504" i="4"/>
  <c r="H504" i="4"/>
  <c r="I504" i="4"/>
  <c r="J504" i="4"/>
  <c r="K504" i="4"/>
  <c r="L504" i="4"/>
  <c r="E505" i="4"/>
  <c r="F505" i="4"/>
  <c r="G505" i="4"/>
  <c r="H505" i="4"/>
  <c r="I505" i="4"/>
  <c r="J505" i="4"/>
  <c r="K505" i="4"/>
  <c r="L505" i="4"/>
  <c r="L497" i="4"/>
  <c r="K497" i="4"/>
  <c r="J497" i="4"/>
  <c r="I497" i="4"/>
  <c r="H497" i="4"/>
  <c r="G497" i="4"/>
  <c r="F497" i="4"/>
  <c r="E497" i="4"/>
  <c r="E488" i="4"/>
  <c r="F488" i="4"/>
  <c r="G488" i="4"/>
  <c r="H488" i="4"/>
  <c r="I488" i="4"/>
  <c r="J488" i="4"/>
  <c r="K488" i="4"/>
  <c r="L488" i="4"/>
  <c r="E489" i="4"/>
  <c r="F489" i="4"/>
  <c r="G489" i="4"/>
  <c r="H489" i="4"/>
  <c r="I489" i="4"/>
  <c r="J489" i="4"/>
  <c r="K489" i="4"/>
  <c r="L489" i="4"/>
  <c r="E490" i="4"/>
  <c r="F490" i="4"/>
  <c r="G490" i="4"/>
  <c r="H490" i="4"/>
  <c r="I490" i="4"/>
  <c r="J490" i="4"/>
  <c r="K490" i="4"/>
  <c r="L490" i="4"/>
  <c r="E491" i="4"/>
  <c r="F491" i="4"/>
  <c r="G491" i="4"/>
  <c r="H491" i="4"/>
  <c r="I491" i="4"/>
  <c r="J491" i="4"/>
  <c r="K491" i="4"/>
  <c r="L491" i="4"/>
  <c r="E492" i="4"/>
  <c r="F492" i="4"/>
  <c r="G492" i="4"/>
  <c r="H492" i="4"/>
  <c r="I492" i="4"/>
  <c r="J492" i="4"/>
  <c r="K492" i="4"/>
  <c r="L492" i="4"/>
  <c r="E493" i="4"/>
  <c r="F493" i="4"/>
  <c r="G493" i="4"/>
  <c r="H493" i="4"/>
  <c r="I493" i="4"/>
  <c r="J493" i="4"/>
  <c r="K493" i="4"/>
  <c r="L493" i="4"/>
  <c r="E494" i="4"/>
  <c r="F494" i="4"/>
  <c r="G494" i="4"/>
  <c r="H494" i="4"/>
  <c r="I494" i="4"/>
  <c r="J494" i="4"/>
  <c r="K494" i="4"/>
  <c r="L494" i="4"/>
  <c r="E495" i="4"/>
  <c r="F495" i="4"/>
  <c r="G495" i="4"/>
  <c r="H495" i="4"/>
  <c r="I495" i="4"/>
  <c r="J495" i="4"/>
  <c r="K495" i="4"/>
  <c r="L495" i="4"/>
  <c r="L487" i="4"/>
  <c r="K487" i="4"/>
  <c r="J487" i="4"/>
  <c r="I487" i="4"/>
  <c r="H487" i="4"/>
  <c r="G487" i="4"/>
  <c r="F487" i="4"/>
  <c r="E487" i="4"/>
  <c r="E478" i="4"/>
  <c r="F478" i="4"/>
  <c r="G478" i="4"/>
  <c r="H478" i="4"/>
  <c r="I478" i="4"/>
  <c r="J478" i="4"/>
  <c r="K478" i="4"/>
  <c r="L478" i="4"/>
  <c r="E479" i="4"/>
  <c r="F479" i="4"/>
  <c r="G479" i="4"/>
  <c r="H479" i="4"/>
  <c r="I479" i="4"/>
  <c r="J479" i="4"/>
  <c r="K479" i="4"/>
  <c r="L479" i="4"/>
  <c r="E480" i="4"/>
  <c r="F480" i="4"/>
  <c r="G480" i="4"/>
  <c r="H480" i="4"/>
  <c r="I480" i="4"/>
  <c r="J480" i="4"/>
  <c r="K480" i="4"/>
  <c r="L480" i="4"/>
  <c r="E481" i="4"/>
  <c r="F481" i="4"/>
  <c r="G481" i="4"/>
  <c r="H481" i="4"/>
  <c r="I481" i="4"/>
  <c r="J481" i="4"/>
  <c r="K481" i="4"/>
  <c r="L481" i="4"/>
  <c r="E482" i="4"/>
  <c r="F482" i="4"/>
  <c r="G482" i="4"/>
  <c r="H482" i="4"/>
  <c r="I482" i="4"/>
  <c r="J482" i="4"/>
  <c r="K482" i="4"/>
  <c r="L482" i="4"/>
  <c r="E483" i="4"/>
  <c r="F483" i="4"/>
  <c r="G483" i="4"/>
  <c r="H483" i="4"/>
  <c r="I483" i="4"/>
  <c r="J483" i="4"/>
  <c r="K483" i="4"/>
  <c r="L483" i="4"/>
  <c r="E484" i="4"/>
  <c r="F484" i="4"/>
  <c r="G484" i="4"/>
  <c r="H484" i="4"/>
  <c r="I484" i="4"/>
  <c r="J484" i="4"/>
  <c r="K484" i="4"/>
  <c r="L484" i="4"/>
  <c r="E485" i="4"/>
  <c r="F485" i="4"/>
  <c r="G485" i="4"/>
  <c r="H485" i="4"/>
  <c r="I485" i="4"/>
  <c r="J485" i="4"/>
  <c r="K485" i="4"/>
  <c r="L485" i="4"/>
  <c r="L477" i="4"/>
  <c r="K477" i="4"/>
  <c r="J477" i="4"/>
  <c r="I477" i="4"/>
  <c r="H477" i="4"/>
  <c r="G477" i="4"/>
  <c r="F477" i="4"/>
  <c r="E477" i="4"/>
  <c r="E468" i="4"/>
  <c r="F468" i="4"/>
  <c r="G468" i="4"/>
  <c r="H468" i="4"/>
  <c r="I468" i="4"/>
  <c r="J468" i="4"/>
  <c r="K468" i="4"/>
  <c r="L468" i="4"/>
  <c r="E469" i="4"/>
  <c r="F469" i="4"/>
  <c r="G469" i="4"/>
  <c r="H469" i="4"/>
  <c r="I469" i="4"/>
  <c r="J469" i="4"/>
  <c r="K469" i="4"/>
  <c r="L469" i="4"/>
  <c r="E470" i="4"/>
  <c r="F470" i="4"/>
  <c r="G470" i="4"/>
  <c r="H470" i="4"/>
  <c r="I470" i="4"/>
  <c r="J470" i="4"/>
  <c r="K470" i="4"/>
  <c r="L470" i="4"/>
  <c r="E471" i="4"/>
  <c r="F471" i="4"/>
  <c r="G471" i="4"/>
  <c r="H471" i="4"/>
  <c r="I471" i="4"/>
  <c r="J471" i="4"/>
  <c r="K471" i="4"/>
  <c r="L471" i="4"/>
  <c r="E472" i="4"/>
  <c r="F472" i="4"/>
  <c r="G472" i="4"/>
  <c r="H472" i="4"/>
  <c r="I472" i="4"/>
  <c r="J472" i="4"/>
  <c r="K472" i="4"/>
  <c r="L472" i="4"/>
  <c r="E473" i="4"/>
  <c r="F473" i="4"/>
  <c r="G473" i="4"/>
  <c r="H473" i="4"/>
  <c r="I473" i="4"/>
  <c r="J473" i="4"/>
  <c r="K473" i="4"/>
  <c r="L473" i="4"/>
  <c r="E474" i="4"/>
  <c r="F474" i="4"/>
  <c r="G474" i="4"/>
  <c r="H474" i="4"/>
  <c r="I474" i="4"/>
  <c r="J474" i="4"/>
  <c r="K474" i="4"/>
  <c r="L474" i="4"/>
  <c r="E475" i="4"/>
  <c r="F475" i="4"/>
  <c r="G475" i="4"/>
  <c r="H475" i="4"/>
  <c r="I475" i="4"/>
  <c r="J475" i="4"/>
  <c r="K475" i="4"/>
  <c r="L475" i="4"/>
  <c r="L467" i="4"/>
  <c r="K467" i="4"/>
  <c r="J467" i="4"/>
  <c r="I467" i="4"/>
  <c r="H467" i="4"/>
  <c r="G467" i="4"/>
  <c r="F467" i="4"/>
  <c r="E467" i="4"/>
  <c r="E458" i="4"/>
  <c r="F458" i="4"/>
  <c r="G458" i="4"/>
  <c r="H458" i="4"/>
  <c r="I458" i="4"/>
  <c r="J458" i="4"/>
  <c r="K458" i="4"/>
  <c r="L458" i="4"/>
  <c r="E459" i="4"/>
  <c r="F459" i="4"/>
  <c r="G459" i="4"/>
  <c r="H459" i="4"/>
  <c r="I459" i="4"/>
  <c r="J459" i="4"/>
  <c r="K459" i="4"/>
  <c r="L459" i="4"/>
  <c r="E460" i="4"/>
  <c r="F460" i="4"/>
  <c r="G460" i="4"/>
  <c r="H460" i="4"/>
  <c r="I460" i="4"/>
  <c r="J460" i="4"/>
  <c r="K460" i="4"/>
  <c r="L460" i="4"/>
  <c r="E461" i="4"/>
  <c r="F461" i="4"/>
  <c r="G461" i="4"/>
  <c r="H461" i="4"/>
  <c r="I461" i="4"/>
  <c r="J461" i="4"/>
  <c r="K461" i="4"/>
  <c r="L461" i="4"/>
  <c r="E462" i="4"/>
  <c r="F462" i="4"/>
  <c r="G462" i="4"/>
  <c r="H462" i="4"/>
  <c r="I462" i="4"/>
  <c r="J462" i="4"/>
  <c r="K462" i="4"/>
  <c r="L462" i="4"/>
  <c r="E463" i="4"/>
  <c r="F463" i="4"/>
  <c r="G463" i="4"/>
  <c r="H463" i="4"/>
  <c r="I463" i="4"/>
  <c r="J463" i="4"/>
  <c r="K463" i="4"/>
  <c r="L463" i="4"/>
  <c r="E464" i="4"/>
  <c r="F464" i="4"/>
  <c r="G464" i="4"/>
  <c r="H464" i="4"/>
  <c r="I464" i="4"/>
  <c r="J464" i="4"/>
  <c r="K464" i="4"/>
  <c r="L464" i="4"/>
  <c r="E465" i="4"/>
  <c r="F465" i="4"/>
  <c r="G465" i="4"/>
  <c r="H465" i="4"/>
  <c r="I465" i="4"/>
  <c r="J465" i="4"/>
  <c r="K465" i="4"/>
  <c r="L465" i="4"/>
  <c r="L457" i="4"/>
  <c r="K457" i="4"/>
  <c r="J457" i="4"/>
  <c r="I457" i="4"/>
  <c r="H457" i="4"/>
  <c r="G457" i="4"/>
  <c r="F457" i="4"/>
  <c r="E457" i="4"/>
  <c r="E448" i="4"/>
  <c r="F448" i="4"/>
  <c r="G448" i="4"/>
  <c r="H448" i="4"/>
  <c r="I448" i="4"/>
  <c r="J448" i="4"/>
  <c r="K448" i="4"/>
  <c r="L448" i="4"/>
  <c r="E449" i="4"/>
  <c r="F449" i="4"/>
  <c r="G449" i="4"/>
  <c r="H449" i="4"/>
  <c r="I449" i="4"/>
  <c r="J449" i="4"/>
  <c r="K449" i="4"/>
  <c r="L449" i="4"/>
  <c r="E450" i="4"/>
  <c r="F450" i="4"/>
  <c r="G450" i="4"/>
  <c r="H450" i="4"/>
  <c r="I450" i="4"/>
  <c r="J450" i="4"/>
  <c r="K450" i="4"/>
  <c r="L450" i="4"/>
  <c r="E451" i="4"/>
  <c r="F451" i="4"/>
  <c r="G451" i="4"/>
  <c r="H451" i="4"/>
  <c r="I451" i="4"/>
  <c r="J451" i="4"/>
  <c r="K451" i="4"/>
  <c r="L451" i="4"/>
  <c r="E452" i="4"/>
  <c r="F452" i="4"/>
  <c r="G452" i="4"/>
  <c r="H452" i="4"/>
  <c r="I452" i="4"/>
  <c r="J452" i="4"/>
  <c r="K452" i="4"/>
  <c r="L452" i="4"/>
  <c r="E453" i="4"/>
  <c r="F453" i="4"/>
  <c r="G453" i="4"/>
  <c r="H453" i="4"/>
  <c r="I453" i="4"/>
  <c r="J453" i="4"/>
  <c r="K453" i="4"/>
  <c r="L453" i="4"/>
  <c r="E454" i="4"/>
  <c r="F454" i="4"/>
  <c r="G454" i="4"/>
  <c r="H454" i="4"/>
  <c r="I454" i="4"/>
  <c r="J454" i="4"/>
  <c r="K454" i="4"/>
  <c r="L454" i="4"/>
  <c r="E455" i="4"/>
  <c r="F455" i="4"/>
  <c r="G455" i="4"/>
  <c r="H455" i="4"/>
  <c r="I455" i="4"/>
  <c r="J455" i="4"/>
  <c r="K455" i="4"/>
  <c r="L455" i="4"/>
  <c r="L447" i="4"/>
  <c r="K447" i="4"/>
  <c r="J447" i="4"/>
  <c r="I447" i="4"/>
  <c r="H447" i="4"/>
  <c r="G447" i="4"/>
  <c r="F447" i="4"/>
  <c r="E447" i="4"/>
  <c r="E438" i="4"/>
  <c r="F438" i="4"/>
  <c r="G438" i="4"/>
  <c r="H438" i="4"/>
  <c r="I438" i="4"/>
  <c r="J438" i="4"/>
  <c r="K438" i="4"/>
  <c r="L438" i="4"/>
  <c r="E439" i="4"/>
  <c r="F439" i="4"/>
  <c r="G439" i="4"/>
  <c r="H439" i="4"/>
  <c r="I439" i="4"/>
  <c r="J439" i="4"/>
  <c r="K439" i="4"/>
  <c r="L439" i="4"/>
  <c r="E440" i="4"/>
  <c r="F440" i="4"/>
  <c r="G440" i="4"/>
  <c r="H440" i="4"/>
  <c r="I440" i="4"/>
  <c r="J440" i="4"/>
  <c r="K440" i="4"/>
  <c r="L440" i="4"/>
  <c r="E441" i="4"/>
  <c r="F441" i="4"/>
  <c r="G441" i="4"/>
  <c r="H441" i="4"/>
  <c r="I441" i="4"/>
  <c r="J441" i="4"/>
  <c r="K441" i="4"/>
  <c r="L441" i="4"/>
  <c r="E442" i="4"/>
  <c r="F442" i="4"/>
  <c r="G442" i="4"/>
  <c r="H442" i="4"/>
  <c r="I442" i="4"/>
  <c r="J442" i="4"/>
  <c r="K442" i="4"/>
  <c r="L442" i="4"/>
  <c r="E443" i="4"/>
  <c r="F443" i="4"/>
  <c r="G443" i="4"/>
  <c r="H443" i="4"/>
  <c r="I443" i="4"/>
  <c r="J443" i="4"/>
  <c r="K443" i="4"/>
  <c r="L443" i="4"/>
  <c r="E444" i="4"/>
  <c r="F444" i="4"/>
  <c r="G444" i="4"/>
  <c r="H444" i="4"/>
  <c r="I444" i="4"/>
  <c r="J444" i="4"/>
  <c r="K444" i="4"/>
  <c r="L444" i="4"/>
  <c r="E445" i="4"/>
  <c r="F445" i="4"/>
  <c r="G445" i="4"/>
  <c r="H445" i="4"/>
  <c r="I445" i="4"/>
  <c r="J445" i="4"/>
  <c r="K445" i="4"/>
  <c r="L445" i="4"/>
  <c r="L437" i="4"/>
  <c r="K437" i="4"/>
  <c r="J437" i="4"/>
  <c r="I437" i="4"/>
  <c r="H437" i="4"/>
  <c r="G437" i="4"/>
  <c r="F437" i="4"/>
  <c r="E437" i="4"/>
  <c r="E428" i="4"/>
  <c r="F428" i="4"/>
  <c r="G428" i="4"/>
  <c r="H428" i="4"/>
  <c r="I428" i="4"/>
  <c r="J428" i="4"/>
  <c r="K428" i="4"/>
  <c r="L428" i="4"/>
  <c r="E429" i="4"/>
  <c r="F429" i="4"/>
  <c r="G429" i="4"/>
  <c r="H429" i="4"/>
  <c r="I429" i="4"/>
  <c r="J429" i="4"/>
  <c r="K429" i="4"/>
  <c r="L429" i="4"/>
  <c r="E430" i="4"/>
  <c r="F430" i="4"/>
  <c r="G430" i="4"/>
  <c r="H430" i="4"/>
  <c r="I430" i="4"/>
  <c r="J430" i="4"/>
  <c r="K430" i="4"/>
  <c r="L430" i="4"/>
  <c r="E431" i="4"/>
  <c r="F431" i="4"/>
  <c r="G431" i="4"/>
  <c r="H431" i="4"/>
  <c r="I431" i="4"/>
  <c r="J431" i="4"/>
  <c r="K431" i="4"/>
  <c r="L431" i="4"/>
  <c r="E432" i="4"/>
  <c r="F432" i="4"/>
  <c r="G432" i="4"/>
  <c r="H432" i="4"/>
  <c r="I432" i="4"/>
  <c r="J432" i="4"/>
  <c r="K432" i="4"/>
  <c r="L432" i="4"/>
  <c r="E433" i="4"/>
  <c r="F433" i="4"/>
  <c r="G433" i="4"/>
  <c r="H433" i="4"/>
  <c r="I433" i="4"/>
  <c r="J433" i="4"/>
  <c r="K433" i="4"/>
  <c r="L433" i="4"/>
  <c r="E434" i="4"/>
  <c r="F434" i="4"/>
  <c r="G434" i="4"/>
  <c r="H434" i="4"/>
  <c r="I434" i="4"/>
  <c r="J434" i="4"/>
  <c r="K434" i="4"/>
  <c r="L434" i="4"/>
  <c r="E435" i="4"/>
  <c r="F435" i="4"/>
  <c r="G435" i="4"/>
  <c r="H435" i="4"/>
  <c r="I435" i="4"/>
  <c r="J435" i="4"/>
  <c r="K435" i="4"/>
  <c r="L435" i="4"/>
  <c r="L427" i="4"/>
  <c r="K427" i="4"/>
  <c r="J427" i="4"/>
  <c r="I427" i="4"/>
  <c r="H427" i="4"/>
  <c r="G427" i="4"/>
  <c r="F427" i="4"/>
  <c r="E427" i="4"/>
  <c r="E418" i="4" l="1"/>
  <c r="F418" i="4"/>
  <c r="G418" i="4"/>
  <c r="H418" i="4"/>
  <c r="I418" i="4"/>
  <c r="J418" i="4"/>
  <c r="K418" i="4"/>
  <c r="L418" i="4"/>
  <c r="E419" i="4"/>
  <c r="F419" i="4"/>
  <c r="G419" i="4"/>
  <c r="H419" i="4"/>
  <c r="I419" i="4"/>
  <c r="J419" i="4"/>
  <c r="K419" i="4"/>
  <c r="L419" i="4"/>
  <c r="E420" i="4"/>
  <c r="F420" i="4"/>
  <c r="G420" i="4"/>
  <c r="H420" i="4"/>
  <c r="I420" i="4"/>
  <c r="J420" i="4"/>
  <c r="K420" i="4"/>
  <c r="L420" i="4"/>
  <c r="E421" i="4"/>
  <c r="F421" i="4"/>
  <c r="G421" i="4"/>
  <c r="H421" i="4"/>
  <c r="I421" i="4"/>
  <c r="J421" i="4"/>
  <c r="K421" i="4"/>
  <c r="L421" i="4"/>
  <c r="E422" i="4"/>
  <c r="F422" i="4"/>
  <c r="G422" i="4"/>
  <c r="H422" i="4"/>
  <c r="I422" i="4"/>
  <c r="J422" i="4"/>
  <c r="K422" i="4"/>
  <c r="L422" i="4"/>
  <c r="E423" i="4"/>
  <c r="F423" i="4"/>
  <c r="G423" i="4"/>
  <c r="H423" i="4"/>
  <c r="I423" i="4"/>
  <c r="J423" i="4"/>
  <c r="K423" i="4"/>
  <c r="L423" i="4"/>
  <c r="E424" i="4"/>
  <c r="F424" i="4"/>
  <c r="G424" i="4"/>
  <c r="H424" i="4"/>
  <c r="I424" i="4"/>
  <c r="J424" i="4"/>
  <c r="K424" i="4"/>
  <c r="L424" i="4"/>
  <c r="E425" i="4"/>
  <c r="F425" i="4"/>
  <c r="G425" i="4"/>
  <c r="H425" i="4"/>
  <c r="I425" i="4"/>
  <c r="J425" i="4"/>
  <c r="K425" i="4"/>
  <c r="L425" i="4"/>
  <c r="L417" i="4"/>
  <c r="K417" i="4"/>
  <c r="J417" i="4"/>
  <c r="I417" i="4"/>
  <c r="H417" i="4"/>
  <c r="G417" i="4"/>
  <c r="F417" i="4"/>
  <c r="E417" i="4"/>
  <c r="E408" i="4"/>
  <c r="F408" i="4"/>
  <c r="G408" i="4"/>
  <c r="H408" i="4"/>
  <c r="I408" i="4"/>
  <c r="J408" i="4"/>
  <c r="K408" i="4"/>
  <c r="L408" i="4"/>
  <c r="E409" i="4"/>
  <c r="F409" i="4"/>
  <c r="G409" i="4"/>
  <c r="H409" i="4"/>
  <c r="I409" i="4"/>
  <c r="J409" i="4"/>
  <c r="K409" i="4"/>
  <c r="L409" i="4"/>
  <c r="E410" i="4"/>
  <c r="F410" i="4"/>
  <c r="G410" i="4"/>
  <c r="H410" i="4"/>
  <c r="I410" i="4"/>
  <c r="J410" i="4"/>
  <c r="K410" i="4"/>
  <c r="L410" i="4"/>
  <c r="E411" i="4"/>
  <c r="F411" i="4"/>
  <c r="G411" i="4"/>
  <c r="H411" i="4"/>
  <c r="I411" i="4"/>
  <c r="J411" i="4"/>
  <c r="K411" i="4"/>
  <c r="L411" i="4"/>
  <c r="E412" i="4"/>
  <c r="F412" i="4"/>
  <c r="G412" i="4"/>
  <c r="H412" i="4"/>
  <c r="I412" i="4"/>
  <c r="J412" i="4"/>
  <c r="K412" i="4"/>
  <c r="L412" i="4"/>
  <c r="E413" i="4"/>
  <c r="F413" i="4"/>
  <c r="G413" i="4"/>
  <c r="H413" i="4"/>
  <c r="I413" i="4"/>
  <c r="J413" i="4"/>
  <c r="K413" i="4"/>
  <c r="L413" i="4"/>
  <c r="E414" i="4"/>
  <c r="F414" i="4"/>
  <c r="G414" i="4"/>
  <c r="H414" i="4"/>
  <c r="I414" i="4"/>
  <c r="J414" i="4"/>
  <c r="K414" i="4"/>
  <c r="L414" i="4"/>
  <c r="E415" i="4"/>
  <c r="F415" i="4"/>
  <c r="G415" i="4"/>
  <c r="H415" i="4"/>
  <c r="I415" i="4"/>
  <c r="J415" i="4"/>
  <c r="K415" i="4"/>
  <c r="L415" i="4"/>
  <c r="L407" i="4"/>
  <c r="K407" i="4"/>
  <c r="J407" i="4"/>
  <c r="I407" i="4"/>
  <c r="H407" i="4"/>
  <c r="G407" i="4"/>
  <c r="F407" i="4"/>
  <c r="E407" i="4"/>
  <c r="E398" i="4"/>
  <c r="F398" i="4"/>
  <c r="G398" i="4"/>
  <c r="H398" i="4"/>
  <c r="I398" i="4"/>
  <c r="J398" i="4"/>
  <c r="K398" i="4"/>
  <c r="L398" i="4"/>
  <c r="E399" i="4"/>
  <c r="F399" i="4"/>
  <c r="G399" i="4"/>
  <c r="H399" i="4"/>
  <c r="I399" i="4"/>
  <c r="J399" i="4"/>
  <c r="K399" i="4"/>
  <c r="L399" i="4"/>
  <c r="E400" i="4"/>
  <c r="F400" i="4"/>
  <c r="G400" i="4"/>
  <c r="H400" i="4"/>
  <c r="I400" i="4"/>
  <c r="J400" i="4"/>
  <c r="K400" i="4"/>
  <c r="L400" i="4"/>
  <c r="E401" i="4"/>
  <c r="F401" i="4"/>
  <c r="G401" i="4"/>
  <c r="H401" i="4"/>
  <c r="I401" i="4"/>
  <c r="J401" i="4"/>
  <c r="K401" i="4"/>
  <c r="L401" i="4"/>
  <c r="E402" i="4"/>
  <c r="F402" i="4"/>
  <c r="G402" i="4"/>
  <c r="H402" i="4"/>
  <c r="I402" i="4"/>
  <c r="J402" i="4"/>
  <c r="K402" i="4"/>
  <c r="L402" i="4"/>
  <c r="E403" i="4"/>
  <c r="F403" i="4"/>
  <c r="G403" i="4"/>
  <c r="H403" i="4"/>
  <c r="I403" i="4"/>
  <c r="J403" i="4"/>
  <c r="K403" i="4"/>
  <c r="L403" i="4"/>
  <c r="E404" i="4"/>
  <c r="F404" i="4"/>
  <c r="G404" i="4"/>
  <c r="H404" i="4"/>
  <c r="I404" i="4"/>
  <c r="J404" i="4"/>
  <c r="K404" i="4"/>
  <c r="L404" i="4"/>
  <c r="E405" i="4"/>
  <c r="F405" i="4"/>
  <c r="G405" i="4"/>
  <c r="H405" i="4"/>
  <c r="I405" i="4"/>
  <c r="J405" i="4"/>
  <c r="K405" i="4"/>
  <c r="L405" i="4"/>
  <c r="L397" i="4"/>
  <c r="K397" i="4"/>
  <c r="J397" i="4"/>
  <c r="I397" i="4"/>
  <c r="H397" i="4"/>
  <c r="G397" i="4"/>
  <c r="F397" i="4"/>
  <c r="E397" i="4"/>
  <c r="E388" i="4"/>
  <c r="F388" i="4"/>
  <c r="G388" i="4"/>
  <c r="H388" i="4"/>
  <c r="I388" i="4"/>
  <c r="J388" i="4"/>
  <c r="K388" i="4"/>
  <c r="L388" i="4"/>
  <c r="E389" i="4"/>
  <c r="F389" i="4"/>
  <c r="G389" i="4"/>
  <c r="H389" i="4"/>
  <c r="I389" i="4"/>
  <c r="J389" i="4"/>
  <c r="K389" i="4"/>
  <c r="L389" i="4"/>
  <c r="E390" i="4"/>
  <c r="F390" i="4"/>
  <c r="G390" i="4"/>
  <c r="H390" i="4"/>
  <c r="I390" i="4"/>
  <c r="J390" i="4"/>
  <c r="K390" i="4"/>
  <c r="L390" i="4"/>
  <c r="E391" i="4"/>
  <c r="F391" i="4"/>
  <c r="G391" i="4"/>
  <c r="H391" i="4"/>
  <c r="I391" i="4"/>
  <c r="J391" i="4"/>
  <c r="K391" i="4"/>
  <c r="L391" i="4"/>
  <c r="E392" i="4"/>
  <c r="F392" i="4"/>
  <c r="G392" i="4"/>
  <c r="H392" i="4"/>
  <c r="I392" i="4"/>
  <c r="J392" i="4"/>
  <c r="K392" i="4"/>
  <c r="L392" i="4"/>
  <c r="E393" i="4"/>
  <c r="F393" i="4"/>
  <c r="G393" i="4"/>
  <c r="H393" i="4"/>
  <c r="I393" i="4"/>
  <c r="J393" i="4"/>
  <c r="K393" i="4"/>
  <c r="L393" i="4"/>
  <c r="E394" i="4"/>
  <c r="F394" i="4"/>
  <c r="G394" i="4"/>
  <c r="H394" i="4"/>
  <c r="I394" i="4"/>
  <c r="J394" i="4"/>
  <c r="K394" i="4"/>
  <c r="L394" i="4"/>
  <c r="E395" i="4"/>
  <c r="F395" i="4"/>
  <c r="G395" i="4"/>
  <c r="H395" i="4"/>
  <c r="I395" i="4"/>
  <c r="J395" i="4"/>
  <c r="K395" i="4"/>
  <c r="L395" i="4"/>
  <c r="L387" i="4"/>
  <c r="K387" i="4"/>
  <c r="J387" i="4"/>
  <c r="I387" i="4"/>
  <c r="H387" i="4"/>
  <c r="G387" i="4"/>
  <c r="F387" i="4"/>
  <c r="E387" i="4"/>
  <c r="E378" i="4"/>
  <c r="F378" i="4"/>
  <c r="G378" i="4"/>
  <c r="H378" i="4"/>
  <c r="I378" i="4"/>
  <c r="J378" i="4"/>
  <c r="K378" i="4"/>
  <c r="L378" i="4"/>
  <c r="E379" i="4"/>
  <c r="F379" i="4"/>
  <c r="G379" i="4"/>
  <c r="H379" i="4"/>
  <c r="I379" i="4"/>
  <c r="J379" i="4"/>
  <c r="K379" i="4"/>
  <c r="L379" i="4"/>
  <c r="E380" i="4"/>
  <c r="F380" i="4"/>
  <c r="G380" i="4"/>
  <c r="H380" i="4"/>
  <c r="I380" i="4"/>
  <c r="J380" i="4"/>
  <c r="K380" i="4"/>
  <c r="L380" i="4"/>
  <c r="E381" i="4"/>
  <c r="F381" i="4"/>
  <c r="G381" i="4"/>
  <c r="H381" i="4"/>
  <c r="I381" i="4"/>
  <c r="J381" i="4"/>
  <c r="K381" i="4"/>
  <c r="L381" i="4"/>
  <c r="E382" i="4"/>
  <c r="F382" i="4"/>
  <c r="G382" i="4"/>
  <c r="H382" i="4"/>
  <c r="I382" i="4"/>
  <c r="J382" i="4"/>
  <c r="K382" i="4"/>
  <c r="L382" i="4"/>
  <c r="E383" i="4"/>
  <c r="F383" i="4"/>
  <c r="G383" i="4"/>
  <c r="H383" i="4"/>
  <c r="I383" i="4"/>
  <c r="J383" i="4"/>
  <c r="K383" i="4"/>
  <c r="L383" i="4"/>
  <c r="E384" i="4"/>
  <c r="F384" i="4"/>
  <c r="G384" i="4"/>
  <c r="H384" i="4"/>
  <c r="I384" i="4"/>
  <c r="J384" i="4"/>
  <c r="K384" i="4"/>
  <c r="L384" i="4"/>
  <c r="E385" i="4"/>
  <c r="F385" i="4"/>
  <c r="G385" i="4"/>
  <c r="H385" i="4"/>
  <c r="I385" i="4"/>
  <c r="J385" i="4"/>
  <c r="K385" i="4"/>
  <c r="L385" i="4"/>
  <c r="L377" i="4"/>
  <c r="K377" i="4"/>
  <c r="J377" i="4"/>
  <c r="I377" i="4"/>
  <c r="H377" i="4"/>
  <c r="G377" i="4"/>
  <c r="F377" i="4"/>
  <c r="E377" i="4"/>
  <c r="E268" i="4" l="1"/>
  <c r="F268" i="4"/>
  <c r="G268" i="4"/>
  <c r="H268" i="4"/>
  <c r="I268" i="4"/>
  <c r="J268" i="4"/>
  <c r="K268" i="4"/>
  <c r="L268" i="4"/>
  <c r="E269" i="4"/>
  <c r="F269" i="4"/>
  <c r="G269" i="4"/>
  <c r="H269" i="4"/>
  <c r="I269" i="4"/>
  <c r="J269" i="4"/>
  <c r="K269" i="4"/>
  <c r="L269" i="4"/>
  <c r="E270" i="4"/>
  <c r="F270" i="4"/>
  <c r="G270" i="4"/>
  <c r="H270" i="4"/>
  <c r="I270" i="4"/>
  <c r="J270" i="4"/>
  <c r="K270" i="4"/>
  <c r="L270" i="4"/>
  <c r="E271" i="4"/>
  <c r="F271" i="4"/>
  <c r="G271" i="4"/>
  <c r="H271" i="4"/>
  <c r="I271" i="4"/>
  <c r="J271" i="4"/>
  <c r="K271" i="4"/>
  <c r="L271" i="4"/>
  <c r="E272" i="4"/>
  <c r="F272" i="4"/>
  <c r="G272" i="4"/>
  <c r="H272" i="4"/>
  <c r="I272" i="4"/>
  <c r="J272" i="4"/>
  <c r="K272" i="4"/>
  <c r="L272" i="4"/>
  <c r="E273" i="4"/>
  <c r="F273" i="4"/>
  <c r="G273" i="4"/>
  <c r="H273" i="4"/>
  <c r="I273" i="4"/>
  <c r="J273" i="4"/>
  <c r="K273" i="4"/>
  <c r="L273" i="4"/>
  <c r="E274" i="4"/>
  <c r="F274" i="4"/>
  <c r="G274" i="4"/>
  <c r="H274" i="4"/>
  <c r="I274" i="4"/>
  <c r="J274" i="4"/>
  <c r="K274" i="4"/>
  <c r="L274" i="4"/>
  <c r="E275" i="4"/>
  <c r="F275" i="4"/>
  <c r="G275" i="4"/>
  <c r="H275" i="4"/>
  <c r="I275" i="4"/>
  <c r="J275" i="4"/>
  <c r="K275" i="4"/>
  <c r="L275" i="4"/>
  <c r="L267" i="4"/>
  <c r="K267" i="4"/>
  <c r="J267" i="4"/>
  <c r="I267" i="4"/>
  <c r="H267" i="4"/>
  <c r="G267" i="4"/>
  <c r="F267" i="4"/>
  <c r="E267" i="4"/>
  <c r="E258" i="4"/>
  <c r="F258" i="4"/>
  <c r="G258" i="4"/>
  <c r="H258" i="4"/>
  <c r="I258" i="4"/>
  <c r="J258" i="4"/>
  <c r="K258" i="4"/>
  <c r="L258" i="4"/>
  <c r="E259" i="4"/>
  <c r="F259" i="4"/>
  <c r="G259" i="4"/>
  <c r="H259" i="4"/>
  <c r="I259" i="4"/>
  <c r="J259" i="4"/>
  <c r="K259" i="4"/>
  <c r="L259" i="4"/>
  <c r="E260" i="4"/>
  <c r="F260" i="4"/>
  <c r="G260" i="4"/>
  <c r="H260" i="4"/>
  <c r="I260" i="4"/>
  <c r="J260" i="4"/>
  <c r="K260" i="4"/>
  <c r="L260" i="4"/>
  <c r="E261" i="4"/>
  <c r="F261" i="4"/>
  <c r="G261" i="4"/>
  <c r="H261" i="4"/>
  <c r="I261" i="4"/>
  <c r="J261" i="4"/>
  <c r="K261" i="4"/>
  <c r="L261" i="4"/>
  <c r="E262" i="4"/>
  <c r="F262" i="4"/>
  <c r="G262" i="4"/>
  <c r="H262" i="4"/>
  <c r="I262" i="4"/>
  <c r="J262" i="4"/>
  <c r="K262" i="4"/>
  <c r="L262" i="4"/>
  <c r="E263" i="4"/>
  <c r="F263" i="4"/>
  <c r="G263" i="4"/>
  <c r="H263" i="4"/>
  <c r="I263" i="4"/>
  <c r="J263" i="4"/>
  <c r="K263" i="4"/>
  <c r="L263" i="4"/>
  <c r="E264" i="4"/>
  <c r="F264" i="4"/>
  <c r="G264" i="4"/>
  <c r="H264" i="4"/>
  <c r="I264" i="4"/>
  <c r="J264" i="4"/>
  <c r="K264" i="4"/>
  <c r="L264" i="4"/>
  <c r="E265" i="4"/>
  <c r="F265" i="4"/>
  <c r="G265" i="4"/>
  <c r="H265" i="4"/>
  <c r="I265" i="4"/>
  <c r="J265" i="4"/>
  <c r="K265" i="4"/>
  <c r="L265" i="4"/>
  <c r="L257" i="4"/>
  <c r="K257" i="4"/>
  <c r="J257" i="4"/>
  <c r="I257" i="4"/>
  <c r="H257" i="4"/>
  <c r="G257" i="4"/>
  <c r="F257" i="4"/>
  <c r="E257" i="4"/>
  <c r="E248" i="4"/>
  <c r="F248" i="4"/>
  <c r="G248" i="4"/>
  <c r="H248" i="4"/>
  <c r="I248" i="4"/>
  <c r="J248" i="4"/>
  <c r="K248" i="4"/>
  <c r="L248" i="4"/>
  <c r="E249" i="4"/>
  <c r="F249" i="4"/>
  <c r="G249" i="4"/>
  <c r="H249" i="4"/>
  <c r="I249" i="4"/>
  <c r="J249" i="4"/>
  <c r="K249" i="4"/>
  <c r="L249" i="4"/>
  <c r="E250" i="4"/>
  <c r="F250" i="4"/>
  <c r="G250" i="4"/>
  <c r="H250" i="4"/>
  <c r="I250" i="4"/>
  <c r="J250" i="4"/>
  <c r="K250" i="4"/>
  <c r="L250" i="4"/>
  <c r="E251" i="4"/>
  <c r="F251" i="4"/>
  <c r="G251" i="4"/>
  <c r="H251" i="4"/>
  <c r="I251" i="4"/>
  <c r="J251" i="4"/>
  <c r="K251" i="4"/>
  <c r="L251" i="4"/>
  <c r="E252" i="4"/>
  <c r="F252" i="4"/>
  <c r="G252" i="4"/>
  <c r="H252" i="4"/>
  <c r="I252" i="4"/>
  <c r="J252" i="4"/>
  <c r="K252" i="4"/>
  <c r="L252" i="4"/>
  <c r="E253" i="4"/>
  <c r="F253" i="4"/>
  <c r="G253" i="4"/>
  <c r="H253" i="4"/>
  <c r="I253" i="4"/>
  <c r="J253" i="4"/>
  <c r="K253" i="4"/>
  <c r="L253" i="4"/>
  <c r="E254" i="4"/>
  <c r="F254" i="4"/>
  <c r="G254" i="4"/>
  <c r="H254" i="4"/>
  <c r="I254" i="4"/>
  <c r="J254" i="4"/>
  <c r="K254" i="4"/>
  <c r="L254" i="4"/>
  <c r="E255" i="4"/>
  <c r="F255" i="4"/>
  <c r="G255" i="4"/>
  <c r="H255" i="4"/>
  <c r="I255" i="4"/>
  <c r="J255" i="4"/>
  <c r="K255" i="4"/>
  <c r="L255" i="4"/>
  <c r="L247" i="4"/>
  <c r="K247" i="4"/>
  <c r="J247" i="4"/>
  <c r="I247" i="4"/>
  <c r="H247" i="4"/>
  <c r="G247" i="4"/>
  <c r="F247" i="4"/>
  <c r="E247" i="4"/>
  <c r="E238" i="4"/>
  <c r="F238" i="4"/>
  <c r="G238" i="4"/>
  <c r="H238" i="4"/>
  <c r="I238" i="4"/>
  <c r="J238" i="4"/>
  <c r="K238" i="4"/>
  <c r="L238" i="4"/>
  <c r="E239" i="4"/>
  <c r="F239" i="4"/>
  <c r="G239" i="4"/>
  <c r="H239" i="4"/>
  <c r="I239" i="4"/>
  <c r="J239" i="4"/>
  <c r="K239" i="4"/>
  <c r="L239" i="4"/>
  <c r="E240" i="4"/>
  <c r="F240" i="4"/>
  <c r="G240" i="4"/>
  <c r="H240" i="4"/>
  <c r="I240" i="4"/>
  <c r="J240" i="4"/>
  <c r="K240" i="4"/>
  <c r="L240" i="4"/>
  <c r="E241" i="4"/>
  <c r="F241" i="4"/>
  <c r="G241" i="4"/>
  <c r="H241" i="4"/>
  <c r="I241" i="4"/>
  <c r="J241" i="4"/>
  <c r="K241" i="4"/>
  <c r="L241" i="4"/>
  <c r="E242" i="4"/>
  <c r="F242" i="4"/>
  <c r="G242" i="4"/>
  <c r="H242" i="4"/>
  <c r="I242" i="4"/>
  <c r="J242" i="4"/>
  <c r="K242" i="4"/>
  <c r="L242" i="4"/>
  <c r="E243" i="4"/>
  <c r="F243" i="4"/>
  <c r="G243" i="4"/>
  <c r="H243" i="4"/>
  <c r="I243" i="4"/>
  <c r="J243" i="4"/>
  <c r="K243" i="4"/>
  <c r="L243" i="4"/>
  <c r="E244" i="4"/>
  <c r="F244" i="4"/>
  <c r="G244" i="4"/>
  <c r="H244" i="4"/>
  <c r="I244" i="4"/>
  <c r="J244" i="4"/>
  <c r="K244" i="4"/>
  <c r="L244" i="4"/>
  <c r="E245" i="4"/>
  <c r="F245" i="4"/>
  <c r="G245" i="4"/>
  <c r="H245" i="4"/>
  <c r="I245" i="4"/>
  <c r="J245" i="4"/>
  <c r="K245" i="4"/>
  <c r="L245" i="4"/>
  <c r="L237" i="4"/>
  <c r="K237" i="4"/>
  <c r="J237" i="4"/>
  <c r="I237" i="4"/>
  <c r="H237" i="4"/>
  <c r="G237" i="4"/>
  <c r="F237" i="4"/>
  <c r="E237" i="4"/>
  <c r="E228" i="4"/>
  <c r="F228" i="4"/>
  <c r="G228" i="4"/>
  <c r="H228" i="4"/>
  <c r="I228" i="4"/>
  <c r="J228" i="4"/>
  <c r="K228" i="4"/>
  <c r="L228" i="4"/>
  <c r="E229" i="4"/>
  <c r="F229" i="4"/>
  <c r="G229" i="4"/>
  <c r="H229" i="4"/>
  <c r="I229" i="4"/>
  <c r="J229" i="4"/>
  <c r="K229" i="4"/>
  <c r="L229" i="4"/>
  <c r="E230" i="4"/>
  <c r="F230" i="4"/>
  <c r="G230" i="4"/>
  <c r="H230" i="4"/>
  <c r="I230" i="4"/>
  <c r="J230" i="4"/>
  <c r="K230" i="4"/>
  <c r="L230" i="4"/>
  <c r="E231" i="4"/>
  <c r="F231" i="4"/>
  <c r="G231" i="4"/>
  <c r="H231" i="4"/>
  <c r="I231" i="4"/>
  <c r="J231" i="4"/>
  <c r="K231" i="4"/>
  <c r="L231" i="4"/>
  <c r="E232" i="4"/>
  <c r="F232" i="4"/>
  <c r="G232" i="4"/>
  <c r="H232" i="4"/>
  <c r="I232" i="4"/>
  <c r="J232" i="4"/>
  <c r="K232" i="4"/>
  <c r="L232" i="4"/>
  <c r="E233" i="4"/>
  <c r="F233" i="4"/>
  <c r="G233" i="4"/>
  <c r="H233" i="4"/>
  <c r="I233" i="4"/>
  <c r="J233" i="4"/>
  <c r="K233" i="4"/>
  <c r="L233" i="4"/>
  <c r="E234" i="4"/>
  <c r="F234" i="4"/>
  <c r="G234" i="4"/>
  <c r="H234" i="4"/>
  <c r="I234" i="4"/>
  <c r="J234" i="4"/>
  <c r="K234" i="4"/>
  <c r="L234" i="4"/>
  <c r="E235" i="4"/>
  <c r="F235" i="4"/>
  <c r="G235" i="4"/>
  <c r="H235" i="4"/>
  <c r="I235" i="4"/>
  <c r="J235" i="4"/>
  <c r="K235" i="4"/>
  <c r="L235" i="4"/>
  <c r="L227" i="4"/>
  <c r="K227" i="4"/>
  <c r="J227" i="4"/>
  <c r="I227" i="4"/>
  <c r="H227" i="4"/>
  <c r="G227" i="4"/>
  <c r="F227" i="4"/>
  <c r="E227" i="4"/>
  <c r="E218" i="4"/>
  <c r="F218" i="4"/>
  <c r="G218" i="4"/>
  <c r="H218" i="4"/>
  <c r="I218" i="4"/>
  <c r="J218" i="4"/>
  <c r="K218" i="4"/>
  <c r="L218" i="4"/>
  <c r="E219" i="4"/>
  <c r="F219" i="4"/>
  <c r="G219" i="4"/>
  <c r="H219" i="4"/>
  <c r="I219" i="4"/>
  <c r="J219" i="4"/>
  <c r="K219" i="4"/>
  <c r="L219" i="4"/>
  <c r="E220" i="4"/>
  <c r="F220" i="4"/>
  <c r="G220" i="4"/>
  <c r="H220" i="4"/>
  <c r="I220" i="4"/>
  <c r="J220" i="4"/>
  <c r="K220" i="4"/>
  <c r="L220" i="4"/>
  <c r="E221" i="4"/>
  <c r="F221" i="4"/>
  <c r="G221" i="4"/>
  <c r="H221" i="4"/>
  <c r="I221" i="4"/>
  <c r="J221" i="4"/>
  <c r="K221" i="4"/>
  <c r="L221" i="4"/>
  <c r="E222" i="4"/>
  <c r="F222" i="4"/>
  <c r="G222" i="4"/>
  <c r="H222" i="4"/>
  <c r="I222" i="4"/>
  <c r="J222" i="4"/>
  <c r="K222" i="4"/>
  <c r="L222" i="4"/>
  <c r="E223" i="4"/>
  <c r="F223" i="4"/>
  <c r="G223" i="4"/>
  <c r="H223" i="4"/>
  <c r="I223" i="4"/>
  <c r="J223" i="4"/>
  <c r="K223" i="4"/>
  <c r="L223" i="4"/>
  <c r="E224" i="4"/>
  <c r="F224" i="4"/>
  <c r="G224" i="4"/>
  <c r="H224" i="4"/>
  <c r="I224" i="4"/>
  <c r="J224" i="4"/>
  <c r="K224" i="4"/>
  <c r="L224" i="4"/>
  <c r="E225" i="4"/>
  <c r="F225" i="4"/>
  <c r="G225" i="4"/>
  <c r="H225" i="4"/>
  <c r="I225" i="4"/>
  <c r="J225" i="4"/>
  <c r="K225" i="4"/>
  <c r="L225" i="4"/>
  <c r="L217" i="4"/>
  <c r="K217" i="4"/>
  <c r="J217" i="4"/>
  <c r="I217" i="4"/>
  <c r="H217" i="4"/>
  <c r="G217" i="4"/>
  <c r="F217" i="4"/>
  <c r="E217" i="4"/>
  <c r="E208" i="4"/>
  <c r="F208" i="4"/>
  <c r="G208" i="4"/>
  <c r="H208" i="4"/>
  <c r="I208" i="4"/>
  <c r="J208" i="4"/>
  <c r="K208" i="4"/>
  <c r="L208" i="4"/>
  <c r="E209" i="4"/>
  <c r="F209" i="4"/>
  <c r="G209" i="4"/>
  <c r="H209" i="4"/>
  <c r="I209" i="4"/>
  <c r="J209" i="4"/>
  <c r="K209" i="4"/>
  <c r="L209" i="4"/>
  <c r="E210" i="4"/>
  <c r="F210" i="4"/>
  <c r="G210" i="4"/>
  <c r="H210" i="4"/>
  <c r="I210" i="4"/>
  <c r="J210" i="4"/>
  <c r="K210" i="4"/>
  <c r="L210" i="4"/>
  <c r="E211" i="4"/>
  <c r="F211" i="4"/>
  <c r="G211" i="4"/>
  <c r="H211" i="4"/>
  <c r="I211" i="4"/>
  <c r="J211" i="4"/>
  <c r="K211" i="4"/>
  <c r="L211" i="4"/>
  <c r="E212" i="4"/>
  <c r="F212" i="4"/>
  <c r="G212" i="4"/>
  <c r="H212" i="4"/>
  <c r="I212" i="4"/>
  <c r="J212" i="4"/>
  <c r="K212" i="4"/>
  <c r="L212" i="4"/>
  <c r="E213" i="4"/>
  <c r="F213" i="4"/>
  <c r="G213" i="4"/>
  <c r="H213" i="4"/>
  <c r="I213" i="4"/>
  <c r="J213" i="4"/>
  <c r="K213" i="4"/>
  <c r="L213" i="4"/>
  <c r="E214" i="4"/>
  <c r="F214" i="4"/>
  <c r="G214" i="4"/>
  <c r="H214" i="4"/>
  <c r="I214" i="4"/>
  <c r="J214" i="4"/>
  <c r="K214" i="4"/>
  <c r="L214" i="4"/>
  <c r="E215" i="4"/>
  <c r="F215" i="4"/>
  <c r="G215" i="4"/>
  <c r="H215" i="4"/>
  <c r="I215" i="4"/>
  <c r="J215" i="4"/>
  <c r="K215" i="4"/>
  <c r="L215" i="4"/>
  <c r="L207" i="4"/>
  <c r="K207" i="4"/>
  <c r="J207" i="4"/>
  <c r="I207" i="4"/>
  <c r="H207" i="4"/>
  <c r="G207" i="4"/>
  <c r="F207" i="4"/>
  <c r="E207" i="4"/>
  <c r="E198" i="4"/>
  <c r="F198" i="4"/>
  <c r="G198" i="4"/>
  <c r="H198" i="4"/>
  <c r="I198" i="4"/>
  <c r="J198" i="4"/>
  <c r="K198" i="4"/>
  <c r="L198" i="4"/>
  <c r="E199" i="4"/>
  <c r="F199" i="4"/>
  <c r="G199" i="4"/>
  <c r="H199" i="4"/>
  <c r="I199" i="4"/>
  <c r="J199" i="4"/>
  <c r="K199" i="4"/>
  <c r="L199" i="4"/>
  <c r="E200" i="4"/>
  <c r="F200" i="4"/>
  <c r="G200" i="4"/>
  <c r="H200" i="4"/>
  <c r="I200" i="4"/>
  <c r="J200" i="4"/>
  <c r="K200" i="4"/>
  <c r="L200" i="4"/>
  <c r="E201" i="4"/>
  <c r="F201" i="4"/>
  <c r="G201" i="4"/>
  <c r="H201" i="4"/>
  <c r="I201" i="4"/>
  <c r="J201" i="4"/>
  <c r="K201" i="4"/>
  <c r="L201" i="4"/>
  <c r="E202" i="4"/>
  <c r="F202" i="4"/>
  <c r="G202" i="4"/>
  <c r="H202" i="4"/>
  <c r="I202" i="4"/>
  <c r="J202" i="4"/>
  <c r="K202" i="4"/>
  <c r="L202" i="4"/>
  <c r="E203" i="4"/>
  <c r="F203" i="4"/>
  <c r="G203" i="4"/>
  <c r="H203" i="4"/>
  <c r="I203" i="4"/>
  <c r="J203" i="4"/>
  <c r="K203" i="4"/>
  <c r="L203" i="4"/>
  <c r="E204" i="4"/>
  <c r="F204" i="4"/>
  <c r="G204" i="4"/>
  <c r="H204" i="4"/>
  <c r="I204" i="4"/>
  <c r="J204" i="4"/>
  <c r="K204" i="4"/>
  <c r="L204" i="4"/>
  <c r="E205" i="4"/>
  <c r="F205" i="4"/>
  <c r="G205" i="4"/>
  <c r="H205" i="4"/>
  <c r="I205" i="4"/>
  <c r="J205" i="4"/>
  <c r="K205" i="4"/>
  <c r="L205" i="4"/>
  <c r="L197" i="4"/>
  <c r="K197" i="4"/>
  <c r="J197" i="4"/>
  <c r="I197" i="4"/>
  <c r="H197" i="4"/>
  <c r="G197" i="4"/>
  <c r="F197" i="4"/>
  <c r="E197" i="4"/>
  <c r="E188" i="4"/>
  <c r="F188" i="4"/>
  <c r="G188" i="4"/>
  <c r="H188" i="4"/>
  <c r="I188" i="4"/>
  <c r="J188" i="4"/>
  <c r="K188" i="4"/>
  <c r="L188" i="4"/>
  <c r="E189" i="4"/>
  <c r="F189" i="4"/>
  <c r="G189" i="4"/>
  <c r="H189" i="4"/>
  <c r="I189" i="4"/>
  <c r="J189" i="4"/>
  <c r="K189" i="4"/>
  <c r="L189" i="4"/>
  <c r="E190" i="4"/>
  <c r="F190" i="4"/>
  <c r="G190" i="4"/>
  <c r="H190" i="4"/>
  <c r="I190" i="4"/>
  <c r="J190" i="4"/>
  <c r="K190" i="4"/>
  <c r="L190" i="4"/>
  <c r="E191" i="4"/>
  <c r="F191" i="4"/>
  <c r="G191" i="4"/>
  <c r="H191" i="4"/>
  <c r="I191" i="4"/>
  <c r="J191" i="4"/>
  <c r="K191" i="4"/>
  <c r="L191" i="4"/>
  <c r="E192" i="4"/>
  <c r="F192" i="4"/>
  <c r="G192" i="4"/>
  <c r="H192" i="4"/>
  <c r="I192" i="4"/>
  <c r="J192" i="4"/>
  <c r="K192" i="4"/>
  <c r="L192" i="4"/>
  <c r="E193" i="4"/>
  <c r="F193" i="4"/>
  <c r="G193" i="4"/>
  <c r="H193" i="4"/>
  <c r="I193" i="4"/>
  <c r="J193" i="4"/>
  <c r="K193" i="4"/>
  <c r="L193" i="4"/>
  <c r="E194" i="4"/>
  <c r="F194" i="4"/>
  <c r="G194" i="4"/>
  <c r="H194" i="4"/>
  <c r="I194" i="4"/>
  <c r="J194" i="4"/>
  <c r="K194" i="4"/>
  <c r="L194" i="4"/>
  <c r="E195" i="4"/>
  <c r="F195" i="4"/>
  <c r="G195" i="4"/>
  <c r="H195" i="4"/>
  <c r="I195" i="4"/>
  <c r="J195" i="4"/>
  <c r="K195" i="4"/>
  <c r="L195" i="4"/>
  <c r="L187" i="4"/>
  <c r="K187" i="4"/>
  <c r="J187" i="4"/>
  <c r="I187" i="4"/>
  <c r="H187" i="4"/>
  <c r="G187" i="4"/>
  <c r="F187" i="4"/>
  <c r="E187" i="4"/>
  <c r="E178" i="4"/>
  <c r="F178" i="4"/>
  <c r="G178" i="4"/>
  <c r="H178" i="4"/>
  <c r="I178" i="4"/>
  <c r="J178" i="4"/>
  <c r="K178" i="4"/>
  <c r="L178" i="4"/>
  <c r="E179" i="4"/>
  <c r="F179" i="4"/>
  <c r="G179" i="4"/>
  <c r="H179" i="4"/>
  <c r="I179" i="4"/>
  <c r="J179" i="4"/>
  <c r="K179" i="4"/>
  <c r="L179" i="4"/>
  <c r="E180" i="4"/>
  <c r="F180" i="4"/>
  <c r="G180" i="4"/>
  <c r="H180" i="4"/>
  <c r="I180" i="4"/>
  <c r="J180" i="4"/>
  <c r="K180" i="4"/>
  <c r="L180" i="4"/>
  <c r="E181" i="4"/>
  <c r="F181" i="4"/>
  <c r="G181" i="4"/>
  <c r="H181" i="4"/>
  <c r="I181" i="4"/>
  <c r="J181" i="4"/>
  <c r="K181" i="4"/>
  <c r="L181" i="4"/>
  <c r="E182" i="4"/>
  <c r="F182" i="4"/>
  <c r="G182" i="4"/>
  <c r="H182" i="4"/>
  <c r="I182" i="4"/>
  <c r="J182" i="4"/>
  <c r="K182" i="4"/>
  <c r="L182" i="4"/>
  <c r="E183" i="4"/>
  <c r="F183" i="4"/>
  <c r="G183" i="4"/>
  <c r="H183" i="4"/>
  <c r="I183" i="4"/>
  <c r="J183" i="4"/>
  <c r="K183" i="4"/>
  <c r="L183" i="4"/>
  <c r="E184" i="4"/>
  <c r="F184" i="4"/>
  <c r="G184" i="4"/>
  <c r="H184" i="4"/>
  <c r="I184" i="4"/>
  <c r="J184" i="4"/>
  <c r="K184" i="4"/>
  <c r="L184" i="4"/>
  <c r="E185" i="4"/>
  <c r="F185" i="4"/>
  <c r="G185" i="4"/>
  <c r="H185" i="4"/>
  <c r="I185" i="4"/>
  <c r="J185" i="4"/>
  <c r="K185" i="4"/>
  <c r="L185" i="4"/>
  <c r="L177" i="4"/>
  <c r="K177" i="4"/>
  <c r="J177" i="4"/>
  <c r="I177" i="4"/>
  <c r="H177" i="4"/>
  <c r="G177" i="4"/>
  <c r="F177" i="4"/>
  <c r="E177" i="4"/>
  <c r="E68" i="4"/>
  <c r="F68" i="4"/>
  <c r="G68" i="4"/>
  <c r="H68" i="4"/>
  <c r="I68" i="4"/>
  <c r="J68" i="4"/>
  <c r="K68" i="4"/>
  <c r="L68" i="4"/>
  <c r="E69" i="4"/>
  <c r="F69" i="4"/>
  <c r="G69" i="4"/>
  <c r="H69" i="4"/>
  <c r="I69" i="4"/>
  <c r="J69" i="4"/>
  <c r="K69" i="4"/>
  <c r="L69" i="4"/>
  <c r="E70" i="4"/>
  <c r="F70" i="4"/>
  <c r="G70" i="4"/>
  <c r="H70" i="4"/>
  <c r="I70" i="4"/>
  <c r="J70" i="4"/>
  <c r="K70" i="4"/>
  <c r="L70" i="4"/>
  <c r="E71" i="4"/>
  <c r="F71" i="4"/>
  <c r="G71" i="4"/>
  <c r="H71" i="4"/>
  <c r="I71" i="4"/>
  <c r="J71" i="4"/>
  <c r="K71" i="4"/>
  <c r="L71" i="4"/>
  <c r="E72" i="4"/>
  <c r="F72" i="4"/>
  <c r="G72" i="4"/>
  <c r="H72" i="4"/>
  <c r="I72" i="4"/>
  <c r="J72" i="4"/>
  <c r="K72" i="4"/>
  <c r="L72" i="4"/>
  <c r="E73" i="4"/>
  <c r="F73" i="4"/>
  <c r="G73" i="4"/>
  <c r="H73" i="4"/>
  <c r="I73" i="4"/>
  <c r="J73" i="4"/>
  <c r="K73" i="4"/>
  <c r="L73" i="4"/>
  <c r="E74" i="4"/>
  <c r="F74" i="4"/>
  <c r="G74" i="4"/>
  <c r="H74" i="4"/>
  <c r="I74" i="4"/>
  <c r="J74" i="4"/>
  <c r="K74" i="4"/>
  <c r="L74" i="4"/>
  <c r="E75" i="4"/>
  <c r="F75" i="4"/>
  <c r="G75" i="4"/>
  <c r="H75" i="4"/>
  <c r="I75" i="4"/>
  <c r="J75" i="4"/>
  <c r="K75" i="4"/>
  <c r="L75" i="4"/>
  <c r="L67" i="4"/>
  <c r="K67" i="4"/>
  <c r="J67" i="4"/>
  <c r="I67" i="4"/>
  <c r="H67" i="4"/>
  <c r="G67" i="4"/>
  <c r="F67" i="4"/>
  <c r="E67" i="4"/>
  <c r="L65" i="4"/>
  <c r="E63" i="4"/>
  <c r="F63" i="4"/>
  <c r="G63" i="4"/>
  <c r="H63" i="4"/>
  <c r="I63" i="4"/>
  <c r="J63" i="4"/>
  <c r="K63" i="4"/>
  <c r="L63" i="4"/>
  <c r="E64" i="4"/>
  <c r="F64" i="4"/>
  <c r="G64" i="4"/>
  <c r="H64" i="4"/>
  <c r="I64" i="4"/>
  <c r="J64" i="4"/>
  <c r="K64" i="4"/>
  <c r="L64" i="4"/>
  <c r="E65" i="4"/>
  <c r="F65" i="4"/>
  <c r="G65" i="4"/>
  <c r="H65" i="4"/>
  <c r="I65" i="4"/>
  <c r="J65" i="4"/>
  <c r="K65" i="4"/>
  <c r="E58" i="4"/>
  <c r="F58" i="4"/>
  <c r="G58" i="4"/>
  <c r="H58" i="4"/>
  <c r="I58" i="4"/>
  <c r="J58" i="4"/>
  <c r="K58" i="4"/>
  <c r="L58" i="4"/>
  <c r="E59" i="4"/>
  <c r="F59" i="4"/>
  <c r="G59" i="4"/>
  <c r="H59" i="4"/>
  <c r="I59" i="4"/>
  <c r="J59" i="4"/>
  <c r="K59" i="4"/>
  <c r="L59" i="4"/>
  <c r="E60" i="4"/>
  <c r="F60" i="4"/>
  <c r="G60" i="4"/>
  <c r="H60" i="4"/>
  <c r="I60" i="4"/>
  <c r="J60" i="4"/>
  <c r="K60" i="4"/>
  <c r="L60" i="4"/>
  <c r="E61" i="4"/>
  <c r="F61" i="4"/>
  <c r="G61" i="4"/>
  <c r="H61" i="4"/>
  <c r="I61" i="4"/>
  <c r="J61" i="4"/>
  <c r="K61" i="4"/>
  <c r="L61" i="4"/>
  <c r="E62" i="4"/>
  <c r="F62" i="4"/>
  <c r="G62" i="4"/>
  <c r="H62" i="4"/>
  <c r="I62" i="4"/>
  <c r="J62" i="4"/>
  <c r="K62" i="4"/>
  <c r="L62" i="4"/>
  <c r="L57" i="4"/>
  <c r="K57" i="4"/>
  <c r="J57" i="4"/>
  <c r="I57" i="4"/>
  <c r="H57" i="4"/>
  <c r="G57" i="4"/>
  <c r="F57" i="4"/>
  <c r="E57" i="4"/>
  <c r="E48" i="4"/>
  <c r="F48" i="4"/>
  <c r="G48" i="4"/>
  <c r="H48" i="4"/>
  <c r="I48" i="4"/>
  <c r="J48" i="4"/>
  <c r="K48" i="4"/>
  <c r="L48" i="4"/>
  <c r="E49" i="4"/>
  <c r="F49" i="4"/>
  <c r="G49" i="4"/>
  <c r="H49" i="4"/>
  <c r="I49" i="4"/>
  <c r="J49" i="4"/>
  <c r="K49" i="4"/>
  <c r="L49" i="4"/>
  <c r="E50" i="4"/>
  <c r="F50" i="4"/>
  <c r="G50" i="4"/>
  <c r="H50" i="4"/>
  <c r="I50" i="4"/>
  <c r="J50" i="4"/>
  <c r="K50" i="4"/>
  <c r="L50" i="4"/>
  <c r="E51" i="4"/>
  <c r="F51" i="4"/>
  <c r="G51" i="4"/>
  <c r="H51" i="4"/>
  <c r="I51" i="4"/>
  <c r="J51" i="4"/>
  <c r="K51" i="4"/>
  <c r="L51" i="4"/>
  <c r="E52" i="4"/>
  <c r="F52" i="4"/>
  <c r="G52" i="4"/>
  <c r="H52" i="4"/>
  <c r="I52" i="4"/>
  <c r="J52" i="4"/>
  <c r="K52" i="4"/>
  <c r="L52" i="4"/>
  <c r="E53" i="4"/>
  <c r="F53" i="4"/>
  <c r="G53" i="4"/>
  <c r="H53" i="4"/>
  <c r="I53" i="4"/>
  <c r="J53" i="4"/>
  <c r="K53" i="4"/>
  <c r="L53" i="4"/>
  <c r="E54" i="4"/>
  <c r="F54" i="4"/>
  <c r="G54" i="4"/>
  <c r="H54" i="4"/>
  <c r="I54" i="4"/>
  <c r="J54" i="4"/>
  <c r="K54" i="4"/>
  <c r="L54" i="4"/>
  <c r="E55" i="4"/>
  <c r="F55" i="4"/>
  <c r="G55" i="4"/>
  <c r="H55" i="4"/>
  <c r="I55" i="4"/>
  <c r="J55" i="4"/>
  <c r="K55" i="4"/>
  <c r="L55" i="4"/>
  <c r="L47" i="4"/>
  <c r="K47" i="4"/>
  <c r="J47" i="4"/>
  <c r="I47" i="4"/>
  <c r="H47" i="4"/>
  <c r="G47" i="4"/>
  <c r="F47" i="4"/>
  <c r="E47" i="4"/>
  <c r="E38" i="4"/>
  <c r="F38" i="4"/>
  <c r="G38" i="4"/>
  <c r="H38" i="4"/>
  <c r="I38" i="4"/>
  <c r="J38" i="4"/>
  <c r="K38" i="4"/>
  <c r="L38" i="4"/>
  <c r="E39" i="4"/>
  <c r="F39" i="4"/>
  <c r="G39" i="4"/>
  <c r="H39" i="4"/>
  <c r="I39" i="4"/>
  <c r="J39" i="4"/>
  <c r="K39" i="4"/>
  <c r="L39" i="4"/>
  <c r="E40" i="4"/>
  <c r="F40" i="4"/>
  <c r="G40" i="4"/>
  <c r="H40" i="4"/>
  <c r="I40" i="4"/>
  <c r="J40" i="4"/>
  <c r="K40" i="4"/>
  <c r="L40" i="4"/>
  <c r="E41" i="4"/>
  <c r="F41" i="4"/>
  <c r="G41" i="4"/>
  <c r="H41" i="4"/>
  <c r="I41" i="4"/>
  <c r="J41" i="4"/>
  <c r="K41" i="4"/>
  <c r="L41" i="4"/>
  <c r="E42" i="4"/>
  <c r="F42" i="4"/>
  <c r="G42" i="4"/>
  <c r="H42" i="4"/>
  <c r="I42" i="4"/>
  <c r="J42" i="4"/>
  <c r="K42" i="4"/>
  <c r="L42" i="4"/>
  <c r="E43" i="4"/>
  <c r="F43" i="4"/>
  <c r="G43" i="4"/>
  <c r="H43" i="4"/>
  <c r="I43" i="4"/>
  <c r="J43" i="4"/>
  <c r="K43" i="4"/>
  <c r="L43" i="4"/>
  <c r="E44" i="4"/>
  <c r="F44" i="4"/>
  <c r="G44" i="4"/>
  <c r="H44" i="4"/>
  <c r="I44" i="4"/>
  <c r="J44" i="4"/>
  <c r="K44" i="4"/>
  <c r="L44" i="4"/>
  <c r="E45" i="4"/>
  <c r="F45" i="4"/>
  <c r="G45" i="4"/>
  <c r="H45" i="4"/>
  <c r="I45" i="4"/>
  <c r="J45" i="4"/>
  <c r="K45" i="4"/>
  <c r="L45" i="4"/>
  <c r="L37" i="4"/>
  <c r="K37" i="4"/>
  <c r="J37" i="4"/>
  <c r="I37" i="4"/>
  <c r="H37" i="4"/>
  <c r="G37" i="4"/>
  <c r="F37" i="4"/>
  <c r="E37" i="4"/>
  <c r="E28" i="4"/>
  <c r="F28" i="4"/>
  <c r="G28" i="4"/>
  <c r="H28" i="4"/>
  <c r="I28" i="4"/>
  <c r="J28" i="4"/>
  <c r="K28" i="4"/>
  <c r="L28" i="4"/>
  <c r="E29" i="4"/>
  <c r="F29" i="4"/>
  <c r="G29" i="4"/>
  <c r="H29" i="4"/>
  <c r="I29" i="4"/>
  <c r="J29" i="4"/>
  <c r="K29" i="4"/>
  <c r="L29" i="4"/>
  <c r="E30" i="4"/>
  <c r="F30" i="4"/>
  <c r="G30" i="4"/>
  <c r="H30" i="4"/>
  <c r="I30" i="4"/>
  <c r="J30" i="4"/>
  <c r="K30" i="4"/>
  <c r="L30" i="4"/>
  <c r="E31" i="4"/>
  <c r="F31" i="4"/>
  <c r="G31" i="4"/>
  <c r="H31" i="4"/>
  <c r="I31" i="4"/>
  <c r="J31" i="4"/>
  <c r="K31" i="4"/>
  <c r="L31" i="4"/>
  <c r="E32" i="4"/>
  <c r="F32" i="4"/>
  <c r="G32" i="4"/>
  <c r="H32" i="4"/>
  <c r="I32" i="4"/>
  <c r="J32" i="4"/>
  <c r="K32" i="4"/>
  <c r="L32" i="4"/>
  <c r="E33" i="4"/>
  <c r="F33" i="4"/>
  <c r="G33" i="4"/>
  <c r="H33" i="4"/>
  <c r="I33" i="4"/>
  <c r="J33" i="4"/>
  <c r="K33" i="4"/>
  <c r="L33" i="4"/>
  <c r="E34" i="4"/>
  <c r="F34" i="4"/>
  <c r="G34" i="4"/>
  <c r="H34" i="4"/>
  <c r="I34" i="4"/>
  <c r="J34" i="4"/>
  <c r="K34" i="4"/>
  <c r="L34" i="4"/>
  <c r="E35" i="4"/>
  <c r="F35" i="4"/>
  <c r="G35" i="4"/>
  <c r="H35" i="4"/>
  <c r="I35" i="4"/>
  <c r="J35" i="4"/>
  <c r="K35" i="4"/>
  <c r="L35" i="4"/>
  <c r="L27" i="4"/>
  <c r="K27" i="4"/>
  <c r="J27" i="4"/>
  <c r="I27" i="4"/>
  <c r="H27" i="4"/>
  <c r="G27" i="4"/>
  <c r="F27" i="4"/>
  <c r="E27" i="4"/>
  <c r="E8" i="4" l="1"/>
  <c r="G8" i="4"/>
  <c r="I8" i="4"/>
  <c r="K8" i="4"/>
  <c r="E9" i="4"/>
  <c r="G9" i="4"/>
  <c r="I9" i="4"/>
  <c r="K9" i="4"/>
  <c r="E10" i="4"/>
  <c r="G10" i="4"/>
  <c r="I10" i="4"/>
  <c r="K10" i="4"/>
  <c r="E11" i="4"/>
  <c r="G11" i="4"/>
  <c r="I11" i="4"/>
  <c r="K11" i="4"/>
  <c r="E12" i="4"/>
  <c r="G12" i="4"/>
  <c r="I12" i="4"/>
  <c r="K12" i="4"/>
  <c r="E13" i="4"/>
  <c r="G13" i="4"/>
  <c r="I13" i="4"/>
  <c r="K13" i="4"/>
  <c r="E14" i="4"/>
  <c r="G14" i="4"/>
  <c r="I14" i="4"/>
  <c r="K14" i="4"/>
  <c r="E15" i="4"/>
  <c r="G15" i="4"/>
  <c r="I15" i="4"/>
  <c r="K15" i="4"/>
  <c r="K7" i="4"/>
  <c r="I7" i="4"/>
  <c r="G7" i="4"/>
  <c r="E7" i="4"/>
  <c r="W65" i="8"/>
  <c r="D15" i="18" s="1"/>
  <c r="F15" i="4" l="1"/>
  <c r="A3" i="4"/>
  <c r="B74" i="18" l="1"/>
  <c r="AL46" i="18"/>
  <c r="B46" i="18"/>
  <c r="B4" i="18"/>
  <c r="Z4" i="18" s="1"/>
  <c r="F46" i="18" l="1"/>
  <c r="C46" i="18"/>
  <c r="G46" i="18"/>
  <c r="D46" i="18"/>
  <c r="E46" i="18"/>
  <c r="AQ46" i="18"/>
  <c r="AP46" i="18"/>
  <c r="AN46" i="18"/>
  <c r="AO46" i="18"/>
  <c r="G74" i="18"/>
  <c r="F74" i="18"/>
  <c r="E74" i="18"/>
  <c r="D74" i="18"/>
  <c r="AL42" i="18"/>
  <c r="B42" i="18"/>
  <c r="B70" i="18"/>
  <c r="H70" i="18"/>
  <c r="AL4" i="18"/>
  <c r="H42" i="18"/>
  <c r="N42" i="18" s="1"/>
  <c r="T4" i="18"/>
  <c r="H4" i="18"/>
  <c r="AF4" i="18" s="1"/>
  <c r="N4" i="18"/>
  <c r="AN8" i="8"/>
  <c r="AO8" i="8"/>
  <c r="K59" i="14" s="1"/>
  <c r="AN9" i="8"/>
  <c r="AO9" i="8"/>
  <c r="K60" i="14" s="1"/>
  <c r="AN10" i="8"/>
  <c r="AO10" i="8"/>
  <c r="K61" i="14" s="1"/>
  <c r="AN11" i="8"/>
  <c r="AO11" i="8"/>
  <c r="K62" i="14" s="1"/>
  <c r="AN12" i="8"/>
  <c r="AO12" i="8"/>
  <c r="K63" i="14" s="1"/>
  <c r="AN13" i="8"/>
  <c r="AO13" i="8"/>
  <c r="K64" i="14" s="1"/>
  <c r="AN14" i="8"/>
  <c r="AO14" i="8"/>
  <c r="K65" i="14" s="1"/>
  <c r="AN15" i="8"/>
  <c r="AO15" i="8"/>
  <c r="K66" i="14" s="1"/>
  <c r="AN16" i="8"/>
  <c r="AO16" i="8"/>
  <c r="K67" i="14" s="1"/>
  <c r="AN17" i="8"/>
  <c r="AO17" i="8"/>
  <c r="K68" i="14" s="1"/>
  <c r="AN18" i="8"/>
  <c r="AO18" i="8"/>
  <c r="K69" i="14" s="1"/>
  <c r="AN19" i="8"/>
  <c r="AO19" i="8"/>
  <c r="K70" i="14" s="1"/>
  <c r="AN20" i="8"/>
  <c r="AO20" i="8"/>
  <c r="K71" i="14" s="1"/>
  <c r="AN21" i="8"/>
  <c r="AO21" i="8"/>
  <c r="K72" i="14" s="1"/>
  <c r="AN22" i="8"/>
  <c r="AO22" i="8"/>
  <c r="K73" i="14" s="1"/>
  <c r="AN23" i="8"/>
  <c r="AO23" i="8"/>
  <c r="K74" i="14" s="1"/>
  <c r="AN24" i="8"/>
  <c r="AO24" i="8"/>
  <c r="K75" i="14" s="1"/>
  <c r="AN25" i="8"/>
  <c r="AO25" i="8"/>
  <c r="K76" i="14" s="1"/>
  <c r="AN26" i="8"/>
  <c r="AO26" i="8"/>
  <c r="K77" i="14" s="1"/>
  <c r="AN27" i="8"/>
  <c r="AO27" i="8"/>
  <c r="K78" i="14" s="1"/>
  <c r="AN28" i="8"/>
  <c r="AO28" i="8"/>
  <c r="K79" i="14" s="1"/>
  <c r="AN29" i="8"/>
  <c r="AO29" i="8"/>
  <c r="K80" i="14" s="1"/>
  <c r="AN30" i="8"/>
  <c r="AO30" i="8"/>
  <c r="K81" i="14" s="1"/>
  <c r="AN31" i="8"/>
  <c r="AO31" i="8"/>
  <c r="K82" i="14" s="1"/>
  <c r="AN32" i="8"/>
  <c r="AO32" i="8"/>
  <c r="K83" i="14" s="1"/>
  <c r="AN33" i="8"/>
  <c r="AO33" i="8"/>
  <c r="K84" i="14" s="1"/>
  <c r="AN34" i="8"/>
  <c r="AO34" i="8"/>
  <c r="K85" i="14" s="1"/>
  <c r="AN35" i="8"/>
  <c r="AO35" i="8"/>
  <c r="K86" i="14" s="1"/>
  <c r="AN36" i="8"/>
  <c r="AO36" i="8"/>
  <c r="K87" i="14" s="1"/>
  <c r="AN37" i="8"/>
  <c r="AO37" i="8"/>
  <c r="K88" i="14" s="1"/>
  <c r="AN38" i="8"/>
  <c r="AO38" i="8"/>
  <c r="K89" i="14" s="1"/>
  <c r="AN39" i="8"/>
  <c r="AO39" i="8"/>
  <c r="K90" i="14" s="1"/>
  <c r="AN40" i="8"/>
  <c r="AO40" i="8"/>
  <c r="K91" i="14" s="1"/>
  <c r="AN41" i="8"/>
  <c r="AO41" i="8"/>
  <c r="K92" i="14" s="1"/>
  <c r="AN42" i="8"/>
  <c r="AO42" i="8"/>
  <c r="K93" i="14" s="1"/>
  <c r="AN43" i="8"/>
  <c r="AO43" i="8"/>
  <c r="K94" i="14" s="1"/>
  <c r="AN44" i="8"/>
  <c r="AO44" i="8"/>
  <c r="K95" i="14" s="1"/>
  <c r="AN45" i="8"/>
  <c r="AO45" i="8"/>
  <c r="K96" i="14" s="1"/>
  <c r="AN46" i="8"/>
  <c r="AO46" i="8"/>
  <c r="K97" i="14" s="1"/>
  <c r="AN47" i="8"/>
  <c r="AO47" i="8"/>
  <c r="K98" i="14" s="1"/>
  <c r="AN48" i="8"/>
  <c r="AO48" i="8"/>
  <c r="K99" i="14" s="1"/>
  <c r="AN49" i="8"/>
  <c r="AO49" i="8"/>
  <c r="K100" i="14" s="1"/>
  <c r="AN50" i="8"/>
  <c r="AO50" i="8"/>
  <c r="K101" i="14" s="1"/>
  <c r="AN51" i="8"/>
  <c r="AO51" i="8"/>
  <c r="K102" i="14" s="1"/>
  <c r="AN52" i="8"/>
  <c r="AO52" i="8"/>
  <c r="K103" i="14" s="1"/>
  <c r="AN53" i="8"/>
  <c r="AO53" i="8"/>
  <c r="K104" i="14" s="1"/>
  <c r="AN54" i="8"/>
  <c r="AO54" i="8"/>
  <c r="K105" i="14" s="1"/>
  <c r="AN57" i="8"/>
  <c r="AO57" i="8"/>
  <c r="K17" i="4" s="1"/>
  <c r="AN58" i="8"/>
  <c r="AO58" i="8"/>
  <c r="K18" i="4" s="1"/>
  <c r="AN59" i="8"/>
  <c r="AO59" i="8"/>
  <c r="K19" i="4" s="1"/>
  <c r="AN60" i="8"/>
  <c r="AO60" i="8"/>
  <c r="K20" i="4" s="1"/>
  <c r="AN61" i="8"/>
  <c r="AO61" i="8"/>
  <c r="K21" i="4" s="1"/>
  <c r="AN62" i="8"/>
  <c r="AO62" i="8"/>
  <c r="K22" i="4" s="1"/>
  <c r="AN63" i="8"/>
  <c r="AO63" i="8"/>
  <c r="AN64" i="8"/>
  <c r="AO64" i="8"/>
  <c r="K24" i="4" s="1"/>
  <c r="AN65" i="8"/>
  <c r="AO65" i="8"/>
  <c r="AO7" i="8"/>
  <c r="K58" i="14" s="1"/>
  <c r="AN7" i="8"/>
  <c r="AJ8" i="8"/>
  <c r="AK8" i="8"/>
  <c r="I59" i="14" s="1"/>
  <c r="AJ9" i="8"/>
  <c r="AK9" i="8"/>
  <c r="I60" i="14" s="1"/>
  <c r="AJ10" i="8"/>
  <c r="AK10" i="8"/>
  <c r="I61" i="14" s="1"/>
  <c r="AJ11" i="8"/>
  <c r="AK11" i="8"/>
  <c r="I62" i="14" s="1"/>
  <c r="AJ12" i="8"/>
  <c r="AK12" i="8"/>
  <c r="I63" i="14" s="1"/>
  <c r="AJ13" i="8"/>
  <c r="AK13" i="8"/>
  <c r="I64" i="14" s="1"/>
  <c r="AJ14" i="8"/>
  <c r="AK14" i="8"/>
  <c r="I65" i="14" s="1"/>
  <c r="AJ15" i="8"/>
  <c r="AK15" i="8"/>
  <c r="I66" i="14" s="1"/>
  <c r="AJ16" i="8"/>
  <c r="AK16" i="8"/>
  <c r="I67" i="14" s="1"/>
  <c r="AJ17" i="8"/>
  <c r="AK17" i="8"/>
  <c r="I68" i="14" s="1"/>
  <c r="AJ18" i="8"/>
  <c r="AK18" i="8"/>
  <c r="I69" i="14" s="1"/>
  <c r="AJ19" i="8"/>
  <c r="AK19" i="8"/>
  <c r="I70" i="14" s="1"/>
  <c r="AJ20" i="8"/>
  <c r="AK20" i="8"/>
  <c r="I71" i="14" s="1"/>
  <c r="AJ21" i="8"/>
  <c r="AK21" i="8"/>
  <c r="I72" i="14" s="1"/>
  <c r="AJ22" i="8"/>
  <c r="AK22" i="8"/>
  <c r="I73" i="14" s="1"/>
  <c r="AJ23" i="8"/>
  <c r="AK23" i="8"/>
  <c r="I74" i="14" s="1"/>
  <c r="AJ24" i="8"/>
  <c r="AK24" i="8"/>
  <c r="I75" i="14" s="1"/>
  <c r="AJ25" i="8"/>
  <c r="AK25" i="8"/>
  <c r="I76" i="14" s="1"/>
  <c r="AJ26" i="8"/>
  <c r="AK26" i="8"/>
  <c r="I77" i="14" s="1"/>
  <c r="AJ27" i="8"/>
  <c r="AK27" i="8"/>
  <c r="I78" i="14" s="1"/>
  <c r="AJ28" i="8"/>
  <c r="AK28" i="8"/>
  <c r="I79" i="14" s="1"/>
  <c r="AJ29" i="8"/>
  <c r="AK29" i="8"/>
  <c r="I80" i="14" s="1"/>
  <c r="AJ30" i="8"/>
  <c r="AK30" i="8"/>
  <c r="I81" i="14" s="1"/>
  <c r="AJ31" i="8"/>
  <c r="AK31" i="8"/>
  <c r="I82" i="14" s="1"/>
  <c r="AJ32" i="8"/>
  <c r="AK32" i="8"/>
  <c r="I83" i="14" s="1"/>
  <c r="AJ33" i="8"/>
  <c r="AK33" i="8"/>
  <c r="I84" i="14" s="1"/>
  <c r="AJ34" i="8"/>
  <c r="AK34" i="8"/>
  <c r="I85" i="14" s="1"/>
  <c r="AJ35" i="8"/>
  <c r="AK35" i="8"/>
  <c r="I86" i="14" s="1"/>
  <c r="AJ36" i="8"/>
  <c r="AK36" i="8"/>
  <c r="I87" i="14" s="1"/>
  <c r="AJ37" i="8"/>
  <c r="AK37" i="8"/>
  <c r="I88" i="14" s="1"/>
  <c r="AJ38" i="8"/>
  <c r="AK38" i="8"/>
  <c r="I89" i="14" s="1"/>
  <c r="AJ39" i="8"/>
  <c r="AK39" i="8"/>
  <c r="I90" i="14" s="1"/>
  <c r="AJ40" i="8"/>
  <c r="AK40" i="8"/>
  <c r="I91" i="14" s="1"/>
  <c r="AJ41" i="8"/>
  <c r="AK41" i="8"/>
  <c r="I92" i="14" s="1"/>
  <c r="AJ42" i="8"/>
  <c r="AK42" i="8"/>
  <c r="I93" i="14" s="1"/>
  <c r="AJ43" i="8"/>
  <c r="AK43" i="8"/>
  <c r="I94" i="14" s="1"/>
  <c r="AJ44" i="8"/>
  <c r="AK44" i="8"/>
  <c r="I95" i="14" s="1"/>
  <c r="AJ45" i="8"/>
  <c r="AK45" i="8"/>
  <c r="I96" i="14" s="1"/>
  <c r="AJ46" i="8"/>
  <c r="AK46" i="8"/>
  <c r="I97" i="14" s="1"/>
  <c r="AJ47" i="8"/>
  <c r="AK47" i="8"/>
  <c r="I98" i="14" s="1"/>
  <c r="AJ48" i="8"/>
  <c r="AK48" i="8"/>
  <c r="I99" i="14" s="1"/>
  <c r="AJ49" i="8"/>
  <c r="AK49" i="8"/>
  <c r="I100" i="14" s="1"/>
  <c r="AJ50" i="8"/>
  <c r="AK50" i="8"/>
  <c r="I101" i="14" s="1"/>
  <c r="AJ51" i="8"/>
  <c r="AK51" i="8"/>
  <c r="I102" i="14" s="1"/>
  <c r="AJ52" i="8"/>
  <c r="AK52" i="8"/>
  <c r="I103" i="14" s="1"/>
  <c r="AJ53" i="8"/>
  <c r="AK53" i="8"/>
  <c r="I104" i="14" s="1"/>
  <c r="AJ54" i="8"/>
  <c r="AK54" i="8"/>
  <c r="I105" i="14" s="1"/>
  <c r="AJ57" i="8"/>
  <c r="AK57" i="8"/>
  <c r="I17" i="4" s="1"/>
  <c r="AJ58" i="8"/>
  <c r="AK58" i="8"/>
  <c r="I18" i="4" s="1"/>
  <c r="AJ59" i="8"/>
  <c r="AK59" i="8"/>
  <c r="I19" i="4" s="1"/>
  <c r="AJ60" i="8"/>
  <c r="AK60" i="8"/>
  <c r="I20" i="4" s="1"/>
  <c r="AJ61" i="8"/>
  <c r="AK61" i="8"/>
  <c r="I21" i="4" s="1"/>
  <c r="AJ62" i="8"/>
  <c r="AK62" i="8"/>
  <c r="I22" i="4" s="1"/>
  <c r="AJ63" i="8"/>
  <c r="AK63" i="8"/>
  <c r="I23" i="4" s="1"/>
  <c r="AJ64" i="8"/>
  <c r="AK64" i="8"/>
  <c r="I24" i="4" s="1"/>
  <c r="AJ65" i="8"/>
  <c r="AK65" i="8"/>
  <c r="I25" i="4" s="1"/>
  <c r="AK7" i="8"/>
  <c r="I58" i="14" s="1"/>
  <c r="AJ7" i="8"/>
  <c r="AF8" i="8"/>
  <c r="AG8" i="8"/>
  <c r="G59" i="14" s="1"/>
  <c r="AF9" i="8"/>
  <c r="AG9" i="8"/>
  <c r="G60" i="14" s="1"/>
  <c r="AF10" i="8"/>
  <c r="AG10" i="8"/>
  <c r="G61" i="14" s="1"/>
  <c r="AF11" i="8"/>
  <c r="AG11" i="8"/>
  <c r="G62" i="14" s="1"/>
  <c r="AF12" i="8"/>
  <c r="AG12" i="8"/>
  <c r="G63" i="14" s="1"/>
  <c r="AF13" i="8"/>
  <c r="AG13" i="8"/>
  <c r="G64" i="14" s="1"/>
  <c r="AF14" i="8"/>
  <c r="AG14" i="8"/>
  <c r="G65" i="14" s="1"/>
  <c r="AF15" i="8"/>
  <c r="AG15" i="8"/>
  <c r="G66" i="14" s="1"/>
  <c r="AF16" i="8"/>
  <c r="AG16" i="8"/>
  <c r="G67" i="14" s="1"/>
  <c r="AF17" i="8"/>
  <c r="AG17" i="8"/>
  <c r="G68" i="14" s="1"/>
  <c r="AF18" i="8"/>
  <c r="AG18" i="8"/>
  <c r="G69" i="14" s="1"/>
  <c r="AF19" i="8"/>
  <c r="AG19" i="8"/>
  <c r="G70" i="14" s="1"/>
  <c r="AF20" i="8"/>
  <c r="AG20" i="8"/>
  <c r="G71" i="14" s="1"/>
  <c r="AF21" i="8"/>
  <c r="AG21" i="8"/>
  <c r="G72" i="14" s="1"/>
  <c r="AF22" i="8"/>
  <c r="AG22" i="8"/>
  <c r="G73" i="14" s="1"/>
  <c r="AF23" i="8"/>
  <c r="AG23" i="8"/>
  <c r="G74" i="14" s="1"/>
  <c r="AF24" i="8"/>
  <c r="AG24" i="8"/>
  <c r="G75" i="14" s="1"/>
  <c r="AF25" i="8"/>
  <c r="AG25" i="8"/>
  <c r="G76" i="14" s="1"/>
  <c r="AF26" i="8"/>
  <c r="AG26" i="8"/>
  <c r="G77" i="14" s="1"/>
  <c r="AF27" i="8"/>
  <c r="AG27" i="8"/>
  <c r="G78" i="14" s="1"/>
  <c r="AF28" i="8"/>
  <c r="AG28" i="8"/>
  <c r="G79" i="14" s="1"/>
  <c r="AF29" i="8"/>
  <c r="AG29" i="8"/>
  <c r="G80" i="14" s="1"/>
  <c r="AF30" i="8"/>
  <c r="AG30" i="8"/>
  <c r="G81" i="14" s="1"/>
  <c r="AF31" i="8"/>
  <c r="AG31" i="8"/>
  <c r="G82" i="14" s="1"/>
  <c r="AF32" i="8"/>
  <c r="AG32" i="8"/>
  <c r="G83" i="14" s="1"/>
  <c r="AF33" i="8"/>
  <c r="AG33" i="8"/>
  <c r="G84" i="14" s="1"/>
  <c r="AF34" i="8"/>
  <c r="AG34" i="8"/>
  <c r="G85" i="14" s="1"/>
  <c r="AF35" i="8"/>
  <c r="AG35" i="8"/>
  <c r="G86" i="14" s="1"/>
  <c r="AF36" i="8"/>
  <c r="AG36" i="8"/>
  <c r="G87" i="14" s="1"/>
  <c r="AF37" i="8"/>
  <c r="AG37" i="8"/>
  <c r="G88" i="14" s="1"/>
  <c r="AF38" i="8"/>
  <c r="AG38" i="8"/>
  <c r="G89" i="14" s="1"/>
  <c r="AF39" i="8"/>
  <c r="AG39" i="8"/>
  <c r="G90" i="14" s="1"/>
  <c r="AF40" i="8"/>
  <c r="AG40" i="8"/>
  <c r="G91" i="14" s="1"/>
  <c r="AF41" i="8"/>
  <c r="AG41" i="8"/>
  <c r="G92" i="14" s="1"/>
  <c r="AF42" i="8"/>
  <c r="AG42" i="8"/>
  <c r="G93" i="14" s="1"/>
  <c r="AF43" i="8"/>
  <c r="AG43" i="8"/>
  <c r="G94" i="14" s="1"/>
  <c r="AF44" i="8"/>
  <c r="AG44" i="8"/>
  <c r="G95" i="14" s="1"/>
  <c r="AF45" i="8"/>
  <c r="AG45" i="8"/>
  <c r="G96" i="14" s="1"/>
  <c r="AF46" i="8"/>
  <c r="AG46" i="8"/>
  <c r="G97" i="14" s="1"/>
  <c r="AF47" i="8"/>
  <c r="AG47" i="8"/>
  <c r="AF48" i="8"/>
  <c r="AG48" i="8"/>
  <c r="G99" i="14" s="1"/>
  <c r="AF49" i="8"/>
  <c r="AG49" i="8"/>
  <c r="G100" i="14" s="1"/>
  <c r="AF50" i="8"/>
  <c r="AG50" i="8"/>
  <c r="G101" i="14" s="1"/>
  <c r="AF51" i="8"/>
  <c r="AG51" i="8"/>
  <c r="G102" i="14" s="1"/>
  <c r="AF52" i="8"/>
  <c r="AG52" i="8"/>
  <c r="G103" i="14" s="1"/>
  <c r="AF53" i="8"/>
  <c r="AG53" i="8"/>
  <c r="G104" i="14" s="1"/>
  <c r="AF54" i="8"/>
  <c r="AG54" i="8"/>
  <c r="G105" i="14" s="1"/>
  <c r="AF57" i="8"/>
  <c r="AG57" i="8"/>
  <c r="G17" i="4" s="1"/>
  <c r="AF58" i="8"/>
  <c r="AG58" i="8"/>
  <c r="G18" i="4" s="1"/>
  <c r="AF59" i="8"/>
  <c r="AG59" i="8"/>
  <c r="G19" i="4" s="1"/>
  <c r="AF60" i="8"/>
  <c r="AG60" i="8"/>
  <c r="G20" i="4" s="1"/>
  <c r="AF61" i="8"/>
  <c r="AG61" i="8"/>
  <c r="G21" i="4" s="1"/>
  <c r="AF62" i="8"/>
  <c r="AG62" i="8"/>
  <c r="G22" i="4" s="1"/>
  <c r="AF63" i="8"/>
  <c r="AG63" i="8"/>
  <c r="G23" i="4" s="1"/>
  <c r="AF64" i="8"/>
  <c r="AG64" i="8"/>
  <c r="G24" i="4" s="1"/>
  <c r="AF65" i="8"/>
  <c r="AG65" i="8"/>
  <c r="G25" i="4" s="1"/>
  <c r="AG7" i="8"/>
  <c r="G58" i="14" s="1"/>
  <c r="AF7" i="8"/>
  <c r="AB8" i="8"/>
  <c r="AC8" i="8"/>
  <c r="E59" i="14" s="1"/>
  <c r="AB9" i="8"/>
  <c r="AC9" i="8"/>
  <c r="E60" i="14" s="1"/>
  <c r="AB10" i="8"/>
  <c r="AC10" i="8"/>
  <c r="E61" i="14" s="1"/>
  <c r="AB11" i="8"/>
  <c r="AC11" i="8"/>
  <c r="E62" i="14" s="1"/>
  <c r="AB12" i="8"/>
  <c r="AC12" i="8"/>
  <c r="E63" i="14" s="1"/>
  <c r="AB13" i="8"/>
  <c r="AC13" i="8"/>
  <c r="E64" i="14" s="1"/>
  <c r="AB14" i="8"/>
  <c r="AC14" i="8"/>
  <c r="E65" i="14" s="1"/>
  <c r="AB15" i="8"/>
  <c r="AC15" i="8"/>
  <c r="E66" i="14" s="1"/>
  <c r="AB16" i="8"/>
  <c r="AC16" i="8"/>
  <c r="E67" i="14" s="1"/>
  <c r="AB17" i="8"/>
  <c r="AC17" i="8"/>
  <c r="E68" i="14" s="1"/>
  <c r="AB18" i="8"/>
  <c r="AC18" i="8"/>
  <c r="E69" i="14" s="1"/>
  <c r="AB19" i="8"/>
  <c r="AC19" i="8"/>
  <c r="E70" i="14" s="1"/>
  <c r="AB20" i="8"/>
  <c r="AC20" i="8"/>
  <c r="E71" i="14" s="1"/>
  <c r="AB21" i="8"/>
  <c r="AC21" i="8"/>
  <c r="E72" i="14" s="1"/>
  <c r="AB22" i="8"/>
  <c r="AC22" i="8"/>
  <c r="E73" i="14" s="1"/>
  <c r="AB23" i="8"/>
  <c r="AC23" i="8"/>
  <c r="E74" i="14" s="1"/>
  <c r="AB24" i="8"/>
  <c r="AC24" i="8"/>
  <c r="E75" i="14" s="1"/>
  <c r="AB25" i="8"/>
  <c r="AC25" i="8"/>
  <c r="E76" i="14" s="1"/>
  <c r="AB26" i="8"/>
  <c r="AC26" i="8"/>
  <c r="E77" i="14" s="1"/>
  <c r="AB27" i="8"/>
  <c r="AC27" i="8"/>
  <c r="E78" i="14" s="1"/>
  <c r="AB28" i="8"/>
  <c r="AC28" i="8"/>
  <c r="E79" i="14" s="1"/>
  <c r="AB29" i="8"/>
  <c r="AC29" i="8"/>
  <c r="E80" i="14" s="1"/>
  <c r="AB30" i="8"/>
  <c r="AC30" i="8"/>
  <c r="E81" i="14" s="1"/>
  <c r="AB31" i="8"/>
  <c r="AC31" i="8"/>
  <c r="E82" i="14" s="1"/>
  <c r="AB32" i="8"/>
  <c r="AC32" i="8"/>
  <c r="E83" i="14" s="1"/>
  <c r="AB33" i="8"/>
  <c r="AC33" i="8"/>
  <c r="E84" i="14" s="1"/>
  <c r="AB34" i="8"/>
  <c r="AC34" i="8"/>
  <c r="E85" i="14" s="1"/>
  <c r="AB35" i="8"/>
  <c r="AC35" i="8"/>
  <c r="E86" i="14" s="1"/>
  <c r="AB36" i="8"/>
  <c r="AC36" i="8"/>
  <c r="E87" i="14" s="1"/>
  <c r="AB37" i="8"/>
  <c r="AC37" i="8"/>
  <c r="E88" i="14" s="1"/>
  <c r="AB38" i="8"/>
  <c r="AC38" i="8"/>
  <c r="E89" i="14" s="1"/>
  <c r="AB39" i="8"/>
  <c r="AC39" i="8"/>
  <c r="E90" i="14" s="1"/>
  <c r="AB40" i="8"/>
  <c r="AC40" i="8"/>
  <c r="E91" i="14" s="1"/>
  <c r="AB41" i="8"/>
  <c r="AC41" i="8"/>
  <c r="E92" i="14" s="1"/>
  <c r="AB42" i="8"/>
  <c r="AC42" i="8"/>
  <c r="E93" i="14" s="1"/>
  <c r="AB43" i="8"/>
  <c r="AC43" i="8"/>
  <c r="E94" i="14" s="1"/>
  <c r="AB44" i="8"/>
  <c r="AC44" i="8"/>
  <c r="E95" i="14" s="1"/>
  <c r="AB45" i="8"/>
  <c r="AC45" i="8"/>
  <c r="E96" i="14" s="1"/>
  <c r="AB46" i="8"/>
  <c r="AC46" i="8"/>
  <c r="E97" i="14" s="1"/>
  <c r="AB47" i="8"/>
  <c r="AC47" i="8"/>
  <c r="E98" i="14" s="1"/>
  <c r="AB48" i="8"/>
  <c r="AC48" i="8"/>
  <c r="E99" i="14" s="1"/>
  <c r="AB49" i="8"/>
  <c r="AC49" i="8"/>
  <c r="E100" i="14" s="1"/>
  <c r="AB50" i="8"/>
  <c r="AC50" i="8"/>
  <c r="E101" i="14" s="1"/>
  <c r="AB51" i="8"/>
  <c r="AC51" i="8"/>
  <c r="E102" i="14" s="1"/>
  <c r="AB52" i="8"/>
  <c r="AC52" i="8"/>
  <c r="E103" i="14" s="1"/>
  <c r="AB53" i="8"/>
  <c r="AC53" i="8"/>
  <c r="E104" i="14" s="1"/>
  <c r="AB54" i="8"/>
  <c r="AC54" i="8"/>
  <c r="E105" i="14" s="1"/>
  <c r="AB57" i="8"/>
  <c r="E17" i="4" s="1"/>
  <c r="AC57" i="8"/>
  <c r="AB58" i="8"/>
  <c r="E18" i="4" s="1"/>
  <c r="AC58" i="8"/>
  <c r="AB59" i="8"/>
  <c r="E19" i="4" s="1"/>
  <c r="AC59" i="8"/>
  <c r="AB60" i="8"/>
  <c r="E20" i="4" s="1"/>
  <c r="AC60" i="8"/>
  <c r="AB61" i="8"/>
  <c r="E21" i="4" s="1"/>
  <c r="AC61" i="8"/>
  <c r="AB62" i="8"/>
  <c r="E22" i="4" s="1"/>
  <c r="AC62" i="8"/>
  <c r="AB63" i="8"/>
  <c r="E23" i="4" s="1"/>
  <c r="AC63" i="8"/>
  <c r="AB64" i="8"/>
  <c r="E24" i="4" s="1"/>
  <c r="AC64" i="8"/>
  <c r="AB65" i="8"/>
  <c r="E25" i="4" s="1"/>
  <c r="AC65" i="8"/>
  <c r="D10" i="18" s="1"/>
  <c r="AC7" i="8"/>
  <c r="E58" i="14" s="1"/>
  <c r="AB7" i="8"/>
  <c r="Z8" i="8"/>
  <c r="L8" i="14" s="1"/>
  <c r="Z9" i="8"/>
  <c r="L9" i="14" s="1"/>
  <c r="Z10" i="8"/>
  <c r="L10" i="14" s="1"/>
  <c r="Z11" i="8"/>
  <c r="L11" i="14" s="1"/>
  <c r="Z12" i="8"/>
  <c r="L12" i="14" s="1"/>
  <c r="Z13" i="8"/>
  <c r="L13" i="14" s="1"/>
  <c r="Z14" i="8"/>
  <c r="L14" i="14" s="1"/>
  <c r="Z15" i="8"/>
  <c r="L15" i="14" s="1"/>
  <c r="Z16" i="8"/>
  <c r="L16" i="14" s="1"/>
  <c r="Z17" i="8"/>
  <c r="L17" i="14" s="1"/>
  <c r="Z18" i="8"/>
  <c r="L18" i="14" s="1"/>
  <c r="Z19" i="8"/>
  <c r="L19" i="14" s="1"/>
  <c r="Z20" i="8"/>
  <c r="L20" i="14" s="1"/>
  <c r="Z21" i="8"/>
  <c r="L21" i="14" s="1"/>
  <c r="Z22" i="8"/>
  <c r="L22" i="14" s="1"/>
  <c r="Z23" i="8"/>
  <c r="L23" i="14" s="1"/>
  <c r="Z24" i="8"/>
  <c r="L24" i="14" s="1"/>
  <c r="Z25" i="8"/>
  <c r="L25" i="14" s="1"/>
  <c r="Z26" i="8"/>
  <c r="L26" i="14" s="1"/>
  <c r="Z27" i="8"/>
  <c r="L27" i="14" s="1"/>
  <c r="Z28" i="8"/>
  <c r="L28" i="14" s="1"/>
  <c r="Z29" i="8"/>
  <c r="L29" i="14" s="1"/>
  <c r="Z30" i="8"/>
  <c r="L30" i="14" s="1"/>
  <c r="Z31" i="8"/>
  <c r="L31" i="14" s="1"/>
  <c r="Z32" i="8"/>
  <c r="L32" i="14" s="1"/>
  <c r="Z33" i="8"/>
  <c r="L33" i="14" s="1"/>
  <c r="Z34" i="8"/>
  <c r="L34" i="14" s="1"/>
  <c r="Z35" i="8"/>
  <c r="L35" i="14" s="1"/>
  <c r="Z36" i="8"/>
  <c r="L36" i="14" s="1"/>
  <c r="Z37" i="8"/>
  <c r="L37" i="14" s="1"/>
  <c r="Z38" i="8"/>
  <c r="L38" i="14" s="1"/>
  <c r="Z39" i="8"/>
  <c r="L39" i="14" s="1"/>
  <c r="Z40" i="8"/>
  <c r="L40" i="14" s="1"/>
  <c r="Z41" i="8"/>
  <c r="L41" i="14" s="1"/>
  <c r="Z42" i="8"/>
  <c r="L42" i="14" s="1"/>
  <c r="Z43" i="8"/>
  <c r="L43" i="14" s="1"/>
  <c r="Z44" i="8"/>
  <c r="L44" i="14" s="1"/>
  <c r="Z45" i="8"/>
  <c r="L45" i="14" s="1"/>
  <c r="Z46" i="8"/>
  <c r="L46" i="14" s="1"/>
  <c r="Z47" i="8"/>
  <c r="L47" i="14" s="1"/>
  <c r="Z48" i="8"/>
  <c r="L48" i="14" s="1"/>
  <c r="Z49" i="8"/>
  <c r="L49" i="14" s="1"/>
  <c r="Z50" i="8"/>
  <c r="L50" i="14" s="1"/>
  <c r="Z51" i="8"/>
  <c r="L51" i="14" s="1"/>
  <c r="Z52" i="8"/>
  <c r="L52" i="14" s="1"/>
  <c r="Z53" i="8"/>
  <c r="L53" i="14" s="1"/>
  <c r="Z54" i="8"/>
  <c r="L54" i="14" s="1"/>
  <c r="Z57" i="8"/>
  <c r="L7" i="4" s="1"/>
  <c r="Z58" i="8"/>
  <c r="L8" i="4" s="1"/>
  <c r="Z59" i="8"/>
  <c r="L9" i="4" s="1"/>
  <c r="Z60" i="8"/>
  <c r="L10" i="4" s="1"/>
  <c r="Z61" i="8"/>
  <c r="L11" i="4" s="1"/>
  <c r="Z62" i="8"/>
  <c r="L12" i="4" s="1"/>
  <c r="Z63" i="8"/>
  <c r="L13" i="4" s="1"/>
  <c r="Z64" i="8"/>
  <c r="L14" i="4" s="1"/>
  <c r="Z65" i="8"/>
  <c r="Z7" i="8"/>
  <c r="Y8" i="8"/>
  <c r="J8" i="14" s="1"/>
  <c r="Y9" i="8"/>
  <c r="J9" i="14" s="1"/>
  <c r="Y10" i="8"/>
  <c r="J10" i="14" s="1"/>
  <c r="Y11" i="8"/>
  <c r="J11" i="14" s="1"/>
  <c r="Y12" i="8"/>
  <c r="J12" i="14" s="1"/>
  <c r="Y13" i="8"/>
  <c r="J13" i="14" s="1"/>
  <c r="Y14" i="8"/>
  <c r="J14" i="14" s="1"/>
  <c r="Y15" i="8"/>
  <c r="J15" i="14" s="1"/>
  <c r="Y16" i="8"/>
  <c r="J16" i="14" s="1"/>
  <c r="Y17" i="8"/>
  <c r="J17" i="14" s="1"/>
  <c r="Y18" i="8"/>
  <c r="J18" i="14" s="1"/>
  <c r="Y19" i="8"/>
  <c r="J19" i="14" s="1"/>
  <c r="Y20" i="8"/>
  <c r="J20" i="14" s="1"/>
  <c r="Y21" i="8"/>
  <c r="J21" i="14" s="1"/>
  <c r="Y22" i="8"/>
  <c r="J22" i="14" s="1"/>
  <c r="Y23" i="8"/>
  <c r="J23" i="14" s="1"/>
  <c r="Y24" i="8"/>
  <c r="J24" i="14" s="1"/>
  <c r="Y25" i="8"/>
  <c r="J25" i="14" s="1"/>
  <c r="Y26" i="8"/>
  <c r="J26" i="14" s="1"/>
  <c r="Y27" i="8"/>
  <c r="J27" i="14" s="1"/>
  <c r="Y28" i="8"/>
  <c r="J28" i="14" s="1"/>
  <c r="Y29" i="8"/>
  <c r="J29" i="14" s="1"/>
  <c r="Y30" i="8"/>
  <c r="J30" i="14" s="1"/>
  <c r="Y31" i="8"/>
  <c r="J31" i="14" s="1"/>
  <c r="Y32" i="8"/>
  <c r="J32" i="14" s="1"/>
  <c r="Y33" i="8"/>
  <c r="J33" i="14" s="1"/>
  <c r="Y34" i="8"/>
  <c r="J34" i="14" s="1"/>
  <c r="Y35" i="8"/>
  <c r="J35" i="14" s="1"/>
  <c r="Y36" i="8"/>
  <c r="J36" i="14" s="1"/>
  <c r="Y37" i="8"/>
  <c r="J37" i="14" s="1"/>
  <c r="Y38" i="8"/>
  <c r="J38" i="14" s="1"/>
  <c r="Y39" i="8"/>
  <c r="J39" i="14" s="1"/>
  <c r="Y40" i="8"/>
  <c r="J40" i="14" s="1"/>
  <c r="Y41" i="8"/>
  <c r="J41" i="14" s="1"/>
  <c r="Y42" i="8"/>
  <c r="J42" i="14" s="1"/>
  <c r="Y43" i="8"/>
  <c r="J43" i="14" s="1"/>
  <c r="Y44" i="8"/>
  <c r="J44" i="14" s="1"/>
  <c r="Y45" i="8"/>
  <c r="J45" i="14" s="1"/>
  <c r="Y46" i="8"/>
  <c r="J46" i="14" s="1"/>
  <c r="Y47" i="8"/>
  <c r="J47" i="14" s="1"/>
  <c r="Y48" i="8"/>
  <c r="J48" i="14" s="1"/>
  <c r="Y49" i="8"/>
  <c r="J49" i="14" s="1"/>
  <c r="Y50" i="8"/>
  <c r="J50" i="14" s="1"/>
  <c r="Y51" i="8"/>
  <c r="J51" i="14" s="1"/>
  <c r="Y52" i="8"/>
  <c r="J52" i="14" s="1"/>
  <c r="Y53" i="8"/>
  <c r="J53" i="14" s="1"/>
  <c r="Y54" i="8"/>
  <c r="J54" i="14" s="1"/>
  <c r="Y57" i="8"/>
  <c r="J7" i="4" s="1"/>
  <c r="Y58" i="8"/>
  <c r="J8" i="4" s="1"/>
  <c r="Y59" i="8"/>
  <c r="J9" i="4" s="1"/>
  <c r="Y60" i="8"/>
  <c r="J10" i="4" s="1"/>
  <c r="Y61" i="8"/>
  <c r="J11" i="4" s="1"/>
  <c r="Y62" i="8"/>
  <c r="J12" i="4" s="1"/>
  <c r="Y63" i="8"/>
  <c r="J13" i="4" s="1"/>
  <c r="Y64" i="8"/>
  <c r="J14" i="4" s="1"/>
  <c r="Y65" i="8"/>
  <c r="Y7" i="8"/>
  <c r="X8" i="8"/>
  <c r="H8" i="14" s="1"/>
  <c r="X9" i="8"/>
  <c r="H9" i="14" s="1"/>
  <c r="X10" i="8"/>
  <c r="H10" i="14" s="1"/>
  <c r="X11" i="8"/>
  <c r="H11" i="14" s="1"/>
  <c r="X12" i="8"/>
  <c r="H12" i="14" s="1"/>
  <c r="X13" i="8"/>
  <c r="H13" i="14" s="1"/>
  <c r="X14" i="8"/>
  <c r="H14" i="14" s="1"/>
  <c r="X15" i="8"/>
  <c r="H15" i="14" s="1"/>
  <c r="X16" i="8"/>
  <c r="H16" i="14" s="1"/>
  <c r="X17" i="8"/>
  <c r="H17" i="14" s="1"/>
  <c r="X18" i="8"/>
  <c r="H18" i="14" s="1"/>
  <c r="X19" i="8"/>
  <c r="H19" i="14" s="1"/>
  <c r="X20" i="8"/>
  <c r="H20" i="14" s="1"/>
  <c r="X21" i="8"/>
  <c r="H21" i="14" s="1"/>
  <c r="X22" i="8"/>
  <c r="H22" i="14" s="1"/>
  <c r="X23" i="8"/>
  <c r="H23" i="14" s="1"/>
  <c r="X24" i="8"/>
  <c r="H24" i="14" s="1"/>
  <c r="X25" i="8"/>
  <c r="H25" i="14" s="1"/>
  <c r="X26" i="8"/>
  <c r="H26" i="14" s="1"/>
  <c r="X27" i="8"/>
  <c r="H27" i="14" s="1"/>
  <c r="X28" i="8"/>
  <c r="H28" i="14" s="1"/>
  <c r="X29" i="8"/>
  <c r="H29" i="14" s="1"/>
  <c r="X30" i="8"/>
  <c r="H30" i="14" s="1"/>
  <c r="X31" i="8"/>
  <c r="H31" i="14" s="1"/>
  <c r="X32" i="8"/>
  <c r="H32" i="14" s="1"/>
  <c r="X33" i="8"/>
  <c r="H33" i="14" s="1"/>
  <c r="X34" i="8"/>
  <c r="H34" i="14" s="1"/>
  <c r="X35" i="8"/>
  <c r="H35" i="14" s="1"/>
  <c r="X36" i="8"/>
  <c r="H36" i="14" s="1"/>
  <c r="X37" i="8"/>
  <c r="H37" i="14" s="1"/>
  <c r="X38" i="8"/>
  <c r="H38" i="14" s="1"/>
  <c r="X39" i="8"/>
  <c r="H39" i="14" s="1"/>
  <c r="X40" i="8"/>
  <c r="H40" i="14" s="1"/>
  <c r="X41" i="8"/>
  <c r="H41" i="14" s="1"/>
  <c r="X42" i="8"/>
  <c r="H42" i="14" s="1"/>
  <c r="X43" i="8"/>
  <c r="H43" i="14" s="1"/>
  <c r="X44" i="8"/>
  <c r="H44" i="14" s="1"/>
  <c r="X45" i="8"/>
  <c r="H45" i="14" s="1"/>
  <c r="X46" i="8"/>
  <c r="H46" i="14" s="1"/>
  <c r="X47" i="8"/>
  <c r="H47" i="14" s="1"/>
  <c r="X48" i="8"/>
  <c r="H48" i="14" s="1"/>
  <c r="X49" i="8"/>
  <c r="H49" i="14" s="1"/>
  <c r="X50" i="8"/>
  <c r="H50" i="14" s="1"/>
  <c r="X51" i="8"/>
  <c r="H51" i="14" s="1"/>
  <c r="X52" i="8"/>
  <c r="H52" i="14" s="1"/>
  <c r="X53" i="8"/>
  <c r="H53" i="14" s="1"/>
  <c r="X54" i="8"/>
  <c r="H54" i="14" s="1"/>
  <c r="X57" i="8"/>
  <c r="H7" i="4" s="1"/>
  <c r="X58" i="8"/>
  <c r="H8" i="4" s="1"/>
  <c r="X59" i="8"/>
  <c r="H9" i="4" s="1"/>
  <c r="X60" i="8"/>
  <c r="H10" i="4" s="1"/>
  <c r="X61" i="8"/>
  <c r="H11" i="4" s="1"/>
  <c r="X62" i="8"/>
  <c r="H12" i="4" s="1"/>
  <c r="X63" i="8"/>
  <c r="H13" i="4" s="1"/>
  <c r="X64" i="8"/>
  <c r="H14" i="4" s="1"/>
  <c r="X65" i="8"/>
  <c r="X7" i="8"/>
  <c r="W8" i="8"/>
  <c r="F8" i="14" s="1"/>
  <c r="W9" i="8"/>
  <c r="F9" i="14" s="1"/>
  <c r="W10" i="8"/>
  <c r="F10" i="14" s="1"/>
  <c r="W11" i="8"/>
  <c r="F11" i="14" s="1"/>
  <c r="W12" i="8"/>
  <c r="F12" i="14" s="1"/>
  <c r="W13" i="8"/>
  <c r="F13" i="14" s="1"/>
  <c r="W14" i="8"/>
  <c r="F14" i="14" s="1"/>
  <c r="W15" i="8"/>
  <c r="F15" i="14" s="1"/>
  <c r="W16" i="8"/>
  <c r="F16" i="14" s="1"/>
  <c r="W17" i="8"/>
  <c r="F17" i="14" s="1"/>
  <c r="W18" i="8"/>
  <c r="F18" i="14" s="1"/>
  <c r="W19" i="8"/>
  <c r="F19" i="14" s="1"/>
  <c r="W20" i="8"/>
  <c r="F20" i="14" s="1"/>
  <c r="W21" i="8"/>
  <c r="F21" i="14" s="1"/>
  <c r="W22" i="8"/>
  <c r="F22" i="14" s="1"/>
  <c r="W23" i="8"/>
  <c r="F23" i="14" s="1"/>
  <c r="W24" i="8"/>
  <c r="F24" i="14" s="1"/>
  <c r="W25" i="8"/>
  <c r="F25" i="14" s="1"/>
  <c r="W26" i="8"/>
  <c r="F26" i="14" s="1"/>
  <c r="W27" i="8"/>
  <c r="F27" i="14" s="1"/>
  <c r="W28" i="8"/>
  <c r="F28" i="14" s="1"/>
  <c r="W29" i="8"/>
  <c r="F29" i="14" s="1"/>
  <c r="W30" i="8"/>
  <c r="F30" i="14" s="1"/>
  <c r="W31" i="8"/>
  <c r="F31" i="14" s="1"/>
  <c r="W32" i="8"/>
  <c r="F32" i="14" s="1"/>
  <c r="W33" i="8"/>
  <c r="F33" i="14" s="1"/>
  <c r="W34" i="8"/>
  <c r="F34" i="14" s="1"/>
  <c r="W35" i="8"/>
  <c r="F35" i="14" s="1"/>
  <c r="W36" i="8"/>
  <c r="F36" i="14" s="1"/>
  <c r="W37" i="8"/>
  <c r="F37" i="14" s="1"/>
  <c r="W38" i="8"/>
  <c r="F38" i="14" s="1"/>
  <c r="W39" i="8"/>
  <c r="F39" i="14" s="1"/>
  <c r="W40" i="8"/>
  <c r="F40" i="14" s="1"/>
  <c r="W41" i="8"/>
  <c r="F41" i="14" s="1"/>
  <c r="W42" i="8"/>
  <c r="F42" i="14" s="1"/>
  <c r="W43" i="8"/>
  <c r="F43" i="14" s="1"/>
  <c r="W44" i="8"/>
  <c r="F44" i="14" s="1"/>
  <c r="W45" i="8"/>
  <c r="F45" i="14" s="1"/>
  <c r="W46" i="8"/>
  <c r="F46" i="14" s="1"/>
  <c r="W47" i="8"/>
  <c r="F47" i="14" s="1"/>
  <c r="W48" i="8"/>
  <c r="F48" i="14" s="1"/>
  <c r="W49" i="8"/>
  <c r="F49" i="14" s="1"/>
  <c r="W50" i="8"/>
  <c r="F50" i="14" s="1"/>
  <c r="W51" i="8"/>
  <c r="F51" i="14" s="1"/>
  <c r="W52" i="8"/>
  <c r="F52" i="14" s="1"/>
  <c r="W53" i="8"/>
  <c r="F53" i="14" s="1"/>
  <c r="W54" i="8"/>
  <c r="F54" i="14" s="1"/>
  <c r="W57" i="8"/>
  <c r="F7" i="4" s="1"/>
  <c r="W58" i="8"/>
  <c r="F8" i="4" s="1"/>
  <c r="W59" i="8"/>
  <c r="F9" i="4" s="1"/>
  <c r="W60" i="8"/>
  <c r="F10" i="4" s="1"/>
  <c r="W61" i="8"/>
  <c r="F11" i="4" s="1"/>
  <c r="W62" i="8"/>
  <c r="F12" i="4" s="1"/>
  <c r="W63" i="8"/>
  <c r="F13" i="4" s="1"/>
  <c r="W64" i="8"/>
  <c r="F14" i="4" s="1"/>
  <c r="W7" i="8"/>
  <c r="L15" i="4" l="1"/>
  <c r="G15" i="18"/>
  <c r="H15" i="4"/>
  <c r="E15" i="18"/>
  <c r="J15" i="4"/>
  <c r="F15" i="18"/>
  <c r="AH47" i="8"/>
  <c r="H98" i="14" s="1"/>
  <c r="G98" i="14"/>
  <c r="AH15" i="8"/>
  <c r="H66" i="14" s="1"/>
  <c r="AL32" i="8"/>
  <c r="J83" i="14" s="1"/>
  <c r="AP65" i="8"/>
  <c r="L25" i="4" s="1"/>
  <c r="K25" i="4"/>
  <c r="AP63" i="8"/>
  <c r="L23" i="4" s="1"/>
  <c r="K23" i="4"/>
  <c r="AP51" i="8"/>
  <c r="L102" i="14" s="1"/>
  <c r="AP47" i="8"/>
  <c r="L98" i="14" s="1"/>
  <c r="AP35" i="8"/>
  <c r="L86" i="14" s="1"/>
  <c r="AP31" i="8"/>
  <c r="L82" i="14" s="1"/>
  <c r="AP19" i="8"/>
  <c r="L70" i="14" s="1"/>
  <c r="AP11" i="8"/>
  <c r="L62" i="14" s="1"/>
  <c r="AP9" i="8"/>
  <c r="L60" i="14" s="1"/>
  <c r="AH36" i="8"/>
  <c r="H87" i="14" s="1"/>
  <c r="AH32" i="8"/>
  <c r="H83" i="14" s="1"/>
  <c r="AH20" i="8"/>
  <c r="H71" i="14" s="1"/>
  <c r="AH16" i="8"/>
  <c r="H67" i="14" s="1"/>
  <c r="AL53" i="8"/>
  <c r="J104" i="14" s="1"/>
  <c r="AL49" i="8"/>
  <c r="J100" i="14" s="1"/>
  <c r="AL37" i="8"/>
  <c r="J88" i="14" s="1"/>
  <c r="AL33" i="8"/>
  <c r="J84" i="14" s="1"/>
  <c r="AP44" i="8"/>
  <c r="L95" i="14" s="1"/>
  <c r="AD7" i="8"/>
  <c r="F58" i="14" s="1"/>
  <c r="AD64" i="8"/>
  <c r="F24" i="4" s="1"/>
  <c r="AD62" i="8"/>
  <c r="F22" i="4" s="1"/>
  <c r="AD60" i="8"/>
  <c r="F20" i="4" s="1"/>
  <c r="AD58" i="8"/>
  <c r="F18" i="4" s="1"/>
  <c r="AD54" i="8"/>
  <c r="F105" i="14" s="1"/>
  <c r="AD52" i="8"/>
  <c r="F103" i="14" s="1"/>
  <c r="AD50" i="8"/>
  <c r="F101" i="14" s="1"/>
  <c r="AD48" i="8"/>
  <c r="F99" i="14" s="1"/>
  <c r="AD46" i="8"/>
  <c r="F97" i="14" s="1"/>
  <c r="AD44" i="8"/>
  <c r="F95" i="14" s="1"/>
  <c r="AD42" i="8"/>
  <c r="F93" i="14" s="1"/>
  <c r="AD40" i="8"/>
  <c r="F91" i="14" s="1"/>
  <c r="AD38" i="8"/>
  <c r="F89" i="14" s="1"/>
  <c r="AD36" i="8"/>
  <c r="F87" i="14" s="1"/>
  <c r="AD34" i="8"/>
  <c r="F85" i="14" s="1"/>
  <c r="AD32" i="8"/>
  <c r="F83" i="14" s="1"/>
  <c r="AD30" i="8"/>
  <c r="F81" i="14" s="1"/>
  <c r="AD28" i="8"/>
  <c r="F79" i="14" s="1"/>
  <c r="AD26" i="8"/>
  <c r="F77" i="14" s="1"/>
  <c r="AD24" i="8"/>
  <c r="F75" i="14" s="1"/>
  <c r="AD22" i="8"/>
  <c r="F73" i="14" s="1"/>
  <c r="AD20" i="8"/>
  <c r="F71" i="14" s="1"/>
  <c r="AD18" i="8"/>
  <c r="F69" i="14" s="1"/>
  <c r="AD16" i="8"/>
  <c r="F67" i="14" s="1"/>
  <c r="AD14" i="8"/>
  <c r="F65" i="14" s="1"/>
  <c r="AD12" i="8"/>
  <c r="F63" i="14" s="1"/>
  <c r="AD10" i="8"/>
  <c r="F61" i="14" s="1"/>
  <c r="AD8" i="8"/>
  <c r="F59" i="14" s="1"/>
  <c r="AH57" i="8"/>
  <c r="H17" i="4" s="1"/>
  <c r="AP7" i="8"/>
  <c r="L58" i="14" s="1"/>
  <c r="AP62" i="8"/>
  <c r="L22" i="4" s="1"/>
  <c r="AP58" i="8"/>
  <c r="L18" i="4" s="1"/>
  <c r="AP40" i="8"/>
  <c r="L91" i="14" s="1"/>
  <c r="AP28" i="8"/>
  <c r="L79" i="14" s="1"/>
  <c r="AP24" i="8"/>
  <c r="L75" i="14" s="1"/>
  <c r="AP8" i="8"/>
  <c r="L59" i="14" s="1"/>
  <c r="AH43" i="8"/>
  <c r="H94" i="14" s="1"/>
  <c r="AH31" i="8"/>
  <c r="H82" i="14" s="1"/>
  <c r="AH29" i="8"/>
  <c r="H80" i="14" s="1"/>
  <c r="AH27" i="8"/>
  <c r="H78" i="14" s="1"/>
  <c r="AH25" i="8"/>
  <c r="H76" i="14" s="1"/>
  <c r="AH13" i="8"/>
  <c r="H64" i="14" s="1"/>
  <c r="AH11" i="8"/>
  <c r="H62" i="14" s="1"/>
  <c r="AL64" i="8"/>
  <c r="J24" i="4" s="1"/>
  <c r="AL62" i="8"/>
  <c r="J22" i="4" s="1"/>
  <c r="AL60" i="8"/>
  <c r="J20" i="4" s="1"/>
  <c r="AL48" i="8"/>
  <c r="J99" i="14" s="1"/>
  <c r="AL46" i="8"/>
  <c r="J97" i="14" s="1"/>
  <c r="AL44" i="8"/>
  <c r="J95" i="14" s="1"/>
  <c r="AL42" i="8"/>
  <c r="J93" i="14" s="1"/>
  <c r="AL30" i="8"/>
  <c r="J81" i="14" s="1"/>
  <c r="AL28" i="8"/>
  <c r="J79" i="14" s="1"/>
  <c r="AL26" i="8"/>
  <c r="J77" i="14" s="1"/>
  <c r="AL16" i="8"/>
  <c r="J67" i="14" s="1"/>
  <c r="AL24" i="8"/>
  <c r="J75" i="14" s="1"/>
  <c r="AL12" i="8"/>
  <c r="J63" i="14" s="1"/>
  <c r="AH65" i="8"/>
  <c r="H25" i="4" s="1"/>
  <c r="AH61" i="8"/>
  <c r="H21" i="4" s="1"/>
  <c r="AH39" i="8"/>
  <c r="H90" i="14" s="1"/>
  <c r="AH23" i="8"/>
  <c r="H74" i="14" s="1"/>
  <c r="AL21" i="8"/>
  <c r="J72" i="14" s="1"/>
  <c r="AL17" i="8"/>
  <c r="J68" i="14" s="1"/>
  <c r="AP64" i="8"/>
  <c r="L24" i="4" s="1"/>
  <c r="AP52" i="8"/>
  <c r="L103" i="14" s="1"/>
  <c r="AP50" i="8"/>
  <c r="L101" i="14" s="1"/>
  <c r="AP46" i="8"/>
  <c r="L97" i="14" s="1"/>
  <c r="AD65" i="8"/>
  <c r="F25" i="4" s="1"/>
  <c r="AD63" i="8"/>
  <c r="F23" i="4" s="1"/>
  <c r="AD61" i="8"/>
  <c r="F21" i="4" s="1"/>
  <c r="AD59" i="8"/>
  <c r="F19" i="4" s="1"/>
  <c r="AD57" i="8"/>
  <c r="F17" i="4" s="1"/>
  <c r="AD53" i="8"/>
  <c r="F104" i="14" s="1"/>
  <c r="AD51" i="8"/>
  <c r="F102" i="14" s="1"/>
  <c r="AD49" i="8"/>
  <c r="F100" i="14" s="1"/>
  <c r="AD47" i="8"/>
  <c r="F98" i="14" s="1"/>
  <c r="AD45" i="8"/>
  <c r="F96" i="14" s="1"/>
  <c r="AD43" i="8"/>
  <c r="F94" i="14" s="1"/>
  <c r="AD41" i="8"/>
  <c r="F92" i="14" s="1"/>
  <c r="AD39" i="8"/>
  <c r="F90" i="14" s="1"/>
  <c r="AD37" i="8"/>
  <c r="F88" i="14" s="1"/>
  <c r="AD35" i="8"/>
  <c r="F86" i="14" s="1"/>
  <c r="AD33" i="8"/>
  <c r="F84" i="14" s="1"/>
  <c r="AD31" i="8"/>
  <c r="F82" i="14" s="1"/>
  <c r="AD29" i="8"/>
  <c r="F80" i="14" s="1"/>
  <c r="AD27" i="8"/>
  <c r="F78" i="14" s="1"/>
  <c r="AD25" i="8"/>
  <c r="F76" i="14" s="1"/>
  <c r="AD23" i="8"/>
  <c r="F74" i="14" s="1"/>
  <c r="AD21" i="8"/>
  <c r="F72" i="14" s="1"/>
  <c r="AD19" i="8"/>
  <c r="F70" i="14" s="1"/>
  <c r="AD17" i="8"/>
  <c r="F68" i="14" s="1"/>
  <c r="AD15" i="8"/>
  <c r="F66" i="14" s="1"/>
  <c r="AD13" i="8"/>
  <c r="F64" i="14" s="1"/>
  <c r="AD11" i="8"/>
  <c r="F62" i="14" s="1"/>
  <c r="AD9" i="8"/>
  <c r="F60" i="14" s="1"/>
  <c r="AH52" i="8"/>
  <c r="H103" i="14" s="1"/>
  <c r="AH48" i="8"/>
  <c r="H99" i="14" s="1"/>
  <c r="AL58" i="8"/>
  <c r="J18" i="4" s="1"/>
  <c r="AL40" i="8"/>
  <c r="J91" i="14" s="1"/>
  <c r="AP36" i="8"/>
  <c r="L87" i="14" s="1"/>
  <c r="AP34" i="8"/>
  <c r="L85" i="14" s="1"/>
  <c r="AP30" i="8"/>
  <c r="L81" i="14" s="1"/>
  <c r="AP20" i="8"/>
  <c r="L71" i="14" s="1"/>
  <c r="AP18" i="8"/>
  <c r="L69" i="14" s="1"/>
  <c r="AP14" i="8"/>
  <c r="L65" i="14" s="1"/>
  <c r="AP12" i="8"/>
  <c r="L63" i="14" s="1"/>
  <c r="AH7" i="8"/>
  <c r="H58" i="14" s="1"/>
  <c r="AH62" i="8"/>
  <c r="H22" i="4" s="1"/>
  <c r="AH58" i="8"/>
  <c r="H18" i="4" s="1"/>
  <c r="AH51" i="8"/>
  <c r="H102" i="14" s="1"/>
  <c r="AH28" i="8"/>
  <c r="H79" i="14" s="1"/>
  <c r="AH24" i="8"/>
  <c r="H75" i="14" s="1"/>
  <c r="AH21" i="8"/>
  <c r="H72" i="14" s="1"/>
  <c r="AH19" i="8"/>
  <c r="H70" i="14" s="1"/>
  <c r="AH17" i="8"/>
  <c r="H68" i="14" s="1"/>
  <c r="AL7" i="8"/>
  <c r="J58" i="14" s="1"/>
  <c r="AL45" i="8"/>
  <c r="J96" i="14" s="1"/>
  <c r="AL41" i="8"/>
  <c r="J92" i="14" s="1"/>
  <c r="AL38" i="8"/>
  <c r="J89" i="14" s="1"/>
  <c r="AL36" i="8"/>
  <c r="J87" i="14" s="1"/>
  <c r="AL34" i="8"/>
  <c r="J85" i="14" s="1"/>
  <c r="AL13" i="8"/>
  <c r="J64" i="14" s="1"/>
  <c r="AP61" i="8"/>
  <c r="L21" i="4" s="1"/>
  <c r="AP59" i="8"/>
  <c r="L19" i="4" s="1"/>
  <c r="AP57" i="8"/>
  <c r="L17" i="4" s="1"/>
  <c r="AP53" i="8"/>
  <c r="L104" i="14" s="1"/>
  <c r="AP48" i="8"/>
  <c r="L99" i="14" s="1"/>
  <c r="AP42" i="8"/>
  <c r="L93" i="14" s="1"/>
  <c r="AP38" i="8"/>
  <c r="L89" i="14" s="1"/>
  <c r="AP27" i="8"/>
  <c r="L78" i="14" s="1"/>
  <c r="AP23" i="8"/>
  <c r="L74" i="14" s="1"/>
  <c r="AP16" i="8"/>
  <c r="L67" i="14" s="1"/>
  <c r="AP10" i="8"/>
  <c r="L61" i="14" s="1"/>
  <c r="AP15" i="8"/>
  <c r="L66" i="14" s="1"/>
  <c r="AH44" i="8"/>
  <c r="H95" i="14" s="1"/>
  <c r="AH40" i="8"/>
  <c r="H91" i="14" s="1"/>
  <c r="AH35" i="8"/>
  <c r="H86" i="14" s="1"/>
  <c r="AH12" i="8"/>
  <c r="H63" i="14" s="1"/>
  <c r="AH8" i="8"/>
  <c r="H59" i="14" s="1"/>
  <c r="AL63" i="8"/>
  <c r="J23" i="4" s="1"/>
  <c r="AL59" i="8"/>
  <c r="J19" i="4" s="1"/>
  <c r="AL54" i="8"/>
  <c r="J105" i="14" s="1"/>
  <c r="AL52" i="8"/>
  <c r="J103" i="14" s="1"/>
  <c r="AL50" i="8"/>
  <c r="J101" i="14" s="1"/>
  <c r="AL29" i="8"/>
  <c r="J80" i="14" s="1"/>
  <c r="AL25" i="8"/>
  <c r="J76" i="14" s="1"/>
  <c r="AL22" i="8"/>
  <c r="J73" i="14" s="1"/>
  <c r="AL20" i="8"/>
  <c r="J71" i="14" s="1"/>
  <c r="AL18" i="8"/>
  <c r="J69" i="14" s="1"/>
  <c r="AL8" i="8"/>
  <c r="J59" i="14" s="1"/>
  <c r="AP60" i="8"/>
  <c r="L20" i="4" s="1"/>
  <c r="AP54" i="8"/>
  <c r="L105" i="14" s="1"/>
  <c r="AP43" i="8"/>
  <c r="L94" i="14" s="1"/>
  <c r="AP41" i="8"/>
  <c r="L92" i="14" s="1"/>
  <c r="AP39" i="8"/>
  <c r="L90" i="14" s="1"/>
  <c r="AP32" i="8"/>
  <c r="L83" i="14" s="1"/>
  <c r="AP26" i="8"/>
  <c r="L77" i="14" s="1"/>
  <c r="AP22" i="8"/>
  <c r="L73" i="14" s="1"/>
  <c r="AH64" i="8"/>
  <c r="H24" i="4" s="1"/>
  <c r="AH59" i="8"/>
  <c r="H19" i="4" s="1"/>
  <c r="AH54" i="8"/>
  <c r="H105" i="14" s="1"/>
  <c r="AH49" i="8"/>
  <c r="H100" i="14" s="1"/>
  <c r="AH46" i="8"/>
  <c r="H97" i="14" s="1"/>
  <c r="AH41" i="8"/>
  <c r="H92" i="14" s="1"/>
  <c r="AH38" i="8"/>
  <c r="H89" i="14" s="1"/>
  <c r="AH33" i="8"/>
  <c r="H84" i="14" s="1"/>
  <c r="AH30" i="8"/>
  <c r="H81" i="14" s="1"/>
  <c r="AH22" i="8"/>
  <c r="H73" i="14" s="1"/>
  <c r="AH14" i="8"/>
  <c r="H65" i="14" s="1"/>
  <c r="AH9" i="8"/>
  <c r="H60" i="14" s="1"/>
  <c r="AL65" i="8"/>
  <c r="J25" i="4" s="1"/>
  <c r="AL57" i="8"/>
  <c r="J17" i="4" s="1"/>
  <c r="AL47" i="8"/>
  <c r="J98" i="14" s="1"/>
  <c r="AL39" i="8"/>
  <c r="J90" i="14" s="1"/>
  <c r="AL31" i="8"/>
  <c r="J82" i="14" s="1"/>
  <c r="AL23" i="8"/>
  <c r="J74" i="14" s="1"/>
  <c r="AL15" i="8"/>
  <c r="J66" i="14" s="1"/>
  <c r="AL10" i="8"/>
  <c r="J61" i="14" s="1"/>
  <c r="AP45" i="8"/>
  <c r="L96" i="14" s="1"/>
  <c r="AP37" i="8"/>
  <c r="L88" i="14" s="1"/>
  <c r="AP29" i="8"/>
  <c r="L80" i="14" s="1"/>
  <c r="AP21" i="8"/>
  <c r="L72" i="14" s="1"/>
  <c r="AP13" i="8"/>
  <c r="L64" i="14" s="1"/>
  <c r="AH63" i="8"/>
  <c r="H23" i="4" s="1"/>
  <c r="AH60" i="8"/>
  <c r="H20" i="4" s="1"/>
  <c r="AH53" i="8"/>
  <c r="H104" i="14" s="1"/>
  <c r="AH50" i="8"/>
  <c r="H101" i="14" s="1"/>
  <c r="AH45" i="8"/>
  <c r="H96" i="14" s="1"/>
  <c r="AH42" i="8"/>
  <c r="H93" i="14" s="1"/>
  <c r="AH37" i="8"/>
  <c r="H88" i="14" s="1"/>
  <c r="AH34" i="8"/>
  <c r="H85" i="14" s="1"/>
  <c r="AH26" i="8"/>
  <c r="H77" i="14" s="1"/>
  <c r="AH18" i="8"/>
  <c r="H69" i="14" s="1"/>
  <c r="AH10" i="8"/>
  <c r="H61" i="14" s="1"/>
  <c r="AL61" i="8"/>
  <c r="J21" i="4" s="1"/>
  <c r="AL51" i="8"/>
  <c r="J102" i="14" s="1"/>
  <c r="AL43" i="8"/>
  <c r="J94" i="14" s="1"/>
  <c r="AL35" i="8"/>
  <c r="J86" i="14" s="1"/>
  <c r="AL27" i="8"/>
  <c r="J78" i="14" s="1"/>
  <c r="AL19" i="8"/>
  <c r="J70" i="14" s="1"/>
  <c r="AL14" i="8"/>
  <c r="J65" i="14" s="1"/>
  <c r="AL11" i="8"/>
  <c r="J62" i="14" s="1"/>
  <c r="AL9" i="8"/>
  <c r="J60" i="14" s="1"/>
  <c r="AP49" i="8"/>
  <c r="L100" i="14" s="1"/>
  <c r="AP33" i="8"/>
  <c r="L84" i="14" s="1"/>
  <c r="AP25" i="8"/>
  <c r="L76" i="14" s="1"/>
  <c r="AP17" i="8"/>
  <c r="L68" i="14" s="1"/>
  <c r="T70" i="18"/>
  <c r="N70" i="18"/>
  <c r="AF70" i="18"/>
  <c r="Z70" i="18"/>
  <c r="T42" i="18"/>
  <c r="Z42" i="18"/>
  <c r="AF42" i="18"/>
  <c r="G10" i="18" l="1"/>
  <c r="F10" i="18"/>
  <c r="E10" i="18"/>
  <c r="C8" i="18"/>
  <c r="AN8" i="18" l="1"/>
  <c r="AH8" i="18"/>
  <c r="AQ8" i="18"/>
  <c r="M8" i="18"/>
  <c r="AP8" i="18"/>
  <c r="L8" i="18"/>
  <c r="AJ8" i="18"/>
  <c r="AK8" i="18"/>
  <c r="AO8" i="18"/>
  <c r="K8" i="18"/>
  <c r="AI8" i="18"/>
  <c r="J8" i="18"/>
  <c r="M94" i="18"/>
  <c r="M89" i="18"/>
  <c r="M84" i="18"/>
  <c r="M79" i="18"/>
  <c r="M74" i="18"/>
  <c r="L94" i="18"/>
  <c r="L89" i="18"/>
  <c r="L84" i="18"/>
  <c r="L79" i="18"/>
  <c r="L74" i="18"/>
  <c r="K94" i="18"/>
  <c r="K89" i="18"/>
  <c r="K84" i="18"/>
  <c r="K79" i="18"/>
  <c r="K74" i="18"/>
  <c r="J94" i="18"/>
  <c r="J89" i="18"/>
  <c r="J84" i="18"/>
  <c r="J79" i="18"/>
  <c r="J74" i="18"/>
  <c r="AK94" i="18"/>
  <c r="AK89" i="18"/>
  <c r="AK84" i="18"/>
  <c r="AK79" i="18"/>
  <c r="AK74" i="18"/>
  <c r="AE94" i="18"/>
  <c r="AE89" i="18"/>
  <c r="AE84" i="18"/>
  <c r="AE79" i="18"/>
  <c r="AE74" i="18"/>
  <c r="Y94" i="18"/>
  <c r="Y89" i="18"/>
  <c r="Y84" i="18"/>
  <c r="Y79" i="18"/>
  <c r="Y74" i="18"/>
  <c r="S94" i="18"/>
  <c r="S89" i="18"/>
  <c r="S84" i="18"/>
  <c r="S79" i="18"/>
  <c r="S74" i="18"/>
  <c r="M66" i="18"/>
  <c r="M61" i="18"/>
  <c r="M56" i="18"/>
  <c r="M46" i="18"/>
  <c r="AK66" i="18"/>
  <c r="AK61" i="18"/>
  <c r="AK56" i="18"/>
  <c r="AK46" i="18"/>
  <c r="AE66" i="18"/>
  <c r="AE61" i="18"/>
  <c r="AE56" i="18"/>
  <c r="AE46" i="18"/>
  <c r="Y66" i="18"/>
  <c r="AJ94" i="18"/>
  <c r="AJ89" i="18"/>
  <c r="AJ84" i="18"/>
  <c r="AJ79" i="18"/>
  <c r="AJ74" i="18"/>
  <c r="AD94" i="18"/>
  <c r="AD89" i="18"/>
  <c r="AD84" i="18"/>
  <c r="AD79" i="18"/>
  <c r="AD74" i="18"/>
  <c r="X94" i="18"/>
  <c r="X89" i="18"/>
  <c r="X84" i="18"/>
  <c r="X79" i="18"/>
  <c r="X74" i="18"/>
  <c r="R94" i="18"/>
  <c r="R89" i="18"/>
  <c r="R84" i="18"/>
  <c r="R79" i="18"/>
  <c r="R74" i="18"/>
  <c r="L66" i="18"/>
  <c r="L61" i="18"/>
  <c r="L56" i="18"/>
  <c r="L46" i="18"/>
  <c r="AJ66" i="18"/>
  <c r="AJ61" i="18"/>
  <c r="AJ56" i="18"/>
  <c r="AJ46" i="18"/>
  <c r="AD66" i="18"/>
  <c r="AD61" i="18"/>
  <c r="AD56" i="18"/>
  <c r="AI94" i="18"/>
  <c r="AI89" i="18"/>
  <c r="AI84" i="18"/>
  <c r="AI79" i="18"/>
  <c r="AI74" i="18"/>
  <c r="AC94" i="18"/>
  <c r="AC89" i="18"/>
  <c r="AC84" i="18"/>
  <c r="AC79" i="18"/>
  <c r="AC74" i="18"/>
  <c r="W94" i="18"/>
  <c r="W89" i="18"/>
  <c r="W84" i="18"/>
  <c r="W79" i="18"/>
  <c r="W74" i="18"/>
  <c r="Q94" i="18"/>
  <c r="Q89" i="18"/>
  <c r="Q84" i="18"/>
  <c r="Q79" i="18"/>
  <c r="Q74" i="18"/>
  <c r="K66" i="18"/>
  <c r="K61" i="18"/>
  <c r="K56" i="18"/>
  <c r="AH94" i="18"/>
  <c r="AH89" i="18"/>
  <c r="AH84" i="18"/>
  <c r="AH79" i="18"/>
  <c r="AH74" i="18"/>
  <c r="AB94" i="18"/>
  <c r="AB89" i="18"/>
  <c r="AB84" i="18"/>
  <c r="AB79" i="18"/>
  <c r="AB74" i="18"/>
  <c r="V94" i="18"/>
  <c r="V89" i="18"/>
  <c r="V84" i="18"/>
  <c r="V79" i="18"/>
  <c r="V74" i="18"/>
  <c r="P94" i="18"/>
  <c r="P89" i="18"/>
  <c r="P84" i="18"/>
  <c r="P79" i="18"/>
  <c r="P74" i="18"/>
  <c r="J66" i="18"/>
  <c r="J61" i="18"/>
  <c r="J56" i="18"/>
  <c r="J46" i="18"/>
  <c r="AH66" i="18"/>
  <c r="AH61" i="18"/>
  <c r="AH56" i="18"/>
  <c r="K46" i="18"/>
  <c r="AH46" i="18"/>
  <c r="AB66" i="18"/>
  <c r="AB61" i="18"/>
  <c r="AB56" i="18"/>
  <c r="W66" i="18"/>
  <c r="V61" i="18"/>
  <c r="V56" i="18"/>
  <c r="V46" i="18"/>
  <c r="P66" i="18"/>
  <c r="P61" i="18"/>
  <c r="P56" i="18"/>
  <c r="P46" i="18"/>
  <c r="AC8" i="18"/>
  <c r="AI61" i="18"/>
  <c r="AD46" i="18"/>
  <c r="V66" i="18"/>
  <c r="Y61" i="18"/>
  <c r="Y56" i="18"/>
  <c r="Y46" i="18"/>
  <c r="S66" i="18"/>
  <c r="S61" i="18"/>
  <c r="S56" i="18"/>
  <c r="S46" i="18"/>
  <c r="AC46" i="18"/>
  <c r="X61" i="18"/>
  <c r="X56" i="18"/>
  <c r="X46" i="18"/>
  <c r="R66" i="18"/>
  <c r="R61" i="18"/>
  <c r="R56" i="18"/>
  <c r="R46" i="18"/>
  <c r="AI66" i="18"/>
  <c r="AI56" i="18"/>
  <c r="AI46" i="18"/>
  <c r="AC66" i="18"/>
  <c r="AC61" i="18"/>
  <c r="AC56" i="18"/>
  <c r="AB46" i="18"/>
  <c r="X66" i="18"/>
  <c r="W61" i="18"/>
  <c r="W56" i="18"/>
  <c r="W46" i="18"/>
  <c r="Q66" i="18"/>
  <c r="Q61" i="18"/>
  <c r="Q56" i="18"/>
  <c r="Q46" i="18"/>
  <c r="AD8" i="18"/>
  <c r="X8" i="18"/>
  <c r="R8" i="18"/>
  <c r="AE8" i="18"/>
  <c r="Y8" i="18"/>
  <c r="P8" i="18"/>
  <c r="AB8" i="18"/>
  <c r="W8" i="18"/>
  <c r="D8" i="18"/>
  <c r="V8" i="18"/>
  <c r="S8" i="18"/>
  <c r="Q8" i="18"/>
  <c r="G8" i="18"/>
  <c r="C9" i="18"/>
  <c r="F8" i="18"/>
  <c r="E8" i="18"/>
  <c r="U94" i="18"/>
  <c r="AA66" i="18"/>
  <c r="AM28" i="18"/>
  <c r="O28" i="18"/>
  <c r="AG28" i="18"/>
  <c r="AG94" i="18"/>
  <c r="I94" i="18"/>
  <c r="O66" i="18"/>
  <c r="AA28" i="18"/>
  <c r="I28" i="18"/>
  <c r="AA94" i="18"/>
  <c r="AG66" i="18"/>
  <c r="I66" i="18"/>
  <c r="U28" i="18"/>
  <c r="O94" i="18"/>
  <c r="U66" i="18"/>
  <c r="O89" i="18"/>
  <c r="U61" i="18"/>
  <c r="AG23" i="18"/>
  <c r="I23" i="18"/>
  <c r="AG89" i="18"/>
  <c r="U89" i="18"/>
  <c r="I89" i="18"/>
  <c r="AA61" i="18"/>
  <c r="O61" i="18"/>
  <c r="AM23" i="18"/>
  <c r="AA23" i="18"/>
  <c r="O23" i="18"/>
  <c r="AA89" i="18"/>
  <c r="AG61" i="18"/>
  <c r="I61" i="18"/>
  <c r="U23" i="18"/>
  <c r="AG84" i="18"/>
  <c r="U84" i="18"/>
  <c r="I84" i="18"/>
  <c r="AA56" i="18"/>
  <c r="O56" i="18"/>
  <c r="AM18" i="18"/>
  <c r="AA18" i="18"/>
  <c r="O18" i="18"/>
  <c r="AA79" i="18"/>
  <c r="I79" i="18"/>
  <c r="I51" i="18"/>
  <c r="AG79" i="18"/>
  <c r="O51" i="18"/>
  <c r="AA84" i="18"/>
  <c r="AG56" i="18"/>
  <c r="U18" i="18"/>
  <c r="O79" i="18"/>
  <c r="O84" i="18"/>
  <c r="U56" i="18"/>
  <c r="AG18" i="18"/>
  <c r="I18" i="18"/>
  <c r="U79" i="18"/>
  <c r="U51" i="18"/>
  <c r="AG51" i="18"/>
  <c r="I56" i="18"/>
  <c r="AA51" i="18"/>
  <c r="AG13" i="18"/>
  <c r="AM13" i="18"/>
  <c r="AA13" i="18"/>
  <c r="O13" i="18"/>
  <c r="U13" i="18"/>
  <c r="I13" i="18"/>
  <c r="AG74" i="18"/>
  <c r="I74" i="18"/>
  <c r="O46" i="18"/>
  <c r="I46" i="18"/>
  <c r="U74" i="18"/>
  <c r="U46" i="18"/>
  <c r="AA74" i="18"/>
  <c r="AG46" i="18"/>
  <c r="AA46" i="18"/>
  <c r="O74" i="18"/>
  <c r="C28" i="18"/>
  <c r="C33" i="18"/>
  <c r="AM8" i="18"/>
  <c r="C38" i="18"/>
  <c r="AG8" i="18"/>
  <c r="AA8" i="18"/>
  <c r="O8" i="18"/>
  <c r="U8" i="18"/>
  <c r="C13" i="18"/>
  <c r="I8" i="18"/>
  <c r="C23" i="18"/>
  <c r="C18" i="18"/>
  <c r="AN23" i="18" l="1"/>
  <c r="J23" i="18"/>
  <c r="AH23" i="18"/>
  <c r="M23" i="18"/>
  <c r="AQ23" i="18"/>
  <c r="AP23" i="18"/>
  <c r="L23" i="18"/>
  <c r="AJ23" i="18"/>
  <c r="AK23" i="18"/>
  <c r="AO23" i="18"/>
  <c r="K23" i="18"/>
  <c r="AI23" i="18"/>
  <c r="AN13" i="18"/>
  <c r="AH13" i="18"/>
  <c r="AQ13" i="18"/>
  <c r="M13" i="18"/>
  <c r="AP13" i="18"/>
  <c r="L13" i="18"/>
  <c r="AJ13" i="18"/>
  <c r="AO13" i="18"/>
  <c r="K13" i="18"/>
  <c r="AI13" i="18"/>
  <c r="J13" i="18"/>
  <c r="AK13" i="18"/>
  <c r="AN28" i="18"/>
  <c r="J28" i="18"/>
  <c r="M28" i="18"/>
  <c r="AK28" i="18"/>
  <c r="AQ28" i="18"/>
  <c r="AP28" i="18"/>
  <c r="L28" i="18"/>
  <c r="AJ28" i="18"/>
  <c r="AO28" i="18"/>
  <c r="K28" i="18"/>
  <c r="AI28" i="18"/>
  <c r="AH28" i="18"/>
  <c r="P62" i="18"/>
  <c r="AN9" i="18"/>
  <c r="J9" i="18"/>
  <c r="AK9" i="18"/>
  <c r="AQ9" i="18"/>
  <c r="AP9" i="18"/>
  <c r="L9" i="18"/>
  <c r="AJ9" i="18"/>
  <c r="M9" i="18"/>
  <c r="AO9" i="18"/>
  <c r="K9" i="18"/>
  <c r="AI9" i="18"/>
  <c r="AH9" i="18"/>
  <c r="AN18" i="18"/>
  <c r="AH18" i="18"/>
  <c r="AK18" i="18"/>
  <c r="AQ18" i="18"/>
  <c r="AP18" i="18"/>
  <c r="L18" i="18"/>
  <c r="AJ18" i="18"/>
  <c r="M18" i="18"/>
  <c r="AO18" i="18"/>
  <c r="K18" i="18"/>
  <c r="AI18" i="18"/>
  <c r="J18" i="18"/>
  <c r="M95" i="18"/>
  <c r="M90" i="18"/>
  <c r="M85" i="18"/>
  <c r="M80" i="18"/>
  <c r="M75" i="18"/>
  <c r="L95" i="18"/>
  <c r="L90" i="18"/>
  <c r="L85" i="18"/>
  <c r="L80" i="18"/>
  <c r="L75" i="18"/>
  <c r="K95" i="18"/>
  <c r="K90" i="18"/>
  <c r="K85" i="18"/>
  <c r="K80" i="18"/>
  <c r="K75" i="18"/>
  <c r="J95" i="18"/>
  <c r="J90" i="18"/>
  <c r="J85" i="18"/>
  <c r="J80" i="18"/>
  <c r="J75" i="18"/>
  <c r="F33" i="18"/>
  <c r="E33" i="18"/>
  <c r="D33" i="18"/>
  <c r="G33" i="18"/>
  <c r="M51" i="18"/>
  <c r="AK51" i="18"/>
  <c r="AE51" i="18"/>
  <c r="L51" i="18"/>
  <c r="AJ51" i="18"/>
  <c r="K51" i="18"/>
  <c r="J51" i="18"/>
  <c r="AH51" i="18"/>
  <c r="AC51" i="18"/>
  <c r="V51" i="18"/>
  <c r="P51" i="18"/>
  <c r="AC13" i="18"/>
  <c r="AI51" i="18"/>
  <c r="AB51" i="18"/>
  <c r="Y51" i="18"/>
  <c r="S51" i="18"/>
  <c r="X51" i="18"/>
  <c r="R51" i="18"/>
  <c r="AD51" i="18"/>
  <c r="W51" i="18"/>
  <c r="Q51" i="18"/>
  <c r="AD13" i="18"/>
  <c r="X13" i="18"/>
  <c r="R13" i="18"/>
  <c r="AE13" i="18"/>
  <c r="V13" i="18"/>
  <c r="S13" i="18"/>
  <c r="E13" i="18"/>
  <c r="AB13" i="18"/>
  <c r="Q13" i="18"/>
  <c r="G13" i="18"/>
  <c r="Y13" i="18"/>
  <c r="P13" i="18"/>
  <c r="W13" i="18"/>
  <c r="D13" i="18"/>
  <c r="F13" i="18"/>
  <c r="AC28" i="18"/>
  <c r="AD28" i="18"/>
  <c r="X28" i="18"/>
  <c r="R28" i="18"/>
  <c r="AE28" i="18"/>
  <c r="Y28" i="18"/>
  <c r="P28" i="18"/>
  <c r="F28" i="18"/>
  <c r="AB28" i="18"/>
  <c r="W28" i="18"/>
  <c r="V28" i="18"/>
  <c r="S28" i="18"/>
  <c r="Q28" i="18"/>
  <c r="G28" i="18"/>
  <c r="E28" i="18"/>
  <c r="D28" i="18"/>
  <c r="AK95" i="18"/>
  <c r="AK90" i="18"/>
  <c r="AK85" i="18"/>
  <c r="AK80" i="18"/>
  <c r="AK75" i="18"/>
  <c r="AE95" i="18"/>
  <c r="AE90" i="18"/>
  <c r="AE85" i="18"/>
  <c r="AE80" i="18"/>
  <c r="AE75" i="18"/>
  <c r="Y95" i="18"/>
  <c r="Y90" i="18"/>
  <c r="Y85" i="18"/>
  <c r="Y80" i="18"/>
  <c r="Y75" i="18"/>
  <c r="S95" i="18"/>
  <c r="S90" i="18"/>
  <c r="S85" i="18"/>
  <c r="S80" i="18"/>
  <c r="S75" i="18"/>
  <c r="M67" i="18"/>
  <c r="M62" i="18"/>
  <c r="M57" i="18"/>
  <c r="M47" i="18"/>
  <c r="AK67" i="18"/>
  <c r="AK62" i="18"/>
  <c r="AK57" i="18"/>
  <c r="AK47" i="18"/>
  <c r="AE67" i="18"/>
  <c r="AE62" i="18"/>
  <c r="AE57" i="18"/>
  <c r="AE47" i="18"/>
  <c r="Y67" i="18"/>
  <c r="Y62" i="18"/>
  <c r="AJ95" i="18"/>
  <c r="AJ90" i="18"/>
  <c r="AJ85" i="18"/>
  <c r="AJ80" i="18"/>
  <c r="AJ75" i="18"/>
  <c r="AD95" i="18"/>
  <c r="AD90" i="18"/>
  <c r="AD85" i="18"/>
  <c r="AD80" i="18"/>
  <c r="AD75" i="18"/>
  <c r="X95" i="18"/>
  <c r="X90" i="18"/>
  <c r="X85" i="18"/>
  <c r="X80" i="18"/>
  <c r="X75" i="18"/>
  <c r="R95" i="18"/>
  <c r="R90" i="18"/>
  <c r="R85" i="18"/>
  <c r="R80" i="18"/>
  <c r="R75" i="18"/>
  <c r="L67" i="18"/>
  <c r="L62" i="18"/>
  <c r="L57" i="18"/>
  <c r="L47" i="18"/>
  <c r="AJ67" i="18"/>
  <c r="AJ62" i="18"/>
  <c r="AJ57" i="18"/>
  <c r="AJ47" i="18"/>
  <c r="AD67" i="18"/>
  <c r="AD62" i="18"/>
  <c r="AD57" i="18"/>
  <c r="AI95" i="18"/>
  <c r="AI90" i="18"/>
  <c r="AI85" i="18"/>
  <c r="AI80" i="18"/>
  <c r="AI75" i="18"/>
  <c r="AC95" i="18"/>
  <c r="AC90" i="18"/>
  <c r="AC85" i="18"/>
  <c r="AC80" i="18"/>
  <c r="AC75" i="18"/>
  <c r="W95" i="18"/>
  <c r="W90" i="18"/>
  <c r="W85" i="18"/>
  <c r="W80" i="18"/>
  <c r="W75" i="18"/>
  <c r="Q95" i="18"/>
  <c r="Q90" i="18"/>
  <c r="Q85" i="18"/>
  <c r="Q80" i="18"/>
  <c r="Q75" i="18"/>
  <c r="K67" i="18"/>
  <c r="K62" i="18"/>
  <c r="K57" i="18"/>
  <c r="K47" i="18"/>
  <c r="AH95" i="18"/>
  <c r="AH90" i="18"/>
  <c r="AH85" i="18"/>
  <c r="AH80" i="18"/>
  <c r="AH75" i="18"/>
  <c r="AB95" i="18"/>
  <c r="AB90" i="18"/>
  <c r="AB85" i="18"/>
  <c r="AB80" i="18"/>
  <c r="AB75" i="18"/>
  <c r="V95" i="18"/>
  <c r="V90" i="18"/>
  <c r="V85" i="18"/>
  <c r="V80" i="18"/>
  <c r="V75" i="18"/>
  <c r="P95" i="18"/>
  <c r="P90" i="18"/>
  <c r="P85" i="18"/>
  <c r="P80" i="18"/>
  <c r="P75" i="18"/>
  <c r="J67" i="18"/>
  <c r="J62" i="18"/>
  <c r="J57" i="18"/>
  <c r="J47" i="18"/>
  <c r="AH67" i="18"/>
  <c r="AH62" i="18"/>
  <c r="AH57" i="18"/>
  <c r="AH47" i="18"/>
  <c r="AI62" i="18"/>
  <c r="AB47" i="18"/>
  <c r="X67" i="18"/>
  <c r="V62" i="18"/>
  <c r="V57" i="18"/>
  <c r="V47" i="18"/>
  <c r="P67" i="18"/>
  <c r="P57" i="18"/>
  <c r="P47" i="18"/>
  <c r="AC9" i="18"/>
  <c r="AC67" i="18"/>
  <c r="AC62" i="18"/>
  <c r="AC57" i="18"/>
  <c r="W67" i="18"/>
  <c r="Y57" i="18"/>
  <c r="Y47" i="18"/>
  <c r="S67" i="18"/>
  <c r="S62" i="18"/>
  <c r="S57" i="18"/>
  <c r="S47" i="18"/>
  <c r="AI67" i="18"/>
  <c r="AI57" i="18"/>
  <c r="AI47" i="18"/>
  <c r="AB67" i="18"/>
  <c r="AB62" i="18"/>
  <c r="AB57" i="18"/>
  <c r="AD47" i="18"/>
  <c r="V67" i="18"/>
  <c r="X62" i="18"/>
  <c r="X57" i="18"/>
  <c r="X47" i="18"/>
  <c r="R67" i="18"/>
  <c r="R62" i="18"/>
  <c r="R57" i="18"/>
  <c r="R47" i="18"/>
  <c r="AC47" i="18"/>
  <c r="W62" i="18"/>
  <c r="W57" i="18"/>
  <c r="W47" i="18"/>
  <c r="Q67" i="18"/>
  <c r="Q62" i="18"/>
  <c r="Q57" i="18"/>
  <c r="Q47" i="18"/>
  <c r="AD9" i="18"/>
  <c r="W9" i="18"/>
  <c r="R9" i="18"/>
  <c r="Q9" i="18"/>
  <c r="V9" i="18"/>
  <c r="P9" i="18"/>
  <c r="AE9" i="18"/>
  <c r="X9" i="18"/>
  <c r="AB9" i="18"/>
  <c r="Y9" i="18"/>
  <c r="S9" i="18"/>
  <c r="D38" i="18"/>
  <c r="F38" i="18"/>
  <c r="G38" i="18"/>
  <c r="E38" i="18"/>
  <c r="AC18" i="18"/>
  <c r="AD18" i="18"/>
  <c r="X18" i="18"/>
  <c r="R18" i="18"/>
  <c r="AE18" i="18"/>
  <c r="Y18" i="18"/>
  <c r="P18" i="18"/>
  <c r="E18" i="18"/>
  <c r="D18" i="18"/>
  <c r="AB18" i="18"/>
  <c r="W18" i="18"/>
  <c r="V18" i="18"/>
  <c r="S18" i="18"/>
  <c r="Q18" i="18"/>
  <c r="G18" i="18"/>
  <c r="F18" i="18"/>
  <c r="AC23" i="18"/>
  <c r="AD23" i="18"/>
  <c r="X23" i="18"/>
  <c r="R23" i="18"/>
  <c r="AE23" i="18"/>
  <c r="V23" i="18"/>
  <c r="S23" i="18"/>
  <c r="F23" i="18"/>
  <c r="AB23" i="18"/>
  <c r="Q23" i="18"/>
  <c r="E23" i="18"/>
  <c r="Y23" i="18"/>
  <c r="P23" i="18"/>
  <c r="W23" i="18"/>
  <c r="D23" i="18"/>
  <c r="G23" i="18"/>
  <c r="G9" i="18"/>
  <c r="F9" i="18"/>
  <c r="E9" i="18"/>
  <c r="D9" i="18"/>
  <c r="AG95" i="18"/>
  <c r="U95" i="18"/>
  <c r="I95" i="18"/>
  <c r="AA67" i="18"/>
  <c r="O67" i="18"/>
  <c r="AM29" i="18"/>
  <c r="AA29" i="18"/>
  <c r="O29" i="18"/>
  <c r="AA95" i="18"/>
  <c r="O95" i="18"/>
  <c r="AG67" i="18"/>
  <c r="U67" i="18"/>
  <c r="I67" i="18"/>
  <c r="AG29" i="18"/>
  <c r="U29" i="18"/>
  <c r="I29" i="18"/>
  <c r="AG90" i="18"/>
  <c r="U90" i="18"/>
  <c r="I90" i="18"/>
  <c r="AA62" i="18"/>
  <c r="O62" i="18"/>
  <c r="AM24" i="18"/>
  <c r="AA24" i="18"/>
  <c r="O24" i="18"/>
  <c r="O90" i="18"/>
  <c r="U62" i="18"/>
  <c r="AG24" i="18"/>
  <c r="AA90" i="18"/>
  <c r="AG62" i="18"/>
  <c r="I62" i="18"/>
  <c r="U24" i="18"/>
  <c r="I24" i="18"/>
  <c r="AG85" i="18"/>
  <c r="U85" i="18"/>
  <c r="I85" i="18"/>
  <c r="AA57" i="18"/>
  <c r="O57" i="18"/>
  <c r="AM19" i="18"/>
  <c r="AA19" i="18"/>
  <c r="O19" i="18"/>
  <c r="AG80" i="18"/>
  <c r="U80" i="18"/>
  <c r="I80" i="18"/>
  <c r="AA52" i="18"/>
  <c r="O52" i="18"/>
  <c r="O85" i="18"/>
  <c r="U57" i="18"/>
  <c r="AG19" i="18"/>
  <c r="I19" i="18"/>
  <c r="U52" i="18"/>
  <c r="AG57" i="18"/>
  <c r="U19" i="18"/>
  <c r="AG52" i="18"/>
  <c r="AA85" i="18"/>
  <c r="I57" i="18"/>
  <c r="O80" i="18"/>
  <c r="AA80" i="18"/>
  <c r="I52" i="18"/>
  <c r="AM14" i="18"/>
  <c r="AA14" i="18"/>
  <c r="O14" i="18"/>
  <c r="U14" i="18"/>
  <c r="AG14" i="18"/>
  <c r="I14" i="18"/>
  <c r="C29" i="18"/>
  <c r="AG75" i="18"/>
  <c r="I75" i="18"/>
  <c r="O47" i="18"/>
  <c r="AA75" i="18"/>
  <c r="O75" i="18"/>
  <c r="AG47" i="18"/>
  <c r="U47" i="18"/>
  <c r="U75" i="18"/>
  <c r="AA47" i="18"/>
  <c r="I47" i="18"/>
  <c r="C39" i="18"/>
  <c r="AG9" i="18"/>
  <c r="AA9" i="18"/>
  <c r="O9" i="18"/>
  <c r="AM9" i="18"/>
  <c r="U9" i="18"/>
  <c r="C34" i="18"/>
  <c r="C24" i="18"/>
  <c r="I9" i="18"/>
  <c r="C19" i="18"/>
  <c r="C14" i="18"/>
  <c r="L4393" i="14"/>
  <c r="K4393" i="14"/>
  <c r="J4393" i="14"/>
  <c r="I4393" i="14"/>
  <c r="H4393" i="14"/>
  <c r="G4393" i="14"/>
  <c r="F4393" i="14"/>
  <c r="E4393" i="14"/>
  <c r="AN14" i="18" l="1"/>
  <c r="J14" i="18"/>
  <c r="AP14" i="18"/>
  <c r="L14" i="18"/>
  <c r="AJ14" i="18"/>
  <c r="AK14" i="18"/>
  <c r="AO14" i="18"/>
  <c r="K14" i="18"/>
  <c r="AI14" i="18"/>
  <c r="AH14" i="18"/>
  <c r="AQ14" i="18"/>
  <c r="M14" i="18"/>
  <c r="AN19" i="18"/>
  <c r="J19" i="18"/>
  <c r="AK19" i="18"/>
  <c r="AP19" i="18"/>
  <c r="L19" i="18"/>
  <c r="AJ19" i="18"/>
  <c r="AO19" i="18"/>
  <c r="K19" i="18"/>
  <c r="AI19" i="18"/>
  <c r="AH19" i="18"/>
  <c r="AQ19" i="18"/>
  <c r="M19" i="18"/>
  <c r="AN29" i="18"/>
  <c r="J29" i="18"/>
  <c r="AH29" i="18"/>
  <c r="AQ29" i="18"/>
  <c r="AP29" i="18"/>
  <c r="L29" i="18"/>
  <c r="AJ29" i="18"/>
  <c r="AO29" i="18"/>
  <c r="K29" i="18"/>
  <c r="AI29" i="18"/>
  <c r="M29" i="18"/>
  <c r="AK29" i="18"/>
  <c r="AN24" i="18"/>
  <c r="J24" i="18"/>
  <c r="AQ24" i="18"/>
  <c r="AP24" i="18"/>
  <c r="L24" i="18"/>
  <c r="AJ24" i="18"/>
  <c r="AO24" i="18"/>
  <c r="K24" i="18"/>
  <c r="AI24" i="18"/>
  <c r="AH24" i="18"/>
  <c r="M24" i="18"/>
  <c r="AK24" i="18"/>
  <c r="M52" i="18"/>
  <c r="AK52" i="18"/>
  <c r="AE52" i="18"/>
  <c r="L52" i="18"/>
  <c r="AJ52" i="18"/>
  <c r="AD52" i="18"/>
  <c r="K52" i="18"/>
  <c r="J52" i="18"/>
  <c r="AH52" i="18"/>
  <c r="AI52" i="18"/>
  <c r="V52" i="18"/>
  <c r="P52" i="18"/>
  <c r="AC14" i="18"/>
  <c r="AC52" i="18"/>
  <c r="Y52" i="18"/>
  <c r="S52" i="18"/>
  <c r="AB52" i="18"/>
  <c r="X52" i="18"/>
  <c r="R52" i="18"/>
  <c r="W52" i="18"/>
  <c r="Q52" i="18"/>
  <c r="AD14" i="18"/>
  <c r="W14" i="18"/>
  <c r="Q14" i="18"/>
  <c r="X14" i="18"/>
  <c r="Y14" i="18"/>
  <c r="P14" i="18"/>
  <c r="AE14" i="18"/>
  <c r="R14" i="18"/>
  <c r="AB14" i="18"/>
  <c r="V14" i="18"/>
  <c r="S14" i="18"/>
  <c r="D14" i="18"/>
  <c r="E34" i="18"/>
  <c r="G34" i="18"/>
  <c r="F34" i="18"/>
  <c r="D34" i="18"/>
  <c r="AC19" i="18"/>
  <c r="AD19" i="18"/>
  <c r="X19" i="18"/>
  <c r="Q19" i="18"/>
  <c r="R19" i="18"/>
  <c r="E19" i="18"/>
  <c r="Y19" i="18"/>
  <c r="S19" i="18"/>
  <c r="AE19" i="18"/>
  <c r="W19" i="18"/>
  <c r="AB19" i="18"/>
  <c r="V19" i="18"/>
  <c r="P19" i="18"/>
  <c r="D19" i="18"/>
  <c r="F19" i="18"/>
  <c r="G19" i="18"/>
  <c r="AC29" i="18"/>
  <c r="W29" i="18"/>
  <c r="AD29" i="18"/>
  <c r="X29" i="18"/>
  <c r="Q29" i="18"/>
  <c r="R29" i="18"/>
  <c r="E29" i="18"/>
  <c r="G29" i="18"/>
  <c r="S29" i="18"/>
  <c r="AE29" i="18"/>
  <c r="Y29" i="18"/>
  <c r="AB29" i="18"/>
  <c r="V29" i="18"/>
  <c r="P29" i="18"/>
  <c r="D29" i="18"/>
  <c r="F29" i="18"/>
  <c r="E39" i="18"/>
  <c r="F39" i="18"/>
  <c r="G39" i="18"/>
  <c r="D39" i="18"/>
  <c r="AC24" i="18"/>
  <c r="AD24" i="18"/>
  <c r="X24" i="18"/>
  <c r="Q24" i="18"/>
  <c r="W24" i="18"/>
  <c r="G24" i="18"/>
  <c r="V24" i="18"/>
  <c r="P24" i="18"/>
  <c r="F24" i="18"/>
  <c r="AE24" i="18"/>
  <c r="R24" i="18"/>
  <c r="AB24" i="18"/>
  <c r="Y24" i="18"/>
  <c r="S24" i="18"/>
  <c r="D24" i="18"/>
  <c r="E24" i="18"/>
  <c r="G14" i="18"/>
  <c r="F14" i="18"/>
  <c r="E14" i="18"/>
  <c r="L4342" i="14"/>
  <c r="K4342" i="14"/>
  <c r="J4342" i="14"/>
  <c r="I4342" i="14"/>
  <c r="H4342" i="14"/>
  <c r="G4342" i="14"/>
  <c r="F4342" i="14"/>
  <c r="E4342" i="14"/>
  <c r="L4291" i="14"/>
  <c r="K4291" i="14"/>
  <c r="J4291" i="14"/>
  <c r="I4291" i="14"/>
  <c r="H4291" i="14"/>
  <c r="G4291" i="14"/>
  <c r="F4291" i="14"/>
  <c r="E4291" i="14"/>
  <c r="L4240" i="14"/>
  <c r="K4240" i="14"/>
  <c r="J4240" i="14"/>
  <c r="I4240" i="14"/>
  <c r="H4240" i="14"/>
  <c r="G4240" i="14"/>
  <c r="F4240" i="14"/>
  <c r="E4240" i="14"/>
  <c r="L4189" i="14"/>
  <c r="K4189" i="14"/>
  <c r="J4189" i="14"/>
  <c r="I4189" i="14"/>
  <c r="H4189" i="14"/>
  <c r="G4189" i="14"/>
  <c r="F4189" i="14"/>
  <c r="E4189" i="14"/>
  <c r="L4138" i="14"/>
  <c r="K4138" i="14"/>
  <c r="J4138" i="14"/>
  <c r="I4138" i="14"/>
  <c r="H4138" i="14"/>
  <c r="G4138" i="14"/>
  <c r="F4138" i="14"/>
  <c r="E4138" i="14"/>
  <c r="L4087" i="14"/>
  <c r="K4087" i="14"/>
  <c r="J4087" i="14"/>
  <c r="I4087" i="14"/>
  <c r="H4087" i="14"/>
  <c r="G4087" i="14"/>
  <c r="F4087" i="14"/>
  <c r="E4087" i="14"/>
  <c r="L4036" i="14"/>
  <c r="K4036" i="14"/>
  <c r="J4036" i="14"/>
  <c r="I4036" i="14"/>
  <c r="H4036" i="14"/>
  <c r="G4036" i="14"/>
  <c r="F4036" i="14"/>
  <c r="E4036" i="14"/>
  <c r="L3985" i="14"/>
  <c r="K3985" i="14"/>
  <c r="J3985" i="14"/>
  <c r="I3985" i="14"/>
  <c r="H3985" i="14"/>
  <c r="G3985" i="14"/>
  <c r="F3985" i="14"/>
  <c r="E3985" i="14"/>
  <c r="L3934" i="14"/>
  <c r="K3934" i="14"/>
  <c r="J3934" i="14"/>
  <c r="I3934" i="14"/>
  <c r="H3934" i="14"/>
  <c r="G3934" i="14"/>
  <c r="F3934" i="14"/>
  <c r="E3934" i="14"/>
  <c r="L3883" i="14"/>
  <c r="K3883" i="14"/>
  <c r="J3883" i="14"/>
  <c r="I3883" i="14"/>
  <c r="H3883" i="14"/>
  <c r="G3883" i="14"/>
  <c r="F3883" i="14"/>
  <c r="E3883" i="14"/>
  <c r="L3832" i="14"/>
  <c r="K3832" i="14"/>
  <c r="J3832" i="14"/>
  <c r="I3832" i="14"/>
  <c r="H3832" i="14"/>
  <c r="G3832" i="14"/>
  <c r="F3832" i="14"/>
  <c r="E3832" i="14"/>
  <c r="L3781" i="14"/>
  <c r="K3781" i="14"/>
  <c r="J3781" i="14"/>
  <c r="I3781" i="14"/>
  <c r="H3781" i="14"/>
  <c r="G3781" i="14"/>
  <c r="F3781" i="14"/>
  <c r="E3781" i="14"/>
  <c r="L3730" i="14"/>
  <c r="K3730" i="14"/>
  <c r="J3730" i="14"/>
  <c r="I3730" i="14"/>
  <c r="H3730" i="14"/>
  <c r="G3730" i="14"/>
  <c r="F3730" i="14"/>
  <c r="E3730" i="14"/>
  <c r="L3679" i="14"/>
  <c r="K3679" i="14"/>
  <c r="J3679" i="14"/>
  <c r="I3679" i="14"/>
  <c r="H3679" i="14"/>
  <c r="G3679" i="14"/>
  <c r="F3679" i="14"/>
  <c r="E3679" i="14"/>
  <c r="L3628" i="14"/>
  <c r="K3628" i="14"/>
  <c r="J3628" i="14"/>
  <c r="I3628" i="14"/>
  <c r="H3628" i="14"/>
  <c r="G3628" i="14"/>
  <c r="F3628" i="14"/>
  <c r="E3628" i="14"/>
  <c r="L3577" i="14"/>
  <c r="K3577" i="14"/>
  <c r="J3577" i="14"/>
  <c r="I3577" i="14"/>
  <c r="H3577" i="14"/>
  <c r="G3577" i="14"/>
  <c r="F3577" i="14"/>
  <c r="E3577" i="14"/>
  <c r="L3526" i="14"/>
  <c r="K3526" i="14"/>
  <c r="J3526" i="14"/>
  <c r="I3526" i="14"/>
  <c r="H3526" i="14"/>
  <c r="G3526" i="14"/>
  <c r="F3526" i="14"/>
  <c r="E3526" i="14"/>
  <c r="L3475" i="14"/>
  <c r="K3475" i="14"/>
  <c r="J3475" i="14"/>
  <c r="I3475" i="14"/>
  <c r="H3475" i="14"/>
  <c r="G3475" i="14"/>
  <c r="F3475" i="14"/>
  <c r="E3475" i="14"/>
  <c r="L3424" i="14"/>
  <c r="K3424" i="14"/>
  <c r="J3424" i="14"/>
  <c r="I3424" i="14"/>
  <c r="H3424" i="14"/>
  <c r="G3424" i="14"/>
  <c r="F3424" i="14"/>
  <c r="E3424" i="14"/>
  <c r="L3373" i="14"/>
  <c r="K3373" i="14"/>
  <c r="J3373" i="14"/>
  <c r="I3373" i="14"/>
  <c r="H3373" i="14"/>
  <c r="G3373" i="14"/>
  <c r="F3373" i="14"/>
  <c r="E3373" i="14"/>
  <c r="L3322" i="14"/>
  <c r="K3322" i="14"/>
  <c r="J3322" i="14"/>
  <c r="I3322" i="14"/>
  <c r="H3322" i="14"/>
  <c r="G3322" i="14"/>
  <c r="F3322" i="14"/>
  <c r="E3322" i="14"/>
  <c r="L3271" i="14"/>
  <c r="K3271" i="14"/>
  <c r="J3271" i="14"/>
  <c r="I3271" i="14"/>
  <c r="H3271" i="14"/>
  <c r="G3271" i="14"/>
  <c r="F3271" i="14"/>
  <c r="E3271" i="14"/>
  <c r="L3220" i="14"/>
  <c r="K3220" i="14"/>
  <c r="J3220" i="14"/>
  <c r="I3220" i="14"/>
  <c r="H3220" i="14"/>
  <c r="G3220" i="14"/>
  <c r="F3220" i="14"/>
  <c r="E3220" i="14"/>
  <c r="L3169" i="14"/>
  <c r="K3169" i="14"/>
  <c r="J3169" i="14"/>
  <c r="I3169" i="14"/>
  <c r="H3169" i="14"/>
  <c r="G3169" i="14"/>
  <c r="F3169" i="14"/>
  <c r="E3169" i="14"/>
  <c r="L3118" i="14"/>
  <c r="K3118" i="14"/>
  <c r="J3118" i="14"/>
  <c r="I3118" i="14"/>
  <c r="H3118" i="14"/>
  <c r="G3118" i="14"/>
  <c r="F3118" i="14"/>
  <c r="E3118" i="14"/>
  <c r="L3067" i="14"/>
  <c r="K3067" i="14"/>
  <c r="J3067" i="14"/>
  <c r="I3067" i="14"/>
  <c r="H3067" i="14"/>
  <c r="G3067" i="14"/>
  <c r="F3067" i="14"/>
  <c r="E3067" i="14"/>
  <c r="L3016" i="14"/>
  <c r="K3016" i="14"/>
  <c r="J3016" i="14"/>
  <c r="I3016" i="14"/>
  <c r="H3016" i="14"/>
  <c r="G3016" i="14"/>
  <c r="F3016" i="14"/>
  <c r="E3016" i="14"/>
  <c r="L2965" i="14"/>
  <c r="K2965" i="14"/>
  <c r="J2965" i="14"/>
  <c r="I2965" i="14"/>
  <c r="H2965" i="14"/>
  <c r="G2965" i="14"/>
  <c r="F2965" i="14"/>
  <c r="E2965" i="14"/>
  <c r="L2914" i="14"/>
  <c r="K2914" i="14"/>
  <c r="J2914" i="14"/>
  <c r="I2914" i="14"/>
  <c r="H2914" i="14"/>
  <c r="G2914" i="14"/>
  <c r="F2914" i="14"/>
  <c r="E2914" i="14"/>
  <c r="L2863" i="14" l="1"/>
  <c r="K2863" i="14"/>
  <c r="J2863" i="14"/>
  <c r="I2863" i="14"/>
  <c r="H2863" i="14"/>
  <c r="G2863" i="14"/>
  <c r="F2863" i="14"/>
  <c r="E2863" i="14"/>
  <c r="L2812" i="14"/>
  <c r="K2812" i="14"/>
  <c r="J2812" i="14"/>
  <c r="I2812" i="14"/>
  <c r="H2812" i="14"/>
  <c r="G2812" i="14"/>
  <c r="F2812" i="14"/>
  <c r="E2812" i="14"/>
  <c r="L2761" i="14"/>
  <c r="K2761" i="14"/>
  <c r="J2761" i="14"/>
  <c r="I2761" i="14"/>
  <c r="H2761" i="14"/>
  <c r="G2761" i="14"/>
  <c r="F2761" i="14"/>
  <c r="E2761" i="14"/>
  <c r="L2710" i="14"/>
  <c r="K2710" i="14"/>
  <c r="J2710" i="14"/>
  <c r="I2710" i="14"/>
  <c r="H2710" i="14"/>
  <c r="G2710" i="14"/>
  <c r="F2710" i="14"/>
  <c r="E2710" i="14"/>
  <c r="L2659" i="14"/>
  <c r="K2659" i="14"/>
  <c r="J2659" i="14"/>
  <c r="I2659" i="14"/>
  <c r="H2659" i="14"/>
  <c r="G2659" i="14"/>
  <c r="F2659" i="14"/>
  <c r="E2659" i="14"/>
  <c r="L2608" i="14"/>
  <c r="K2608" i="14"/>
  <c r="J2608" i="14"/>
  <c r="I2608" i="14"/>
  <c r="H2608" i="14"/>
  <c r="G2608" i="14"/>
  <c r="F2608" i="14"/>
  <c r="E2608" i="14"/>
  <c r="L2557" i="14"/>
  <c r="K2557" i="14"/>
  <c r="J2557" i="14"/>
  <c r="I2557" i="14"/>
  <c r="H2557" i="14"/>
  <c r="G2557" i="14"/>
  <c r="F2557" i="14"/>
  <c r="E2557" i="14"/>
  <c r="L2506" i="14"/>
  <c r="K2506" i="14"/>
  <c r="J2506" i="14"/>
  <c r="I2506" i="14"/>
  <c r="H2506" i="14"/>
  <c r="G2506" i="14"/>
  <c r="F2506" i="14"/>
  <c r="E2506" i="14"/>
  <c r="L2455" i="14"/>
  <c r="K2455" i="14"/>
  <c r="J2455" i="14"/>
  <c r="I2455" i="14"/>
  <c r="H2455" i="14"/>
  <c r="G2455" i="14"/>
  <c r="F2455" i="14"/>
  <c r="E2455" i="14"/>
  <c r="L2404" i="14"/>
  <c r="K2404" i="14"/>
  <c r="J2404" i="14"/>
  <c r="I2404" i="14"/>
  <c r="H2404" i="14"/>
  <c r="G2404" i="14"/>
  <c r="F2404" i="14"/>
  <c r="E2404" i="14"/>
  <c r="L2353" i="14"/>
  <c r="K2353" i="14"/>
  <c r="J2353" i="14"/>
  <c r="I2353" i="14"/>
  <c r="H2353" i="14"/>
  <c r="G2353" i="14"/>
  <c r="F2353" i="14"/>
  <c r="E2353" i="14"/>
  <c r="L2302" i="14"/>
  <c r="K2302" i="14"/>
  <c r="J2302" i="14"/>
  <c r="I2302" i="14"/>
  <c r="H2302" i="14"/>
  <c r="G2302" i="14"/>
  <c r="F2302" i="14"/>
  <c r="E2302" i="14"/>
  <c r="L2251" i="14"/>
  <c r="K2251" i="14"/>
  <c r="J2251" i="14"/>
  <c r="I2251" i="14"/>
  <c r="H2251" i="14"/>
  <c r="G2251" i="14"/>
  <c r="F2251" i="14"/>
  <c r="E2251" i="14"/>
  <c r="L2200" i="14"/>
  <c r="K2200" i="14"/>
  <c r="J2200" i="14"/>
  <c r="I2200" i="14"/>
  <c r="H2200" i="14"/>
  <c r="G2200" i="14"/>
  <c r="F2200" i="14"/>
  <c r="E2200" i="14"/>
  <c r="L2149" i="14"/>
  <c r="K2149" i="14"/>
  <c r="J2149" i="14"/>
  <c r="I2149" i="14"/>
  <c r="H2149" i="14"/>
  <c r="G2149" i="14"/>
  <c r="F2149" i="14"/>
  <c r="E2149" i="14"/>
  <c r="L2098" i="14"/>
  <c r="K2098" i="14"/>
  <c r="J2098" i="14"/>
  <c r="I2098" i="14"/>
  <c r="H2098" i="14"/>
  <c r="G2098" i="14"/>
  <c r="F2098" i="14"/>
  <c r="E2098" i="14"/>
  <c r="L2047" i="14"/>
  <c r="K2047" i="14"/>
  <c r="J2047" i="14"/>
  <c r="I2047" i="14"/>
  <c r="H2047" i="14"/>
  <c r="G2047" i="14"/>
  <c r="F2047" i="14"/>
  <c r="E2047" i="14"/>
  <c r="L1996" i="14"/>
  <c r="K1996" i="14"/>
  <c r="J1996" i="14"/>
  <c r="I1996" i="14"/>
  <c r="H1996" i="14"/>
  <c r="G1996" i="14"/>
  <c r="F1996" i="14"/>
  <c r="E1996" i="14"/>
  <c r="L1945" i="14"/>
  <c r="K1945" i="14"/>
  <c r="J1945" i="14"/>
  <c r="I1945" i="14"/>
  <c r="H1945" i="14"/>
  <c r="G1945" i="14"/>
  <c r="F1945" i="14"/>
  <c r="E1945" i="14"/>
  <c r="L1333" i="14"/>
  <c r="K1333" i="14"/>
  <c r="J1333" i="14"/>
  <c r="I1333" i="14"/>
  <c r="H1333" i="14"/>
  <c r="G1333" i="14"/>
  <c r="F1333" i="14"/>
  <c r="E1333" i="14"/>
  <c r="L1282" i="14"/>
  <c r="K1282" i="14"/>
  <c r="J1282" i="14"/>
  <c r="I1282" i="14"/>
  <c r="H1282" i="14"/>
  <c r="G1282" i="14"/>
  <c r="F1282" i="14"/>
  <c r="E1282" i="14"/>
  <c r="L1231" i="14"/>
  <c r="K1231" i="14"/>
  <c r="J1231" i="14"/>
  <c r="I1231" i="14"/>
  <c r="H1231" i="14"/>
  <c r="G1231" i="14"/>
  <c r="F1231" i="14"/>
  <c r="E1231" i="14"/>
  <c r="L1180" i="14"/>
  <c r="K1180" i="14"/>
  <c r="J1180" i="14"/>
  <c r="I1180" i="14"/>
  <c r="H1180" i="14"/>
  <c r="G1180" i="14"/>
  <c r="F1180" i="14"/>
  <c r="E1180" i="14"/>
  <c r="L1129" i="14"/>
  <c r="K1129" i="14"/>
  <c r="J1129" i="14"/>
  <c r="I1129" i="14"/>
  <c r="H1129" i="14"/>
  <c r="G1129" i="14"/>
  <c r="F1129" i="14"/>
  <c r="E1129" i="14"/>
  <c r="L1078" i="14"/>
  <c r="K1078" i="14"/>
  <c r="J1078" i="14"/>
  <c r="I1078" i="14"/>
  <c r="H1078" i="14"/>
  <c r="G1078" i="14"/>
  <c r="F1078" i="14"/>
  <c r="E1078" i="14"/>
  <c r="L1027" i="14"/>
  <c r="K1027" i="14"/>
  <c r="J1027" i="14"/>
  <c r="I1027" i="14"/>
  <c r="H1027" i="14"/>
  <c r="G1027" i="14"/>
  <c r="F1027" i="14"/>
  <c r="E1027" i="14"/>
  <c r="L976" i="14"/>
  <c r="K976" i="14"/>
  <c r="J976" i="14"/>
  <c r="I976" i="14"/>
  <c r="H976" i="14"/>
  <c r="G976" i="14"/>
  <c r="F976" i="14"/>
  <c r="E976" i="14"/>
  <c r="L874" i="14"/>
  <c r="K874" i="14"/>
  <c r="J874" i="14"/>
  <c r="I874" i="14"/>
  <c r="H874" i="14"/>
  <c r="G874" i="14"/>
  <c r="F874" i="14"/>
  <c r="E874" i="14"/>
  <c r="L313" i="14"/>
  <c r="K313" i="14"/>
  <c r="J313" i="14"/>
  <c r="I313" i="14"/>
  <c r="H313" i="14"/>
  <c r="G313" i="14"/>
  <c r="F313" i="14"/>
  <c r="E313" i="14"/>
  <c r="L262" i="14"/>
  <c r="K262" i="14"/>
  <c r="J262" i="14"/>
  <c r="I262" i="14"/>
  <c r="H262" i="14"/>
  <c r="G262" i="14"/>
  <c r="F262" i="14"/>
  <c r="E262" i="14"/>
  <c r="L211" i="14"/>
  <c r="K211" i="14"/>
  <c r="J211" i="14"/>
  <c r="I211" i="14"/>
  <c r="H211" i="14"/>
  <c r="G211" i="14"/>
  <c r="F211" i="14"/>
  <c r="E211" i="14"/>
  <c r="L160" i="14"/>
  <c r="K160" i="14"/>
  <c r="J160" i="14"/>
  <c r="I160" i="14"/>
  <c r="H160" i="14"/>
  <c r="G160" i="14"/>
  <c r="F160" i="14"/>
  <c r="E160" i="14"/>
  <c r="L109" i="14"/>
  <c r="K109" i="14"/>
  <c r="J109" i="14"/>
  <c r="I109" i="14"/>
  <c r="H109" i="14"/>
  <c r="G109" i="14"/>
  <c r="F109" i="14"/>
  <c r="E109" i="14"/>
  <c r="K7" i="14"/>
  <c r="I7" i="14"/>
  <c r="G7" i="14"/>
  <c r="E7" i="14"/>
  <c r="L7" i="14"/>
  <c r="J7" i="14"/>
  <c r="H7" i="14"/>
  <c r="F7" i="14"/>
  <c r="A3" i="14" l="1"/>
  <c r="B5" i="18"/>
  <c r="Z5" i="18" l="1"/>
  <c r="AL71" i="18"/>
  <c r="AL43" i="18"/>
  <c r="B71" i="18"/>
  <c r="B43" i="18"/>
  <c r="AL5" i="18"/>
  <c r="T5" i="18"/>
  <c r="H43" i="18"/>
  <c r="H71" i="18"/>
  <c r="H5" i="18"/>
  <c r="AF5" i="18" s="1"/>
  <c r="N5" i="18"/>
  <c r="Z71" i="18" l="1"/>
  <c r="AF71" i="18"/>
  <c r="N71" i="18"/>
  <c r="T71" i="18"/>
  <c r="Z43" i="18"/>
  <c r="T43" i="18"/>
  <c r="AF43" i="18"/>
  <c r="N43" i="18"/>
</calcChain>
</file>

<file path=xl/comments1.xml><?xml version="1.0" encoding="utf-8"?>
<comments xmlns="http://schemas.openxmlformats.org/spreadsheetml/2006/main">
  <authors>
    <author>AG</author>
  </authors>
  <commentList>
    <comment ref="B1" authorId="0">
      <text>
        <r>
          <rPr>
            <b/>
            <sz val="9"/>
            <color indexed="81"/>
            <rFont val="Tahoma"/>
            <family val="2"/>
          </rPr>
          <t>enter week ending date into cell B1 which will populate throughout the report headings</t>
        </r>
      </text>
    </comment>
  </commentList>
</comments>
</file>

<file path=xl/sharedStrings.xml><?xml version="1.0" encoding="utf-8"?>
<sst xmlns="http://schemas.openxmlformats.org/spreadsheetml/2006/main" count="24035" uniqueCount="416">
  <si>
    <t>Dollars</t>
  </si>
  <si>
    <t>California</t>
  </si>
  <si>
    <t>Great Lakes</t>
  </si>
  <si>
    <t>Midsouth</t>
  </si>
  <si>
    <t>Northeast</t>
  </si>
  <si>
    <t>Plains</t>
  </si>
  <si>
    <t>South Central</t>
  </si>
  <si>
    <t>Southeast</t>
  </si>
  <si>
    <t>Total U.S.</t>
  </si>
  <si>
    <t>Pounds</t>
  </si>
  <si>
    <t>Price/LB</t>
  </si>
  <si>
    <t>BROWN</t>
  </si>
  <si>
    <t>WHITE</t>
  </si>
  <si>
    <t>4 WEEKS</t>
  </si>
  <si>
    <t>13WEEKS</t>
  </si>
  <si>
    <t>26WEEKS</t>
  </si>
  <si>
    <t>52WEEKS</t>
  </si>
  <si>
    <t>CURR</t>
  </si>
  <si>
    <t>MUSHROOM COUNCIL FRESH MUSHROOM TOPLINE REPORT</t>
  </si>
  <si>
    <t>MUSHROOMS</t>
  </si>
  <si>
    <t>SPECIALTY</t>
  </si>
  <si>
    <t>TOTAL</t>
  </si>
  <si>
    <t>DRIED</t>
  </si>
  <si>
    <t>SLICED</t>
  </si>
  <si>
    <t>WHOLE</t>
  </si>
  <si>
    <t>Purchases</t>
  </si>
  <si>
    <t>Price/Purch</t>
  </si>
  <si>
    <t>BROWN - Cremini</t>
  </si>
  <si>
    <t>BROWN - Portabella</t>
  </si>
  <si>
    <t>Albany</t>
  </si>
  <si>
    <t>Atlanta</t>
  </si>
  <si>
    <t>Baltimore/Washington</t>
  </si>
  <si>
    <t>Birmingham/Montgomery</t>
  </si>
  <si>
    <t>Boston</t>
  </si>
  <si>
    <t>Buffalo/Rochester</t>
  </si>
  <si>
    <t>Charlotte</t>
  </si>
  <si>
    <t>Chicago</t>
  </si>
  <si>
    <t>Cincinnati/Dayton</t>
  </si>
  <si>
    <t>Columbus</t>
  </si>
  <si>
    <t>Dallas/Ft. Worth</t>
  </si>
  <si>
    <t>Denver</t>
  </si>
  <si>
    <t>Detroit</t>
  </si>
  <si>
    <t>Grand Rapids</t>
  </si>
  <si>
    <t>Harrisburg/Scranton</t>
  </si>
  <si>
    <t>Hartford/Springfield</t>
  </si>
  <si>
    <t>Houston</t>
  </si>
  <si>
    <t>Indianapolis</t>
  </si>
  <si>
    <t>Jacksonville</t>
  </si>
  <si>
    <t>Los Angeles</t>
  </si>
  <si>
    <t>Miami/Ft. Lauderdale</t>
  </si>
  <si>
    <t>Nashville</t>
  </si>
  <si>
    <t>New York</t>
  </si>
  <si>
    <t>Northern New England</t>
  </si>
  <si>
    <t>Orlando</t>
  </si>
  <si>
    <t>Peoria/Springfield</t>
  </si>
  <si>
    <t>Philadelphia</t>
  </si>
  <si>
    <t>Phoenix/Tucson</t>
  </si>
  <si>
    <t>Portland</t>
  </si>
  <si>
    <t>Raleigh/Greensboro</t>
  </si>
  <si>
    <t>Richmond/Norfolk</t>
  </si>
  <si>
    <t>Roanoke</t>
  </si>
  <si>
    <t>Sacramento</t>
  </si>
  <si>
    <t>San Diego</t>
  </si>
  <si>
    <t>San Francisco</t>
  </si>
  <si>
    <t>South Carolina</t>
  </si>
  <si>
    <t>St. Louis</t>
  </si>
  <si>
    <t>Tampa</t>
  </si>
  <si>
    <t>PRODUCE</t>
  </si>
  <si>
    <t>$ Cat Contrib</t>
  </si>
  <si>
    <t>Last 4 Wks Grouped </t>
  </si>
  <si>
    <t>Last 13 Wks Grouped </t>
  </si>
  <si>
    <t>Last 26 Wks Grouped </t>
  </si>
  <si>
    <t>Last 3 52 Wks Grouped </t>
  </si>
  <si>
    <t>Last 4 Wks, Prior Yr </t>
  </si>
  <si>
    <t>Last 4 Wks, Curr Yr </t>
  </si>
  <si>
    <t>Last 13 Wks, Prior Yr </t>
  </si>
  <si>
    <t>Last 13 Wks, Curr Yr </t>
  </si>
  <si>
    <t>Last 26 Wks, Prior Yr </t>
  </si>
  <si>
    <t>Last 26 Wks, Curr Yr </t>
  </si>
  <si>
    <t>Last 52 Wks, Prior Yr </t>
  </si>
  <si>
    <t>Last 52 Wks, Curr Yr </t>
  </si>
  <si>
    <t>MUSHROOMS </t>
  </si>
  <si>
    <t>Total Produce </t>
  </si>
  <si>
    <t>4-wk</t>
  </si>
  <si>
    <t>PRO VAR</t>
  </si>
  <si>
    <t>13-wk</t>
  </si>
  <si>
    <t>26-wk</t>
  </si>
  <si>
    <t>52-wk</t>
  </si>
  <si>
    <t>4-wk PY</t>
  </si>
  <si>
    <t>CAT CONT</t>
  </si>
  <si>
    <t>4-wk CY</t>
  </si>
  <si>
    <t>CAT VAR</t>
  </si>
  <si>
    <t>13-wk PY</t>
  </si>
  <si>
    <t>CHG</t>
  </si>
  <si>
    <t>13-wk CY</t>
  </si>
  <si>
    <t>26-wk PY</t>
  </si>
  <si>
    <t>26-wk CY</t>
  </si>
  <si>
    <t>52-wk PY</t>
  </si>
  <si>
    <t>52-wk CY</t>
  </si>
  <si>
    <t>Category (or) Segment</t>
  </si>
  <si>
    <t>Variety (or) Prep</t>
  </si>
  <si>
    <t>Measure</t>
  </si>
  <si>
    <t>Market</t>
  </si>
  <si>
    <t>Corresponding Region</t>
  </si>
  <si>
    <t>Week Ending Date</t>
  </si>
  <si>
    <t>1 - MC: Produce-Mushrooms for Cat Cont ($ only)</t>
  </si>
  <si>
    <t>2 - MC: Totals - Markets &amp; Regions</t>
  </si>
  <si>
    <t>Volume Measures
as values</t>
  </si>
  <si>
    <t>3 - MC: by Variety</t>
  </si>
  <si>
    <t xml:space="preserve">4 - MC: by Variety by Form </t>
  </si>
  <si>
    <t>CREMINI/BROWN</t>
  </si>
  <si>
    <t>PORTABELLA</t>
  </si>
  <si>
    <t>5 - MC: BROWN - Crem vs Port</t>
  </si>
  <si>
    <t xml:space="preserve">6 - MC: BROWN - Crem vs Port - Sliced vs Whole </t>
  </si>
  <si>
    <t>END OF DATA INPUT</t>
  </si>
  <si>
    <t>Region</t>
  </si>
  <si>
    <t>4wk</t>
  </si>
  <si>
    <t>13wk</t>
  </si>
  <si>
    <t>26wk</t>
  </si>
  <si>
    <t>52wk</t>
  </si>
  <si>
    <t>Mushroom Category Contribution</t>
  </si>
  <si>
    <t>Total Produce $ Trends</t>
  </si>
  <si>
    <t>Total Mushroom PURCHASES Trends</t>
  </si>
  <si>
    <t>BROWN Mushroom $ Trends</t>
  </si>
  <si>
    <t>WHITE Mushroom $ Trends</t>
  </si>
  <si>
    <t>TOTAL Mushroom $ Trends</t>
  </si>
  <si>
    <t>BROWN - CREMINI Mushroom $ Trends</t>
  </si>
  <si>
    <t>BROWN - PORTABELLA Mushroom $ Trends</t>
  </si>
  <si>
    <t>DRIED Mushroom $ Trends</t>
  </si>
  <si>
    <t>SPECIALTY Mushroom $ Trends</t>
  </si>
  <si>
    <t>Select ONE (1) Market from the drop down list</t>
  </si>
  <si>
    <t>BROWN - CREMINI Mushroom LBS Trends</t>
  </si>
  <si>
    <t>BROWN Mushroom LBS Trends</t>
  </si>
  <si>
    <t>WHITE Mushroom LBS Trends</t>
  </si>
  <si>
    <t>BROWN - PORTABELLA Mushroom LBS Trends</t>
  </si>
  <si>
    <t>SPECIALTY Mushroom LBS Trends</t>
  </si>
  <si>
    <t>DRIED Mushroom LBS Trends</t>
  </si>
  <si>
    <t>Total Mushroom Price/LB</t>
  </si>
  <si>
    <t>WHITE Mushroom Price/LB</t>
  </si>
  <si>
    <t>BROWN Mushroom Price/LB</t>
  </si>
  <si>
    <t>BROWN - CREMINI Mushroom Price/LB</t>
  </si>
  <si>
    <t>BROWN - PORTABELLA Mushroom Price/LB</t>
  </si>
  <si>
    <t>SPECIALTY Mushroom Price/LB</t>
  </si>
  <si>
    <t>DRIED Mushroom Price/LB</t>
  </si>
  <si>
    <t>Total Mushroom Price/PURCH</t>
  </si>
  <si>
    <t>WHITE Mushroom PURCHASES Trends</t>
  </si>
  <si>
    <t>BROWN Mushroom PURCHASES Trends</t>
  </si>
  <si>
    <t>BROWN - CREMINI Mushroom PURCHASES Trends</t>
  </si>
  <si>
    <t>BROWN - PORTABELLA Mushroom PURCHASES Trends</t>
  </si>
  <si>
    <t>SPECIALTY Mushroom PURCHASES Trends</t>
  </si>
  <si>
    <t>DRIED Mushroom PURCHASES Trends</t>
  </si>
  <si>
    <t>WHITE Mushroom Price/PURCH</t>
  </si>
  <si>
    <t>BROWN Mushroom Price/PURCH</t>
  </si>
  <si>
    <t>BROWN - CREMINI Mushroom Price/PURCH</t>
  </si>
  <si>
    <t>BROWN - PORTABELLA Mushroom Price/PURCH</t>
  </si>
  <si>
    <t>SPECIALTY Mushroom Price/PURCH</t>
  </si>
  <si>
    <t>DRIED Mushroom Price/PURCH</t>
  </si>
  <si>
    <t>CHG YAGO</t>
  </si>
  <si>
    <t>TOTAL Mushroom LBS Trends</t>
  </si>
  <si>
    <t>White</t>
  </si>
  <si>
    <t>Specialty</t>
  </si>
  <si>
    <t>Cremini</t>
  </si>
  <si>
    <t>Portabello</t>
  </si>
  <si>
    <t>Dried</t>
  </si>
  <si>
    <t>52wk - Current Year DOLLAR SHARE</t>
  </si>
  <si>
    <t>52wk - Current Year DOLLAR SHARE - Whole</t>
  </si>
  <si>
    <t>52wk - Current Year DOLLAR SHARE - Sliced</t>
  </si>
  <si>
    <t>Mushroom Dollar Share by Region</t>
  </si>
  <si>
    <t>52wk - Current Year</t>
  </si>
  <si>
    <t>MAP</t>
  </si>
  <si>
    <t>Contents of each tab:</t>
  </si>
  <si>
    <t>Trends - Pick a Market</t>
  </si>
  <si>
    <t>If printed, the report by market is 87 pages</t>
  </si>
  <si>
    <t>The report shows trends and prices for the market versus the region and Total U.S.</t>
  </si>
  <si>
    <t>Select a market</t>
  </si>
  <si>
    <t>The report will auto update to show the selected market and its corresponding region</t>
  </si>
  <si>
    <t>How to use this report:</t>
  </si>
  <si>
    <t>This tab allows for the user to select ONE (1) market and see how the trends and pricing of that market compare to that of its corresponding region and Total U.S.</t>
  </si>
  <si>
    <t>If printed, the report by region is 18 pages</t>
  </si>
  <si>
    <t>In cell C2 (highlighted in yellow), there is a drop down list of markets</t>
  </si>
  <si>
    <t>If printed, this market-region report is 21 pages</t>
  </si>
  <si>
    <t>Topline</t>
  </si>
  <si>
    <t>Total Produce</t>
  </si>
  <si>
    <t>Use the slider at the bottom of the screen to move the report from left to right</t>
  </si>
  <si>
    <t>Definitions:</t>
  </si>
  <si>
    <t>Includes all fruits and vegetables in the produce department</t>
  </si>
  <si>
    <t>$ Category Contribution</t>
  </si>
  <si>
    <t>Is expressed in percentage (%) format to show how much the category contributes to Total Produce</t>
  </si>
  <si>
    <t>Sales, pricing and trends for 4wk, 13wk, 26wk and 52wk timeframes for the following Markets:</t>
  </si>
  <si>
    <t>Sales, pricing and trends for 4wk, 13wk, 26wk and 52wk timeframes for the following Regions:</t>
  </si>
  <si>
    <t>Geography</t>
  </si>
  <si>
    <t>Parent</t>
  </si>
  <si>
    <t>Chain</t>
  </si>
  <si>
    <t>Bashas</t>
  </si>
  <si>
    <t>Raleys</t>
  </si>
  <si>
    <t>Safeway</t>
  </si>
  <si>
    <t>Vons</t>
  </si>
  <si>
    <t>StaterBrothers</t>
  </si>
  <si>
    <t>Stater Brothers</t>
  </si>
  <si>
    <t>Kroger</t>
  </si>
  <si>
    <t>Ralphs</t>
  </si>
  <si>
    <t>Foods Co</t>
  </si>
  <si>
    <t>SuperValu</t>
  </si>
  <si>
    <t>Albertsons</t>
  </si>
  <si>
    <t>SaveMart</t>
  </si>
  <si>
    <t>Save Mart</t>
  </si>
  <si>
    <t>Food Maxx</t>
  </si>
  <si>
    <t>Lucky</t>
  </si>
  <si>
    <t>Schnucks</t>
  </si>
  <si>
    <t>Dominicks</t>
  </si>
  <si>
    <t>GiantEagle</t>
  </si>
  <si>
    <t>Giant Eagle</t>
  </si>
  <si>
    <t>Shop N Save</t>
  </si>
  <si>
    <t>Cub Foods</t>
  </si>
  <si>
    <t>Jewel</t>
  </si>
  <si>
    <t>Spartan</t>
  </si>
  <si>
    <t>D &amp; W</t>
  </si>
  <si>
    <t>Family Fare</t>
  </si>
  <si>
    <t>DierbergsMarkets</t>
  </si>
  <si>
    <t>Dierbergs Markets</t>
  </si>
  <si>
    <t>Meijer</t>
  </si>
  <si>
    <t>Lowes</t>
  </si>
  <si>
    <t>AandP</t>
  </si>
  <si>
    <t>SuperFresh</t>
  </si>
  <si>
    <t>Pathmark</t>
  </si>
  <si>
    <t>WeisMarkets</t>
  </si>
  <si>
    <t>Weis Markets</t>
  </si>
  <si>
    <t>Publix</t>
  </si>
  <si>
    <t>Wakefern</t>
  </si>
  <si>
    <t>Ahold</t>
  </si>
  <si>
    <t>Delhaize</t>
  </si>
  <si>
    <t>Food Lion</t>
  </si>
  <si>
    <t>Bottom Dollar</t>
  </si>
  <si>
    <t>Farm Fresh</t>
  </si>
  <si>
    <t>Shoppers Food</t>
  </si>
  <si>
    <t>Acme</t>
  </si>
  <si>
    <t>Wegmans</t>
  </si>
  <si>
    <t>BiLo</t>
  </si>
  <si>
    <t>Ingles</t>
  </si>
  <si>
    <t>PriceChopper</t>
  </si>
  <si>
    <t>Price Chopper</t>
  </si>
  <si>
    <t>Food Basics</t>
  </si>
  <si>
    <t>Waldbaums</t>
  </si>
  <si>
    <t>Genuardis</t>
  </si>
  <si>
    <t>Tops</t>
  </si>
  <si>
    <t>Foodtown</t>
  </si>
  <si>
    <t>BigY</t>
  </si>
  <si>
    <t>Kings</t>
  </si>
  <si>
    <t>Stop and Shop</t>
  </si>
  <si>
    <t>Hannaford</t>
  </si>
  <si>
    <t>Shaws</t>
  </si>
  <si>
    <t>Demoulas</t>
  </si>
  <si>
    <t>FourB</t>
  </si>
  <si>
    <t>Balls</t>
  </si>
  <si>
    <t>Bakers</t>
  </si>
  <si>
    <t>HAC</t>
  </si>
  <si>
    <t>Homeland</t>
  </si>
  <si>
    <t>Roundys</t>
  </si>
  <si>
    <t>Rainbow Food</t>
  </si>
  <si>
    <t>Randalls</t>
  </si>
  <si>
    <t>WinnDixie</t>
  </si>
  <si>
    <t>Fiesta</t>
  </si>
  <si>
    <t>BrookshireStores</t>
  </si>
  <si>
    <t>Brookshire Stores</t>
  </si>
  <si>
    <t>West</t>
  </si>
  <si>
    <t>Fred Meyer</t>
  </si>
  <si>
    <t>Frys</t>
  </si>
  <si>
    <t>City Market</t>
  </si>
  <si>
    <t>King Soopers</t>
  </si>
  <si>
    <t>QFC</t>
  </si>
  <si>
    <t>Smiths</t>
  </si>
  <si>
    <t>Albany - MULO</t>
  </si>
  <si>
    <t>Atlanta - MULO</t>
  </si>
  <si>
    <t>Baltimore/Washington - MULO</t>
  </si>
  <si>
    <t>Birmingham/Montgomery - MULO</t>
  </si>
  <si>
    <t>Boston - MULO</t>
  </si>
  <si>
    <t>Buffalo/Rochester - MULO</t>
  </si>
  <si>
    <t>Charlotte - MULO</t>
  </si>
  <si>
    <t>Chicago - MULO</t>
  </si>
  <si>
    <t>Cincinnati/Dayton - MULO</t>
  </si>
  <si>
    <t>Cleveland - MULO</t>
  </si>
  <si>
    <t>Columbus - MULO</t>
  </si>
  <si>
    <t>Dallas/Ft. Worth - MULO</t>
  </si>
  <si>
    <t>Denver - MULO</t>
  </si>
  <si>
    <t>Detroit - MULO</t>
  </si>
  <si>
    <t>Grand Rapids - MULO</t>
  </si>
  <si>
    <t>Harrisburg/Scranton - MULO</t>
  </si>
  <si>
    <t>Hartford/Springfield - MULO</t>
  </si>
  <si>
    <t>Houston - MULO</t>
  </si>
  <si>
    <t>Indianapolis - MULO</t>
  </si>
  <si>
    <t>Jacksonville - MULO</t>
  </si>
  <si>
    <t>Kansas City - MULO</t>
  </si>
  <si>
    <t>Los Angeles - MULO</t>
  </si>
  <si>
    <t>Louisville - MULO</t>
  </si>
  <si>
    <t>Miami/Ft. Lauderdale - MULO</t>
  </si>
  <si>
    <t>Milwaukee - MULO</t>
  </si>
  <si>
    <t>Minneapolis/St. Paul - MULO</t>
  </si>
  <si>
    <t>Nashville - MULO</t>
  </si>
  <si>
    <t>New Orleans/Mobile - MULO</t>
  </si>
  <si>
    <t>New York - MULO</t>
  </si>
  <si>
    <t>Northern New England - MULO</t>
  </si>
  <si>
    <t>Omaha - MULO</t>
  </si>
  <si>
    <t>Orlando - MULO</t>
  </si>
  <si>
    <t>Peoria/Springfield - MULO</t>
  </si>
  <si>
    <t>Philadelphia - MULO</t>
  </si>
  <si>
    <t>Phoenix/Tucson - MULO</t>
  </si>
  <si>
    <t>Pittsburgh - MULO</t>
  </si>
  <si>
    <t>Portland - MULO</t>
  </si>
  <si>
    <t>Raleigh/Greensboro - MULO</t>
  </si>
  <si>
    <t>Richmond/Norfolk - MULO</t>
  </si>
  <si>
    <t>Roanoke - MULO</t>
  </si>
  <si>
    <t>Sacramento - MULO</t>
  </si>
  <si>
    <t>Salt Lake City - MULO</t>
  </si>
  <si>
    <t>San Diego - MULO</t>
  </si>
  <si>
    <t>San Francisco - MULO</t>
  </si>
  <si>
    <t>Seattle - MULO</t>
  </si>
  <si>
    <t>South Carolina - MULO</t>
  </si>
  <si>
    <t>St. Louis - MULO</t>
  </si>
  <si>
    <t>Tampa - MULO</t>
  </si>
  <si>
    <t>California - MULO</t>
  </si>
  <si>
    <t>Great Lakes - MULO</t>
  </si>
  <si>
    <t>Midsouth - MULO</t>
  </si>
  <si>
    <t>Northeast - MULO</t>
  </si>
  <si>
    <t>Plains - MULO</t>
  </si>
  <si>
    <t>South Central - MULO</t>
  </si>
  <si>
    <t>Southeast - MULO</t>
  </si>
  <si>
    <t>West - MULO</t>
  </si>
  <si>
    <t>Total U.S. - MULO</t>
  </si>
  <si>
    <t>Market v16</t>
  </si>
  <si>
    <t>Cleveland</t>
  </si>
  <si>
    <t>Kansas City</t>
  </si>
  <si>
    <t xml:space="preserve">Louisville </t>
  </si>
  <si>
    <t>Milwaukee</t>
  </si>
  <si>
    <t>Minneapolis</t>
  </si>
  <si>
    <t>New Orleans/Mobile</t>
  </si>
  <si>
    <t>Omaha</t>
  </si>
  <si>
    <t>Pittsburgh</t>
  </si>
  <si>
    <t>Salt Lake City</t>
  </si>
  <si>
    <t xml:space="preserve">Seattle </t>
  </si>
  <si>
    <t>IRI MULO Sales - MULO Retailers (Includes Walmart, Target, Sam's, and BJ's)</t>
  </si>
  <si>
    <t>MULO</t>
  </si>
  <si>
    <t>Effective with data week ending 1/27/2013, data reflects the restatement from the Grocery (GROC) to the Multi-Outlet (MULO) universe. This means that the reported Markets and Regions contain sales from selected Club, Mass Merch and Supercenters. Specifically, these Multi-Outlets are BJ's, Sam's Club, Walmart and Target. The list of Markets below has also been updated to reflect this restatement to MULO.</t>
  </si>
  <si>
    <t>Map of the United States denoting the 8 IRI Regions</t>
  </si>
  <si>
    <t>Markets (MULO)</t>
  </si>
  <si>
    <t>Toledo - MULO</t>
  </si>
  <si>
    <t>West Tex/New Mexico - MULO</t>
  </si>
  <si>
    <t>Toledo</t>
  </si>
  <si>
    <t>West Tex/New Mexico</t>
  </si>
  <si>
    <t>Food 4 Less</t>
  </si>
  <si>
    <t>Non-SAC Other</t>
  </si>
  <si>
    <t>R+B Sac</t>
  </si>
  <si>
    <t>Sam's Club</t>
  </si>
  <si>
    <t>Target</t>
  </si>
  <si>
    <t>Walmart</t>
  </si>
  <si>
    <t xml:space="preserve"> Neighborhood Markets</t>
  </si>
  <si>
    <t xml:space="preserve"> Supercenters</t>
  </si>
  <si>
    <t>BJ's</t>
  </si>
  <si>
    <t xml:space="preserve"> Northeast </t>
  </si>
  <si>
    <t xml:space="preserve"> Bottom Dollar Corp </t>
  </si>
  <si>
    <t>Hy-Vee</t>
  </si>
  <si>
    <t>Marsh</t>
  </si>
  <si>
    <t xml:space="preserve"> Hometown </t>
  </si>
  <si>
    <t xml:space="preserve">Marketplace </t>
  </si>
  <si>
    <t xml:space="preserve">Roundy's </t>
  </si>
  <si>
    <t>East</t>
  </si>
  <si>
    <t>North</t>
  </si>
  <si>
    <t>Pathmark Philly</t>
  </si>
  <si>
    <t xml:space="preserve">Giant </t>
  </si>
  <si>
    <t>Harris Teeter</t>
  </si>
  <si>
    <t xml:space="preserve">A&amp;P </t>
  </si>
  <si>
    <t xml:space="preserve">Banner </t>
  </si>
  <si>
    <t xml:space="preserve">A&amp;P  </t>
  </si>
  <si>
    <t>Food Emp/NYC</t>
  </si>
  <si>
    <t>Super Fresh</t>
  </si>
  <si>
    <t>Giant Giant</t>
  </si>
  <si>
    <t>Dollar Corp</t>
  </si>
  <si>
    <t>Ball's</t>
  </si>
  <si>
    <t>Hen House</t>
  </si>
  <si>
    <t>Homelands</t>
  </si>
  <si>
    <t xml:space="preserve">SuperValu </t>
  </si>
  <si>
    <t>Cub</t>
  </si>
  <si>
    <t xml:space="preserve"> Hornbachers </t>
  </si>
  <si>
    <t xml:space="preserve">Shop N Save </t>
  </si>
  <si>
    <t xml:space="preserve">Alb Im Big Sky </t>
  </si>
  <si>
    <t xml:space="preserve">Alb Jwl Nmetr </t>
  </si>
  <si>
    <t xml:space="preserve">Walmart </t>
  </si>
  <si>
    <t>Neighborhood Markets</t>
  </si>
  <si>
    <t>Supercenters</t>
  </si>
  <si>
    <t>Super1</t>
  </si>
  <si>
    <t>Tom Thumb</t>
  </si>
  <si>
    <t xml:space="preserve">BJ's </t>
  </si>
  <si>
    <t>CNS</t>
  </si>
  <si>
    <t>FD World</t>
  </si>
  <si>
    <t>Piggly Wiggly</t>
  </si>
  <si>
    <t xml:space="preserve"> Food Lion</t>
  </si>
  <si>
    <t xml:space="preserve"> JH Harvey Corp </t>
  </si>
  <si>
    <t xml:space="preserve">Delhaize </t>
  </si>
  <si>
    <t xml:space="preserve">Sweetbay </t>
  </si>
  <si>
    <t xml:space="preserve">Atlanta </t>
  </si>
  <si>
    <t>AJ's</t>
  </si>
  <si>
    <t>Food City</t>
  </si>
  <si>
    <t xml:space="preserve">Alb Im Idaho </t>
  </si>
  <si>
    <t xml:space="preserve">Alb Nw Inland </t>
  </si>
  <si>
    <t xml:space="preserve">Alb Nw Oregon </t>
  </si>
  <si>
    <t xml:space="preserve">Alb Nw W Wa </t>
  </si>
  <si>
    <t>Alb Sca LV</t>
  </si>
  <si>
    <t>RMA Dollars</t>
  </si>
  <si>
    <t>RMA Dollars, Prior Yr % Chg</t>
  </si>
  <si>
    <t>RMA Pounds</t>
  </si>
  <si>
    <t>RMA Pounds, Prior Yr % Chg</t>
  </si>
  <si>
    <t>RMA Purchases</t>
  </si>
  <si>
    <t>RMA Purchases, Prior Yr % Chg</t>
  </si>
  <si>
    <t>RMA Price/Lbs</t>
  </si>
  <si>
    <t>RMA Price/Lbs, Prior Yr % Chg</t>
  </si>
  <si>
    <t>RMA Price/Purch</t>
  </si>
  <si>
    <t>RMA Price/Purch, Prior Yr % Chg</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</si>
</sst>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8" formatCode="&quot;$&quot;#,##0.00_);[Red]\(&quot;$&quot;#,##0.00\)"/>
    <numFmt numFmtId="43" formatCode="_(* #,##0.00_);_(* \(#,##0.00\);_(* &quot;-&quot;??_);_(@_)"/>
    <numFmt numFmtId="164" formatCode="0.0%"/>
    <numFmt numFmtId="165" formatCode="_(* #,##0_);_(* \(#,##0\);_(* &quot;-&quot;??_);_(@_)"/>
    <numFmt numFmtId="166" formatCode="&quot;$&quot;#,##0"/>
    <numFmt numFmtId="167" formatCode="&quot;$&quot;#,##0.00"/>
    <numFmt numFmtId="168" formatCode="\+0.0%;[Red]\-0.0%;&quot;0.0%&quot;"/>
    <numFmt numFmtId="169" formatCode="\+0.0;[Red]\-0.0;&quot;0.0%&quot;"/>
    <numFmt numFmtId="170" formatCode="\+0.0;[Red]\-0.0;&quot;0.0&quot;"/>
    <numFmt numFmtId="171" formatCode="\+0.0%;[Red]\-0.0%;&quot;n/a&quot;"/>
    <numFmt numFmtId="172" formatCode="&quot;$&quot;#,##0.00;[Red]&quot;$&quot;#,##0.00"/>
  </numFmts>
  <fonts count="43" x14ac:knownFonts="1">
    <font>
      <sz val="10"/>
      <name val="Arial"/>
    </font>
    <font>
      <sz val="11"/>
      <color theme="1"/>
      <name val="Calibri"/>
      <family val="2"/>
      <scheme val="minor"/>
    </font>
    <font>
      <sz val="10"/>
      <name val="Arial"/>
      <family val="2"/>
    </font>
    <font>
      <sz val="8"/>
      <name val="Arial"/>
      <family val="2"/>
    </font>
    <font>
      <sz val="9"/>
      <color theme="1"/>
      <name val="Calibri"/>
      <family val="2"/>
      <scheme val="minor"/>
    </font>
    <font>
      <sz val="9"/>
      <color theme="0"/>
      <name val="Calibri"/>
      <family val="2"/>
      <scheme val="minor"/>
    </font>
    <font>
      <sz val="9"/>
      <color rgb="FF9C0006"/>
      <name val="Calibri"/>
      <family val="2"/>
      <scheme val="minor"/>
    </font>
    <font>
      <b/>
      <sz val="9"/>
      <color rgb="FFFA7D00"/>
      <name val="Calibri"/>
      <family val="2"/>
      <scheme val="minor"/>
    </font>
    <font>
      <b/>
      <sz val="9"/>
      <color theme="0"/>
      <name val="Calibri"/>
      <family val="2"/>
      <scheme val="minor"/>
    </font>
    <font>
      <i/>
      <sz val="9"/>
      <color rgb="FF7F7F7F"/>
      <name val="Calibri"/>
      <family val="2"/>
      <scheme val="minor"/>
    </font>
    <font>
      <sz val="9"/>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9"/>
      <color rgb="FF3F3F76"/>
      <name val="Calibri"/>
      <family val="2"/>
      <scheme val="minor"/>
    </font>
    <font>
      <sz val="9"/>
      <color rgb="FFFA7D00"/>
      <name val="Calibri"/>
      <family val="2"/>
      <scheme val="minor"/>
    </font>
    <font>
      <sz val="9"/>
      <color rgb="FF9C6500"/>
      <name val="Calibri"/>
      <family val="2"/>
      <scheme val="minor"/>
    </font>
    <font>
      <b/>
      <sz val="9"/>
      <color rgb="FF3F3F3F"/>
      <name val="Calibri"/>
      <family val="2"/>
      <scheme val="minor"/>
    </font>
    <font>
      <b/>
      <sz val="18"/>
      <color theme="3"/>
      <name val="Cambria"/>
      <family val="2"/>
      <scheme val="major"/>
    </font>
    <font>
      <b/>
      <sz val="9"/>
      <color theme="1"/>
      <name val="Calibri"/>
      <family val="2"/>
      <scheme val="minor"/>
    </font>
    <font>
      <sz val="9"/>
      <color rgb="FFFF0000"/>
      <name val="Calibri"/>
      <family val="2"/>
      <scheme val="minor"/>
    </font>
    <font>
      <sz val="10"/>
      <name val="Calibri"/>
      <family val="2"/>
      <scheme val="minor"/>
    </font>
    <font>
      <sz val="10"/>
      <color indexed="9"/>
      <name val="Calibri"/>
      <family val="2"/>
      <scheme val="minor"/>
    </font>
    <font>
      <u/>
      <sz val="10"/>
      <name val="Calibri"/>
      <family val="2"/>
      <scheme val="minor"/>
    </font>
    <font>
      <b/>
      <sz val="8"/>
      <color rgb="FF000099"/>
      <name val="Calibri"/>
      <family val="2"/>
      <scheme val="minor"/>
    </font>
    <font>
      <b/>
      <sz val="10"/>
      <name val="Calibri"/>
      <family val="2"/>
      <scheme val="minor"/>
    </font>
    <font>
      <b/>
      <u/>
      <sz val="10"/>
      <name val="Calibri"/>
      <family val="2"/>
      <scheme val="minor"/>
    </font>
    <font>
      <b/>
      <sz val="10"/>
      <color rgb="FF000099"/>
      <name val="Calibri"/>
      <family val="2"/>
      <scheme val="minor"/>
    </font>
    <font>
      <b/>
      <sz val="14"/>
      <name val="Calibri"/>
      <family val="2"/>
      <scheme val="minor"/>
    </font>
    <font>
      <b/>
      <sz val="10"/>
      <color indexed="9"/>
      <name val="Calibri"/>
      <family val="2"/>
      <scheme val="minor"/>
    </font>
    <font>
      <b/>
      <sz val="12"/>
      <name val="Calibri"/>
      <family val="2"/>
      <scheme val="minor"/>
    </font>
    <font>
      <sz val="8"/>
      <color theme="1"/>
      <name val="Calibri"/>
      <family val="2"/>
      <scheme val="minor"/>
    </font>
    <font>
      <sz val="8"/>
      <name val="Calibri"/>
      <family val="2"/>
      <scheme val="minor"/>
    </font>
    <font>
      <b/>
      <sz val="8"/>
      <name val="Calibri"/>
      <family val="2"/>
      <scheme val="minor"/>
    </font>
    <font>
      <i/>
      <sz val="8"/>
      <color theme="1"/>
      <name val="Calibri"/>
      <family val="2"/>
      <scheme val="minor"/>
    </font>
    <font>
      <sz val="12"/>
      <name val="Calibri"/>
      <family val="2"/>
      <scheme val="minor"/>
    </font>
    <font>
      <b/>
      <u/>
      <sz val="12"/>
      <name val="Calibri"/>
      <family val="2"/>
      <scheme val="minor"/>
    </font>
    <font>
      <b/>
      <i/>
      <sz val="12"/>
      <name val="Calibri"/>
      <family val="2"/>
      <scheme val="minor"/>
    </font>
    <font>
      <b/>
      <sz val="12"/>
      <color theme="0"/>
      <name val="Calibri"/>
      <family val="2"/>
      <scheme val="minor"/>
    </font>
    <font>
      <sz val="10"/>
      <name val="MS Sans Serif"/>
      <family val="2"/>
    </font>
    <font>
      <b/>
      <sz val="14"/>
      <color theme="0"/>
      <name val="Calibri"/>
      <family val="2"/>
      <scheme val="minor"/>
    </font>
    <font>
      <sz val="14"/>
      <color theme="0"/>
      <name val="Calibri"/>
      <family val="2"/>
      <scheme val="minor"/>
    </font>
    <font>
      <b/>
      <sz val="9"/>
      <color indexed="81"/>
      <name val="Tahoma"/>
      <family val="2"/>
    </font>
  </fonts>
  <fills count="49">
    <fill>
      <patternFill patternType="none"/>
    </fill>
    <fill>
      <patternFill patternType="gray125"/>
    </fill>
    <fill>
      <patternFill patternType="solid">
        <fgColor indexed="10"/>
        <bgColor indexed="64"/>
      </patternFill>
    </fill>
    <fill>
      <patternFill patternType="solid">
        <fgColor indexed="53"/>
        <bgColor indexed="64"/>
      </patternFill>
    </fill>
    <fill>
      <patternFill patternType="solid">
        <fgColor indexed="17"/>
        <bgColor indexed="64"/>
      </patternFill>
    </fill>
    <fill>
      <patternFill patternType="solid">
        <fgColor indexed="12"/>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00"/>
        <bgColor indexed="64"/>
      </patternFill>
    </fill>
    <fill>
      <patternFill patternType="solid">
        <fgColor rgb="FFFFFF99"/>
        <bgColor indexed="64"/>
      </patternFill>
    </fill>
    <fill>
      <patternFill patternType="solid">
        <fgColor rgb="FF92D050"/>
        <bgColor indexed="64"/>
      </patternFill>
    </fill>
    <fill>
      <patternFill patternType="solid">
        <fgColor rgb="FFFFFFFF"/>
        <bgColor indexed="64"/>
      </patternFill>
    </fill>
    <fill>
      <patternFill patternType="solid">
        <fgColor theme="1"/>
        <bgColor indexed="64"/>
      </patternFill>
    </fill>
    <fill>
      <patternFill patternType="solid">
        <fgColor rgb="FFFFC000"/>
        <bgColor indexed="64"/>
      </patternFill>
    </fill>
    <fill>
      <patternFill patternType="solid">
        <fgColor theme="0" tint="-0.14999847407452621"/>
        <bgColor indexed="64"/>
      </patternFill>
    </fill>
    <fill>
      <patternFill patternType="solid">
        <fgColor rgb="FFFF0000"/>
        <bgColor indexed="64"/>
      </patternFill>
    </fill>
    <fill>
      <patternFill patternType="solid">
        <fgColor rgb="FF00B0F0"/>
        <bgColor indexed="64"/>
      </patternFill>
    </fill>
    <fill>
      <patternFill patternType="solid">
        <fgColor rgb="FF7030A0"/>
        <bgColor indexed="64"/>
      </patternFill>
    </fill>
    <fill>
      <patternFill patternType="solid">
        <fgColor theme="9" tint="0.79998168889431442"/>
        <bgColor indexed="64"/>
      </patternFill>
    </fill>
    <fill>
      <patternFill patternType="solid">
        <fgColor theme="8" tint="0.79998168889431442"/>
        <bgColor indexed="64"/>
      </patternFill>
    </fill>
  </fills>
  <borders count="34">
    <border>
      <left/>
      <right/>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rgb="FFC0C0C0"/>
      </left>
      <right/>
      <top style="thin">
        <color rgb="FFC0C0C0"/>
      </top>
      <bottom/>
      <diagonal/>
    </border>
    <border>
      <left/>
      <right style="thin">
        <color rgb="FFC0C0C0"/>
      </right>
      <top style="thin">
        <color rgb="FFC0C0C0"/>
      </top>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bottom style="thin">
        <color rgb="FFC0C0C0"/>
      </bottom>
      <diagonal/>
    </border>
    <border>
      <left/>
      <right style="thin">
        <color rgb="FFC0C0C0"/>
      </right>
      <top/>
      <bottom style="thin">
        <color rgb="FFC0C0C0"/>
      </bottom>
      <diagonal/>
    </border>
    <border>
      <left style="thin">
        <color rgb="FFC0C0C0"/>
      </left>
      <right style="thin">
        <color rgb="FFC0C0C0"/>
      </right>
      <top style="thin">
        <color rgb="FFC0C0C0"/>
      </top>
      <bottom/>
      <diagonal/>
    </border>
    <border>
      <left style="thin">
        <color rgb="FFC0C0C0"/>
      </left>
      <right style="thin">
        <color rgb="FFC0C0C0"/>
      </right>
      <top/>
      <bottom/>
      <diagonal/>
    </border>
    <border>
      <left/>
      <right/>
      <top style="thin">
        <color rgb="FFC0C0C0"/>
      </top>
      <bottom/>
      <diagonal/>
    </border>
    <border>
      <left/>
      <right/>
      <top/>
      <bottom style="thin">
        <color rgb="FFC0C0C0"/>
      </bottom>
      <diagonal/>
    </border>
    <border>
      <left/>
      <right/>
      <top/>
      <bottom style="thin">
        <color indexed="64"/>
      </bottom>
      <diagonal/>
    </border>
    <border>
      <left/>
      <right/>
      <top/>
      <bottom style="hair">
        <color auto="1"/>
      </bottom>
      <diagonal/>
    </border>
    <border>
      <left style="double">
        <color rgb="FFFF0000"/>
      </left>
      <right/>
      <top style="double">
        <color rgb="FFFF0000"/>
      </top>
      <bottom style="double">
        <color rgb="FFFF0000"/>
      </bottom>
      <diagonal/>
    </border>
    <border>
      <left/>
      <right style="double">
        <color rgb="FFFF0000"/>
      </right>
      <top style="double">
        <color rgb="FFFF0000"/>
      </top>
      <bottom style="double">
        <color rgb="FFFF0000"/>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49">
    <xf numFmtId="0" fontId="0" fillId="0" borderId="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6" fillId="30" borderId="0" applyNumberFormat="0" applyBorder="0" applyAlignment="0" applyProtection="0"/>
    <xf numFmtId="0" fontId="7" fillId="31" borderId="5" applyNumberFormat="0" applyAlignment="0" applyProtection="0"/>
    <xf numFmtId="0" fontId="8" fillId="32" borderId="6" applyNumberFormat="0" applyAlignment="0" applyProtection="0"/>
    <xf numFmtId="43" fontId="2" fillId="0" borderId="0" applyFont="0" applyFill="0" applyBorder="0" applyAlignment="0" applyProtection="0"/>
    <xf numFmtId="0" fontId="9" fillId="0" borderId="0" applyNumberFormat="0" applyFill="0" applyBorder="0" applyAlignment="0" applyProtection="0"/>
    <xf numFmtId="0" fontId="10" fillId="33" borderId="0" applyNumberFormat="0" applyBorder="0" applyAlignment="0" applyProtection="0"/>
    <xf numFmtId="0" fontId="11" fillId="0" borderId="7" applyNumberFormat="0" applyFill="0" applyAlignment="0" applyProtection="0"/>
    <xf numFmtId="0" fontId="12" fillId="0" borderId="8" applyNumberFormat="0" applyFill="0" applyAlignment="0" applyProtection="0"/>
    <xf numFmtId="0" fontId="13" fillId="0" borderId="9" applyNumberFormat="0" applyFill="0" applyAlignment="0" applyProtection="0"/>
    <xf numFmtId="0" fontId="13" fillId="0" borderId="0" applyNumberFormat="0" applyFill="0" applyBorder="0" applyAlignment="0" applyProtection="0"/>
    <xf numFmtId="0" fontId="14" fillId="34" borderId="5" applyNumberFormat="0" applyAlignment="0" applyProtection="0"/>
    <xf numFmtId="0" fontId="15" fillId="0" borderId="10" applyNumberFormat="0" applyFill="0" applyAlignment="0" applyProtection="0"/>
    <xf numFmtId="0" fontId="16" fillId="35" borderId="0" applyNumberFormat="0" applyBorder="0" applyAlignment="0" applyProtection="0"/>
    <xf numFmtId="0" fontId="4" fillId="0" borderId="0"/>
    <xf numFmtId="0" fontId="4" fillId="36" borderId="11" applyNumberFormat="0" applyFont="0" applyAlignment="0" applyProtection="0"/>
    <xf numFmtId="0" fontId="17" fillId="31" borderId="12" applyNumberFormat="0" applyAlignment="0" applyProtection="0"/>
    <xf numFmtId="9" fontId="2" fillId="0" borderId="0" applyFont="0" applyFill="0" applyBorder="0" applyAlignment="0" applyProtection="0"/>
    <xf numFmtId="0" fontId="18" fillId="0" borderId="0" applyNumberFormat="0" applyFill="0" applyBorder="0" applyAlignment="0" applyProtection="0"/>
    <xf numFmtId="0" fontId="19" fillId="0" borderId="13" applyNumberFormat="0" applyFill="0" applyAlignment="0" applyProtection="0"/>
    <xf numFmtId="0" fontId="20" fillId="0" borderId="0" applyNumberFormat="0" applyFill="0" applyBorder="0" applyAlignment="0" applyProtection="0"/>
    <xf numFmtId="0" fontId="39" fillId="0" borderId="0"/>
    <xf numFmtId="0" fontId="1" fillId="0" borderId="0"/>
    <xf numFmtId="0" fontId="1" fillId="0" borderId="0"/>
    <xf numFmtId="0" fontId="1" fillId="0" borderId="0"/>
  </cellStyleXfs>
  <cellXfs count="159">
    <xf numFmtId="0" fontId="0" fillId="0" borderId="0" xfId="0"/>
    <xf numFmtId="0" fontId="0" fillId="0" borderId="0" xfId="0" applyBorder="1"/>
    <xf numFmtId="10" fontId="0" fillId="0" borderId="0" xfId="0" applyNumberFormat="1" applyBorder="1"/>
    <xf numFmtId="0" fontId="21" fillId="0" borderId="0" xfId="0" applyFont="1"/>
    <xf numFmtId="0" fontId="25" fillId="0" borderId="0" xfId="0" applyFont="1"/>
    <xf numFmtId="0" fontId="24" fillId="40" borderId="14" xfId="0" applyFont="1" applyFill="1" applyBorder="1" applyAlignment="1">
      <alignment vertical="center"/>
    </xf>
    <xf numFmtId="0" fontId="24" fillId="40" borderId="24" xfId="0" applyFont="1" applyFill="1" applyBorder="1" applyAlignment="1">
      <alignment vertical="center"/>
    </xf>
    <xf numFmtId="0" fontId="24" fillId="40" borderId="15" xfId="0" applyFont="1" applyFill="1" applyBorder="1" applyAlignment="1">
      <alignment vertical="center"/>
    </xf>
    <xf numFmtId="0" fontId="24" fillId="40" borderId="16" xfId="0" applyFont="1" applyFill="1" applyBorder="1" applyAlignment="1">
      <alignment vertical="center"/>
    </xf>
    <xf numFmtId="0" fontId="24" fillId="40" borderId="18" xfId="0" applyFont="1" applyFill="1" applyBorder="1" applyAlignment="1">
      <alignment vertical="center"/>
    </xf>
    <xf numFmtId="0" fontId="24" fillId="40" borderId="20" xfId="0" applyFont="1" applyFill="1" applyBorder="1" applyAlignment="1">
      <alignment vertical="center"/>
    </xf>
    <xf numFmtId="0" fontId="24" fillId="40" borderId="25" xfId="0" applyFont="1" applyFill="1" applyBorder="1" applyAlignment="1">
      <alignment vertical="center"/>
    </xf>
    <xf numFmtId="0" fontId="24" fillId="40" borderId="21" xfId="0" applyFont="1" applyFill="1" applyBorder="1" applyAlignment="1">
      <alignment vertical="center"/>
    </xf>
    <xf numFmtId="0" fontId="24" fillId="40" borderId="19" xfId="0" applyFont="1" applyFill="1" applyBorder="1" applyAlignment="1">
      <alignment horizontal="center" vertical="center"/>
    </xf>
    <xf numFmtId="0" fontId="24" fillId="40" borderId="19" xfId="0" applyFont="1" applyFill="1" applyBorder="1" applyAlignment="1">
      <alignment horizontal="left" vertical="center"/>
    </xf>
    <xf numFmtId="166" fontId="31" fillId="38" borderId="19" xfId="0" applyNumberFormat="1" applyFont="1" applyFill="1" applyBorder="1" applyAlignment="1">
      <alignment horizontal="right" vertical="center"/>
    </xf>
    <xf numFmtId="164" fontId="31" fillId="38" borderId="19" xfId="0" applyNumberFormat="1" applyFont="1" applyFill="1" applyBorder="1" applyAlignment="1">
      <alignment horizontal="right" vertical="center"/>
    </xf>
    <xf numFmtId="3" fontId="31" fillId="38" borderId="19" xfId="0" applyNumberFormat="1" applyFont="1" applyFill="1" applyBorder="1" applyAlignment="1">
      <alignment horizontal="right" vertical="center"/>
    </xf>
    <xf numFmtId="167" fontId="31" fillId="38" borderId="19" xfId="0" applyNumberFormat="1" applyFont="1" applyFill="1" applyBorder="1" applyAlignment="1">
      <alignment horizontal="right" vertical="center"/>
    </xf>
    <xf numFmtId="0" fontId="31" fillId="38" borderId="19" xfId="0" applyFont="1" applyFill="1" applyBorder="1" applyAlignment="1">
      <alignment horizontal="right" vertical="center"/>
    </xf>
    <xf numFmtId="0" fontId="24" fillId="40" borderId="17" xfId="0" applyFont="1" applyFill="1" applyBorder="1" applyAlignment="1">
      <alignment vertical="center"/>
    </xf>
    <xf numFmtId="166" fontId="34" fillId="38" borderId="19" xfId="0" applyNumberFormat="1" applyFont="1" applyFill="1" applyBorder="1" applyAlignment="1">
      <alignment horizontal="right" vertical="center"/>
    </xf>
    <xf numFmtId="0" fontId="32" fillId="0" borderId="0" xfId="0" applyFont="1" applyAlignment="1">
      <alignment vertical="center"/>
    </xf>
    <xf numFmtId="14" fontId="32" fillId="38" borderId="0" xfId="0" applyNumberFormat="1" applyFont="1" applyFill="1" applyAlignment="1">
      <alignment vertical="center"/>
    </xf>
    <xf numFmtId="14" fontId="32" fillId="0" borderId="0" xfId="0" applyNumberFormat="1" applyFont="1" applyFill="1" applyAlignment="1">
      <alignment vertical="center"/>
    </xf>
    <xf numFmtId="0" fontId="32" fillId="0" borderId="0" xfId="0" applyFont="1" applyFill="1" applyAlignment="1">
      <alignment vertical="center"/>
    </xf>
    <xf numFmtId="0" fontId="33" fillId="39" borderId="0" xfId="0" applyFont="1" applyFill="1" applyAlignment="1">
      <alignment horizontal="left" vertical="center"/>
    </xf>
    <xf numFmtId="0" fontId="32" fillId="39" borderId="0" xfId="0" applyFont="1" applyFill="1" applyAlignment="1">
      <alignment vertical="center"/>
    </xf>
    <xf numFmtId="0" fontId="24" fillId="40" borderId="22" xfId="0" applyFont="1" applyFill="1" applyBorder="1" applyAlignment="1">
      <alignment vertical="center"/>
    </xf>
    <xf numFmtId="0" fontId="24" fillId="40" borderId="23" xfId="0" applyFont="1" applyFill="1" applyBorder="1" applyAlignment="1">
      <alignment vertical="center"/>
    </xf>
    <xf numFmtId="0" fontId="32" fillId="39" borderId="0" xfId="0" applyFont="1" applyFill="1" applyAlignment="1">
      <alignment horizontal="center" vertical="center"/>
    </xf>
    <xf numFmtId="168" fontId="32" fillId="0" borderId="0" xfId="0" applyNumberFormat="1" applyFont="1" applyAlignment="1">
      <alignment horizontal="right" vertical="center"/>
    </xf>
    <xf numFmtId="164" fontId="32" fillId="0" borderId="0" xfId="41" applyNumberFormat="1" applyFont="1" applyAlignment="1">
      <alignment horizontal="right" vertical="center"/>
    </xf>
    <xf numFmtId="169" fontId="32" fillId="0" borderId="0" xfId="0" applyNumberFormat="1" applyFont="1" applyAlignment="1">
      <alignment horizontal="right" vertical="center"/>
    </xf>
    <xf numFmtId="0" fontId="30" fillId="0" borderId="0" xfId="0" applyFont="1" applyAlignment="1" applyProtection="1">
      <alignment horizontal="right" vertical="center"/>
      <protection hidden="1"/>
    </xf>
    <xf numFmtId="0" fontId="35" fillId="0" borderId="0" xfId="0" applyFont="1" applyAlignment="1" applyProtection="1">
      <alignment horizontal="center" vertical="center"/>
      <protection hidden="1"/>
    </xf>
    <xf numFmtId="0" fontId="35" fillId="0" borderId="0" xfId="0" applyFont="1" applyFill="1" applyAlignment="1" applyProtection="1">
      <alignment horizontal="left" vertical="center"/>
      <protection hidden="1"/>
    </xf>
    <xf numFmtId="0" fontId="35" fillId="0" borderId="0" xfId="0" applyFont="1" applyFill="1" applyAlignment="1" applyProtection="1">
      <alignment horizontal="center" vertical="center"/>
      <protection hidden="1"/>
    </xf>
    <xf numFmtId="0" fontId="25" fillId="0" borderId="0" xfId="0" applyFont="1" applyFill="1" applyAlignment="1" applyProtection="1">
      <alignment horizontal="center" vertical="center"/>
      <protection hidden="1"/>
    </xf>
    <xf numFmtId="0" fontId="25" fillId="0" borderId="0" xfId="0" applyFont="1" applyAlignment="1" applyProtection="1">
      <alignment horizontal="center" vertical="center"/>
      <protection hidden="1"/>
    </xf>
    <xf numFmtId="0" fontId="30" fillId="0" borderId="0" xfId="0" applyFont="1" applyAlignment="1" applyProtection="1">
      <alignment horizontal="center" vertical="center"/>
      <protection hidden="1"/>
    </xf>
    <xf numFmtId="0" fontId="36" fillId="0" borderId="0" xfId="0" applyFont="1" applyAlignment="1" applyProtection="1">
      <alignment horizontal="left" vertical="center"/>
      <protection hidden="1"/>
    </xf>
    <xf numFmtId="0" fontId="35" fillId="0" borderId="0" xfId="0" applyFont="1" applyAlignment="1" applyProtection="1">
      <alignment horizontal="left" vertical="center"/>
      <protection hidden="1"/>
    </xf>
    <xf numFmtId="0" fontId="36" fillId="0" borderId="0" xfId="0" applyFont="1" applyAlignment="1" applyProtection="1">
      <alignment horizontal="center" vertical="center"/>
      <protection hidden="1"/>
    </xf>
    <xf numFmtId="0" fontId="35" fillId="0" borderId="0" xfId="0" applyFont="1" applyAlignment="1" applyProtection="1">
      <alignment horizontal="right" vertical="center"/>
      <protection hidden="1"/>
    </xf>
    <xf numFmtId="164" fontId="35" fillId="0" borderId="0" xfId="41" applyNumberFormat="1" applyFont="1" applyAlignment="1" applyProtection="1">
      <alignment horizontal="center" vertical="center"/>
      <protection hidden="1"/>
    </xf>
    <xf numFmtId="171" fontId="35" fillId="0" borderId="0" xfId="41" applyNumberFormat="1" applyFont="1" applyAlignment="1" applyProtection="1">
      <alignment horizontal="center" vertical="center"/>
      <protection hidden="1"/>
    </xf>
    <xf numFmtId="167" fontId="35" fillId="0" borderId="0" xfId="41" applyNumberFormat="1" applyFont="1" applyAlignment="1" applyProtection="1">
      <alignment horizontal="center" vertical="center"/>
      <protection hidden="1"/>
    </xf>
    <xf numFmtId="0" fontId="0" fillId="0" borderId="0" xfId="0" applyProtection="1">
      <protection hidden="1"/>
    </xf>
    <xf numFmtId="0" fontId="25" fillId="0" borderId="0" xfId="0" applyFont="1" applyAlignment="1" applyProtection="1">
      <alignment horizontal="right" vertical="center"/>
      <protection hidden="1"/>
    </xf>
    <xf numFmtId="0" fontId="37" fillId="0" borderId="0" xfId="0" applyFont="1" applyAlignment="1" applyProtection="1">
      <alignment horizontal="center" vertical="center"/>
      <protection hidden="1"/>
    </xf>
    <xf numFmtId="166" fontId="21" fillId="0" borderId="0" xfId="41" applyNumberFormat="1" applyFont="1" applyAlignment="1" applyProtection="1">
      <alignment horizontal="right" vertical="center"/>
      <protection hidden="1"/>
    </xf>
    <xf numFmtId="0" fontId="25" fillId="0" borderId="0" xfId="0" applyFont="1" applyAlignment="1" applyProtection="1">
      <alignment horizontal="center" vertical="center"/>
      <protection hidden="1"/>
    </xf>
    <xf numFmtId="166" fontId="21" fillId="0" borderId="0" xfId="41" applyNumberFormat="1" applyFont="1" applyAlignment="1" applyProtection="1">
      <alignment horizontal="center" vertical="center"/>
      <protection hidden="1"/>
    </xf>
    <xf numFmtId="0" fontId="30" fillId="0" borderId="0" xfId="0" applyFont="1" applyProtection="1">
      <protection hidden="1"/>
    </xf>
    <xf numFmtId="0" fontId="35" fillId="0" borderId="0" xfId="0" applyFont="1" applyProtection="1">
      <protection hidden="1"/>
    </xf>
    <xf numFmtId="0" fontId="30" fillId="43" borderId="0" xfId="0" applyFont="1" applyFill="1" applyProtection="1">
      <protection hidden="1"/>
    </xf>
    <xf numFmtId="0" fontId="30" fillId="0" borderId="27" xfId="0" applyFont="1" applyBorder="1" applyProtection="1">
      <protection hidden="1"/>
    </xf>
    <xf numFmtId="0" fontId="35" fillId="0" borderId="27" xfId="0" applyFont="1" applyBorder="1" applyProtection="1">
      <protection hidden="1"/>
    </xf>
    <xf numFmtId="0" fontId="38" fillId="44" borderId="0" xfId="0" applyFont="1" applyFill="1" applyProtection="1">
      <protection hidden="1"/>
    </xf>
    <xf numFmtId="0" fontId="35" fillId="0" borderId="0" xfId="0" applyFont="1" applyAlignment="1" applyProtection="1">
      <alignment vertical="center"/>
      <protection hidden="1"/>
    </xf>
    <xf numFmtId="0" fontId="35" fillId="0" borderId="0" xfId="0" applyFont="1" applyAlignment="1" applyProtection="1">
      <alignment horizontal="left" vertical="top"/>
      <protection hidden="1"/>
    </xf>
    <xf numFmtId="0" fontId="30" fillId="45" borderId="0" xfId="0" applyFont="1" applyFill="1" applyProtection="1">
      <protection hidden="1"/>
    </xf>
    <xf numFmtId="0" fontId="35" fillId="0" borderId="0" xfId="0" applyFont="1" applyAlignment="1" applyProtection="1">
      <alignment vertical="top" wrapText="1"/>
      <protection hidden="1"/>
    </xf>
    <xf numFmtId="0" fontId="38" fillId="46" borderId="0" xfId="0" applyFont="1" applyFill="1" applyProtection="1">
      <protection hidden="1"/>
    </xf>
    <xf numFmtId="0" fontId="35" fillId="0" borderId="0" xfId="0" applyFont="1" applyAlignment="1" applyProtection="1">
      <alignment vertical="top"/>
      <protection hidden="1"/>
    </xf>
    <xf numFmtId="0" fontId="21" fillId="0" borderId="0" xfId="0" applyFont="1" applyAlignment="1" applyProtection="1">
      <alignment vertical="center"/>
      <protection hidden="1"/>
    </xf>
    <xf numFmtId="0" fontId="21" fillId="0" borderId="0" xfId="0" applyFont="1" applyFill="1" applyBorder="1" applyAlignment="1" applyProtection="1">
      <alignment vertical="center"/>
      <protection hidden="1"/>
    </xf>
    <xf numFmtId="165" fontId="22" fillId="0" borderId="0" xfId="28" applyNumberFormat="1" applyFont="1" applyAlignment="1" applyProtection="1">
      <alignment vertical="center"/>
      <protection hidden="1"/>
    </xf>
    <xf numFmtId="165" fontId="21" fillId="0" borderId="0" xfId="28" applyNumberFormat="1" applyFont="1" applyAlignment="1" applyProtection="1">
      <alignment vertical="center"/>
      <protection hidden="1"/>
    </xf>
    <xf numFmtId="164" fontId="21" fillId="0" borderId="0" xfId="0" applyNumberFormat="1" applyFont="1" applyAlignment="1" applyProtection="1">
      <alignment vertical="center"/>
      <protection hidden="1"/>
    </xf>
    <xf numFmtId="0" fontId="25" fillId="0" borderId="0" xfId="0" applyFont="1" applyAlignment="1" applyProtection="1">
      <alignment horizontal="left" vertical="center"/>
      <protection hidden="1"/>
    </xf>
    <xf numFmtId="165" fontId="26" fillId="0" borderId="1" xfId="28" applyNumberFormat="1" applyFont="1" applyBorder="1" applyAlignment="1" applyProtection="1">
      <alignment horizontal="center" vertical="center"/>
      <protection hidden="1"/>
    </xf>
    <xf numFmtId="164" fontId="26" fillId="0" borderId="2" xfId="0" applyNumberFormat="1" applyFont="1" applyBorder="1" applyAlignment="1" applyProtection="1">
      <alignment horizontal="center" vertical="center"/>
      <protection hidden="1"/>
    </xf>
    <xf numFmtId="165" fontId="26" fillId="0" borderId="0" xfId="28" applyNumberFormat="1" applyFont="1" applyBorder="1" applyAlignment="1" applyProtection="1">
      <alignment horizontal="center" vertical="center"/>
      <protection hidden="1"/>
    </xf>
    <xf numFmtId="0" fontId="21" fillId="0" borderId="0" xfId="0" applyFont="1" applyBorder="1" applyAlignment="1" applyProtection="1">
      <alignment vertical="center"/>
      <protection hidden="1"/>
    </xf>
    <xf numFmtId="166" fontId="21" fillId="0" borderId="1" xfId="28" applyNumberFormat="1" applyFont="1" applyBorder="1" applyAlignment="1" applyProtection="1">
      <alignment horizontal="right" vertical="center"/>
      <protection hidden="1"/>
    </xf>
    <xf numFmtId="168" fontId="21" fillId="0" borderId="2" xfId="0" applyNumberFormat="1" applyFont="1" applyBorder="1" applyAlignment="1" applyProtection="1">
      <alignment horizontal="right" vertical="center"/>
      <protection hidden="1"/>
    </xf>
    <xf numFmtId="0" fontId="24" fillId="0" borderId="0" xfId="38" applyFont="1" applyFill="1" applyBorder="1" applyAlignment="1" applyProtection="1">
      <alignment vertical="center" wrapText="1"/>
      <protection hidden="1"/>
    </xf>
    <xf numFmtId="0" fontId="24" fillId="0" borderId="0" xfId="38" applyFont="1" applyFill="1" applyBorder="1" applyAlignment="1" applyProtection="1">
      <alignment horizontal="left" vertical="center" wrapText="1"/>
      <protection hidden="1"/>
    </xf>
    <xf numFmtId="165" fontId="21" fillId="0" borderId="1" xfId="28" applyNumberFormat="1" applyFont="1" applyBorder="1" applyAlignment="1" applyProtection="1">
      <alignment horizontal="right" vertical="center"/>
      <protection hidden="1"/>
    </xf>
    <xf numFmtId="165" fontId="21" fillId="0" borderId="0" xfId="28" applyNumberFormat="1" applyFont="1" applyBorder="1" applyAlignment="1" applyProtection="1">
      <alignment horizontal="right" vertical="center"/>
      <protection hidden="1"/>
    </xf>
    <xf numFmtId="164" fontId="21" fillId="0" borderId="2" xfId="0" applyNumberFormat="1" applyFont="1" applyBorder="1" applyAlignment="1" applyProtection="1">
      <alignment horizontal="right" vertical="center"/>
      <protection hidden="1"/>
    </xf>
    <xf numFmtId="165" fontId="23" fillId="0" borderId="1" xfId="28" applyNumberFormat="1" applyFont="1" applyBorder="1" applyAlignment="1" applyProtection="1">
      <alignment horizontal="right" vertical="center"/>
      <protection hidden="1"/>
    </xf>
    <xf numFmtId="164" fontId="23" fillId="0" borderId="2" xfId="0" applyNumberFormat="1" applyFont="1" applyBorder="1" applyAlignment="1" applyProtection="1">
      <alignment horizontal="right" vertical="center"/>
      <protection hidden="1"/>
    </xf>
    <xf numFmtId="165" fontId="23" fillId="0" borderId="0" xfId="28" applyNumberFormat="1" applyFont="1" applyBorder="1" applyAlignment="1" applyProtection="1">
      <alignment horizontal="right" vertical="center"/>
      <protection hidden="1"/>
    </xf>
    <xf numFmtId="3" fontId="21" fillId="0" borderId="1" xfId="28" applyNumberFormat="1" applyFont="1" applyBorder="1" applyAlignment="1" applyProtection="1">
      <alignment horizontal="right" vertical="center"/>
      <protection hidden="1"/>
    </xf>
    <xf numFmtId="167" fontId="21" fillId="0" borderId="1" xfId="28" applyNumberFormat="1" applyFont="1" applyBorder="1" applyAlignment="1" applyProtection="1">
      <alignment horizontal="right" vertical="center"/>
      <protection hidden="1"/>
    </xf>
    <xf numFmtId="43" fontId="21" fillId="0" borderId="1" xfId="28" applyFont="1" applyBorder="1" applyAlignment="1" applyProtection="1">
      <alignment horizontal="right" vertical="center"/>
      <protection hidden="1"/>
    </xf>
    <xf numFmtId="43" fontId="21" fillId="0" borderId="0" xfId="28" applyFont="1" applyBorder="1" applyAlignment="1" applyProtection="1">
      <alignment horizontal="right" vertical="center"/>
      <protection hidden="1"/>
    </xf>
    <xf numFmtId="8" fontId="21" fillId="0" borderId="1" xfId="28" applyNumberFormat="1" applyFont="1" applyBorder="1" applyAlignment="1" applyProtection="1">
      <alignment horizontal="right" vertical="center"/>
      <protection hidden="1"/>
    </xf>
    <xf numFmtId="8" fontId="21" fillId="0" borderId="0" xfId="28" applyNumberFormat="1" applyFont="1" applyBorder="1" applyAlignment="1" applyProtection="1">
      <alignment horizontal="right" vertical="center"/>
      <protection hidden="1"/>
    </xf>
    <xf numFmtId="0" fontId="21" fillId="0" borderId="0" xfId="0" applyFont="1" applyAlignment="1" applyProtection="1">
      <alignment horizontal="right" vertical="center"/>
      <protection hidden="1"/>
    </xf>
    <xf numFmtId="168" fontId="21" fillId="0" borderId="0" xfId="0" applyNumberFormat="1" applyFont="1" applyAlignment="1" applyProtection="1">
      <alignment horizontal="right" vertical="center"/>
      <protection hidden="1"/>
    </xf>
    <xf numFmtId="10" fontId="21" fillId="0" borderId="0" xfId="0" applyNumberFormat="1" applyFont="1" applyAlignment="1" applyProtection="1">
      <alignment horizontal="right" vertical="center"/>
      <protection hidden="1"/>
    </xf>
    <xf numFmtId="10" fontId="21" fillId="0" borderId="0" xfId="0" applyNumberFormat="1" applyFont="1" applyAlignment="1" applyProtection="1">
      <alignment vertical="center"/>
      <protection hidden="1"/>
    </xf>
    <xf numFmtId="168" fontId="21" fillId="0" borderId="0" xfId="0" applyNumberFormat="1" applyFont="1" applyAlignment="1" applyProtection="1">
      <alignment vertical="center"/>
      <protection hidden="1"/>
    </xf>
    <xf numFmtId="0" fontId="27" fillId="0" borderId="0" xfId="38" applyFont="1" applyFill="1" applyBorder="1" applyAlignment="1" applyProtection="1">
      <alignment vertical="center" wrapText="1"/>
      <protection hidden="1"/>
    </xf>
    <xf numFmtId="0" fontId="27" fillId="0" borderId="0" xfId="38" applyFont="1" applyFill="1" applyBorder="1" applyAlignment="1" applyProtection="1">
      <alignment horizontal="left" vertical="center" wrapText="1"/>
      <protection hidden="1"/>
    </xf>
    <xf numFmtId="0" fontId="21" fillId="0" borderId="1" xfId="0" applyFont="1" applyBorder="1" applyAlignment="1" applyProtection="1">
      <alignment horizontal="right" vertical="center"/>
      <protection hidden="1"/>
    </xf>
    <xf numFmtId="165" fontId="21" fillId="0" borderId="1" xfId="28" applyNumberFormat="1" applyFont="1" applyBorder="1" applyAlignment="1" applyProtection="1">
      <alignment vertical="center"/>
      <protection hidden="1"/>
    </xf>
    <xf numFmtId="168" fontId="21" fillId="0" borderId="2" xfId="0" applyNumberFormat="1" applyFont="1" applyBorder="1" applyAlignment="1" applyProtection="1">
      <alignment vertical="center"/>
      <protection hidden="1"/>
    </xf>
    <xf numFmtId="164" fontId="21" fillId="0" borderId="2" xfId="0" applyNumberFormat="1" applyFont="1" applyBorder="1" applyAlignment="1" applyProtection="1">
      <alignment vertical="center"/>
      <protection hidden="1"/>
    </xf>
    <xf numFmtId="0" fontId="21" fillId="47" borderId="0" xfId="0" applyFont="1" applyFill="1" applyBorder="1" applyAlignment="1" applyProtection="1">
      <alignment vertical="center"/>
      <protection hidden="1"/>
    </xf>
    <xf numFmtId="0" fontId="21" fillId="47" borderId="0" xfId="0" applyFont="1" applyFill="1" applyAlignment="1" applyProtection="1">
      <alignment vertical="center"/>
      <protection hidden="1"/>
    </xf>
    <xf numFmtId="166" fontId="21" fillId="47" borderId="1" xfId="28" applyNumberFormat="1" applyFont="1" applyFill="1" applyBorder="1" applyAlignment="1" applyProtection="1">
      <alignment horizontal="right" vertical="center"/>
      <protection hidden="1"/>
    </xf>
    <xf numFmtId="168" fontId="21" fillId="47" borderId="2" xfId="0" applyNumberFormat="1" applyFont="1" applyFill="1" applyBorder="1" applyAlignment="1" applyProtection="1">
      <alignment horizontal="right" vertical="center"/>
      <protection hidden="1"/>
    </xf>
    <xf numFmtId="0" fontId="21" fillId="48" borderId="0" xfId="0" applyFont="1" applyFill="1" applyBorder="1" applyAlignment="1" applyProtection="1">
      <alignment vertical="center"/>
      <protection hidden="1"/>
    </xf>
    <xf numFmtId="0" fontId="21" fillId="48" borderId="0" xfId="0" applyFont="1" applyFill="1" applyAlignment="1" applyProtection="1">
      <alignment vertical="center"/>
      <protection hidden="1"/>
    </xf>
    <xf numFmtId="164" fontId="21" fillId="48" borderId="1" xfId="41" applyNumberFormat="1" applyFont="1" applyFill="1" applyBorder="1" applyAlignment="1" applyProtection="1">
      <alignment horizontal="right" vertical="center"/>
      <protection hidden="1"/>
    </xf>
    <xf numFmtId="170" fontId="21" fillId="48" borderId="2" xfId="0" applyNumberFormat="1" applyFont="1" applyFill="1" applyBorder="1" applyAlignment="1" applyProtection="1">
      <alignment horizontal="right" vertical="center"/>
      <protection hidden="1"/>
    </xf>
    <xf numFmtId="0" fontId="30" fillId="0" borderId="28" xfId="0" applyFont="1" applyBorder="1" applyAlignment="1" applyProtection="1">
      <alignment horizontal="right" vertical="center"/>
      <protection hidden="1"/>
    </xf>
    <xf numFmtId="0" fontId="35" fillId="37" borderId="29" xfId="0" applyFont="1" applyFill="1" applyBorder="1" applyAlignment="1" applyProtection="1">
      <alignment horizontal="left" vertical="center"/>
      <protection locked="0"/>
    </xf>
    <xf numFmtId="0" fontId="30" fillId="0" borderId="26" xfId="0" applyFont="1" applyBorder="1" applyProtection="1">
      <protection hidden="1"/>
    </xf>
    <xf numFmtId="0" fontId="35" fillId="0" borderId="26" xfId="0" applyFont="1" applyBorder="1" applyProtection="1">
      <protection hidden="1"/>
    </xf>
    <xf numFmtId="0" fontId="35" fillId="0" borderId="0" xfId="0" applyFont="1" applyBorder="1" applyProtection="1">
      <protection hidden="1"/>
    </xf>
    <xf numFmtId="0" fontId="30" fillId="0" borderId="0" xfId="0" applyFont="1" applyBorder="1" applyProtection="1">
      <protection hidden="1"/>
    </xf>
    <xf numFmtId="0" fontId="35" fillId="0" borderId="0" xfId="0" applyFont="1" applyAlignment="1">
      <alignment horizontal="left"/>
    </xf>
    <xf numFmtId="0" fontId="32" fillId="0" borderId="0" xfId="0" applyFont="1" applyAlignment="1">
      <alignment horizontal="left" vertical="center"/>
    </xf>
    <xf numFmtId="0" fontId="32" fillId="0" borderId="0" xfId="0" applyFont="1" applyFill="1" applyAlignment="1">
      <alignment horizontal="left" vertical="center"/>
    </xf>
    <xf numFmtId="0" fontId="24" fillId="40" borderId="14" xfId="0" applyFont="1" applyFill="1" applyBorder="1" applyAlignment="1">
      <alignment horizontal="left" vertical="center"/>
    </xf>
    <xf numFmtId="0" fontId="24" fillId="40" borderId="20" xfId="0" applyFont="1" applyFill="1" applyBorder="1" applyAlignment="1">
      <alignment horizontal="left" vertical="center"/>
    </xf>
    <xf numFmtId="0" fontId="24" fillId="40" borderId="22" xfId="0" applyFont="1" applyFill="1" applyBorder="1" applyAlignment="1">
      <alignment horizontal="left" vertical="center"/>
    </xf>
    <xf numFmtId="0" fontId="24" fillId="40" borderId="23" xfId="0" applyFont="1" applyFill="1" applyBorder="1" applyAlignment="1">
      <alignment horizontal="left" vertical="center"/>
    </xf>
    <xf numFmtId="0" fontId="25" fillId="0" borderId="30" xfId="45" applyNumberFormat="1" applyFont="1" applyBorder="1" applyAlignment="1">
      <alignment horizontal="center"/>
    </xf>
    <xf numFmtId="0" fontId="21" fillId="0" borderId="0" xfId="45" applyFont="1"/>
    <xf numFmtId="0" fontId="21" fillId="0" borderId="0" xfId="45" applyFont="1" applyAlignment="1">
      <alignment horizontal="center"/>
    </xf>
    <xf numFmtId="0" fontId="21" fillId="0" borderId="31" xfId="45" quotePrefix="1" applyNumberFormat="1" applyFont="1" applyBorder="1" applyAlignment="1">
      <alignment horizontal="center"/>
    </xf>
    <xf numFmtId="0" fontId="21" fillId="0" borderId="32" xfId="45" quotePrefix="1" applyNumberFormat="1" applyFont="1" applyBorder="1" applyAlignment="1">
      <alignment horizontal="center"/>
    </xf>
    <xf numFmtId="0" fontId="21" fillId="0" borderId="33" xfId="45" quotePrefix="1" applyNumberFormat="1" applyFont="1" applyBorder="1" applyAlignment="1">
      <alignment horizontal="center"/>
    </xf>
    <xf numFmtId="0" fontId="21" fillId="0" borderId="0" xfId="45" quotePrefix="1" applyNumberFormat="1" applyFont="1" applyAlignment="1">
      <alignment horizontal="center"/>
    </xf>
    <xf numFmtId="0" fontId="40" fillId="41" borderId="0" xfId="0" applyFont="1" applyFill="1" applyAlignment="1">
      <alignment horizontal="left" vertical="center"/>
    </xf>
    <xf numFmtId="0" fontId="41" fillId="41" borderId="0" xfId="0" applyFont="1" applyFill="1" applyAlignment="1">
      <alignment vertical="center"/>
    </xf>
    <xf numFmtId="0" fontId="28" fillId="0" borderId="0" xfId="0" applyFont="1" applyAlignment="1">
      <alignment horizontal="left" vertical="center"/>
    </xf>
    <xf numFmtId="0" fontId="32" fillId="0" borderId="23" xfId="0" applyFont="1" applyBorder="1" applyAlignment="1">
      <alignment horizontal="left" vertical="center"/>
    </xf>
    <xf numFmtId="0" fontId="32" fillId="0" borderId="23" xfId="0" applyFont="1" applyBorder="1" applyAlignment="1">
      <alignment vertical="center"/>
    </xf>
    <xf numFmtId="10" fontId="31" fillId="38" borderId="19" xfId="0" applyNumberFormat="1" applyFont="1" applyFill="1" applyBorder="1" applyAlignment="1">
      <alignment horizontal="right" vertical="center"/>
    </xf>
    <xf numFmtId="8" fontId="31" fillId="38" borderId="19" xfId="0" applyNumberFormat="1" applyFont="1" applyFill="1" applyBorder="1" applyAlignment="1">
      <alignment horizontal="right" vertical="center"/>
    </xf>
    <xf numFmtId="0" fontId="35" fillId="0" borderId="0" xfId="0" applyFont="1" applyAlignment="1" applyProtection="1">
      <alignment horizontal="left" vertical="top" wrapText="1"/>
      <protection hidden="1"/>
    </xf>
    <xf numFmtId="0" fontId="21" fillId="0" borderId="0" xfId="45" quotePrefix="1" applyNumberFormat="1" applyFont="1" applyBorder="1" applyAlignment="1">
      <alignment horizontal="center"/>
    </xf>
    <xf numFmtId="0" fontId="3" fillId="0" borderId="0" xfId="0" applyFont="1" applyAlignment="1">
      <alignment wrapText="1"/>
    </xf>
    <xf numFmtId="164" fontId="31" fillId="38" borderId="19" xfId="41" applyNumberFormat="1" applyFont="1" applyFill="1" applyBorder="1" applyAlignment="1">
      <alignment horizontal="right" vertical="center"/>
    </xf>
    <xf numFmtId="37" fontId="31" fillId="38" borderId="19" xfId="28" applyNumberFormat="1" applyFont="1" applyFill="1" applyBorder="1" applyAlignment="1">
      <alignment horizontal="right" vertical="center"/>
    </xf>
    <xf numFmtId="172" fontId="35" fillId="0" borderId="0" xfId="41" applyNumberFormat="1" applyFont="1" applyAlignment="1" applyProtection="1">
      <alignment horizontal="center" vertical="center"/>
      <protection hidden="1"/>
    </xf>
    <xf numFmtId="0" fontId="24" fillId="38" borderId="22" xfId="0" applyFont="1" applyFill="1" applyBorder="1" applyAlignment="1">
      <alignment vertical="center"/>
    </xf>
    <xf numFmtId="0" fontId="24" fillId="38" borderId="19" xfId="0" applyFont="1" applyFill="1" applyBorder="1" applyAlignment="1">
      <alignment horizontal="left" vertical="center"/>
    </xf>
    <xf numFmtId="0" fontId="30" fillId="0" borderId="0" xfId="0" applyFont="1" applyAlignment="1" applyProtection="1">
      <alignment horizontal="center" vertical="center"/>
      <protection hidden="1"/>
    </xf>
    <xf numFmtId="0" fontId="25" fillId="0" borderId="0" xfId="0" applyFont="1" applyAlignment="1" applyProtection="1">
      <alignment horizontal="center" vertical="center"/>
      <protection hidden="1"/>
    </xf>
    <xf numFmtId="0" fontId="29" fillId="2" borderId="3" xfId="0" applyFont="1" applyFill="1" applyBorder="1" applyAlignment="1" applyProtection="1">
      <alignment horizontal="center" vertical="center"/>
      <protection hidden="1"/>
    </xf>
    <xf numFmtId="0" fontId="29" fillId="3" borderId="4" xfId="0" applyFont="1" applyFill="1" applyBorder="1" applyAlignment="1" applyProtection="1">
      <alignment horizontal="center" vertical="center"/>
      <protection hidden="1"/>
    </xf>
    <xf numFmtId="0" fontId="29" fillId="3" borderId="3" xfId="0" applyFont="1" applyFill="1" applyBorder="1" applyAlignment="1" applyProtection="1">
      <alignment horizontal="center" vertical="center"/>
      <protection hidden="1"/>
    </xf>
    <xf numFmtId="0" fontId="29" fillId="4" borderId="4" xfId="0" applyFont="1" applyFill="1" applyBorder="1" applyAlignment="1" applyProtection="1">
      <alignment horizontal="center" vertical="center"/>
      <protection hidden="1"/>
    </xf>
    <xf numFmtId="0" fontId="29" fillId="4" borderId="3" xfId="0" applyFont="1" applyFill="1" applyBorder="1" applyAlignment="1" applyProtection="1">
      <alignment horizontal="center" vertical="center"/>
      <protection hidden="1"/>
    </xf>
    <xf numFmtId="0" fontId="29" fillId="5" borderId="3" xfId="0" applyFont="1" applyFill="1" applyBorder="1" applyAlignment="1" applyProtection="1">
      <alignment horizontal="center" vertical="center"/>
      <protection hidden="1"/>
    </xf>
    <xf numFmtId="0" fontId="28" fillId="0" borderId="0" xfId="0" applyFont="1" applyAlignment="1" applyProtection="1">
      <alignment horizontal="center" vertical="center"/>
      <protection hidden="1"/>
    </xf>
    <xf numFmtId="0" fontId="25" fillId="0" borderId="26" xfId="0" applyFont="1" applyBorder="1" applyAlignment="1" applyProtection="1">
      <alignment horizontal="center" vertical="center"/>
      <protection hidden="1"/>
    </xf>
    <xf numFmtId="0" fontId="30" fillId="42" borderId="0" xfId="0" applyFont="1" applyFill="1" applyAlignment="1" applyProtection="1">
      <alignment horizontal="center" vertical="center"/>
      <protection hidden="1"/>
    </xf>
    <xf numFmtId="0" fontId="35" fillId="0" borderId="0" xfId="0" applyFont="1" applyAlignment="1" applyProtection="1">
      <alignment horizontal="left" wrapText="1"/>
      <protection hidden="1"/>
    </xf>
    <xf numFmtId="0" fontId="35" fillId="0" borderId="0" xfId="0" applyFont="1" applyAlignment="1" applyProtection="1">
      <alignment horizontal="left" vertical="top" wrapText="1"/>
      <protection hidden="1"/>
    </xf>
  </cellXfs>
  <cellStyles count="49">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Calculation 2" xfId="26"/>
    <cellStyle name="Check Cell 2" xfId="27"/>
    <cellStyle name="Comma" xfId="28" builtinId="3"/>
    <cellStyle name="Explanatory Text 2" xfId="29"/>
    <cellStyle name="Good 2" xfId="30"/>
    <cellStyle name="Heading 1" xfId="31" builtinId="16" customBuiltin="1"/>
    <cellStyle name="Heading 2" xfId="32" builtinId="17" customBuiltin="1"/>
    <cellStyle name="Heading 3" xfId="33" builtinId="18" customBuiltin="1"/>
    <cellStyle name="Heading 4" xfId="34" builtinId="19" customBuiltin="1"/>
    <cellStyle name="Input 2" xfId="35"/>
    <cellStyle name="Linked Cell 2" xfId="36"/>
    <cellStyle name="Neutral 2" xfId="37"/>
    <cellStyle name="Normal" xfId="0" builtinId="0"/>
    <cellStyle name="Normal 2" xfId="38"/>
    <cellStyle name="Normal 3" xfId="45"/>
    <cellStyle name="Normal 4" xfId="46"/>
    <cellStyle name="Normal 5" xfId="47"/>
    <cellStyle name="Normal 6" xfId="48"/>
    <cellStyle name="Note 2" xfId="39"/>
    <cellStyle name="Output 2" xfId="40"/>
    <cellStyle name="Percent" xfId="41" builtinId="5"/>
    <cellStyle name="Title" xfId="42" builtinId="15" customBuiltin="1"/>
    <cellStyle name="Total 2" xfId="43"/>
    <cellStyle name="Warning Text 2" xfId="44"/>
  </cellStyles>
  <dxfs count="1554">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2000" u="sng"/>
          </a:pPr>
          <a:endParaRPr lang="en-US"/>
        </a:p>
      </c:txPr>
    </c:title>
    <c:autoTitleDeleted val="0"/>
    <c:view3D>
      <c:rotX val="30"/>
      <c:rotY val="0"/>
      <c:rAngAx val="0"/>
      <c:perspective val="30"/>
    </c:view3D>
    <c:floor>
      <c:thickness val="0"/>
    </c:floor>
    <c:sideWall>
      <c:thickness val="0"/>
    </c:sideWall>
    <c:backWall>
      <c:thickness val="0"/>
    </c:backWall>
    <c:plotArea>
      <c:layout>
        <c:manualLayout>
          <c:layoutTarget val="inner"/>
          <c:xMode val="edge"/>
          <c:yMode val="edge"/>
          <c:x val="0.11319121400147561"/>
          <c:y val="0.14445424818351607"/>
          <c:w val="0.79819514496171851"/>
          <c:h val="0.76782909228545015"/>
        </c:manualLayout>
      </c:layout>
      <c:pie3DChart>
        <c:varyColors val="1"/>
        <c:ser>
          <c:idx val="0"/>
          <c:order val="0"/>
          <c:tx>
            <c:v>Dollars - Total</c:v>
          </c:tx>
          <c:dLbls>
            <c:dLbl>
              <c:idx val="0"/>
              <c:spPr>
                <a:solidFill>
                  <a:schemeClr val="accent1">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1"/>
              <c:spPr>
                <a:solidFill>
                  <a:schemeClr val="accent2">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2"/>
              <c:spPr>
                <a:solidFill>
                  <a:schemeClr val="accent3">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3"/>
              <c:spPr>
                <a:solidFill>
                  <a:schemeClr val="accent4">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4"/>
              <c:spPr>
                <a:solidFill>
                  <a:schemeClr val="accent5">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txPr>
              <a:bodyPr/>
              <a:lstStyle/>
              <a:p>
                <a:pPr>
                  <a:defRPr sz="1800" b="1"/>
                </a:pPr>
                <a:endParaRPr lang="en-US"/>
              </a:p>
            </c:txPr>
            <c:dLblPos val="bestFit"/>
            <c:showLegendKey val="0"/>
            <c:showVal val="0"/>
            <c:showCatName val="1"/>
            <c:showSerName val="0"/>
            <c:showPercent val="1"/>
            <c:showBubbleSize val="0"/>
            <c:showLeaderLines val="1"/>
          </c:dLbls>
          <c:cat>
            <c:strRef>
              <c:f>'Trends - Pick a Market'!$C$45:$G$45</c:f>
              <c:strCache>
                <c:ptCount val="5"/>
                <c:pt idx="0">
                  <c:v>White</c:v>
                </c:pt>
                <c:pt idx="1">
                  <c:v>Cremini</c:v>
                </c:pt>
                <c:pt idx="2">
                  <c:v>Portabello</c:v>
                </c:pt>
                <c:pt idx="3">
                  <c:v>Specialty</c:v>
                </c:pt>
                <c:pt idx="4">
                  <c:v>Dried</c:v>
                </c:pt>
              </c:strCache>
            </c:strRef>
          </c:cat>
          <c:val>
            <c:numRef>
              <c:f>'Trends - Pick a Market'!$C$46:$G$46</c:f>
              <c:numCache>
                <c:formatCode>"$"#,##0</c:formatCode>
                <c:ptCount val="5"/>
                <c:pt idx="0">
                  <c:v>4551776.8899999997</c:v>
                </c:pt>
                <c:pt idx="1">
                  <c:v>1164368.58</c:v>
                </c:pt>
                <c:pt idx="2">
                  <c:v>692604.76</c:v>
                </c:pt>
                <c:pt idx="3">
                  <c:v>279036.77</c:v>
                </c:pt>
                <c:pt idx="4">
                  <c:v>1349.06</c:v>
                </c:pt>
              </c:numCache>
            </c:numRef>
          </c:val>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2000" u="sng"/>
          </a:pPr>
          <a:endParaRPr lang="en-US"/>
        </a:p>
      </c:txPr>
    </c:title>
    <c:autoTitleDeleted val="0"/>
    <c:view3D>
      <c:rotX val="30"/>
      <c:rotY val="0"/>
      <c:rAngAx val="0"/>
      <c:perspective val="30"/>
    </c:view3D>
    <c:floor>
      <c:thickness val="0"/>
    </c:floor>
    <c:sideWall>
      <c:thickness val="0"/>
    </c:sideWall>
    <c:backWall>
      <c:thickness val="0"/>
    </c:backWall>
    <c:plotArea>
      <c:layout>
        <c:manualLayout>
          <c:layoutTarget val="inner"/>
          <c:xMode val="edge"/>
          <c:yMode val="edge"/>
          <c:x val="0.11319121400147561"/>
          <c:y val="0.14445424818351607"/>
          <c:w val="0.79819514496171851"/>
          <c:h val="0.76782909228545015"/>
        </c:manualLayout>
      </c:layout>
      <c:pie3DChart>
        <c:varyColors val="1"/>
        <c:ser>
          <c:idx val="0"/>
          <c:order val="0"/>
          <c:tx>
            <c:v>Dollars - Sliced</c:v>
          </c:tx>
          <c:dLbls>
            <c:dLbl>
              <c:idx val="0"/>
              <c:spPr>
                <a:solidFill>
                  <a:schemeClr val="accent1">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1"/>
              <c:spPr>
                <a:solidFill>
                  <a:schemeClr val="accent2">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2"/>
              <c:spPr>
                <a:solidFill>
                  <a:schemeClr val="accent3">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3"/>
              <c:spPr>
                <a:solidFill>
                  <a:schemeClr val="accent4">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4"/>
              <c:spPr>
                <a:solidFill>
                  <a:schemeClr val="accent5">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txPr>
              <a:bodyPr/>
              <a:lstStyle/>
              <a:p>
                <a:pPr>
                  <a:defRPr sz="1800" b="1"/>
                </a:pPr>
                <a:endParaRPr lang="en-US"/>
              </a:p>
            </c:txPr>
            <c:dLblPos val="bestFit"/>
            <c:showLegendKey val="0"/>
            <c:showVal val="0"/>
            <c:showCatName val="1"/>
            <c:showSerName val="0"/>
            <c:showPercent val="1"/>
            <c:showBubbleSize val="0"/>
            <c:showLeaderLines val="1"/>
          </c:dLbls>
          <c:cat>
            <c:strRef>
              <c:f>'Trends - Pick a Market'!$AN$45:$AQ$45</c:f>
              <c:strCache>
                <c:ptCount val="4"/>
                <c:pt idx="0">
                  <c:v>White</c:v>
                </c:pt>
                <c:pt idx="1">
                  <c:v>Cremini</c:v>
                </c:pt>
                <c:pt idx="2">
                  <c:v>Portabello</c:v>
                </c:pt>
                <c:pt idx="3">
                  <c:v>Specialty</c:v>
                </c:pt>
              </c:strCache>
            </c:strRef>
          </c:cat>
          <c:val>
            <c:numRef>
              <c:f>'Trends - Pick a Market'!$AN$46:$AQ$46</c:f>
              <c:numCache>
                <c:formatCode>"$"#,##0</c:formatCode>
                <c:ptCount val="4"/>
                <c:pt idx="0">
                  <c:v>1017338.57</c:v>
                </c:pt>
                <c:pt idx="1">
                  <c:v>361335.18</c:v>
                </c:pt>
                <c:pt idx="2">
                  <c:v>482086.91</c:v>
                </c:pt>
                <c:pt idx="3">
                  <c:v>126030.36</c:v>
                </c:pt>
              </c:numCache>
            </c:numRef>
          </c:val>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2000" u="sng"/>
          </a:pPr>
          <a:endParaRPr lang="en-US"/>
        </a:p>
      </c:txPr>
    </c:title>
    <c:autoTitleDeleted val="0"/>
    <c:view3D>
      <c:rotX val="30"/>
      <c:rotY val="0"/>
      <c:rAngAx val="0"/>
      <c:perspective val="30"/>
    </c:view3D>
    <c:floor>
      <c:thickness val="0"/>
    </c:floor>
    <c:sideWall>
      <c:thickness val="0"/>
    </c:sideWall>
    <c:backWall>
      <c:thickness val="0"/>
    </c:backWall>
    <c:plotArea>
      <c:layout>
        <c:manualLayout>
          <c:layoutTarget val="inner"/>
          <c:xMode val="edge"/>
          <c:yMode val="edge"/>
          <c:x val="0.11319121400147561"/>
          <c:y val="0.14445424818351607"/>
          <c:w val="0.79819514496171851"/>
          <c:h val="0.76782909228545015"/>
        </c:manualLayout>
      </c:layout>
      <c:pie3DChart>
        <c:varyColors val="1"/>
        <c:ser>
          <c:idx val="0"/>
          <c:order val="0"/>
          <c:tx>
            <c:v>Dollars - Whole</c:v>
          </c:tx>
          <c:dLbls>
            <c:dLbl>
              <c:idx val="0"/>
              <c:spPr>
                <a:solidFill>
                  <a:schemeClr val="accent1">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1"/>
              <c:spPr>
                <a:solidFill>
                  <a:schemeClr val="accent2">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2"/>
              <c:spPr>
                <a:solidFill>
                  <a:schemeClr val="accent3">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3"/>
              <c:spPr>
                <a:solidFill>
                  <a:schemeClr val="accent4">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4"/>
              <c:spPr>
                <a:solidFill>
                  <a:schemeClr val="accent5">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txPr>
              <a:bodyPr/>
              <a:lstStyle/>
              <a:p>
                <a:pPr>
                  <a:defRPr sz="1800" b="1"/>
                </a:pPr>
                <a:endParaRPr lang="en-US"/>
              </a:p>
            </c:txPr>
            <c:dLblPos val="bestFit"/>
            <c:showLegendKey val="0"/>
            <c:showVal val="0"/>
            <c:showCatName val="1"/>
            <c:showSerName val="0"/>
            <c:showPercent val="1"/>
            <c:showBubbleSize val="0"/>
            <c:showLeaderLines val="1"/>
          </c:dLbls>
          <c:cat>
            <c:strRef>
              <c:f>'Trends - Pick a Market'!$D$73:$G$73</c:f>
              <c:strCache>
                <c:ptCount val="4"/>
                <c:pt idx="0">
                  <c:v>White</c:v>
                </c:pt>
                <c:pt idx="1">
                  <c:v>Cremini</c:v>
                </c:pt>
                <c:pt idx="2">
                  <c:v>Portabello</c:v>
                </c:pt>
                <c:pt idx="3">
                  <c:v>Specialty</c:v>
                </c:pt>
              </c:strCache>
            </c:strRef>
          </c:cat>
          <c:val>
            <c:numRef>
              <c:f>'Trends - Pick a Market'!$D$74:$G$74</c:f>
              <c:numCache>
                <c:formatCode>"$"#,##0</c:formatCode>
                <c:ptCount val="4"/>
                <c:pt idx="0">
                  <c:v>3534438.32</c:v>
                </c:pt>
                <c:pt idx="1">
                  <c:v>803033.4</c:v>
                </c:pt>
                <c:pt idx="2">
                  <c:v>210517.85</c:v>
                </c:pt>
                <c:pt idx="3">
                  <c:v>153006.41</c:v>
                </c:pt>
              </c:numCache>
            </c:numRef>
          </c:val>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u="sng"/>
            </a:pPr>
            <a:r>
              <a:rPr lang="en-US" sz="2000" u="sng"/>
              <a:t>Total U.S. Mushroom Dollars by Region</a:t>
            </a:r>
          </a:p>
        </c:rich>
      </c:tx>
      <c:overlay val="0"/>
    </c:title>
    <c:autoTitleDeleted val="0"/>
    <c:view3D>
      <c:rotX val="30"/>
      <c:rotY val="0"/>
      <c:rAngAx val="0"/>
      <c:perspective val="30"/>
    </c:view3D>
    <c:floor>
      <c:thickness val="0"/>
    </c:floor>
    <c:sideWall>
      <c:thickness val="0"/>
    </c:sideWall>
    <c:backWall>
      <c:thickness val="0"/>
    </c:backWall>
    <c:plotArea>
      <c:layout/>
      <c:pie3DChart>
        <c:varyColors val="1"/>
        <c:ser>
          <c:idx val="0"/>
          <c:order val="0"/>
          <c:tx>
            <c:v>Dollars</c:v>
          </c:tx>
          <c:dLbls>
            <c:txPr>
              <a:bodyPr/>
              <a:lstStyle/>
              <a:p>
                <a:pPr>
                  <a:defRPr sz="1400" b="1"/>
                </a:pPr>
                <a:endParaRPr lang="en-US"/>
              </a:p>
            </c:txPr>
            <c:dLblPos val="bestFit"/>
            <c:showLegendKey val="0"/>
            <c:showVal val="0"/>
            <c:showCatName val="1"/>
            <c:showSerName val="0"/>
            <c:showPercent val="1"/>
            <c:showBubbleSize val="0"/>
            <c:showLeaderLines val="1"/>
          </c:dLbls>
          <c:cat>
            <c:strRef>
              <c:f>DATA!$E$120:$E$127</c:f>
              <c:strCache>
                <c:ptCount val="8"/>
                <c:pt idx="0">
                  <c:v>California - MULO</c:v>
                </c:pt>
                <c:pt idx="1">
                  <c:v>Great Lakes - MULO</c:v>
                </c:pt>
                <c:pt idx="2">
                  <c:v>Midsouth - MULO</c:v>
                </c:pt>
                <c:pt idx="3">
                  <c:v>Northeast - MULO</c:v>
                </c:pt>
                <c:pt idx="4">
                  <c:v>Plains - MULO</c:v>
                </c:pt>
                <c:pt idx="5">
                  <c:v>South Central - MULO</c:v>
                </c:pt>
                <c:pt idx="6">
                  <c:v>Southeast - MULO</c:v>
                </c:pt>
                <c:pt idx="7">
                  <c:v>West - MULO</c:v>
                </c:pt>
              </c:strCache>
            </c:strRef>
          </c:cat>
          <c:val>
            <c:numRef>
              <c:f>DATA!$AJ$120:$AJ$127</c:f>
              <c:numCache>
                <c:formatCode>"$"#,##0</c:formatCode>
                <c:ptCount val="8"/>
                <c:pt idx="0">
                  <c:v>131133444.48</c:v>
                </c:pt>
                <c:pt idx="1">
                  <c:v>156224843.40000001</c:v>
                </c:pt>
                <c:pt idx="2">
                  <c:v>115809596.20999999</c:v>
                </c:pt>
                <c:pt idx="3">
                  <c:v>226194139.03</c:v>
                </c:pt>
                <c:pt idx="4">
                  <c:v>75840092.269999996</c:v>
                </c:pt>
                <c:pt idx="5">
                  <c:v>97664984.450000003</c:v>
                </c:pt>
                <c:pt idx="6">
                  <c:v>145236128.72999999</c:v>
                </c:pt>
                <c:pt idx="7">
                  <c:v>141127354.72999999</c:v>
                </c:pt>
              </c:numCache>
            </c:numRef>
          </c:val>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xdr:from>
      <xdr:col>1</xdr:col>
      <xdr:colOff>114300</xdr:colOff>
      <xdr:row>46</xdr:row>
      <xdr:rowOff>200024</xdr:rowOff>
    </xdr:from>
    <xdr:to>
      <xdr:col>6</xdr:col>
      <xdr:colOff>647700</xdr:colOff>
      <xdr:row>67</xdr:row>
      <xdr:rowOff>180974</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37</xdr:col>
      <xdr:colOff>133350</xdr:colOff>
      <xdr:row>47</xdr:row>
      <xdr:rowOff>0</xdr:rowOff>
    </xdr:from>
    <xdr:to>
      <xdr:col>42</xdr:col>
      <xdr:colOff>628650</xdr:colOff>
      <xdr:row>67</xdr:row>
      <xdr:rowOff>190500</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123824</xdr:colOff>
      <xdr:row>77</xdr:row>
      <xdr:rowOff>35719</xdr:rowOff>
    </xdr:from>
    <xdr:to>
      <xdr:col>6</xdr:col>
      <xdr:colOff>542923</xdr:colOff>
      <xdr:row>97</xdr:row>
      <xdr:rowOff>64294</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104774</xdr:colOff>
      <xdr:row>74</xdr:row>
      <xdr:rowOff>0</xdr:rowOff>
    </xdr:from>
    <xdr:to>
      <xdr:col>42</xdr:col>
      <xdr:colOff>628650</xdr:colOff>
      <xdr:row>94</xdr:row>
      <xdr:rowOff>190500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314324</xdr:colOff>
      <xdr:row>2</xdr:row>
      <xdr:rowOff>104775</xdr:rowOff>
    </xdr:from>
    <xdr:to>
      <xdr:col>11</xdr:col>
      <xdr:colOff>266699</xdr:colOff>
      <xdr:row>28</xdr:row>
      <xdr:rowOff>42439</xdr:rowOff>
    </xdr:to>
    <xdr:pic>
      <xdr:nvPicPr>
        <xdr:cNvPr id="4" name="Picture 3"/>
        <xdr:cNvPicPr>
          <a:picLocks noChangeAspect="1" noChangeArrowheads="1"/>
        </xdr:cNvPicPr>
      </xdr:nvPicPr>
      <xdr:blipFill>
        <a:blip xmlns:r="http://schemas.openxmlformats.org/officeDocument/2006/relationships" r:embed="rId1" cstate="print"/>
        <a:stretch>
          <a:fillRect/>
        </a:stretch>
      </xdr:blipFill>
      <xdr:spPr bwMode="auto">
        <a:xfrm>
          <a:off x="314324" y="428625"/>
          <a:ext cx="6734175" cy="4147714"/>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AS1091"/>
  <sheetViews>
    <sheetView zoomScaleNormal="100" workbookViewId="0">
      <selection activeCell="I1100" sqref="I1100"/>
    </sheetView>
  </sheetViews>
  <sheetFormatPr defaultRowHeight="11.25" x14ac:dyDescent="0.2"/>
  <cols>
    <col min="1" max="1" width="22.85546875" style="118" customWidth="1"/>
    <col min="2" max="2" width="14" style="22" customWidth="1"/>
    <col min="3" max="3" width="20.5703125" style="22" customWidth="1"/>
    <col min="4" max="4" width="21.5703125" style="22" bestFit="1" customWidth="1"/>
    <col min="5" max="5" width="24" style="22" bestFit="1" customWidth="1"/>
    <col min="6" max="6" width="15.7109375" style="22" bestFit="1" customWidth="1"/>
    <col min="7" max="7" width="20.42578125" style="22" bestFit="1" customWidth="1"/>
    <col min="8" max="8" width="16.5703125" style="22" bestFit="1" customWidth="1"/>
    <col min="9" max="9" width="21.42578125" style="22" bestFit="1" customWidth="1"/>
    <col min="10" max="10" width="16.5703125" style="22" bestFit="1" customWidth="1"/>
    <col min="11" max="11" width="21.42578125" style="22" bestFit="1" customWidth="1"/>
    <col min="12" max="12" width="18" style="22" bestFit="1" customWidth="1"/>
    <col min="13" max="13" width="21.42578125" style="22" bestFit="1" customWidth="1"/>
    <col min="14" max="14" width="16.5703125" style="22" bestFit="1" customWidth="1"/>
    <col min="15" max="15" width="13.140625" style="22" bestFit="1" customWidth="1"/>
    <col min="16" max="16" width="15.7109375" style="22" bestFit="1" customWidth="1"/>
    <col min="17" max="17" width="13.140625" style="22" bestFit="1" customWidth="1"/>
    <col min="18" max="18" width="18" style="22" bestFit="1" customWidth="1"/>
    <col min="19" max="19" width="13.140625" style="22" bestFit="1" customWidth="1"/>
    <col min="20" max="20" width="15.7109375" style="22" bestFit="1" customWidth="1"/>
    <col min="21" max="21" width="13.140625" style="22" bestFit="1" customWidth="1"/>
    <col min="22" max="22" width="9.140625" style="22"/>
    <col min="23" max="24" width="7.42578125" style="22" bestFit="1" customWidth="1"/>
    <col min="25" max="25" width="7.140625" style="22" bestFit="1" customWidth="1"/>
    <col min="26" max="26" width="13.85546875" style="22" customWidth="1"/>
    <col min="27" max="27" width="8.140625" style="22" bestFit="1" customWidth="1"/>
    <col min="28" max="28" width="10.85546875" style="22" bestFit="1" customWidth="1"/>
    <col min="29" max="29" width="8.140625" style="22" bestFit="1" customWidth="1"/>
    <col min="30" max="30" width="10.85546875" style="22" bestFit="1" customWidth="1"/>
    <col min="31" max="31" width="8.85546875" style="22" bestFit="1" customWidth="1"/>
    <col min="32" max="32" width="7.42578125" style="22" bestFit="1" customWidth="1"/>
    <col min="33" max="33" width="8.140625" style="22" bestFit="1" customWidth="1"/>
    <col min="34" max="34" width="7.140625" style="22" bestFit="1" customWidth="1"/>
    <col min="35" max="35" width="9" style="22" bestFit="1" customWidth="1"/>
    <col min="36" max="36" width="16.28515625" style="22" bestFit="1" customWidth="1"/>
    <col min="37" max="37" width="8.140625" style="22" bestFit="1" customWidth="1"/>
    <col min="38" max="38" width="10.85546875" style="22" bestFit="1" customWidth="1"/>
    <col min="39" max="39" width="8.140625" style="22" bestFit="1" customWidth="1"/>
    <col min="40" max="40" width="10.85546875" style="22" bestFit="1" customWidth="1"/>
    <col min="41" max="41" width="8" style="22" bestFit="1" customWidth="1"/>
    <col min="42" max="42" width="6.7109375" style="22" bestFit="1" customWidth="1"/>
    <col min="43" max="43" width="8.140625" style="22" bestFit="1" customWidth="1"/>
    <col min="44" max="44" width="8.85546875" style="22" bestFit="1" customWidth="1"/>
    <col min="45" max="16384" width="9.140625" style="22"/>
  </cols>
  <sheetData>
    <row r="1" spans="1:45" ht="18.75" x14ac:dyDescent="0.2">
      <c r="A1" s="133" t="s">
        <v>104</v>
      </c>
      <c r="B1" s="23">
        <v>41693</v>
      </c>
      <c r="C1" s="24"/>
      <c r="D1" s="25"/>
    </row>
    <row r="2" spans="1:45" s="25" customFormat="1" x14ac:dyDescent="0.2">
      <c r="A2" s="119"/>
      <c r="E2" s="24"/>
    </row>
    <row r="3" spans="1:45" s="30" customFormat="1" x14ac:dyDescent="0.2">
      <c r="A3" s="26" t="s">
        <v>105</v>
      </c>
      <c r="E3" s="30">
        <v>1</v>
      </c>
      <c r="F3" s="30">
        <v>2</v>
      </c>
      <c r="G3" s="30">
        <v>3</v>
      </c>
      <c r="H3" s="30">
        <v>4</v>
      </c>
      <c r="I3" s="30">
        <v>5</v>
      </c>
      <c r="J3" s="30">
        <v>6</v>
      </c>
      <c r="K3" s="30">
        <v>7</v>
      </c>
      <c r="L3" s="30">
        <v>8</v>
      </c>
      <c r="M3" s="30">
        <v>9</v>
      </c>
      <c r="N3" s="30">
        <v>10</v>
      </c>
      <c r="O3" s="30">
        <v>11</v>
      </c>
      <c r="P3" s="30">
        <v>12</v>
      </c>
      <c r="Q3" s="30">
        <v>13</v>
      </c>
      <c r="R3" s="30">
        <v>14</v>
      </c>
      <c r="S3" s="30">
        <v>15</v>
      </c>
      <c r="T3" s="30">
        <v>16</v>
      </c>
      <c r="U3" s="30">
        <v>17</v>
      </c>
      <c r="V3" s="30">
        <v>18</v>
      </c>
      <c r="W3" s="30">
        <v>19</v>
      </c>
      <c r="X3" s="30">
        <v>20</v>
      </c>
      <c r="Y3" s="30">
        <v>21</v>
      </c>
      <c r="Z3" s="30">
        <v>22</v>
      </c>
      <c r="AA3" s="30">
        <v>23</v>
      </c>
      <c r="AB3" s="30">
        <v>24</v>
      </c>
      <c r="AC3" s="30">
        <v>25</v>
      </c>
      <c r="AD3" s="30">
        <v>26</v>
      </c>
      <c r="AE3" s="30">
        <v>27</v>
      </c>
      <c r="AF3" s="30">
        <v>28</v>
      </c>
      <c r="AG3" s="30">
        <v>29</v>
      </c>
      <c r="AH3" s="30">
        <v>30</v>
      </c>
      <c r="AI3" s="30">
        <v>31</v>
      </c>
      <c r="AJ3" s="30">
        <v>32</v>
      </c>
      <c r="AK3" s="30">
        <v>33</v>
      </c>
      <c r="AL3" s="30">
        <v>34</v>
      </c>
      <c r="AM3" s="30">
        <v>35</v>
      </c>
      <c r="AN3" s="30">
        <v>36</v>
      </c>
      <c r="AO3" s="30">
        <v>37</v>
      </c>
      <c r="AP3" s="30">
        <v>38</v>
      </c>
      <c r="AQ3" s="30">
        <v>39</v>
      </c>
      <c r="AR3" s="30">
        <v>40</v>
      </c>
      <c r="AS3" s="30">
        <v>41</v>
      </c>
    </row>
    <row r="4" spans="1:45" ht="21" customHeight="1" x14ac:dyDescent="0.2">
      <c r="E4" s="7"/>
      <c r="F4" s="8" t="s">
        <v>69</v>
      </c>
      <c r="G4" s="20"/>
      <c r="H4" s="20"/>
      <c r="I4" s="9"/>
      <c r="J4" s="8" t="s">
        <v>70</v>
      </c>
      <c r="K4" s="20"/>
      <c r="L4" s="20"/>
      <c r="M4" s="9"/>
      <c r="N4" s="8" t="s">
        <v>71</v>
      </c>
      <c r="O4" s="20"/>
      <c r="P4" s="20"/>
      <c r="Q4" s="9"/>
      <c r="R4" s="8" t="s">
        <v>72</v>
      </c>
      <c r="S4" s="20"/>
      <c r="T4" s="20"/>
      <c r="U4" s="9"/>
    </row>
    <row r="5" spans="1:45" ht="21" customHeight="1" x14ac:dyDescent="0.2">
      <c r="E5" s="7"/>
      <c r="F5" s="8" t="s">
        <v>73</v>
      </c>
      <c r="G5" s="9"/>
      <c r="H5" s="8" t="s">
        <v>74</v>
      </c>
      <c r="I5" s="9"/>
      <c r="J5" s="8" t="s">
        <v>75</v>
      </c>
      <c r="K5" s="9"/>
      <c r="L5" s="8" t="s">
        <v>76</v>
      </c>
      <c r="M5" s="9"/>
      <c r="N5" s="8" t="s">
        <v>77</v>
      </c>
      <c r="O5" s="9"/>
      <c r="P5" s="8" t="s">
        <v>78</v>
      </c>
      <c r="Q5" s="9"/>
      <c r="R5" s="8" t="s">
        <v>79</v>
      </c>
      <c r="S5" s="9"/>
      <c r="T5" s="8" t="s">
        <v>80</v>
      </c>
      <c r="U5" s="9"/>
      <c r="W5" s="13" t="s">
        <v>83</v>
      </c>
      <c r="X5" s="13" t="s">
        <v>85</v>
      </c>
      <c r="Y5" s="13" t="s">
        <v>86</v>
      </c>
      <c r="Z5" s="13" t="s">
        <v>87</v>
      </c>
      <c r="AB5" s="13" t="s">
        <v>88</v>
      </c>
      <c r="AC5" s="13" t="s">
        <v>90</v>
      </c>
      <c r="AD5" s="13" t="s">
        <v>93</v>
      </c>
      <c r="AE5" s="13"/>
      <c r="AF5" s="13" t="s">
        <v>92</v>
      </c>
      <c r="AG5" s="13" t="s">
        <v>94</v>
      </c>
      <c r="AH5" s="13" t="s">
        <v>93</v>
      </c>
      <c r="AJ5" s="13" t="s">
        <v>95</v>
      </c>
      <c r="AK5" s="13" t="s">
        <v>96</v>
      </c>
      <c r="AL5" s="13" t="s">
        <v>93</v>
      </c>
      <c r="AN5" s="13" t="s">
        <v>97</v>
      </c>
      <c r="AO5" s="13" t="s">
        <v>98</v>
      </c>
      <c r="AP5" s="13" t="s">
        <v>93</v>
      </c>
    </row>
    <row r="6" spans="1:45" ht="33" customHeight="1" x14ac:dyDescent="0.2">
      <c r="E6" s="12"/>
      <c r="F6" s="13" t="s">
        <v>81</v>
      </c>
      <c r="G6" s="13" t="s">
        <v>82</v>
      </c>
      <c r="H6" s="13" t="s">
        <v>81</v>
      </c>
      <c r="I6" s="13" t="s">
        <v>82</v>
      </c>
      <c r="J6" s="13" t="s">
        <v>81</v>
      </c>
      <c r="K6" s="13" t="s">
        <v>82</v>
      </c>
      <c r="L6" s="13" t="s">
        <v>81</v>
      </c>
      <c r="M6" s="13" t="s">
        <v>82</v>
      </c>
      <c r="N6" s="13" t="s">
        <v>81</v>
      </c>
      <c r="O6" s="13" t="s">
        <v>82</v>
      </c>
      <c r="P6" s="13" t="s">
        <v>81</v>
      </c>
      <c r="Q6" s="13" t="s">
        <v>82</v>
      </c>
      <c r="R6" s="13" t="s">
        <v>81</v>
      </c>
      <c r="S6" s="13" t="s">
        <v>82</v>
      </c>
      <c r="T6" s="13" t="s">
        <v>81</v>
      </c>
      <c r="U6" s="13" t="s">
        <v>82</v>
      </c>
      <c r="W6" s="13" t="s">
        <v>84</v>
      </c>
      <c r="X6" s="13" t="s">
        <v>84</v>
      </c>
      <c r="Y6" s="13" t="s">
        <v>84</v>
      </c>
      <c r="Z6" s="13" t="s">
        <v>84</v>
      </c>
      <c r="AB6" s="13" t="s">
        <v>89</v>
      </c>
      <c r="AC6" s="13" t="s">
        <v>89</v>
      </c>
      <c r="AD6" s="13" t="s">
        <v>91</v>
      </c>
      <c r="AE6" s="13"/>
      <c r="AF6" s="13" t="s">
        <v>89</v>
      </c>
      <c r="AG6" s="13" t="s">
        <v>89</v>
      </c>
      <c r="AH6" s="13" t="s">
        <v>91</v>
      </c>
      <c r="AJ6" s="13" t="s">
        <v>89</v>
      </c>
      <c r="AK6" s="13" t="s">
        <v>89</v>
      </c>
      <c r="AL6" s="13" t="s">
        <v>91</v>
      </c>
      <c r="AN6" s="13" t="s">
        <v>89</v>
      </c>
      <c r="AO6" s="13" t="s">
        <v>89</v>
      </c>
      <c r="AP6" s="13" t="s">
        <v>91</v>
      </c>
    </row>
    <row r="7" spans="1:45" x14ac:dyDescent="0.2">
      <c r="E7" s="14" t="s">
        <v>271</v>
      </c>
      <c r="F7" s="15">
        <v>527080.49</v>
      </c>
      <c r="G7" s="21">
        <v>20442119.170000002</v>
      </c>
      <c r="H7" s="15">
        <v>594887.77</v>
      </c>
      <c r="I7" s="21">
        <v>21744891.510000002</v>
      </c>
      <c r="J7" s="15">
        <v>1773620.44</v>
      </c>
      <c r="K7" s="21">
        <v>63907268.270000003</v>
      </c>
      <c r="L7" s="15">
        <v>1919579.38</v>
      </c>
      <c r="M7" s="21">
        <v>67418076.280000001</v>
      </c>
      <c r="N7" s="15">
        <v>3356234.16</v>
      </c>
      <c r="O7" s="21">
        <v>125481671.59</v>
      </c>
      <c r="P7" s="15">
        <v>3476205.83</v>
      </c>
      <c r="Q7" s="21">
        <v>129471553.70999999</v>
      </c>
      <c r="R7" s="15">
        <v>6459039.4900000002</v>
      </c>
      <c r="S7" s="21">
        <v>265756872.21000001</v>
      </c>
      <c r="T7" s="15">
        <v>6701456</v>
      </c>
      <c r="U7" s="21">
        <v>280061283.31999999</v>
      </c>
      <c r="W7" s="31">
        <f>IF(ISNUMBER((I7-G7)/G7),(I7-G7)/G7,"n/a")</f>
        <v>6.3729808498127441E-2</v>
      </c>
      <c r="X7" s="31">
        <f>IF(ISNUMBER((M7-K7)/K7),(M7-K7)/K7,"n/a")</f>
        <v>5.4935973716906263E-2</v>
      </c>
      <c r="Y7" s="31">
        <f>IF(ISNUMBER((Q7-O7)/O7),(Q7-O7)/O7,"n/a")</f>
        <v>3.1796533066889392E-2</v>
      </c>
      <c r="Z7" s="31">
        <f>IF(ISNUMBER((U7-S7)/S7),(U7-S7)/S7,"n/a")</f>
        <v>5.3825178596686285E-2</v>
      </c>
      <c r="AB7" s="32">
        <f>IF(ISNUMBER(F7/G7),F7/G7,"n/a")</f>
        <v>2.5784043504331059E-2</v>
      </c>
      <c r="AC7" s="32">
        <f>IF(ISNUMBER(H7/I7),H7/I7,"n/a")</f>
        <v>2.7357587400536079E-2</v>
      </c>
      <c r="AD7" s="33">
        <f>IF(ISNUMBER(AC7-AB7),(AC7-AB7)*100,"n/a")</f>
        <v>0.15735438962050202</v>
      </c>
      <c r="AF7" s="32">
        <f>IF(ISNUMBER(J7/K7),J7/K7,"n/a")</f>
        <v>2.7753031666236792E-2</v>
      </c>
      <c r="AG7" s="32">
        <f>IF(ISNUMBER(L7/M7),L7/M7,"n/a")</f>
        <v>2.8472770003516924E-2</v>
      </c>
      <c r="AH7" s="33">
        <f>IF(ISNUMBER(AG7-AF7),(AG7-AF7)*100,"n/a")</f>
        <v>7.1973833728013192E-2</v>
      </c>
      <c r="AJ7" s="32">
        <f>IF(ISNUMBER(N7/O7),N7/O7,"n/a")</f>
        <v>2.6746807860244255E-2</v>
      </c>
      <c r="AK7" s="32">
        <f>IF(ISNUMBER(P7/Q7),P7/Q7,"n/a")</f>
        <v>2.6849186021095137E-2</v>
      </c>
      <c r="AL7" s="33">
        <f>IF(ISNUMBER(AK7-AJ7),(AK7-AJ7)*100,"n/a")</f>
        <v>1.0237816085088142E-2</v>
      </c>
      <c r="AN7" s="32">
        <f>IF(ISNUMBER(R7/S7),R7/S7,"n/a")</f>
        <v>2.4304317838660043E-2</v>
      </c>
      <c r="AO7" s="32">
        <f>IF(ISNUMBER(T7/U7),T7/U7,"n/a")</f>
        <v>2.3928534214216497E-2</v>
      </c>
      <c r="AP7" s="33">
        <f>IF(ISNUMBER(AO7-AN7),(AO7-AN7)*100,"n/a")</f>
        <v>-3.7578362444354654E-2</v>
      </c>
    </row>
    <row r="8" spans="1:45" x14ac:dyDescent="0.2">
      <c r="E8" s="14" t="s">
        <v>272</v>
      </c>
      <c r="F8" s="15">
        <v>1344934.47</v>
      </c>
      <c r="G8" s="21">
        <v>68317077.170000002</v>
      </c>
      <c r="H8" s="15">
        <v>1424407.12</v>
      </c>
      <c r="I8" s="21">
        <v>75253085.980000004</v>
      </c>
      <c r="J8" s="15">
        <v>4293194.8600000003</v>
      </c>
      <c r="K8" s="21">
        <v>216780110.72</v>
      </c>
      <c r="L8" s="15">
        <v>4451492.45</v>
      </c>
      <c r="M8" s="21">
        <v>229628447.11000001</v>
      </c>
      <c r="N8" s="15">
        <v>8262376.4800000004</v>
      </c>
      <c r="O8" s="21">
        <v>433102882.51999998</v>
      </c>
      <c r="P8" s="15">
        <v>8469320.4700000007</v>
      </c>
      <c r="Q8" s="21">
        <v>457204225.42000002</v>
      </c>
      <c r="R8" s="15">
        <v>15950093.369999999</v>
      </c>
      <c r="S8" s="21">
        <v>885932727.69000006</v>
      </c>
      <c r="T8" s="15">
        <v>16588286.470000001</v>
      </c>
      <c r="U8" s="21">
        <v>940105016.20000005</v>
      </c>
      <c r="W8" s="31">
        <f t="shared" ref="W8:W64" si="0">IF(ISNUMBER((I8-G8)/G8),(I8-G8)/G8,"n/a")</f>
        <v>0.10152672065785923</v>
      </c>
      <c r="X8" s="31">
        <f t="shared" ref="X8:X65" si="1">IF(ISNUMBER((M8-K8)/K8),(M8-K8)/K8,"n/a")</f>
        <v>5.92689815838102E-2</v>
      </c>
      <c r="Y8" s="31">
        <f t="shared" ref="Y8:Y65" si="2">IF(ISNUMBER((Q8-O8)/O8),(Q8-O8)/O8,"n/a")</f>
        <v>5.5648077795665732E-2</v>
      </c>
      <c r="Z8" s="31">
        <f t="shared" ref="Z8:Z65" si="3">IF(ISNUMBER((U8-S8)/S8),(U8-S8)/S8,"n/a")</f>
        <v>6.1147180611839429E-2</v>
      </c>
      <c r="AB8" s="32">
        <f t="shared" ref="AB8:AB65" si="4">IF(ISNUMBER(F8/G8),F8/G8,"n/a")</f>
        <v>1.9686651210988861E-2</v>
      </c>
      <c r="AC8" s="32">
        <f t="shared" ref="AC8:AC65" si="5">IF(ISNUMBER(H8/I8),H8/I8,"n/a")</f>
        <v>1.8928222031699332E-2</v>
      </c>
      <c r="AD8" s="33">
        <f t="shared" ref="AD8:AD65" si="6">IF(ISNUMBER(AC8-AB8),(AC8-AB8)*100,"n/a")</f>
        <v>-7.584291792895291E-2</v>
      </c>
      <c r="AF8" s="32">
        <f t="shared" ref="AF8:AF65" si="7">IF(ISNUMBER(J8/K8),J8/K8,"n/a")</f>
        <v>1.9804376175198219E-2</v>
      </c>
      <c r="AG8" s="32">
        <f t="shared" ref="AG8:AG65" si="8">IF(ISNUMBER(L8/M8),L8/M8,"n/a")</f>
        <v>1.93856314669392E-2</v>
      </c>
      <c r="AH8" s="33">
        <f t="shared" ref="AH8:AH65" si="9">IF(ISNUMBER(AG8-AF8),(AG8-AF8)*100,"n/a")</f>
        <v>-4.1874470825901955E-2</v>
      </c>
      <c r="AJ8" s="32">
        <f t="shared" ref="AJ8:AJ65" si="10">IF(ISNUMBER(N8/O8),N8/O8,"n/a")</f>
        <v>1.9077168066685534E-2</v>
      </c>
      <c r="AK8" s="32">
        <f t="shared" ref="AK8:AK65" si="11">IF(ISNUMBER(P8/Q8),P8/Q8,"n/a")</f>
        <v>1.8524151788448275E-2</v>
      </c>
      <c r="AL8" s="33">
        <f t="shared" ref="AL8:AL65" si="12">IF(ISNUMBER(AK8-AJ8),(AK8-AJ8)*100,"n/a")</f>
        <v>-5.5301627823725955E-2</v>
      </c>
      <c r="AN8" s="32">
        <f t="shared" ref="AN8:AN65" si="13">IF(ISNUMBER(R8/S8),R8/S8,"n/a")</f>
        <v>1.8003729709352326E-2</v>
      </c>
      <c r="AO8" s="32">
        <f t="shared" ref="AO8:AO65" si="14">IF(ISNUMBER(T8/U8),T8/U8,"n/a")</f>
        <v>1.7645141961960313E-2</v>
      </c>
      <c r="AP8" s="33">
        <f t="shared" ref="AP8:AP65" si="15">IF(ISNUMBER(AO8-AN8),(AO8-AN8)*100,"n/a")</f>
        <v>-3.5858774739201335E-2</v>
      </c>
    </row>
    <row r="9" spans="1:45" x14ac:dyDescent="0.2">
      <c r="E9" s="14" t="s">
        <v>273</v>
      </c>
      <c r="F9" s="15">
        <v>2324536.08</v>
      </c>
      <c r="G9" s="21">
        <v>132643530.73</v>
      </c>
      <c r="H9" s="15">
        <v>2458452.65</v>
      </c>
      <c r="I9" s="21">
        <v>138573138.16999999</v>
      </c>
      <c r="J9" s="15">
        <v>7569691.1200000001</v>
      </c>
      <c r="K9" s="21">
        <v>415851727.07999998</v>
      </c>
      <c r="L9" s="15">
        <v>8095937.2300000004</v>
      </c>
      <c r="M9" s="21">
        <v>441685219.56</v>
      </c>
      <c r="N9" s="15">
        <v>14752086.310000001</v>
      </c>
      <c r="O9" s="21">
        <v>837021014.77999997</v>
      </c>
      <c r="P9" s="15">
        <v>15236637.050000001</v>
      </c>
      <c r="Q9" s="21">
        <v>883543520.08000004</v>
      </c>
      <c r="R9" s="15">
        <v>28116628.899999999</v>
      </c>
      <c r="S9" s="21">
        <v>1716618838.9100001</v>
      </c>
      <c r="T9" s="15">
        <v>28726196.350000001</v>
      </c>
      <c r="U9" s="21">
        <v>1828864284.78</v>
      </c>
      <c r="W9" s="31">
        <f t="shared" si="0"/>
        <v>4.4703329347210163E-2</v>
      </c>
      <c r="X9" s="31">
        <f t="shared" si="1"/>
        <v>6.2121883348653907E-2</v>
      </c>
      <c r="Y9" s="31">
        <f t="shared" si="2"/>
        <v>5.5581048120073667E-2</v>
      </c>
      <c r="Z9" s="31">
        <f t="shared" si="3"/>
        <v>6.5387518373777306E-2</v>
      </c>
      <c r="AB9" s="32">
        <f t="shared" si="4"/>
        <v>1.7524684899497021E-2</v>
      </c>
      <c r="AC9" s="32">
        <f t="shared" si="5"/>
        <v>1.7741191997716017E-2</v>
      </c>
      <c r="AD9" s="33">
        <f t="shared" si="6"/>
        <v>2.1650709821899664E-2</v>
      </c>
      <c r="AF9" s="32">
        <f t="shared" si="7"/>
        <v>1.8202860844542729E-2</v>
      </c>
      <c r="AG9" s="32">
        <f t="shared" si="8"/>
        <v>1.8329653951438648E-2</v>
      </c>
      <c r="AH9" s="33">
        <f t="shared" si="9"/>
        <v>1.2679310689591924E-2</v>
      </c>
      <c r="AJ9" s="32">
        <f t="shared" si="10"/>
        <v>1.7624511272130237E-2</v>
      </c>
      <c r="AK9" s="32">
        <f t="shared" si="11"/>
        <v>1.7244919694075066E-2</v>
      </c>
      <c r="AL9" s="33">
        <f t="shared" si="12"/>
        <v>-3.7959157805517174E-2</v>
      </c>
      <c r="AN9" s="32">
        <f t="shared" si="13"/>
        <v>1.6379075111311949E-2</v>
      </c>
      <c r="AO9" s="32">
        <f t="shared" si="14"/>
        <v>1.5707123043006754E-2</v>
      </c>
      <c r="AP9" s="33">
        <f t="shared" si="15"/>
        <v>-6.719520683051948E-2</v>
      </c>
    </row>
    <row r="10" spans="1:45" x14ac:dyDescent="0.2">
      <c r="E10" s="14" t="s">
        <v>274</v>
      </c>
      <c r="F10" s="15">
        <v>877737.97</v>
      </c>
      <c r="G10" s="21">
        <v>48576931.579999998</v>
      </c>
      <c r="H10" s="15">
        <v>898351.4</v>
      </c>
      <c r="I10" s="21">
        <v>50446517</v>
      </c>
      <c r="J10" s="15">
        <v>2659154.4900000002</v>
      </c>
      <c r="K10" s="21">
        <v>148141881.03999999</v>
      </c>
      <c r="L10" s="15">
        <v>2728045.08</v>
      </c>
      <c r="M10" s="21">
        <v>153892694.84999999</v>
      </c>
      <c r="N10" s="15">
        <v>5019017.33</v>
      </c>
      <c r="O10" s="21">
        <v>291922397.98000002</v>
      </c>
      <c r="P10" s="15">
        <v>5128400.96</v>
      </c>
      <c r="Q10" s="21">
        <v>307241595.20999998</v>
      </c>
      <c r="R10" s="15">
        <v>9853046.0899999999</v>
      </c>
      <c r="S10" s="21">
        <v>608004890.53999996</v>
      </c>
      <c r="T10" s="15">
        <v>10270819.890000001</v>
      </c>
      <c r="U10" s="21">
        <v>646509618.94000006</v>
      </c>
      <c r="W10" s="31">
        <f t="shared" si="0"/>
        <v>3.8487104046928809E-2</v>
      </c>
      <c r="X10" s="31">
        <f t="shared" si="1"/>
        <v>3.8819635403760114E-2</v>
      </c>
      <c r="Y10" s="31">
        <f t="shared" si="2"/>
        <v>5.2476950504666303E-2</v>
      </c>
      <c r="Z10" s="31">
        <f t="shared" si="3"/>
        <v>6.3329635993227121E-2</v>
      </c>
      <c r="AB10" s="32">
        <f t="shared" si="4"/>
        <v>1.8069028681947062E-2</v>
      </c>
      <c r="AC10" s="32">
        <f t="shared" si="5"/>
        <v>1.7807996536212799E-2</v>
      </c>
      <c r="AD10" s="33">
        <f t="shared" si="6"/>
        <v>-2.6103214573426278E-2</v>
      </c>
      <c r="AF10" s="32">
        <f t="shared" si="7"/>
        <v>1.7950052148197025E-2</v>
      </c>
      <c r="AG10" s="32">
        <f t="shared" si="8"/>
        <v>1.772693033063746E-2</v>
      </c>
      <c r="AH10" s="33">
        <f t="shared" si="9"/>
        <v>-2.2312181755956492E-2</v>
      </c>
      <c r="AJ10" s="32">
        <f t="shared" si="10"/>
        <v>1.719298472720774E-2</v>
      </c>
      <c r="AK10" s="32">
        <f t="shared" si="11"/>
        <v>1.6691753460317545E-2</v>
      </c>
      <c r="AL10" s="33">
        <f t="shared" si="12"/>
        <v>-5.0123126689019526E-2</v>
      </c>
      <c r="AN10" s="32">
        <f t="shared" si="13"/>
        <v>1.6205537559490699E-2</v>
      </c>
      <c r="AO10" s="32">
        <f t="shared" si="14"/>
        <v>1.5886569339586567E-2</v>
      </c>
      <c r="AP10" s="33">
        <f t="shared" si="15"/>
        <v>-3.1896821990413243E-2</v>
      </c>
    </row>
    <row r="11" spans="1:45" x14ac:dyDescent="0.2">
      <c r="E11" s="14" t="s">
        <v>275</v>
      </c>
      <c r="F11" s="15">
        <v>2134621.4</v>
      </c>
      <c r="G11" s="21">
        <v>100177915.59</v>
      </c>
      <c r="H11" s="15">
        <v>2186393.19</v>
      </c>
      <c r="I11" s="21">
        <v>102999229.89</v>
      </c>
      <c r="J11" s="15">
        <v>7173466.75</v>
      </c>
      <c r="K11" s="21">
        <v>310515960.85000002</v>
      </c>
      <c r="L11" s="15">
        <v>7667728.5199999996</v>
      </c>
      <c r="M11" s="21">
        <v>331409771.27999997</v>
      </c>
      <c r="N11" s="15">
        <v>13863570.27</v>
      </c>
      <c r="O11" s="21">
        <v>618317864.72000003</v>
      </c>
      <c r="P11" s="15">
        <v>14253294.140000001</v>
      </c>
      <c r="Q11" s="21">
        <v>656047550.63999999</v>
      </c>
      <c r="R11" s="15">
        <v>26150384.280000001</v>
      </c>
      <c r="S11" s="21">
        <v>1285277410.48</v>
      </c>
      <c r="T11" s="15">
        <v>26802881.640000001</v>
      </c>
      <c r="U11" s="21">
        <v>1377956541.5699999</v>
      </c>
      <c r="W11" s="31">
        <f t="shared" si="0"/>
        <v>2.816303656732929E-2</v>
      </c>
      <c r="X11" s="31">
        <f t="shared" si="1"/>
        <v>6.7287396025652466E-2</v>
      </c>
      <c r="Y11" s="31">
        <f t="shared" si="2"/>
        <v>6.1019886490075011E-2</v>
      </c>
      <c r="Z11" s="31">
        <f t="shared" si="3"/>
        <v>7.2108270428084431E-2</v>
      </c>
      <c r="AB11" s="32">
        <f t="shared" si="4"/>
        <v>2.1308303206630932E-2</v>
      </c>
      <c r="AC11" s="32">
        <f t="shared" si="5"/>
        <v>2.1227277061537261E-2</v>
      </c>
      <c r="AD11" s="33">
        <f t="shared" si="6"/>
        <v>-8.102614509367112E-3</v>
      </c>
      <c r="AF11" s="32">
        <f t="shared" si="7"/>
        <v>2.3101764979692185E-2</v>
      </c>
      <c r="AG11" s="32">
        <f t="shared" si="8"/>
        <v>2.3136700195606857E-2</v>
      </c>
      <c r="AH11" s="33">
        <f t="shared" si="9"/>
        <v>3.4935215914671386E-3</v>
      </c>
      <c r="AJ11" s="32">
        <f t="shared" si="10"/>
        <v>2.2421429269681541E-2</v>
      </c>
      <c r="AK11" s="32">
        <f t="shared" si="11"/>
        <v>2.1726007704922237E-2</v>
      </c>
      <c r="AL11" s="33">
        <f t="shared" si="12"/>
        <v>-6.9542156475930345E-2</v>
      </c>
      <c r="AN11" s="32">
        <f t="shared" si="13"/>
        <v>2.0346101212682072E-2</v>
      </c>
      <c r="AO11" s="32">
        <f t="shared" si="14"/>
        <v>1.9451180666018426E-2</v>
      </c>
      <c r="AP11" s="33">
        <f t="shared" si="15"/>
        <v>-8.9492054666364534E-2</v>
      </c>
    </row>
    <row r="12" spans="1:45" x14ac:dyDescent="0.2">
      <c r="E12" s="14" t="s">
        <v>276</v>
      </c>
      <c r="F12" s="15">
        <v>1004641.12</v>
      </c>
      <c r="G12" s="21">
        <v>39897270.090000004</v>
      </c>
      <c r="H12" s="15">
        <v>985197.34</v>
      </c>
      <c r="I12" s="21">
        <v>41488835.920000002</v>
      </c>
      <c r="J12" s="15">
        <v>3352811.27</v>
      </c>
      <c r="K12" s="21">
        <v>126904711.91</v>
      </c>
      <c r="L12" s="15">
        <v>3345955.04</v>
      </c>
      <c r="M12" s="21">
        <v>132915196</v>
      </c>
      <c r="N12" s="15">
        <v>6244251.5700000003</v>
      </c>
      <c r="O12" s="21">
        <v>244991046.84</v>
      </c>
      <c r="P12" s="15">
        <v>6181533.2000000002</v>
      </c>
      <c r="Q12" s="21">
        <v>253215529.91</v>
      </c>
      <c r="R12" s="15">
        <v>12035701.91</v>
      </c>
      <c r="S12" s="21">
        <v>517891914.63</v>
      </c>
      <c r="T12" s="15">
        <v>12134110.560000001</v>
      </c>
      <c r="U12" s="21">
        <v>546833330.41999996</v>
      </c>
      <c r="W12" s="31">
        <f t="shared" si="0"/>
        <v>3.9891597254893739E-2</v>
      </c>
      <c r="X12" s="31">
        <f t="shared" si="1"/>
        <v>4.7362182219542803E-2</v>
      </c>
      <c r="Y12" s="31">
        <f t="shared" si="2"/>
        <v>3.3570545438630986E-2</v>
      </c>
      <c r="Z12" s="31">
        <f t="shared" si="3"/>
        <v>5.5883119570763556E-2</v>
      </c>
      <c r="AB12" s="32">
        <f t="shared" si="4"/>
        <v>2.5180698271679666E-2</v>
      </c>
      <c r="AC12" s="32">
        <f t="shared" si="5"/>
        <v>2.3746082967950381E-2</v>
      </c>
      <c r="AD12" s="33">
        <f t="shared" si="6"/>
        <v>-0.1434615303729285</v>
      </c>
      <c r="AF12" s="32">
        <f t="shared" si="7"/>
        <v>2.6419911597748966E-2</v>
      </c>
      <c r="AG12" s="32">
        <f t="shared" si="8"/>
        <v>2.5173607989864455E-2</v>
      </c>
      <c r="AH12" s="33">
        <f t="shared" si="9"/>
        <v>-0.12463036078845108</v>
      </c>
      <c r="AJ12" s="32">
        <f t="shared" si="10"/>
        <v>2.5487672511061304E-2</v>
      </c>
      <c r="AK12" s="32">
        <f t="shared" si="11"/>
        <v>2.441214092278263E-2</v>
      </c>
      <c r="AL12" s="33">
        <f t="shared" si="12"/>
        <v>-0.10755315882786734</v>
      </c>
      <c r="AN12" s="32">
        <f t="shared" si="13"/>
        <v>2.3239794964937277E-2</v>
      </c>
      <c r="AO12" s="32">
        <f t="shared" si="14"/>
        <v>2.2189778649154935E-2</v>
      </c>
      <c r="AP12" s="33">
        <f t="shared" si="15"/>
        <v>-0.10500163157823421</v>
      </c>
    </row>
    <row r="13" spans="1:45" x14ac:dyDescent="0.2">
      <c r="E13" s="14" t="s">
        <v>277</v>
      </c>
      <c r="F13" s="15">
        <v>597336.51</v>
      </c>
      <c r="G13" s="21">
        <v>32798344.489999998</v>
      </c>
      <c r="H13" s="15">
        <v>643905.99</v>
      </c>
      <c r="I13" s="21">
        <v>35937898.859999999</v>
      </c>
      <c r="J13" s="15">
        <v>1912224.97</v>
      </c>
      <c r="K13" s="21">
        <v>101419589.52</v>
      </c>
      <c r="L13" s="15">
        <v>2051232.91</v>
      </c>
      <c r="M13" s="21">
        <v>110482889.93000001</v>
      </c>
      <c r="N13" s="15">
        <v>3642478.59</v>
      </c>
      <c r="O13" s="21">
        <v>198704523.53</v>
      </c>
      <c r="P13" s="15">
        <v>3798879.3</v>
      </c>
      <c r="Q13" s="21">
        <v>217107204.22999999</v>
      </c>
      <c r="R13" s="15">
        <v>7174340.46</v>
      </c>
      <c r="S13" s="21">
        <v>410889469.67000002</v>
      </c>
      <c r="T13" s="15">
        <v>7374227.6799999997</v>
      </c>
      <c r="U13" s="21">
        <v>441325739.19</v>
      </c>
      <c r="W13" s="31">
        <f t="shared" si="0"/>
        <v>9.5722952448323448E-2</v>
      </c>
      <c r="X13" s="31">
        <f t="shared" si="1"/>
        <v>8.9364396492777401E-2</v>
      </c>
      <c r="Y13" s="31">
        <f t="shared" si="2"/>
        <v>9.2613295223858305E-2</v>
      </c>
      <c r="Z13" s="31">
        <f t="shared" si="3"/>
        <v>7.4074104513908404E-2</v>
      </c>
      <c r="AB13" s="32">
        <f t="shared" si="4"/>
        <v>1.8212398195345623E-2</v>
      </c>
      <c r="AC13" s="32">
        <f t="shared" si="5"/>
        <v>1.7917185211868004E-2</v>
      </c>
      <c r="AD13" s="33">
        <f t="shared" si="6"/>
        <v>-2.9521298347761835E-2</v>
      </c>
      <c r="AF13" s="32">
        <f t="shared" si="7"/>
        <v>1.8854591889497917E-2</v>
      </c>
      <c r="AG13" s="32">
        <f t="shared" si="8"/>
        <v>1.8566068567717812E-2</v>
      </c>
      <c r="AH13" s="33">
        <f t="shared" si="9"/>
        <v>-2.885233217801049E-2</v>
      </c>
      <c r="AJ13" s="32">
        <f t="shared" si="10"/>
        <v>1.8331130692402511E-2</v>
      </c>
      <c r="AK13" s="32">
        <f t="shared" si="11"/>
        <v>1.7497711849190994E-2</v>
      </c>
      <c r="AL13" s="33">
        <f t="shared" si="12"/>
        <v>-8.3341884321151694E-2</v>
      </c>
      <c r="AN13" s="32">
        <f t="shared" si="13"/>
        <v>1.7460511864083469E-2</v>
      </c>
      <c r="AO13" s="32">
        <f t="shared" si="14"/>
        <v>1.670926262659074E-2</v>
      </c>
      <c r="AP13" s="33">
        <f t="shared" si="15"/>
        <v>-7.5124923749272932E-2</v>
      </c>
    </row>
    <row r="14" spans="1:45" x14ac:dyDescent="0.2">
      <c r="E14" s="14" t="s">
        <v>278</v>
      </c>
      <c r="F14" s="15">
        <v>1870624.7</v>
      </c>
      <c r="G14" s="21">
        <v>95549234.819999993</v>
      </c>
      <c r="H14" s="15">
        <v>2156649.0099999998</v>
      </c>
      <c r="I14" s="21">
        <v>109068781.37</v>
      </c>
      <c r="J14" s="15">
        <v>6238490.4000000004</v>
      </c>
      <c r="K14" s="21">
        <v>303436215.47000003</v>
      </c>
      <c r="L14" s="15">
        <v>7072783.75</v>
      </c>
      <c r="M14" s="21">
        <v>338339943.88999999</v>
      </c>
      <c r="N14" s="15">
        <v>11991735.470000001</v>
      </c>
      <c r="O14" s="21">
        <v>599010629.57000005</v>
      </c>
      <c r="P14" s="15">
        <v>13031349.460000001</v>
      </c>
      <c r="Q14" s="21">
        <v>652828825.32000005</v>
      </c>
      <c r="R14" s="15">
        <v>22819441.539999999</v>
      </c>
      <c r="S14" s="21">
        <v>1230615100.3399999</v>
      </c>
      <c r="T14" s="15">
        <v>24654993.449999999</v>
      </c>
      <c r="U14" s="21">
        <v>1350542232.3299999</v>
      </c>
      <c r="W14" s="31">
        <f t="shared" si="0"/>
        <v>0.14149298605550062</v>
      </c>
      <c r="X14" s="31">
        <f t="shared" si="1"/>
        <v>0.11502822221117109</v>
      </c>
      <c r="Y14" s="31">
        <f t="shared" si="2"/>
        <v>8.9845143129819588E-2</v>
      </c>
      <c r="Z14" s="31">
        <f t="shared" si="3"/>
        <v>9.7452998875819097E-2</v>
      </c>
      <c r="AB14" s="32">
        <f t="shared" si="4"/>
        <v>1.9577600004060398E-2</v>
      </c>
      <c r="AC14" s="32">
        <f t="shared" si="5"/>
        <v>1.97732933559043E-2</v>
      </c>
      <c r="AD14" s="33">
        <f t="shared" si="6"/>
        <v>1.9569335184390149E-2</v>
      </c>
      <c r="AF14" s="32">
        <f t="shared" si="7"/>
        <v>2.0559478671117237E-2</v>
      </c>
      <c r="AG14" s="32">
        <f t="shared" si="8"/>
        <v>2.0904371114690144E-2</v>
      </c>
      <c r="AH14" s="33">
        <f t="shared" si="9"/>
        <v>3.4489244357290699E-2</v>
      </c>
      <c r="AJ14" s="32">
        <f t="shared" si="10"/>
        <v>2.0019236517736374E-2</v>
      </c>
      <c r="AK14" s="32">
        <f t="shared" si="11"/>
        <v>1.9961357333773314E-2</v>
      </c>
      <c r="AL14" s="33">
        <f t="shared" si="12"/>
        <v>-5.7879183963060327E-3</v>
      </c>
      <c r="AN14" s="32">
        <f t="shared" si="13"/>
        <v>1.8543118424026603E-2</v>
      </c>
      <c r="AO14" s="32">
        <f t="shared" si="14"/>
        <v>1.8255625673744679E-2</v>
      </c>
      <c r="AP14" s="33">
        <f t="shared" si="15"/>
        <v>-2.874927502819237E-2</v>
      </c>
    </row>
    <row r="15" spans="1:45" x14ac:dyDescent="0.2">
      <c r="E15" s="14" t="s">
        <v>279</v>
      </c>
      <c r="F15" s="15">
        <v>758978.46</v>
      </c>
      <c r="G15" s="21">
        <v>38017124.009999998</v>
      </c>
      <c r="H15" s="15">
        <v>856541.6</v>
      </c>
      <c r="I15" s="21">
        <v>40495942.270000003</v>
      </c>
      <c r="J15" s="15">
        <v>2629771.52</v>
      </c>
      <c r="K15" s="21">
        <v>122294324.18000001</v>
      </c>
      <c r="L15" s="15">
        <v>2841060.6</v>
      </c>
      <c r="M15" s="21">
        <v>130357395.78</v>
      </c>
      <c r="N15" s="15">
        <v>5056204.2</v>
      </c>
      <c r="O15" s="21">
        <v>243543750.00999999</v>
      </c>
      <c r="P15" s="15">
        <v>5428446.3099999996</v>
      </c>
      <c r="Q15" s="21">
        <v>258627612.93000001</v>
      </c>
      <c r="R15" s="15">
        <v>9889040.8800000008</v>
      </c>
      <c r="S15" s="21">
        <v>505000197.56</v>
      </c>
      <c r="T15" s="15">
        <v>10648469.42</v>
      </c>
      <c r="U15" s="21">
        <v>536748237.19999999</v>
      </c>
      <c r="W15" s="31">
        <f t="shared" si="0"/>
        <v>6.520267707120557E-2</v>
      </c>
      <c r="X15" s="31">
        <f t="shared" si="1"/>
        <v>6.5931691058141742E-2</v>
      </c>
      <c r="Y15" s="31">
        <f t="shared" si="2"/>
        <v>6.1934921012675004E-2</v>
      </c>
      <c r="Z15" s="31">
        <f t="shared" si="3"/>
        <v>6.2867380633505485E-2</v>
      </c>
      <c r="AB15" s="32">
        <f t="shared" si="4"/>
        <v>1.9964120899843944E-2</v>
      </c>
      <c r="AC15" s="32">
        <f t="shared" si="5"/>
        <v>2.1151294475114331E-2</v>
      </c>
      <c r="AD15" s="33">
        <f t="shared" si="6"/>
        <v>0.11871735752703866</v>
      </c>
      <c r="AF15" s="32">
        <f t="shared" si="7"/>
        <v>2.1503626906914722E-2</v>
      </c>
      <c r="AG15" s="32">
        <f t="shared" si="8"/>
        <v>2.1794395193309685E-2</v>
      </c>
      <c r="AH15" s="33">
        <f t="shared" si="9"/>
        <v>2.9076828639496358E-2</v>
      </c>
      <c r="AJ15" s="32">
        <f t="shared" si="10"/>
        <v>2.0760968818918122E-2</v>
      </c>
      <c r="AK15" s="32">
        <f t="shared" si="11"/>
        <v>2.0989430511695824E-2</v>
      </c>
      <c r="AL15" s="33">
        <f t="shared" si="12"/>
        <v>2.2846169277770251E-2</v>
      </c>
      <c r="AN15" s="32">
        <f t="shared" si="13"/>
        <v>1.9582251507584938E-2</v>
      </c>
      <c r="AO15" s="32">
        <f t="shared" si="14"/>
        <v>1.9838853082310599E-2</v>
      </c>
      <c r="AP15" s="33">
        <f t="shared" si="15"/>
        <v>2.5660157472566156E-2</v>
      </c>
    </row>
    <row r="16" spans="1:45" x14ac:dyDescent="0.2">
      <c r="E16" s="14" t="s">
        <v>280</v>
      </c>
      <c r="F16" s="15">
        <v>593164.04</v>
      </c>
      <c r="G16" s="21">
        <v>22135773.219999999</v>
      </c>
      <c r="H16" s="15">
        <v>613495.41</v>
      </c>
      <c r="I16" s="21">
        <v>23589774.829999998</v>
      </c>
      <c r="J16" s="15">
        <v>2030728.21</v>
      </c>
      <c r="K16" s="21">
        <v>72656750.75</v>
      </c>
      <c r="L16" s="15">
        <v>2070111.06</v>
      </c>
      <c r="M16" s="21">
        <v>76507547.790000007</v>
      </c>
      <c r="N16" s="15">
        <v>3943112.3</v>
      </c>
      <c r="O16" s="21">
        <v>142872490.11000001</v>
      </c>
      <c r="P16" s="15">
        <v>3973547.5</v>
      </c>
      <c r="Q16" s="21">
        <v>150734499.56999999</v>
      </c>
      <c r="R16" s="15">
        <v>7669569.9500000002</v>
      </c>
      <c r="S16" s="21">
        <v>297807817.25</v>
      </c>
      <c r="T16" s="15">
        <v>7793073.4800000004</v>
      </c>
      <c r="U16" s="21">
        <v>313088946.22000003</v>
      </c>
      <c r="W16" s="31">
        <f t="shared" si="0"/>
        <v>6.5685602917466085E-2</v>
      </c>
      <c r="X16" s="31">
        <f t="shared" si="1"/>
        <v>5.2999852047471395E-2</v>
      </c>
      <c r="Y16" s="31">
        <f t="shared" si="2"/>
        <v>5.5028154502989909E-2</v>
      </c>
      <c r="Z16" s="31">
        <f t="shared" si="3"/>
        <v>5.1312047853908471E-2</v>
      </c>
      <c r="AB16" s="32">
        <f t="shared" si="4"/>
        <v>2.6796626171796317E-2</v>
      </c>
      <c r="AC16" s="32">
        <f t="shared" si="5"/>
        <v>2.6006836200055415E-2</v>
      </c>
      <c r="AD16" s="33">
        <f t="shared" si="6"/>
        <v>-7.897899717409021E-2</v>
      </c>
      <c r="AF16" s="32">
        <f t="shared" si="7"/>
        <v>2.794961499155672E-2</v>
      </c>
      <c r="AG16" s="32">
        <f t="shared" si="8"/>
        <v>2.7057605684632544E-2</v>
      </c>
      <c r="AH16" s="33">
        <f t="shared" si="9"/>
        <v>-8.9200930692417621E-2</v>
      </c>
      <c r="AJ16" s="32">
        <f t="shared" si="10"/>
        <v>2.7598821137394113E-2</v>
      </c>
      <c r="AK16" s="32">
        <f t="shared" si="11"/>
        <v>2.6361234563655508E-2</v>
      </c>
      <c r="AL16" s="33">
        <f t="shared" si="12"/>
        <v>-0.12375865737386041</v>
      </c>
      <c r="AN16" s="32">
        <f t="shared" si="13"/>
        <v>2.5753420514014396E-2</v>
      </c>
      <c r="AO16" s="32">
        <f t="shared" si="14"/>
        <v>2.4890925004180747E-2</v>
      </c>
      <c r="AP16" s="33">
        <f t="shared" si="15"/>
        <v>-8.6249550983364884E-2</v>
      </c>
    </row>
    <row r="17" spans="5:42" x14ac:dyDescent="0.2">
      <c r="E17" s="14" t="s">
        <v>281</v>
      </c>
      <c r="F17" s="15">
        <v>628570.18999999994</v>
      </c>
      <c r="G17" s="21">
        <v>28472771.170000002</v>
      </c>
      <c r="H17" s="15">
        <v>610832.78</v>
      </c>
      <c r="I17" s="21">
        <v>28169483.859999999</v>
      </c>
      <c r="J17" s="15">
        <v>2004459.07</v>
      </c>
      <c r="K17" s="21">
        <v>88479691.25</v>
      </c>
      <c r="L17" s="15">
        <v>2001260.18</v>
      </c>
      <c r="M17" s="21">
        <v>90220086.069999993</v>
      </c>
      <c r="N17" s="15">
        <v>3827034.43</v>
      </c>
      <c r="O17" s="21">
        <v>171537144.81999999</v>
      </c>
      <c r="P17" s="15">
        <v>3830607.99</v>
      </c>
      <c r="Q17" s="21">
        <v>177857337.36000001</v>
      </c>
      <c r="R17" s="15">
        <v>7572242.46</v>
      </c>
      <c r="S17" s="21">
        <v>356822662.93000001</v>
      </c>
      <c r="T17" s="15">
        <v>7673924.6799999997</v>
      </c>
      <c r="U17" s="21">
        <v>375280264.01999998</v>
      </c>
      <c r="W17" s="31">
        <f t="shared" si="0"/>
        <v>-1.0651836738657791E-2</v>
      </c>
      <c r="X17" s="31">
        <f t="shared" si="1"/>
        <v>1.9669992010737186E-2</v>
      </c>
      <c r="Y17" s="31">
        <f t="shared" si="2"/>
        <v>3.6844454573567866E-2</v>
      </c>
      <c r="Z17" s="31">
        <f t="shared" si="3"/>
        <v>5.1727659163904927E-2</v>
      </c>
      <c r="AB17" s="32">
        <f t="shared" si="4"/>
        <v>2.2076185919770445E-2</v>
      </c>
      <c r="AC17" s="32">
        <f t="shared" si="5"/>
        <v>2.1684202061911687E-2</v>
      </c>
      <c r="AD17" s="33">
        <f t="shared" si="6"/>
        <v>-3.9198385785875825E-2</v>
      </c>
      <c r="AF17" s="32">
        <f t="shared" si="7"/>
        <v>2.2654453713410759E-2</v>
      </c>
      <c r="AG17" s="32">
        <f t="shared" si="8"/>
        <v>2.2181980390123562E-2</v>
      </c>
      <c r="AH17" s="33">
        <f t="shared" si="9"/>
        <v>-4.7247332328719666E-2</v>
      </c>
      <c r="AJ17" s="32">
        <f t="shared" si="10"/>
        <v>2.2310237435838418E-2</v>
      </c>
      <c r="AK17" s="32">
        <f t="shared" si="11"/>
        <v>2.1537531410618663E-2</v>
      </c>
      <c r="AL17" s="33">
        <f t="shared" si="12"/>
        <v>-7.7270602521975484E-2</v>
      </c>
      <c r="AN17" s="32">
        <f t="shared" si="13"/>
        <v>2.1221304717087129E-2</v>
      </c>
      <c r="AO17" s="32">
        <f t="shared" si="14"/>
        <v>2.0448516524149082E-2</v>
      </c>
      <c r="AP17" s="33">
        <f t="shared" si="15"/>
        <v>-7.7278819293804743E-2</v>
      </c>
    </row>
    <row r="18" spans="5:42" x14ac:dyDescent="0.2">
      <c r="E18" s="14" t="s">
        <v>282</v>
      </c>
      <c r="F18" s="15">
        <v>1492731.51</v>
      </c>
      <c r="G18" s="21">
        <v>85482111.659999996</v>
      </c>
      <c r="H18" s="15">
        <v>1543899.43</v>
      </c>
      <c r="I18" s="21">
        <v>89464694.650000006</v>
      </c>
      <c r="J18" s="15">
        <v>4730881.8899999997</v>
      </c>
      <c r="K18" s="21">
        <v>267086338.66</v>
      </c>
      <c r="L18" s="15">
        <v>5037136.84</v>
      </c>
      <c r="M18" s="21">
        <v>283193392.11000001</v>
      </c>
      <c r="N18" s="15">
        <v>9275183.2100000009</v>
      </c>
      <c r="O18" s="21">
        <v>540325810.12</v>
      </c>
      <c r="P18" s="15">
        <v>9619189.6300000008</v>
      </c>
      <c r="Q18" s="21">
        <v>572753429.63</v>
      </c>
      <c r="R18" s="15">
        <v>18232763.82</v>
      </c>
      <c r="S18" s="21">
        <v>1100250638.1099999</v>
      </c>
      <c r="T18" s="15">
        <v>18647986.370000001</v>
      </c>
      <c r="U18" s="21">
        <v>1173917630.3900001</v>
      </c>
      <c r="W18" s="31">
        <f t="shared" si="0"/>
        <v>4.6589665517862922E-2</v>
      </c>
      <c r="X18" s="31">
        <f t="shared" si="1"/>
        <v>6.0306541812699163E-2</v>
      </c>
      <c r="Y18" s="31">
        <f t="shared" si="2"/>
        <v>6.001493710396362E-2</v>
      </c>
      <c r="Z18" s="31">
        <f t="shared" si="3"/>
        <v>6.6954737155658153E-2</v>
      </c>
      <c r="AB18" s="32">
        <f t="shared" si="4"/>
        <v>1.7462501580883385E-2</v>
      </c>
      <c r="AC18" s="32">
        <f t="shared" si="5"/>
        <v>1.7257080416358407E-2</v>
      </c>
      <c r="AD18" s="33">
        <f t="shared" si="6"/>
        <v>-2.0542116452497775E-2</v>
      </c>
      <c r="AF18" s="32">
        <f t="shared" si="7"/>
        <v>1.7712931008509559E-2</v>
      </c>
      <c r="AG18" s="32">
        <f t="shared" si="8"/>
        <v>1.7786915162354634E-2</v>
      </c>
      <c r="AH18" s="33">
        <f t="shared" si="9"/>
        <v>7.3984153845074729E-3</v>
      </c>
      <c r="AJ18" s="32">
        <f t="shared" si="10"/>
        <v>1.7165908117437685E-2</v>
      </c>
      <c r="AK18" s="32">
        <f t="shared" si="11"/>
        <v>1.679464344057096E-2</v>
      </c>
      <c r="AL18" s="33">
        <f t="shared" si="12"/>
        <v>-3.7126467686672548E-2</v>
      </c>
      <c r="AN18" s="32">
        <f t="shared" si="13"/>
        <v>1.6571463981443418E-2</v>
      </c>
      <c r="AO18" s="32">
        <f t="shared" si="14"/>
        <v>1.5885259653017347E-2</v>
      </c>
      <c r="AP18" s="33">
        <f t="shared" si="15"/>
        <v>-6.8620432842607035E-2</v>
      </c>
    </row>
    <row r="19" spans="5:42" x14ac:dyDescent="0.2">
      <c r="E19" s="14" t="s">
        <v>283</v>
      </c>
      <c r="F19" s="15">
        <v>1388361.73</v>
      </c>
      <c r="G19" s="21">
        <v>61962476.880000003</v>
      </c>
      <c r="H19" s="15">
        <v>1464970.71</v>
      </c>
      <c r="I19" s="21">
        <v>64566739.700000003</v>
      </c>
      <c r="J19" s="15">
        <v>4456480.43</v>
      </c>
      <c r="K19" s="21">
        <v>192225027.47999999</v>
      </c>
      <c r="L19" s="15">
        <v>4848939.88</v>
      </c>
      <c r="M19" s="21">
        <v>206655379.11000001</v>
      </c>
      <c r="N19" s="15">
        <v>8737662.0299999993</v>
      </c>
      <c r="O19" s="21">
        <v>388033318.83999997</v>
      </c>
      <c r="P19" s="15">
        <v>9203584.9199999999</v>
      </c>
      <c r="Q19" s="21">
        <v>414181353.70999998</v>
      </c>
      <c r="R19" s="15">
        <v>16771417.640000001</v>
      </c>
      <c r="S19" s="21">
        <v>806489272.05999994</v>
      </c>
      <c r="T19" s="15">
        <v>17713227.899999999</v>
      </c>
      <c r="U19" s="21">
        <v>869378870.90999997</v>
      </c>
      <c r="W19" s="31">
        <f t="shared" si="0"/>
        <v>4.2029675880187314E-2</v>
      </c>
      <c r="X19" s="31">
        <f t="shared" si="1"/>
        <v>7.50700978908765E-2</v>
      </c>
      <c r="Y19" s="31">
        <f t="shared" si="2"/>
        <v>6.7386055785538801E-2</v>
      </c>
      <c r="Z19" s="31">
        <f t="shared" si="3"/>
        <v>7.7979461139467285E-2</v>
      </c>
      <c r="AB19" s="32">
        <f t="shared" si="4"/>
        <v>2.2406491798072872E-2</v>
      </c>
      <c r="AC19" s="32">
        <f t="shared" si="5"/>
        <v>2.2689247076850619E-2</v>
      </c>
      <c r="AD19" s="33">
        <f t="shared" si="6"/>
        <v>2.8275527877774653E-2</v>
      </c>
      <c r="AF19" s="32">
        <f t="shared" si="7"/>
        <v>2.3183663898623572E-2</v>
      </c>
      <c r="AG19" s="32">
        <f t="shared" si="8"/>
        <v>2.3463893854991171E-2</v>
      </c>
      <c r="AH19" s="33">
        <f t="shared" si="9"/>
        <v>2.8022995636759959E-2</v>
      </c>
      <c r="AJ19" s="32">
        <f t="shared" si="10"/>
        <v>2.2517813821041614E-2</v>
      </c>
      <c r="AK19" s="32">
        <f t="shared" si="11"/>
        <v>2.2221147421436393E-2</v>
      </c>
      <c r="AL19" s="33">
        <f t="shared" si="12"/>
        <v>-2.9666639960522143E-2</v>
      </c>
      <c r="AN19" s="32">
        <f t="shared" si="13"/>
        <v>2.0795586774714426E-2</v>
      </c>
      <c r="AO19" s="32">
        <f t="shared" si="14"/>
        <v>2.0374578325625895E-2</v>
      </c>
      <c r="AP19" s="33">
        <f t="shared" si="15"/>
        <v>-4.2100844908853075E-2</v>
      </c>
    </row>
    <row r="20" spans="5:42" x14ac:dyDescent="0.2">
      <c r="E20" s="14" t="s">
        <v>284</v>
      </c>
      <c r="F20" s="15">
        <v>1283831.94</v>
      </c>
      <c r="G20" s="21">
        <v>60764358.259999998</v>
      </c>
      <c r="H20" s="15">
        <v>1334622.57</v>
      </c>
      <c r="I20" s="21">
        <v>63473364.950000003</v>
      </c>
      <c r="J20" s="15">
        <v>4129851.89</v>
      </c>
      <c r="K20" s="21">
        <v>193246756.22999999</v>
      </c>
      <c r="L20" s="15">
        <v>4453816.6500000004</v>
      </c>
      <c r="M20" s="21">
        <v>203735003.44999999</v>
      </c>
      <c r="N20" s="15">
        <v>7946812.1900000004</v>
      </c>
      <c r="O20" s="21">
        <v>379402245.92000002</v>
      </c>
      <c r="P20" s="15">
        <v>8376084.4199999999</v>
      </c>
      <c r="Q20" s="21">
        <v>394665429.05000001</v>
      </c>
      <c r="R20" s="15">
        <v>15771536.529999999</v>
      </c>
      <c r="S20" s="21">
        <v>794131352.95000005</v>
      </c>
      <c r="T20" s="15">
        <v>16523026.5</v>
      </c>
      <c r="U20" s="21">
        <v>836846051.37</v>
      </c>
      <c r="W20" s="31">
        <f t="shared" si="0"/>
        <v>4.4582165723015488E-2</v>
      </c>
      <c r="X20" s="31">
        <f t="shared" si="1"/>
        <v>5.4273859104351597E-2</v>
      </c>
      <c r="Y20" s="31">
        <f t="shared" si="2"/>
        <v>4.0229553973748375E-2</v>
      </c>
      <c r="Z20" s="31">
        <f t="shared" si="3"/>
        <v>5.3787951151060213E-2</v>
      </c>
      <c r="AB20" s="32">
        <f t="shared" si="4"/>
        <v>2.1128042437422098E-2</v>
      </c>
      <c r="AC20" s="32">
        <f t="shared" si="5"/>
        <v>2.1026497823950642E-2</v>
      </c>
      <c r="AD20" s="33">
        <f t="shared" si="6"/>
        <v>-1.0154461347145621E-2</v>
      </c>
      <c r="AF20" s="32">
        <f t="shared" si="7"/>
        <v>2.1370873025597901E-2</v>
      </c>
      <c r="AG20" s="32">
        <f t="shared" si="8"/>
        <v>2.1860831838320029E-2</v>
      </c>
      <c r="AH20" s="33">
        <f t="shared" si="9"/>
        <v>4.8995881272212785E-2</v>
      </c>
      <c r="AJ20" s="32">
        <f t="shared" si="10"/>
        <v>2.0945611881474337E-2</v>
      </c>
      <c r="AK20" s="32">
        <f t="shared" si="11"/>
        <v>2.1223253428003793E-2</v>
      </c>
      <c r="AL20" s="33">
        <f t="shared" si="12"/>
        <v>2.7764154652945572E-2</v>
      </c>
      <c r="AN20" s="32">
        <f t="shared" si="13"/>
        <v>1.9860110637129075E-2</v>
      </c>
      <c r="AO20" s="32">
        <f t="shared" si="14"/>
        <v>1.9744403971256323E-2</v>
      </c>
      <c r="AP20" s="33">
        <f t="shared" si="15"/>
        <v>-1.1570666587275291E-2</v>
      </c>
    </row>
    <row r="21" spans="5:42" x14ac:dyDescent="0.2">
      <c r="E21" s="14" t="s">
        <v>285</v>
      </c>
      <c r="F21" s="15">
        <v>627045.69999999995</v>
      </c>
      <c r="G21" s="21">
        <v>26928393.140000001</v>
      </c>
      <c r="H21" s="15">
        <v>633632.05000000005</v>
      </c>
      <c r="I21" s="21">
        <v>28000261.629999999</v>
      </c>
      <c r="J21" s="15">
        <v>2043404.96</v>
      </c>
      <c r="K21" s="21">
        <v>86326897.319999993</v>
      </c>
      <c r="L21" s="15">
        <v>2170246.6</v>
      </c>
      <c r="M21" s="21">
        <v>91260048.849999994</v>
      </c>
      <c r="N21" s="15">
        <v>3859105.39</v>
      </c>
      <c r="O21" s="21">
        <v>167842367.75</v>
      </c>
      <c r="P21" s="15">
        <v>4004654.15</v>
      </c>
      <c r="Q21" s="21">
        <v>174407013.75</v>
      </c>
      <c r="R21" s="15">
        <v>7829671.0099999998</v>
      </c>
      <c r="S21" s="21">
        <v>354773097.33999997</v>
      </c>
      <c r="T21" s="15">
        <v>8053211.8799999999</v>
      </c>
      <c r="U21" s="21">
        <v>377280937.64999998</v>
      </c>
      <c r="W21" s="31">
        <f t="shared" si="0"/>
        <v>3.9804398443954031E-2</v>
      </c>
      <c r="X21" s="31">
        <f t="shared" si="1"/>
        <v>5.714501138287871E-2</v>
      </c>
      <c r="Y21" s="31">
        <f t="shared" si="2"/>
        <v>3.9111972072379202E-2</v>
      </c>
      <c r="Z21" s="31">
        <f t="shared" si="3"/>
        <v>6.3442917399200119E-2</v>
      </c>
      <c r="AB21" s="32">
        <f t="shared" si="4"/>
        <v>2.3285670880546269E-2</v>
      </c>
      <c r="AC21" s="32">
        <f t="shared" si="5"/>
        <v>2.262950462295377E-2</v>
      </c>
      <c r="AD21" s="33">
        <f t="shared" si="6"/>
        <v>-6.5616625759249911E-2</v>
      </c>
      <c r="AF21" s="32">
        <f t="shared" si="7"/>
        <v>2.367054792234018E-2</v>
      </c>
      <c r="AG21" s="32">
        <f t="shared" si="8"/>
        <v>2.3780905526000057E-2</v>
      </c>
      <c r="AH21" s="33">
        <f t="shared" si="9"/>
        <v>1.1035760365987746E-2</v>
      </c>
      <c r="AJ21" s="32">
        <f t="shared" si="10"/>
        <v>2.299243892786421E-2</v>
      </c>
      <c r="AK21" s="32">
        <f t="shared" si="11"/>
        <v>2.2961543024527589E-2</v>
      </c>
      <c r="AL21" s="33">
        <f t="shared" si="12"/>
        <v>-3.0895903336620317E-3</v>
      </c>
      <c r="AN21" s="32">
        <f t="shared" si="13"/>
        <v>2.2069517301917526E-2</v>
      </c>
      <c r="AO21" s="32">
        <f t="shared" si="14"/>
        <v>2.1345398286384907E-2</v>
      </c>
      <c r="AP21" s="33">
        <f t="shared" si="15"/>
        <v>-7.2411901553261909E-2</v>
      </c>
    </row>
    <row r="22" spans="5:42" x14ac:dyDescent="0.2">
      <c r="E22" s="14" t="s">
        <v>286</v>
      </c>
      <c r="F22" s="15">
        <v>1152366.3600000001</v>
      </c>
      <c r="G22" s="21">
        <v>62198318.329999998</v>
      </c>
      <c r="H22" s="15">
        <v>1172317.95</v>
      </c>
      <c r="I22" s="21">
        <v>63949226.270000003</v>
      </c>
      <c r="J22" s="15">
        <v>3828019.99</v>
      </c>
      <c r="K22" s="21">
        <v>195212222.99000001</v>
      </c>
      <c r="L22" s="15">
        <v>3945705.84</v>
      </c>
      <c r="M22" s="21">
        <v>205578355.61000001</v>
      </c>
      <c r="N22" s="15">
        <v>7338951.1600000001</v>
      </c>
      <c r="O22" s="21">
        <v>381320518.73000002</v>
      </c>
      <c r="P22" s="15">
        <v>7275358.8399999999</v>
      </c>
      <c r="Q22" s="21">
        <v>396593905.52999997</v>
      </c>
      <c r="R22" s="15">
        <v>14366037.960000001</v>
      </c>
      <c r="S22" s="21">
        <v>795896727.62</v>
      </c>
      <c r="T22" s="15">
        <v>14197895.6</v>
      </c>
      <c r="U22" s="21">
        <v>843786992.87</v>
      </c>
      <c r="W22" s="31">
        <f t="shared" si="0"/>
        <v>2.8150406425948224E-2</v>
      </c>
      <c r="X22" s="31">
        <f t="shared" si="1"/>
        <v>5.3101862481895017E-2</v>
      </c>
      <c r="Y22" s="31">
        <f t="shared" si="2"/>
        <v>4.0053933763827994E-2</v>
      </c>
      <c r="Z22" s="31">
        <f t="shared" si="3"/>
        <v>6.0171456406421055E-2</v>
      </c>
      <c r="AB22" s="32">
        <f t="shared" si="4"/>
        <v>1.8527291266718725E-2</v>
      </c>
      <c r="AC22" s="32">
        <f t="shared" si="5"/>
        <v>1.8332011478142937E-2</v>
      </c>
      <c r="AD22" s="33">
        <f t="shared" si="6"/>
        <v>-1.9527978857578759E-2</v>
      </c>
      <c r="AF22" s="32">
        <f t="shared" si="7"/>
        <v>1.9609530240307215E-2</v>
      </c>
      <c r="AG22" s="32">
        <f t="shared" si="8"/>
        <v>1.9193196814383254E-2</v>
      </c>
      <c r="AH22" s="33">
        <f t="shared" si="9"/>
        <v>-4.1633342592396066E-2</v>
      </c>
      <c r="AJ22" s="32">
        <f t="shared" si="10"/>
        <v>1.924614805529639E-2</v>
      </c>
      <c r="AK22" s="32">
        <f t="shared" si="11"/>
        <v>1.8344605750502795E-2</v>
      </c>
      <c r="AL22" s="33">
        <f t="shared" si="12"/>
        <v>-9.0154230479359485E-2</v>
      </c>
      <c r="AN22" s="32">
        <f t="shared" si="13"/>
        <v>1.8050128190574808E-2</v>
      </c>
      <c r="AO22" s="32">
        <f t="shared" si="14"/>
        <v>1.6826397799411717E-2</v>
      </c>
      <c r="AP22" s="33">
        <f t="shared" si="15"/>
        <v>-0.12237303911630908</v>
      </c>
    </row>
    <row r="23" spans="5:42" x14ac:dyDescent="0.2">
      <c r="E23" s="14" t="s">
        <v>287</v>
      </c>
      <c r="F23" s="15">
        <v>1229653.8799999999</v>
      </c>
      <c r="G23" s="21">
        <v>62993984.530000001</v>
      </c>
      <c r="H23" s="15">
        <v>1337517.02</v>
      </c>
      <c r="I23" s="21">
        <v>65550932.130000003</v>
      </c>
      <c r="J23" s="15">
        <v>4325620.07</v>
      </c>
      <c r="K23" s="21">
        <v>196138793.21000001</v>
      </c>
      <c r="L23" s="15">
        <v>4637917.21</v>
      </c>
      <c r="M23" s="21">
        <v>208577441.25</v>
      </c>
      <c r="N23" s="15">
        <v>8306194.1299999999</v>
      </c>
      <c r="O23" s="21">
        <v>393216708.55000001</v>
      </c>
      <c r="P23" s="15">
        <v>8342634.8099999996</v>
      </c>
      <c r="Q23" s="21">
        <v>407884000.63</v>
      </c>
      <c r="R23" s="15">
        <v>15767015.73</v>
      </c>
      <c r="S23" s="21">
        <v>823587906.20000005</v>
      </c>
      <c r="T23" s="15">
        <v>15772740.09</v>
      </c>
      <c r="U23" s="21">
        <v>861145488.80999994</v>
      </c>
      <c r="W23" s="31">
        <f t="shared" si="0"/>
        <v>4.0590345555650491E-2</v>
      </c>
      <c r="X23" s="31">
        <f t="shared" si="1"/>
        <v>6.341758219488125E-2</v>
      </c>
      <c r="Y23" s="31">
        <f t="shared" si="2"/>
        <v>3.730078544751092E-2</v>
      </c>
      <c r="Z23" s="31">
        <f t="shared" si="3"/>
        <v>4.5602396935730885E-2</v>
      </c>
      <c r="AB23" s="32">
        <f t="shared" si="4"/>
        <v>1.9520179413550106E-2</v>
      </c>
      <c r="AC23" s="32">
        <f t="shared" si="5"/>
        <v>2.0404241046449938E-2</v>
      </c>
      <c r="AD23" s="33">
        <f t="shared" si="6"/>
        <v>8.8406163289983172E-2</v>
      </c>
      <c r="AF23" s="32">
        <f t="shared" si="7"/>
        <v>2.2053873174230694E-2</v>
      </c>
      <c r="AG23" s="32">
        <f t="shared" si="8"/>
        <v>2.2235948347074663E-2</v>
      </c>
      <c r="AH23" s="33">
        <f t="shared" si="9"/>
        <v>1.820751728439686E-2</v>
      </c>
      <c r="AJ23" s="32">
        <f t="shared" si="10"/>
        <v>2.112370596007828E-2</v>
      </c>
      <c r="AK23" s="32">
        <f t="shared" si="11"/>
        <v>2.0453449503080107E-2</v>
      </c>
      <c r="AL23" s="33">
        <f t="shared" si="12"/>
        <v>-6.7025645699817296E-2</v>
      </c>
      <c r="AN23" s="32">
        <f t="shared" si="13"/>
        <v>1.9144302158039628E-2</v>
      </c>
      <c r="AO23" s="32">
        <f t="shared" si="14"/>
        <v>1.8315999206819325E-2</v>
      </c>
      <c r="AP23" s="33">
        <f t="shared" si="15"/>
        <v>-8.2830295122030342E-2</v>
      </c>
    </row>
    <row r="24" spans="5:42" x14ac:dyDescent="0.2">
      <c r="E24" s="14" t="s">
        <v>288</v>
      </c>
      <c r="F24" s="15">
        <v>1231628.67</v>
      </c>
      <c r="G24" s="21">
        <v>75881526.260000005</v>
      </c>
      <c r="H24" s="15">
        <v>1338032.6100000001</v>
      </c>
      <c r="I24" s="21">
        <v>79130383.730000004</v>
      </c>
      <c r="J24" s="15">
        <v>3860104.44</v>
      </c>
      <c r="K24" s="21">
        <v>236155215.05000001</v>
      </c>
      <c r="L24" s="15">
        <v>4269135.37</v>
      </c>
      <c r="M24" s="21">
        <v>250373960.63999999</v>
      </c>
      <c r="N24" s="15">
        <v>7560912.0599999996</v>
      </c>
      <c r="O24" s="21">
        <v>477710853.97000003</v>
      </c>
      <c r="P24" s="15">
        <v>8099804.4400000004</v>
      </c>
      <c r="Q24" s="21">
        <v>504078457.26999998</v>
      </c>
      <c r="R24" s="15">
        <v>14922761.23</v>
      </c>
      <c r="S24" s="21">
        <v>970241766.25999999</v>
      </c>
      <c r="T24" s="15">
        <v>15487753.77</v>
      </c>
      <c r="U24" s="21">
        <v>1025070122.38</v>
      </c>
      <c r="W24" s="31">
        <f t="shared" si="0"/>
        <v>4.2814867203225894E-2</v>
      </c>
      <c r="X24" s="31">
        <f t="shared" si="1"/>
        <v>6.0209322868391903E-2</v>
      </c>
      <c r="Y24" s="31">
        <f t="shared" si="2"/>
        <v>5.5195738344383155E-2</v>
      </c>
      <c r="Z24" s="31">
        <f t="shared" si="3"/>
        <v>5.6509993721819855E-2</v>
      </c>
      <c r="AB24" s="32">
        <f t="shared" si="4"/>
        <v>1.6230942242515718E-2</v>
      </c>
      <c r="AC24" s="32">
        <f t="shared" si="5"/>
        <v>1.6909214222510127E-2</v>
      </c>
      <c r="AD24" s="33">
        <f t="shared" si="6"/>
        <v>6.7827197999440966E-2</v>
      </c>
      <c r="AF24" s="32">
        <f t="shared" si="7"/>
        <v>1.6345624377521024E-2</v>
      </c>
      <c r="AG24" s="32">
        <f t="shared" si="8"/>
        <v>1.7051035814935937E-2</v>
      </c>
      <c r="AH24" s="33">
        <f t="shared" si="9"/>
        <v>7.0541143741491286E-2</v>
      </c>
      <c r="AJ24" s="32">
        <f t="shared" si="10"/>
        <v>1.5827381766952319E-2</v>
      </c>
      <c r="AK24" s="32">
        <f t="shared" si="11"/>
        <v>1.606853917913317E-2</v>
      </c>
      <c r="AL24" s="33">
        <f t="shared" si="12"/>
        <v>2.4115741218085074E-2</v>
      </c>
      <c r="AN24" s="32">
        <f t="shared" si="13"/>
        <v>1.5380456448007705E-2</v>
      </c>
      <c r="AO24" s="32">
        <f t="shared" si="14"/>
        <v>1.5108970042011029E-2</v>
      </c>
      <c r="AP24" s="33">
        <f t="shared" si="15"/>
        <v>-2.7148640599667512E-2</v>
      </c>
    </row>
    <row r="25" spans="5:42" x14ac:dyDescent="0.2">
      <c r="E25" s="14" t="s">
        <v>289</v>
      </c>
      <c r="F25" s="15">
        <v>592672.91</v>
      </c>
      <c r="G25" s="21">
        <v>29720238.870000001</v>
      </c>
      <c r="H25" s="15">
        <v>609314.61</v>
      </c>
      <c r="I25" s="21">
        <v>30553944.719999999</v>
      </c>
      <c r="J25" s="15">
        <v>1878451.25</v>
      </c>
      <c r="K25" s="21">
        <v>92536790.390000001</v>
      </c>
      <c r="L25" s="15">
        <v>1977150.89</v>
      </c>
      <c r="M25" s="21">
        <v>98434168.890000001</v>
      </c>
      <c r="N25" s="15">
        <v>3596095.55</v>
      </c>
      <c r="O25" s="21">
        <v>181341834.15000001</v>
      </c>
      <c r="P25" s="15">
        <v>3739331.34</v>
      </c>
      <c r="Q25" s="21">
        <v>190030387.37</v>
      </c>
      <c r="R25" s="15">
        <v>7180243.8700000001</v>
      </c>
      <c r="S25" s="21">
        <v>381000423.44999999</v>
      </c>
      <c r="T25" s="15">
        <v>7509489.5499999998</v>
      </c>
      <c r="U25" s="21">
        <v>400300526.26999998</v>
      </c>
      <c r="W25" s="31">
        <f t="shared" si="0"/>
        <v>2.8051788333422562E-2</v>
      </c>
      <c r="X25" s="31">
        <f t="shared" si="1"/>
        <v>6.3730095620836452E-2</v>
      </c>
      <c r="Y25" s="31">
        <f t="shared" si="2"/>
        <v>4.7912569433995647E-2</v>
      </c>
      <c r="Z25" s="31">
        <f t="shared" si="3"/>
        <v>5.0656381547389051E-2</v>
      </c>
      <c r="AB25" s="32">
        <f t="shared" si="4"/>
        <v>1.9941727675622817E-2</v>
      </c>
      <c r="AC25" s="32">
        <f t="shared" si="5"/>
        <v>1.9942256739148803E-2</v>
      </c>
      <c r="AD25" s="33">
        <f t="shared" si="6"/>
        <v>5.2906352598566797E-5</v>
      </c>
      <c r="AF25" s="32">
        <f t="shared" si="7"/>
        <v>2.0299507277950664E-2</v>
      </c>
      <c r="AG25" s="32">
        <f t="shared" si="8"/>
        <v>2.0086022082529718E-2</v>
      </c>
      <c r="AH25" s="33">
        <f t="shared" si="9"/>
        <v>-2.1348519542094616E-2</v>
      </c>
      <c r="AJ25" s="32">
        <f t="shared" si="10"/>
        <v>1.9830479640045043E-2</v>
      </c>
      <c r="AK25" s="32">
        <f t="shared" si="11"/>
        <v>1.9677544164130489E-2</v>
      </c>
      <c r="AL25" s="33">
        <f t="shared" si="12"/>
        <v>-1.5293547591455417E-2</v>
      </c>
      <c r="AN25" s="32">
        <f t="shared" si="13"/>
        <v>1.8845763490187534E-2</v>
      </c>
      <c r="AO25" s="32">
        <f t="shared" si="14"/>
        <v>1.8759629471321006E-2</v>
      </c>
      <c r="AP25" s="33">
        <f t="shared" si="15"/>
        <v>-8.6134018866527995E-3</v>
      </c>
    </row>
    <row r="26" spans="5:42" x14ac:dyDescent="0.2">
      <c r="E26" s="14" t="s">
        <v>290</v>
      </c>
      <c r="F26" s="15">
        <v>596790.54</v>
      </c>
      <c r="G26" s="21">
        <v>28152128.629999999</v>
      </c>
      <c r="H26" s="15">
        <v>613921.47</v>
      </c>
      <c r="I26" s="21">
        <v>30592712.41</v>
      </c>
      <c r="J26" s="15">
        <v>1837597.17</v>
      </c>
      <c r="K26" s="21">
        <v>86044433.090000004</v>
      </c>
      <c r="L26" s="15">
        <v>1886102.49</v>
      </c>
      <c r="M26" s="21">
        <v>90599553.780000001</v>
      </c>
      <c r="N26" s="15">
        <v>3528166.66</v>
      </c>
      <c r="O26" s="21">
        <v>171928046.34999999</v>
      </c>
      <c r="P26" s="15">
        <v>3632315.92</v>
      </c>
      <c r="Q26" s="21">
        <v>184040945.38999999</v>
      </c>
      <c r="R26" s="15">
        <v>6738811.1900000004</v>
      </c>
      <c r="S26" s="21">
        <v>349218143.38999999</v>
      </c>
      <c r="T26" s="15">
        <v>7061001.5300000003</v>
      </c>
      <c r="U26" s="21">
        <v>376616808.17000002</v>
      </c>
      <c r="W26" s="31">
        <f t="shared" si="0"/>
        <v>8.6692690704717107E-2</v>
      </c>
      <c r="X26" s="31">
        <f t="shared" si="1"/>
        <v>5.293916789753815E-2</v>
      </c>
      <c r="Y26" s="31">
        <f t="shared" si="2"/>
        <v>7.0453304723426771E-2</v>
      </c>
      <c r="Z26" s="31">
        <f t="shared" si="3"/>
        <v>7.8457162947005707E-2</v>
      </c>
      <c r="AB26" s="32">
        <f t="shared" si="4"/>
        <v>2.1198771426613791E-2</v>
      </c>
      <c r="AC26" s="32">
        <f t="shared" si="5"/>
        <v>2.0067572360773223E-2</v>
      </c>
      <c r="AD26" s="33">
        <f t="shared" si="6"/>
        <v>-0.11311990658405685</v>
      </c>
      <c r="AF26" s="32">
        <f t="shared" si="7"/>
        <v>2.135637488689043E-2</v>
      </c>
      <c r="AG26" s="32">
        <f t="shared" si="8"/>
        <v>2.0818010810295627E-2</v>
      </c>
      <c r="AH26" s="33">
        <f t="shared" si="9"/>
        <v>-5.3836407659480293E-2</v>
      </c>
      <c r="AJ26" s="32">
        <f t="shared" si="10"/>
        <v>2.0521181592545911E-2</v>
      </c>
      <c r="AK26" s="32">
        <f t="shared" si="11"/>
        <v>1.9736455451816889E-2</v>
      </c>
      <c r="AL26" s="33">
        <f t="shared" si="12"/>
        <v>-7.8472614072902167E-2</v>
      </c>
      <c r="AN26" s="32">
        <f t="shared" si="13"/>
        <v>1.9296853034563636E-2</v>
      </c>
      <c r="AO26" s="32">
        <f t="shared" si="14"/>
        <v>1.8748503457160507E-2</v>
      </c>
      <c r="AP26" s="33">
        <f t="shared" si="15"/>
        <v>-5.4834957740312884E-2</v>
      </c>
    </row>
    <row r="27" spans="5:42" x14ac:dyDescent="0.2">
      <c r="E27" s="14" t="s">
        <v>291</v>
      </c>
      <c r="F27" s="15">
        <v>550932.84</v>
      </c>
      <c r="G27" s="21">
        <v>31084346.629999999</v>
      </c>
      <c r="H27" s="15">
        <v>569777.16</v>
      </c>
      <c r="I27" s="21">
        <v>32326729.859999999</v>
      </c>
      <c r="J27" s="15">
        <v>1748987.29</v>
      </c>
      <c r="K27" s="21">
        <v>97445387.560000002</v>
      </c>
      <c r="L27" s="15">
        <v>1904694.1</v>
      </c>
      <c r="M27" s="21">
        <v>103667201.40000001</v>
      </c>
      <c r="N27" s="15">
        <v>3295521.13</v>
      </c>
      <c r="O27" s="21">
        <v>195734277.81999999</v>
      </c>
      <c r="P27" s="15">
        <v>3621322.83</v>
      </c>
      <c r="Q27" s="21">
        <v>210296836.75999999</v>
      </c>
      <c r="R27" s="15">
        <v>6245858.0099999998</v>
      </c>
      <c r="S27" s="21">
        <v>407779977.00999999</v>
      </c>
      <c r="T27" s="15">
        <v>6876255.46</v>
      </c>
      <c r="U27" s="21">
        <v>433652905.63</v>
      </c>
      <c r="W27" s="31">
        <f t="shared" si="0"/>
        <v>3.9968130737576983E-2</v>
      </c>
      <c r="X27" s="31">
        <f t="shared" si="1"/>
        <v>6.3849239002400693E-2</v>
      </c>
      <c r="Y27" s="31">
        <f t="shared" si="2"/>
        <v>7.4399635578352469E-2</v>
      </c>
      <c r="Z27" s="31">
        <f t="shared" si="3"/>
        <v>6.3448256605707548E-2</v>
      </c>
      <c r="AB27" s="32">
        <f t="shared" si="4"/>
        <v>1.7723803126950266E-2</v>
      </c>
      <c r="AC27" s="32">
        <f t="shared" si="5"/>
        <v>1.7625573711525427E-2</v>
      </c>
      <c r="AD27" s="33">
        <f t="shared" si="6"/>
        <v>-9.8229415424838651E-3</v>
      </c>
      <c r="AF27" s="32">
        <f t="shared" si="7"/>
        <v>1.7948384564873292E-2</v>
      </c>
      <c r="AG27" s="32">
        <f t="shared" si="8"/>
        <v>1.8373160211499644E-2</v>
      </c>
      <c r="AH27" s="33">
        <f t="shared" si="9"/>
        <v>4.2477564662635192E-2</v>
      </c>
      <c r="AJ27" s="32">
        <f t="shared" si="10"/>
        <v>1.6836709270874915E-2</v>
      </c>
      <c r="AK27" s="32">
        <f t="shared" si="11"/>
        <v>1.7220053738291902E-2</v>
      </c>
      <c r="AL27" s="33">
        <f t="shared" si="12"/>
        <v>3.833444674169878E-2</v>
      </c>
      <c r="AN27" s="32">
        <f t="shared" si="13"/>
        <v>1.5316735401765038E-2</v>
      </c>
      <c r="AO27" s="32">
        <f t="shared" si="14"/>
        <v>1.5856588000973611E-2</v>
      </c>
      <c r="AP27" s="33">
        <f t="shared" si="15"/>
        <v>5.3985259920857377E-2</v>
      </c>
    </row>
    <row r="28" spans="5:42" x14ac:dyDescent="0.2">
      <c r="E28" s="14" t="s">
        <v>292</v>
      </c>
      <c r="F28" s="15">
        <v>3627597.4</v>
      </c>
      <c r="G28" s="21">
        <v>191873751.80000001</v>
      </c>
      <c r="H28" s="15">
        <v>3766857.25</v>
      </c>
      <c r="I28" s="21">
        <v>200406348.16</v>
      </c>
      <c r="J28" s="15">
        <v>11807428.289999999</v>
      </c>
      <c r="K28" s="21">
        <v>586455201.16999996</v>
      </c>
      <c r="L28" s="15">
        <v>12553837.24</v>
      </c>
      <c r="M28" s="21">
        <v>638312627.51999998</v>
      </c>
      <c r="N28" s="15">
        <v>22968553.489999998</v>
      </c>
      <c r="O28" s="21">
        <v>1195089555.9300001</v>
      </c>
      <c r="P28" s="15">
        <v>23873180.329999998</v>
      </c>
      <c r="Q28" s="21">
        <v>1300715410.24</v>
      </c>
      <c r="R28" s="15">
        <v>43936317.729999997</v>
      </c>
      <c r="S28" s="21">
        <v>2425900057.3099999</v>
      </c>
      <c r="T28" s="15">
        <v>45291742.619999997</v>
      </c>
      <c r="U28" s="21">
        <v>2661823493.1700001</v>
      </c>
      <c r="W28" s="31">
        <f t="shared" si="0"/>
        <v>4.4469846865213505E-2</v>
      </c>
      <c r="X28" s="31">
        <f t="shared" si="1"/>
        <v>8.8425213463095773E-2</v>
      </c>
      <c r="Y28" s="31">
        <f t="shared" si="2"/>
        <v>8.8383212610207734E-2</v>
      </c>
      <c r="Z28" s="31">
        <f t="shared" si="3"/>
        <v>9.7251918993566375E-2</v>
      </c>
      <c r="AB28" s="32">
        <f t="shared" si="4"/>
        <v>1.8906168071291134E-2</v>
      </c>
      <c r="AC28" s="32">
        <f t="shared" si="5"/>
        <v>1.8796097451926147E-2</v>
      </c>
      <c r="AD28" s="33">
        <f t="shared" si="6"/>
        <v>-1.1007061936498669E-2</v>
      </c>
      <c r="AF28" s="32">
        <f t="shared" si="7"/>
        <v>2.0133555413002973E-2</v>
      </c>
      <c r="AG28" s="32">
        <f t="shared" si="8"/>
        <v>1.9667223706312555E-2</v>
      </c>
      <c r="AH28" s="33">
        <f t="shared" si="9"/>
        <v>-4.6633170669041837E-2</v>
      </c>
      <c r="AJ28" s="32">
        <f t="shared" si="10"/>
        <v>1.9219106531414901E-2</v>
      </c>
      <c r="AK28" s="32">
        <f t="shared" si="11"/>
        <v>1.8353884440867097E-2</v>
      </c>
      <c r="AL28" s="33">
        <f t="shared" si="12"/>
        <v>-8.6522209054780419E-2</v>
      </c>
      <c r="AN28" s="32">
        <f t="shared" si="13"/>
        <v>1.8111347001953378E-2</v>
      </c>
      <c r="AO28" s="32">
        <f t="shared" si="14"/>
        <v>1.7015306513078175E-2</v>
      </c>
      <c r="AP28" s="33">
        <f t="shared" si="15"/>
        <v>-0.10960404888752037</v>
      </c>
    </row>
    <row r="29" spans="5:42" x14ac:dyDescent="0.2">
      <c r="E29" s="14" t="s">
        <v>293</v>
      </c>
      <c r="F29" s="15">
        <v>302711.84999999998</v>
      </c>
      <c r="G29" s="21">
        <v>15817032.560000001</v>
      </c>
      <c r="H29" s="15">
        <v>325795.40999999997</v>
      </c>
      <c r="I29" s="21">
        <v>16372297.039999999</v>
      </c>
      <c r="J29" s="15">
        <v>951148.83</v>
      </c>
      <c r="K29" s="21">
        <v>49490416.380000003</v>
      </c>
      <c r="L29" s="15">
        <v>1041255.16</v>
      </c>
      <c r="M29" s="21">
        <v>52604208.759999998</v>
      </c>
      <c r="N29" s="15">
        <v>1786878.82</v>
      </c>
      <c r="O29" s="21">
        <v>96518973.400000006</v>
      </c>
      <c r="P29" s="15">
        <v>1913367.8</v>
      </c>
      <c r="Q29" s="21">
        <v>102715313.54000001</v>
      </c>
      <c r="R29" s="15">
        <v>3514987.35</v>
      </c>
      <c r="S29" s="21">
        <v>198870316.69</v>
      </c>
      <c r="T29" s="15">
        <v>3776628.76</v>
      </c>
      <c r="U29" s="21">
        <v>213407076.38</v>
      </c>
      <c r="W29" s="31">
        <f t="shared" si="0"/>
        <v>3.510547745878817E-2</v>
      </c>
      <c r="X29" s="31">
        <f t="shared" si="1"/>
        <v>6.2917077845769276E-2</v>
      </c>
      <c r="Y29" s="31">
        <f t="shared" si="2"/>
        <v>6.419815629742287E-2</v>
      </c>
      <c r="Z29" s="31">
        <f t="shared" si="3"/>
        <v>7.3096678941080823E-2</v>
      </c>
      <c r="AB29" s="32">
        <f t="shared" si="4"/>
        <v>1.9138346516750167E-2</v>
      </c>
      <c r="AC29" s="32">
        <f t="shared" si="5"/>
        <v>1.9899187585225978E-2</v>
      </c>
      <c r="AD29" s="33">
        <f t="shared" si="6"/>
        <v>7.6084106847581004E-2</v>
      </c>
      <c r="AF29" s="32">
        <f t="shared" si="7"/>
        <v>1.9218848810986705E-2</v>
      </c>
      <c r="AG29" s="32">
        <f t="shared" si="8"/>
        <v>1.979414165795353E-2</v>
      </c>
      <c r="AH29" s="33">
        <f t="shared" si="9"/>
        <v>5.7529284696682462E-2</v>
      </c>
      <c r="AJ29" s="32">
        <f t="shared" si="10"/>
        <v>1.851323897317789E-2</v>
      </c>
      <c r="AK29" s="32">
        <f t="shared" si="11"/>
        <v>1.862787284638804E-2</v>
      </c>
      <c r="AL29" s="33">
        <f t="shared" si="12"/>
        <v>1.1463387321014942E-2</v>
      </c>
      <c r="AN29" s="32">
        <f t="shared" si="13"/>
        <v>1.7674771220278083E-2</v>
      </c>
      <c r="AO29" s="32">
        <f t="shared" si="14"/>
        <v>1.7696830039858679E-2</v>
      </c>
      <c r="AP29" s="33">
        <f t="shared" si="15"/>
        <v>2.2058819580596245E-3</v>
      </c>
    </row>
    <row r="30" spans="5:42" x14ac:dyDescent="0.2">
      <c r="E30" s="14" t="s">
        <v>294</v>
      </c>
      <c r="F30" s="15">
        <v>1792575.09</v>
      </c>
      <c r="G30" s="21">
        <v>106889763.77</v>
      </c>
      <c r="H30" s="15">
        <v>1837478.44</v>
      </c>
      <c r="I30" s="21">
        <v>115217737.18000001</v>
      </c>
      <c r="J30" s="15">
        <v>5629044.6600000001</v>
      </c>
      <c r="K30" s="21">
        <v>335680323.51999998</v>
      </c>
      <c r="L30" s="15">
        <v>5773124.5700000003</v>
      </c>
      <c r="M30" s="21">
        <v>351528616.45999998</v>
      </c>
      <c r="N30" s="15">
        <v>10804294.699999999</v>
      </c>
      <c r="O30" s="21">
        <v>653021972.48000002</v>
      </c>
      <c r="P30" s="15">
        <v>11210063.029999999</v>
      </c>
      <c r="Q30" s="21">
        <v>701178407.59000003</v>
      </c>
      <c r="R30" s="15">
        <v>20214462.039999999</v>
      </c>
      <c r="S30" s="21">
        <v>1267174437.97</v>
      </c>
      <c r="T30" s="15">
        <v>21529929.73</v>
      </c>
      <c r="U30" s="21">
        <v>1384905200.3800001</v>
      </c>
      <c r="W30" s="31">
        <f t="shared" si="0"/>
        <v>7.7911795444882123E-2</v>
      </c>
      <c r="X30" s="31">
        <f t="shared" si="1"/>
        <v>4.7212457298098823E-2</v>
      </c>
      <c r="Y30" s="31">
        <f t="shared" si="2"/>
        <v>7.3743973617173955E-2</v>
      </c>
      <c r="Z30" s="31">
        <f t="shared" si="3"/>
        <v>9.2908094483505774E-2</v>
      </c>
      <c r="AB30" s="32">
        <f t="shared" si="4"/>
        <v>1.6770315760610836E-2</v>
      </c>
      <c r="AC30" s="32">
        <f t="shared" si="5"/>
        <v>1.5947878208451376E-2</v>
      </c>
      <c r="AD30" s="33">
        <f t="shared" si="6"/>
        <v>-8.224375521594593E-2</v>
      </c>
      <c r="AF30" s="32">
        <f t="shared" si="7"/>
        <v>1.6769063497594668E-2</v>
      </c>
      <c r="AG30" s="32">
        <f t="shared" si="8"/>
        <v>1.6422914948254055E-2</v>
      </c>
      <c r="AH30" s="33">
        <f t="shared" si="9"/>
        <v>-3.4614854934061218E-2</v>
      </c>
      <c r="AJ30" s="32">
        <f t="shared" si="10"/>
        <v>1.6545070694892888E-2</v>
      </c>
      <c r="AK30" s="32">
        <f t="shared" si="11"/>
        <v>1.5987461833757519E-2</v>
      </c>
      <c r="AL30" s="33">
        <f t="shared" si="12"/>
        <v>-5.5760886113536898E-2</v>
      </c>
      <c r="AN30" s="32">
        <f t="shared" si="13"/>
        <v>1.5952390952885188E-2</v>
      </c>
      <c r="AO30" s="32">
        <f t="shared" si="14"/>
        <v>1.5546139709846181E-2</v>
      </c>
      <c r="AP30" s="33">
        <f t="shared" si="15"/>
        <v>-4.0625124303900716E-2</v>
      </c>
    </row>
    <row r="31" spans="5:42" x14ac:dyDescent="0.2">
      <c r="E31" s="14" t="s">
        <v>295</v>
      </c>
      <c r="F31" s="15">
        <v>870682.88</v>
      </c>
      <c r="G31" s="21">
        <v>37073936.109999999</v>
      </c>
      <c r="H31" s="15">
        <v>913982.81</v>
      </c>
      <c r="I31" s="21">
        <v>37182920.990000002</v>
      </c>
      <c r="J31" s="15">
        <v>2955686.73</v>
      </c>
      <c r="K31" s="21">
        <v>115199703.73999999</v>
      </c>
      <c r="L31" s="15">
        <v>3088883.04</v>
      </c>
      <c r="M31" s="21">
        <v>117772091.59999999</v>
      </c>
      <c r="N31" s="15">
        <v>5510695.6699999999</v>
      </c>
      <c r="O31" s="21">
        <v>224552322.31999999</v>
      </c>
      <c r="P31" s="15">
        <v>5770046.1900000004</v>
      </c>
      <c r="Q31" s="21">
        <v>232010742.41999999</v>
      </c>
      <c r="R31" s="15">
        <v>10634993.210000001</v>
      </c>
      <c r="S31" s="21">
        <v>483383226.83999997</v>
      </c>
      <c r="T31" s="15">
        <v>11265971.560000001</v>
      </c>
      <c r="U31" s="21">
        <v>501552613.69</v>
      </c>
      <c r="W31" s="31">
        <f t="shared" si="0"/>
        <v>2.9396630472858275E-3</v>
      </c>
      <c r="X31" s="31">
        <f t="shared" si="1"/>
        <v>2.2329813154778166E-2</v>
      </c>
      <c r="Y31" s="31">
        <f t="shared" si="2"/>
        <v>3.3214620196050863E-2</v>
      </c>
      <c r="Z31" s="31">
        <f t="shared" si="3"/>
        <v>3.7587954734751475E-2</v>
      </c>
      <c r="AB31" s="32">
        <f t="shared" si="4"/>
        <v>2.3485040202277027E-2</v>
      </c>
      <c r="AC31" s="32">
        <f t="shared" si="5"/>
        <v>2.4580715706703279E-2</v>
      </c>
      <c r="AD31" s="33">
        <f t="shared" si="6"/>
        <v>0.10956755044262516</v>
      </c>
      <c r="AF31" s="32">
        <f t="shared" si="7"/>
        <v>2.5657068846902924E-2</v>
      </c>
      <c r="AG31" s="32">
        <f t="shared" si="8"/>
        <v>2.6227631674327845E-2</v>
      </c>
      <c r="AH31" s="33">
        <f t="shared" si="9"/>
        <v>5.705628274249204E-2</v>
      </c>
      <c r="AJ31" s="32">
        <f t="shared" si="10"/>
        <v>2.454080907765871E-2</v>
      </c>
      <c r="AK31" s="32">
        <f t="shared" si="11"/>
        <v>2.4869737193266298E-2</v>
      </c>
      <c r="AL31" s="33">
        <f t="shared" si="12"/>
        <v>3.2892811560758864E-2</v>
      </c>
      <c r="AN31" s="32">
        <f t="shared" si="13"/>
        <v>2.200116309273633E-2</v>
      </c>
      <c r="AO31" s="32">
        <f t="shared" si="14"/>
        <v>2.2462192903580959E-2</v>
      </c>
      <c r="AP31" s="33">
        <f t="shared" si="15"/>
        <v>4.6102981084462924E-2</v>
      </c>
    </row>
    <row r="32" spans="5:42" x14ac:dyDescent="0.2">
      <c r="E32" s="14" t="s">
        <v>296</v>
      </c>
      <c r="F32" s="15">
        <v>951393.17</v>
      </c>
      <c r="G32" s="21">
        <v>47886912.799999997</v>
      </c>
      <c r="H32" s="15">
        <v>952164.64</v>
      </c>
      <c r="I32" s="21">
        <v>49797732.340000004</v>
      </c>
      <c r="J32" s="15">
        <v>3152636.14</v>
      </c>
      <c r="K32" s="21">
        <v>151589606.97999999</v>
      </c>
      <c r="L32" s="15">
        <v>3270298.28</v>
      </c>
      <c r="M32" s="21">
        <v>160737987.91</v>
      </c>
      <c r="N32" s="15">
        <v>6002091.6600000001</v>
      </c>
      <c r="O32" s="21">
        <v>300649536.47000003</v>
      </c>
      <c r="P32" s="15">
        <v>6151485.1500000004</v>
      </c>
      <c r="Q32" s="21">
        <v>316325859.44999999</v>
      </c>
      <c r="R32" s="15">
        <v>11609774.42</v>
      </c>
      <c r="S32" s="21">
        <v>640037045.59000003</v>
      </c>
      <c r="T32" s="15">
        <v>12039942.23</v>
      </c>
      <c r="U32" s="21">
        <v>673772355.70000005</v>
      </c>
      <c r="W32" s="31">
        <f t="shared" si="0"/>
        <v>3.9902750632110212E-2</v>
      </c>
      <c r="X32" s="31">
        <f t="shared" si="1"/>
        <v>6.0349657949881758E-2</v>
      </c>
      <c r="Y32" s="31">
        <f t="shared" si="2"/>
        <v>5.2141517209903308E-2</v>
      </c>
      <c r="Z32" s="31">
        <f t="shared" si="3"/>
        <v>5.2708371089523531E-2</v>
      </c>
      <c r="AB32" s="32">
        <f t="shared" si="4"/>
        <v>1.9867498537095088E-2</v>
      </c>
      <c r="AC32" s="32">
        <f t="shared" si="5"/>
        <v>1.9120642552535955E-2</v>
      </c>
      <c r="AD32" s="33">
        <f t="shared" si="6"/>
        <v>-7.4685598455913327E-2</v>
      </c>
      <c r="AF32" s="32">
        <f t="shared" si="7"/>
        <v>2.079717866420713E-2</v>
      </c>
      <c r="AG32" s="32">
        <f t="shared" si="8"/>
        <v>2.0345522066825279E-2</v>
      </c>
      <c r="AH32" s="33">
        <f t="shared" si="9"/>
        <v>-4.5165659738185052E-2</v>
      </c>
      <c r="AJ32" s="32">
        <f t="shared" si="10"/>
        <v>1.9963748258094893E-2</v>
      </c>
      <c r="AK32" s="32">
        <f t="shared" si="11"/>
        <v>1.9446671734949746E-2</v>
      </c>
      <c r="AL32" s="33">
        <f t="shared" si="12"/>
        <v>-5.1707652314514699E-2</v>
      </c>
      <c r="AN32" s="32">
        <f t="shared" si="13"/>
        <v>1.8139222565309261E-2</v>
      </c>
      <c r="AO32" s="32">
        <f t="shared" si="14"/>
        <v>1.7869451199866139E-2</v>
      </c>
      <c r="AP32" s="33">
        <f t="shared" si="15"/>
        <v>-2.6977136544312219E-2</v>
      </c>
    </row>
    <row r="33" spans="5:42" x14ac:dyDescent="0.2">
      <c r="E33" s="14" t="s">
        <v>297</v>
      </c>
      <c r="F33" s="15">
        <v>447866.27</v>
      </c>
      <c r="G33" s="21">
        <v>23008303.52</v>
      </c>
      <c r="H33" s="15">
        <v>464644.26</v>
      </c>
      <c r="I33" s="21">
        <v>22686727.870000001</v>
      </c>
      <c r="J33" s="15">
        <v>1387103.81</v>
      </c>
      <c r="K33" s="21">
        <v>71400054.060000002</v>
      </c>
      <c r="L33" s="15">
        <v>1449891.87</v>
      </c>
      <c r="M33" s="21">
        <v>74462911.939999998</v>
      </c>
      <c r="N33" s="15">
        <v>2614063.52</v>
      </c>
      <c r="O33" s="21">
        <v>140207309.33000001</v>
      </c>
      <c r="P33" s="15">
        <v>2722185.97</v>
      </c>
      <c r="Q33" s="21">
        <v>150537455.03999999</v>
      </c>
      <c r="R33" s="15">
        <v>5130404.37</v>
      </c>
      <c r="S33" s="21">
        <v>289636940.77999997</v>
      </c>
      <c r="T33" s="15">
        <v>5379369.5099999998</v>
      </c>
      <c r="U33" s="21">
        <v>312414887.16000003</v>
      </c>
      <c r="W33" s="31">
        <f t="shared" si="0"/>
        <v>-1.3976504166005479E-2</v>
      </c>
      <c r="X33" s="31">
        <f t="shared" si="1"/>
        <v>4.289713670841435E-2</v>
      </c>
      <c r="Y33" s="31">
        <f t="shared" si="2"/>
        <v>7.367765460562653E-2</v>
      </c>
      <c r="Z33" s="31">
        <f t="shared" si="3"/>
        <v>7.8643098213433821E-2</v>
      </c>
      <c r="AB33" s="32">
        <f t="shared" si="4"/>
        <v>1.9465419065368798E-2</v>
      </c>
      <c r="AC33" s="32">
        <f t="shared" si="5"/>
        <v>2.0480884800245985E-2</v>
      </c>
      <c r="AD33" s="33">
        <f t="shared" si="6"/>
        <v>0.1015465734877187</v>
      </c>
      <c r="AF33" s="32">
        <f t="shared" si="7"/>
        <v>1.9427209520518955E-2</v>
      </c>
      <c r="AG33" s="32">
        <f t="shared" si="8"/>
        <v>1.9471329178857254E-2</v>
      </c>
      <c r="AH33" s="33">
        <f t="shared" si="9"/>
        <v>4.4119658338299256E-3</v>
      </c>
      <c r="AJ33" s="32">
        <f t="shared" si="10"/>
        <v>1.864427420005179E-2</v>
      </c>
      <c r="AK33" s="32">
        <f t="shared" si="11"/>
        <v>1.8083114061392069E-2</v>
      </c>
      <c r="AL33" s="33">
        <f t="shared" si="12"/>
        <v>-5.6116013865972064E-2</v>
      </c>
      <c r="AN33" s="32">
        <f t="shared" si="13"/>
        <v>1.7713225240481013E-2</v>
      </c>
      <c r="AO33" s="32">
        <f t="shared" si="14"/>
        <v>1.721867212827477E-2</v>
      </c>
      <c r="AP33" s="33">
        <f t="shared" si="15"/>
        <v>-4.9455311220624257E-2</v>
      </c>
    </row>
    <row r="34" spans="5:42" x14ac:dyDescent="0.2">
      <c r="E34" s="14" t="s">
        <v>298</v>
      </c>
      <c r="F34" s="15">
        <v>850628.83</v>
      </c>
      <c r="G34" s="21">
        <v>37086382.280000001</v>
      </c>
      <c r="H34" s="15">
        <v>791672.1</v>
      </c>
      <c r="I34" s="21">
        <v>37908144.979999997</v>
      </c>
      <c r="J34" s="15">
        <v>2389869.83</v>
      </c>
      <c r="K34" s="21">
        <v>111345216.84</v>
      </c>
      <c r="L34" s="15">
        <v>2396923.4</v>
      </c>
      <c r="M34" s="21">
        <v>115625935.23999999</v>
      </c>
      <c r="N34" s="15">
        <v>4525410.8</v>
      </c>
      <c r="O34" s="21">
        <v>223721516.13999999</v>
      </c>
      <c r="P34" s="15">
        <v>4624513.8499999996</v>
      </c>
      <c r="Q34" s="21">
        <v>233067622.09999999</v>
      </c>
      <c r="R34" s="15">
        <v>9421071.0500000007</v>
      </c>
      <c r="S34" s="21">
        <v>472531118.5</v>
      </c>
      <c r="T34" s="15">
        <v>9869100.1799999997</v>
      </c>
      <c r="U34" s="21">
        <v>499651550.11000001</v>
      </c>
      <c r="W34" s="31">
        <f t="shared" si="0"/>
        <v>2.2158071223980155E-2</v>
      </c>
      <c r="X34" s="31">
        <f t="shared" si="1"/>
        <v>3.8445462872026777E-2</v>
      </c>
      <c r="Y34" s="31">
        <f t="shared" si="2"/>
        <v>4.1775624093980397E-2</v>
      </c>
      <c r="Z34" s="31">
        <f t="shared" si="3"/>
        <v>5.7393958933521567E-2</v>
      </c>
      <c r="AB34" s="32">
        <f t="shared" si="4"/>
        <v>2.2936419723493178E-2</v>
      </c>
      <c r="AC34" s="32">
        <f t="shared" si="5"/>
        <v>2.0883957798981702E-2</v>
      </c>
      <c r="AD34" s="33">
        <f t="shared" si="6"/>
        <v>-0.20524619245114761</v>
      </c>
      <c r="AF34" s="32">
        <f t="shared" si="7"/>
        <v>2.1463605692502954E-2</v>
      </c>
      <c r="AG34" s="32">
        <f t="shared" si="8"/>
        <v>2.0729980648587228E-2</v>
      </c>
      <c r="AH34" s="33">
        <f t="shared" si="9"/>
        <v>-7.3362504391572686E-2</v>
      </c>
      <c r="AJ34" s="32">
        <f t="shared" si="10"/>
        <v>2.0227874717101853E-2</v>
      </c>
      <c r="AK34" s="32">
        <f t="shared" si="11"/>
        <v>1.9841940327583577E-2</v>
      </c>
      <c r="AL34" s="33">
        <f t="shared" si="12"/>
        <v>-3.8593438951827624E-2</v>
      </c>
      <c r="AN34" s="32">
        <f t="shared" si="13"/>
        <v>1.9937461642539425E-2</v>
      </c>
      <c r="AO34" s="32">
        <f t="shared" si="14"/>
        <v>1.9751965500411802E-2</v>
      </c>
      <c r="AP34" s="33">
        <f t="shared" si="15"/>
        <v>-1.8549614212762244E-2</v>
      </c>
    </row>
    <row r="35" spans="5:42" x14ac:dyDescent="0.2">
      <c r="E35" s="14" t="s">
        <v>299</v>
      </c>
      <c r="F35" s="15">
        <v>4396288.12</v>
      </c>
      <c r="G35" s="21">
        <v>237758391.94999999</v>
      </c>
      <c r="H35" s="15">
        <v>4333287.92</v>
      </c>
      <c r="I35" s="21">
        <v>243126959.47</v>
      </c>
      <c r="J35" s="15">
        <v>15353034.470000001</v>
      </c>
      <c r="K35" s="21">
        <v>748553717.40999997</v>
      </c>
      <c r="L35" s="15">
        <v>16929574.359999999</v>
      </c>
      <c r="M35" s="21">
        <v>788082838.90999997</v>
      </c>
      <c r="N35" s="15">
        <v>30563693.420000002</v>
      </c>
      <c r="O35" s="21">
        <v>1519694986.29</v>
      </c>
      <c r="P35" s="15">
        <v>30146264.940000001</v>
      </c>
      <c r="Q35" s="21">
        <v>1557507453.3900001</v>
      </c>
      <c r="R35" s="15">
        <v>57492059.759999998</v>
      </c>
      <c r="S35" s="21">
        <v>3146527301.4699998</v>
      </c>
      <c r="T35" s="15">
        <v>56804657.609999999</v>
      </c>
      <c r="U35" s="21">
        <v>3280296012.77</v>
      </c>
      <c r="W35" s="31">
        <f t="shared" si="0"/>
        <v>2.2579928624050449E-2</v>
      </c>
      <c r="X35" s="31">
        <f t="shared" si="1"/>
        <v>5.2807327758348434E-2</v>
      </c>
      <c r="Y35" s="31">
        <f t="shared" si="2"/>
        <v>2.4881616009217046E-2</v>
      </c>
      <c r="Z35" s="31">
        <f t="shared" si="3"/>
        <v>4.2513125895175266E-2</v>
      </c>
      <c r="AB35" s="32">
        <f t="shared" si="4"/>
        <v>1.8490569707943386E-2</v>
      </c>
      <c r="AC35" s="32">
        <f t="shared" si="5"/>
        <v>1.7823148569974589E-2</v>
      </c>
      <c r="AD35" s="33">
        <f t="shared" si="6"/>
        <v>-6.6742113796879748E-2</v>
      </c>
      <c r="AF35" s="32">
        <f t="shared" si="7"/>
        <v>2.0510264143930226E-2</v>
      </c>
      <c r="AG35" s="32">
        <f t="shared" si="8"/>
        <v>2.1481973117718628E-2</v>
      </c>
      <c r="AH35" s="33">
        <f t="shared" si="9"/>
        <v>9.7170897378840229E-2</v>
      </c>
      <c r="AJ35" s="32">
        <f t="shared" si="10"/>
        <v>2.011172879803632E-2</v>
      </c>
      <c r="AK35" s="32">
        <f t="shared" si="11"/>
        <v>1.9355454687799412E-2</v>
      </c>
      <c r="AL35" s="33">
        <f t="shared" si="12"/>
        <v>-7.5627411023690763E-2</v>
      </c>
      <c r="AN35" s="32">
        <f t="shared" si="13"/>
        <v>1.8271590948262473E-2</v>
      </c>
      <c r="AO35" s="32">
        <f t="shared" si="14"/>
        <v>1.7316930358986751E-2</v>
      </c>
      <c r="AP35" s="33">
        <f t="shared" si="15"/>
        <v>-9.5466058927572151E-2</v>
      </c>
    </row>
    <row r="36" spans="5:42" x14ac:dyDescent="0.2">
      <c r="E36" s="14" t="s">
        <v>300</v>
      </c>
      <c r="F36" s="15">
        <v>2040563.98</v>
      </c>
      <c r="G36" s="21">
        <v>75023941.519999996</v>
      </c>
      <c r="H36" s="15">
        <v>2057821.09</v>
      </c>
      <c r="I36" s="21">
        <v>77074251.400000006</v>
      </c>
      <c r="J36" s="15">
        <v>6502998.4900000002</v>
      </c>
      <c r="K36" s="21">
        <v>227965681.65000001</v>
      </c>
      <c r="L36" s="15">
        <v>6776301.9199999999</v>
      </c>
      <c r="M36" s="21">
        <v>238671743.81</v>
      </c>
      <c r="N36" s="15">
        <v>12005154.359999999</v>
      </c>
      <c r="O36" s="21">
        <v>434874952.55000001</v>
      </c>
      <c r="P36" s="15">
        <v>12471057.890000001</v>
      </c>
      <c r="Q36" s="21">
        <v>454885651.20999998</v>
      </c>
      <c r="R36" s="15">
        <v>23562917.620000001</v>
      </c>
      <c r="S36" s="21">
        <v>950708653.57000005</v>
      </c>
      <c r="T36" s="15">
        <v>24518648.859999999</v>
      </c>
      <c r="U36" s="21">
        <v>1006618288.3</v>
      </c>
      <c r="W36" s="31">
        <f t="shared" si="0"/>
        <v>2.7328741178620101E-2</v>
      </c>
      <c r="X36" s="31">
        <f t="shared" si="1"/>
        <v>4.696348188249324E-2</v>
      </c>
      <c r="Y36" s="31">
        <f t="shared" si="2"/>
        <v>4.601483378764893E-2</v>
      </c>
      <c r="Z36" s="31">
        <f t="shared" si="3"/>
        <v>5.8808378907727395E-2</v>
      </c>
      <c r="AB36" s="32">
        <f t="shared" si="4"/>
        <v>2.7198837313233182E-2</v>
      </c>
      <c r="AC36" s="32">
        <f t="shared" si="5"/>
        <v>2.6699203075230906E-2</v>
      </c>
      <c r="AD36" s="33">
        <f t="shared" si="6"/>
        <v>-4.9963423800227641E-2</v>
      </c>
      <c r="AF36" s="32">
        <f t="shared" si="7"/>
        <v>2.8526216941654296E-2</v>
      </c>
      <c r="AG36" s="32">
        <f t="shared" si="8"/>
        <v>2.8391722504840903E-2</v>
      </c>
      <c r="AH36" s="33">
        <f t="shared" si="9"/>
        <v>-1.3449443681339338E-2</v>
      </c>
      <c r="AJ36" s="32">
        <f t="shared" si="10"/>
        <v>2.7605991767529311E-2</v>
      </c>
      <c r="AK36" s="32">
        <f t="shared" si="11"/>
        <v>2.7415808471484806E-2</v>
      </c>
      <c r="AL36" s="33">
        <f t="shared" si="12"/>
        <v>-1.901832960445049E-2</v>
      </c>
      <c r="AN36" s="32">
        <f t="shared" si="13"/>
        <v>2.4784583091275163E-2</v>
      </c>
      <c r="AO36" s="32">
        <f t="shared" si="14"/>
        <v>2.4357444271559635E-2</v>
      </c>
      <c r="AP36" s="33">
        <f t="shared" si="15"/>
        <v>-4.2713881971552861E-2</v>
      </c>
    </row>
    <row r="37" spans="5:42" x14ac:dyDescent="0.2">
      <c r="E37" s="14" t="s">
        <v>301</v>
      </c>
      <c r="F37" s="15">
        <v>285094.68</v>
      </c>
      <c r="G37" s="21">
        <v>14190390.880000001</v>
      </c>
      <c r="H37" s="15">
        <v>315446.02</v>
      </c>
      <c r="I37" s="21">
        <v>15103186.289999999</v>
      </c>
      <c r="J37" s="15">
        <v>884462.24</v>
      </c>
      <c r="K37" s="21">
        <v>43451880.240000002</v>
      </c>
      <c r="L37" s="15">
        <v>1007914.35</v>
      </c>
      <c r="M37" s="21">
        <v>47782330.280000001</v>
      </c>
      <c r="N37" s="15">
        <v>1694568.07</v>
      </c>
      <c r="O37" s="21">
        <v>86307957.629999995</v>
      </c>
      <c r="P37" s="15">
        <v>1897259.39</v>
      </c>
      <c r="Q37" s="21">
        <v>96533833.25</v>
      </c>
      <c r="R37" s="15">
        <v>3378900.81</v>
      </c>
      <c r="S37" s="21">
        <v>183429803.52000001</v>
      </c>
      <c r="T37" s="15">
        <v>3721843.57</v>
      </c>
      <c r="U37" s="21">
        <v>199866281.81999999</v>
      </c>
      <c r="W37" s="31">
        <f t="shared" si="0"/>
        <v>6.4324895467572793E-2</v>
      </c>
      <c r="X37" s="31">
        <f t="shared" si="1"/>
        <v>9.9660820569360917E-2</v>
      </c>
      <c r="Y37" s="31">
        <f t="shared" si="2"/>
        <v>0.11848126060215759</v>
      </c>
      <c r="Z37" s="31">
        <f t="shared" si="3"/>
        <v>8.9606367038428697E-2</v>
      </c>
      <c r="AB37" s="32">
        <f t="shared" si="4"/>
        <v>2.0090685479412247E-2</v>
      </c>
      <c r="AC37" s="32">
        <f t="shared" si="5"/>
        <v>2.0886057679687139E-2</v>
      </c>
      <c r="AD37" s="33">
        <f t="shared" si="6"/>
        <v>7.9537220027489294E-2</v>
      </c>
      <c r="AF37" s="32">
        <f t="shared" si="7"/>
        <v>2.0354981996516704E-2</v>
      </c>
      <c r="AG37" s="32">
        <f t="shared" si="8"/>
        <v>2.1093871816081716E-2</v>
      </c>
      <c r="AH37" s="33">
        <f t="shared" si="9"/>
        <v>7.388898195650126E-2</v>
      </c>
      <c r="AJ37" s="32">
        <f t="shared" si="10"/>
        <v>1.9633972538946755E-2</v>
      </c>
      <c r="AK37" s="32">
        <f t="shared" si="11"/>
        <v>1.965382836384983E-2</v>
      </c>
      <c r="AL37" s="33">
        <f t="shared" si="12"/>
        <v>1.9855824903075581E-3</v>
      </c>
      <c r="AN37" s="32">
        <f t="shared" si="13"/>
        <v>1.8420675076564568E-2</v>
      </c>
      <c r="AO37" s="32">
        <f t="shared" si="14"/>
        <v>1.8621668127853104E-2</v>
      </c>
      <c r="AP37" s="33">
        <f t="shared" si="15"/>
        <v>2.0099305128853592E-2</v>
      </c>
    </row>
    <row r="38" spans="5:42" x14ac:dyDescent="0.2">
      <c r="E38" s="14" t="s">
        <v>302</v>
      </c>
      <c r="F38" s="15">
        <v>1145083.32</v>
      </c>
      <c r="G38" s="21">
        <v>58086144.57</v>
      </c>
      <c r="H38" s="15">
        <v>1153246.48</v>
      </c>
      <c r="I38" s="21">
        <v>61486127.390000001</v>
      </c>
      <c r="J38" s="15">
        <v>3569205.99</v>
      </c>
      <c r="K38" s="21">
        <v>179260930.96000001</v>
      </c>
      <c r="L38" s="15">
        <v>3617712.6</v>
      </c>
      <c r="M38" s="21">
        <v>184805717.06</v>
      </c>
      <c r="N38" s="15">
        <v>6783872.6799999997</v>
      </c>
      <c r="O38" s="21">
        <v>352420919.44</v>
      </c>
      <c r="P38" s="15">
        <v>6914058.7400000002</v>
      </c>
      <c r="Q38" s="21">
        <v>371534339.79000002</v>
      </c>
      <c r="R38" s="15">
        <v>12881355.390000001</v>
      </c>
      <c r="S38" s="21">
        <v>710355227.07000005</v>
      </c>
      <c r="T38" s="15">
        <v>13454275.130000001</v>
      </c>
      <c r="U38" s="21">
        <v>763611867.63</v>
      </c>
      <c r="W38" s="31">
        <f t="shared" si="0"/>
        <v>5.8533456561274406E-2</v>
      </c>
      <c r="X38" s="31">
        <f t="shared" si="1"/>
        <v>3.0931369542185679E-2</v>
      </c>
      <c r="Y38" s="31">
        <f t="shared" si="2"/>
        <v>5.4234636185534674E-2</v>
      </c>
      <c r="Z38" s="31">
        <f t="shared" si="3"/>
        <v>7.497184300264452E-2</v>
      </c>
      <c r="AB38" s="32">
        <f t="shared" si="4"/>
        <v>1.9713536308474607E-2</v>
      </c>
      <c r="AC38" s="32">
        <f t="shared" si="5"/>
        <v>1.8756206138745405E-2</v>
      </c>
      <c r="AD38" s="33">
        <f t="shared" si="6"/>
        <v>-9.5733016972920221E-2</v>
      </c>
      <c r="AF38" s="32">
        <f t="shared" si="7"/>
        <v>1.9910674182521272E-2</v>
      </c>
      <c r="AG38" s="32">
        <f t="shared" si="8"/>
        <v>1.9575761278128937E-2</v>
      </c>
      <c r="AH38" s="33">
        <f t="shared" si="9"/>
        <v>-3.3491290439233504E-2</v>
      </c>
      <c r="AJ38" s="32">
        <f t="shared" si="10"/>
        <v>1.9249347316781407E-2</v>
      </c>
      <c r="AK38" s="32">
        <f t="shared" si="11"/>
        <v>1.8609474278765158E-2</v>
      </c>
      <c r="AL38" s="33">
        <f t="shared" si="12"/>
        <v>-6.3987303801624901E-2</v>
      </c>
      <c r="AN38" s="32">
        <f t="shared" si="13"/>
        <v>1.8133681430249605E-2</v>
      </c>
      <c r="AO38" s="32">
        <f t="shared" si="14"/>
        <v>1.7619258815028169E-2</v>
      </c>
      <c r="AP38" s="33">
        <f t="shared" si="15"/>
        <v>-5.1442261522143679E-2</v>
      </c>
    </row>
    <row r="39" spans="5:42" x14ac:dyDescent="0.2">
      <c r="E39" s="14" t="s">
        <v>303</v>
      </c>
      <c r="F39" s="15">
        <v>537810.22</v>
      </c>
      <c r="G39" s="21">
        <v>24658969.530000001</v>
      </c>
      <c r="H39" s="15">
        <v>544978.18000000005</v>
      </c>
      <c r="I39" s="21">
        <v>24856874.969999999</v>
      </c>
      <c r="J39" s="15">
        <v>1730203.21</v>
      </c>
      <c r="K39" s="21">
        <v>77148555.099999994</v>
      </c>
      <c r="L39" s="15">
        <v>1758590.24</v>
      </c>
      <c r="M39" s="21">
        <v>77559604.390000001</v>
      </c>
      <c r="N39" s="15">
        <v>3289530.73</v>
      </c>
      <c r="O39" s="21">
        <v>151982079.61000001</v>
      </c>
      <c r="P39" s="15">
        <v>3312758.98</v>
      </c>
      <c r="Q39" s="21">
        <v>151206737.22</v>
      </c>
      <c r="R39" s="15">
        <v>6511168.3499999996</v>
      </c>
      <c r="S39" s="21">
        <v>321597623.49000001</v>
      </c>
      <c r="T39" s="15">
        <v>6690754.9699999997</v>
      </c>
      <c r="U39" s="21">
        <v>326516399.43000001</v>
      </c>
      <c r="W39" s="31">
        <f t="shared" si="0"/>
        <v>8.0256979010913925E-3</v>
      </c>
      <c r="X39" s="31">
        <f t="shared" si="1"/>
        <v>5.3280231816033924E-3</v>
      </c>
      <c r="Y39" s="31">
        <f t="shared" si="2"/>
        <v>-5.1015382339129412E-3</v>
      </c>
      <c r="Z39" s="31">
        <f t="shared" si="3"/>
        <v>1.5294814329226365E-2</v>
      </c>
      <c r="AB39" s="32">
        <f t="shared" si="4"/>
        <v>2.1809922727942962E-2</v>
      </c>
      <c r="AC39" s="32">
        <f t="shared" si="5"/>
        <v>2.1924645823649974E-2</v>
      </c>
      <c r="AD39" s="33">
        <f t="shared" si="6"/>
        <v>1.1472309570701236E-2</v>
      </c>
      <c r="AF39" s="32">
        <f t="shared" si="7"/>
        <v>2.2426903624537229E-2</v>
      </c>
      <c r="AG39" s="32">
        <f t="shared" si="8"/>
        <v>2.2674048608565884E-2</v>
      </c>
      <c r="AH39" s="33">
        <f t="shared" si="9"/>
        <v>2.4714498402865492E-2</v>
      </c>
      <c r="AJ39" s="32">
        <f t="shared" si="10"/>
        <v>2.1644201332428389E-2</v>
      </c>
      <c r="AK39" s="32">
        <f t="shared" si="11"/>
        <v>2.1908805393902938E-2</v>
      </c>
      <c r="AL39" s="33">
        <f t="shared" si="12"/>
        <v>2.6460406147454929E-2</v>
      </c>
      <c r="AN39" s="32">
        <f t="shared" si="13"/>
        <v>2.0246319855664177E-2</v>
      </c>
      <c r="AO39" s="32">
        <f t="shared" si="14"/>
        <v>2.0491329016490617E-2</v>
      </c>
      <c r="AP39" s="33">
        <f t="shared" si="15"/>
        <v>2.4500916082643986E-2</v>
      </c>
    </row>
    <row r="40" spans="5:42" x14ac:dyDescent="0.2">
      <c r="E40" s="14" t="s">
        <v>304</v>
      </c>
      <c r="F40" s="15">
        <v>1812745.11</v>
      </c>
      <c r="G40" s="21">
        <v>93588184.900000006</v>
      </c>
      <c r="H40" s="15">
        <v>1831543.01</v>
      </c>
      <c r="I40" s="21">
        <v>96269091.390000001</v>
      </c>
      <c r="J40" s="15">
        <v>6144742.0199999996</v>
      </c>
      <c r="K40" s="21">
        <v>294311171.63999999</v>
      </c>
      <c r="L40" s="15">
        <v>6347422.1100000003</v>
      </c>
      <c r="M40" s="21">
        <v>309464352.76999998</v>
      </c>
      <c r="N40" s="15">
        <v>12095275.07</v>
      </c>
      <c r="O40" s="21">
        <v>590353129.90999997</v>
      </c>
      <c r="P40" s="15">
        <v>11787728.59</v>
      </c>
      <c r="Q40" s="21">
        <v>614529034.77999997</v>
      </c>
      <c r="R40" s="15">
        <v>22806012.18</v>
      </c>
      <c r="S40" s="21">
        <v>1207814640.6800001</v>
      </c>
      <c r="T40" s="15">
        <v>22582643.82</v>
      </c>
      <c r="U40" s="21">
        <v>1287069449.8800001</v>
      </c>
      <c r="W40" s="31">
        <f t="shared" si="0"/>
        <v>2.8645779302852944E-2</v>
      </c>
      <c r="X40" s="31">
        <f t="shared" si="1"/>
        <v>5.1486938282231755E-2</v>
      </c>
      <c r="Y40" s="31">
        <f t="shared" si="2"/>
        <v>4.0951599382026908E-2</v>
      </c>
      <c r="Z40" s="31">
        <f t="shared" si="3"/>
        <v>6.5618354448311336E-2</v>
      </c>
      <c r="AB40" s="32">
        <f t="shared" si="4"/>
        <v>1.9369379926931354E-2</v>
      </c>
      <c r="AC40" s="32">
        <f t="shared" si="5"/>
        <v>1.9025244588423033E-2</v>
      </c>
      <c r="AD40" s="33">
        <f t="shared" si="6"/>
        <v>-3.4413533850832095E-2</v>
      </c>
      <c r="AF40" s="32">
        <f t="shared" si="7"/>
        <v>2.0878385233423006E-2</v>
      </c>
      <c r="AG40" s="32">
        <f t="shared" si="8"/>
        <v>2.051099602647136E-2</v>
      </c>
      <c r="AH40" s="33">
        <f t="shared" si="9"/>
        <v>-3.6738920695164601E-2</v>
      </c>
      <c r="AJ40" s="32">
        <f t="shared" si="10"/>
        <v>2.0488203512775378E-2</v>
      </c>
      <c r="AK40" s="32">
        <f t="shared" si="11"/>
        <v>1.9181727669254849E-2</v>
      </c>
      <c r="AL40" s="33">
        <f t="shared" si="12"/>
        <v>-0.13064758435205293</v>
      </c>
      <c r="AN40" s="32">
        <f t="shared" si="13"/>
        <v>1.8882046476237618E-2</v>
      </c>
      <c r="AO40" s="32">
        <f t="shared" si="14"/>
        <v>1.7545784978507176E-2</v>
      </c>
      <c r="AP40" s="33">
        <f t="shared" si="15"/>
        <v>-0.13362614977304421</v>
      </c>
    </row>
    <row r="41" spans="5:42" x14ac:dyDescent="0.2">
      <c r="E41" s="14" t="s">
        <v>305</v>
      </c>
      <c r="F41" s="15">
        <v>1433785.59</v>
      </c>
      <c r="G41" s="21">
        <v>67523238.159999996</v>
      </c>
      <c r="H41" s="15">
        <v>1518689.97</v>
      </c>
      <c r="I41" s="21">
        <v>71832834.180000007</v>
      </c>
      <c r="J41" s="15">
        <v>4569293.7</v>
      </c>
      <c r="K41" s="21">
        <v>210400778.09999999</v>
      </c>
      <c r="L41" s="15">
        <v>5040503.7</v>
      </c>
      <c r="M41" s="21">
        <v>226024441.41999999</v>
      </c>
      <c r="N41" s="15">
        <v>8867402.8399999999</v>
      </c>
      <c r="O41" s="21">
        <v>428225725.80000001</v>
      </c>
      <c r="P41" s="15">
        <v>9562849.6099999994</v>
      </c>
      <c r="Q41" s="21">
        <v>464457497.54000002</v>
      </c>
      <c r="R41" s="15">
        <v>16518020.41</v>
      </c>
      <c r="S41" s="21">
        <v>854020897.62</v>
      </c>
      <c r="T41" s="15">
        <v>17716985.359999999</v>
      </c>
      <c r="U41" s="21">
        <v>929666812.15999997</v>
      </c>
      <c r="W41" s="31">
        <f t="shared" si="0"/>
        <v>6.3823894372307621E-2</v>
      </c>
      <c r="X41" s="31">
        <f t="shared" si="1"/>
        <v>7.4256680327362309E-2</v>
      </c>
      <c r="Y41" s="31">
        <f t="shared" si="2"/>
        <v>8.4609049753638157E-2</v>
      </c>
      <c r="Z41" s="31">
        <f t="shared" si="3"/>
        <v>8.8576186778111965E-2</v>
      </c>
      <c r="AB41" s="32">
        <f t="shared" si="4"/>
        <v>2.1233957805793718E-2</v>
      </c>
      <c r="AC41" s="32">
        <f t="shared" si="5"/>
        <v>2.114200264177854E-2</v>
      </c>
      <c r="AD41" s="33">
        <f t="shared" si="6"/>
        <v>-9.1955164015177643E-3</v>
      </c>
      <c r="AF41" s="32">
        <f t="shared" si="7"/>
        <v>2.1717095066199284E-2</v>
      </c>
      <c r="AG41" s="32">
        <f t="shared" si="8"/>
        <v>2.2300701943263321E-2</v>
      </c>
      <c r="AH41" s="33">
        <f t="shared" si="9"/>
        <v>5.8360687706403638E-2</v>
      </c>
      <c r="AJ41" s="32">
        <f t="shared" si="10"/>
        <v>2.0707309967037013E-2</v>
      </c>
      <c r="AK41" s="32">
        <f t="shared" si="11"/>
        <v>2.0589288924497181E-2</v>
      </c>
      <c r="AL41" s="33">
        <f t="shared" si="12"/>
        <v>-1.1802104253983217E-2</v>
      </c>
      <c r="AN41" s="32">
        <f t="shared" si="13"/>
        <v>1.9341470982774195E-2</v>
      </c>
      <c r="AO41" s="32">
        <f t="shared" si="14"/>
        <v>1.9057349502276118E-2</v>
      </c>
      <c r="AP41" s="33">
        <f t="shared" si="15"/>
        <v>-2.8412148049807712E-2</v>
      </c>
    </row>
    <row r="42" spans="5:42" x14ac:dyDescent="0.2">
      <c r="E42" s="14" t="s">
        <v>306</v>
      </c>
      <c r="F42" s="15">
        <v>1042169.19</v>
      </c>
      <c r="G42" s="21">
        <v>38987065.939999998</v>
      </c>
      <c r="H42" s="15">
        <v>1057306.67</v>
      </c>
      <c r="I42" s="21">
        <v>40104117.619999997</v>
      </c>
      <c r="J42" s="15">
        <v>3469305.07</v>
      </c>
      <c r="K42" s="21">
        <v>124795611.25</v>
      </c>
      <c r="L42" s="15">
        <v>3534135.38</v>
      </c>
      <c r="M42" s="21">
        <v>128121588.37</v>
      </c>
      <c r="N42" s="15">
        <v>6663087.5499999998</v>
      </c>
      <c r="O42" s="21">
        <v>246446344.53</v>
      </c>
      <c r="P42" s="15">
        <v>6751864.4800000004</v>
      </c>
      <c r="Q42" s="21">
        <v>254824864.40000001</v>
      </c>
      <c r="R42" s="15">
        <v>12838008.369999999</v>
      </c>
      <c r="S42" s="21">
        <v>513371164.19</v>
      </c>
      <c r="T42" s="15">
        <v>13168973.369999999</v>
      </c>
      <c r="U42" s="21">
        <v>535769421.77999997</v>
      </c>
      <c r="W42" s="31">
        <f t="shared" si="0"/>
        <v>2.8651852943207139E-2</v>
      </c>
      <c r="X42" s="31">
        <f t="shared" si="1"/>
        <v>2.6651394922351523E-2</v>
      </c>
      <c r="Y42" s="31">
        <f t="shared" si="2"/>
        <v>3.3997338795910138E-2</v>
      </c>
      <c r="Z42" s="31">
        <f t="shared" si="3"/>
        <v>4.3629753972138412E-2</v>
      </c>
      <c r="AB42" s="32">
        <f t="shared" si="4"/>
        <v>2.6731152110904398E-2</v>
      </c>
      <c r="AC42" s="32">
        <f t="shared" si="5"/>
        <v>2.6364042715472168E-2</v>
      </c>
      <c r="AD42" s="33">
        <f t="shared" si="6"/>
        <v>-3.6710939543222951E-2</v>
      </c>
      <c r="AF42" s="32">
        <f t="shared" si="7"/>
        <v>2.7799896448682204E-2</v>
      </c>
      <c r="AG42" s="32">
        <f t="shared" si="8"/>
        <v>2.7584230143899206E-2</v>
      </c>
      <c r="AH42" s="33">
        <f t="shared" si="9"/>
        <v>-2.1566630478299723E-2</v>
      </c>
      <c r="AJ42" s="32">
        <f t="shared" si="10"/>
        <v>2.7036666186740294E-2</v>
      </c>
      <c r="AK42" s="32">
        <f t="shared" si="11"/>
        <v>2.6496097607655592E-2</v>
      </c>
      <c r="AL42" s="33">
        <f t="shared" si="12"/>
        <v>-5.4056857908470202E-2</v>
      </c>
      <c r="AN42" s="32">
        <f t="shared" si="13"/>
        <v>2.5007264267084193E-2</v>
      </c>
      <c r="AO42" s="32">
        <f t="shared" si="14"/>
        <v>2.4579553880190463E-2</v>
      </c>
      <c r="AP42" s="33">
        <f t="shared" si="15"/>
        <v>-4.2771038689373014E-2</v>
      </c>
    </row>
    <row r="43" spans="5:42" x14ac:dyDescent="0.2">
      <c r="E43" s="14" t="s">
        <v>307</v>
      </c>
      <c r="F43" s="15">
        <v>1053787.0900000001</v>
      </c>
      <c r="G43" s="21">
        <v>43731184.93</v>
      </c>
      <c r="H43" s="15">
        <v>1127533.1499999999</v>
      </c>
      <c r="I43" s="21">
        <v>47748948.219999999</v>
      </c>
      <c r="J43" s="15">
        <v>3435604.27</v>
      </c>
      <c r="K43" s="21">
        <v>134611875.41</v>
      </c>
      <c r="L43" s="15">
        <v>3691569.85</v>
      </c>
      <c r="M43" s="21">
        <v>149777025.11000001</v>
      </c>
      <c r="N43" s="15">
        <v>6632993.3300000001</v>
      </c>
      <c r="O43" s="21">
        <v>264755257.59999999</v>
      </c>
      <c r="P43" s="15">
        <v>7052580.6399999997</v>
      </c>
      <c r="Q43" s="21">
        <v>292732553.48000002</v>
      </c>
      <c r="R43" s="15">
        <v>12972098.890000001</v>
      </c>
      <c r="S43" s="21">
        <v>560128798.63999999</v>
      </c>
      <c r="T43" s="15">
        <v>13626211.619999999</v>
      </c>
      <c r="U43" s="21">
        <v>618634362.16999996</v>
      </c>
      <c r="W43" s="31">
        <f t="shared" si="0"/>
        <v>9.1874100745982207E-2</v>
      </c>
      <c r="X43" s="31">
        <f t="shared" si="1"/>
        <v>0.1126583345920269</v>
      </c>
      <c r="Y43" s="31">
        <f t="shared" si="2"/>
        <v>0.10567229574065322</v>
      </c>
      <c r="Z43" s="31">
        <f t="shared" si="3"/>
        <v>0.10445019729757199</v>
      </c>
      <c r="AB43" s="32">
        <f t="shared" si="4"/>
        <v>2.4096925150479797E-2</v>
      </c>
      <c r="AC43" s="32">
        <f t="shared" si="5"/>
        <v>2.3613779822017615E-2</v>
      </c>
      <c r="AD43" s="33">
        <f t="shared" si="6"/>
        <v>-4.8314532846218186E-2</v>
      </c>
      <c r="AF43" s="32">
        <f t="shared" si="7"/>
        <v>2.5522297045010765E-2</v>
      </c>
      <c r="AG43" s="32">
        <f t="shared" si="8"/>
        <v>2.4647103568046023E-2</v>
      </c>
      <c r="AH43" s="33">
        <f t="shared" si="9"/>
        <v>-8.7519347696474181E-2</v>
      </c>
      <c r="AJ43" s="32">
        <f t="shared" si="10"/>
        <v>2.5053301642157834E-2</v>
      </c>
      <c r="AK43" s="32">
        <f t="shared" si="11"/>
        <v>2.409223216263115E-2</v>
      </c>
      <c r="AL43" s="33">
        <f t="shared" si="12"/>
        <v>-9.6106947952668415E-2</v>
      </c>
      <c r="AN43" s="32">
        <f t="shared" si="13"/>
        <v>2.315913575859057E-2</v>
      </c>
      <c r="AO43" s="32">
        <f t="shared" si="14"/>
        <v>2.2026276672060342E-2</v>
      </c>
      <c r="AP43" s="33">
        <f t="shared" si="15"/>
        <v>-0.11328590865302274</v>
      </c>
    </row>
    <row r="44" spans="5:42" x14ac:dyDescent="0.2">
      <c r="E44" s="14" t="s">
        <v>308</v>
      </c>
      <c r="F44" s="15">
        <v>844190.39</v>
      </c>
      <c r="G44" s="21">
        <v>45335389.57</v>
      </c>
      <c r="H44" s="15">
        <v>877021.81</v>
      </c>
      <c r="I44" s="21">
        <v>47649661.649999999</v>
      </c>
      <c r="J44" s="15">
        <v>2702452.22</v>
      </c>
      <c r="K44" s="21">
        <v>139855475.96000001</v>
      </c>
      <c r="L44" s="15">
        <v>2813693.52</v>
      </c>
      <c r="M44" s="21">
        <v>147980013.66999999</v>
      </c>
      <c r="N44" s="15">
        <v>5214093.6100000003</v>
      </c>
      <c r="O44" s="21">
        <v>275564287.61000001</v>
      </c>
      <c r="P44" s="15">
        <v>5276562.32</v>
      </c>
      <c r="Q44" s="21">
        <v>294139229.17000002</v>
      </c>
      <c r="R44" s="15">
        <v>10121727.23</v>
      </c>
      <c r="S44" s="21">
        <v>565213103.97000003</v>
      </c>
      <c r="T44" s="15">
        <v>10256104.08</v>
      </c>
      <c r="U44" s="21">
        <v>607372047.89999998</v>
      </c>
      <c r="W44" s="31">
        <f t="shared" si="0"/>
        <v>5.1047803977214132E-2</v>
      </c>
      <c r="X44" s="31">
        <f t="shared" si="1"/>
        <v>5.8092381826534083E-2</v>
      </c>
      <c r="Y44" s="31">
        <f t="shared" si="2"/>
        <v>6.7406926061074735E-2</v>
      </c>
      <c r="Z44" s="31">
        <f t="shared" si="3"/>
        <v>7.4589466581506628E-2</v>
      </c>
      <c r="AB44" s="32">
        <f t="shared" si="4"/>
        <v>1.8621002223804205E-2</v>
      </c>
      <c r="AC44" s="32">
        <f t="shared" si="5"/>
        <v>1.8405625132072688E-2</v>
      </c>
      <c r="AD44" s="33">
        <f t="shared" si="6"/>
        <v>-2.1537709173151745E-2</v>
      </c>
      <c r="AF44" s="32">
        <f t="shared" si="7"/>
        <v>1.9323177740805282E-2</v>
      </c>
      <c r="AG44" s="32">
        <f t="shared" si="8"/>
        <v>1.9014010407342061E-2</v>
      </c>
      <c r="AH44" s="33">
        <f t="shared" si="9"/>
        <v>-3.0916733346322139E-2</v>
      </c>
      <c r="AJ44" s="32">
        <f t="shared" si="10"/>
        <v>1.8921514305146069E-2</v>
      </c>
      <c r="AK44" s="32">
        <f t="shared" si="11"/>
        <v>1.7938995539253183E-2</v>
      </c>
      <c r="AL44" s="33">
        <f t="shared" si="12"/>
        <v>-9.825187658928855E-2</v>
      </c>
      <c r="AN44" s="32">
        <f t="shared" si="13"/>
        <v>1.7907807088876754E-2</v>
      </c>
      <c r="AO44" s="32">
        <f t="shared" si="14"/>
        <v>1.6886032400504219E-2</v>
      </c>
      <c r="AP44" s="33">
        <f t="shared" si="15"/>
        <v>-0.10217746883725357</v>
      </c>
    </row>
    <row r="45" spans="5:42" x14ac:dyDescent="0.2">
      <c r="E45" s="14" t="s">
        <v>309</v>
      </c>
      <c r="F45" s="15">
        <v>775952.35</v>
      </c>
      <c r="G45" s="21">
        <v>44544013.390000001</v>
      </c>
      <c r="H45" s="15">
        <v>807766.77</v>
      </c>
      <c r="I45" s="21">
        <v>46460496.25</v>
      </c>
      <c r="J45" s="15">
        <v>2453818.2599999998</v>
      </c>
      <c r="K45" s="21">
        <v>136812516.59</v>
      </c>
      <c r="L45" s="15">
        <v>2628542.65</v>
      </c>
      <c r="M45" s="21">
        <v>147104446.69999999</v>
      </c>
      <c r="N45" s="15">
        <v>4742488.6900000004</v>
      </c>
      <c r="O45" s="21">
        <v>271797674.80000001</v>
      </c>
      <c r="P45" s="15">
        <v>4960542.97</v>
      </c>
      <c r="Q45" s="21">
        <v>292357288.23000002</v>
      </c>
      <c r="R45" s="15">
        <v>9242496.0899999999</v>
      </c>
      <c r="S45" s="21">
        <v>568315476.10000002</v>
      </c>
      <c r="T45" s="15">
        <v>9649198.6300000008</v>
      </c>
      <c r="U45" s="21">
        <v>614487181.47000003</v>
      </c>
      <c r="W45" s="31">
        <f t="shared" si="0"/>
        <v>4.3024476560305724E-2</v>
      </c>
      <c r="X45" s="31">
        <f t="shared" si="1"/>
        <v>7.5226524345304302E-2</v>
      </c>
      <c r="Y45" s="31">
        <f t="shared" si="2"/>
        <v>7.5643080630210038E-2</v>
      </c>
      <c r="Z45" s="31">
        <f t="shared" si="3"/>
        <v>8.1243089994395459E-2</v>
      </c>
      <c r="AB45" s="32">
        <f t="shared" si="4"/>
        <v>1.7419902046235444E-2</v>
      </c>
      <c r="AC45" s="32">
        <f t="shared" si="5"/>
        <v>1.7386098625668468E-2</v>
      </c>
      <c r="AD45" s="33">
        <f t="shared" si="6"/>
        <v>-3.3803420566975995E-3</v>
      </c>
      <c r="AF45" s="32">
        <f t="shared" si="7"/>
        <v>1.7935626952566092E-2</v>
      </c>
      <c r="AG45" s="32">
        <f t="shared" si="8"/>
        <v>1.7868546525725112E-2</v>
      </c>
      <c r="AH45" s="33">
        <f t="shared" si="9"/>
        <v>-6.708042684097984E-3</v>
      </c>
      <c r="AJ45" s="32">
        <f t="shared" si="10"/>
        <v>1.744859919603698E-2</v>
      </c>
      <c r="AK45" s="32">
        <f t="shared" si="11"/>
        <v>1.6967399718448264E-2</v>
      </c>
      <c r="AL45" s="33">
        <f t="shared" si="12"/>
        <v>-4.811994775887167E-2</v>
      </c>
      <c r="AN45" s="32">
        <f t="shared" si="13"/>
        <v>1.6262967451503473E-2</v>
      </c>
      <c r="AO45" s="32">
        <f t="shared" si="14"/>
        <v>1.5702847709396988E-2</v>
      </c>
      <c r="AP45" s="33">
        <f t="shared" si="15"/>
        <v>-5.6011974210648519E-2</v>
      </c>
    </row>
    <row r="46" spans="5:42" x14ac:dyDescent="0.2">
      <c r="E46" s="14" t="s">
        <v>310</v>
      </c>
      <c r="F46" s="15">
        <v>568960.84</v>
      </c>
      <c r="G46" s="21">
        <v>33611730.219999999</v>
      </c>
      <c r="H46" s="15">
        <v>569426.43000000005</v>
      </c>
      <c r="I46" s="21">
        <v>34089604.07</v>
      </c>
      <c r="J46" s="15">
        <v>1746543.83</v>
      </c>
      <c r="K46" s="21">
        <v>102683687.08</v>
      </c>
      <c r="L46" s="15">
        <v>1799864.38</v>
      </c>
      <c r="M46" s="21">
        <v>105736562.09</v>
      </c>
      <c r="N46" s="15">
        <v>3360424.42</v>
      </c>
      <c r="O46" s="21">
        <v>199720809.03</v>
      </c>
      <c r="P46" s="15">
        <v>3381999.34</v>
      </c>
      <c r="Q46" s="21">
        <v>206225401.78</v>
      </c>
      <c r="R46" s="15">
        <v>6725673.0499999998</v>
      </c>
      <c r="S46" s="21">
        <v>419149359.35000002</v>
      </c>
      <c r="T46" s="15">
        <v>6837271.1200000001</v>
      </c>
      <c r="U46" s="21">
        <v>436449612.60000002</v>
      </c>
      <c r="W46" s="31">
        <f t="shared" si="0"/>
        <v>1.4217472497611922E-2</v>
      </c>
      <c r="X46" s="31">
        <f t="shared" si="1"/>
        <v>2.9730866672342374E-2</v>
      </c>
      <c r="Y46" s="31">
        <f t="shared" si="2"/>
        <v>3.2568427804750916E-2</v>
      </c>
      <c r="Z46" s="31">
        <f t="shared" si="3"/>
        <v>4.1274674204032039E-2</v>
      </c>
      <c r="AB46" s="32">
        <f t="shared" si="4"/>
        <v>1.6927448729237123E-2</v>
      </c>
      <c r="AC46" s="32">
        <f t="shared" si="5"/>
        <v>1.6703814712272193E-2</v>
      </c>
      <c r="AD46" s="33">
        <f t="shared" si="6"/>
        <v>-2.2363401696492979E-2</v>
      </c>
      <c r="AF46" s="32">
        <f t="shared" si="7"/>
        <v>1.7008970749553261E-2</v>
      </c>
      <c r="AG46" s="32">
        <f t="shared" si="8"/>
        <v>1.7022157184077971E-2</v>
      </c>
      <c r="AH46" s="33">
        <f t="shared" si="9"/>
        <v>1.3186434524709717E-3</v>
      </c>
      <c r="AJ46" s="32">
        <f t="shared" si="10"/>
        <v>1.6825609891732572E-2</v>
      </c>
      <c r="AK46" s="32">
        <f t="shared" si="11"/>
        <v>1.6399528432524992E-2</v>
      </c>
      <c r="AL46" s="33">
        <f t="shared" si="12"/>
        <v>-4.2608145920757998E-2</v>
      </c>
      <c r="AN46" s="32">
        <f t="shared" si="13"/>
        <v>1.6046005797145685E-2</v>
      </c>
      <c r="AO46" s="32">
        <f t="shared" si="14"/>
        <v>1.5665659729354058E-2</v>
      </c>
      <c r="AP46" s="33">
        <f t="shared" si="15"/>
        <v>-3.8034606779162664E-2</v>
      </c>
    </row>
    <row r="47" spans="5:42" x14ac:dyDescent="0.2">
      <c r="E47" s="14" t="s">
        <v>311</v>
      </c>
      <c r="F47" s="15">
        <v>1056457.51</v>
      </c>
      <c r="G47" s="21">
        <v>38795013.100000001</v>
      </c>
      <c r="H47" s="15">
        <v>1057442.8400000001</v>
      </c>
      <c r="I47" s="21">
        <v>40710894.289999999</v>
      </c>
      <c r="J47" s="15">
        <v>3443012.3</v>
      </c>
      <c r="K47" s="21">
        <v>118682940</v>
      </c>
      <c r="L47" s="15">
        <v>3534409.06</v>
      </c>
      <c r="M47" s="21">
        <v>128557063.58</v>
      </c>
      <c r="N47" s="15">
        <v>6469259.8099999996</v>
      </c>
      <c r="O47" s="21">
        <v>233991007.74000001</v>
      </c>
      <c r="P47" s="15">
        <v>6554433.2999999998</v>
      </c>
      <c r="Q47" s="21">
        <v>257009136.13999999</v>
      </c>
      <c r="R47" s="15">
        <v>12341947.220000001</v>
      </c>
      <c r="S47" s="21">
        <v>486687648.93000001</v>
      </c>
      <c r="T47" s="15">
        <v>12632028.800000001</v>
      </c>
      <c r="U47" s="21">
        <v>535370697.76999998</v>
      </c>
      <c r="W47" s="31">
        <f t="shared" si="0"/>
        <v>4.9384728523264698E-2</v>
      </c>
      <c r="X47" s="31">
        <f t="shared" si="1"/>
        <v>8.3197497298263742E-2</v>
      </c>
      <c r="Y47" s="31">
        <f t="shared" si="2"/>
        <v>9.8371850364338168E-2</v>
      </c>
      <c r="Z47" s="31">
        <f t="shared" si="3"/>
        <v>0.10002934931065413</v>
      </c>
      <c r="AB47" s="32">
        <f t="shared" si="4"/>
        <v>2.7231786396793353E-2</v>
      </c>
      <c r="AC47" s="32">
        <f t="shared" si="5"/>
        <v>2.5974443903575572E-2</v>
      </c>
      <c r="AD47" s="33">
        <f t="shared" si="6"/>
        <v>-0.12573424932177807</v>
      </c>
      <c r="AF47" s="32">
        <f t="shared" si="7"/>
        <v>2.9010170290692156E-2</v>
      </c>
      <c r="AG47" s="32">
        <f t="shared" si="8"/>
        <v>2.7492919965463946E-2</v>
      </c>
      <c r="AH47" s="33">
        <f t="shared" si="9"/>
        <v>-0.15172503252282102</v>
      </c>
      <c r="AJ47" s="32">
        <f t="shared" si="10"/>
        <v>2.7647471894254767E-2</v>
      </c>
      <c r="AK47" s="32">
        <f t="shared" si="11"/>
        <v>2.5502724916477749E-2</v>
      </c>
      <c r="AL47" s="33">
        <f t="shared" si="12"/>
        <v>-0.21447469777770184</v>
      </c>
      <c r="AN47" s="32">
        <f t="shared" si="13"/>
        <v>2.53590721834306E-2</v>
      </c>
      <c r="AO47" s="32">
        <f t="shared" si="14"/>
        <v>2.3594920029461217E-2</v>
      </c>
      <c r="AP47" s="33">
        <f t="shared" si="15"/>
        <v>-0.17641521539693839</v>
      </c>
    </row>
    <row r="48" spans="5:42" x14ac:dyDescent="0.2">
      <c r="E48" s="14" t="s">
        <v>312</v>
      </c>
      <c r="F48" s="15">
        <v>514214.06</v>
      </c>
      <c r="G48" s="21">
        <v>22636412.57</v>
      </c>
      <c r="H48" s="15">
        <v>545832.80000000005</v>
      </c>
      <c r="I48" s="21">
        <v>24905819.66</v>
      </c>
      <c r="J48" s="15">
        <v>1632379.22</v>
      </c>
      <c r="K48" s="21">
        <v>69868147.879999995</v>
      </c>
      <c r="L48" s="15">
        <v>1819750.41</v>
      </c>
      <c r="M48" s="21">
        <v>79836899.159999996</v>
      </c>
      <c r="N48" s="15">
        <v>3185081.28</v>
      </c>
      <c r="O48" s="21">
        <v>139559183.40000001</v>
      </c>
      <c r="P48" s="15">
        <v>3404625.14</v>
      </c>
      <c r="Q48" s="21">
        <v>155069429.72999999</v>
      </c>
      <c r="R48" s="15">
        <v>6147198.6299999999</v>
      </c>
      <c r="S48" s="21">
        <v>291919645.91000003</v>
      </c>
      <c r="T48" s="15">
        <v>6580966.2999999998</v>
      </c>
      <c r="U48" s="21">
        <v>324201218.64999998</v>
      </c>
      <c r="W48" s="31">
        <f t="shared" si="0"/>
        <v>0.10025471496343202</v>
      </c>
      <c r="X48" s="31">
        <f t="shared" si="1"/>
        <v>0.14267948389188076</v>
      </c>
      <c r="Y48" s="31">
        <f t="shared" si="2"/>
        <v>0.11113741104048322</v>
      </c>
      <c r="Z48" s="31">
        <f t="shared" si="3"/>
        <v>0.11058376232051366</v>
      </c>
      <c r="AB48" s="32">
        <f t="shared" si="4"/>
        <v>2.2716234668804677E-2</v>
      </c>
      <c r="AC48" s="32">
        <f t="shared" si="5"/>
        <v>2.1915873777751432E-2</v>
      </c>
      <c r="AD48" s="33">
        <f t="shared" si="6"/>
        <v>-8.0036089105324504E-2</v>
      </c>
      <c r="AF48" s="32">
        <f t="shared" si="7"/>
        <v>2.3363711069078936E-2</v>
      </c>
      <c r="AG48" s="32">
        <f t="shared" si="8"/>
        <v>2.2793350307269124E-2</v>
      </c>
      <c r="AH48" s="33">
        <f t="shared" si="9"/>
        <v>-5.7036076180981207E-2</v>
      </c>
      <c r="AJ48" s="32">
        <f t="shared" si="10"/>
        <v>2.2822441364328015E-2</v>
      </c>
      <c r="AK48" s="32">
        <f t="shared" si="11"/>
        <v>2.1955488879581115E-2</v>
      </c>
      <c r="AL48" s="33">
        <f t="shared" si="12"/>
        <v>-8.6695248474689957E-2</v>
      </c>
      <c r="AN48" s="32">
        <f t="shared" si="13"/>
        <v>2.1057844910839625E-2</v>
      </c>
      <c r="AO48" s="32">
        <f t="shared" si="14"/>
        <v>2.0299017774836486E-2</v>
      </c>
      <c r="AP48" s="33">
        <f t="shared" si="15"/>
        <v>-7.5882713600313942E-2</v>
      </c>
    </row>
    <row r="49" spans="5:42" x14ac:dyDescent="0.2">
      <c r="E49" s="14" t="s">
        <v>313</v>
      </c>
      <c r="F49" s="15">
        <v>888786.46</v>
      </c>
      <c r="G49" s="21">
        <v>40929239.469999999</v>
      </c>
      <c r="H49" s="15">
        <v>926395.36</v>
      </c>
      <c r="I49" s="21">
        <v>41727844.229999997</v>
      </c>
      <c r="J49" s="15">
        <v>2928446.46</v>
      </c>
      <c r="K49" s="21">
        <v>126071877.8</v>
      </c>
      <c r="L49" s="15">
        <v>3101833.75</v>
      </c>
      <c r="M49" s="21">
        <v>134650000.84999999</v>
      </c>
      <c r="N49" s="15">
        <v>5628846.96</v>
      </c>
      <c r="O49" s="21">
        <v>255083450.84</v>
      </c>
      <c r="P49" s="15">
        <v>5852206.5300000003</v>
      </c>
      <c r="Q49" s="21">
        <v>273907493.61000001</v>
      </c>
      <c r="R49" s="15">
        <v>10972875.119999999</v>
      </c>
      <c r="S49" s="21">
        <v>516638193.24000001</v>
      </c>
      <c r="T49" s="15">
        <v>11047429.5</v>
      </c>
      <c r="U49" s="21">
        <v>559678305.12</v>
      </c>
      <c r="W49" s="31">
        <f t="shared" si="0"/>
        <v>1.9511839710223619E-2</v>
      </c>
      <c r="X49" s="31">
        <f t="shared" si="1"/>
        <v>6.8041526783699555E-2</v>
      </c>
      <c r="Y49" s="31">
        <f t="shared" si="2"/>
        <v>7.3795625345398477E-2</v>
      </c>
      <c r="Z49" s="31">
        <f t="shared" si="3"/>
        <v>8.3308033442285725E-2</v>
      </c>
      <c r="AB49" s="32">
        <f t="shared" si="4"/>
        <v>2.1715196067873577E-2</v>
      </c>
      <c r="AC49" s="32">
        <f t="shared" si="5"/>
        <v>2.2200891924677318E-2</v>
      </c>
      <c r="AD49" s="33">
        <f t="shared" si="6"/>
        <v>4.8569585680374033E-2</v>
      </c>
      <c r="AF49" s="32">
        <f t="shared" si="7"/>
        <v>2.3228387734857709E-2</v>
      </c>
      <c r="AG49" s="32">
        <f t="shared" si="8"/>
        <v>2.3036269813733166E-2</v>
      </c>
      <c r="AH49" s="33">
        <f t="shared" si="9"/>
        <v>-1.9211792112454329E-2</v>
      </c>
      <c r="AJ49" s="32">
        <f t="shared" si="10"/>
        <v>2.2066688142503881E-2</v>
      </c>
      <c r="AK49" s="32">
        <f t="shared" si="11"/>
        <v>2.1365631340968701E-2</v>
      </c>
      <c r="AL49" s="33">
        <f t="shared" si="12"/>
        <v>-7.0105680153518049E-2</v>
      </c>
      <c r="AN49" s="32">
        <f t="shared" si="13"/>
        <v>2.1238993290808913E-2</v>
      </c>
      <c r="AO49" s="32">
        <f t="shared" si="14"/>
        <v>1.9738891786472468E-2</v>
      </c>
      <c r="AP49" s="33">
        <f t="shared" si="15"/>
        <v>-0.15001015043364443</v>
      </c>
    </row>
    <row r="50" spans="5:42" x14ac:dyDescent="0.2">
      <c r="E50" s="14" t="s">
        <v>314</v>
      </c>
      <c r="F50" s="15">
        <v>2300387.81</v>
      </c>
      <c r="G50" s="21">
        <v>83868962.459999993</v>
      </c>
      <c r="H50" s="15">
        <v>2257495.75</v>
      </c>
      <c r="I50" s="21">
        <v>85656613.430000007</v>
      </c>
      <c r="J50" s="15">
        <v>7473091.1399999997</v>
      </c>
      <c r="K50" s="21">
        <v>261404006.68000001</v>
      </c>
      <c r="L50" s="15">
        <v>7634477.9699999997</v>
      </c>
      <c r="M50" s="21">
        <v>275607375.49000001</v>
      </c>
      <c r="N50" s="15">
        <v>14383730.43</v>
      </c>
      <c r="O50" s="21">
        <v>525944006.41000003</v>
      </c>
      <c r="P50" s="15">
        <v>14629948.859999999</v>
      </c>
      <c r="Q50" s="21">
        <v>560311494.09000003</v>
      </c>
      <c r="R50" s="15">
        <v>27633566.760000002</v>
      </c>
      <c r="S50" s="21">
        <v>1076013770.3099999</v>
      </c>
      <c r="T50" s="15">
        <v>28157027.43</v>
      </c>
      <c r="U50" s="21">
        <v>1153758562.3699999</v>
      </c>
      <c r="W50" s="31">
        <f t="shared" si="0"/>
        <v>2.1314809645494377E-2</v>
      </c>
      <c r="X50" s="31">
        <f t="shared" si="1"/>
        <v>5.4334931550560281E-2</v>
      </c>
      <c r="Y50" s="31">
        <f t="shared" si="2"/>
        <v>6.5344385069784044E-2</v>
      </c>
      <c r="Z50" s="31">
        <f t="shared" si="3"/>
        <v>7.2252599553258176E-2</v>
      </c>
      <c r="AB50" s="32">
        <f t="shared" si="4"/>
        <v>2.7428356599703191E-2</v>
      </c>
      <c r="AC50" s="32">
        <f t="shared" si="5"/>
        <v>2.6355183325626839E-2</v>
      </c>
      <c r="AD50" s="33">
        <f t="shared" si="6"/>
        <v>-0.10731732740763521</v>
      </c>
      <c r="AF50" s="32">
        <f t="shared" si="7"/>
        <v>2.8588280780058008E-2</v>
      </c>
      <c r="AG50" s="32">
        <f t="shared" si="8"/>
        <v>2.7700557564639648E-2</v>
      </c>
      <c r="AH50" s="33">
        <f t="shared" si="9"/>
        <v>-8.8772321541836022E-2</v>
      </c>
      <c r="AJ50" s="32">
        <f t="shared" si="10"/>
        <v>2.7348406398203448E-2</v>
      </c>
      <c r="AK50" s="32">
        <f t="shared" si="11"/>
        <v>2.6110385052443816E-2</v>
      </c>
      <c r="AL50" s="33">
        <f t="shared" si="12"/>
        <v>-0.12380213457596316</v>
      </c>
      <c r="AN50" s="32">
        <f t="shared" si="13"/>
        <v>2.5681424831616013E-2</v>
      </c>
      <c r="AO50" s="32">
        <f t="shared" si="14"/>
        <v>2.4404609723685237E-2</v>
      </c>
      <c r="AP50" s="33">
        <f t="shared" si="15"/>
        <v>-0.1276815107930776</v>
      </c>
    </row>
    <row r="51" spans="5:42" x14ac:dyDescent="0.2">
      <c r="E51" s="14" t="s">
        <v>315</v>
      </c>
      <c r="F51" s="15">
        <v>1387133.09</v>
      </c>
      <c r="G51" s="21">
        <v>55698506.060000002</v>
      </c>
      <c r="H51" s="15">
        <v>1458286.95</v>
      </c>
      <c r="I51" s="21">
        <v>60833612.280000001</v>
      </c>
      <c r="J51" s="15">
        <v>4556565.3</v>
      </c>
      <c r="K51" s="21">
        <v>175705589.00999999</v>
      </c>
      <c r="L51" s="15">
        <v>4823522.13</v>
      </c>
      <c r="M51" s="21">
        <v>194471486.66999999</v>
      </c>
      <c r="N51" s="15">
        <v>8695691.6600000001</v>
      </c>
      <c r="O51" s="21">
        <v>346650214.17000002</v>
      </c>
      <c r="P51" s="15">
        <v>9184835.4100000001</v>
      </c>
      <c r="Q51" s="21">
        <v>383230218.97000003</v>
      </c>
      <c r="R51" s="15">
        <v>17130467.77</v>
      </c>
      <c r="S51" s="21">
        <v>725751779.85000002</v>
      </c>
      <c r="T51" s="15">
        <v>17619425.309999999</v>
      </c>
      <c r="U51" s="21">
        <v>802201689.5</v>
      </c>
      <c r="W51" s="31">
        <f t="shared" si="0"/>
        <v>9.219468497895289E-2</v>
      </c>
      <c r="X51" s="31">
        <f t="shared" si="1"/>
        <v>0.10680307761258503</v>
      </c>
      <c r="Y51" s="31">
        <f t="shared" si="2"/>
        <v>0.10552425270408426</v>
      </c>
      <c r="Z51" s="31">
        <f t="shared" si="3"/>
        <v>0.1053389213400218</v>
      </c>
      <c r="AB51" s="32">
        <f t="shared" si="4"/>
        <v>2.4904314103249756E-2</v>
      </c>
      <c r="AC51" s="32">
        <f t="shared" si="5"/>
        <v>2.3971730353409156E-2</v>
      </c>
      <c r="AD51" s="33">
        <f t="shared" si="6"/>
        <v>-9.3258374984060005E-2</v>
      </c>
      <c r="AF51" s="32">
        <f t="shared" si="7"/>
        <v>2.5932955950198434E-2</v>
      </c>
      <c r="AG51" s="32">
        <f t="shared" si="8"/>
        <v>2.4803235747279846E-2</v>
      </c>
      <c r="AH51" s="33">
        <f t="shared" si="9"/>
        <v>-0.11297202029185889</v>
      </c>
      <c r="AJ51" s="32">
        <f t="shared" si="10"/>
        <v>2.5084916450493131E-2</v>
      </c>
      <c r="AK51" s="32">
        <f t="shared" si="11"/>
        <v>2.3966887148633251E-2</v>
      </c>
      <c r="AL51" s="33">
        <f t="shared" si="12"/>
        <v>-0.11180293018598804</v>
      </c>
      <c r="AN51" s="32">
        <f t="shared" si="13"/>
        <v>2.3603755782094758E-2</v>
      </c>
      <c r="AO51" s="32">
        <f t="shared" si="14"/>
        <v>2.1963834707181825E-2</v>
      </c>
      <c r="AP51" s="33">
        <f t="shared" si="15"/>
        <v>-0.16399210749129325</v>
      </c>
    </row>
    <row r="52" spans="5:42" x14ac:dyDescent="0.2">
      <c r="E52" s="14" t="s">
        <v>316</v>
      </c>
      <c r="F52" s="15">
        <v>1307257.94</v>
      </c>
      <c r="G52" s="21">
        <v>66021217.710000001</v>
      </c>
      <c r="H52" s="15">
        <v>1310147.27</v>
      </c>
      <c r="I52" s="21">
        <v>69532306.609999999</v>
      </c>
      <c r="J52" s="15">
        <v>3984727.29</v>
      </c>
      <c r="K52" s="21">
        <v>200440105.44999999</v>
      </c>
      <c r="L52" s="15">
        <v>4046961.4</v>
      </c>
      <c r="M52" s="21">
        <v>209019441.30000001</v>
      </c>
      <c r="N52" s="15">
        <v>7509978.1100000003</v>
      </c>
      <c r="O52" s="21">
        <v>393503719.91000003</v>
      </c>
      <c r="P52" s="15">
        <v>7689634.75</v>
      </c>
      <c r="Q52" s="21">
        <v>412161670.69999999</v>
      </c>
      <c r="R52" s="15">
        <v>14922778.949999999</v>
      </c>
      <c r="S52" s="21">
        <v>824467717.27999997</v>
      </c>
      <c r="T52" s="15">
        <v>15386250.02</v>
      </c>
      <c r="U52" s="21">
        <v>864854940.63999999</v>
      </c>
      <c r="W52" s="31">
        <f t="shared" si="0"/>
        <v>5.3181219943905796E-2</v>
      </c>
      <c r="X52" s="31">
        <f t="shared" si="1"/>
        <v>4.2802491201742801E-2</v>
      </c>
      <c r="Y52" s="31">
        <f t="shared" si="2"/>
        <v>4.7414928616856034E-2</v>
      </c>
      <c r="Z52" s="31">
        <f t="shared" si="3"/>
        <v>4.8985815349133904E-2</v>
      </c>
      <c r="AB52" s="32">
        <f t="shared" si="4"/>
        <v>1.9800572987644156E-2</v>
      </c>
      <c r="AC52" s="32">
        <f t="shared" si="5"/>
        <v>1.8842281147790619E-2</v>
      </c>
      <c r="AD52" s="33">
        <f t="shared" si="6"/>
        <v>-9.5829183985353741E-2</v>
      </c>
      <c r="AF52" s="32">
        <f t="shared" si="7"/>
        <v>1.9879890209866184E-2</v>
      </c>
      <c r="AG52" s="32">
        <f t="shared" si="8"/>
        <v>1.9361650642781617E-2</v>
      </c>
      <c r="AH52" s="33">
        <f t="shared" si="9"/>
        <v>-5.18239567084567E-2</v>
      </c>
      <c r="AJ52" s="32">
        <f t="shared" si="10"/>
        <v>1.908489737204426E-2</v>
      </c>
      <c r="AK52" s="32">
        <f t="shared" si="11"/>
        <v>1.8656840984122108E-2</v>
      </c>
      <c r="AL52" s="33">
        <f t="shared" si="12"/>
        <v>-4.2805638792215231E-2</v>
      </c>
      <c r="AN52" s="32">
        <f t="shared" si="13"/>
        <v>1.8099894801498977E-2</v>
      </c>
      <c r="AO52" s="32">
        <f t="shared" si="14"/>
        <v>1.779055573020609E-2</v>
      </c>
      <c r="AP52" s="33">
        <f t="shared" si="15"/>
        <v>-3.0933907129288701E-2</v>
      </c>
    </row>
    <row r="53" spans="5:42" x14ac:dyDescent="0.2">
      <c r="E53" s="14" t="s">
        <v>317</v>
      </c>
      <c r="F53" s="15">
        <v>807715.83</v>
      </c>
      <c r="G53" s="21">
        <v>40506181.189999998</v>
      </c>
      <c r="H53" s="15">
        <v>832601.06</v>
      </c>
      <c r="I53" s="21">
        <v>41126151.740000002</v>
      </c>
      <c r="J53" s="15">
        <v>2731163.94</v>
      </c>
      <c r="K53" s="21">
        <v>129353504.26000001</v>
      </c>
      <c r="L53" s="15">
        <v>2866183.87</v>
      </c>
      <c r="M53" s="21">
        <v>133932082.68000001</v>
      </c>
      <c r="N53" s="15">
        <v>5156308.8099999996</v>
      </c>
      <c r="O53" s="21">
        <v>254303076.66</v>
      </c>
      <c r="P53" s="15">
        <v>5367200.87</v>
      </c>
      <c r="Q53" s="21">
        <v>263772011.37</v>
      </c>
      <c r="R53" s="15">
        <v>9742379.5199999996</v>
      </c>
      <c r="S53" s="21">
        <v>531107878.48000002</v>
      </c>
      <c r="T53" s="15">
        <v>10236709.050000001</v>
      </c>
      <c r="U53" s="21">
        <v>550848414.53999996</v>
      </c>
      <c r="W53" s="31">
        <f t="shared" si="0"/>
        <v>1.5305578847138034E-2</v>
      </c>
      <c r="X53" s="31">
        <f t="shared" si="1"/>
        <v>3.5395859170518323E-2</v>
      </c>
      <c r="Y53" s="31">
        <f t="shared" si="2"/>
        <v>3.7234841333279874E-2</v>
      </c>
      <c r="Z53" s="31">
        <f t="shared" si="3"/>
        <v>3.7168599563042096E-2</v>
      </c>
      <c r="AB53" s="32">
        <f t="shared" si="4"/>
        <v>1.9940557373485643E-2</v>
      </c>
      <c r="AC53" s="32">
        <f t="shared" si="5"/>
        <v>2.024505150065373E-2</v>
      </c>
      <c r="AD53" s="33">
        <f t="shared" si="6"/>
        <v>3.0449412716808746E-2</v>
      </c>
      <c r="AF53" s="32">
        <f t="shared" si="7"/>
        <v>2.1113954010170237E-2</v>
      </c>
      <c r="AG53" s="32">
        <f t="shared" si="8"/>
        <v>2.1400278504203427E-2</v>
      </c>
      <c r="AH53" s="33">
        <f t="shared" si="9"/>
        <v>2.8632449403319035E-2</v>
      </c>
      <c r="AJ53" s="32">
        <f t="shared" si="10"/>
        <v>2.0276234474716638E-2</v>
      </c>
      <c r="AK53" s="32">
        <f t="shared" si="11"/>
        <v>2.0347878617308204E-2</v>
      </c>
      <c r="AL53" s="33">
        <f t="shared" si="12"/>
        <v>7.1644142591566207E-3</v>
      </c>
      <c r="AN53" s="32">
        <f t="shared" si="13"/>
        <v>1.8343504050216928E-2</v>
      </c>
      <c r="AO53" s="32">
        <f t="shared" si="14"/>
        <v>1.8583531838878807E-2</v>
      </c>
      <c r="AP53" s="33">
        <f t="shared" si="15"/>
        <v>2.4002778866187915E-2</v>
      </c>
    </row>
    <row r="54" spans="5:42" x14ac:dyDescent="0.2">
      <c r="E54" s="14" t="s">
        <v>318</v>
      </c>
      <c r="F54" s="15">
        <v>1518729.85</v>
      </c>
      <c r="G54" s="21">
        <v>69897722.510000005</v>
      </c>
      <c r="H54" s="15">
        <v>1533989.94</v>
      </c>
      <c r="I54" s="21">
        <v>73193710.310000002</v>
      </c>
      <c r="J54" s="15">
        <v>4677584.68</v>
      </c>
      <c r="K54" s="21">
        <v>213304394.86000001</v>
      </c>
      <c r="L54" s="15">
        <v>4789410.0599999996</v>
      </c>
      <c r="M54" s="21">
        <v>219984270.93000001</v>
      </c>
      <c r="N54" s="15">
        <v>8880933.8100000005</v>
      </c>
      <c r="O54" s="21">
        <v>415910450.95999998</v>
      </c>
      <c r="P54" s="15">
        <v>9075398.3800000008</v>
      </c>
      <c r="Q54" s="21">
        <v>437029113.16000003</v>
      </c>
      <c r="R54" s="15">
        <v>16750727.57</v>
      </c>
      <c r="S54" s="21">
        <v>822363563.22000003</v>
      </c>
      <c r="T54" s="15">
        <v>17374134.09</v>
      </c>
      <c r="U54" s="21">
        <v>877351750.84000003</v>
      </c>
      <c r="W54" s="31">
        <f t="shared" si="0"/>
        <v>4.7154437678973767E-2</v>
      </c>
      <c r="X54" s="31">
        <f t="shared" si="1"/>
        <v>3.1316167087810147E-2</v>
      </c>
      <c r="Y54" s="31">
        <f t="shared" si="2"/>
        <v>5.0776945256494954E-2</v>
      </c>
      <c r="Z54" s="31">
        <f t="shared" si="3"/>
        <v>6.6866031131889381E-2</v>
      </c>
      <c r="AB54" s="32">
        <f t="shared" si="4"/>
        <v>2.1727887482782021E-2</v>
      </c>
      <c r="AC54" s="32">
        <f t="shared" si="5"/>
        <v>2.0957947527226534E-2</v>
      </c>
      <c r="AD54" s="33">
        <f t="shared" si="6"/>
        <v>-7.6993995555548617E-2</v>
      </c>
      <c r="AF54" s="32">
        <f t="shared" si="7"/>
        <v>2.1929152857211785E-2</v>
      </c>
      <c r="AG54" s="32">
        <f t="shared" si="8"/>
        <v>2.1771602304803017E-2</v>
      </c>
      <c r="AH54" s="33">
        <f t="shared" si="9"/>
        <v>-1.5755055240876739E-2</v>
      </c>
      <c r="AJ54" s="32">
        <f t="shared" si="10"/>
        <v>2.1352995072619899E-2</v>
      </c>
      <c r="AK54" s="32">
        <f t="shared" si="11"/>
        <v>2.0766118564456874E-2</v>
      </c>
      <c r="AL54" s="33">
        <f t="shared" si="12"/>
        <v>-5.8687650816302561E-2</v>
      </c>
      <c r="AN54" s="32">
        <f t="shared" si="13"/>
        <v>2.0369005047368348E-2</v>
      </c>
      <c r="AO54" s="32">
        <f t="shared" si="14"/>
        <v>1.9802928612572483E-2</v>
      </c>
      <c r="AP54" s="33">
        <f t="shared" si="15"/>
        <v>-5.6607643479586467E-2</v>
      </c>
    </row>
    <row r="55" spans="5:42" x14ac:dyDescent="0.2">
      <c r="E55" s="14" t="s">
        <v>344</v>
      </c>
      <c r="F55" s="15">
        <v>479077.42</v>
      </c>
      <c r="G55" s="21">
        <v>22030108.649999999</v>
      </c>
      <c r="H55" s="15">
        <v>469728.8</v>
      </c>
      <c r="I55" s="21">
        <v>22323601.329999998</v>
      </c>
      <c r="J55" s="15">
        <v>1541572.38</v>
      </c>
      <c r="K55" s="21">
        <v>68600699.299999997</v>
      </c>
      <c r="L55" s="15">
        <v>1543174.52</v>
      </c>
      <c r="M55" s="21">
        <v>71336421.739999995</v>
      </c>
      <c r="N55" s="15">
        <v>2941206.9</v>
      </c>
      <c r="O55" s="21">
        <v>132673075.59</v>
      </c>
      <c r="P55" s="15">
        <v>2903712.39</v>
      </c>
      <c r="Q55" s="21">
        <v>137765513.53</v>
      </c>
      <c r="R55" s="15">
        <v>5946613.54</v>
      </c>
      <c r="S55" s="21">
        <v>283642722.58999997</v>
      </c>
      <c r="T55" s="15">
        <v>5939452.3899999997</v>
      </c>
      <c r="U55" s="21">
        <v>297201754.75999999</v>
      </c>
      <c r="W55" s="31">
        <f t="shared" ref="W55:W56" si="16">IF(ISNUMBER((I55-G55)/G55),(I55-G55)/G55,"n/a")</f>
        <v>1.3322343737056409E-2</v>
      </c>
      <c r="X55" s="31">
        <f t="shared" ref="X55:X56" si="17">IF(ISNUMBER((M55-K55)/K55),(M55-K55)/K55,"n/a")</f>
        <v>3.9878929339135727E-2</v>
      </c>
      <c r="Y55" s="31">
        <f t="shared" ref="Y55:Y56" si="18">IF(ISNUMBER((Q55-O55)/O55),(Q55-O55)/O55,"n/a")</f>
        <v>3.8383356361897977E-2</v>
      </c>
      <c r="Z55" s="31">
        <f t="shared" ref="Z55:Z56" si="19">IF(ISNUMBER((U55-S55)/S55),(U55-S55)/S55,"n/a")</f>
        <v>4.780320836787106E-2</v>
      </c>
      <c r="AB55" s="32">
        <f t="shared" ref="AB55:AB56" si="20">IF(ISNUMBER(F55/G55),F55/G55,"n/a")</f>
        <v>2.1746484668381333E-2</v>
      </c>
      <c r="AC55" s="32">
        <f t="shared" ref="AC55:AC56" si="21">IF(ISNUMBER(H55/I55),H55/I55,"n/a")</f>
        <v>2.1041802039742843E-2</v>
      </c>
      <c r="AD55" s="33">
        <f t="shared" ref="AD55:AD56" si="22">IF(ISNUMBER(AC55-AB55),(AC55-AB55)*100,"n/a")</f>
        <v>-7.046826286384901E-2</v>
      </c>
      <c r="AF55" s="32">
        <f t="shared" ref="AF55:AF56" si="23">IF(ISNUMBER(J55/K55),J55/K55,"n/a")</f>
        <v>2.2471671509622641E-2</v>
      </c>
      <c r="AG55" s="32">
        <f t="shared" ref="AG55:AG56" si="24">IF(ISNUMBER(L55/M55),L55/M55,"n/a")</f>
        <v>2.1632351081813599E-2</v>
      </c>
      <c r="AH55" s="33">
        <f t="shared" ref="AH55:AH56" si="25">IF(ISNUMBER(AG55-AF55),(AG55-AF55)*100,"n/a")</f>
        <v>-8.393204278090427E-2</v>
      </c>
      <c r="AJ55" s="32">
        <f t="shared" ref="AJ55:AJ56" si="26">IF(ISNUMBER(N55/O55),N55/O55,"n/a")</f>
        <v>2.2168830314066287E-2</v>
      </c>
      <c r="AK55" s="32">
        <f t="shared" ref="AK55:AK56" si="27">IF(ISNUMBER(P55/Q55),P55/Q55,"n/a")</f>
        <v>2.1077208044288122E-2</v>
      </c>
      <c r="AL55" s="33">
        <f t="shared" ref="AL55:AL56" si="28">IF(ISNUMBER(AK55-AJ55),(AK55-AJ55)*100,"n/a")</f>
        <v>-0.10916222697781655</v>
      </c>
      <c r="AN55" s="32">
        <f t="shared" ref="AN55:AN56" si="29">IF(ISNUMBER(R55/S55),R55/S55,"n/a")</f>
        <v>2.0965154634323947E-2</v>
      </c>
      <c r="AO55" s="32">
        <f t="shared" ref="AO55:AO56" si="30">IF(ISNUMBER(T55/U55),T55/U55,"n/a")</f>
        <v>1.9984580490772334E-2</v>
      </c>
      <c r="AP55" s="33">
        <f t="shared" ref="AP55:AP56" si="31">IF(ISNUMBER(AO55-AN55),(AO55-AN55)*100,"n/a")</f>
        <v>-9.8057414355161299E-2</v>
      </c>
    </row>
    <row r="56" spans="5:42" x14ac:dyDescent="0.2">
      <c r="E56" s="14" t="s">
        <v>345</v>
      </c>
      <c r="F56" s="15">
        <v>1095592.71</v>
      </c>
      <c r="G56" s="21">
        <v>49951746.960000001</v>
      </c>
      <c r="H56" s="15">
        <v>1136319.95</v>
      </c>
      <c r="I56" s="21">
        <v>53847669.039999999</v>
      </c>
      <c r="J56" s="15">
        <v>3442841.37</v>
      </c>
      <c r="K56" s="21">
        <v>151571494.91999999</v>
      </c>
      <c r="L56" s="15">
        <v>3632708.82</v>
      </c>
      <c r="M56" s="21">
        <v>164672943.94999999</v>
      </c>
      <c r="N56" s="15">
        <v>6685969.2800000003</v>
      </c>
      <c r="O56" s="21">
        <v>303666781.73000002</v>
      </c>
      <c r="P56" s="15">
        <v>6968550.8200000003</v>
      </c>
      <c r="Q56" s="21">
        <v>332310643.08999997</v>
      </c>
      <c r="R56" s="15">
        <v>13039223.58</v>
      </c>
      <c r="S56" s="21">
        <v>639388508.63</v>
      </c>
      <c r="T56" s="15">
        <v>13746894.289999999</v>
      </c>
      <c r="U56" s="21">
        <v>698859004.75</v>
      </c>
      <c r="W56" s="31">
        <f t="shared" si="16"/>
        <v>7.7993710272430447E-2</v>
      </c>
      <c r="X56" s="31">
        <f t="shared" si="17"/>
        <v>8.6437420419419861E-2</v>
      </c>
      <c r="Y56" s="31">
        <f t="shared" si="18"/>
        <v>9.432662076772079E-2</v>
      </c>
      <c r="Z56" s="31">
        <f t="shared" si="19"/>
        <v>9.3011518532645804E-2</v>
      </c>
      <c r="AB56" s="32">
        <f t="shared" si="20"/>
        <v>2.1933020898694911E-2</v>
      </c>
      <c r="AC56" s="32">
        <f t="shared" si="21"/>
        <v>2.1102490976088496E-2</v>
      </c>
      <c r="AD56" s="33">
        <f t="shared" si="22"/>
        <v>-8.3052992260641487E-2</v>
      </c>
      <c r="AF56" s="32">
        <f t="shared" si="23"/>
        <v>2.2714306353032572E-2</v>
      </c>
      <c r="AG56" s="32">
        <f t="shared" si="24"/>
        <v>2.2060143778707249E-2</v>
      </c>
      <c r="AH56" s="33">
        <f t="shared" si="25"/>
        <v>-6.5416257432532321E-2</v>
      </c>
      <c r="AJ56" s="32">
        <f t="shared" si="26"/>
        <v>2.2017453611191205E-2</v>
      </c>
      <c r="AK56" s="32">
        <f t="shared" si="27"/>
        <v>2.0969989872135098E-2</v>
      </c>
      <c r="AL56" s="33">
        <f t="shared" si="28"/>
        <v>-0.10474637390561065</v>
      </c>
      <c r="AN56" s="32">
        <f t="shared" si="29"/>
        <v>2.0393271702581553E-2</v>
      </c>
      <c r="AO56" s="32">
        <f t="shared" si="30"/>
        <v>1.9670483168371881E-2</v>
      </c>
      <c r="AP56" s="33">
        <f t="shared" si="31"/>
        <v>-7.2278853420967154E-2</v>
      </c>
    </row>
    <row r="57" spans="5:42" x14ac:dyDescent="0.2">
      <c r="E57" s="14" t="s">
        <v>319</v>
      </c>
      <c r="F57" s="15">
        <v>10680497.27</v>
      </c>
      <c r="G57" s="21">
        <v>464297994.37</v>
      </c>
      <c r="H57" s="15">
        <v>10862621.18</v>
      </c>
      <c r="I57" s="21">
        <v>480942708.10000002</v>
      </c>
      <c r="J57" s="15">
        <v>34752629.399999999</v>
      </c>
      <c r="K57" s="21">
        <v>1424176260.9200001</v>
      </c>
      <c r="L57" s="15">
        <v>36275774.200000003</v>
      </c>
      <c r="M57" s="21">
        <v>1531739934.8199999</v>
      </c>
      <c r="N57" s="15">
        <v>66787022.32</v>
      </c>
      <c r="O57" s="21">
        <v>2868364246.5300002</v>
      </c>
      <c r="P57" s="15">
        <v>68624121.239999995</v>
      </c>
      <c r="Q57" s="21">
        <v>3101794633.3400002</v>
      </c>
      <c r="R57" s="15">
        <v>128402621.86</v>
      </c>
      <c r="S57" s="21">
        <v>5876206510.0900002</v>
      </c>
      <c r="T57" s="15">
        <v>131133444.48</v>
      </c>
      <c r="U57" s="21">
        <v>6386970349.9300003</v>
      </c>
      <c r="W57" s="31">
        <f t="shared" si="0"/>
        <v>3.5849204458841176E-2</v>
      </c>
      <c r="X57" s="31">
        <f t="shared" si="1"/>
        <v>7.5526939222056028E-2</v>
      </c>
      <c r="Y57" s="31">
        <f t="shared" si="2"/>
        <v>8.1381012572720512E-2</v>
      </c>
      <c r="Z57" s="31">
        <f t="shared" si="3"/>
        <v>8.6920675603039232E-2</v>
      </c>
      <c r="AB57" s="32">
        <f t="shared" si="4"/>
        <v>2.3003539536052119E-2</v>
      </c>
      <c r="AC57" s="32">
        <f t="shared" si="5"/>
        <v>2.2586102246801066E-2</v>
      </c>
      <c r="AD57" s="33">
        <f t="shared" si="6"/>
        <v>-4.1743728925105333E-2</v>
      </c>
      <c r="AF57" s="32">
        <f t="shared" si="7"/>
        <v>2.4401915938094793E-2</v>
      </c>
      <c r="AG57" s="32">
        <f t="shared" si="8"/>
        <v>2.3682724054761226E-2</v>
      </c>
      <c r="AH57" s="33">
        <f t="shared" si="9"/>
        <v>-7.1919188333356698E-2</v>
      </c>
      <c r="AJ57" s="32">
        <f t="shared" si="10"/>
        <v>2.3284010181341339E-2</v>
      </c>
      <c r="AK57" s="32">
        <f t="shared" si="11"/>
        <v>2.2124005407187713E-2</v>
      </c>
      <c r="AL57" s="33">
        <f t="shared" si="12"/>
        <v>-0.11600047741536258</v>
      </c>
      <c r="AN57" s="32">
        <f t="shared" si="13"/>
        <v>2.1851277969812771E-2</v>
      </c>
      <c r="AO57" s="32">
        <f t="shared" si="14"/>
        <v>2.053140022505932E-2</v>
      </c>
      <c r="AP57" s="33">
        <f t="shared" si="15"/>
        <v>-0.13198777447534504</v>
      </c>
    </row>
    <row r="58" spans="5:42" x14ac:dyDescent="0.2">
      <c r="E58" s="14" t="s">
        <v>320</v>
      </c>
      <c r="F58" s="15">
        <v>12104856.050000001</v>
      </c>
      <c r="G58" s="21">
        <v>564492145.04999995</v>
      </c>
      <c r="H58" s="15">
        <v>12706452.460000001</v>
      </c>
      <c r="I58" s="21">
        <v>591981323.52999997</v>
      </c>
      <c r="J58" s="15">
        <v>39675243.409999996</v>
      </c>
      <c r="K58" s="21">
        <v>1784405219.78</v>
      </c>
      <c r="L58" s="15">
        <v>42027739.880000003</v>
      </c>
      <c r="M58" s="21">
        <v>1884154571.0999999</v>
      </c>
      <c r="N58" s="15">
        <v>75761472.650000006</v>
      </c>
      <c r="O58" s="21">
        <v>3496156219.3899999</v>
      </c>
      <c r="P58" s="15">
        <v>78910744.939999998</v>
      </c>
      <c r="Q58" s="21">
        <v>3658847141.2399998</v>
      </c>
      <c r="R58" s="15">
        <v>149513777.81999999</v>
      </c>
      <c r="S58" s="21">
        <v>7352446229.7799997</v>
      </c>
      <c r="T58" s="15">
        <v>156224843.40000001</v>
      </c>
      <c r="U58" s="21">
        <v>7776439840.1400003</v>
      </c>
      <c r="W58" s="31">
        <f t="shared" si="0"/>
        <v>4.8697185108864824E-2</v>
      </c>
      <c r="X58" s="31">
        <f t="shared" si="1"/>
        <v>5.5900616190922188E-2</v>
      </c>
      <c r="Y58" s="31">
        <f t="shared" si="2"/>
        <v>4.6534225486750645E-2</v>
      </c>
      <c r="Z58" s="31">
        <f t="shared" si="3"/>
        <v>5.7667012734166891E-2</v>
      </c>
      <c r="AB58" s="32">
        <f t="shared" si="4"/>
        <v>2.1443798919341582E-2</v>
      </c>
      <c r="AC58" s="32">
        <f t="shared" si="5"/>
        <v>2.1464279285419167E-2</v>
      </c>
      <c r="AD58" s="33">
        <f t="shared" si="6"/>
        <v>2.0480366077584716E-3</v>
      </c>
      <c r="AF58" s="32">
        <f t="shared" si="7"/>
        <v>2.2234435861430382E-2</v>
      </c>
      <c r="AG58" s="32">
        <f t="shared" si="8"/>
        <v>2.2305887491737755E-2</v>
      </c>
      <c r="AH58" s="33">
        <f t="shared" si="9"/>
        <v>7.1451630307372421E-3</v>
      </c>
      <c r="AJ58" s="32">
        <f t="shared" si="10"/>
        <v>2.1669933462875601E-2</v>
      </c>
      <c r="AK58" s="32">
        <f t="shared" si="11"/>
        <v>2.1567106220583131E-2</v>
      </c>
      <c r="AL58" s="33">
        <f t="shared" si="12"/>
        <v>-1.0282724229247059E-2</v>
      </c>
      <c r="AN58" s="32">
        <f t="shared" si="13"/>
        <v>2.0335242604620007E-2</v>
      </c>
      <c r="AO58" s="32">
        <f t="shared" si="14"/>
        <v>2.0089507102415579E-2</v>
      </c>
      <c r="AP58" s="33">
        <f t="shared" si="15"/>
        <v>-2.4573550220442775E-2</v>
      </c>
    </row>
    <row r="59" spans="5:42" x14ac:dyDescent="0.2">
      <c r="E59" s="14" t="s">
        <v>321</v>
      </c>
      <c r="F59" s="15">
        <v>9423507.7300000004</v>
      </c>
      <c r="G59" s="21">
        <v>519810166.98000002</v>
      </c>
      <c r="H59" s="15">
        <v>9887408.0700000003</v>
      </c>
      <c r="I59" s="21">
        <v>541889989.99000001</v>
      </c>
      <c r="J59" s="15">
        <v>29966862.84</v>
      </c>
      <c r="K59" s="21">
        <v>1608131160.52</v>
      </c>
      <c r="L59" s="15">
        <v>31747795.27</v>
      </c>
      <c r="M59" s="21">
        <v>1702010988.4300001</v>
      </c>
      <c r="N59" s="15">
        <v>57575717.299999997</v>
      </c>
      <c r="O59" s="21">
        <v>3171170699.4099998</v>
      </c>
      <c r="P59" s="15">
        <v>59359083.829999998</v>
      </c>
      <c r="Q59" s="21">
        <v>3346982102.0599999</v>
      </c>
      <c r="R59" s="15">
        <v>112833999.09999999</v>
      </c>
      <c r="S59" s="21">
        <v>6604683420.8900003</v>
      </c>
      <c r="T59" s="15">
        <v>115809596.20999999</v>
      </c>
      <c r="U59" s="21">
        <v>6979377902.9300003</v>
      </c>
      <c r="W59" s="31">
        <f t="shared" si="0"/>
        <v>4.2476704790673177E-2</v>
      </c>
      <c r="X59" s="31">
        <f t="shared" si="1"/>
        <v>5.8378215791579723E-2</v>
      </c>
      <c r="Y59" s="31">
        <f t="shared" si="2"/>
        <v>5.5440535787843276E-2</v>
      </c>
      <c r="Z59" s="31">
        <f t="shared" si="3"/>
        <v>5.6731633927354655E-2</v>
      </c>
      <c r="AB59" s="32">
        <f t="shared" si="4"/>
        <v>1.8128748394339457E-2</v>
      </c>
      <c r="AC59" s="32">
        <f t="shared" si="5"/>
        <v>1.8246153744568085E-2</v>
      </c>
      <c r="AD59" s="33">
        <f t="shared" si="6"/>
        <v>1.1740535022862833E-2</v>
      </c>
      <c r="AF59" s="32">
        <f t="shared" si="7"/>
        <v>1.8634588754756803E-2</v>
      </c>
      <c r="AG59" s="32">
        <f t="shared" si="8"/>
        <v>1.8653108285326278E-2</v>
      </c>
      <c r="AH59" s="33">
        <f t="shared" si="9"/>
        <v>1.8519530569475334E-3</v>
      </c>
      <c r="AJ59" s="32">
        <f t="shared" si="10"/>
        <v>1.8155981735928636E-2</v>
      </c>
      <c r="AK59" s="32">
        <f t="shared" si="11"/>
        <v>1.7735106439160722E-2</v>
      </c>
      <c r="AL59" s="33">
        <f t="shared" si="12"/>
        <v>-4.2087529676791344E-2</v>
      </c>
      <c r="AN59" s="32">
        <f t="shared" si="13"/>
        <v>1.7083937549999224E-2</v>
      </c>
      <c r="AO59" s="32">
        <f t="shared" si="14"/>
        <v>1.6593111566774767E-2</v>
      </c>
      <c r="AP59" s="33">
        <f t="shared" si="15"/>
        <v>-4.90825983224457E-2</v>
      </c>
    </row>
    <row r="60" spans="5:42" x14ac:dyDescent="0.2">
      <c r="E60" s="14" t="s">
        <v>322</v>
      </c>
      <c r="F60" s="15">
        <v>18022302.670000002</v>
      </c>
      <c r="G60" s="21">
        <v>841962725.78999996</v>
      </c>
      <c r="H60" s="15">
        <v>18404000.09</v>
      </c>
      <c r="I60" s="21">
        <v>868391286.41999996</v>
      </c>
      <c r="J60" s="15">
        <v>60813367.159999996</v>
      </c>
      <c r="K60" s="21">
        <v>2629794230.5999999</v>
      </c>
      <c r="L60" s="15">
        <v>64453293.850000001</v>
      </c>
      <c r="M60" s="21">
        <v>2773736160.0799999</v>
      </c>
      <c r="N60" s="15">
        <v>116932500.11</v>
      </c>
      <c r="O60" s="21">
        <v>5203799836.79</v>
      </c>
      <c r="P60" s="15">
        <v>117735699.67</v>
      </c>
      <c r="Q60" s="21">
        <v>5411082712.7600002</v>
      </c>
      <c r="R60" s="15">
        <v>224223307.05000001</v>
      </c>
      <c r="S60" s="21">
        <v>10938392669.889999</v>
      </c>
      <c r="T60" s="15">
        <v>226194139.03</v>
      </c>
      <c r="U60" s="21">
        <v>11547209782.389999</v>
      </c>
      <c r="W60" s="31">
        <f t="shared" si="0"/>
        <v>3.1389228787061213E-2</v>
      </c>
      <c r="X60" s="31">
        <f t="shared" si="1"/>
        <v>5.4735054098570664E-2</v>
      </c>
      <c r="Y60" s="31">
        <f t="shared" si="2"/>
        <v>3.983298406378831E-2</v>
      </c>
      <c r="Z60" s="31">
        <f t="shared" si="3"/>
        <v>5.5658736239729681E-2</v>
      </c>
      <c r="AB60" s="32">
        <f t="shared" si="4"/>
        <v>2.1405107516000745E-2</v>
      </c>
      <c r="AC60" s="32">
        <f t="shared" si="5"/>
        <v>2.1193211375797768E-2</v>
      </c>
      <c r="AD60" s="33">
        <f t="shared" si="6"/>
        <v>-2.1189614020297731E-2</v>
      </c>
      <c r="AF60" s="32">
        <f t="shared" si="7"/>
        <v>2.3124762558371398E-2</v>
      </c>
      <c r="AG60" s="32">
        <f t="shared" si="8"/>
        <v>2.3236995204382035E-2</v>
      </c>
      <c r="AH60" s="33">
        <f t="shared" si="9"/>
        <v>1.1223264601063765E-2</v>
      </c>
      <c r="AJ60" s="32">
        <f t="shared" si="10"/>
        <v>2.2470599134752772E-2</v>
      </c>
      <c r="AK60" s="32">
        <f t="shared" si="11"/>
        <v>2.1758251706699049E-2</v>
      </c>
      <c r="AL60" s="33">
        <f t="shared" si="12"/>
        <v>-7.12347428053723E-2</v>
      </c>
      <c r="AN60" s="32">
        <f t="shared" si="13"/>
        <v>2.0498743628688445E-2</v>
      </c>
      <c r="AO60" s="32">
        <f t="shared" si="14"/>
        <v>1.9588640311615016E-2</v>
      </c>
      <c r="AP60" s="33">
        <f t="shared" si="15"/>
        <v>-9.1010331707342892E-2</v>
      </c>
    </row>
    <row r="61" spans="5:42" x14ac:dyDescent="0.2">
      <c r="E61" s="14" t="s">
        <v>323</v>
      </c>
      <c r="F61" s="15">
        <v>5921519.7699999996</v>
      </c>
      <c r="G61" s="21">
        <v>304519200.17000002</v>
      </c>
      <c r="H61" s="15">
        <v>6167101.2800000003</v>
      </c>
      <c r="I61" s="21">
        <v>319604839.97000003</v>
      </c>
      <c r="J61" s="15">
        <v>19283418.399999999</v>
      </c>
      <c r="K61" s="21">
        <v>957962309.38999999</v>
      </c>
      <c r="L61" s="15">
        <v>20619599.460000001</v>
      </c>
      <c r="M61" s="21">
        <v>1025688040.6900001</v>
      </c>
      <c r="N61" s="15">
        <v>36823536.770000003</v>
      </c>
      <c r="O61" s="21">
        <v>1911294240.4200001</v>
      </c>
      <c r="P61" s="15">
        <v>38941274.020000003</v>
      </c>
      <c r="Q61" s="21">
        <v>2040241092.8900001</v>
      </c>
      <c r="R61" s="15">
        <v>71266661.900000006</v>
      </c>
      <c r="S61" s="21">
        <v>4047558270.0799999</v>
      </c>
      <c r="T61" s="15">
        <v>75840092.269999996</v>
      </c>
      <c r="U61" s="21">
        <v>4290456595.5700002</v>
      </c>
      <c r="W61" s="31">
        <f t="shared" si="0"/>
        <v>4.9539207352371689E-2</v>
      </c>
      <c r="X61" s="31">
        <f t="shared" si="1"/>
        <v>7.0697699310451653E-2</v>
      </c>
      <c r="Y61" s="31">
        <f t="shared" si="2"/>
        <v>6.7465725445635422E-2</v>
      </c>
      <c r="Z61" s="31">
        <f t="shared" si="3"/>
        <v>6.0011075636768871E-2</v>
      </c>
      <c r="AB61" s="32">
        <f t="shared" si="4"/>
        <v>1.9445472622725491E-2</v>
      </c>
      <c r="AC61" s="32">
        <f t="shared" si="5"/>
        <v>1.9296019674104062E-2</v>
      </c>
      <c r="AD61" s="33">
        <f t="shared" si="6"/>
        <v>-1.4945294862142924E-2</v>
      </c>
      <c r="AF61" s="32">
        <f t="shared" si="7"/>
        <v>2.0129621187579987E-2</v>
      </c>
      <c r="AG61" s="32">
        <f t="shared" si="8"/>
        <v>2.0103187949943143E-2</v>
      </c>
      <c r="AH61" s="33">
        <f t="shared" si="9"/>
        <v>-2.6433237636843548E-3</v>
      </c>
      <c r="AJ61" s="32">
        <f t="shared" si="10"/>
        <v>1.9266283542981932E-2</v>
      </c>
      <c r="AK61" s="32">
        <f t="shared" si="11"/>
        <v>1.9086604105615634E-2</v>
      </c>
      <c r="AL61" s="33">
        <f t="shared" si="12"/>
        <v>-1.7967943736629799E-2</v>
      </c>
      <c r="AN61" s="32">
        <f t="shared" si="13"/>
        <v>1.7607322030867619E-2</v>
      </c>
      <c r="AO61" s="32">
        <f t="shared" si="14"/>
        <v>1.7676461835858383E-2</v>
      </c>
      <c r="AP61" s="33">
        <f t="shared" si="15"/>
        <v>6.9139804990764331E-3</v>
      </c>
    </row>
    <row r="62" spans="5:42" x14ac:dyDescent="0.2">
      <c r="E62" s="14" t="s">
        <v>324</v>
      </c>
      <c r="F62" s="15">
        <v>7969971.6200000001</v>
      </c>
      <c r="G62" s="21">
        <v>455449097.22000003</v>
      </c>
      <c r="H62" s="15">
        <v>8217059.0099999998</v>
      </c>
      <c r="I62" s="21">
        <v>473770260.72000003</v>
      </c>
      <c r="J62" s="15">
        <v>24484091.370000001</v>
      </c>
      <c r="K62" s="21">
        <v>1405937597.8900001</v>
      </c>
      <c r="L62" s="15">
        <v>25990806.940000001</v>
      </c>
      <c r="M62" s="21">
        <v>1483595256.05</v>
      </c>
      <c r="N62" s="15">
        <v>47685100.039999999</v>
      </c>
      <c r="O62" s="21">
        <v>2839960284.3800001</v>
      </c>
      <c r="P62" s="15">
        <v>49693164.560000002</v>
      </c>
      <c r="Q62" s="21">
        <v>2987587902.1900001</v>
      </c>
      <c r="R62" s="15">
        <v>95104574.319999993</v>
      </c>
      <c r="S62" s="21">
        <v>5830303950.8900003</v>
      </c>
      <c r="T62" s="15">
        <v>97664984.450000003</v>
      </c>
      <c r="U62" s="21">
        <v>6155560060.2299995</v>
      </c>
      <c r="W62" s="31">
        <f t="shared" si="0"/>
        <v>4.0226588683191858E-2</v>
      </c>
      <c r="X62" s="31">
        <f t="shared" si="1"/>
        <v>5.5235494289751365E-2</v>
      </c>
      <c r="Y62" s="31">
        <f t="shared" si="2"/>
        <v>5.1982282506541792E-2</v>
      </c>
      <c r="Z62" s="31">
        <f t="shared" si="3"/>
        <v>5.5787161712272069E-2</v>
      </c>
      <c r="AB62" s="32">
        <f t="shared" si="4"/>
        <v>1.749914901280436E-2</v>
      </c>
      <c r="AC62" s="32">
        <f t="shared" si="5"/>
        <v>1.7343973844015322E-2</v>
      </c>
      <c r="AD62" s="33">
        <f t="shared" si="6"/>
        <v>-1.5517516878903875E-2</v>
      </c>
      <c r="AF62" s="32">
        <f t="shared" si="7"/>
        <v>1.7414778157113928E-2</v>
      </c>
      <c r="AG62" s="32">
        <f t="shared" si="8"/>
        <v>1.7518798900179322E-2</v>
      </c>
      <c r="AH62" s="33">
        <f t="shared" si="9"/>
        <v>1.0402074306539374E-2</v>
      </c>
      <c r="AJ62" s="32">
        <f t="shared" si="10"/>
        <v>1.6790762991395237E-2</v>
      </c>
      <c r="AK62" s="32">
        <f t="shared" si="11"/>
        <v>1.6633205845951272E-2</v>
      </c>
      <c r="AL62" s="33">
        <f t="shared" si="12"/>
        <v>-1.5755714544396504E-2</v>
      </c>
      <c r="AN62" s="32">
        <f t="shared" si="13"/>
        <v>1.6312112562413182E-2</v>
      </c>
      <c r="AO62" s="32">
        <f t="shared" si="14"/>
        <v>1.5866141097541465E-2</v>
      </c>
      <c r="AP62" s="33">
        <f t="shared" si="15"/>
        <v>-4.4597146487171738E-2</v>
      </c>
    </row>
    <row r="63" spans="5:42" x14ac:dyDescent="0.2">
      <c r="E63" s="14" t="s">
        <v>325</v>
      </c>
      <c r="F63" s="15">
        <v>12403716.52</v>
      </c>
      <c r="G63" s="21">
        <v>637377010.20000005</v>
      </c>
      <c r="H63" s="15">
        <v>12709211.75</v>
      </c>
      <c r="I63" s="21">
        <v>683206873.90999997</v>
      </c>
      <c r="J63" s="15">
        <v>38291438.799999997</v>
      </c>
      <c r="K63" s="21">
        <v>1962856941.9000001</v>
      </c>
      <c r="L63" s="15">
        <v>39310083.600000001</v>
      </c>
      <c r="M63" s="21">
        <v>2055018527.8</v>
      </c>
      <c r="N63" s="15">
        <v>72559466.030000001</v>
      </c>
      <c r="O63" s="21">
        <v>3846671399.0599999</v>
      </c>
      <c r="P63" s="15">
        <v>74597444.079999998</v>
      </c>
      <c r="Q63" s="21">
        <v>4071734681.8000002</v>
      </c>
      <c r="R63" s="15">
        <v>138837291.61000001</v>
      </c>
      <c r="S63" s="21">
        <v>7756629783.6800003</v>
      </c>
      <c r="T63" s="15">
        <v>145236128.72999999</v>
      </c>
      <c r="U63" s="21">
        <v>8283606775.2700005</v>
      </c>
      <c r="W63" s="31">
        <f t="shared" si="0"/>
        <v>7.1903854353986107E-2</v>
      </c>
      <c r="X63" s="31">
        <f t="shared" si="1"/>
        <v>4.6952777827399678E-2</v>
      </c>
      <c r="Y63" s="31">
        <f t="shared" si="2"/>
        <v>5.8508580378089564E-2</v>
      </c>
      <c r="Z63" s="31">
        <f t="shared" si="3"/>
        <v>6.7938912425440645E-2</v>
      </c>
      <c r="AB63" s="32">
        <f t="shared" si="4"/>
        <v>1.946056466032229E-2</v>
      </c>
      <c r="AC63" s="32">
        <f t="shared" si="5"/>
        <v>1.8602289050847879E-2</v>
      </c>
      <c r="AD63" s="33">
        <f t="shared" si="6"/>
        <v>-8.5827560947441053E-2</v>
      </c>
      <c r="AF63" s="32">
        <f t="shared" si="7"/>
        <v>1.9508013030707563E-2</v>
      </c>
      <c r="AG63" s="32">
        <f t="shared" si="8"/>
        <v>1.9128821987840376E-2</v>
      </c>
      <c r="AH63" s="33">
        <f t="shared" si="9"/>
        <v>-3.7919104286718644E-2</v>
      </c>
      <c r="AJ63" s="32">
        <f t="shared" si="10"/>
        <v>1.8862922902052708E-2</v>
      </c>
      <c r="AK63" s="32">
        <f t="shared" si="11"/>
        <v>1.8320801798171818E-2</v>
      </c>
      <c r="AL63" s="33">
        <f t="shared" si="12"/>
        <v>-5.4212110388088958E-2</v>
      </c>
      <c r="AN63" s="32">
        <f t="shared" si="13"/>
        <v>1.7899177282137996E-2</v>
      </c>
      <c r="AO63" s="32">
        <f t="shared" si="14"/>
        <v>1.7532957885397219E-2</v>
      </c>
      <c r="AP63" s="33">
        <f t="shared" si="15"/>
        <v>-3.6621939674077661E-2</v>
      </c>
    </row>
    <row r="64" spans="5:42" x14ac:dyDescent="0.2">
      <c r="E64" s="14" t="s">
        <v>326</v>
      </c>
      <c r="F64" s="15">
        <v>11219814.76</v>
      </c>
      <c r="G64" s="21">
        <v>477680713.87</v>
      </c>
      <c r="H64" s="15">
        <v>11883161</v>
      </c>
      <c r="I64" s="21">
        <v>515239714.57999998</v>
      </c>
      <c r="J64" s="15">
        <v>35930606.100000001</v>
      </c>
      <c r="K64" s="21">
        <v>1473742799.48</v>
      </c>
      <c r="L64" s="15">
        <v>38828559.460000001</v>
      </c>
      <c r="M64" s="21">
        <v>1618436939.3599999</v>
      </c>
      <c r="N64" s="15">
        <v>69229339.870000005</v>
      </c>
      <c r="O64" s="21">
        <v>2928434537.3600001</v>
      </c>
      <c r="P64" s="15">
        <v>73335659.939999998</v>
      </c>
      <c r="Q64" s="21">
        <v>3202619241.7399998</v>
      </c>
      <c r="R64" s="15">
        <v>134619661.56</v>
      </c>
      <c r="S64" s="21">
        <v>6117089291.1999998</v>
      </c>
      <c r="T64" s="15">
        <v>141127354.72999999</v>
      </c>
      <c r="U64" s="21">
        <v>6690554962.0799999</v>
      </c>
      <c r="W64" s="31">
        <f t="shared" si="0"/>
        <v>7.8627835747669725E-2</v>
      </c>
      <c r="X64" s="31">
        <f t="shared" si="1"/>
        <v>9.8181405826752263E-2</v>
      </c>
      <c r="Y64" s="31">
        <f t="shared" si="2"/>
        <v>9.3628421903253017E-2</v>
      </c>
      <c r="Z64" s="31">
        <f t="shared" si="3"/>
        <v>9.3748128166934508E-2</v>
      </c>
      <c r="AB64" s="32">
        <f t="shared" si="4"/>
        <v>2.3488104991932861E-2</v>
      </c>
      <c r="AC64" s="32">
        <f t="shared" si="5"/>
        <v>2.3063363835776157E-2</v>
      </c>
      <c r="AD64" s="33">
        <f t="shared" si="6"/>
        <v>-4.2474115615670494E-2</v>
      </c>
      <c r="AF64" s="32">
        <f t="shared" si="7"/>
        <v>2.4380513419762165E-2</v>
      </c>
      <c r="AG64" s="32">
        <f t="shared" si="8"/>
        <v>2.3991394731360059E-2</v>
      </c>
      <c r="AH64" s="33">
        <f t="shared" si="9"/>
        <v>-3.8911868840210695E-2</v>
      </c>
      <c r="AJ64" s="32">
        <f t="shared" si="10"/>
        <v>2.3640391815761958E-2</v>
      </c>
      <c r="AK64" s="32">
        <f t="shared" si="11"/>
        <v>2.2898650886814864E-2</v>
      </c>
      <c r="AL64" s="33">
        <f t="shared" si="12"/>
        <v>-7.4174092894709401E-2</v>
      </c>
      <c r="AN64" s="32">
        <f t="shared" si="13"/>
        <v>2.2007143455248047E-2</v>
      </c>
      <c r="AO64" s="32">
        <f t="shared" si="14"/>
        <v>2.1093519974032988E-2</v>
      </c>
      <c r="AP64" s="33">
        <f t="shared" si="15"/>
        <v>-9.1362348121505968E-2</v>
      </c>
    </row>
    <row r="65" spans="1:45" x14ac:dyDescent="0.2">
      <c r="E65" s="14" t="s">
        <v>327</v>
      </c>
      <c r="F65" s="15">
        <v>87746186.640000001</v>
      </c>
      <c r="G65" s="21">
        <v>4265589056.2800002</v>
      </c>
      <c r="H65" s="15">
        <v>90837014.900000006</v>
      </c>
      <c r="I65" s="21">
        <v>4475026996.6499996</v>
      </c>
      <c r="J65" s="15">
        <v>283197657.35000002</v>
      </c>
      <c r="K65" s="21">
        <v>13247006521.02</v>
      </c>
      <c r="L65" s="15">
        <v>299253652.55000001</v>
      </c>
      <c r="M65" s="21">
        <v>14074380417.620001</v>
      </c>
      <c r="N65" s="15">
        <v>543354155</v>
      </c>
      <c r="O65" s="21">
        <v>26265851466.48</v>
      </c>
      <c r="P65" s="15">
        <v>561197193.32000005</v>
      </c>
      <c r="Q65" s="21">
        <v>27820889507.459999</v>
      </c>
      <c r="R65" s="15">
        <v>1054801895.95</v>
      </c>
      <c r="S65" s="21">
        <v>54523310123.089996</v>
      </c>
      <c r="T65" s="15">
        <v>1089230584.99</v>
      </c>
      <c r="U65" s="21">
        <v>58110176264.900002</v>
      </c>
      <c r="W65" s="31">
        <f>IF(ISNUMBER((I65-G65)/G65),(I65-G65)/G65,"n/a")</f>
        <v>4.9099418065520178E-2</v>
      </c>
      <c r="X65" s="31">
        <f t="shared" si="1"/>
        <v>6.2457423515806784E-2</v>
      </c>
      <c r="Y65" s="31">
        <f t="shared" si="2"/>
        <v>5.9203793296574096E-2</v>
      </c>
      <c r="Z65" s="31">
        <f t="shared" si="3"/>
        <v>6.5785920438660397E-2</v>
      </c>
      <c r="AB65" s="32">
        <f t="shared" si="4"/>
        <v>2.0570707933249208E-2</v>
      </c>
      <c r="AC65" s="32">
        <f t="shared" si="5"/>
        <v>2.029865182221258E-2</v>
      </c>
      <c r="AD65" s="33">
        <f t="shared" si="6"/>
        <v>-2.720561110366275E-2</v>
      </c>
      <c r="AF65" s="32">
        <f t="shared" si="7"/>
        <v>2.1378237936293717E-2</v>
      </c>
      <c r="AG65" s="32">
        <f t="shared" si="8"/>
        <v>2.1262296717186806E-2</v>
      </c>
      <c r="AH65" s="33">
        <f t="shared" si="9"/>
        <v>-1.1594121910691105E-2</v>
      </c>
      <c r="AJ65" s="32">
        <f t="shared" si="10"/>
        <v>2.0686713914202199E-2</v>
      </c>
      <c r="AK65" s="32">
        <f t="shared" si="11"/>
        <v>2.0171791889311032E-2</v>
      </c>
      <c r="AL65" s="33">
        <f t="shared" si="12"/>
        <v>-5.1492202489116651E-2</v>
      </c>
      <c r="AN65" s="32">
        <f t="shared" si="13"/>
        <v>1.9345888823857443E-2</v>
      </c>
      <c r="AO65" s="32">
        <f t="shared" si="14"/>
        <v>1.8744231303389154E-2</v>
      </c>
      <c r="AP65" s="33">
        <f t="shared" si="15"/>
        <v>-6.0165752046828849E-2</v>
      </c>
    </row>
    <row r="67" spans="1:45" s="27" customFormat="1" x14ac:dyDescent="0.2">
      <c r="A67" s="26" t="s">
        <v>106</v>
      </c>
      <c r="E67" s="30">
        <v>1</v>
      </c>
      <c r="F67" s="30">
        <v>2</v>
      </c>
      <c r="G67" s="30">
        <v>3</v>
      </c>
      <c r="H67" s="30">
        <v>4</v>
      </c>
      <c r="I67" s="30">
        <v>5</v>
      </c>
      <c r="J67" s="30">
        <v>6</v>
      </c>
      <c r="K67" s="30">
        <v>7</v>
      </c>
      <c r="L67" s="30">
        <v>8</v>
      </c>
      <c r="M67" s="30">
        <v>9</v>
      </c>
      <c r="N67" s="30">
        <v>10</v>
      </c>
      <c r="O67" s="30">
        <v>11</v>
      </c>
      <c r="P67" s="30">
        <v>12</v>
      </c>
      <c r="Q67" s="30">
        <v>13</v>
      </c>
      <c r="R67" s="30">
        <v>14</v>
      </c>
      <c r="S67" s="30">
        <v>15</v>
      </c>
      <c r="T67" s="30">
        <v>16</v>
      </c>
      <c r="U67" s="30">
        <v>17</v>
      </c>
      <c r="V67" s="30">
        <v>18</v>
      </c>
      <c r="W67" s="30">
        <v>19</v>
      </c>
      <c r="X67" s="30">
        <v>20</v>
      </c>
      <c r="Y67" s="30">
        <v>21</v>
      </c>
      <c r="Z67" s="30">
        <v>22</v>
      </c>
      <c r="AA67" s="30">
        <v>23</v>
      </c>
      <c r="AB67" s="30">
        <v>24</v>
      </c>
      <c r="AC67" s="30">
        <v>25</v>
      </c>
      <c r="AD67" s="30">
        <v>26</v>
      </c>
      <c r="AE67" s="30">
        <v>27</v>
      </c>
      <c r="AF67" s="30">
        <v>28</v>
      </c>
      <c r="AG67" s="30">
        <v>29</v>
      </c>
      <c r="AH67" s="30">
        <v>30</v>
      </c>
      <c r="AI67" s="30">
        <v>31</v>
      </c>
      <c r="AJ67" s="30">
        <v>32</v>
      </c>
      <c r="AK67" s="30">
        <v>33</v>
      </c>
      <c r="AL67" s="30">
        <v>34</v>
      </c>
      <c r="AM67" s="30">
        <v>35</v>
      </c>
      <c r="AN67" s="30">
        <v>36</v>
      </c>
      <c r="AO67" s="30">
        <v>37</v>
      </c>
      <c r="AP67" s="30">
        <v>38</v>
      </c>
      <c r="AQ67" s="30">
        <v>39</v>
      </c>
      <c r="AR67" s="30">
        <v>40</v>
      </c>
      <c r="AS67" s="30">
        <v>41</v>
      </c>
    </row>
    <row r="68" spans="1:45" x14ac:dyDescent="0.2">
      <c r="D68" s="5" t="s">
        <v>107</v>
      </c>
      <c r="E68" s="7"/>
      <c r="F68" s="8" t="s">
        <v>69</v>
      </c>
      <c r="G68" s="9"/>
      <c r="N68" s="9"/>
      <c r="P68" s="8" t="s">
        <v>70</v>
      </c>
      <c r="Q68" s="9"/>
      <c r="Z68" s="8" t="s">
        <v>71</v>
      </c>
      <c r="AA68" s="9"/>
      <c r="AJ68" s="8" t="s">
        <v>72</v>
      </c>
      <c r="AK68" s="9"/>
    </row>
    <row r="69" spans="1:45" ht="56.25" x14ac:dyDescent="0.2">
      <c r="D69" s="10"/>
      <c r="E69" s="12"/>
      <c r="F69" s="140" t="s">
        <v>406</v>
      </c>
      <c r="G69" s="140" t="s">
        <v>407</v>
      </c>
      <c r="H69" s="140" t="s">
        <v>408</v>
      </c>
      <c r="I69" s="140" t="s">
        <v>409</v>
      </c>
      <c r="J69" s="140" t="s">
        <v>410</v>
      </c>
      <c r="K69" s="140" t="s">
        <v>411</v>
      </c>
      <c r="L69" s="140" t="s">
        <v>412</v>
      </c>
      <c r="M69" s="140" t="s">
        <v>413</v>
      </c>
      <c r="N69" s="140" t="s">
        <v>414</v>
      </c>
      <c r="O69" s="140" t="s">
        <v>415</v>
      </c>
      <c r="P69" s="140" t="s">
        <v>406</v>
      </c>
      <c r="Q69" s="140" t="s">
        <v>407</v>
      </c>
      <c r="R69" s="140" t="s">
        <v>408</v>
      </c>
      <c r="S69" s="140" t="s">
        <v>409</v>
      </c>
      <c r="T69" s="140" t="s">
        <v>410</v>
      </c>
      <c r="U69" s="140" t="s">
        <v>411</v>
      </c>
      <c r="V69" s="140" t="s">
        <v>412</v>
      </c>
      <c r="W69" s="140" t="s">
        <v>413</v>
      </c>
      <c r="X69" s="140" t="s">
        <v>414</v>
      </c>
      <c r="Y69" s="140" t="s">
        <v>415</v>
      </c>
      <c r="Z69" s="140" t="s">
        <v>406</v>
      </c>
      <c r="AA69" s="140" t="s">
        <v>407</v>
      </c>
      <c r="AB69" s="140" t="s">
        <v>408</v>
      </c>
      <c r="AC69" s="140" t="s">
        <v>409</v>
      </c>
      <c r="AD69" s="140" t="s">
        <v>410</v>
      </c>
      <c r="AE69" s="140" t="s">
        <v>411</v>
      </c>
      <c r="AF69" s="140" t="s">
        <v>412</v>
      </c>
      <c r="AG69" s="140" t="s">
        <v>413</v>
      </c>
      <c r="AH69" s="140" t="s">
        <v>414</v>
      </c>
      <c r="AI69" s="140" t="s">
        <v>415</v>
      </c>
      <c r="AJ69" s="140" t="s">
        <v>406</v>
      </c>
      <c r="AK69" s="140" t="s">
        <v>407</v>
      </c>
      <c r="AL69" s="140" t="s">
        <v>408</v>
      </c>
      <c r="AM69" s="140" t="s">
        <v>409</v>
      </c>
      <c r="AN69" s="140" t="s">
        <v>410</v>
      </c>
      <c r="AO69" s="140" t="s">
        <v>411</v>
      </c>
      <c r="AP69" s="140" t="s">
        <v>412</v>
      </c>
      <c r="AQ69" s="140" t="s">
        <v>413</v>
      </c>
      <c r="AR69" s="140" t="s">
        <v>414</v>
      </c>
      <c r="AS69" s="140" t="s">
        <v>415</v>
      </c>
    </row>
    <row r="70" spans="1:45" x14ac:dyDescent="0.2">
      <c r="D70" s="28" t="s">
        <v>19</v>
      </c>
      <c r="E70" s="14" t="s">
        <v>271</v>
      </c>
      <c r="F70" s="15">
        <v>594887.77</v>
      </c>
      <c r="G70" s="16">
        <v>0.12864691690637201</v>
      </c>
      <c r="H70" s="17">
        <v>130071.24</v>
      </c>
      <c r="I70" s="16">
        <v>-1.40948154782375E-2</v>
      </c>
      <c r="J70" s="17">
        <v>224185.46</v>
      </c>
      <c r="K70" s="16">
        <v>3.02205717864969E-3</v>
      </c>
      <c r="L70" s="18">
        <v>4.5735534619336304</v>
      </c>
      <c r="M70" s="16">
        <v>0.14478241379149501</v>
      </c>
      <c r="N70" s="18">
        <v>2.6535519743341101</v>
      </c>
      <c r="O70" s="16">
        <v>0.12524635807221099</v>
      </c>
      <c r="P70" s="15">
        <v>1919579.38</v>
      </c>
      <c r="Q70" s="16">
        <v>8.2294349291554297E-2</v>
      </c>
      <c r="R70" s="17">
        <v>454798.32</v>
      </c>
      <c r="S70" s="16">
        <v>7.8894806252858898E-2</v>
      </c>
      <c r="T70" s="17">
        <v>743741.34</v>
      </c>
      <c r="U70" s="16">
        <v>7.4302547082191694E-2</v>
      </c>
      <c r="V70" s="18">
        <v>4.2207266288934404</v>
      </c>
      <c r="W70" s="16">
        <v>3.1509494892300598E-3</v>
      </c>
      <c r="X70" s="18">
        <v>2.5809771176629801</v>
      </c>
      <c r="Y70" s="16">
        <v>7.4390610271457503E-3</v>
      </c>
      <c r="Z70" s="15">
        <v>3476205.83</v>
      </c>
      <c r="AA70" s="16">
        <v>3.5745917680547301E-2</v>
      </c>
      <c r="AB70" s="17">
        <v>834820.58</v>
      </c>
      <c r="AC70" s="16">
        <v>5.8969672518404001E-2</v>
      </c>
      <c r="AD70" s="17">
        <v>1379898.65</v>
      </c>
      <c r="AE70" s="16">
        <v>7.0372985363544499E-2</v>
      </c>
      <c r="AF70" s="18">
        <v>4.1640154942035599</v>
      </c>
      <c r="AG70" s="16">
        <v>-2.19305192967677E-2</v>
      </c>
      <c r="AH70" s="18">
        <v>2.5191747451887099</v>
      </c>
      <c r="AI70" s="16">
        <v>-3.2350468627752503E-2</v>
      </c>
      <c r="AJ70" s="15">
        <v>6701456</v>
      </c>
      <c r="AK70" s="16">
        <v>3.75313559199182E-2</v>
      </c>
      <c r="AL70" s="17">
        <v>1592696.89</v>
      </c>
      <c r="AM70" s="16">
        <v>5.30910123006057E-2</v>
      </c>
      <c r="AN70" s="17">
        <v>2643747.7799999998</v>
      </c>
      <c r="AO70" s="16">
        <v>6.1305445774273402E-2</v>
      </c>
      <c r="AP70" s="18">
        <v>4.2076154239241301</v>
      </c>
      <c r="AQ70" s="16">
        <v>-1.47752247421574E-2</v>
      </c>
      <c r="AR70" s="18">
        <v>2.5348318212110201</v>
      </c>
      <c r="AS70" s="16">
        <v>-2.2400798892547698E-2</v>
      </c>
    </row>
    <row r="71" spans="1:45" x14ac:dyDescent="0.2">
      <c r="D71" s="29"/>
      <c r="E71" s="14" t="s">
        <v>272</v>
      </c>
      <c r="F71" s="15">
        <v>1424407.12</v>
      </c>
      <c r="G71" s="16">
        <v>5.9090351071156899E-2</v>
      </c>
      <c r="H71" s="17">
        <v>337952.77</v>
      </c>
      <c r="I71" s="16">
        <v>6.4613894529208502E-2</v>
      </c>
      <c r="J71" s="17">
        <v>586895.15</v>
      </c>
      <c r="K71" s="16">
        <v>3.7839931858852802E-2</v>
      </c>
      <c r="L71" s="18">
        <v>4.2148111998016802</v>
      </c>
      <c r="M71" s="16">
        <v>-5.1883067527443497E-3</v>
      </c>
      <c r="N71" s="18">
        <v>2.4270214534913102</v>
      </c>
      <c r="O71" s="16">
        <v>2.0475623032005501E-2</v>
      </c>
      <c r="P71" s="15">
        <v>4451492.45</v>
      </c>
      <c r="Q71" s="16">
        <v>3.6871745905332598E-2</v>
      </c>
      <c r="R71" s="17">
        <v>1050360.81</v>
      </c>
      <c r="S71" s="16">
        <v>2.9305410572703399E-2</v>
      </c>
      <c r="T71" s="17">
        <v>1823313.18</v>
      </c>
      <c r="U71" s="16">
        <v>1.14090588103239E-2</v>
      </c>
      <c r="V71" s="18">
        <v>4.2380603004409503</v>
      </c>
      <c r="W71" s="16">
        <v>7.3509137860445399E-3</v>
      </c>
      <c r="X71" s="18">
        <v>2.4414305226488899</v>
      </c>
      <c r="Y71" s="16">
        <v>2.5175458804926502E-2</v>
      </c>
      <c r="Z71" s="15">
        <v>8469320.4700000007</v>
      </c>
      <c r="AA71" s="16">
        <v>2.5046545688269001E-2</v>
      </c>
      <c r="AB71" s="17">
        <v>2013523.77</v>
      </c>
      <c r="AC71" s="16">
        <v>2.0207614333383399E-2</v>
      </c>
      <c r="AD71" s="17">
        <v>3515731.45</v>
      </c>
      <c r="AE71" s="16">
        <v>3.1702315405010301E-3</v>
      </c>
      <c r="AF71" s="18">
        <v>4.2062182707681703</v>
      </c>
      <c r="AG71" s="16">
        <v>4.7430849239910797E-3</v>
      </c>
      <c r="AH71" s="18">
        <v>2.4089782141920999</v>
      </c>
      <c r="AI71" s="16">
        <v>2.1807180336854699E-2</v>
      </c>
      <c r="AJ71" s="15">
        <v>16588286.470000001</v>
      </c>
      <c r="AK71" s="16">
        <v>4.0011872356832602E-2</v>
      </c>
      <c r="AL71" s="17">
        <v>3944073.55</v>
      </c>
      <c r="AM71" s="16">
        <v>3.2882118744052703E-2</v>
      </c>
      <c r="AN71" s="17">
        <v>6931121.2699999996</v>
      </c>
      <c r="AO71" s="16">
        <v>1.67231499963021E-2</v>
      </c>
      <c r="AP71" s="18">
        <v>4.2058765536966201</v>
      </c>
      <c r="AQ71" s="16">
        <v>6.9027757218310696E-3</v>
      </c>
      <c r="AR71" s="18">
        <v>2.3933048959623799</v>
      </c>
      <c r="AS71" s="16">
        <v>2.29056674480317E-2</v>
      </c>
    </row>
    <row r="72" spans="1:45" x14ac:dyDescent="0.2">
      <c r="D72" s="29"/>
      <c r="E72" s="14" t="s">
        <v>273</v>
      </c>
      <c r="F72" s="15">
        <v>2458452.65</v>
      </c>
      <c r="G72" s="16">
        <v>5.7610019974394099E-2</v>
      </c>
      <c r="H72" s="17">
        <v>596907.12</v>
      </c>
      <c r="I72" s="16">
        <v>3.9629438617423997E-2</v>
      </c>
      <c r="J72" s="17">
        <v>1078737.68</v>
      </c>
      <c r="K72" s="16">
        <v>2.63815760447733E-2</v>
      </c>
      <c r="L72" s="18">
        <v>4.1186519102000299</v>
      </c>
      <c r="M72" s="16">
        <v>1.7295182965270901E-2</v>
      </c>
      <c r="N72" s="18">
        <v>2.27900878552791</v>
      </c>
      <c r="O72" s="16">
        <v>3.0425764314634E-2</v>
      </c>
      <c r="P72" s="15">
        <v>8095937.2300000004</v>
      </c>
      <c r="Q72" s="16">
        <v>6.9520156325744306E-2</v>
      </c>
      <c r="R72" s="17">
        <v>1954972.61</v>
      </c>
      <c r="S72" s="16">
        <v>5.2778524740440098E-2</v>
      </c>
      <c r="T72" s="17">
        <v>3493958.47</v>
      </c>
      <c r="U72" s="16">
        <v>3.0723048009479201E-2</v>
      </c>
      <c r="V72" s="18">
        <v>4.1412023823699498</v>
      </c>
      <c r="W72" s="16">
        <v>1.59023300645613E-2</v>
      </c>
      <c r="X72" s="18">
        <v>2.31712463084886</v>
      </c>
      <c r="Y72" s="16">
        <v>3.7640672139028601E-2</v>
      </c>
      <c r="Z72" s="15">
        <v>15236637.050000001</v>
      </c>
      <c r="AA72" s="16">
        <v>3.2846251697398299E-2</v>
      </c>
      <c r="AB72" s="17">
        <v>3701662.59</v>
      </c>
      <c r="AC72" s="16">
        <v>1.7829334716959199E-2</v>
      </c>
      <c r="AD72" s="17">
        <v>6655420.4400000004</v>
      </c>
      <c r="AE72" s="16">
        <v>-6.0117643882933898E-3</v>
      </c>
      <c r="AF72" s="18">
        <v>4.1161604223900898</v>
      </c>
      <c r="AG72" s="16">
        <v>1.47538653762764E-2</v>
      </c>
      <c r="AH72" s="18">
        <v>2.2893575525936298</v>
      </c>
      <c r="AI72" s="16">
        <v>3.90930341965047E-2</v>
      </c>
      <c r="AJ72" s="15">
        <v>28726196.350000001</v>
      </c>
      <c r="AK72" s="16">
        <v>2.1679962137993E-2</v>
      </c>
      <c r="AL72" s="17">
        <v>6980768.29</v>
      </c>
      <c r="AM72" s="16">
        <v>2.2414957736318599E-2</v>
      </c>
      <c r="AN72" s="17">
        <v>12661869.960000001</v>
      </c>
      <c r="AO72" s="16">
        <v>-2.2087150953559202E-3</v>
      </c>
      <c r="AP72" s="18">
        <v>4.1150479655871797</v>
      </c>
      <c r="AQ72" s="16">
        <v>-7.1888189111881501E-4</v>
      </c>
      <c r="AR72" s="18">
        <v>2.2687167409512701</v>
      </c>
      <c r="AS72" s="16">
        <v>2.3941557312391001E-2</v>
      </c>
    </row>
    <row r="73" spans="1:45" x14ac:dyDescent="0.2">
      <c r="D73" s="29"/>
      <c r="E73" s="14" t="s">
        <v>274</v>
      </c>
      <c r="F73" s="15">
        <v>898351.4</v>
      </c>
      <c r="G73" s="16">
        <v>2.3484719477271699E-2</v>
      </c>
      <c r="H73" s="17">
        <v>218093.97</v>
      </c>
      <c r="I73" s="16">
        <v>1.3135307055379601E-2</v>
      </c>
      <c r="J73" s="17">
        <v>370033.7</v>
      </c>
      <c r="K73" s="16">
        <v>1.44712939269244E-2</v>
      </c>
      <c r="L73" s="18">
        <v>4.1191024217680097</v>
      </c>
      <c r="M73" s="16">
        <v>1.02152322101694E-2</v>
      </c>
      <c r="N73" s="18">
        <v>2.4277556341489999</v>
      </c>
      <c r="O73" s="16">
        <v>8.8848502705849396E-3</v>
      </c>
      <c r="P73" s="15">
        <v>2728045.08</v>
      </c>
      <c r="Q73" s="16">
        <v>2.5906952852520999E-2</v>
      </c>
      <c r="R73" s="17">
        <v>663002.92000000004</v>
      </c>
      <c r="S73" s="16">
        <v>9.9543126405368092E-3</v>
      </c>
      <c r="T73" s="17">
        <v>1122772.76</v>
      </c>
      <c r="U73" s="16">
        <v>9.0076426993888296E-3</v>
      </c>
      <c r="V73" s="18">
        <v>4.1146803395677303</v>
      </c>
      <c r="W73" s="16">
        <v>1.57954077846112E-2</v>
      </c>
      <c r="X73" s="18">
        <v>2.42973928223909</v>
      </c>
      <c r="Y73" s="16">
        <v>1.6748446134581801E-2</v>
      </c>
      <c r="Z73" s="15">
        <v>5128400.96</v>
      </c>
      <c r="AA73" s="16">
        <v>2.17938338937755E-2</v>
      </c>
      <c r="AB73" s="17">
        <v>1256698.6299999999</v>
      </c>
      <c r="AC73" s="16">
        <v>5.5239708150490599E-3</v>
      </c>
      <c r="AD73" s="17">
        <v>2123531.4</v>
      </c>
      <c r="AE73" s="16">
        <v>3.4240186530625398E-3</v>
      </c>
      <c r="AF73" s="18">
        <v>4.0808518745659796</v>
      </c>
      <c r="AG73" s="16">
        <v>1.6180482565262701E-2</v>
      </c>
      <c r="AH73" s="18">
        <v>2.4150342019901401</v>
      </c>
      <c r="AI73" s="16">
        <v>1.8307131281720301E-2</v>
      </c>
      <c r="AJ73" s="15">
        <v>10270819.890000001</v>
      </c>
      <c r="AK73" s="16">
        <v>4.2400471507385497E-2</v>
      </c>
      <c r="AL73" s="17">
        <v>2534862.21</v>
      </c>
      <c r="AM73" s="16">
        <v>3.8100796073294002E-2</v>
      </c>
      <c r="AN73" s="17">
        <v>4278125.46</v>
      </c>
      <c r="AO73" s="16">
        <v>2.0644070505017102E-2</v>
      </c>
      <c r="AP73" s="18">
        <v>4.05182571639663</v>
      </c>
      <c r="AQ73" s="16">
        <v>4.1418670040090297E-3</v>
      </c>
      <c r="AR73" s="18">
        <v>2.40077575705318</v>
      </c>
      <c r="AS73" s="16">
        <v>2.1316344875842299E-2</v>
      </c>
    </row>
    <row r="74" spans="1:45" x14ac:dyDescent="0.2">
      <c r="D74" s="29"/>
      <c r="E74" s="14" t="s">
        <v>275</v>
      </c>
      <c r="F74" s="15">
        <v>2186393.19</v>
      </c>
      <c r="G74" s="16">
        <v>2.4253382824702099E-2</v>
      </c>
      <c r="H74" s="17">
        <v>596115.87</v>
      </c>
      <c r="I74" s="16">
        <v>2.8685053495375701E-2</v>
      </c>
      <c r="J74" s="17">
        <v>997123.47</v>
      </c>
      <c r="K74" s="16">
        <v>6.2622738642893902E-2</v>
      </c>
      <c r="L74" s="18">
        <v>3.6677318958141498</v>
      </c>
      <c r="M74" s="16">
        <v>-4.3080927982916302E-3</v>
      </c>
      <c r="N74" s="18">
        <v>2.1927005589388102</v>
      </c>
      <c r="O74" s="16">
        <v>-3.6108163718757101E-2</v>
      </c>
      <c r="P74" s="15">
        <v>7667728.5199999996</v>
      </c>
      <c r="Q74" s="16">
        <v>6.8901381608829401E-2</v>
      </c>
      <c r="R74" s="17">
        <v>2065401.31</v>
      </c>
      <c r="S74" s="16">
        <v>7.5242097861909996E-2</v>
      </c>
      <c r="T74" s="17">
        <v>3354221.57</v>
      </c>
      <c r="U74" s="16">
        <v>8.2548619996762204E-2</v>
      </c>
      <c r="V74" s="18">
        <v>3.7124642474444798</v>
      </c>
      <c r="W74" s="16">
        <v>-5.8970126501641101E-3</v>
      </c>
      <c r="X74" s="18">
        <v>2.2859934443746401</v>
      </c>
      <c r="Y74" s="16">
        <v>-1.26065824073321E-2</v>
      </c>
      <c r="Z74" s="15">
        <v>14253294.140000001</v>
      </c>
      <c r="AA74" s="16">
        <v>2.8111363985606399E-2</v>
      </c>
      <c r="AB74" s="17">
        <v>3912685.93</v>
      </c>
      <c r="AC74" s="16">
        <v>5.3178930704907999E-2</v>
      </c>
      <c r="AD74" s="17">
        <v>6417218.0199999996</v>
      </c>
      <c r="AE74" s="16">
        <v>5.82887538363503E-2</v>
      </c>
      <c r="AF74" s="18">
        <v>3.6428413614071999</v>
      </c>
      <c r="AG74" s="16">
        <v>-2.38018118179819E-2</v>
      </c>
      <c r="AH74" s="18">
        <v>2.2211017446466599</v>
      </c>
      <c r="AI74" s="16">
        <v>-2.85152702807711E-2</v>
      </c>
      <c r="AJ74" s="15">
        <v>26802881.640000001</v>
      </c>
      <c r="AK74" s="16">
        <v>2.4951731225572898E-2</v>
      </c>
      <c r="AL74" s="17">
        <v>7260074.3200000003</v>
      </c>
      <c r="AM74" s="16">
        <v>5.0245001785116199E-2</v>
      </c>
      <c r="AN74" s="17">
        <v>11937437.369999999</v>
      </c>
      <c r="AO74" s="16">
        <v>4.5022450627262102E-2</v>
      </c>
      <c r="AP74" s="18">
        <v>3.6918191823689201</v>
      </c>
      <c r="AQ74" s="16">
        <v>-2.40832096477984E-2</v>
      </c>
      <c r="AR74" s="18">
        <v>2.2452793517776599</v>
      </c>
      <c r="AS74" s="16">
        <v>-1.9206017430191999E-2</v>
      </c>
    </row>
    <row r="75" spans="1:45" x14ac:dyDescent="0.2">
      <c r="D75" s="29"/>
      <c r="E75" s="14" t="s">
        <v>276</v>
      </c>
      <c r="F75" s="15">
        <v>985197.34</v>
      </c>
      <c r="G75" s="16">
        <v>-1.9353955967878402E-2</v>
      </c>
      <c r="H75" s="17">
        <v>249758.13</v>
      </c>
      <c r="I75" s="16">
        <v>3.1588526816374101E-4</v>
      </c>
      <c r="J75" s="17">
        <v>431362.32</v>
      </c>
      <c r="K75" s="16">
        <v>7.1028768051415503E-2</v>
      </c>
      <c r="L75" s="18">
        <v>3.94460568711016</v>
      </c>
      <c r="M75" s="16">
        <v>-1.9663629785074601E-2</v>
      </c>
      <c r="N75" s="18">
        <v>2.28392071889821</v>
      </c>
      <c r="O75" s="16">
        <v>-8.4388698712297303E-2</v>
      </c>
      <c r="P75" s="15">
        <v>3345955.04</v>
      </c>
      <c r="Q75" s="16">
        <v>-2.0449197547585101E-3</v>
      </c>
      <c r="R75" s="17">
        <v>847695.03</v>
      </c>
      <c r="S75" s="16">
        <v>-3.8925620443614299E-3</v>
      </c>
      <c r="T75" s="17">
        <v>1394788.6</v>
      </c>
      <c r="U75" s="16">
        <v>2.9722730344980901E-2</v>
      </c>
      <c r="V75" s="18">
        <v>3.9471212188185198</v>
      </c>
      <c r="W75" s="16">
        <v>1.85486245679978E-3</v>
      </c>
      <c r="X75" s="18">
        <v>2.3988976107203599</v>
      </c>
      <c r="Y75" s="16">
        <v>-3.0850683551577399E-2</v>
      </c>
      <c r="Z75" s="15">
        <v>6181533.2000000002</v>
      </c>
      <c r="AA75" s="16">
        <v>-1.0044177320037101E-2</v>
      </c>
      <c r="AB75" s="17">
        <v>1559929.3</v>
      </c>
      <c r="AC75" s="16">
        <v>-1.1728006832969E-2</v>
      </c>
      <c r="AD75" s="17">
        <v>2564267.21</v>
      </c>
      <c r="AE75" s="16">
        <v>1.68801851997828E-4</v>
      </c>
      <c r="AF75" s="18">
        <v>3.9627008736870302</v>
      </c>
      <c r="AG75" s="16">
        <v>1.70381182971279E-3</v>
      </c>
      <c r="AH75" s="18">
        <v>2.4106431560227302</v>
      </c>
      <c r="AI75" s="16">
        <v>-1.02112554931965E-2</v>
      </c>
      <c r="AJ75" s="15">
        <v>12134110.560000001</v>
      </c>
      <c r="AK75" s="16">
        <v>8.1763947575202393E-3</v>
      </c>
      <c r="AL75" s="17">
        <v>3062577.83</v>
      </c>
      <c r="AM75" s="16">
        <v>2.0331802536921E-2</v>
      </c>
      <c r="AN75" s="17">
        <v>5056566.21</v>
      </c>
      <c r="AO75" s="16">
        <v>1.83673196682443E-2</v>
      </c>
      <c r="AP75" s="18">
        <v>3.9620578589508</v>
      </c>
      <c r="AQ75" s="16">
        <v>-1.1913191129765801E-2</v>
      </c>
      <c r="AR75" s="18">
        <v>2.3996740191008001</v>
      </c>
      <c r="AS75" s="16">
        <v>-1.00071209217948E-2</v>
      </c>
    </row>
    <row r="76" spans="1:45" x14ac:dyDescent="0.2">
      <c r="D76" s="29"/>
      <c r="E76" s="14" t="s">
        <v>277</v>
      </c>
      <c r="F76" s="15">
        <v>643905.99</v>
      </c>
      <c r="G76" s="16">
        <v>7.7961884499576306E-2</v>
      </c>
      <c r="H76" s="17">
        <v>174115.4</v>
      </c>
      <c r="I76" s="16">
        <v>0.120504670308596</v>
      </c>
      <c r="J76" s="17">
        <v>283049.81</v>
      </c>
      <c r="K76" s="16">
        <v>2.30565770365369E-2</v>
      </c>
      <c r="L76" s="18">
        <v>3.69815645255962</v>
      </c>
      <c r="M76" s="16">
        <v>-3.7967522078513997E-2</v>
      </c>
      <c r="N76" s="18">
        <v>2.2748857877700002</v>
      </c>
      <c r="O76" s="16">
        <v>5.3667909180626402E-2</v>
      </c>
      <c r="P76" s="15">
        <v>2051232.91</v>
      </c>
      <c r="Q76" s="16">
        <v>7.2694344117889095E-2</v>
      </c>
      <c r="R76" s="17">
        <v>555936.86</v>
      </c>
      <c r="S76" s="16">
        <v>0.14568777822406101</v>
      </c>
      <c r="T76" s="17">
        <v>910348.63</v>
      </c>
      <c r="U76" s="16">
        <v>6.6591858084663794E-2</v>
      </c>
      <c r="V76" s="18">
        <v>3.68968682882441</v>
      </c>
      <c r="W76" s="16">
        <v>-6.3711453934962206E-2</v>
      </c>
      <c r="X76" s="18">
        <v>2.2532388608087399</v>
      </c>
      <c r="Y76" s="16">
        <v>5.7214819211013502E-3</v>
      </c>
      <c r="Z76" s="15">
        <v>3798879.3</v>
      </c>
      <c r="AA76" s="16">
        <v>4.2937990199689899E-2</v>
      </c>
      <c r="AB76" s="17">
        <v>998290.34</v>
      </c>
      <c r="AC76" s="16">
        <v>7.3573454632355706E-2</v>
      </c>
      <c r="AD76" s="17">
        <v>1690969.42</v>
      </c>
      <c r="AE76" s="16">
        <v>2.6351695182188301E-2</v>
      </c>
      <c r="AF76" s="18">
        <v>3.80538521488648</v>
      </c>
      <c r="AG76" s="16">
        <v>-2.8535974227452299E-2</v>
      </c>
      <c r="AH76" s="18">
        <v>2.2465688941908799</v>
      </c>
      <c r="AI76" s="16">
        <v>1.61604400278768E-2</v>
      </c>
      <c r="AJ76" s="15">
        <v>7374227.6799999997</v>
      </c>
      <c r="AK76" s="16">
        <v>2.7861407067933001E-2</v>
      </c>
      <c r="AL76" s="17">
        <v>1894050.42</v>
      </c>
      <c r="AM76" s="16">
        <v>4.6024504686340902E-2</v>
      </c>
      <c r="AN76" s="17">
        <v>3274424.65</v>
      </c>
      <c r="AO76" s="16">
        <v>2.1873581745236102E-2</v>
      </c>
      <c r="AP76" s="18">
        <v>3.89336397919122</v>
      </c>
      <c r="AQ76" s="16">
        <v>-1.7363931281757301E-2</v>
      </c>
      <c r="AR76" s="18">
        <v>2.2520682160146799</v>
      </c>
      <c r="AS76" s="16">
        <v>5.8596537083093897E-3</v>
      </c>
    </row>
    <row r="77" spans="1:45" x14ac:dyDescent="0.2">
      <c r="D77" s="29"/>
      <c r="E77" s="14" t="s">
        <v>278</v>
      </c>
      <c r="F77" s="15">
        <v>2156649.0099999998</v>
      </c>
      <c r="G77" s="16">
        <v>0.152903097024219</v>
      </c>
      <c r="H77" s="17">
        <v>567707.18000000005</v>
      </c>
      <c r="I77" s="16">
        <v>0.177932273008506</v>
      </c>
      <c r="J77" s="17">
        <v>970006.7</v>
      </c>
      <c r="K77" s="16">
        <v>0.159609206267566</v>
      </c>
      <c r="L77" s="18">
        <v>3.7988756985599501</v>
      </c>
      <c r="M77" s="16">
        <v>-2.1248399893451401E-2</v>
      </c>
      <c r="N77" s="18">
        <v>2.2233341377951299</v>
      </c>
      <c r="O77" s="16">
        <v>-5.7830769254857599E-3</v>
      </c>
      <c r="P77" s="15">
        <v>7072783.75</v>
      </c>
      <c r="Q77" s="16">
        <v>0.133733210521571</v>
      </c>
      <c r="R77" s="17">
        <v>1861625.66</v>
      </c>
      <c r="S77" s="16">
        <v>0.14122265241304</v>
      </c>
      <c r="T77" s="17">
        <v>3164402.27</v>
      </c>
      <c r="U77" s="16">
        <v>0.13596779094945199</v>
      </c>
      <c r="V77" s="18">
        <v>3.7992513220944799</v>
      </c>
      <c r="W77" s="16">
        <v>-6.56264741646402E-3</v>
      </c>
      <c r="X77" s="18">
        <v>2.2351089231142498</v>
      </c>
      <c r="Y77" s="16">
        <v>-1.9671160095246902E-3</v>
      </c>
      <c r="Z77" s="15">
        <v>13031349.460000001</v>
      </c>
      <c r="AA77" s="16">
        <v>8.6694206405806107E-2</v>
      </c>
      <c r="AB77" s="17">
        <v>3416376.82</v>
      </c>
      <c r="AC77" s="16">
        <v>9.3960783167496398E-2</v>
      </c>
      <c r="AD77" s="17">
        <v>5830257.9500000002</v>
      </c>
      <c r="AE77" s="16">
        <v>9.5729201926646398E-2</v>
      </c>
      <c r="AF77" s="18">
        <v>3.8143770861903898</v>
      </c>
      <c r="AG77" s="16">
        <v>-6.6424472188576604E-3</v>
      </c>
      <c r="AH77" s="18">
        <v>2.23512399824437</v>
      </c>
      <c r="AI77" s="16">
        <v>-8.2456463740802899E-3</v>
      </c>
      <c r="AJ77" s="15">
        <v>24654993.449999999</v>
      </c>
      <c r="AK77" s="16">
        <v>8.0438073244802497E-2</v>
      </c>
      <c r="AL77" s="17">
        <v>6397355.9500000002</v>
      </c>
      <c r="AM77" s="16">
        <v>7.5900823608642198E-2</v>
      </c>
      <c r="AN77" s="17">
        <v>10958228.43</v>
      </c>
      <c r="AO77" s="16">
        <v>8.1352609513767396E-2</v>
      </c>
      <c r="AP77" s="18">
        <v>3.85393491353252</v>
      </c>
      <c r="AQ77" s="16">
        <v>4.2171634565182298E-3</v>
      </c>
      <c r="AR77" s="18">
        <v>2.2499068720362501</v>
      </c>
      <c r="AS77" s="16">
        <v>-8.4573363111991196E-4</v>
      </c>
    </row>
    <row r="78" spans="1:45" x14ac:dyDescent="0.2">
      <c r="D78" s="29"/>
      <c r="E78" s="14" t="s">
        <v>279</v>
      </c>
      <c r="F78" s="15">
        <v>856541.6</v>
      </c>
      <c r="G78" s="16">
        <v>0.12854533447497299</v>
      </c>
      <c r="H78" s="17">
        <v>221791.66</v>
      </c>
      <c r="I78" s="16">
        <v>5.9847054209679298E-2</v>
      </c>
      <c r="J78" s="17">
        <v>367583.45</v>
      </c>
      <c r="K78" s="16">
        <v>5.5221213289760401E-2</v>
      </c>
      <c r="L78" s="18">
        <v>3.8619197854418901</v>
      </c>
      <c r="M78" s="16">
        <v>6.4819051005922404E-2</v>
      </c>
      <c r="N78" s="18">
        <v>2.3301963132453301</v>
      </c>
      <c r="O78" s="16">
        <v>6.9486966582691295E-2</v>
      </c>
      <c r="P78" s="15">
        <v>2841060.6</v>
      </c>
      <c r="Q78" s="16">
        <v>8.0345033168508898E-2</v>
      </c>
      <c r="R78" s="17">
        <v>726002.2</v>
      </c>
      <c r="S78" s="16">
        <v>7.2727465887480594E-2</v>
      </c>
      <c r="T78" s="17">
        <v>1183972.05</v>
      </c>
      <c r="U78" s="16">
        <v>5.87161472438519E-2</v>
      </c>
      <c r="V78" s="18">
        <v>3.9132947531013</v>
      </c>
      <c r="W78" s="16">
        <v>7.1011207629761101E-3</v>
      </c>
      <c r="X78" s="18">
        <v>2.3996010716638101</v>
      </c>
      <c r="Y78" s="16">
        <v>2.04293530243807E-2</v>
      </c>
      <c r="Z78" s="15">
        <v>5428446.3099999996</v>
      </c>
      <c r="AA78" s="16">
        <v>7.3620861673268298E-2</v>
      </c>
      <c r="AB78" s="17">
        <v>1383231.63</v>
      </c>
      <c r="AC78" s="16">
        <v>6.7031249453990194E-2</v>
      </c>
      <c r="AD78" s="17">
        <v>2280098.42</v>
      </c>
      <c r="AE78" s="16">
        <v>4.2271953117925198E-2</v>
      </c>
      <c r="AF78" s="18">
        <v>3.92446658409626</v>
      </c>
      <c r="AG78" s="16">
        <v>6.17565064064438E-3</v>
      </c>
      <c r="AH78" s="18">
        <v>2.3807947334133099</v>
      </c>
      <c r="AI78" s="16">
        <v>3.00774749445804E-2</v>
      </c>
      <c r="AJ78" s="15">
        <v>10648469.42</v>
      </c>
      <c r="AK78" s="16">
        <v>7.6794964164411797E-2</v>
      </c>
      <c r="AL78" s="17">
        <v>2716131.8</v>
      </c>
      <c r="AM78" s="16">
        <v>5.8037320626822798E-2</v>
      </c>
      <c r="AN78" s="17">
        <v>4508154.3499999996</v>
      </c>
      <c r="AO78" s="16">
        <v>1.6678811630933401E-2</v>
      </c>
      <c r="AP78" s="18">
        <v>3.9204538675185101</v>
      </c>
      <c r="AQ78" s="16">
        <v>1.77287163428945E-2</v>
      </c>
      <c r="AR78" s="18">
        <v>2.3620463261201299</v>
      </c>
      <c r="AS78" s="16">
        <v>5.9129935477893303E-2</v>
      </c>
    </row>
    <row r="79" spans="1:45" x14ac:dyDescent="0.2">
      <c r="D79" s="29"/>
      <c r="E79" s="14" t="s">
        <v>280</v>
      </c>
      <c r="F79" s="15">
        <v>613495.41</v>
      </c>
      <c r="G79" s="16">
        <v>3.4276133799345299E-2</v>
      </c>
      <c r="H79" s="17">
        <v>135535.17000000001</v>
      </c>
      <c r="I79" s="16">
        <v>7.6474337514609095E-2</v>
      </c>
      <c r="J79" s="17">
        <v>236125.6</v>
      </c>
      <c r="K79" s="16">
        <v>5.5544027238577001E-2</v>
      </c>
      <c r="L79" s="18">
        <v>4.5264665252568799</v>
      </c>
      <c r="M79" s="16">
        <v>-3.92003805800814E-2</v>
      </c>
      <c r="N79" s="18">
        <v>2.5981740649891401</v>
      </c>
      <c r="O79" s="16">
        <v>-2.0148750682499501E-2</v>
      </c>
      <c r="P79" s="15">
        <v>2070111.06</v>
      </c>
      <c r="Q79" s="16">
        <v>1.9393461816340302E-2</v>
      </c>
      <c r="R79" s="17">
        <v>490962.31</v>
      </c>
      <c r="S79" s="16">
        <v>4.9879857580027998E-2</v>
      </c>
      <c r="T79" s="17">
        <v>883367.52</v>
      </c>
      <c r="U79" s="16">
        <v>4.4375878763955399E-2</v>
      </c>
      <c r="V79" s="18">
        <v>4.2164357993182797</v>
      </c>
      <c r="W79" s="16">
        <v>-2.9037985197619399E-2</v>
      </c>
      <c r="X79" s="18">
        <v>2.3434312595056701</v>
      </c>
      <c r="Y79" s="16">
        <v>-2.3920905734803599E-2</v>
      </c>
      <c r="Z79" s="15">
        <v>3973547.5</v>
      </c>
      <c r="AA79" s="16">
        <v>7.7185729658270702E-3</v>
      </c>
      <c r="AB79" s="17">
        <v>930979.68</v>
      </c>
      <c r="AC79" s="16">
        <v>-2.5906544271122801E-2</v>
      </c>
      <c r="AD79" s="17">
        <v>1705691.57</v>
      </c>
      <c r="AE79" s="16">
        <v>-3.4259776843208398E-2</v>
      </c>
      <c r="AF79" s="18">
        <v>4.2681355837970596</v>
      </c>
      <c r="AG79" s="16">
        <v>3.4519395484275801E-2</v>
      </c>
      <c r="AH79" s="18">
        <v>2.3295814846525902</v>
      </c>
      <c r="AI79" s="16">
        <v>4.3467537959449999E-2</v>
      </c>
      <c r="AJ79" s="15">
        <v>7793073.4800000004</v>
      </c>
      <c r="AK79" s="16">
        <v>1.6103058033912501E-2</v>
      </c>
      <c r="AL79" s="17">
        <v>1778456.42</v>
      </c>
      <c r="AM79" s="16">
        <v>-2.3753217912574499E-2</v>
      </c>
      <c r="AN79" s="17">
        <v>3243824.95</v>
      </c>
      <c r="AO79" s="16">
        <v>-3.5424891725136E-2</v>
      </c>
      <c r="AP79" s="18">
        <v>4.38193109055773</v>
      </c>
      <c r="AQ79" s="16">
        <v>4.0826025424908999E-2</v>
      </c>
      <c r="AR79" s="18">
        <v>2.40243342354217</v>
      </c>
      <c r="AS79" s="16">
        <v>5.3420360236338497E-2</v>
      </c>
    </row>
    <row r="80" spans="1:45" x14ac:dyDescent="0.2">
      <c r="D80" s="29"/>
      <c r="E80" s="14" t="s">
        <v>281</v>
      </c>
      <c r="F80" s="15">
        <v>610832.78</v>
      </c>
      <c r="G80" s="16">
        <v>-2.82186624217735E-2</v>
      </c>
      <c r="H80" s="17">
        <v>150045.51999999999</v>
      </c>
      <c r="I80" s="16">
        <v>7.31356321579801E-3</v>
      </c>
      <c r="J80" s="17">
        <v>263011.99</v>
      </c>
      <c r="K80" s="16">
        <v>-8.30504774982062E-3</v>
      </c>
      <c r="L80" s="18">
        <v>4.0709831256541298</v>
      </c>
      <c r="M80" s="16">
        <v>-3.5274245215299899E-2</v>
      </c>
      <c r="N80" s="18">
        <v>2.3224522197638202</v>
      </c>
      <c r="O80" s="16">
        <v>-2.0080383213374599E-2</v>
      </c>
      <c r="P80" s="15">
        <v>2001260.18</v>
      </c>
      <c r="Q80" s="16">
        <v>-1.59588691426866E-3</v>
      </c>
      <c r="R80" s="17">
        <v>495875.66</v>
      </c>
      <c r="S80" s="16">
        <v>1.20729761863603E-2</v>
      </c>
      <c r="T80" s="17">
        <v>868885.05</v>
      </c>
      <c r="U80" s="16">
        <v>-4.1239308346037104E-3</v>
      </c>
      <c r="V80" s="18">
        <v>4.0358104691002596</v>
      </c>
      <c r="W80" s="16">
        <v>-1.3505807804626201E-2</v>
      </c>
      <c r="X80" s="18">
        <v>2.3032507924955099</v>
      </c>
      <c r="Y80" s="16">
        <v>2.5385125705991202E-3</v>
      </c>
      <c r="Z80" s="15">
        <v>3830607.99</v>
      </c>
      <c r="AA80" s="16">
        <v>9.3376740276663499E-4</v>
      </c>
      <c r="AB80" s="17">
        <v>950445.41</v>
      </c>
      <c r="AC80" s="16">
        <v>3.07403016732248E-4</v>
      </c>
      <c r="AD80" s="17">
        <v>1674624.94</v>
      </c>
      <c r="AE80" s="16">
        <v>-1.9629298004732301E-2</v>
      </c>
      <c r="AF80" s="18">
        <v>4.0303293063407004</v>
      </c>
      <c r="AG80" s="16">
        <v>6.26171898903587E-4</v>
      </c>
      <c r="AH80" s="18">
        <v>2.2874423391783498</v>
      </c>
      <c r="AI80" s="16">
        <v>2.0974785727122001E-2</v>
      </c>
      <c r="AJ80" s="15">
        <v>7673924.6799999997</v>
      </c>
      <c r="AK80" s="16">
        <v>1.3428283700255301E-2</v>
      </c>
      <c r="AL80" s="17">
        <v>1891978.06</v>
      </c>
      <c r="AM80" s="16">
        <v>-2.6782773973002701E-3</v>
      </c>
      <c r="AN80" s="17">
        <v>3333237.6</v>
      </c>
      <c r="AO80" s="16">
        <v>-2.35367953137351E-2</v>
      </c>
      <c r="AP80" s="18">
        <v>4.0560325947965801</v>
      </c>
      <c r="AQ80" s="16">
        <v>1.6149814781455399E-2</v>
      </c>
      <c r="AR80" s="18">
        <v>2.30224352443402</v>
      </c>
      <c r="AS80" s="16">
        <v>3.78560900570412E-2</v>
      </c>
    </row>
    <row r="81" spans="4:45" x14ac:dyDescent="0.2">
      <c r="D81" s="29"/>
      <c r="E81" s="14" t="s">
        <v>282</v>
      </c>
      <c r="F81" s="15">
        <v>1543899.43</v>
      </c>
      <c r="G81" s="16">
        <v>3.4278046425106901E-2</v>
      </c>
      <c r="H81" s="17">
        <v>360212.87</v>
      </c>
      <c r="I81" s="16">
        <v>7.1417101766385496E-4</v>
      </c>
      <c r="J81" s="17">
        <v>604991.89</v>
      </c>
      <c r="K81" s="16">
        <v>-3.3016692581444799E-3</v>
      </c>
      <c r="L81" s="18">
        <v>4.2860751477313999</v>
      </c>
      <c r="M81" s="16">
        <v>3.3539922167096697E-2</v>
      </c>
      <c r="N81" s="18">
        <v>2.5519340928685801</v>
      </c>
      <c r="O81" s="16">
        <v>3.7704202489513797E-2</v>
      </c>
      <c r="P81" s="15">
        <v>5037136.84</v>
      </c>
      <c r="Q81" s="16">
        <v>6.4735277083825302E-2</v>
      </c>
      <c r="R81" s="17">
        <v>1160045.45</v>
      </c>
      <c r="S81" s="16">
        <v>1.59820412941983E-2</v>
      </c>
      <c r="T81" s="17">
        <v>1930240.54</v>
      </c>
      <c r="U81" s="16">
        <v>6.2472661375016503E-3</v>
      </c>
      <c r="V81" s="18">
        <v>4.3421892133622899</v>
      </c>
      <c r="W81" s="16">
        <v>4.7986316497802502E-2</v>
      </c>
      <c r="X81" s="18">
        <v>2.6095902223667902</v>
      </c>
      <c r="Y81" s="16">
        <v>5.8124889293693201E-2</v>
      </c>
      <c r="Z81" s="15">
        <v>9619189.6300000008</v>
      </c>
      <c r="AA81" s="16">
        <v>3.70889083494449E-2</v>
      </c>
      <c r="AB81" s="17">
        <v>2239766.15</v>
      </c>
      <c r="AC81" s="16">
        <v>-3.4751958567002402E-3</v>
      </c>
      <c r="AD81" s="17">
        <v>3730198.23</v>
      </c>
      <c r="AE81" s="16">
        <v>-9.8975967350973595E-3</v>
      </c>
      <c r="AF81" s="18">
        <v>4.2947294430715397</v>
      </c>
      <c r="AG81" s="16">
        <v>4.0705564013549599E-2</v>
      </c>
      <c r="AH81" s="18">
        <v>2.57873416823749</v>
      </c>
      <c r="AI81" s="16">
        <v>4.7456207488844E-2</v>
      </c>
      <c r="AJ81" s="15">
        <v>18647986.370000001</v>
      </c>
      <c r="AK81" s="16">
        <v>2.2773428872287799E-2</v>
      </c>
      <c r="AL81" s="17">
        <v>4444771.93</v>
      </c>
      <c r="AM81" s="16">
        <v>2.6027323474494199E-3</v>
      </c>
      <c r="AN81" s="17">
        <v>7407407.4500000002</v>
      </c>
      <c r="AO81" s="16">
        <v>-7.4338764956176397E-3</v>
      </c>
      <c r="AP81" s="18">
        <v>4.1954877918786702</v>
      </c>
      <c r="AQ81" s="16">
        <v>2.01183338864553E-2</v>
      </c>
      <c r="AR81" s="18">
        <v>2.5174781454745001</v>
      </c>
      <c r="AS81" s="16">
        <v>3.0433544579634299E-2</v>
      </c>
    </row>
    <row r="82" spans="4:45" x14ac:dyDescent="0.2">
      <c r="D82" s="29"/>
      <c r="E82" s="14" t="s">
        <v>283</v>
      </c>
      <c r="F82" s="15">
        <v>1464970.71</v>
      </c>
      <c r="G82" s="16">
        <v>5.5179409187546699E-2</v>
      </c>
      <c r="H82" s="17">
        <v>340128.69</v>
      </c>
      <c r="I82" s="16">
        <v>-1.41136237772608E-2</v>
      </c>
      <c r="J82" s="17">
        <v>569349.67000000004</v>
      </c>
      <c r="K82" s="16">
        <v>-7.1962167004396504E-2</v>
      </c>
      <c r="L82" s="18">
        <v>4.3071071422995804</v>
      </c>
      <c r="M82" s="16">
        <v>7.0285009141004995E-2</v>
      </c>
      <c r="N82" s="18">
        <v>2.5730597332215899</v>
      </c>
      <c r="O82" s="16">
        <v>0.13700042355120901</v>
      </c>
      <c r="P82" s="15">
        <v>4848939.88</v>
      </c>
      <c r="Q82" s="16">
        <v>8.8064888012982998E-2</v>
      </c>
      <c r="R82" s="17">
        <v>1131835.68</v>
      </c>
      <c r="S82" s="16">
        <v>2.5226943650981101E-2</v>
      </c>
      <c r="T82" s="17">
        <v>1897709.37</v>
      </c>
      <c r="U82" s="16">
        <v>-3.2376061890261397E-2</v>
      </c>
      <c r="V82" s="18">
        <v>4.2841376762393599</v>
      </c>
      <c r="W82" s="16">
        <v>6.1291741063911998E-2</v>
      </c>
      <c r="X82" s="18">
        <v>2.5551541013890899</v>
      </c>
      <c r="Y82" s="16">
        <v>0.12447082503821399</v>
      </c>
      <c r="Z82" s="15">
        <v>9203584.9199999999</v>
      </c>
      <c r="AA82" s="16">
        <v>5.3323519312179102E-2</v>
      </c>
      <c r="AB82" s="17">
        <v>2179227.89</v>
      </c>
      <c r="AC82" s="16">
        <v>9.8946489272141707E-3</v>
      </c>
      <c r="AD82" s="17">
        <v>3665363.54</v>
      </c>
      <c r="AE82" s="16">
        <v>-3.6374528661023697E-2</v>
      </c>
      <c r="AF82" s="18">
        <v>4.2233237571128903</v>
      </c>
      <c r="AG82" s="16">
        <v>4.3003367164187303E-2</v>
      </c>
      <c r="AH82" s="18">
        <v>2.51096100552143</v>
      </c>
      <c r="AI82" s="16">
        <v>9.3083932130359204E-2</v>
      </c>
      <c r="AJ82" s="15">
        <v>17713227.899999999</v>
      </c>
      <c r="AK82" s="16">
        <v>5.6155673909984299E-2</v>
      </c>
      <c r="AL82" s="17">
        <v>4312630.76</v>
      </c>
      <c r="AM82" s="16">
        <v>3.3294061283096497E-2</v>
      </c>
      <c r="AN82" s="17">
        <v>7283001.96</v>
      </c>
      <c r="AO82" s="16">
        <v>-2.8495507186721701E-3</v>
      </c>
      <c r="AP82" s="18">
        <v>4.1072906274034899</v>
      </c>
      <c r="AQ82" s="16">
        <v>2.2124982116416499E-2</v>
      </c>
      <c r="AR82" s="18">
        <v>2.43213279321979</v>
      </c>
      <c r="AS82" s="16">
        <v>5.9173843496919697E-2</v>
      </c>
    </row>
    <row r="83" spans="4:45" x14ac:dyDescent="0.2">
      <c r="D83" s="29"/>
      <c r="E83" s="14" t="s">
        <v>284</v>
      </c>
      <c r="F83" s="15">
        <v>1334622.57</v>
      </c>
      <c r="G83" s="16">
        <v>3.9561743572137702E-2</v>
      </c>
      <c r="H83" s="17">
        <v>362877.62</v>
      </c>
      <c r="I83" s="16">
        <v>0.13437346383965501</v>
      </c>
      <c r="J83" s="17">
        <v>634432.57999999996</v>
      </c>
      <c r="K83" s="16">
        <v>0.116974932278069</v>
      </c>
      <c r="L83" s="18">
        <v>3.6778861424410798</v>
      </c>
      <c r="M83" s="16">
        <v>-8.3580693034369796E-2</v>
      </c>
      <c r="N83" s="18">
        <v>2.10364759325569</v>
      </c>
      <c r="O83" s="16">
        <v>-6.9306111058416803E-2</v>
      </c>
      <c r="P83" s="15">
        <v>4453816.6500000004</v>
      </c>
      <c r="Q83" s="16">
        <v>7.8444643689146998E-2</v>
      </c>
      <c r="R83" s="17">
        <v>1175018.95</v>
      </c>
      <c r="S83" s="16">
        <v>0.10625402293379201</v>
      </c>
      <c r="T83" s="17">
        <v>2029157.82</v>
      </c>
      <c r="U83" s="16">
        <v>8.0921746894067101E-2</v>
      </c>
      <c r="V83" s="18">
        <v>3.7904211246976098</v>
      </c>
      <c r="W83" s="16">
        <v>-2.5138330499259402E-2</v>
      </c>
      <c r="X83" s="18">
        <v>2.1949089450321799</v>
      </c>
      <c r="Y83" s="16">
        <v>-2.2916582185877801E-3</v>
      </c>
      <c r="Z83" s="15">
        <v>8376084.4199999999</v>
      </c>
      <c r="AA83" s="16">
        <v>5.4018167252043399E-2</v>
      </c>
      <c r="AB83" s="17">
        <v>2224864.7400000002</v>
      </c>
      <c r="AC83" s="16">
        <v>7.1443206547040297E-2</v>
      </c>
      <c r="AD83" s="17">
        <v>3863316.78</v>
      </c>
      <c r="AE83" s="16">
        <v>4.8645447516505798E-2</v>
      </c>
      <c r="AF83" s="18">
        <v>3.7647611872351399</v>
      </c>
      <c r="AG83" s="16">
        <v>-1.62631478631079E-2</v>
      </c>
      <c r="AH83" s="18">
        <v>2.1681070688694599</v>
      </c>
      <c r="AI83" s="16">
        <v>5.1234854909843804E-3</v>
      </c>
      <c r="AJ83" s="15">
        <v>16523026.5</v>
      </c>
      <c r="AK83" s="16">
        <v>4.7648494398154898E-2</v>
      </c>
      <c r="AL83" s="17">
        <v>4335787.2</v>
      </c>
      <c r="AM83" s="16">
        <v>4.61130770699704E-2</v>
      </c>
      <c r="AN83" s="17">
        <v>7543769.5099999998</v>
      </c>
      <c r="AO83" s="16">
        <v>2.5453020490210299E-2</v>
      </c>
      <c r="AP83" s="18">
        <v>3.8108481200368902</v>
      </c>
      <c r="AQ83" s="16">
        <v>1.4677355267223701E-3</v>
      </c>
      <c r="AR83" s="18">
        <v>2.19028782336167</v>
      </c>
      <c r="AS83" s="16">
        <v>2.1644554615806999E-2</v>
      </c>
    </row>
    <row r="84" spans="4:45" x14ac:dyDescent="0.2">
      <c r="D84" s="29"/>
      <c r="E84" s="14" t="s">
        <v>285</v>
      </c>
      <c r="F84" s="15">
        <v>633632.05000000005</v>
      </c>
      <c r="G84" s="16">
        <v>1.0503779868038301E-2</v>
      </c>
      <c r="H84" s="17">
        <v>194109.27</v>
      </c>
      <c r="I84" s="16">
        <v>8.7521159008001698E-2</v>
      </c>
      <c r="J84" s="17">
        <v>352707.17</v>
      </c>
      <c r="K84" s="16">
        <v>3.2436069884109797E-2</v>
      </c>
      <c r="L84" s="18">
        <v>3.2643059757012098</v>
      </c>
      <c r="M84" s="16">
        <v>-7.0819200621545605E-2</v>
      </c>
      <c r="N84" s="18">
        <v>1.79648190877435</v>
      </c>
      <c r="O84" s="16">
        <v>-2.1243242710934501E-2</v>
      </c>
      <c r="P84" s="15">
        <v>2170246.6</v>
      </c>
      <c r="Q84" s="16">
        <v>6.2073667473137403E-2</v>
      </c>
      <c r="R84" s="17">
        <v>633586.54</v>
      </c>
      <c r="S84" s="16">
        <v>8.5792933928987694E-2</v>
      </c>
      <c r="T84" s="17">
        <v>1143953.42</v>
      </c>
      <c r="U84" s="16">
        <v>3.6008550063026501E-2</v>
      </c>
      <c r="V84" s="18">
        <v>3.4253357086784102</v>
      </c>
      <c r="W84" s="16">
        <v>-2.18451103471646E-2</v>
      </c>
      <c r="X84" s="18">
        <v>1.89714595197416</v>
      </c>
      <c r="Y84" s="16">
        <v>2.5159172101934101E-2</v>
      </c>
      <c r="Z84" s="15">
        <v>4004654.15</v>
      </c>
      <c r="AA84" s="16">
        <v>3.7715673787286803E-2</v>
      </c>
      <c r="AB84" s="17">
        <v>1207300.6200000001</v>
      </c>
      <c r="AC84" s="16">
        <v>8.4299788107650805E-2</v>
      </c>
      <c r="AD84" s="17">
        <v>2195417.7999999998</v>
      </c>
      <c r="AE84" s="16">
        <v>4.6274126707506302E-2</v>
      </c>
      <c r="AF84" s="18">
        <v>3.3170314697593701</v>
      </c>
      <c r="AG84" s="16">
        <v>-4.2962393639921E-2</v>
      </c>
      <c r="AH84" s="18">
        <v>1.82409660247813</v>
      </c>
      <c r="AI84" s="16">
        <v>-8.1799336347461501E-3</v>
      </c>
      <c r="AJ84" s="15">
        <v>8053211.8799999999</v>
      </c>
      <c r="AK84" s="16">
        <v>2.8550480564827601E-2</v>
      </c>
      <c r="AL84" s="17">
        <v>2364175.4700000002</v>
      </c>
      <c r="AM84" s="16">
        <v>4.5688979492814197E-2</v>
      </c>
      <c r="AN84" s="17">
        <v>4287395.1399999997</v>
      </c>
      <c r="AO84" s="16">
        <v>1.7649770770295999E-2</v>
      </c>
      <c r="AP84" s="18">
        <v>3.4063511707106899</v>
      </c>
      <c r="AQ84" s="16">
        <v>-1.6389671560179599E-2</v>
      </c>
      <c r="AR84" s="18">
        <v>1.87834608591733</v>
      </c>
      <c r="AS84" s="16">
        <v>1.0711651599233899E-2</v>
      </c>
    </row>
    <row r="85" spans="4:45" x14ac:dyDescent="0.2">
      <c r="D85" s="29"/>
      <c r="E85" s="14" t="s">
        <v>286</v>
      </c>
      <c r="F85" s="15">
        <v>1172317.95</v>
      </c>
      <c r="G85" s="16">
        <v>1.73135824617443E-2</v>
      </c>
      <c r="H85" s="17">
        <v>312139.11</v>
      </c>
      <c r="I85" s="16">
        <v>2.9211637926045898E-2</v>
      </c>
      <c r="J85" s="17">
        <v>536994</v>
      </c>
      <c r="K85" s="16">
        <v>2.7779466838324999E-2</v>
      </c>
      <c r="L85" s="18">
        <v>3.7557547658798698</v>
      </c>
      <c r="M85" s="16">
        <v>-1.15603584587105E-2</v>
      </c>
      <c r="N85" s="18">
        <v>2.1831118224784598</v>
      </c>
      <c r="O85" s="16">
        <v>-1.01830059018168E-2</v>
      </c>
      <c r="P85" s="15">
        <v>3945705.84</v>
      </c>
      <c r="Q85" s="16">
        <v>3.07432694467198E-2</v>
      </c>
      <c r="R85" s="17">
        <v>1050306.58</v>
      </c>
      <c r="S85" s="16">
        <v>5.0759930371959097E-2</v>
      </c>
      <c r="T85" s="17">
        <v>1739227.68</v>
      </c>
      <c r="U85" s="16">
        <v>2.34236960335008E-2</v>
      </c>
      <c r="V85" s="18">
        <v>3.75671819555772</v>
      </c>
      <c r="W85" s="16">
        <v>-1.9049699504770399E-2</v>
      </c>
      <c r="X85" s="18">
        <v>2.2686540039427201</v>
      </c>
      <c r="Y85" s="16">
        <v>7.1520460602852703E-3</v>
      </c>
      <c r="Z85" s="15">
        <v>7275358.8399999999</v>
      </c>
      <c r="AA85" s="16">
        <v>-8.6650419949110598E-3</v>
      </c>
      <c r="AB85" s="17">
        <v>1931275.75</v>
      </c>
      <c r="AC85" s="16">
        <v>1.5978603925813E-2</v>
      </c>
      <c r="AD85" s="17">
        <v>3245402.85</v>
      </c>
      <c r="AE85" s="16">
        <v>-6.1753406301629597E-3</v>
      </c>
      <c r="AF85" s="18">
        <v>3.7671258700369399</v>
      </c>
      <c r="AG85" s="16">
        <v>-2.4256067820227E-2</v>
      </c>
      <c r="AH85" s="18">
        <v>2.24174291336436</v>
      </c>
      <c r="AI85" s="16">
        <v>-2.50517165304263E-3</v>
      </c>
      <c r="AJ85" s="15">
        <v>14197895.6</v>
      </c>
      <c r="AK85" s="16">
        <v>-1.1704156738842401E-2</v>
      </c>
      <c r="AL85" s="17">
        <v>3704575.94</v>
      </c>
      <c r="AM85" s="16">
        <v>1.11289475832754E-3</v>
      </c>
      <c r="AN85" s="17">
        <v>6299669.0800000001</v>
      </c>
      <c r="AO85" s="16">
        <v>-1.9164129489840601E-2</v>
      </c>
      <c r="AP85" s="18">
        <v>3.8325292368011201</v>
      </c>
      <c r="AQ85" s="16">
        <v>-1.28028033244582E-2</v>
      </c>
      <c r="AR85" s="18">
        <v>2.25375260504953</v>
      </c>
      <c r="AS85" s="16">
        <v>7.6057299445196399E-3</v>
      </c>
    </row>
    <row r="86" spans="4:45" x14ac:dyDescent="0.2">
      <c r="D86" s="29"/>
      <c r="E86" s="14" t="s">
        <v>287</v>
      </c>
      <c r="F86" s="15">
        <v>1337517.02</v>
      </c>
      <c r="G86" s="16">
        <v>8.7718293541268796E-2</v>
      </c>
      <c r="H86" s="17">
        <v>348744.87</v>
      </c>
      <c r="I86" s="16">
        <v>6.6153480852014293E-2</v>
      </c>
      <c r="J86" s="17">
        <v>612912.92000000004</v>
      </c>
      <c r="K86" s="16">
        <v>8.0738987005502902E-2</v>
      </c>
      <c r="L86" s="18">
        <v>3.8352306659019799</v>
      </c>
      <c r="M86" s="16">
        <v>2.0226743219016598E-2</v>
      </c>
      <c r="N86" s="18">
        <v>2.1822300955900902</v>
      </c>
      <c r="O86" s="16">
        <v>6.4579020648678296E-3</v>
      </c>
      <c r="P86" s="15">
        <v>4637917.21</v>
      </c>
      <c r="Q86" s="16">
        <v>7.2197080406093198E-2</v>
      </c>
      <c r="R86" s="17">
        <v>1226922.3999999999</v>
      </c>
      <c r="S86" s="16">
        <v>9.1425678363961399E-2</v>
      </c>
      <c r="T86" s="17">
        <v>2014408.83</v>
      </c>
      <c r="U86" s="16">
        <v>4.9058644808402198E-2</v>
      </c>
      <c r="V86" s="18">
        <v>3.7801226956162801</v>
      </c>
      <c r="W86" s="16">
        <v>-1.7617872054001699E-2</v>
      </c>
      <c r="X86" s="18">
        <v>2.3023713661938201</v>
      </c>
      <c r="Y86" s="16">
        <v>2.2056379509571601E-2</v>
      </c>
      <c r="Z86" s="15">
        <v>8342634.8099999996</v>
      </c>
      <c r="AA86" s="16">
        <v>4.3871693136070204E-3</v>
      </c>
      <c r="AB86" s="17">
        <v>2220858.2799999998</v>
      </c>
      <c r="AC86" s="16">
        <v>2.1533962355372801E-2</v>
      </c>
      <c r="AD86" s="17">
        <v>3721084.02</v>
      </c>
      <c r="AE86" s="16">
        <v>-8.6839668090482897E-3</v>
      </c>
      <c r="AF86" s="18">
        <v>3.7564913011918999</v>
      </c>
      <c r="AG86" s="16">
        <v>-1.6785338200827001E-2</v>
      </c>
      <c r="AH86" s="18">
        <v>2.2419904428817499</v>
      </c>
      <c r="AI86" s="16">
        <v>1.31856397808683E-2</v>
      </c>
      <c r="AJ86" s="15">
        <v>15772740.09</v>
      </c>
      <c r="AK86" s="16">
        <v>3.6305919255879898E-4</v>
      </c>
      <c r="AL86" s="17">
        <v>4127668.01</v>
      </c>
      <c r="AM86" s="16">
        <v>1.3489346475265101E-2</v>
      </c>
      <c r="AN86" s="17">
        <v>7043882.1500000004</v>
      </c>
      <c r="AO86" s="16">
        <v>-8.6405124084585304E-3</v>
      </c>
      <c r="AP86" s="18">
        <v>3.8212230372665101</v>
      </c>
      <c r="AQ86" s="16">
        <v>-1.295157894689E-2</v>
      </c>
      <c r="AR86" s="18">
        <v>2.2392112409206</v>
      </c>
      <c r="AS86" s="16">
        <v>9.0820451246107197E-3</v>
      </c>
    </row>
    <row r="87" spans="4:45" x14ac:dyDescent="0.2">
      <c r="D87" s="29"/>
      <c r="E87" s="14" t="s">
        <v>288</v>
      </c>
      <c r="F87" s="15">
        <v>1338032.6100000001</v>
      </c>
      <c r="G87" s="16">
        <v>8.6392873592330596E-2</v>
      </c>
      <c r="H87" s="17">
        <v>311708.31</v>
      </c>
      <c r="I87" s="16">
        <v>2.09149669611642E-2</v>
      </c>
      <c r="J87" s="17">
        <v>514245.17</v>
      </c>
      <c r="K87" s="16">
        <v>2.8460514645075399E-2</v>
      </c>
      <c r="L87" s="18">
        <v>4.2925792065023902</v>
      </c>
      <c r="M87" s="16">
        <v>6.4136493978599204E-2</v>
      </c>
      <c r="N87" s="18">
        <v>2.6019352014526498</v>
      </c>
      <c r="O87" s="16">
        <v>5.6329200900092601E-2</v>
      </c>
      <c r="P87" s="15">
        <v>4269135.37</v>
      </c>
      <c r="Q87" s="16">
        <v>0.105963695117016</v>
      </c>
      <c r="R87" s="17">
        <v>985101.18</v>
      </c>
      <c r="S87" s="16">
        <v>2.6910506279512102E-2</v>
      </c>
      <c r="T87" s="17">
        <v>1609043.39</v>
      </c>
      <c r="U87" s="16">
        <v>3.1167897913516499E-2</v>
      </c>
      <c r="V87" s="18">
        <v>4.3337024223237703</v>
      </c>
      <c r="W87" s="16">
        <v>7.6981575662238705E-2</v>
      </c>
      <c r="X87" s="18">
        <v>2.6532133294429099</v>
      </c>
      <c r="Y87" s="16">
        <v>7.2535032708875902E-2</v>
      </c>
      <c r="Z87" s="15">
        <v>8099804.4400000004</v>
      </c>
      <c r="AA87" s="16">
        <v>7.1273462212441296E-2</v>
      </c>
      <c r="AB87" s="17">
        <v>1899729.35</v>
      </c>
      <c r="AC87" s="16">
        <v>8.7046408972711199E-3</v>
      </c>
      <c r="AD87" s="17">
        <v>3115977.67</v>
      </c>
      <c r="AE87" s="16">
        <v>1.4247823264865799E-2</v>
      </c>
      <c r="AF87" s="18">
        <v>4.2636623158977898</v>
      </c>
      <c r="AG87" s="16">
        <v>6.2028882170615897E-2</v>
      </c>
      <c r="AH87" s="18">
        <v>2.5994423894571699</v>
      </c>
      <c r="AI87" s="16">
        <v>5.6224561334536398E-2</v>
      </c>
      <c r="AJ87" s="15">
        <v>15487753.77</v>
      </c>
      <c r="AK87" s="16">
        <v>3.7861125785767002E-2</v>
      </c>
      <c r="AL87" s="17">
        <v>3755569.7</v>
      </c>
      <c r="AM87" s="16">
        <v>5.4085451527813499E-3</v>
      </c>
      <c r="AN87" s="17">
        <v>6132551.0199999996</v>
      </c>
      <c r="AO87" s="16">
        <v>8.9181303203595304E-3</v>
      </c>
      <c r="AP87" s="18">
        <v>4.1239425725476497</v>
      </c>
      <c r="AQ87" s="16">
        <v>3.2278003593110803E-2</v>
      </c>
      <c r="AR87" s="18">
        <v>2.5254993752991202</v>
      </c>
      <c r="AS87" s="16">
        <v>2.86871596372416E-2</v>
      </c>
    </row>
    <row r="88" spans="4:45" x14ac:dyDescent="0.2">
      <c r="D88" s="29"/>
      <c r="E88" s="14" t="s">
        <v>289</v>
      </c>
      <c r="F88" s="15">
        <v>609314.61</v>
      </c>
      <c r="G88" s="16">
        <v>2.8079063036641799E-2</v>
      </c>
      <c r="H88" s="17">
        <v>153244.35999999999</v>
      </c>
      <c r="I88" s="16">
        <v>4.3946982844714301E-2</v>
      </c>
      <c r="J88" s="17">
        <v>255563.53</v>
      </c>
      <c r="K88" s="16">
        <v>2.95590058761321E-2</v>
      </c>
      <c r="L88" s="18">
        <v>3.9760981089287699</v>
      </c>
      <c r="M88" s="16">
        <v>-1.51999287979481E-2</v>
      </c>
      <c r="N88" s="18">
        <v>2.38420016345838</v>
      </c>
      <c r="O88" s="16">
        <v>-1.4374531532856301E-3</v>
      </c>
      <c r="P88" s="15">
        <v>1977150.89</v>
      </c>
      <c r="Q88" s="16">
        <v>5.2543093678901802E-2</v>
      </c>
      <c r="R88" s="17">
        <v>490879.38</v>
      </c>
      <c r="S88" s="16">
        <v>4.0758197375182E-2</v>
      </c>
      <c r="T88" s="17">
        <v>814238.13</v>
      </c>
      <c r="U88" s="16">
        <v>1.7515530881174801E-2</v>
      </c>
      <c r="V88" s="18">
        <v>4.0277733605351296</v>
      </c>
      <c r="W88" s="16">
        <v>1.1323375913292501E-2</v>
      </c>
      <c r="X88" s="18">
        <v>2.42822193797286</v>
      </c>
      <c r="Y88" s="16">
        <v>3.4424597693750003E-2</v>
      </c>
      <c r="Z88" s="15">
        <v>3739331.34</v>
      </c>
      <c r="AA88" s="16">
        <v>3.9830918841964699E-2</v>
      </c>
      <c r="AB88" s="17">
        <v>934188.11</v>
      </c>
      <c r="AC88" s="16">
        <v>3.16465756037215E-2</v>
      </c>
      <c r="AD88" s="17">
        <v>1560725.56</v>
      </c>
      <c r="AE88" s="16">
        <v>-1.2414237163448901E-3</v>
      </c>
      <c r="AF88" s="18">
        <v>4.0027605789159502</v>
      </c>
      <c r="AG88" s="16">
        <v>7.9332820287352796E-3</v>
      </c>
      <c r="AH88" s="18">
        <v>2.3958929332841801</v>
      </c>
      <c r="AI88" s="16">
        <v>4.1123394115060601E-2</v>
      </c>
      <c r="AJ88" s="15">
        <v>7509489.5499999998</v>
      </c>
      <c r="AK88" s="16">
        <v>4.5854386837142699E-2</v>
      </c>
      <c r="AL88" s="17">
        <v>1863055.39</v>
      </c>
      <c r="AM88" s="16">
        <v>2.67230540385037E-2</v>
      </c>
      <c r="AN88" s="17">
        <v>3125752.24</v>
      </c>
      <c r="AO88" s="16">
        <v>-1.6830679762576101E-2</v>
      </c>
      <c r="AP88" s="18">
        <v>4.0307387479231096</v>
      </c>
      <c r="AQ88" s="16">
        <v>1.86333916662219E-2</v>
      </c>
      <c r="AR88" s="18">
        <v>2.40245834391532</v>
      </c>
      <c r="AS88" s="16">
        <v>6.3758159769042602E-2</v>
      </c>
    </row>
    <row r="89" spans="4:45" x14ac:dyDescent="0.2">
      <c r="D89" s="29"/>
      <c r="E89" s="14" t="s">
        <v>290</v>
      </c>
      <c r="F89" s="15">
        <v>613921.47</v>
      </c>
      <c r="G89" s="16">
        <v>2.87050964313211E-2</v>
      </c>
      <c r="H89" s="17">
        <v>152008.67000000001</v>
      </c>
      <c r="I89" s="16">
        <v>1.8055660759802802E-2</v>
      </c>
      <c r="J89" s="17">
        <v>257492.21</v>
      </c>
      <c r="K89" s="16">
        <v>2.0619152071701501E-2</v>
      </c>
      <c r="L89" s="18">
        <v>4.0387266726299202</v>
      </c>
      <c r="M89" s="16">
        <v>1.04605632894082E-2</v>
      </c>
      <c r="N89" s="18">
        <v>2.3842331773842802</v>
      </c>
      <c r="O89" s="16">
        <v>7.9225873267283701E-3</v>
      </c>
      <c r="P89" s="15">
        <v>1886102.49</v>
      </c>
      <c r="Q89" s="16">
        <v>2.6396057194624602E-2</v>
      </c>
      <c r="R89" s="17">
        <v>467096.23</v>
      </c>
      <c r="S89" s="16">
        <v>5.8073082449818696E-3</v>
      </c>
      <c r="T89" s="17">
        <v>793148.03</v>
      </c>
      <c r="U89" s="16">
        <v>1.0718407659943301E-2</v>
      </c>
      <c r="V89" s="18">
        <v>4.0379313059323998</v>
      </c>
      <c r="W89" s="16">
        <v>2.0469874081117601E-2</v>
      </c>
      <c r="X89" s="18">
        <v>2.37799555525593</v>
      </c>
      <c r="Y89" s="16">
        <v>1.5511392110665901E-2</v>
      </c>
      <c r="Z89" s="15">
        <v>3632315.92</v>
      </c>
      <c r="AA89" s="16">
        <v>2.9519370833802999E-2</v>
      </c>
      <c r="AB89" s="17">
        <v>907070.45</v>
      </c>
      <c r="AC89" s="16">
        <v>9.1714095707900005E-3</v>
      </c>
      <c r="AD89" s="17">
        <v>1537575.6</v>
      </c>
      <c r="AE89" s="16">
        <v>1.08802446474205E-2</v>
      </c>
      <c r="AF89" s="18">
        <v>4.0044474164052</v>
      </c>
      <c r="AG89" s="16">
        <v>2.0163037785292801E-2</v>
      </c>
      <c r="AH89" s="18">
        <v>2.362365739935</v>
      </c>
      <c r="AI89" s="16">
        <v>1.84385106792582E-2</v>
      </c>
      <c r="AJ89" s="15">
        <v>7061001.5300000003</v>
      </c>
      <c r="AK89" s="16">
        <v>4.7811154062026601E-2</v>
      </c>
      <c r="AL89" s="17">
        <v>1774786.15</v>
      </c>
      <c r="AM89" s="16">
        <v>3.7489527692593602E-2</v>
      </c>
      <c r="AN89" s="17">
        <v>3007769.65</v>
      </c>
      <c r="AO89" s="16">
        <v>3.0647905226915101E-2</v>
      </c>
      <c r="AP89" s="18">
        <v>3.97850835718996</v>
      </c>
      <c r="AQ89" s="16">
        <v>9.9486559564496806E-3</v>
      </c>
      <c r="AR89" s="18">
        <v>2.3475871997045998</v>
      </c>
      <c r="AS89" s="16">
        <v>1.6652873156844699E-2</v>
      </c>
    </row>
    <row r="90" spans="4:45" x14ac:dyDescent="0.2">
      <c r="D90" s="29"/>
      <c r="E90" s="14" t="s">
        <v>291</v>
      </c>
      <c r="F90" s="15">
        <v>569777.16</v>
      </c>
      <c r="G90" s="16">
        <v>3.4204386872272799E-2</v>
      </c>
      <c r="H90" s="17">
        <v>124136.73</v>
      </c>
      <c r="I90" s="16">
        <v>-4.7054515613586999E-2</v>
      </c>
      <c r="J90" s="17">
        <v>221144.21</v>
      </c>
      <c r="K90" s="16">
        <v>-6.4189322143878805E-2</v>
      </c>
      <c r="L90" s="18">
        <v>4.5899159741037199</v>
      </c>
      <c r="M90" s="16">
        <v>8.5271302311885303E-2</v>
      </c>
      <c r="N90" s="18">
        <v>2.57649594352934</v>
      </c>
      <c r="O90" s="16">
        <v>0.105142750926464</v>
      </c>
      <c r="P90" s="15">
        <v>1904694.1</v>
      </c>
      <c r="Q90" s="16">
        <v>8.9026839068681904E-2</v>
      </c>
      <c r="R90" s="17">
        <v>415592.13</v>
      </c>
      <c r="S90" s="16">
        <v>4.2897866545893101E-2</v>
      </c>
      <c r="T90" s="17">
        <v>740778.38</v>
      </c>
      <c r="U90" s="16">
        <v>3.2799003654483502E-2</v>
      </c>
      <c r="V90" s="18">
        <v>4.5830851031755602</v>
      </c>
      <c r="W90" s="16">
        <v>4.4231534076840301E-2</v>
      </c>
      <c r="X90" s="18">
        <v>2.5712063842899999</v>
      </c>
      <c r="Y90" s="16">
        <v>5.4442185958003798E-2</v>
      </c>
      <c r="Z90" s="15">
        <v>3621322.83</v>
      </c>
      <c r="AA90" s="16">
        <v>9.8861966635304402E-2</v>
      </c>
      <c r="AB90" s="17">
        <v>803472.05</v>
      </c>
      <c r="AC90" s="16">
        <v>7.5001654703852699E-2</v>
      </c>
      <c r="AD90" s="17">
        <v>1439068.83</v>
      </c>
      <c r="AE90" s="16">
        <v>6.92159940434664E-2</v>
      </c>
      <c r="AF90" s="18">
        <v>4.5070924744675303</v>
      </c>
      <c r="AG90" s="16">
        <v>2.2195604841208302E-2</v>
      </c>
      <c r="AH90" s="18">
        <v>2.5164347628876098</v>
      </c>
      <c r="AI90" s="16">
        <v>2.7726832330412201E-2</v>
      </c>
      <c r="AJ90" s="15">
        <v>6876255.46</v>
      </c>
      <c r="AK90" s="16">
        <v>0.10093048048653901</v>
      </c>
      <c r="AL90" s="17">
        <v>1553075.91</v>
      </c>
      <c r="AM90" s="16">
        <v>8.5743024989066094E-2</v>
      </c>
      <c r="AN90" s="17">
        <v>2770767.91</v>
      </c>
      <c r="AO90" s="16">
        <v>7.70022455959017E-2</v>
      </c>
      <c r="AP90" s="18">
        <v>4.4275076419155797</v>
      </c>
      <c r="AQ90" s="16">
        <v>1.39880755831942E-2</v>
      </c>
      <c r="AR90" s="18">
        <v>2.4817147026941</v>
      </c>
      <c r="AS90" s="16">
        <v>2.2217441967726102E-2</v>
      </c>
    </row>
    <row r="91" spans="4:45" x14ac:dyDescent="0.2">
      <c r="D91" s="29"/>
      <c r="E91" s="14" t="s">
        <v>292</v>
      </c>
      <c r="F91" s="15">
        <v>3766857.25</v>
      </c>
      <c r="G91" s="16">
        <v>3.8389003697047397E-2</v>
      </c>
      <c r="H91" s="17">
        <v>877431.59</v>
      </c>
      <c r="I91" s="16">
        <v>4.3903123900284301E-2</v>
      </c>
      <c r="J91" s="17">
        <v>1616940.83</v>
      </c>
      <c r="K91" s="16">
        <v>2.1462437635525401E-2</v>
      </c>
      <c r="L91" s="18">
        <v>4.2930495014431802</v>
      </c>
      <c r="M91" s="16">
        <v>-5.2822144861822502E-3</v>
      </c>
      <c r="N91" s="18">
        <v>2.3296197239326299</v>
      </c>
      <c r="O91" s="16">
        <v>1.65709138563171E-2</v>
      </c>
      <c r="P91" s="15">
        <v>12553837.24</v>
      </c>
      <c r="Q91" s="16">
        <v>6.3215200775951302E-2</v>
      </c>
      <c r="R91" s="17">
        <v>2871929.94</v>
      </c>
      <c r="S91" s="16">
        <v>6.4098835229083106E-2</v>
      </c>
      <c r="T91" s="17">
        <v>5329750.0999999996</v>
      </c>
      <c r="U91" s="16">
        <v>4.8157933191458002E-2</v>
      </c>
      <c r="V91" s="18">
        <v>4.3712198773205397</v>
      </c>
      <c r="W91" s="16">
        <v>-8.30406371924728E-4</v>
      </c>
      <c r="X91" s="18">
        <v>2.3554269908452201</v>
      </c>
      <c r="Y91" s="16">
        <v>1.43654568721782E-2</v>
      </c>
      <c r="Z91" s="15">
        <v>23873180.329999998</v>
      </c>
      <c r="AA91" s="16">
        <v>3.9385451086149201E-2</v>
      </c>
      <c r="AB91" s="17">
        <v>5468016.9299999997</v>
      </c>
      <c r="AC91" s="16">
        <v>4.1689932765314797E-2</v>
      </c>
      <c r="AD91" s="17">
        <v>10234286.17</v>
      </c>
      <c r="AE91" s="16">
        <v>3.3228449948832998E-2</v>
      </c>
      <c r="AF91" s="18">
        <v>4.3659667911818199</v>
      </c>
      <c r="AG91" s="16">
        <v>-2.2122530003224799E-3</v>
      </c>
      <c r="AH91" s="18">
        <v>2.3326668742154202</v>
      </c>
      <c r="AI91" s="16">
        <v>5.9589930354909896E-3</v>
      </c>
      <c r="AJ91" s="15">
        <v>45291742.619999997</v>
      </c>
      <c r="AK91" s="16">
        <v>3.0849760745300402E-2</v>
      </c>
      <c r="AL91" s="17">
        <v>10468988.4</v>
      </c>
      <c r="AM91" s="16">
        <v>5.4041030454689699E-2</v>
      </c>
      <c r="AN91" s="17">
        <v>19667512.510000002</v>
      </c>
      <c r="AO91" s="16">
        <v>4.94015640586839E-2</v>
      </c>
      <c r="AP91" s="18">
        <v>4.3262768941457601</v>
      </c>
      <c r="AQ91" s="16">
        <v>-2.2002245680497901E-2</v>
      </c>
      <c r="AR91" s="18">
        <v>2.3028709195924599</v>
      </c>
      <c r="AS91" s="16">
        <v>-1.7678459751510299E-2</v>
      </c>
    </row>
    <row r="92" spans="4:45" x14ac:dyDescent="0.2">
      <c r="D92" s="29"/>
      <c r="E92" s="14" t="s">
        <v>293</v>
      </c>
      <c r="F92" s="15">
        <v>325795.40999999997</v>
      </c>
      <c r="G92" s="16">
        <v>7.6255884928191603E-2</v>
      </c>
      <c r="H92" s="17">
        <v>78842.7</v>
      </c>
      <c r="I92" s="16">
        <v>9.9860080938224904E-2</v>
      </c>
      <c r="J92" s="17">
        <v>126276.71</v>
      </c>
      <c r="K92" s="16">
        <v>8.2833613066921594E-2</v>
      </c>
      <c r="L92" s="18">
        <v>4.1322203577503096</v>
      </c>
      <c r="M92" s="16">
        <v>-2.1461089841444101E-2</v>
      </c>
      <c r="N92" s="18">
        <v>2.5800118644205998</v>
      </c>
      <c r="O92" s="16">
        <v>-6.07455112157062E-3</v>
      </c>
      <c r="P92" s="15">
        <v>1041255.16</v>
      </c>
      <c r="Q92" s="16">
        <v>9.4734206843318194E-2</v>
      </c>
      <c r="R92" s="17">
        <v>250450.04</v>
      </c>
      <c r="S92" s="16">
        <v>9.7256373198716495E-2</v>
      </c>
      <c r="T92" s="17">
        <v>395701.37</v>
      </c>
      <c r="U92" s="16">
        <v>6.5949246067780298E-2</v>
      </c>
      <c r="V92" s="18">
        <v>4.15753640925751</v>
      </c>
      <c r="W92" s="16">
        <v>-2.2986117164628698E-3</v>
      </c>
      <c r="X92" s="18">
        <v>2.6314166160203101</v>
      </c>
      <c r="Y92" s="16">
        <v>2.7004063168789599E-2</v>
      </c>
      <c r="Z92" s="15">
        <v>1913367.8</v>
      </c>
      <c r="AA92" s="16">
        <v>7.0787665388523893E-2</v>
      </c>
      <c r="AB92" s="17">
        <v>471638.83</v>
      </c>
      <c r="AC92" s="16">
        <v>8.9927667437849801E-2</v>
      </c>
      <c r="AD92" s="17">
        <v>755859.69</v>
      </c>
      <c r="AE92" s="16">
        <v>5.6256741175097803E-2</v>
      </c>
      <c r="AF92" s="18">
        <v>4.0568496024807796</v>
      </c>
      <c r="AG92" s="16">
        <v>-1.7560800244955099E-2</v>
      </c>
      <c r="AH92" s="18">
        <v>2.53137960035943</v>
      </c>
      <c r="AI92" s="16">
        <v>1.37570002130925E-2</v>
      </c>
      <c r="AJ92" s="15">
        <v>3776628.76</v>
      </c>
      <c r="AK92" s="16">
        <v>7.4435946405326803E-2</v>
      </c>
      <c r="AL92" s="17">
        <v>934709.17</v>
      </c>
      <c r="AM92" s="16">
        <v>7.0407292907536903E-2</v>
      </c>
      <c r="AN92" s="17">
        <v>1507647.17</v>
      </c>
      <c r="AO92" s="16">
        <v>2.46369494774843E-2</v>
      </c>
      <c r="AP92" s="18">
        <v>4.0404319131693098</v>
      </c>
      <c r="AQ92" s="16">
        <v>3.7636640972868E-3</v>
      </c>
      <c r="AR92" s="18">
        <v>2.5049818254227199</v>
      </c>
      <c r="AS92" s="16">
        <v>4.8601601721700201E-2</v>
      </c>
    </row>
    <row r="93" spans="4:45" x14ac:dyDescent="0.2">
      <c r="D93" s="29"/>
      <c r="E93" s="14" t="s">
        <v>294</v>
      </c>
      <c r="F93" s="15">
        <v>1837478.44</v>
      </c>
      <c r="G93" s="16">
        <v>2.5049634043503199E-2</v>
      </c>
      <c r="H93" s="17">
        <v>443180.93</v>
      </c>
      <c r="I93" s="16">
        <v>3.6256751420231999E-2</v>
      </c>
      <c r="J93" s="17">
        <v>756920.28</v>
      </c>
      <c r="K93" s="16">
        <v>2.91437152737886E-2</v>
      </c>
      <c r="L93" s="18">
        <v>4.1461135071854303</v>
      </c>
      <c r="M93" s="16">
        <v>-1.0815000588772E-2</v>
      </c>
      <c r="N93" s="18">
        <v>2.4275719498492001</v>
      </c>
      <c r="O93" s="16">
        <v>-3.9781433530847203E-3</v>
      </c>
      <c r="P93" s="15">
        <v>5773124.5700000003</v>
      </c>
      <c r="Q93" s="16">
        <v>2.5595801544058099E-2</v>
      </c>
      <c r="R93" s="17">
        <v>1379116.79</v>
      </c>
      <c r="S93" s="16">
        <v>1.56620157753493E-2</v>
      </c>
      <c r="T93" s="17">
        <v>2373156.59</v>
      </c>
      <c r="U93" s="16">
        <v>1.9977535757191099E-2</v>
      </c>
      <c r="V93" s="18">
        <v>4.1861027375353803</v>
      </c>
      <c r="W93" s="16">
        <v>9.7806018285772605E-3</v>
      </c>
      <c r="X93" s="18">
        <v>2.4326774703054901</v>
      </c>
      <c r="Y93" s="16">
        <v>5.5082250244817103E-3</v>
      </c>
      <c r="Z93" s="15">
        <v>11210063.029999999</v>
      </c>
      <c r="AA93" s="16">
        <v>3.7556207162694498E-2</v>
      </c>
      <c r="AB93" s="17">
        <v>2704033.98</v>
      </c>
      <c r="AC93" s="16">
        <v>2.9493020578096302E-2</v>
      </c>
      <c r="AD93" s="17">
        <v>4651515.5199999996</v>
      </c>
      <c r="AE93" s="16">
        <v>3.0337511770124101E-2</v>
      </c>
      <c r="AF93" s="18">
        <v>4.14568127209703</v>
      </c>
      <c r="AG93" s="16">
        <v>7.8321915966662204E-3</v>
      </c>
      <c r="AH93" s="18">
        <v>2.4099807862191098</v>
      </c>
      <c r="AI93" s="16">
        <v>7.0061463453550497E-3</v>
      </c>
      <c r="AJ93" s="15">
        <v>21529929.73</v>
      </c>
      <c r="AK93" s="16">
        <v>6.5075572498391396E-2</v>
      </c>
      <c r="AL93" s="17">
        <v>5212491.87</v>
      </c>
      <c r="AM93" s="16">
        <v>6.1382402675037202E-2</v>
      </c>
      <c r="AN93" s="17">
        <v>8967550.2100000009</v>
      </c>
      <c r="AO93" s="16">
        <v>5.7292842672389203E-2</v>
      </c>
      <c r="AP93" s="18">
        <v>4.1304485967476401</v>
      </c>
      <c r="AQ93" s="16">
        <v>3.4795845625913602E-3</v>
      </c>
      <c r="AR93" s="18">
        <v>2.4008708315891298</v>
      </c>
      <c r="AS93" s="16">
        <v>7.3609973622169103E-3</v>
      </c>
    </row>
    <row r="94" spans="4:45" x14ac:dyDescent="0.2">
      <c r="D94" s="29"/>
      <c r="E94" s="14" t="s">
        <v>295</v>
      </c>
      <c r="F94" s="15">
        <v>913982.81</v>
      </c>
      <c r="G94" s="16">
        <v>4.9730999649378597E-2</v>
      </c>
      <c r="H94" s="17">
        <v>264010.51</v>
      </c>
      <c r="I94" s="16">
        <v>-4.9485351010185898E-2</v>
      </c>
      <c r="J94" s="17">
        <v>433663.98</v>
      </c>
      <c r="K94" s="16">
        <v>-8.3615038929732294E-2</v>
      </c>
      <c r="L94" s="18">
        <v>3.4619182774200898</v>
      </c>
      <c r="M94" s="16">
        <v>0.104381716541675</v>
      </c>
      <c r="N94" s="18">
        <v>2.1075829493609302</v>
      </c>
      <c r="O94" s="16">
        <v>0.14551312411693501</v>
      </c>
      <c r="P94" s="15">
        <v>3088883.04</v>
      </c>
      <c r="Q94" s="16">
        <v>4.5064420612667702E-2</v>
      </c>
      <c r="R94" s="17">
        <v>894013.4</v>
      </c>
      <c r="S94" s="16">
        <v>-4.6642965613396398E-2</v>
      </c>
      <c r="T94" s="17">
        <v>1503484.41</v>
      </c>
      <c r="U94" s="16">
        <v>-7.4247020831677599E-2</v>
      </c>
      <c r="V94" s="18">
        <v>3.4550746554805598</v>
      </c>
      <c r="W94" s="16">
        <v>9.6194167471653796E-2</v>
      </c>
      <c r="X94" s="18">
        <v>2.0544829194470999</v>
      </c>
      <c r="Y94" s="16">
        <v>0.128880429368461</v>
      </c>
      <c r="Z94" s="15">
        <v>5770046.1900000004</v>
      </c>
      <c r="AA94" s="16">
        <v>4.7063117894877098E-2</v>
      </c>
      <c r="AB94" s="17">
        <v>1667751.38</v>
      </c>
      <c r="AC94" s="16">
        <v>1.5915896962657401E-2</v>
      </c>
      <c r="AD94" s="17">
        <v>2864130.88</v>
      </c>
      <c r="AE94" s="16">
        <v>3.63453633024109E-3</v>
      </c>
      <c r="AF94" s="18">
        <v>3.4597759949087799</v>
      </c>
      <c r="AG94" s="16">
        <v>3.0659251445264501E-2</v>
      </c>
      <c r="AH94" s="18">
        <v>2.0145888689276701</v>
      </c>
      <c r="AI94" s="16">
        <v>4.3271310414875898E-2</v>
      </c>
      <c r="AJ94" s="15">
        <v>11265971.560000001</v>
      </c>
      <c r="AK94" s="16">
        <v>5.9330395190727303E-2</v>
      </c>
      <c r="AL94" s="17">
        <v>3322213.98</v>
      </c>
      <c r="AM94" s="16">
        <v>3.40439211217489E-2</v>
      </c>
      <c r="AN94" s="17">
        <v>5735531.3899999997</v>
      </c>
      <c r="AO94" s="16">
        <v>1.5981493625056901E-2</v>
      </c>
      <c r="AP94" s="18">
        <v>3.3911035315070199</v>
      </c>
      <c r="AQ94" s="16">
        <v>2.4453965206378599E-2</v>
      </c>
      <c r="AR94" s="18">
        <v>1.9642419845600401</v>
      </c>
      <c r="AS94" s="16">
        <v>4.2667018875511303E-2</v>
      </c>
    </row>
    <row r="95" spans="4:45" x14ac:dyDescent="0.2">
      <c r="D95" s="29"/>
      <c r="E95" s="14" t="s">
        <v>296</v>
      </c>
      <c r="F95" s="15">
        <v>952164.64</v>
      </c>
      <c r="G95" s="16">
        <v>8.1088452632058303E-4</v>
      </c>
      <c r="H95" s="17">
        <v>256220.59</v>
      </c>
      <c r="I95" s="16">
        <v>-7.3985202590840501E-2</v>
      </c>
      <c r="J95" s="17">
        <v>465678.86</v>
      </c>
      <c r="K95" s="16">
        <v>-7.1853296335996006E-2</v>
      </c>
      <c r="L95" s="18">
        <v>3.7161909587359898</v>
      </c>
      <c r="M95" s="16">
        <v>8.0772021490831999E-2</v>
      </c>
      <c r="N95" s="18">
        <v>2.0446808343414999</v>
      </c>
      <c r="O95" s="16">
        <v>7.8289542564190906E-2</v>
      </c>
      <c r="P95" s="15">
        <v>3270298.28</v>
      </c>
      <c r="Q95" s="16">
        <v>3.7321826806184899E-2</v>
      </c>
      <c r="R95" s="17">
        <v>918525.4</v>
      </c>
      <c r="S95" s="16">
        <v>8.3095546759889599E-4</v>
      </c>
      <c r="T95" s="17">
        <v>1674970.75</v>
      </c>
      <c r="U95" s="16">
        <v>5.2740840328744602E-3</v>
      </c>
      <c r="V95" s="18">
        <v>3.5603787113562699</v>
      </c>
      <c r="W95" s="16">
        <v>3.64605742250819E-2</v>
      </c>
      <c r="X95" s="18">
        <v>1.95245097862157</v>
      </c>
      <c r="Y95" s="16">
        <v>3.1879607046810497E-2</v>
      </c>
      <c r="Z95" s="15">
        <v>6151485.1500000004</v>
      </c>
      <c r="AA95" s="16">
        <v>2.48902380141259E-2</v>
      </c>
      <c r="AB95" s="17">
        <v>1734569.38</v>
      </c>
      <c r="AC95" s="16">
        <v>1.8279161551772401E-2</v>
      </c>
      <c r="AD95" s="17">
        <v>3183141.83</v>
      </c>
      <c r="AE95" s="16">
        <v>2.0982507317132498E-2</v>
      </c>
      <c r="AF95" s="18">
        <v>3.5464047854920602</v>
      </c>
      <c r="AG95" s="16">
        <v>6.4924008189254498E-3</v>
      </c>
      <c r="AH95" s="18">
        <v>1.9325199688007599</v>
      </c>
      <c r="AI95" s="16">
        <v>3.8274217912526599E-3</v>
      </c>
      <c r="AJ95" s="15">
        <v>12039942.23</v>
      </c>
      <c r="AK95" s="16">
        <v>3.7052210873189398E-2</v>
      </c>
      <c r="AL95" s="17">
        <v>3424602.29</v>
      </c>
      <c r="AM95" s="16">
        <v>2.6498821862138498E-2</v>
      </c>
      <c r="AN95" s="17">
        <v>6265636.0999999996</v>
      </c>
      <c r="AO95" s="16">
        <v>2.1703766497485299E-2</v>
      </c>
      <c r="AP95" s="18">
        <v>3.5157198443618398</v>
      </c>
      <c r="AQ95" s="16">
        <v>1.02809557948701E-2</v>
      </c>
      <c r="AR95" s="18">
        <v>1.9215833856039</v>
      </c>
      <c r="AS95" s="16">
        <v>1.5022401677465E-2</v>
      </c>
    </row>
    <row r="96" spans="4:45" x14ac:dyDescent="0.2">
      <c r="D96" s="29"/>
      <c r="E96" s="14" t="s">
        <v>297</v>
      </c>
      <c r="F96" s="15">
        <v>464644.26</v>
      </c>
      <c r="G96" s="16">
        <v>3.7462053125813501E-2</v>
      </c>
      <c r="H96" s="17">
        <v>109844.06</v>
      </c>
      <c r="I96" s="16">
        <v>4.2415459899947203E-2</v>
      </c>
      <c r="J96" s="17">
        <v>178753.04</v>
      </c>
      <c r="K96" s="16">
        <v>2.0110181439560601E-2</v>
      </c>
      <c r="L96" s="18">
        <v>4.2300353792458099</v>
      </c>
      <c r="M96" s="16">
        <v>-4.75185467280889E-3</v>
      </c>
      <c r="N96" s="18">
        <v>2.5993642401829899</v>
      </c>
      <c r="O96" s="16">
        <v>1.7009801491997999E-2</v>
      </c>
      <c r="P96" s="15">
        <v>1449891.87</v>
      </c>
      <c r="Q96" s="16">
        <v>4.5265581095909502E-2</v>
      </c>
      <c r="R96" s="17">
        <v>343849.93</v>
      </c>
      <c r="S96" s="16">
        <v>4.6765351326153302E-2</v>
      </c>
      <c r="T96" s="17">
        <v>558429.97</v>
      </c>
      <c r="U96" s="16">
        <v>2.4642974023685899E-2</v>
      </c>
      <c r="V96" s="18">
        <v>4.21664145751026</v>
      </c>
      <c r="W96" s="16">
        <v>-1.4327664059032999E-3</v>
      </c>
      <c r="X96" s="18">
        <v>2.5963718781067602</v>
      </c>
      <c r="Y96" s="16">
        <v>2.0126627122850699E-2</v>
      </c>
      <c r="Z96" s="15">
        <v>2722185.97</v>
      </c>
      <c r="AA96" s="16">
        <v>4.1361829646740803E-2</v>
      </c>
      <c r="AB96" s="17">
        <v>656127.66</v>
      </c>
      <c r="AC96" s="16">
        <v>5.2754089803695503E-2</v>
      </c>
      <c r="AD96" s="17">
        <v>1076942.76</v>
      </c>
      <c r="AE96" s="16">
        <v>3.1433243567374099E-2</v>
      </c>
      <c r="AF96" s="18">
        <v>4.1488663501855703</v>
      </c>
      <c r="AG96" s="16">
        <v>-1.0821387698507001E-2</v>
      </c>
      <c r="AH96" s="18">
        <v>2.5276979159040902</v>
      </c>
      <c r="AI96" s="16">
        <v>9.6260093818842495E-3</v>
      </c>
      <c r="AJ96" s="15">
        <v>5379369.5099999998</v>
      </c>
      <c r="AK96" s="16">
        <v>4.85273912239398E-2</v>
      </c>
      <c r="AL96" s="17">
        <v>1300762.24</v>
      </c>
      <c r="AM96" s="16">
        <v>4.9706786143035503E-2</v>
      </c>
      <c r="AN96" s="17">
        <v>2144505.61</v>
      </c>
      <c r="AO96" s="16">
        <v>2.1342861891988901E-2</v>
      </c>
      <c r="AP96" s="18">
        <v>4.1355517131247597</v>
      </c>
      <c r="AQ96" s="16">
        <v>-1.1235470082355801E-3</v>
      </c>
      <c r="AR96" s="18">
        <v>2.5084427314694699</v>
      </c>
      <c r="AS96" s="16">
        <v>2.66164579459565E-2</v>
      </c>
    </row>
    <row r="97" spans="4:45" x14ac:dyDescent="0.2">
      <c r="D97" s="29"/>
      <c r="E97" s="14" t="s">
        <v>298</v>
      </c>
      <c r="F97" s="15">
        <v>791672.1</v>
      </c>
      <c r="G97" s="16">
        <v>-6.9309583593587007E-2</v>
      </c>
      <c r="H97" s="17">
        <v>201095.49</v>
      </c>
      <c r="I97" s="16">
        <v>-8.0418917674978094E-2</v>
      </c>
      <c r="J97" s="17">
        <v>307895.28999999998</v>
      </c>
      <c r="K97" s="16">
        <v>-9.1727942781583804E-2</v>
      </c>
      <c r="L97" s="18">
        <v>3.9367968918646601</v>
      </c>
      <c r="M97" s="16">
        <v>1.2080864096619799E-2</v>
      </c>
      <c r="N97" s="18">
        <v>2.5712380985107002</v>
      </c>
      <c r="O97" s="16">
        <v>2.4682427483955698E-2</v>
      </c>
      <c r="P97" s="15">
        <v>2396923.4</v>
      </c>
      <c r="Q97" s="16">
        <v>2.9514452676277498E-3</v>
      </c>
      <c r="R97" s="17">
        <v>614443.23</v>
      </c>
      <c r="S97" s="16">
        <v>2.5750260404340801E-4</v>
      </c>
      <c r="T97" s="17">
        <v>948247.09</v>
      </c>
      <c r="U97" s="16">
        <v>-2.1275376281164299E-2</v>
      </c>
      <c r="V97" s="18">
        <v>3.9009680357288699</v>
      </c>
      <c r="W97" s="16">
        <v>2.6932491449161901E-3</v>
      </c>
      <c r="X97" s="18">
        <v>2.5277413717135699</v>
      </c>
      <c r="Y97" s="16">
        <v>2.47534607403029E-2</v>
      </c>
      <c r="Z97" s="15">
        <v>4624513.8499999996</v>
      </c>
      <c r="AA97" s="16">
        <v>2.18992384072621E-2</v>
      </c>
      <c r="AB97" s="17">
        <v>1185832.01</v>
      </c>
      <c r="AC97" s="16">
        <v>2.4860103198846E-2</v>
      </c>
      <c r="AD97" s="17">
        <v>1825904.62</v>
      </c>
      <c r="AE97" s="16">
        <v>-6.49490275335132E-3</v>
      </c>
      <c r="AF97" s="18">
        <v>3.8998052093398998</v>
      </c>
      <c r="AG97" s="16">
        <v>-2.8890428872606799E-3</v>
      </c>
      <c r="AH97" s="18">
        <v>2.53272476521802</v>
      </c>
      <c r="AI97" s="16">
        <v>2.8579763948170502E-2</v>
      </c>
      <c r="AJ97" s="15">
        <v>9869100.1799999997</v>
      </c>
      <c r="AK97" s="16">
        <v>4.75560716634231E-2</v>
      </c>
      <c r="AL97" s="17">
        <v>2560004.1800000002</v>
      </c>
      <c r="AM97" s="16">
        <v>6.2947613360146606E-2</v>
      </c>
      <c r="AN97" s="17">
        <v>3940992.54</v>
      </c>
      <c r="AO97" s="16">
        <v>1.8690503990313401E-2</v>
      </c>
      <c r="AP97" s="18">
        <v>3.85511096313913</v>
      </c>
      <c r="AQ97" s="16">
        <v>-1.4480056686959701E-2</v>
      </c>
      <c r="AR97" s="18">
        <v>2.5042169148587101</v>
      </c>
      <c r="AS97" s="16">
        <v>2.8335954404247701E-2</v>
      </c>
    </row>
    <row r="98" spans="4:45" x14ac:dyDescent="0.2">
      <c r="D98" s="29"/>
      <c r="E98" s="14" t="s">
        <v>299</v>
      </c>
      <c r="F98" s="15">
        <v>4333287.92</v>
      </c>
      <c r="G98" s="16">
        <v>-1.43303164579667E-2</v>
      </c>
      <c r="H98" s="17">
        <v>1217685.71</v>
      </c>
      <c r="I98" s="16">
        <v>-1.3906886111468401E-2</v>
      </c>
      <c r="J98" s="17">
        <v>1806030.52</v>
      </c>
      <c r="K98" s="16">
        <v>-1.88234880842938E-2</v>
      </c>
      <c r="L98" s="18">
        <v>3.5586259117716001</v>
      </c>
      <c r="M98" s="16">
        <v>-4.2940199108423198E-4</v>
      </c>
      <c r="N98" s="18">
        <v>2.3993436832950099</v>
      </c>
      <c r="O98" s="16">
        <v>4.5793713687197098E-3</v>
      </c>
      <c r="P98" s="15">
        <v>16929574.359999999</v>
      </c>
      <c r="Q98" s="16">
        <v>0.10268588226520201</v>
      </c>
      <c r="R98" s="17">
        <v>4863647.74</v>
      </c>
      <c r="S98" s="16">
        <v>0.198008211433614</v>
      </c>
      <c r="T98" s="17">
        <v>6303735.2199999997</v>
      </c>
      <c r="U98" s="16">
        <v>5.4274238646934099E-2</v>
      </c>
      <c r="V98" s="18">
        <v>3.4808389227629402</v>
      </c>
      <c r="W98" s="16">
        <v>-7.9567342075513706E-2</v>
      </c>
      <c r="X98" s="18">
        <v>2.6856417297298898</v>
      </c>
      <c r="Y98" s="16">
        <v>4.5919402982282399E-2</v>
      </c>
      <c r="Z98" s="15">
        <v>30146264.940000001</v>
      </c>
      <c r="AA98" s="16">
        <v>-1.3657658263475401E-2</v>
      </c>
      <c r="AB98" s="17">
        <v>8572588.6999999993</v>
      </c>
      <c r="AC98" s="16">
        <v>7.6396170645323197E-2</v>
      </c>
      <c r="AD98" s="17">
        <v>11728246.91</v>
      </c>
      <c r="AE98" s="16">
        <v>-7.4739858340575598E-3</v>
      </c>
      <c r="AF98" s="18">
        <v>3.51658827863747</v>
      </c>
      <c r="AG98" s="16">
        <v>-8.3662346043844996E-2</v>
      </c>
      <c r="AH98" s="18">
        <v>2.57039821648844</v>
      </c>
      <c r="AI98" s="16">
        <v>-6.2302371334963004E-3</v>
      </c>
      <c r="AJ98" s="15">
        <v>56804657.609999999</v>
      </c>
      <c r="AK98" s="16">
        <v>-1.1956471082607899E-2</v>
      </c>
      <c r="AL98" s="17">
        <v>15984567.84</v>
      </c>
      <c r="AM98" s="16">
        <v>8.4258766426906107E-2</v>
      </c>
      <c r="AN98" s="17">
        <v>22221834.699999999</v>
      </c>
      <c r="AO98" s="16">
        <v>-1.1007909213101401E-2</v>
      </c>
      <c r="AP98" s="18">
        <v>3.5537186978462598</v>
      </c>
      <c r="AQ98" s="16">
        <v>-8.8738261094797599E-2</v>
      </c>
      <c r="AR98" s="18">
        <v>2.5562541696883399</v>
      </c>
      <c r="AS98" s="16">
        <v>-9.5911977289102096E-4</v>
      </c>
    </row>
    <row r="99" spans="4:45" x14ac:dyDescent="0.2">
      <c r="D99" s="29"/>
      <c r="E99" s="14" t="s">
        <v>300</v>
      </c>
      <c r="F99" s="15">
        <v>2057821.09</v>
      </c>
      <c r="G99" s="16">
        <v>8.4570296100196906E-3</v>
      </c>
      <c r="H99" s="17">
        <v>520369.56</v>
      </c>
      <c r="I99" s="16">
        <v>-6.19457358134963E-3</v>
      </c>
      <c r="J99" s="17">
        <v>879490.53</v>
      </c>
      <c r="K99" s="16">
        <v>1.4484351026853999E-2</v>
      </c>
      <c r="L99" s="18">
        <v>3.9545377904118801</v>
      </c>
      <c r="M99" s="16">
        <v>1.47429293520452E-2</v>
      </c>
      <c r="N99" s="18">
        <v>2.3397876609313801</v>
      </c>
      <c r="O99" s="16">
        <v>-5.9412660340531298E-3</v>
      </c>
      <c r="P99" s="15">
        <v>6776301.9199999999</v>
      </c>
      <c r="Q99" s="16">
        <v>4.2027294089068697E-2</v>
      </c>
      <c r="R99" s="17">
        <v>1723058.72</v>
      </c>
      <c r="S99" s="16">
        <v>3.8854530383364498E-2</v>
      </c>
      <c r="T99" s="17">
        <v>2860611.56</v>
      </c>
      <c r="U99" s="16">
        <v>5.0328512725819098E-2</v>
      </c>
      <c r="V99" s="18">
        <v>3.9327167677721402</v>
      </c>
      <c r="W99" s="16">
        <v>3.0540981561041499E-3</v>
      </c>
      <c r="X99" s="18">
        <v>2.3688298036522002</v>
      </c>
      <c r="Y99" s="16">
        <v>-7.90344976469033E-3</v>
      </c>
      <c r="Z99" s="15">
        <v>12471057.890000001</v>
      </c>
      <c r="AA99" s="16">
        <v>3.8808624698099897E-2</v>
      </c>
      <c r="AB99" s="17">
        <v>3217818.69</v>
      </c>
      <c r="AC99" s="16">
        <v>4.7740238851086698E-2</v>
      </c>
      <c r="AD99" s="17">
        <v>5368556.08</v>
      </c>
      <c r="AE99" s="16">
        <v>6.1702265576190303E-2</v>
      </c>
      <c r="AF99" s="18">
        <v>3.8756247916504001</v>
      </c>
      <c r="AG99" s="16">
        <v>-8.5246455388416995E-3</v>
      </c>
      <c r="AH99" s="18">
        <v>2.3229817671942801</v>
      </c>
      <c r="AI99" s="16">
        <v>-2.15631459217673E-2</v>
      </c>
      <c r="AJ99" s="15">
        <v>24518648.859999999</v>
      </c>
      <c r="AK99" s="16">
        <v>4.0560819140189101E-2</v>
      </c>
      <c r="AL99" s="17">
        <v>6268418.0499999998</v>
      </c>
      <c r="AM99" s="16">
        <v>4.5986494264747199E-2</v>
      </c>
      <c r="AN99" s="17">
        <v>10443750.779999999</v>
      </c>
      <c r="AO99" s="16">
        <v>5.0822020311337E-2</v>
      </c>
      <c r="AP99" s="18">
        <v>3.91145719134032</v>
      </c>
      <c r="AQ99" s="16">
        <v>-5.1871368839919302E-3</v>
      </c>
      <c r="AR99" s="18">
        <v>2.34768613082512</v>
      </c>
      <c r="AS99" s="16">
        <v>-9.7649278115697798E-3</v>
      </c>
    </row>
    <row r="100" spans="4:45" x14ac:dyDescent="0.2">
      <c r="D100" s="29"/>
      <c r="E100" s="14" t="s">
        <v>301</v>
      </c>
      <c r="F100" s="15">
        <v>315446.02</v>
      </c>
      <c r="G100" s="16">
        <v>0.10646056250506</v>
      </c>
      <c r="H100" s="17">
        <v>75218.539999999994</v>
      </c>
      <c r="I100" s="16">
        <v>0.105832682297601</v>
      </c>
      <c r="J100" s="17">
        <v>124729.08</v>
      </c>
      <c r="K100" s="16">
        <v>9.6233062995150803E-2</v>
      </c>
      <c r="L100" s="18">
        <v>4.1937269721002304</v>
      </c>
      <c r="M100" s="16">
        <v>5.67789519617085E-4</v>
      </c>
      <c r="N100" s="18">
        <v>2.52904952076933</v>
      </c>
      <c r="O100" s="16">
        <v>9.3296761930944504E-3</v>
      </c>
      <c r="P100" s="15">
        <v>1007914.35</v>
      </c>
      <c r="Q100" s="16">
        <v>0.13957872299895999</v>
      </c>
      <c r="R100" s="17">
        <v>239122.83</v>
      </c>
      <c r="S100" s="16">
        <v>0.119059669668839</v>
      </c>
      <c r="T100" s="17">
        <v>394524.1</v>
      </c>
      <c r="U100" s="16">
        <v>0.11391330799733</v>
      </c>
      <c r="V100" s="18">
        <v>4.2150486007546801</v>
      </c>
      <c r="W100" s="16">
        <v>1.8335977862729599E-2</v>
      </c>
      <c r="X100" s="18">
        <v>2.5547598993318799</v>
      </c>
      <c r="Y100" s="16">
        <v>2.3040765216974901E-2</v>
      </c>
      <c r="Z100" s="15">
        <v>1897259.39</v>
      </c>
      <c r="AA100" s="16">
        <v>0.119612380044432</v>
      </c>
      <c r="AB100" s="17">
        <v>452721.52</v>
      </c>
      <c r="AC100" s="16">
        <v>9.4874398216515998E-2</v>
      </c>
      <c r="AD100" s="17">
        <v>750978.27</v>
      </c>
      <c r="AE100" s="16">
        <v>9.5623728990460802E-2</v>
      </c>
      <c r="AF100" s="18">
        <v>4.1907868439741902</v>
      </c>
      <c r="AG100" s="16">
        <v>2.2594355908050399E-2</v>
      </c>
      <c r="AH100" s="18">
        <v>2.5263838725986001</v>
      </c>
      <c r="AI100" s="16">
        <v>2.1894972169026701E-2</v>
      </c>
      <c r="AJ100" s="15">
        <v>3721843.57</v>
      </c>
      <c r="AK100" s="16">
        <v>0.10149536174161899</v>
      </c>
      <c r="AL100" s="17">
        <v>882898.61</v>
      </c>
      <c r="AM100" s="16">
        <v>6.2540940504618003E-2</v>
      </c>
      <c r="AN100" s="17">
        <v>1469274.72</v>
      </c>
      <c r="AO100" s="16">
        <v>5.9794523274574997E-2</v>
      </c>
      <c r="AP100" s="18">
        <v>4.2154824210222701</v>
      </c>
      <c r="AQ100" s="16">
        <v>3.66615720411686E-2</v>
      </c>
      <c r="AR100" s="18">
        <v>2.5331161826564301</v>
      </c>
      <c r="AS100" s="16">
        <v>3.9348041107247801E-2</v>
      </c>
    </row>
    <row r="101" spans="4:45" x14ac:dyDescent="0.2">
      <c r="D101" s="29"/>
      <c r="E101" s="14" t="s">
        <v>302</v>
      </c>
      <c r="F101" s="15">
        <v>1153246.48</v>
      </c>
      <c r="G101" s="16">
        <v>7.1288786216885504E-3</v>
      </c>
      <c r="H101" s="17">
        <v>285696.53999999998</v>
      </c>
      <c r="I101" s="16">
        <v>4.1811276475534603E-3</v>
      </c>
      <c r="J101" s="17">
        <v>478799.37</v>
      </c>
      <c r="K101" s="16">
        <v>3.0932730482143402E-3</v>
      </c>
      <c r="L101" s="18">
        <v>4.0366133940579099</v>
      </c>
      <c r="M101" s="16">
        <v>2.9354773685507699E-3</v>
      </c>
      <c r="N101" s="18">
        <v>2.4086215485204199</v>
      </c>
      <c r="O101" s="16">
        <v>4.0231608384838601E-3</v>
      </c>
      <c r="P101" s="15">
        <v>3617712.6</v>
      </c>
      <c r="Q101" s="16">
        <v>1.35903083587508E-2</v>
      </c>
      <c r="R101" s="17">
        <v>894914.78</v>
      </c>
      <c r="S101" s="16">
        <v>-2.5365848134517098E-3</v>
      </c>
      <c r="T101" s="17">
        <v>1498232.35</v>
      </c>
      <c r="U101" s="16">
        <v>-2.2768201305637201E-3</v>
      </c>
      <c r="V101" s="18">
        <v>4.0425219035939897</v>
      </c>
      <c r="W101" s="16">
        <v>1.6167904433052702E-2</v>
      </c>
      <c r="X101" s="18">
        <v>2.4146539086544201</v>
      </c>
      <c r="Y101" s="16">
        <v>1.5903337528342099E-2</v>
      </c>
      <c r="Z101" s="15">
        <v>6914058.7400000002</v>
      </c>
      <c r="AA101" s="16">
        <v>1.9190522307974901E-2</v>
      </c>
      <c r="AB101" s="17">
        <v>1722068.92</v>
      </c>
      <c r="AC101" s="16">
        <v>2.2377758540343402E-3</v>
      </c>
      <c r="AD101" s="17">
        <v>2886897.12</v>
      </c>
      <c r="AE101" s="16">
        <v>1.7078738991312E-3</v>
      </c>
      <c r="AF101" s="18">
        <v>4.0149721417653801</v>
      </c>
      <c r="AG101" s="16">
        <v>1.69148947109828E-2</v>
      </c>
      <c r="AH101" s="18">
        <v>2.3949792641034602</v>
      </c>
      <c r="AI101" s="16">
        <v>1.7452841156965999E-2</v>
      </c>
      <c r="AJ101" s="15">
        <v>13454275.130000001</v>
      </c>
      <c r="AK101" s="16">
        <v>4.4476665898432501E-2</v>
      </c>
      <c r="AL101" s="17">
        <v>3369753.66</v>
      </c>
      <c r="AM101" s="16">
        <v>3.5258874345561603E-2</v>
      </c>
      <c r="AN101" s="17">
        <v>5649154.5899999999</v>
      </c>
      <c r="AO101" s="16">
        <v>2.7381940213841698E-2</v>
      </c>
      <c r="AP101" s="18">
        <v>3.9926583624513401</v>
      </c>
      <c r="AQ101" s="16">
        <v>8.9038517623892793E-3</v>
      </c>
      <c r="AR101" s="18">
        <v>2.3816439992306901</v>
      </c>
      <c r="AS101" s="16">
        <v>1.66391144475759E-2</v>
      </c>
    </row>
    <row r="102" spans="4:45" x14ac:dyDescent="0.2">
      <c r="D102" s="29"/>
      <c r="E102" s="14" t="s">
        <v>303</v>
      </c>
      <c r="F102" s="15">
        <v>544978.18000000005</v>
      </c>
      <c r="G102" s="16">
        <v>1.33280472059456E-2</v>
      </c>
      <c r="H102" s="17">
        <v>143103.94</v>
      </c>
      <c r="I102" s="16">
        <v>4.9588808684224397E-2</v>
      </c>
      <c r="J102" s="17">
        <v>221332.42</v>
      </c>
      <c r="K102" s="16">
        <v>3.8052633988134701E-2</v>
      </c>
      <c r="L102" s="18">
        <v>3.8082681720712901</v>
      </c>
      <c r="M102" s="16">
        <v>-3.45475877584248E-2</v>
      </c>
      <c r="N102" s="18">
        <v>2.4622609737877501</v>
      </c>
      <c r="O102" s="16">
        <v>-2.38182400127426E-2</v>
      </c>
      <c r="P102" s="15">
        <v>1758590.24</v>
      </c>
      <c r="Q102" s="16">
        <v>1.6406760683330399E-2</v>
      </c>
      <c r="R102" s="17">
        <v>458498.3</v>
      </c>
      <c r="S102" s="16">
        <v>1.8405623112513699E-2</v>
      </c>
      <c r="T102" s="17">
        <v>709186.27</v>
      </c>
      <c r="U102" s="16">
        <v>3.23908772113588E-3</v>
      </c>
      <c r="V102" s="18">
        <v>3.83554364323706</v>
      </c>
      <c r="W102" s="16">
        <v>-1.9627370311194898E-3</v>
      </c>
      <c r="X102" s="18">
        <v>2.4797296766616799</v>
      </c>
      <c r="Y102" s="16">
        <v>1.31251594194808E-2</v>
      </c>
      <c r="Z102" s="15">
        <v>3312758.98</v>
      </c>
      <c r="AA102" s="16">
        <v>7.0612655440978403E-3</v>
      </c>
      <c r="AB102" s="17">
        <v>870170.47</v>
      </c>
      <c r="AC102" s="16">
        <v>1.53760952565716E-2</v>
      </c>
      <c r="AD102" s="17">
        <v>1350745.84</v>
      </c>
      <c r="AE102" s="16">
        <v>-1.02840867471687E-2</v>
      </c>
      <c r="AF102" s="18">
        <v>3.8070229848181398</v>
      </c>
      <c r="AG102" s="16">
        <v>-8.18891615758662E-3</v>
      </c>
      <c r="AH102" s="18">
        <v>2.4525405756570802</v>
      </c>
      <c r="AI102" s="16">
        <v>1.75255869477321E-2</v>
      </c>
      <c r="AJ102" s="15">
        <v>6690754.9699999997</v>
      </c>
      <c r="AK102" s="16">
        <v>2.7581320332471099E-2</v>
      </c>
      <c r="AL102" s="17">
        <v>1739061.2</v>
      </c>
      <c r="AM102" s="16">
        <v>1.6381393333407199E-2</v>
      </c>
      <c r="AN102" s="17">
        <v>2701521.38</v>
      </c>
      <c r="AO102" s="16">
        <v>-2.2844513605453799E-2</v>
      </c>
      <c r="AP102" s="18">
        <v>3.8473372702467299</v>
      </c>
      <c r="AQ102" s="16">
        <v>1.10194136497637E-2</v>
      </c>
      <c r="AR102" s="18">
        <v>2.4766618615470701</v>
      </c>
      <c r="AS102" s="16">
        <v>5.1604718634885E-2</v>
      </c>
    </row>
    <row r="103" spans="4:45" x14ac:dyDescent="0.2">
      <c r="D103" s="29"/>
      <c r="E103" s="14" t="s">
        <v>304</v>
      </c>
      <c r="F103" s="15">
        <v>1831543.01</v>
      </c>
      <c r="G103" s="16">
        <v>1.0369852825033899E-2</v>
      </c>
      <c r="H103" s="17">
        <v>539791.26</v>
      </c>
      <c r="I103" s="16">
        <v>0.111246419939616</v>
      </c>
      <c r="J103" s="17">
        <v>855259.31</v>
      </c>
      <c r="K103" s="16">
        <v>6.1623306834767397E-2</v>
      </c>
      <c r="L103" s="18">
        <v>3.3930579202041899</v>
      </c>
      <c r="M103" s="16">
        <v>-9.0777855662350804E-2</v>
      </c>
      <c r="N103" s="18">
        <v>2.1415060772621102</v>
      </c>
      <c r="O103" s="16">
        <v>-4.8278380551521401E-2</v>
      </c>
      <c r="P103" s="15">
        <v>6347422.1100000003</v>
      </c>
      <c r="Q103" s="16">
        <v>3.2984312334075797E-2</v>
      </c>
      <c r="R103" s="17">
        <v>1740891.03</v>
      </c>
      <c r="S103" s="16">
        <v>9.3814555827007998E-2</v>
      </c>
      <c r="T103" s="17">
        <v>2734077.5</v>
      </c>
      <c r="U103" s="16">
        <v>4.0068108150566099E-2</v>
      </c>
      <c r="V103" s="18">
        <v>3.6460766358248198</v>
      </c>
      <c r="W103" s="16">
        <v>-5.5612940208991699E-2</v>
      </c>
      <c r="X103" s="18">
        <v>2.32159553267967</v>
      </c>
      <c r="Y103" s="16">
        <v>-6.8108960951477103E-3</v>
      </c>
      <c r="Z103" s="15">
        <v>11787728.59</v>
      </c>
      <c r="AA103" s="16">
        <v>-2.54269934515844E-2</v>
      </c>
      <c r="AB103" s="17">
        <v>3186023.02</v>
      </c>
      <c r="AC103" s="16">
        <v>2.7220634261793102E-2</v>
      </c>
      <c r="AD103" s="17">
        <v>5137492.01</v>
      </c>
      <c r="AE103" s="16">
        <v>-1.2973141930529199E-2</v>
      </c>
      <c r="AF103" s="18">
        <v>3.6998253044637499</v>
      </c>
      <c r="AG103" s="16">
        <v>-5.1252502098745802E-2</v>
      </c>
      <c r="AH103" s="18">
        <v>2.2944519557510699</v>
      </c>
      <c r="AI103" s="16">
        <v>-1.26175406669417E-2</v>
      </c>
      <c r="AJ103" s="15">
        <v>22582643.82</v>
      </c>
      <c r="AK103" s="16">
        <v>-9.7942752216840893E-3</v>
      </c>
      <c r="AL103" s="17">
        <v>6029277.0199999996</v>
      </c>
      <c r="AM103" s="16">
        <v>3.4358636554657103E-2</v>
      </c>
      <c r="AN103" s="17">
        <v>9808256.2100000009</v>
      </c>
      <c r="AO103" s="16">
        <v>-6.1898851207912702E-3</v>
      </c>
      <c r="AP103" s="18">
        <v>3.7454978009950501</v>
      </c>
      <c r="AQ103" s="16">
        <v>-4.26862697481891E-2</v>
      </c>
      <c r="AR103" s="18">
        <v>2.3024116964823902</v>
      </c>
      <c r="AS103" s="16">
        <v>-3.6268398227471401E-3</v>
      </c>
    </row>
    <row r="104" spans="4:45" x14ac:dyDescent="0.2">
      <c r="D104" s="29"/>
      <c r="E104" s="14" t="s">
        <v>305</v>
      </c>
      <c r="F104" s="15">
        <v>1518689.97</v>
      </c>
      <c r="G104" s="16">
        <v>5.9216929359710201E-2</v>
      </c>
      <c r="H104" s="17">
        <v>365703.66</v>
      </c>
      <c r="I104" s="16">
        <v>8.5771777071760105E-3</v>
      </c>
      <c r="J104" s="17">
        <v>608680.17000000004</v>
      </c>
      <c r="K104" s="16">
        <v>-5.7627061386039499E-2</v>
      </c>
      <c r="L104" s="18">
        <v>4.1527885446921697</v>
      </c>
      <c r="M104" s="16">
        <v>5.0209099285445598E-2</v>
      </c>
      <c r="N104" s="18">
        <v>2.4950541267017101</v>
      </c>
      <c r="O104" s="16">
        <v>0.12398911933698301</v>
      </c>
      <c r="P104" s="15">
        <v>5040503.7</v>
      </c>
      <c r="Q104" s="16">
        <v>0.10312534735948301</v>
      </c>
      <c r="R104" s="17">
        <v>1201789.23</v>
      </c>
      <c r="S104" s="16">
        <v>5.6457096741623101E-2</v>
      </c>
      <c r="T104" s="17">
        <v>2001037.74</v>
      </c>
      <c r="U104" s="16">
        <v>-1.05704779854253E-2</v>
      </c>
      <c r="V104" s="18">
        <v>4.194166143426</v>
      </c>
      <c r="W104" s="16">
        <v>4.4174298002064502E-2</v>
      </c>
      <c r="X104" s="18">
        <v>2.5189448450882299</v>
      </c>
      <c r="Y104" s="16">
        <v>0.11491048408724799</v>
      </c>
      <c r="Z104" s="15">
        <v>9562849.6099999994</v>
      </c>
      <c r="AA104" s="16">
        <v>7.8427334648980204E-2</v>
      </c>
      <c r="AB104" s="17">
        <v>2284083.14</v>
      </c>
      <c r="AC104" s="16">
        <v>4.3911603539949197E-2</v>
      </c>
      <c r="AD104" s="17">
        <v>3828458.88</v>
      </c>
      <c r="AE104" s="16">
        <v>-2.0512211735579301E-2</v>
      </c>
      <c r="AF104" s="18">
        <v>4.1867344679931398</v>
      </c>
      <c r="AG104" s="16">
        <v>3.30638446703597E-2</v>
      </c>
      <c r="AH104" s="18">
        <v>2.4978326553163899</v>
      </c>
      <c r="AI104" s="16">
        <v>0.101011515988242</v>
      </c>
      <c r="AJ104" s="15">
        <v>17716985.359999999</v>
      </c>
      <c r="AK104" s="16">
        <v>7.2585268708964104E-2</v>
      </c>
      <c r="AL104" s="17">
        <v>4303429.03</v>
      </c>
      <c r="AM104" s="16">
        <v>5.1623308208077999E-2</v>
      </c>
      <c r="AN104" s="17">
        <v>7391101.7699999996</v>
      </c>
      <c r="AO104" s="16">
        <v>2.9716211017976201E-3</v>
      </c>
      <c r="AP104" s="18">
        <v>4.1169460996083904</v>
      </c>
      <c r="AQ104" s="16">
        <v>1.9932955400736099E-2</v>
      </c>
      <c r="AR104" s="18">
        <v>2.39706959954361</v>
      </c>
      <c r="AS104" s="16">
        <v>6.94073951271858E-2</v>
      </c>
    </row>
    <row r="105" spans="4:45" x14ac:dyDescent="0.2">
      <c r="D105" s="29"/>
      <c r="E105" s="14" t="s">
        <v>306</v>
      </c>
      <c r="F105" s="15">
        <v>1057306.67</v>
      </c>
      <c r="G105" s="16">
        <v>1.4524973627363E-2</v>
      </c>
      <c r="H105" s="17">
        <v>240888.81</v>
      </c>
      <c r="I105" s="16">
        <v>4.5450613834744698E-2</v>
      </c>
      <c r="J105" s="17">
        <v>412515.47</v>
      </c>
      <c r="K105" s="16">
        <v>2.8870007386635602E-2</v>
      </c>
      <c r="L105" s="18">
        <v>4.3891896431386801</v>
      </c>
      <c r="M105" s="16">
        <v>-2.9581158400152002E-2</v>
      </c>
      <c r="N105" s="18">
        <v>2.5630715618980302</v>
      </c>
      <c r="O105" s="16">
        <v>-1.3942513297388701E-2</v>
      </c>
      <c r="P105" s="15">
        <v>3534135.38</v>
      </c>
      <c r="Q105" s="16">
        <v>1.86868288293827E-2</v>
      </c>
      <c r="R105" s="17">
        <v>862856</v>
      </c>
      <c r="S105" s="16">
        <v>4.9857704114595898E-2</v>
      </c>
      <c r="T105" s="17">
        <v>1514211.27</v>
      </c>
      <c r="U105" s="16">
        <v>4.1619645545979897E-2</v>
      </c>
      <c r="V105" s="18">
        <v>4.09585768656647</v>
      </c>
      <c r="W105" s="16">
        <v>-2.9690571553695699E-2</v>
      </c>
      <c r="X105" s="18">
        <v>2.3339777282201899</v>
      </c>
      <c r="Y105" s="16">
        <v>-2.2016497878721002E-2</v>
      </c>
      <c r="Z105" s="15">
        <v>6751864.4800000004</v>
      </c>
      <c r="AA105" s="16">
        <v>1.3323692557513899E-2</v>
      </c>
      <c r="AB105" s="17">
        <v>1635746.97</v>
      </c>
      <c r="AC105" s="16">
        <v>-2.1089565680531002E-3</v>
      </c>
      <c r="AD105" s="17">
        <v>2919451.09</v>
      </c>
      <c r="AE105" s="16">
        <v>-1.3232388351838599E-2</v>
      </c>
      <c r="AF105" s="18">
        <v>4.1276949331594999</v>
      </c>
      <c r="AG105" s="16">
        <v>1.54652646971268E-2</v>
      </c>
      <c r="AH105" s="18">
        <v>2.3127171073792501</v>
      </c>
      <c r="AI105" s="16">
        <v>2.6912193505213299E-2</v>
      </c>
      <c r="AJ105" s="15">
        <v>13168973.369999999</v>
      </c>
      <c r="AK105" s="16">
        <v>2.57800891276409E-2</v>
      </c>
      <c r="AL105" s="17">
        <v>3114152.54</v>
      </c>
      <c r="AM105" s="16">
        <v>2.6037380361973502E-3</v>
      </c>
      <c r="AN105" s="17">
        <v>5519106.3399999999</v>
      </c>
      <c r="AO105" s="16">
        <v>-1.1897606742699501E-2</v>
      </c>
      <c r="AP105" s="18">
        <v>4.2287502621820803</v>
      </c>
      <c r="AQ105" s="16">
        <v>2.3116162659476001E-2</v>
      </c>
      <c r="AR105" s="18">
        <v>2.3860698741311102</v>
      </c>
      <c r="AS105" s="16">
        <v>3.8131367890057499E-2</v>
      </c>
    </row>
    <row r="106" spans="4:45" x14ac:dyDescent="0.2">
      <c r="D106" s="29"/>
      <c r="E106" s="14" t="s">
        <v>307</v>
      </c>
      <c r="F106" s="15">
        <v>1127533.1499999999</v>
      </c>
      <c r="G106" s="16">
        <v>6.9981935345212895E-2</v>
      </c>
      <c r="H106" s="17">
        <v>292840.46999999997</v>
      </c>
      <c r="I106" s="16">
        <v>3.8886446353134603E-2</v>
      </c>
      <c r="J106" s="17">
        <v>561648.43000000005</v>
      </c>
      <c r="K106" s="16">
        <v>1.1021269704057E-2</v>
      </c>
      <c r="L106" s="18">
        <v>3.8503324011192901</v>
      </c>
      <c r="M106" s="16">
        <v>2.9931557102544401E-2</v>
      </c>
      <c r="N106" s="18">
        <v>2.0075426009826098</v>
      </c>
      <c r="O106" s="16">
        <v>5.8317928027779999E-2</v>
      </c>
      <c r="P106" s="15">
        <v>3691569.85</v>
      </c>
      <c r="Q106" s="16">
        <v>7.4503801917791906E-2</v>
      </c>
      <c r="R106" s="17">
        <v>954261.66</v>
      </c>
      <c r="S106" s="16">
        <v>3.4159050884099901E-2</v>
      </c>
      <c r="T106" s="17">
        <v>1821565.69</v>
      </c>
      <c r="U106" s="16">
        <v>6.43202623384986E-3</v>
      </c>
      <c r="V106" s="18">
        <v>3.8685090313698698</v>
      </c>
      <c r="W106" s="16">
        <v>3.9012133577713597E-2</v>
      </c>
      <c r="X106" s="18">
        <v>2.0265916679622999</v>
      </c>
      <c r="Y106" s="16">
        <v>6.76367344336926E-2</v>
      </c>
      <c r="Z106" s="15">
        <v>7052580.6399999997</v>
      </c>
      <c r="AA106" s="16">
        <v>6.3257610723392602E-2</v>
      </c>
      <c r="AB106" s="17">
        <v>1823703.26</v>
      </c>
      <c r="AC106" s="16">
        <v>2.4005223545915E-2</v>
      </c>
      <c r="AD106" s="17">
        <v>3507068.22</v>
      </c>
      <c r="AE106" s="16">
        <v>4.1993241162761796E-3</v>
      </c>
      <c r="AF106" s="18">
        <v>3.8671755403891699</v>
      </c>
      <c r="AG106" s="16">
        <v>3.8332213815819097E-2</v>
      </c>
      <c r="AH106" s="18">
        <v>2.0109619196401001</v>
      </c>
      <c r="AI106" s="16">
        <v>5.8811318817695399E-2</v>
      </c>
      <c r="AJ106" s="15">
        <v>13626211.619999999</v>
      </c>
      <c r="AK106" s="16">
        <v>5.0424587073125998E-2</v>
      </c>
      <c r="AL106" s="17">
        <v>3582339.44</v>
      </c>
      <c r="AM106" s="16">
        <v>6.4363126929846304E-2</v>
      </c>
      <c r="AN106" s="17">
        <v>6929449.1399999997</v>
      </c>
      <c r="AO106" s="16">
        <v>5.4325325509262203E-2</v>
      </c>
      <c r="AP106" s="18">
        <v>3.8037187285635898</v>
      </c>
      <c r="AQ106" s="16">
        <v>-1.30956620950652E-2</v>
      </c>
      <c r="AR106" s="18">
        <v>1.96642061218736</v>
      </c>
      <c r="AS106" s="16">
        <v>-3.6997484000035399E-3</v>
      </c>
    </row>
    <row r="107" spans="4:45" x14ac:dyDescent="0.2">
      <c r="D107" s="29"/>
      <c r="E107" s="14" t="s">
        <v>308</v>
      </c>
      <c r="F107" s="15">
        <v>877021.81</v>
      </c>
      <c r="G107" s="16">
        <v>3.8891013672875403E-2</v>
      </c>
      <c r="H107" s="17">
        <v>224365.94</v>
      </c>
      <c r="I107" s="16">
        <v>4.727082455224E-2</v>
      </c>
      <c r="J107" s="17">
        <v>383160.76</v>
      </c>
      <c r="K107" s="16">
        <v>6.4292779036598897E-3</v>
      </c>
      <c r="L107" s="18">
        <v>3.9088901372463201</v>
      </c>
      <c r="M107" s="16">
        <v>-8.0015700646940205E-3</v>
      </c>
      <c r="N107" s="18">
        <v>2.2889134315319799</v>
      </c>
      <c r="O107" s="16">
        <v>3.2254363502651297E-2</v>
      </c>
      <c r="P107" s="15">
        <v>2813693.52</v>
      </c>
      <c r="Q107" s="16">
        <v>4.1163095938103099E-2</v>
      </c>
      <c r="R107" s="17">
        <v>720045.18</v>
      </c>
      <c r="S107" s="16">
        <v>6.6320752199437297E-2</v>
      </c>
      <c r="T107" s="17">
        <v>1234307.8799999999</v>
      </c>
      <c r="U107" s="16">
        <v>3.6219071549441602E-2</v>
      </c>
      <c r="V107" s="18">
        <v>3.9076624608472499</v>
      </c>
      <c r="W107" s="16">
        <v>-2.35929538175477E-2</v>
      </c>
      <c r="X107" s="18">
        <v>2.2795718682440902</v>
      </c>
      <c r="Y107" s="16">
        <v>4.7712153968260196E-3</v>
      </c>
      <c r="Z107" s="15">
        <v>5276562.32</v>
      </c>
      <c r="AA107" s="16">
        <v>1.1980741941455099E-2</v>
      </c>
      <c r="AB107" s="17">
        <v>1334628.18</v>
      </c>
      <c r="AC107" s="16">
        <v>2.2601757012778698E-2</v>
      </c>
      <c r="AD107" s="17">
        <v>2327922.7200000002</v>
      </c>
      <c r="AE107" s="16">
        <v>6.45097259573454E-3</v>
      </c>
      <c r="AF107" s="18">
        <v>3.9535822778745802</v>
      </c>
      <c r="AG107" s="16">
        <v>-1.0386267184157401E-2</v>
      </c>
      <c r="AH107" s="18">
        <v>2.26663981354158</v>
      </c>
      <c r="AI107" s="16">
        <v>5.4943256018310802E-3</v>
      </c>
      <c r="AJ107" s="15">
        <v>10256104.08</v>
      </c>
      <c r="AK107" s="16">
        <v>1.32760789681942E-2</v>
      </c>
      <c r="AL107" s="17">
        <v>2564493.5099999998</v>
      </c>
      <c r="AM107" s="16">
        <v>2.1508486211689801E-2</v>
      </c>
      <c r="AN107" s="17">
        <v>4514720.67</v>
      </c>
      <c r="AO107" s="16">
        <v>9.9030758086164593E-3</v>
      </c>
      <c r="AP107" s="18">
        <v>3.99927082677624</v>
      </c>
      <c r="AQ107" s="16">
        <v>-8.05906887178774E-3</v>
      </c>
      <c r="AR107" s="18">
        <v>2.2717029091414398</v>
      </c>
      <c r="AS107" s="16">
        <v>3.3399276033266199E-3</v>
      </c>
    </row>
    <row r="108" spans="4:45" x14ac:dyDescent="0.2">
      <c r="D108" s="29"/>
      <c r="E108" s="14" t="s">
        <v>309</v>
      </c>
      <c r="F108" s="15">
        <v>807766.77</v>
      </c>
      <c r="G108" s="16">
        <v>4.1000481537300598E-2</v>
      </c>
      <c r="H108" s="17">
        <v>198491.32</v>
      </c>
      <c r="I108" s="16">
        <v>4.5222571054546599E-2</v>
      </c>
      <c r="J108" s="17">
        <v>361803.71</v>
      </c>
      <c r="K108" s="16">
        <v>3.1213791741641201E-2</v>
      </c>
      <c r="L108" s="18">
        <v>4.0695319573672002</v>
      </c>
      <c r="M108" s="16">
        <v>-4.0394167081429502E-3</v>
      </c>
      <c r="N108" s="18">
        <v>2.2326105224294102</v>
      </c>
      <c r="O108" s="16">
        <v>9.4904566580034395E-3</v>
      </c>
      <c r="P108" s="15">
        <v>2628542.65</v>
      </c>
      <c r="Q108" s="16">
        <v>7.1205106281995001E-2</v>
      </c>
      <c r="R108" s="17">
        <v>638593.97</v>
      </c>
      <c r="S108" s="16">
        <v>6.2157067102830602E-2</v>
      </c>
      <c r="T108" s="17">
        <v>1159817</v>
      </c>
      <c r="U108" s="16">
        <v>4.4933509444423203E-2</v>
      </c>
      <c r="V108" s="18">
        <v>4.1161407302358297</v>
      </c>
      <c r="W108" s="16">
        <v>8.5185510311051801E-3</v>
      </c>
      <c r="X108" s="18">
        <v>2.2663425781825901</v>
      </c>
      <c r="Y108" s="16">
        <v>2.51418837659249E-2</v>
      </c>
      <c r="Z108" s="15">
        <v>4960542.97</v>
      </c>
      <c r="AA108" s="16">
        <v>4.5978871907441501E-2</v>
      </c>
      <c r="AB108" s="17">
        <v>1205138.46</v>
      </c>
      <c r="AC108" s="16">
        <v>3.4917621048070502E-2</v>
      </c>
      <c r="AD108" s="17">
        <v>2199873.19</v>
      </c>
      <c r="AE108" s="16">
        <v>1.96985409168564E-2</v>
      </c>
      <c r="AF108" s="18">
        <v>4.11616020452953</v>
      </c>
      <c r="AG108" s="16">
        <v>1.0688049593908001E-2</v>
      </c>
      <c r="AH108" s="18">
        <v>2.2549222348584599</v>
      </c>
      <c r="AI108" s="16">
        <v>2.5772647440443899E-2</v>
      </c>
      <c r="AJ108" s="15">
        <v>9649198.6300000008</v>
      </c>
      <c r="AK108" s="16">
        <v>4.4003539307962102E-2</v>
      </c>
      <c r="AL108" s="17">
        <v>2342086.15</v>
      </c>
      <c r="AM108" s="16">
        <v>3.5425451543836001E-2</v>
      </c>
      <c r="AN108" s="17">
        <v>4289950.59</v>
      </c>
      <c r="AO108" s="16">
        <v>2.0845371931828598E-2</v>
      </c>
      <c r="AP108" s="18">
        <v>4.1199161824171204</v>
      </c>
      <c r="AQ108" s="16">
        <v>8.2846019975036603E-3</v>
      </c>
      <c r="AR108" s="18">
        <v>2.2492563556541998</v>
      </c>
      <c r="AS108" s="16">
        <v>2.2685284189817599E-2</v>
      </c>
    </row>
    <row r="109" spans="4:45" x14ac:dyDescent="0.2">
      <c r="D109" s="29"/>
      <c r="E109" s="14" t="s">
        <v>310</v>
      </c>
      <c r="F109" s="15">
        <v>569426.43000000005</v>
      </c>
      <c r="G109" s="16">
        <v>8.1831642402659403E-4</v>
      </c>
      <c r="H109" s="17">
        <v>140527.93</v>
      </c>
      <c r="I109" s="16">
        <v>3.7913845899319197E-2</v>
      </c>
      <c r="J109" s="17">
        <v>242150.41</v>
      </c>
      <c r="K109" s="16">
        <v>2.2817133255643102E-3</v>
      </c>
      <c r="L109" s="18">
        <v>4.0520516455340996</v>
      </c>
      <c r="M109" s="16">
        <v>-3.5740470773997897E-2</v>
      </c>
      <c r="N109" s="18">
        <v>2.35154022658892</v>
      </c>
      <c r="O109" s="16">
        <v>-1.4600654507425999E-3</v>
      </c>
      <c r="P109" s="15">
        <v>1799864.38</v>
      </c>
      <c r="Q109" s="16">
        <v>3.0529179448076201E-2</v>
      </c>
      <c r="R109" s="17">
        <v>438223.11</v>
      </c>
      <c r="S109" s="16">
        <v>2.9224923412864399E-2</v>
      </c>
      <c r="T109" s="17">
        <v>755821.16</v>
      </c>
      <c r="U109" s="16">
        <v>-8.1786230002081194E-3</v>
      </c>
      <c r="V109" s="18">
        <v>4.1071872727113803</v>
      </c>
      <c r="W109" s="16">
        <v>1.26722158154419E-3</v>
      </c>
      <c r="X109" s="18">
        <v>2.38133632035388</v>
      </c>
      <c r="Y109" s="16">
        <v>3.9026989482091601E-2</v>
      </c>
      <c r="Z109" s="15">
        <v>3381999.34</v>
      </c>
      <c r="AA109" s="16">
        <v>6.42029616009038E-3</v>
      </c>
      <c r="AB109" s="17">
        <v>810205.6</v>
      </c>
      <c r="AC109" s="16">
        <v>-4.3203007929794599E-3</v>
      </c>
      <c r="AD109" s="17">
        <v>1420675.38</v>
      </c>
      <c r="AE109" s="16">
        <v>-2.9939228500788E-2</v>
      </c>
      <c r="AF109" s="18">
        <v>4.1742482895699604</v>
      </c>
      <c r="AG109" s="16">
        <v>1.0787200905696801E-2</v>
      </c>
      <c r="AH109" s="18">
        <v>2.3805574359992101</v>
      </c>
      <c r="AI109" s="16">
        <v>3.7481697775166502E-2</v>
      </c>
      <c r="AJ109" s="15">
        <v>6837271.1200000001</v>
      </c>
      <c r="AK109" s="16">
        <v>1.6592847908358899E-2</v>
      </c>
      <c r="AL109" s="17">
        <v>1626879.85</v>
      </c>
      <c r="AM109" s="16">
        <v>6.0835631608363904E-3</v>
      </c>
      <c r="AN109" s="17">
        <v>2876103.34</v>
      </c>
      <c r="AO109" s="16">
        <v>-2.0712210622471101E-2</v>
      </c>
      <c r="AP109" s="18">
        <v>4.2026896577519199</v>
      </c>
      <c r="AQ109" s="16">
        <v>1.04457374440204E-2</v>
      </c>
      <c r="AR109" s="18">
        <v>2.3772689335981898</v>
      </c>
      <c r="AS109" s="16">
        <v>3.8094070951852098E-2</v>
      </c>
    </row>
    <row r="110" spans="4:45" x14ac:dyDescent="0.2">
      <c r="D110" s="29"/>
      <c r="E110" s="14" t="s">
        <v>311</v>
      </c>
      <c r="F110" s="15">
        <v>1057442.8400000001</v>
      </c>
      <c r="G110" s="16">
        <v>9.3267357245638304E-4</v>
      </c>
      <c r="H110" s="17">
        <v>291095.96999999997</v>
      </c>
      <c r="I110" s="16">
        <v>-5.07974520455318E-2</v>
      </c>
      <c r="J110" s="17">
        <v>393119.2</v>
      </c>
      <c r="K110" s="16">
        <v>-6.0971482853637701E-3</v>
      </c>
      <c r="L110" s="18">
        <v>3.6326261747972701</v>
      </c>
      <c r="M110" s="16">
        <v>5.4498511123328298E-2</v>
      </c>
      <c r="N110" s="18">
        <v>2.6898783880309098</v>
      </c>
      <c r="O110" s="16">
        <v>7.0729466624354798E-3</v>
      </c>
      <c r="P110" s="15">
        <v>3534409.06</v>
      </c>
      <c r="Q110" s="16">
        <v>2.6545580450002999E-2</v>
      </c>
      <c r="R110" s="17">
        <v>964254.92</v>
      </c>
      <c r="S110" s="16">
        <v>-4.72796650946984E-2</v>
      </c>
      <c r="T110" s="17">
        <v>1279482.0900000001</v>
      </c>
      <c r="U110" s="16">
        <v>-7.8814166051247702E-3</v>
      </c>
      <c r="V110" s="18">
        <v>3.6654301540924501</v>
      </c>
      <c r="W110" s="16">
        <v>7.7488894526471397E-2</v>
      </c>
      <c r="X110" s="18">
        <v>2.7623747824402902</v>
      </c>
      <c r="Y110" s="16">
        <v>3.4700486042025303E-2</v>
      </c>
      <c r="Z110" s="15">
        <v>6554433.2999999998</v>
      </c>
      <c r="AA110" s="16">
        <v>1.3165878709700801E-2</v>
      </c>
      <c r="AB110" s="17">
        <v>1815481.83</v>
      </c>
      <c r="AC110" s="16">
        <v>-5.4000455866397297E-2</v>
      </c>
      <c r="AD110" s="17">
        <v>2359676.89</v>
      </c>
      <c r="AE110" s="16">
        <v>-4.8430191643850297E-2</v>
      </c>
      <c r="AF110" s="18">
        <v>3.61029958641888</v>
      </c>
      <c r="AG110" s="16">
        <v>7.1000387888783406E-2</v>
      </c>
      <c r="AH110" s="18">
        <v>2.7776825411041801</v>
      </c>
      <c r="AI110" s="16">
        <v>6.4731005347846399E-2</v>
      </c>
      <c r="AJ110" s="15">
        <v>12632028.800000001</v>
      </c>
      <c r="AK110" s="16">
        <v>2.3503712568947299E-2</v>
      </c>
      <c r="AL110" s="17">
        <v>3542379.78</v>
      </c>
      <c r="AM110" s="16">
        <v>-3.2010629864992798E-2</v>
      </c>
      <c r="AN110" s="17">
        <v>4615781.0999999996</v>
      </c>
      <c r="AO110" s="16">
        <v>-2.7348596415795599E-2</v>
      </c>
      <c r="AP110" s="18">
        <v>3.5659724774061301</v>
      </c>
      <c r="AQ110" s="16">
        <v>5.7350157085090198E-2</v>
      </c>
      <c r="AR110" s="18">
        <v>2.7367044767352602</v>
      </c>
      <c r="AS110" s="16">
        <v>5.2282152472461298E-2</v>
      </c>
    </row>
    <row r="111" spans="4:45" x14ac:dyDescent="0.2">
      <c r="D111" s="29"/>
      <c r="E111" s="14" t="s">
        <v>312</v>
      </c>
      <c r="F111" s="15">
        <v>545832.80000000005</v>
      </c>
      <c r="G111" s="16">
        <v>6.1489450521831399E-2</v>
      </c>
      <c r="H111" s="17">
        <v>138259.16</v>
      </c>
      <c r="I111" s="16">
        <v>3.72604274715281E-2</v>
      </c>
      <c r="J111" s="17">
        <v>227774.74</v>
      </c>
      <c r="K111" s="16">
        <v>2.4364545842496501E-2</v>
      </c>
      <c r="L111" s="18">
        <v>3.9478961104638599</v>
      </c>
      <c r="M111" s="16">
        <v>2.3358669056106899E-2</v>
      </c>
      <c r="N111" s="18">
        <v>2.3963710813587098</v>
      </c>
      <c r="O111" s="16">
        <v>3.6241887548735301E-2</v>
      </c>
      <c r="P111" s="15">
        <v>1819750.41</v>
      </c>
      <c r="Q111" s="16">
        <v>0.114784106354895</v>
      </c>
      <c r="R111" s="17">
        <v>458969.59999999998</v>
      </c>
      <c r="S111" s="16">
        <v>9.0125426881252302E-2</v>
      </c>
      <c r="T111" s="17">
        <v>754153.13</v>
      </c>
      <c r="U111" s="16">
        <v>6.7494865988865602E-2</v>
      </c>
      <c r="V111" s="18">
        <v>3.9648604395585201</v>
      </c>
      <c r="W111" s="16">
        <v>2.2620038819008901E-2</v>
      </c>
      <c r="X111" s="18">
        <v>2.4129720312902498</v>
      </c>
      <c r="Y111" s="16">
        <v>4.4299267258979702E-2</v>
      </c>
      <c r="Z111" s="15">
        <v>3404625.14</v>
      </c>
      <c r="AA111" s="16">
        <v>6.89288092516121E-2</v>
      </c>
      <c r="AB111" s="17">
        <v>863702.02</v>
      </c>
      <c r="AC111" s="16">
        <v>5.3781363632842201E-2</v>
      </c>
      <c r="AD111" s="17">
        <v>1421881.56</v>
      </c>
      <c r="AE111" s="16">
        <v>1.66910312680629E-2</v>
      </c>
      <c r="AF111" s="18">
        <v>3.9418978550032802</v>
      </c>
      <c r="AG111" s="16">
        <v>1.437437227638E-2</v>
      </c>
      <c r="AH111" s="18">
        <v>2.39445058982268</v>
      </c>
      <c r="AI111" s="16">
        <v>5.1380189631845E-2</v>
      </c>
      <c r="AJ111" s="15">
        <v>6580966.2999999998</v>
      </c>
      <c r="AK111" s="16">
        <v>7.0563470632476297E-2</v>
      </c>
      <c r="AL111" s="17">
        <v>1681961.21</v>
      </c>
      <c r="AM111" s="16">
        <v>5.4144590383119598E-2</v>
      </c>
      <c r="AN111" s="17">
        <v>2771941.93</v>
      </c>
      <c r="AO111" s="16">
        <v>4.5001789765464102E-3</v>
      </c>
      <c r="AP111" s="18">
        <v>3.91267424056706</v>
      </c>
      <c r="AQ111" s="16">
        <v>1.55755485529641E-2</v>
      </c>
      <c r="AR111" s="18">
        <v>2.3741357020419298</v>
      </c>
      <c r="AS111" s="16">
        <v>6.5767326914007801E-2</v>
      </c>
    </row>
    <row r="112" spans="4:45" x14ac:dyDescent="0.2">
      <c r="D112" s="29"/>
      <c r="E112" s="14" t="s">
        <v>313</v>
      </c>
      <c r="F112" s="15">
        <v>926395.36</v>
      </c>
      <c r="G112" s="16">
        <v>4.23148885503946E-2</v>
      </c>
      <c r="H112" s="17">
        <v>214032.54</v>
      </c>
      <c r="I112" s="16">
        <v>3.2184453604840901E-2</v>
      </c>
      <c r="J112" s="17">
        <v>402604.97</v>
      </c>
      <c r="K112" s="16">
        <v>1.7861736036062701E-2</v>
      </c>
      <c r="L112" s="18">
        <v>4.3282921372610001</v>
      </c>
      <c r="M112" s="16">
        <v>9.8145587352858905E-3</v>
      </c>
      <c r="N112" s="18">
        <v>2.30100328865786</v>
      </c>
      <c r="O112" s="16">
        <v>2.4024041427828501E-2</v>
      </c>
      <c r="P112" s="15">
        <v>3101833.75</v>
      </c>
      <c r="Q112" s="16">
        <v>5.9207942630441698E-2</v>
      </c>
      <c r="R112" s="17">
        <v>708866.02</v>
      </c>
      <c r="S112" s="16">
        <v>5.6049005406369402E-2</v>
      </c>
      <c r="T112" s="17">
        <v>1334095.3999999999</v>
      </c>
      <c r="U112" s="16">
        <v>4.5698711897128798E-2</v>
      </c>
      <c r="V112" s="18">
        <v>4.3757687101435598</v>
      </c>
      <c r="W112" s="16">
        <v>2.9912790106333101E-3</v>
      </c>
      <c r="X112" s="18">
        <v>2.32504643221167</v>
      </c>
      <c r="Y112" s="16">
        <v>1.29188556700085E-2</v>
      </c>
      <c r="Z112" s="15">
        <v>5852206.5300000003</v>
      </c>
      <c r="AA112" s="16">
        <v>3.9681229848182002E-2</v>
      </c>
      <c r="AB112" s="17">
        <v>1341961.56</v>
      </c>
      <c r="AC112" s="16">
        <v>3.9461248069002398E-2</v>
      </c>
      <c r="AD112" s="17">
        <v>2540859.73</v>
      </c>
      <c r="AE112" s="16">
        <v>3.6173057043488901E-2</v>
      </c>
      <c r="AF112" s="18">
        <v>4.3609345486766404</v>
      </c>
      <c r="AG112" s="16">
        <v>2.11630572653131E-4</v>
      </c>
      <c r="AH112" s="18">
        <v>2.3032387269957599</v>
      </c>
      <c r="AI112" s="16">
        <v>3.38570162662099E-3</v>
      </c>
      <c r="AJ112" s="15">
        <v>11047429.5</v>
      </c>
      <c r="AK112" s="16">
        <v>6.7944252700109699E-3</v>
      </c>
      <c r="AL112" s="17">
        <v>2565147.5</v>
      </c>
      <c r="AM112" s="16">
        <v>3.9618401820103698E-2</v>
      </c>
      <c r="AN112" s="17">
        <v>4868264.22</v>
      </c>
      <c r="AO112" s="16">
        <v>4.1086209025702702E-2</v>
      </c>
      <c r="AP112" s="18">
        <v>4.3067423998035199</v>
      </c>
      <c r="AQ112" s="16">
        <v>-3.1573100757572699E-2</v>
      </c>
      <c r="AR112" s="18">
        <v>2.2692748381680898</v>
      </c>
      <c r="AS112" s="16">
        <v>-3.2938467014930202E-2</v>
      </c>
    </row>
    <row r="113" spans="4:45" x14ac:dyDescent="0.2">
      <c r="D113" s="29"/>
      <c r="E113" s="14" t="s">
        <v>314</v>
      </c>
      <c r="F113" s="15">
        <v>2257495.75</v>
      </c>
      <c r="G113" s="16">
        <v>-1.8645577851501699E-2</v>
      </c>
      <c r="H113" s="17">
        <v>485221.38</v>
      </c>
      <c r="I113" s="16">
        <v>-1.50106813446615E-2</v>
      </c>
      <c r="J113" s="17">
        <v>808410.91</v>
      </c>
      <c r="K113" s="16">
        <v>-2.7377849197620301E-2</v>
      </c>
      <c r="L113" s="18">
        <v>4.65250675887365</v>
      </c>
      <c r="M113" s="16">
        <v>-3.6902902782767299E-3</v>
      </c>
      <c r="N113" s="18">
        <v>2.7925102470475101</v>
      </c>
      <c r="O113" s="16">
        <v>8.9780716374954096E-3</v>
      </c>
      <c r="P113" s="15">
        <v>7634477.9699999997</v>
      </c>
      <c r="Q113" s="16">
        <v>2.1595726182994199E-2</v>
      </c>
      <c r="R113" s="17">
        <v>1593406.06</v>
      </c>
      <c r="S113" s="16">
        <v>-1.7723386138113799E-2</v>
      </c>
      <c r="T113" s="17">
        <v>2654331.5699999998</v>
      </c>
      <c r="U113" s="16">
        <v>-3.01484504144858E-2</v>
      </c>
      <c r="V113" s="18">
        <v>4.7912946747547798</v>
      </c>
      <c r="W113" s="16">
        <v>4.0028553837317002E-2</v>
      </c>
      <c r="X113" s="18">
        <v>2.8762337216220502</v>
      </c>
      <c r="Y113" s="16">
        <v>5.3352677138675302E-2</v>
      </c>
      <c r="Z113" s="15">
        <v>14629948.859999999</v>
      </c>
      <c r="AA113" s="16">
        <v>1.7117842356560199E-2</v>
      </c>
      <c r="AB113" s="17">
        <v>3060450.94</v>
      </c>
      <c r="AC113" s="16">
        <v>-4.4636661100788497E-2</v>
      </c>
      <c r="AD113" s="17">
        <v>5108514.03</v>
      </c>
      <c r="AE113" s="16">
        <v>-5.9324993724645697E-2</v>
      </c>
      <c r="AF113" s="18">
        <v>4.7803245818408699</v>
      </c>
      <c r="AG113" s="16">
        <v>6.4639808691532394E-2</v>
      </c>
      <c r="AH113" s="18">
        <v>2.86383648436412</v>
      </c>
      <c r="AI113" s="16">
        <v>8.1263811168838004E-2</v>
      </c>
      <c r="AJ113" s="15">
        <v>28157027.43</v>
      </c>
      <c r="AK113" s="16">
        <v>1.8942928162198999E-2</v>
      </c>
      <c r="AL113" s="17">
        <v>5992319.29</v>
      </c>
      <c r="AM113" s="16">
        <v>-3.1391471218820098E-2</v>
      </c>
      <c r="AN113" s="17">
        <v>10072286.6</v>
      </c>
      <c r="AO113" s="16">
        <v>-4.3164908689275798E-2</v>
      </c>
      <c r="AP113" s="18">
        <v>4.6988529928618004</v>
      </c>
      <c r="AQ113" s="16">
        <v>5.1965678481435601E-2</v>
      </c>
      <c r="AR113" s="18">
        <v>2.7954950596818802</v>
      </c>
      <c r="AS113" s="16">
        <v>6.4909656235951699E-2</v>
      </c>
    </row>
    <row r="114" spans="4:45" x14ac:dyDescent="0.2">
      <c r="D114" s="29"/>
      <c r="E114" s="14" t="s">
        <v>315</v>
      </c>
      <c r="F114" s="15">
        <v>1458286.95</v>
      </c>
      <c r="G114" s="16">
        <v>5.1295625858078203E-2</v>
      </c>
      <c r="H114" s="17">
        <v>355836.5</v>
      </c>
      <c r="I114" s="16">
        <v>3.7314357849921098E-2</v>
      </c>
      <c r="J114" s="17">
        <v>667657.6</v>
      </c>
      <c r="K114" s="16">
        <v>1.6729730654129301E-2</v>
      </c>
      <c r="L114" s="18">
        <v>4.0981938334038199</v>
      </c>
      <c r="M114" s="16">
        <v>1.3478332679339899E-2</v>
      </c>
      <c r="N114" s="18">
        <v>2.1841838541192402</v>
      </c>
      <c r="O114" s="16">
        <v>3.3997132336939101E-2</v>
      </c>
      <c r="P114" s="15">
        <v>4823522.13</v>
      </c>
      <c r="Q114" s="16">
        <v>5.8587293810976701E-2</v>
      </c>
      <c r="R114" s="17">
        <v>1164123.29</v>
      </c>
      <c r="S114" s="16">
        <v>3.2936354815953799E-2</v>
      </c>
      <c r="T114" s="17">
        <v>2172168.63</v>
      </c>
      <c r="U114" s="16">
        <v>1.9597170397587199E-3</v>
      </c>
      <c r="V114" s="18">
        <v>4.1434804813500499</v>
      </c>
      <c r="W114" s="16">
        <v>2.4833029523482399E-2</v>
      </c>
      <c r="X114" s="18">
        <v>2.2206020579534802</v>
      </c>
      <c r="Y114" s="16">
        <v>5.6516819796429897E-2</v>
      </c>
      <c r="Z114" s="15">
        <v>9184835.4100000001</v>
      </c>
      <c r="AA114" s="16">
        <v>5.6251275818581803E-2</v>
      </c>
      <c r="AB114" s="17">
        <v>2241140.88</v>
      </c>
      <c r="AC114" s="16">
        <v>3.6711471127388103E-2</v>
      </c>
      <c r="AD114" s="17">
        <v>4202768.6399999997</v>
      </c>
      <c r="AE114" s="16">
        <v>9.1709417801988796E-3</v>
      </c>
      <c r="AF114" s="18">
        <v>4.09828560621321</v>
      </c>
      <c r="AG114" s="16">
        <v>1.8847871597239101E-2</v>
      </c>
      <c r="AH114" s="18">
        <v>2.1854249416879599</v>
      </c>
      <c r="AI114" s="16">
        <v>4.66524867980566E-2</v>
      </c>
      <c r="AJ114" s="15">
        <v>17619425.309999999</v>
      </c>
      <c r="AK114" s="16">
        <v>2.8543151685343601E-2</v>
      </c>
      <c r="AL114" s="17">
        <v>4372334.05</v>
      </c>
      <c r="AM114" s="16">
        <v>6.03269538522423E-2</v>
      </c>
      <c r="AN114" s="17">
        <v>8244716.7999999998</v>
      </c>
      <c r="AO114" s="16">
        <v>3.2363284001431403E-2</v>
      </c>
      <c r="AP114" s="18">
        <v>4.0297527838706699</v>
      </c>
      <c r="AQ114" s="16">
        <v>-2.99754731796886E-2</v>
      </c>
      <c r="AR114" s="18">
        <v>2.13705646141781</v>
      </c>
      <c r="AS114" s="16">
        <v>-3.70037599679173E-3</v>
      </c>
    </row>
    <row r="115" spans="4:45" x14ac:dyDescent="0.2">
      <c r="D115" s="29"/>
      <c r="E115" s="14" t="s">
        <v>316</v>
      </c>
      <c r="F115" s="15">
        <v>1310147.27</v>
      </c>
      <c r="G115" s="16">
        <v>2.21022180213328E-3</v>
      </c>
      <c r="H115" s="17">
        <v>315981.51</v>
      </c>
      <c r="I115" s="16">
        <v>5.58283889018793E-3</v>
      </c>
      <c r="J115" s="17">
        <v>558919.43000000005</v>
      </c>
      <c r="K115" s="16">
        <v>-2.4217516401017201E-3</v>
      </c>
      <c r="L115" s="18">
        <v>4.1462782743205402</v>
      </c>
      <c r="M115" s="16">
        <v>-3.3538928446479699E-3</v>
      </c>
      <c r="N115" s="18">
        <v>2.3440717922438301</v>
      </c>
      <c r="O115" s="16">
        <v>4.6432181634376204E-3</v>
      </c>
      <c r="P115" s="15">
        <v>4046961.4</v>
      </c>
      <c r="Q115" s="16">
        <v>1.5618160408663999E-2</v>
      </c>
      <c r="R115" s="17">
        <v>980982.39</v>
      </c>
      <c r="S115" s="16">
        <v>1.84496557126754E-2</v>
      </c>
      <c r="T115" s="17">
        <v>1733221</v>
      </c>
      <c r="U115" s="16">
        <v>1.8437538781481098E-2</v>
      </c>
      <c r="V115" s="18">
        <v>4.1254169710426698</v>
      </c>
      <c r="W115" s="16">
        <v>-2.7802015427360999E-3</v>
      </c>
      <c r="X115" s="18">
        <v>2.3349367449390499</v>
      </c>
      <c r="Y115" s="16">
        <v>-2.7683370510775602E-3</v>
      </c>
      <c r="Z115" s="15">
        <v>7689634.75</v>
      </c>
      <c r="AA115" s="16">
        <v>2.3922391965534199E-2</v>
      </c>
      <c r="AB115" s="17">
        <v>1870419.76</v>
      </c>
      <c r="AC115" s="16">
        <v>2.2801562560048599E-2</v>
      </c>
      <c r="AD115" s="17">
        <v>3303272.43</v>
      </c>
      <c r="AE115" s="16">
        <v>2.00991063597225E-2</v>
      </c>
      <c r="AF115" s="18">
        <v>4.1111813050991302</v>
      </c>
      <c r="AG115" s="16">
        <v>1.0958424845189301E-3</v>
      </c>
      <c r="AH115" s="18">
        <v>2.3278839129838298</v>
      </c>
      <c r="AI115" s="16">
        <v>3.7479550584601901E-3</v>
      </c>
      <c r="AJ115" s="15">
        <v>15386250.02</v>
      </c>
      <c r="AK115" s="16">
        <v>3.1057959884877799E-2</v>
      </c>
      <c r="AL115" s="17">
        <v>3739743.52</v>
      </c>
      <c r="AM115" s="16">
        <v>3.1952297995148898E-2</v>
      </c>
      <c r="AN115" s="17">
        <v>6608384.6600000001</v>
      </c>
      <c r="AO115" s="16">
        <v>2.1115433370321301E-2</v>
      </c>
      <c r="AP115" s="18">
        <v>4.1142527389151002</v>
      </c>
      <c r="AQ115" s="16">
        <v>-8.66646754901855E-4</v>
      </c>
      <c r="AR115" s="18">
        <v>2.32829213364829</v>
      </c>
      <c r="AS115" s="16">
        <v>9.7369270795760205E-3</v>
      </c>
    </row>
    <row r="116" spans="4:45" x14ac:dyDescent="0.2">
      <c r="D116" s="29"/>
      <c r="E116" s="14" t="s">
        <v>317</v>
      </c>
      <c r="F116" s="15">
        <v>832601.06</v>
      </c>
      <c r="G116" s="16">
        <v>3.0809387504513602E-2</v>
      </c>
      <c r="H116" s="17">
        <v>218094.16</v>
      </c>
      <c r="I116" s="16">
        <v>6.4165896048750296E-2</v>
      </c>
      <c r="J116" s="17">
        <v>320392.17</v>
      </c>
      <c r="K116" s="16">
        <v>3.51263061447964E-3</v>
      </c>
      <c r="L116" s="18">
        <v>3.8176219849261401</v>
      </c>
      <c r="M116" s="16">
        <v>-3.1345214752783797E-2</v>
      </c>
      <c r="N116" s="18">
        <v>2.59869353236691</v>
      </c>
      <c r="O116" s="16">
        <v>2.72012090902327E-2</v>
      </c>
      <c r="P116" s="15">
        <v>2866183.87</v>
      </c>
      <c r="Q116" s="16">
        <v>4.9436772367461801E-2</v>
      </c>
      <c r="R116" s="17">
        <v>739841.69</v>
      </c>
      <c r="S116" s="16">
        <v>2.8753786189481999E-2</v>
      </c>
      <c r="T116" s="17">
        <v>1127545.21</v>
      </c>
      <c r="U116" s="16">
        <v>6.7617209843953904E-3</v>
      </c>
      <c r="V116" s="18">
        <v>3.8740502309352198</v>
      </c>
      <c r="W116" s="16">
        <v>2.0104894344632199E-2</v>
      </c>
      <c r="X116" s="18">
        <v>2.5419680245016498</v>
      </c>
      <c r="Y116" s="16">
        <v>4.23884326286657E-2</v>
      </c>
      <c r="Z116" s="15">
        <v>5367200.87</v>
      </c>
      <c r="AA116" s="16">
        <v>4.0899811817128102E-2</v>
      </c>
      <c r="AB116" s="17">
        <v>1425923.11</v>
      </c>
      <c r="AC116" s="16">
        <v>6.44222881383478E-2</v>
      </c>
      <c r="AD116" s="17">
        <v>2157899.39</v>
      </c>
      <c r="AE116" s="16">
        <v>4.41137077551274E-2</v>
      </c>
      <c r="AF116" s="18">
        <v>3.7640184329434101</v>
      </c>
      <c r="AG116" s="16">
        <v>-2.20988197854819E-2</v>
      </c>
      <c r="AH116" s="18">
        <v>2.4872340642350301</v>
      </c>
      <c r="AI116" s="16">
        <v>-3.0781091313408899E-3</v>
      </c>
      <c r="AJ116" s="15">
        <v>10236709.050000001</v>
      </c>
      <c r="AK116" s="16">
        <v>5.0740122470613998E-2</v>
      </c>
      <c r="AL116" s="17">
        <v>2674078.65</v>
      </c>
      <c r="AM116" s="16">
        <v>4.8079421357712301E-2</v>
      </c>
      <c r="AN116" s="17">
        <v>4056075.02</v>
      </c>
      <c r="AO116" s="16">
        <v>2.33555078293399E-2</v>
      </c>
      <c r="AP116" s="18">
        <v>3.8281256424525898</v>
      </c>
      <c r="AQ116" s="16">
        <v>2.5386445518174E-3</v>
      </c>
      <c r="AR116" s="18">
        <v>2.5237967738574998</v>
      </c>
      <c r="AS116" s="16">
        <v>2.67596298957339E-2</v>
      </c>
    </row>
    <row r="117" spans="4:45" x14ac:dyDescent="0.2">
      <c r="D117" s="29"/>
      <c r="E117" s="14" t="s">
        <v>318</v>
      </c>
      <c r="F117" s="15">
        <v>1533989.94</v>
      </c>
      <c r="G117" s="16">
        <v>1.00479291955706E-2</v>
      </c>
      <c r="H117" s="17">
        <v>379925.44</v>
      </c>
      <c r="I117" s="16">
        <v>6.75527569097096E-3</v>
      </c>
      <c r="J117" s="17">
        <v>645246.21</v>
      </c>
      <c r="K117" s="16">
        <v>3.5441920765473399E-3</v>
      </c>
      <c r="L117" s="18">
        <v>4.0376078527407904</v>
      </c>
      <c r="M117" s="16">
        <v>3.2705599703362199E-3</v>
      </c>
      <c r="N117" s="18">
        <v>2.3773714842896898</v>
      </c>
      <c r="O117" s="16">
        <v>6.4807680323132003E-3</v>
      </c>
      <c r="P117" s="15">
        <v>4789410.0599999996</v>
      </c>
      <c r="Q117" s="16">
        <v>2.39066500448691E-2</v>
      </c>
      <c r="R117" s="17">
        <v>1191774.79</v>
      </c>
      <c r="S117" s="16">
        <v>1.2656554360214499E-2</v>
      </c>
      <c r="T117" s="17">
        <v>2013833.94</v>
      </c>
      <c r="U117" s="16">
        <v>8.2726025969175696E-3</v>
      </c>
      <c r="V117" s="18">
        <v>4.0187207349804703</v>
      </c>
      <c r="W117" s="16">
        <v>1.1109487847794801E-2</v>
      </c>
      <c r="X117" s="18">
        <v>2.3782547134944001</v>
      </c>
      <c r="Y117" s="16">
        <v>1.5505774338888501E-2</v>
      </c>
      <c r="Z117" s="15">
        <v>9075398.3800000008</v>
      </c>
      <c r="AA117" s="16">
        <v>2.1896860641054599E-2</v>
      </c>
      <c r="AB117" s="17">
        <v>2271705.37</v>
      </c>
      <c r="AC117" s="16">
        <v>8.65166399913566E-3</v>
      </c>
      <c r="AD117" s="17">
        <v>3845899.25</v>
      </c>
      <c r="AE117" s="16">
        <v>2.5745386121563199E-3</v>
      </c>
      <c r="AF117" s="18">
        <v>3.9949715750330799</v>
      </c>
      <c r="AG117" s="16">
        <v>1.3131586567164301E-2</v>
      </c>
      <c r="AH117" s="18">
        <v>2.3597597830988399</v>
      </c>
      <c r="AI117" s="16">
        <v>1.9272703709038799E-2</v>
      </c>
      <c r="AJ117" s="15">
        <v>17374134.09</v>
      </c>
      <c r="AK117" s="16">
        <v>3.7216683119872397E-2</v>
      </c>
      <c r="AL117" s="17">
        <v>4360249.9400000004</v>
      </c>
      <c r="AM117" s="16">
        <v>3.1788365284705501E-2</v>
      </c>
      <c r="AN117" s="17">
        <v>7396157.1500000004</v>
      </c>
      <c r="AO117" s="16">
        <v>1.9918294228137599E-2</v>
      </c>
      <c r="AP117" s="18">
        <v>3.9846647162616602</v>
      </c>
      <c r="AQ117" s="16">
        <v>5.2610768039325698E-3</v>
      </c>
      <c r="AR117" s="18">
        <v>2.3490758427165099</v>
      </c>
      <c r="AS117" s="16">
        <v>1.6960563399665299E-2</v>
      </c>
    </row>
    <row r="118" spans="4:45" x14ac:dyDescent="0.2">
      <c r="D118" s="29"/>
      <c r="E118" s="14" t="s">
        <v>344</v>
      </c>
      <c r="F118" s="15">
        <v>469728.8</v>
      </c>
      <c r="G118" s="16">
        <v>-1.95137979994967E-2</v>
      </c>
      <c r="H118" s="17">
        <v>126602.9</v>
      </c>
      <c r="I118" s="16">
        <v>4.3714390554419703E-2</v>
      </c>
      <c r="J118" s="17">
        <v>216103.22</v>
      </c>
      <c r="K118" s="16">
        <v>7.7898993162475103E-3</v>
      </c>
      <c r="L118" s="18">
        <v>3.7102530826703002</v>
      </c>
      <c r="M118" s="16">
        <v>-6.0579971998210802E-2</v>
      </c>
      <c r="N118" s="18">
        <v>2.17363165620577</v>
      </c>
      <c r="O118" s="16">
        <v>-2.7092648313174102E-2</v>
      </c>
      <c r="P118" s="15">
        <v>1543174.52</v>
      </c>
      <c r="Q118" s="16">
        <v>1.0392895077689201E-3</v>
      </c>
      <c r="R118" s="17">
        <v>406480.36</v>
      </c>
      <c r="S118" s="16">
        <v>2.62000133450314E-2</v>
      </c>
      <c r="T118" s="17">
        <v>687630.74</v>
      </c>
      <c r="U118" s="16">
        <v>-7.6381030075243503E-3</v>
      </c>
      <c r="V118" s="18">
        <v>3.7964307057787501</v>
      </c>
      <c r="W118" s="16">
        <v>-2.4518342925418501E-2</v>
      </c>
      <c r="X118" s="18">
        <v>2.2441907120091802</v>
      </c>
      <c r="Y118" s="16">
        <v>8.7441814741090404E-3</v>
      </c>
      <c r="Z118" s="15">
        <v>2903712.39</v>
      </c>
      <c r="AA118" s="16">
        <v>-1.27480015091763E-2</v>
      </c>
      <c r="AB118" s="17">
        <v>772704.54</v>
      </c>
      <c r="AC118" s="16">
        <v>8.8258754966308306E-3</v>
      </c>
      <c r="AD118" s="17">
        <v>1314451.3899999999</v>
      </c>
      <c r="AE118" s="16">
        <v>-2.59330950094868E-2</v>
      </c>
      <c r="AF118" s="18">
        <v>3.7578559975847901</v>
      </c>
      <c r="AG118" s="16">
        <v>-2.13851344714832E-2</v>
      </c>
      <c r="AH118" s="18">
        <v>2.20906791387698</v>
      </c>
      <c r="AI118" s="16">
        <v>1.35361271723312E-2</v>
      </c>
      <c r="AJ118" s="15">
        <v>5939452.3899999997</v>
      </c>
      <c r="AK118" s="16">
        <v>-1.2042400185975799E-3</v>
      </c>
      <c r="AL118" s="17">
        <v>1568616.05</v>
      </c>
      <c r="AM118" s="16">
        <v>-1.55194514480908E-3</v>
      </c>
      <c r="AN118" s="17">
        <v>2678835.33</v>
      </c>
      <c r="AO118" s="16">
        <v>-3.8696995436271898E-2</v>
      </c>
      <c r="AP118" s="18">
        <v>3.7864284188600501</v>
      </c>
      <c r="AQ118" s="16">
        <v>3.48245584255097E-4</v>
      </c>
      <c r="AR118" s="18">
        <v>2.2171771155489401</v>
      </c>
      <c r="AS118" s="16">
        <v>3.9002016263009302E-2</v>
      </c>
    </row>
    <row r="119" spans="4:45" x14ac:dyDescent="0.2">
      <c r="D119" s="29"/>
      <c r="E119" s="14" t="s">
        <v>345</v>
      </c>
      <c r="F119" s="15">
        <v>1136319.95</v>
      </c>
      <c r="G119" s="16">
        <v>3.7173704815907101E-2</v>
      </c>
      <c r="H119" s="17">
        <v>337489.88</v>
      </c>
      <c r="I119" s="16">
        <v>6.5468065606868403E-3</v>
      </c>
      <c r="J119" s="17">
        <v>464002.05</v>
      </c>
      <c r="K119" s="16">
        <v>-1.6815641393904301E-2</v>
      </c>
      <c r="L119" s="18">
        <v>3.3669748852913801</v>
      </c>
      <c r="M119" s="16">
        <v>3.0427694028329001E-2</v>
      </c>
      <c r="N119" s="18">
        <v>2.4489545897480398</v>
      </c>
      <c r="O119" s="16">
        <v>5.4912739139132097E-2</v>
      </c>
      <c r="P119" s="15">
        <v>3632708.82</v>
      </c>
      <c r="Q119" s="16">
        <v>5.5148474644941402E-2</v>
      </c>
      <c r="R119" s="17">
        <v>1074895.1000000001</v>
      </c>
      <c r="S119" s="16">
        <v>3.48081433466403E-2</v>
      </c>
      <c r="T119" s="17">
        <v>1472621.5</v>
      </c>
      <c r="U119" s="16">
        <v>1.0624891761396299E-2</v>
      </c>
      <c r="V119" s="18">
        <v>3.3795938040837701</v>
      </c>
      <c r="W119" s="16">
        <v>1.9656137641629899E-2</v>
      </c>
      <c r="X119" s="18">
        <v>2.4668313072979</v>
      </c>
      <c r="Y119" s="16">
        <v>4.4055497985950001E-2</v>
      </c>
      <c r="Z119" s="15">
        <v>6968550.8200000003</v>
      </c>
      <c r="AA119" s="16">
        <v>4.2264857669223103E-2</v>
      </c>
      <c r="AB119" s="17">
        <v>2059517.6</v>
      </c>
      <c r="AC119" s="16">
        <v>2.5882456971622302E-2</v>
      </c>
      <c r="AD119" s="17">
        <v>2831401.05</v>
      </c>
      <c r="AE119" s="16">
        <v>-1.5661765529373501E-3</v>
      </c>
      <c r="AF119" s="18">
        <v>3.38358401015849</v>
      </c>
      <c r="AG119" s="16">
        <v>1.59690816294503E-2</v>
      </c>
      <c r="AH119" s="18">
        <v>2.4611669971655901</v>
      </c>
      <c r="AI119" s="16">
        <v>4.3899789042437597E-2</v>
      </c>
      <c r="AJ119" s="15">
        <v>13746894.289999999</v>
      </c>
      <c r="AK119" s="16">
        <v>5.4272457685705003E-2</v>
      </c>
      <c r="AL119" s="17">
        <v>4119882.41</v>
      </c>
      <c r="AM119" s="16">
        <v>5.9971925996637802E-2</v>
      </c>
      <c r="AN119" s="17">
        <v>5696951.8899999997</v>
      </c>
      <c r="AO119" s="16">
        <v>1.9097446371565199E-2</v>
      </c>
      <c r="AP119" s="18">
        <v>3.3367200618718602</v>
      </c>
      <c r="AQ119" s="16">
        <v>-5.3769993064427604E-3</v>
      </c>
      <c r="AR119" s="18">
        <v>2.4130262209393498</v>
      </c>
      <c r="AS119" s="16">
        <v>3.45158467812655E-2</v>
      </c>
    </row>
    <row r="120" spans="4:45" x14ac:dyDescent="0.2">
      <c r="D120" s="28" t="s">
        <v>19</v>
      </c>
      <c r="E120" s="14" t="s">
        <v>319</v>
      </c>
      <c r="F120" s="15">
        <v>10862621.18</v>
      </c>
      <c r="G120" s="16">
        <v>1.7052006605680702E-2</v>
      </c>
      <c r="H120" s="17">
        <v>2553265.48</v>
      </c>
      <c r="I120" s="16">
        <v>4.7050999954016898E-3</v>
      </c>
      <c r="J120" s="17">
        <v>4311391.4800000004</v>
      </c>
      <c r="K120" s="16">
        <v>3.0000121391295501E-3</v>
      </c>
      <c r="L120" s="18">
        <v>4.2544033376427404</v>
      </c>
      <c r="M120" s="16">
        <v>1.22890852353944E-2</v>
      </c>
      <c r="N120" s="18">
        <v>2.5195163163424898</v>
      </c>
      <c r="O120" s="16">
        <v>1.4009964403272601E-2</v>
      </c>
      <c r="P120" s="15">
        <v>36275774.200000003</v>
      </c>
      <c r="Q120" s="16">
        <v>4.38281887240448E-2</v>
      </c>
      <c r="R120" s="17">
        <v>8379021.0099999998</v>
      </c>
      <c r="S120" s="16">
        <v>1.3554813096763599E-2</v>
      </c>
      <c r="T120" s="17">
        <v>14133316.34</v>
      </c>
      <c r="U120" s="16">
        <v>1.41418161021379E-2</v>
      </c>
      <c r="V120" s="18">
        <v>4.3293571118519001</v>
      </c>
      <c r="W120" s="16">
        <v>2.9868513509186002E-2</v>
      </c>
      <c r="X120" s="18">
        <v>2.56668522286822</v>
      </c>
      <c r="Y120" s="16">
        <v>2.92724076165271E-2</v>
      </c>
      <c r="Z120" s="15">
        <v>68624121.239999995</v>
      </c>
      <c r="AA120" s="16">
        <v>2.7506824772001399E-2</v>
      </c>
      <c r="AB120" s="17">
        <v>15926004.08</v>
      </c>
      <c r="AC120" s="16">
        <v>-6.1079419207398797E-3</v>
      </c>
      <c r="AD120" s="17">
        <v>26899372.68</v>
      </c>
      <c r="AE120" s="16">
        <v>-9.3169943253291095E-3</v>
      </c>
      <c r="AF120" s="18">
        <v>4.3089353045048302</v>
      </c>
      <c r="AG120" s="16">
        <v>3.3821345506778101E-2</v>
      </c>
      <c r="AH120" s="18">
        <v>2.5511420677487702</v>
      </c>
      <c r="AI120" s="16">
        <v>3.7170133015709698E-2</v>
      </c>
      <c r="AJ120" s="15">
        <v>131133444.48</v>
      </c>
      <c r="AK120" s="16">
        <v>2.12676546665648E-2</v>
      </c>
      <c r="AL120" s="17">
        <v>30842526.890000001</v>
      </c>
      <c r="AM120" s="16">
        <v>4.9898044871126996E-3</v>
      </c>
      <c r="AN120" s="17">
        <v>52251361.759999998</v>
      </c>
      <c r="AO120" s="16">
        <v>3.7180931143579901E-3</v>
      </c>
      <c r="AP120" s="18">
        <v>4.2517088482304999</v>
      </c>
      <c r="AQ120" s="16">
        <v>1.61970301656537E-2</v>
      </c>
      <c r="AR120" s="18">
        <v>2.5096655869433602</v>
      </c>
      <c r="AS120" s="16">
        <v>1.7484552358475101E-2</v>
      </c>
    </row>
    <row r="121" spans="4:45" x14ac:dyDescent="0.2">
      <c r="D121" s="29"/>
      <c r="E121" s="14" t="s">
        <v>320</v>
      </c>
      <c r="F121" s="15">
        <v>12706452.460000001</v>
      </c>
      <c r="G121" s="16">
        <v>4.9698766141047998E-2</v>
      </c>
      <c r="H121" s="17">
        <v>3384392.26</v>
      </c>
      <c r="I121" s="16">
        <v>7.6648162139664494E-2</v>
      </c>
      <c r="J121" s="17">
        <v>5740234.1200000001</v>
      </c>
      <c r="K121" s="16">
        <v>5.4414097207481298E-2</v>
      </c>
      <c r="L121" s="18">
        <v>3.75442663965908</v>
      </c>
      <c r="M121" s="16">
        <v>-2.50308289618578E-2</v>
      </c>
      <c r="N121" s="18">
        <v>2.2135773897668098</v>
      </c>
      <c r="O121" s="16">
        <v>-4.4719916766301901E-3</v>
      </c>
      <c r="P121" s="15">
        <v>42027739.880000003</v>
      </c>
      <c r="Q121" s="16">
        <v>5.92938131642834E-2</v>
      </c>
      <c r="R121" s="17">
        <v>11107332.75</v>
      </c>
      <c r="S121" s="16">
        <v>6.0266114583952403E-2</v>
      </c>
      <c r="T121" s="17">
        <v>18803948.559999999</v>
      </c>
      <c r="U121" s="16">
        <v>3.90438958031223E-2</v>
      </c>
      <c r="V121" s="18">
        <v>3.78378327416184</v>
      </c>
      <c r="W121" s="16">
        <v>-9.1703526717959905E-4</v>
      </c>
      <c r="X121" s="18">
        <v>2.2350486519305801</v>
      </c>
      <c r="Y121" s="16">
        <v>1.9488991218709801E-2</v>
      </c>
      <c r="Z121" s="15">
        <v>78910744.939999998</v>
      </c>
      <c r="AA121" s="16">
        <v>4.1568255999311098E-2</v>
      </c>
      <c r="AB121" s="17">
        <v>20939863.93</v>
      </c>
      <c r="AC121" s="16">
        <v>4.5504437909585298E-2</v>
      </c>
      <c r="AD121" s="17">
        <v>35736519.979999997</v>
      </c>
      <c r="AE121" s="16">
        <v>2.5492572648107101E-2</v>
      </c>
      <c r="AF121" s="18">
        <v>3.76844592705049</v>
      </c>
      <c r="AG121" s="16">
        <v>-3.7648638949293999E-3</v>
      </c>
      <c r="AH121" s="18">
        <v>2.2081261685290698</v>
      </c>
      <c r="AI121" s="16">
        <v>1.5676060246533199E-2</v>
      </c>
      <c r="AJ121" s="15">
        <v>156224843.40000001</v>
      </c>
      <c r="AK121" s="16">
        <v>4.48859341115668E-2</v>
      </c>
      <c r="AL121" s="17">
        <v>41087487.009999998</v>
      </c>
      <c r="AM121" s="16">
        <v>3.5510808392669499E-2</v>
      </c>
      <c r="AN121" s="17">
        <v>70200479.230000004</v>
      </c>
      <c r="AO121" s="16">
        <v>1.16651007715787E-2</v>
      </c>
      <c r="AP121" s="18">
        <v>3.8022486836923699</v>
      </c>
      <c r="AQ121" s="16">
        <v>9.0536242045116001E-3</v>
      </c>
      <c r="AR121" s="18">
        <v>2.2254099275897499</v>
      </c>
      <c r="AS121" s="16">
        <v>3.2837777357992398E-2</v>
      </c>
    </row>
    <row r="122" spans="4:45" x14ac:dyDescent="0.2">
      <c r="D122" s="29"/>
      <c r="E122" s="14" t="s">
        <v>321</v>
      </c>
      <c r="F122" s="15">
        <v>9887408.0700000003</v>
      </c>
      <c r="G122" s="16">
        <v>4.92279895439744E-2</v>
      </c>
      <c r="H122" s="17">
        <v>2459849.63</v>
      </c>
      <c r="I122" s="16">
        <v>5.9190211209625899E-2</v>
      </c>
      <c r="J122" s="17">
        <v>4238564.16</v>
      </c>
      <c r="K122" s="16">
        <v>2.7403417020532998E-2</v>
      </c>
      <c r="L122" s="18">
        <v>4.0195172702487501</v>
      </c>
      <c r="M122" s="16">
        <v>-9.4055076795645301E-3</v>
      </c>
      <c r="N122" s="18">
        <v>2.3327258233599601</v>
      </c>
      <c r="O122" s="16">
        <v>2.1242456625979102E-2</v>
      </c>
      <c r="P122" s="15">
        <v>31747795.27</v>
      </c>
      <c r="Q122" s="16">
        <v>5.9430059112587398E-2</v>
      </c>
      <c r="R122" s="17">
        <v>7840940.5700000003</v>
      </c>
      <c r="S122" s="16">
        <v>6.6380437252885602E-2</v>
      </c>
      <c r="T122" s="17">
        <v>13466995.4</v>
      </c>
      <c r="U122" s="16">
        <v>3.3407162819829098E-2</v>
      </c>
      <c r="V122" s="18">
        <v>4.0489779238308898</v>
      </c>
      <c r="W122" s="16">
        <v>-6.5177284742798198E-3</v>
      </c>
      <c r="X122" s="18">
        <v>2.3574520022484</v>
      </c>
      <c r="Y122" s="16">
        <v>2.51816488495691E-2</v>
      </c>
      <c r="Z122" s="15">
        <v>59359083.829999998</v>
      </c>
      <c r="AA122" s="16">
        <v>3.0974282451536099E-2</v>
      </c>
      <c r="AB122" s="17">
        <v>14630077.689999999</v>
      </c>
      <c r="AC122" s="16">
        <v>3.2686782089914102E-2</v>
      </c>
      <c r="AD122" s="17">
        <v>25432911.27</v>
      </c>
      <c r="AE122" s="16">
        <v>4.6317028836528797E-3</v>
      </c>
      <c r="AF122" s="18">
        <v>4.0573320995125899</v>
      </c>
      <c r="AG122" s="16">
        <v>-1.6582953012262199E-3</v>
      </c>
      <c r="AH122" s="18">
        <v>2.3339476633183698</v>
      </c>
      <c r="AI122" s="16">
        <v>2.6221131079449799E-2</v>
      </c>
      <c r="AJ122" s="15">
        <v>115809596.20999999</v>
      </c>
      <c r="AK122" s="16">
        <v>2.63714583701216E-2</v>
      </c>
      <c r="AL122" s="17">
        <v>28438472.129999999</v>
      </c>
      <c r="AM122" s="16">
        <v>3.0601497218270102E-2</v>
      </c>
      <c r="AN122" s="17">
        <v>49845280.689999998</v>
      </c>
      <c r="AO122" s="16">
        <v>2.04307884521732E-3</v>
      </c>
      <c r="AP122" s="18">
        <v>4.0722861509789503</v>
      </c>
      <c r="AQ122" s="16">
        <v>-4.1044369327677098E-3</v>
      </c>
      <c r="AR122" s="18">
        <v>2.32338136342833</v>
      </c>
      <c r="AS122" s="16">
        <v>2.42787760711256E-2</v>
      </c>
    </row>
    <row r="123" spans="4:45" x14ac:dyDescent="0.2">
      <c r="D123" s="29"/>
      <c r="E123" s="14" t="s">
        <v>322</v>
      </c>
      <c r="F123" s="15">
        <v>18404000.09</v>
      </c>
      <c r="G123" s="16">
        <v>2.1179170441709E-2</v>
      </c>
      <c r="H123" s="17">
        <v>4869731.07</v>
      </c>
      <c r="I123" s="16">
        <v>2.26497315702812E-2</v>
      </c>
      <c r="J123" s="17">
        <v>7975749.8300000001</v>
      </c>
      <c r="K123" s="16">
        <v>3.3398755296422403E-2</v>
      </c>
      <c r="L123" s="18">
        <v>3.7792641575995698</v>
      </c>
      <c r="M123" s="16">
        <v>-1.4379910180136899E-3</v>
      </c>
      <c r="N123" s="18">
        <v>2.3074946534525398</v>
      </c>
      <c r="O123" s="16">
        <v>-1.1824656060485E-2</v>
      </c>
      <c r="P123" s="15">
        <v>64453293.850000001</v>
      </c>
      <c r="Q123" s="16">
        <v>5.9854056106174003E-2</v>
      </c>
      <c r="R123" s="17">
        <v>17218253.109999999</v>
      </c>
      <c r="S123" s="16">
        <v>9.4469808813039902E-2</v>
      </c>
      <c r="T123" s="17">
        <v>26583236.010000002</v>
      </c>
      <c r="U123" s="16">
        <v>5.3027803345012101E-2</v>
      </c>
      <c r="V123" s="18">
        <v>3.74331202115776</v>
      </c>
      <c r="W123" s="16">
        <v>-3.16278735403464E-2</v>
      </c>
      <c r="X123" s="18">
        <v>2.4245841938037298</v>
      </c>
      <c r="Y123" s="16">
        <v>6.4825000246696504E-3</v>
      </c>
      <c r="Z123" s="15">
        <v>117735699.67</v>
      </c>
      <c r="AA123" s="16">
        <v>6.8689163341621997E-3</v>
      </c>
      <c r="AB123" s="17">
        <v>31445444.84</v>
      </c>
      <c r="AC123" s="16">
        <v>4.2935615086437701E-2</v>
      </c>
      <c r="AD123" s="17">
        <v>49737376.920000002</v>
      </c>
      <c r="AE123" s="16">
        <v>1.79425126949759E-2</v>
      </c>
      <c r="AF123" s="18">
        <v>3.74412574759429</v>
      </c>
      <c r="AG123" s="16">
        <v>-3.45819034565105E-2</v>
      </c>
      <c r="AH123" s="18">
        <v>2.36714734392551</v>
      </c>
      <c r="AI123" s="16">
        <v>-1.0878410345095501E-2</v>
      </c>
      <c r="AJ123" s="15">
        <v>226194139.03</v>
      </c>
      <c r="AK123" s="16">
        <v>8.7895946497678294E-3</v>
      </c>
      <c r="AL123" s="17">
        <v>59667814.100000001</v>
      </c>
      <c r="AM123" s="16">
        <v>4.36656890620679E-2</v>
      </c>
      <c r="AN123" s="17">
        <v>95166888.879999995</v>
      </c>
      <c r="AO123" s="16">
        <v>1.27537258835064E-2</v>
      </c>
      <c r="AP123" s="18">
        <v>3.79089032239242</v>
      </c>
      <c r="AQ123" s="16">
        <v>-3.3416921508306802E-2</v>
      </c>
      <c r="AR123" s="18">
        <v>2.3768155257782801</v>
      </c>
      <c r="AS123" s="16">
        <v>-3.9142104663998402E-3</v>
      </c>
    </row>
    <row r="124" spans="4:45" x14ac:dyDescent="0.2">
      <c r="D124" s="29"/>
      <c r="E124" s="14" t="s">
        <v>323</v>
      </c>
      <c r="F124" s="15">
        <v>6167101.2800000003</v>
      </c>
      <c r="G124" s="16">
        <v>4.1472716386793201E-2</v>
      </c>
      <c r="H124" s="17">
        <v>1560939.51</v>
      </c>
      <c r="I124" s="16">
        <v>1.1984762692078901E-2</v>
      </c>
      <c r="J124" s="17">
        <v>2626534.36</v>
      </c>
      <c r="K124" s="16">
        <v>-6.7059198947639204E-3</v>
      </c>
      <c r="L124" s="18">
        <v>3.9508906274017002</v>
      </c>
      <c r="M124" s="16">
        <v>2.91387328958101E-2</v>
      </c>
      <c r="N124" s="18">
        <v>2.3479994680138101</v>
      </c>
      <c r="O124" s="16">
        <v>4.8503899546499502E-2</v>
      </c>
      <c r="P124" s="15">
        <v>20619599.460000001</v>
      </c>
      <c r="Q124" s="16">
        <v>6.9291711266296796E-2</v>
      </c>
      <c r="R124" s="17">
        <v>5282611.51</v>
      </c>
      <c r="S124" s="16">
        <v>4.07413104648508E-2</v>
      </c>
      <c r="T124" s="17">
        <v>8994511.1099999994</v>
      </c>
      <c r="U124" s="16">
        <v>3.4939402925883503E-2</v>
      </c>
      <c r="V124" s="18">
        <v>3.9032965837005098</v>
      </c>
      <c r="W124" s="16">
        <v>2.74327544360604E-2</v>
      </c>
      <c r="X124" s="18">
        <v>2.2924647274130701</v>
      </c>
      <c r="Y124" s="16">
        <v>3.3192579433439097E-2</v>
      </c>
      <c r="Z124" s="15">
        <v>38941274.020000003</v>
      </c>
      <c r="AA124" s="16">
        <v>5.7510425009617901E-2</v>
      </c>
      <c r="AB124" s="17">
        <v>10089622.1</v>
      </c>
      <c r="AC124" s="16">
        <v>5.1113881106543899E-2</v>
      </c>
      <c r="AD124" s="17">
        <v>17219023.77</v>
      </c>
      <c r="AE124" s="16">
        <v>4.49666244377699E-2</v>
      </c>
      <c r="AF124" s="18">
        <v>3.85953741716451</v>
      </c>
      <c r="AG124" s="16">
        <v>6.0854908474239303E-3</v>
      </c>
      <c r="AH124" s="18">
        <v>2.2615262363390101</v>
      </c>
      <c r="AI124" s="16">
        <v>1.20040202993058E-2</v>
      </c>
      <c r="AJ124" s="15">
        <v>75840092.269999996</v>
      </c>
      <c r="AK124" s="16">
        <v>6.4173489371752698E-2</v>
      </c>
      <c r="AL124" s="17">
        <v>19642006.829999998</v>
      </c>
      <c r="AM124" s="16">
        <v>4.7982462740399599E-2</v>
      </c>
      <c r="AN124" s="17">
        <v>33533210.390000001</v>
      </c>
      <c r="AO124" s="16">
        <v>3.5588105852002699E-2</v>
      </c>
      <c r="AP124" s="18">
        <v>3.8611172944999899</v>
      </c>
      <c r="AQ124" s="16">
        <v>1.5449711428390399E-2</v>
      </c>
      <c r="AR124" s="18">
        <v>2.2616412621386299</v>
      </c>
      <c r="AS124" s="16">
        <v>2.7603043486321401E-2</v>
      </c>
    </row>
    <row r="125" spans="4:45" x14ac:dyDescent="0.2">
      <c r="D125" s="29"/>
      <c r="E125" s="14" t="s">
        <v>324</v>
      </c>
      <c r="F125" s="15">
        <v>8217059.0099999998</v>
      </c>
      <c r="G125" s="16">
        <v>3.1002292326857899E-2</v>
      </c>
      <c r="H125" s="17">
        <v>1944501.12</v>
      </c>
      <c r="I125" s="16">
        <v>-1.4185290087459199E-2</v>
      </c>
      <c r="J125" s="17">
        <v>3175422.54</v>
      </c>
      <c r="K125" s="16">
        <v>-1.38988838460503E-2</v>
      </c>
      <c r="L125" s="18">
        <v>4.2257928912892604</v>
      </c>
      <c r="M125" s="16">
        <v>4.5837804974857899E-2</v>
      </c>
      <c r="N125" s="18">
        <v>2.5877057010497899</v>
      </c>
      <c r="O125" s="16">
        <v>4.5534048625798698E-2</v>
      </c>
      <c r="P125" s="15">
        <v>25990806.940000001</v>
      </c>
      <c r="Q125" s="16">
        <v>6.1538553635940303E-2</v>
      </c>
      <c r="R125" s="17">
        <v>6104157.4500000002</v>
      </c>
      <c r="S125" s="16">
        <v>8.1737977162883897E-3</v>
      </c>
      <c r="T125" s="17">
        <v>9909899.2799999993</v>
      </c>
      <c r="U125" s="16">
        <v>3.3358766317014002E-3</v>
      </c>
      <c r="V125" s="18">
        <v>4.2578860641938396</v>
      </c>
      <c r="W125" s="16">
        <v>5.29320996444596E-2</v>
      </c>
      <c r="X125" s="18">
        <v>2.6227115135725199</v>
      </c>
      <c r="Y125" s="16">
        <v>5.8009165584341597E-2</v>
      </c>
      <c r="Z125" s="15">
        <v>49693164.560000002</v>
      </c>
      <c r="AA125" s="16">
        <v>4.2110942795874698E-2</v>
      </c>
      <c r="AB125" s="17">
        <v>11770808.779999999</v>
      </c>
      <c r="AC125" s="16">
        <v>-7.0407234061724798E-4</v>
      </c>
      <c r="AD125" s="17">
        <v>19184927.489999998</v>
      </c>
      <c r="AE125" s="16">
        <v>-3.9157049755325097E-3</v>
      </c>
      <c r="AF125" s="18">
        <v>4.2217289813113403</v>
      </c>
      <c r="AG125" s="16">
        <v>4.28451812435343E-2</v>
      </c>
      <c r="AH125" s="18">
        <v>2.5902190449196199</v>
      </c>
      <c r="AI125" s="16">
        <v>4.6207583034201603E-2</v>
      </c>
      <c r="AJ125" s="15">
        <v>97664984.450000003</v>
      </c>
      <c r="AK125" s="16">
        <v>2.6922050262113799E-2</v>
      </c>
      <c r="AL125" s="17">
        <v>23730369.079999998</v>
      </c>
      <c r="AM125" s="16">
        <v>7.3095736199985297E-3</v>
      </c>
      <c r="AN125" s="17">
        <v>38603786.700000003</v>
      </c>
      <c r="AO125" s="16">
        <v>-2.1129114398937602E-3</v>
      </c>
      <c r="AP125" s="18">
        <v>4.1156116923740704</v>
      </c>
      <c r="AQ125" s="16">
        <v>1.94701580881767E-2</v>
      </c>
      <c r="AR125" s="18">
        <v>2.5299327552755302</v>
      </c>
      <c r="AS125" s="16">
        <v>2.9096439902738101E-2</v>
      </c>
    </row>
    <row r="126" spans="4:45" x14ac:dyDescent="0.2">
      <c r="D126" s="29"/>
      <c r="E126" s="14" t="s">
        <v>325</v>
      </c>
      <c r="F126" s="15">
        <v>12709211.75</v>
      </c>
      <c r="G126" s="16">
        <v>2.4629330209813598E-2</v>
      </c>
      <c r="H126" s="17">
        <v>3097491.28</v>
      </c>
      <c r="I126" s="16">
        <v>2.2781183480856899E-2</v>
      </c>
      <c r="J126" s="17">
        <v>5266594.76</v>
      </c>
      <c r="K126" s="16">
        <v>1.4227740557497299E-2</v>
      </c>
      <c r="L126" s="18">
        <v>4.1030661916827098</v>
      </c>
      <c r="M126" s="16">
        <v>1.80698155070366E-3</v>
      </c>
      <c r="N126" s="18">
        <v>2.4131744189864301</v>
      </c>
      <c r="O126" s="16">
        <v>1.02556745752181E-2</v>
      </c>
      <c r="P126" s="15">
        <v>39310083.600000001</v>
      </c>
      <c r="Q126" s="16">
        <v>2.6602416412725802E-2</v>
      </c>
      <c r="R126" s="17">
        <v>9571285.8900000006</v>
      </c>
      <c r="S126" s="16">
        <v>1.51595049914461E-2</v>
      </c>
      <c r="T126" s="17">
        <v>16280482.9</v>
      </c>
      <c r="U126" s="16">
        <v>1.09131023245145E-2</v>
      </c>
      <c r="V126" s="18">
        <v>4.1070848840771603</v>
      </c>
      <c r="W126" s="16">
        <v>1.1272032981040001E-2</v>
      </c>
      <c r="X126" s="18">
        <v>2.41455267890119</v>
      </c>
      <c r="Y126" s="16">
        <v>1.5519943358271801E-2</v>
      </c>
      <c r="Z126" s="15">
        <v>74597444.079999998</v>
      </c>
      <c r="AA126" s="16">
        <v>2.8087004515129299E-2</v>
      </c>
      <c r="AB126" s="17">
        <v>18286270.699999999</v>
      </c>
      <c r="AC126" s="16">
        <v>1.6482139525039099E-2</v>
      </c>
      <c r="AD126" s="17">
        <v>31156355.98</v>
      </c>
      <c r="AE126" s="16">
        <v>1.11104486668826E-2</v>
      </c>
      <c r="AF126" s="18">
        <v>4.079423590727</v>
      </c>
      <c r="AG126" s="16">
        <v>1.14166934556397E-2</v>
      </c>
      <c r="AH126" s="18">
        <v>2.3942929695592698</v>
      </c>
      <c r="AI126" s="16">
        <v>1.6790011289696101E-2</v>
      </c>
      <c r="AJ126" s="15">
        <v>145236128.72999999</v>
      </c>
      <c r="AK126" s="16">
        <v>4.6088749253151803E-2</v>
      </c>
      <c r="AL126" s="17">
        <v>35745047.719999999</v>
      </c>
      <c r="AM126" s="16">
        <v>4.0404036981851799E-2</v>
      </c>
      <c r="AN126" s="17">
        <v>60994280.460000001</v>
      </c>
      <c r="AO126" s="16">
        <v>2.8818427280246001E-2</v>
      </c>
      <c r="AP126" s="18">
        <v>4.0631118992390602</v>
      </c>
      <c r="AQ126" s="16">
        <v>5.4639467641736496E-3</v>
      </c>
      <c r="AR126" s="18">
        <v>2.3811434061468399</v>
      </c>
      <c r="AS126" s="16">
        <v>1.67865597222643E-2</v>
      </c>
    </row>
    <row r="127" spans="4:45" x14ac:dyDescent="0.2">
      <c r="D127" s="29"/>
      <c r="E127" s="14" t="s">
        <v>326</v>
      </c>
      <c r="F127" s="15">
        <v>11883161</v>
      </c>
      <c r="G127" s="16">
        <v>5.9122744375861701E-2</v>
      </c>
      <c r="H127" s="17">
        <v>2918943.11</v>
      </c>
      <c r="I127" s="16">
        <v>2.9960424895925299E-2</v>
      </c>
      <c r="J127" s="17">
        <v>4990525.9400000004</v>
      </c>
      <c r="K127" s="16">
        <v>-1.06969538216118E-2</v>
      </c>
      <c r="L127" s="18">
        <v>4.0710491956110797</v>
      </c>
      <c r="M127" s="16">
        <v>2.8314019427380599E-2</v>
      </c>
      <c r="N127" s="18">
        <v>2.3811440202633198</v>
      </c>
      <c r="O127" s="16">
        <v>7.0574631774543095E-2</v>
      </c>
      <c r="P127" s="15">
        <v>38828559.460000001</v>
      </c>
      <c r="Q127" s="16">
        <v>8.0654174102562204E-2</v>
      </c>
      <c r="R127" s="17">
        <v>9496754.2699999996</v>
      </c>
      <c r="S127" s="16">
        <v>5.05873090999613E-2</v>
      </c>
      <c r="T127" s="17">
        <v>16208336.41</v>
      </c>
      <c r="U127" s="16">
        <v>7.5836188881232896E-3</v>
      </c>
      <c r="V127" s="18">
        <v>4.0886136837991502</v>
      </c>
      <c r="W127" s="16">
        <v>2.8619101660726499E-2</v>
      </c>
      <c r="X127" s="18">
        <v>2.3955919026979302</v>
      </c>
      <c r="Y127" s="16">
        <v>7.25205867231873E-2</v>
      </c>
      <c r="Z127" s="15">
        <v>73335659.939999998</v>
      </c>
      <c r="AA127" s="16">
        <v>5.9314736753389698E-2</v>
      </c>
      <c r="AB127" s="17">
        <v>18033982.699999999</v>
      </c>
      <c r="AC127" s="16">
        <v>3.7206909562963103E-2</v>
      </c>
      <c r="AD127" s="17">
        <v>30954134.940000001</v>
      </c>
      <c r="AE127" s="16">
        <v>5.3659609750179502E-4</v>
      </c>
      <c r="AF127" s="18">
        <v>4.0665260225629503</v>
      </c>
      <c r="AG127" s="16">
        <v>2.13147704537969E-2</v>
      </c>
      <c r="AH127" s="18">
        <v>2.36917168197885</v>
      </c>
      <c r="AI127" s="16">
        <v>5.8746617450222603E-2</v>
      </c>
      <c r="AJ127" s="15">
        <v>141127354.72999999</v>
      </c>
      <c r="AK127" s="16">
        <v>4.8341327667797702E-2</v>
      </c>
      <c r="AL127" s="17">
        <v>35174105.149999999</v>
      </c>
      <c r="AM127" s="16">
        <v>5.1377271218637999E-2</v>
      </c>
      <c r="AN127" s="17">
        <v>60989768.719999999</v>
      </c>
      <c r="AO127" s="16">
        <v>2.1102986241355402E-2</v>
      </c>
      <c r="AP127" s="18">
        <v>4.0122514596508498</v>
      </c>
      <c r="AQ127" s="16">
        <v>-2.88758720009348E-3</v>
      </c>
      <c r="AR127" s="18">
        <v>2.3139513018635398</v>
      </c>
      <c r="AS127" s="16">
        <v>2.66754106034943E-2</v>
      </c>
    </row>
    <row r="128" spans="4:45" x14ac:dyDescent="0.2">
      <c r="D128" s="29"/>
      <c r="E128" s="14" t="s">
        <v>327</v>
      </c>
      <c r="F128" s="15">
        <v>90837014.900000006</v>
      </c>
      <c r="G128" s="16">
        <v>3.5224644834776601E-2</v>
      </c>
      <c r="H128" s="17">
        <v>22789113.379999999</v>
      </c>
      <c r="I128" s="16">
        <v>2.9016882766482299E-2</v>
      </c>
      <c r="J128" s="17">
        <v>38325017.030000001</v>
      </c>
      <c r="K128" s="16">
        <v>1.6912203487246001E-2</v>
      </c>
      <c r="L128" s="18">
        <v>3.98598284125084</v>
      </c>
      <c r="M128" s="16">
        <v>6.0327115835115599E-3</v>
      </c>
      <c r="N128" s="18">
        <v>2.3701754608196199</v>
      </c>
      <c r="O128" s="16">
        <v>1.8007888276620702E-2</v>
      </c>
      <c r="P128" s="15">
        <v>299253652.55000001</v>
      </c>
      <c r="Q128" s="16">
        <v>5.6695367293086302E-2</v>
      </c>
      <c r="R128" s="17">
        <v>75000355.349999994</v>
      </c>
      <c r="S128" s="16">
        <v>5.0040353552618599E-2</v>
      </c>
      <c r="T128" s="17">
        <v>124380725.7</v>
      </c>
      <c r="U128" s="16">
        <v>2.73566692671957E-2</v>
      </c>
      <c r="V128" s="18">
        <v>3.9900297959054898</v>
      </c>
      <c r="W128" s="16">
        <v>6.3378647477229698E-3</v>
      </c>
      <c r="X128" s="18">
        <v>2.4059487582648802</v>
      </c>
      <c r="Y128" s="16">
        <v>2.8557461009931201E-2</v>
      </c>
      <c r="Z128" s="15">
        <v>561197193.32000005</v>
      </c>
      <c r="AA128" s="16">
        <v>3.2838689381145501E-2</v>
      </c>
      <c r="AB128" s="17">
        <v>141122072.52000001</v>
      </c>
      <c r="AC128" s="16">
        <v>2.9147892871900699E-2</v>
      </c>
      <c r="AD128" s="17">
        <v>236320621.50999999</v>
      </c>
      <c r="AE128" s="16">
        <v>1.1357330815654499E-2</v>
      </c>
      <c r="AF128" s="18">
        <v>3.9766790786074</v>
      </c>
      <c r="AG128" s="16">
        <v>3.5862644570407299E-3</v>
      </c>
      <c r="AH128" s="18">
        <v>2.3747279849475702</v>
      </c>
      <c r="AI128" s="16">
        <v>2.12401274119072E-2</v>
      </c>
      <c r="AJ128" s="15">
        <v>1089230584.99</v>
      </c>
      <c r="AK128" s="16">
        <v>3.2639957486037798E-2</v>
      </c>
      <c r="AL128" s="17">
        <v>274327823.25</v>
      </c>
      <c r="AM128" s="16">
        <v>3.4238031989704702E-2</v>
      </c>
      <c r="AN128" s="17">
        <v>461585056.44999999</v>
      </c>
      <c r="AO128" s="16">
        <v>1.39326007064844E-2</v>
      </c>
      <c r="AP128" s="18">
        <v>3.97054360759231</v>
      </c>
      <c r="AQ128" s="16">
        <v>-1.5451708931959901E-3</v>
      </c>
      <c r="AR128" s="18">
        <v>2.3597613695884201</v>
      </c>
      <c r="AS128" s="16">
        <v>1.8450296170099099E-2</v>
      </c>
    </row>
    <row r="130" spans="1:45" s="27" customFormat="1" x14ac:dyDescent="0.2">
      <c r="A130" s="26" t="s">
        <v>108</v>
      </c>
      <c r="E130" s="30">
        <v>1</v>
      </c>
      <c r="F130" s="30">
        <v>2</v>
      </c>
      <c r="G130" s="30">
        <v>3</v>
      </c>
      <c r="H130" s="30">
        <v>4</v>
      </c>
      <c r="I130" s="30">
        <v>5</v>
      </c>
      <c r="J130" s="30">
        <v>6</v>
      </c>
      <c r="K130" s="30">
        <v>7</v>
      </c>
      <c r="L130" s="30">
        <v>8</v>
      </c>
      <c r="M130" s="30">
        <v>9</v>
      </c>
      <c r="N130" s="30">
        <v>10</v>
      </c>
      <c r="O130" s="30">
        <v>11</v>
      </c>
      <c r="P130" s="30">
        <v>12</v>
      </c>
      <c r="Q130" s="30">
        <v>13</v>
      </c>
      <c r="R130" s="30">
        <v>14</v>
      </c>
      <c r="S130" s="30">
        <v>15</v>
      </c>
      <c r="T130" s="30">
        <v>16</v>
      </c>
      <c r="U130" s="30">
        <v>17</v>
      </c>
      <c r="V130" s="30">
        <v>18</v>
      </c>
      <c r="W130" s="30">
        <v>19</v>
      </c>
      <c r="X130" s="30">
        <v>20</v>
      </c>
      <c r="Y130" s="30">
        <v>21</v>
      </c>
      <c r="Z130" s="30">
        <v>22</v>
      </c>
      <c r="AA130" s="30">
        <v>23</v>
      </c>
      <c r="AB130" s="30">
        <v>24</v>
      </c>
      <c r="AC130" s="30">
        <v>25</v>
      </c>
      <c r="AD130" s="30">
        <v>26</v>
      </c>
      <c r="AE130" s="30">
        <v>27</v>
      </c>
      <c r="AF130" s="30">
        <v>28</v>
      </c>
      <c r="AG130" s="30">
        <v>29</v>
      </c>
      <c r="AH130" s="30">
        <v>30</v>
      </c>
      <c r="AI130" s="30">
        <v>31</v>
      </c>
      <c r="AJ130" s="30">
        <v>32</v>
      </c>
      <c r="AK130" s="30">
        <v>33</v>
      </c>
      <c r="AL130" s="30">
        <v>34</v>
      </c>
      <c r="AM130" s="30">
        <v>35</v>
      </c>
      <c r="AN130" s="30">
        <v>36</v>
      </c>
      <c r="AO130" s="30">
        <v>37</v>
      </c>
      <c r="AP130" s="30">
        <v>38</v>
      </c>
      <c r="AQ130" s="30">
        <v>39</v>
      </c>
      <c r="AR130" s="30">
        <v>40</v>
      </c>
      <c r="AS130" s="30">
        <v>41</v>
      </c>
    </row>
    <row r="131" spans="1:45" x14ac:dyDescent="0.2">
      <c r="C131" s="5" t="s">
        <v>107</v>
      </c>
      <c r="D131" s="6"/>
      <c r="E131" s="7"/>
      <c r="F131" s="8" t="s">
        <v>69</v>
      </c>
      <c r="G131" s="9"/>
      <c r="N131" s="9"/>
      <c r="P131" s="8" t="s">
        <v>70</v>
      </c>
      <c r="Q131" s="9"/>
      <c r="Z131" s="8" t="s">
        <v>71</v>
      </c>
      <c r="AA131" s="9"/>
      <c r="AJ131" s="8" t="s">
        <v>72</v>
      </c>
      <c r="AK131" s="9"/>
    </row>
    <row r="132" spans="1:45" ht="56.25" x14ac:dyDescent="0.2">
      <c r="C132" s="10"/>
      <c r="D132" s="11"/>
      <c r="E132" s="12"/>
      <c r="F132" s="140" t="s">
        <v>406</v>
      </c>
      <c r="G132" s="140" t="s">
        <v>407</v>
      </c>
      <c r="H132" s="140" t="s">
        <v>408</v>
      </c>
      <c r="I132" s="140" t="s">
        <v>409</v>
      </c>
      <c r="J132" s="140" t="s">
        <v>410</v>
      </c>
      <c r="K132" s="140" t="s">
        <v>411</v>
      </c>
      <c r="L132" s="140" t="s">
        <v>412</v>
      </c>
      <c r="M132" s="140" t="s">
        <v>413</v>
      </c>
      <c r="N132" s="140" t="s">
        <v>414</v>
      </c>
      <c r="O132" s="140" t="s">
        <v>415</v>
      </c>
      <c r="P132" s="140" t="s">
        <v>406</v>
      </c>
      <c r="Q132" s="140" t="s">
        <v>407</v>
      </c>
      <c r="R132" s="140" t="s">
        <v>408</v>
      </c>
      <c r="S132" s="140" t="s">
        <v>409</v>
      </c>
      <c r="T132" s="140" t="s">
        <v>410</v>
      </c>
      <c r="U132" s="140" t="s">
        <v>411</v>
      </c>
      <c r="V132" s="140" t="s">
        <v>412</v>
      </c>
      <c r="W132" s="140" t="s">
        <v>413</v>
      </c>
      <c r="X132" s="140" t="s">
        <v>414</v>
      </c>
      <c r="Y132" s="140" t="s">
        <v>415</v>
      </c>
      <c r="Z132" s="140" t="s">
        <v>406</v>
      </c>
      <c r="AA132" s="140" t="s">
        <v>407</v>
      </c>
      <c r="AB132" s="140" t="s">
        <v>408</v>
      </c>
      <c r="AC132" s="140" t="s">
        <v>409</v>
      </c>
      <c r="AD132" s="140" t="s">
        <v>410</v>
      </c>
      <c r="AE132" s="140" t="s">
        <v>411</v>
      </c>
      <c r="AF132" s="140" t="s">
        <v>412</v>
      </c>
      <c r="AG132" s="140" t="s">
        <v>413</v>
      </c>
      <c r="AH132" s="140" t="s">
        <v>414</v>
      </c>
      <c r="AI132" s="140" t="s">
        <v>415</v>
      </c>
      <c r="AJ132" s="140" t="s">
        <v>406</v>
      </c>
      <c r="AK132" s="140" t="s">
        <v>407</v>
      </c>
      <c r="AL132" s="140" t="s">
        <v>408</v>
      </c>
      <c r="AM132" s="140" t="s">
        <v>409</v>
      </c>
      <c r="AN132" s="140" t="s">
        <v>410</v>
      </c>
      <c r="AO132" s="140" t="s">
        <v>411</v>
      </c>
      <c r="AP132" s="140" t="s">
        <v>412</v>
      </c>
      <c r="AQ132" s="140" t="s">
        <v>413</v>
      </c>
      <c r="AR132" s="140" t="s">
        <v>414</v>
      </c>
      <c r="AS132" s="140" t="s">
        <v>415</v>
      </c>
    </row>
    <row r="133" spans="1:45" x14ac:dyDescent="0.2">
      <c r="C133" s="144" t="s">
        <v>19</v>
      </c>
      <c r="D133" s="144" t="s">
        <v>11</v>
      </c>
      <c r="E133" s="145" t="s">
        <v>271</v>
      </c>
      <c r="F133" s="15">
        <v>136363.6</v>
      </c>
      <c r="G133" s="16">
        <v>3.99533329830307E-2</v>
      </c>
      <c r="H133" s="17">
        <v>28882.38</v>
      </c>
      <c r="I133" s="16">
        <v>-6.7369871945658901E-3</v>
      </c>
      <c r="J133" s="17">
        <v>49142.97</v>
      </c>
      <c r="K133" s="16">
        <v>-8.7576635607331203E-3</v>
      </c>
      <c r="L133" s="18">
        <v>4.7213422162578</v>
      </c>
      <c r="M133" s="16">
        <v>4.7007005773547897E-2</v>
      </c>
      <c r="N133" s="18">
        <v>2.7748343252351302</v>
      </c>
      <c r="O133" s="16">
        <v>4.9141360041927797E-2</v>
      </c>
      <c r="P133" s="15">
        <v>492137.79</v>
      </c>
      <c r="Q133" s="16">
        <v>9.5285065275735298E-2</v>
      </c>
      <c r="R133" s="17">
        <v>108534.32</v>
      </c>
      <c r="S133" s="16">
        <v>0.13174284589306201</v>
      </c>
      <c r="T133" s="17">
        <v>182907.93</v>
      </c>
      <c r="U133" s="16">
        <v>0.11792818078186899</v>
      </c>
      <c r="V133" s="18">
        <v>4.5343978752527301</v>
      </c>
      <c r="W133" s="16">
        <v>-3.2213837931140403E-2</v>
      </c>
      <c r="X133" s="18">
        <v>2.6906312372569099</v>
      </c>
      <c r="Y133" s="16">
        <v>-2.0254535036676E-2</v>
      </c>
      <c r="Z133" s="15">
        <v>916396.46</v>
      </c>
      <c r="AA133" s="16">
        <v>5.3473323817625901E-2</v>
      </c>
      <c r="AB133" s="17">
        <v>203769.02</v>
      </c>
      <c r="AC133" s="16">
        <v>0.11109504376815101</v>
      </c>
      <c r="AD133" s="17">
        <v>342742.41</v>
      </c>
      <c r="AE133" s="16">
        <v>9.7461054479301396E-2</v>
      </c>
      <c r="AF133" s="18">
        <v>4.4972315222402299</v>
      </c>
      <c r="AG133" s="16">
        <v>-5.18602978869456E-2</v>
      </c>
      <c r="AH133" s="18">
        <v>2.67371773455173</v>
      </c>
      <c r="AI133" s="16">
        <v>-4.00813591353779E-2</v>
      </c>
      <c r="AJ133" s="15">
        <v>1856973.34</v>
      </c>
      <c r="AK133" s="16">
        <v>5.83574900581788E-2</v>
      </c>
      <c r="AL133" s="17">
        <v>409530.83</v>
      </c>
      <c r="AM133" s="16">
        <v>0.109082616155742</v>
      </c>
      <c r="AN133" s="17">
        <v>680024.09</v>
      </c>
      <c r="AO133" s="16">
        <v>8.7866382617752301E-2</v>
      </c>
      <c r="AP133" s="18">
        <v>4.5343920505325599</v>
      </c>
      <c r="AQ133" s="16">
        <v>-4.5736111411956597E-2</v>
      </c>
      <c r="AR133" s="18">
        <v>2.7307464063515798</v>
      </c>
      <c r="AS133" s="16">
        <v>-2.7125475178822599E-2</v>
      </c>
    </row>
    <row r="134" spans="1:45" x14ac:dyDescent="0.2">
      <c r="C134" s="144" t="s">
        <v>19</v>
      </c>
      <c r="D134" s="144" t="s">
        <v>11</v>
      </c>
      <c r="E134" s="145" t="s">
        <v>272</v>
      </c>
      <c r="F134" s="15">
        <v>537475.47</v>
      </c>
      <c r="G134" s="16">
        <v>0.107459437215146</v>
      </c>
      <c r="H134" s="17">
        <v>114491.32</v>
      </c>
      <c r="I134" s="16">
        <v>0.115871201352246</v>
      </c>
      <c r="J134" s="17">
        <v>217654.2</v>
      </c>
      <c r="K134" s="16">
        <v>7.8979583115913896E-2</v>
      </c>
      <c r="L134" s="18">
        <v>4.69446478562742</v>
      </c>
      <c r="M134" s="16">
        <v>-7.5382930636678103E-3</v>
      </c>
      <c r="N134" s="18">
        <v>2.4694008661445501</v>
      </c>
      <c r="O134" s="16">
        <v>2.63951742413761E-2</v>
      </c>
      <c r="P134" s="15">
        <v>1601012.42</v>
      </c>
      <c r="Q134" s="16">
        <v>0.10414935972523599</v>
      </c>
      <c r="R134" s="17">
        <v>336994.66</v>
      </c>
      <c r="S134" s="16">
        <v>0.103953947421869</v>
      </c>
      <c r="T134" s="17">
        <v>641336.78</v>
      </c>
      <c r="U134" s="16">
        <v>6.7784724501450497E-2</v>
      </c>
      <c r="V134" s="18">
        <v>4.7508539749561596</v>
      </c>
      <c r="W134" s="16">
        <v>1.7701128187748601E-4</v>
      </c>
      <c r="X134" s="18">
        <v>2.4963676962359802</v>
      </c>
      <c r="Y134" s="16">
        <v>3.4056148575045901E-2</v>
      </c>
      <c r="Z134" s="15">
        <v>3035628.75</v>
      </c>
      <c r="AA134" s="16">
        <v>9.7862264407502897E-2</v>
      </c>
      <c r="AB134" s="17">
        <v>644843.62</v>
      </c>
      <c r="AC134" s="16">
        <v>0.105386919076443</v>
      </c>
      <c r="AD134" s="17">
        <v>1240834.23</v>
      </c>
      <c r="AE134" s="16">
        <v>7.7161173164568303E-2</v>
      </c>
      <c r="AF134" s="18">
        <v>4.7075425046463204</v>
      </c>
      <c r="AG134" s="16">
        <v>-6.8072586522257101E-3</v>
      </c>
      <c r="AH134" s="18">
        <v>2.4464418184208201</v>
      </c>
      <c r="AI134" s="16">
        <v>1.92181929303274E-2</v>
      </c>
      <c r="AJ134" s="15">
        <v>5907504.3399999999</v>
      </c>
      <c r="AK134" s="16">
        <v>0.11838039131271</v>
      </c>
      <c r="AL134" s="17">
        <v>1235654.71</v>
      </c>
      <c r="AM134" s="16">
        <v>0.114776385180951</v>
      </c>
      <c r="AN134" s="17">
        <v>2406532.4</v>
      </c>
      <c r="AO134" s="16">
        <v>8.6381869493612901E-2</v>
      </c>
      <c r="AP134" s="18">
        <v>4.7808698434856396</v>
      </c>
      <c r="AQ134" s="16">
        <v>3.2329408656911998E-3</v>
      </c>
      <c r="AR134" s="18">
        <v>2.4547786433293002</v>
      </c>
      <c r="AS134" s="16">
        <v>2.9454211928271901E-2</v>
      </c>
    </row>
    <row r="135" spans="1:45" x14ac:dyDescent="0.2">
      <c r="C135" s="144" t="s">
        <v>19</v>
      </c>
      <c r="D135" s="144" t="s">
        <v>11</v>
      </c>
      <c r="E135" s="145" t="s">
        <v>273</v>
      </c>
      <c r="F135" s="15">
        <v>853198.42</v>
      </c>
      <c r="G135" s="16">
        <v>0.161816342259854</v>
      </c>
      <c r="H135" s="17">
        <v>186412.19</v>
      </c>
      <c r="I135" s="16">
        <v>0.16020961575362</v>
      </c>
      <c r="J135" s="17">
        <v>337397.28</v>
      </c>
      <c r="K135" s="16">
        <v>9.7380096109675102E-2</v>
      </c>
      <c r="L135" s="18">
        <v>4.5769454240090202</v>
      </c>
      <c r="M135" s="16">
        <v>1.38485880862987E-3</v>
      </c>
      <c r="N135" s="18">
        <v>2.52876496218345</v>
      </c>
      <c r="O135" s="16">
        <v>5.8718256672060903E-2</v>
      </c>
      <c r="P135" s="15">
        <v>2702535.14</v>
      </c>
      <c r="Q135" s="16">
        <v>0.111785480857876</v>
      </c>
      <c r="R135" s="17">
        <v>594457.06000000006</v>
      </c>
      <c r="S135" s="16">
        <v>9.8954313344914405E-2</v>
      </c>
      <c r="T135" s="17">
        <v>1083010.42</v>
      </c>
      <c r="U135" s="16">
        <v>3.9458930648149697E-2</v>
      </c>
      <c r="V135" s="18">
        <v>4.5462243143348298</v>
      </c>
      <c r="W135" s="16">
        <v>1.1675797034643901E-2</v>
      </c>
      <c r="X135" s="18">
        <v>2.4953916325200298</v>
      </c>
      <c r="Y135" s="16">
        <v>6.9580959937135298E-2</v>
      </c>
      <c r="Z135" s="15">
        <v>5142494.96</v>
      </c>
      <c r="AA135" s="16">
        <v>7.3722834146240396E-2</v>
      </c>
      <c r="AB135" s="17">
        <v>1138090.47</v>
      </c>
      <c r="AC135" s="16">
        <v>5.25381289546E-2</v>
      </c>
      <c r="AD135" s="17">
        <v>2082710.58</v>
      </c>
      <c r="AE135" s="16">
        <v>-1.1005583798889399E-3</v>
      </c>
      <c r="AF135" s="18">
        <v>4.5185291464570501</v>
      </c>
      <c r="AG135" s="16">
        <v>2.0127256779458799E-2</v>
      </c>
      <c r="AH135" s="18">
        <v>2.4691356587817399</v>
      </c>
      <c r="AI135" s="16">
        <v>7.4905830765881101E-2</v>
      </c>
      <c r="AJ135" s="15">
        <v>9656370.8399999999</v>
      </c>
      <c r="AK135" s="16">
        <v>3.9768011942504497E-2</v>
      </c>
      <c r="AL135" s="17">
        <v>2109841.9500000002</v>
      </c>
      <c r="AM135" s="16">
        <v>1.48496370799002E-2</v>
      </c>
      <c r="AN135" s="17">
        <v>3943420.95</v>
      </c>
      <c r="AO135" s="16">
        <v>-2.3457968175502698E-2</v>
      </c>
      <c r="AP135" s="18">
        <v>4.5768218989104801</v>
      </c>
      <c r="AQ135" s="16">
        <v>2.4553760431253301E-2</v>
      </c>
      <c r="AR135" s="18">
        <v>2.4487294058728399</v>
      </c>
      <c r="AS135" s="16">
        <v>6.4744760652934302E-2</v>
      </c>
    </row>
    <row r="136" spans="1:45" x14ac:dyDescent="0.2">
      <c r="C136" s="144" t="s">
        <v>19</v>
      </c>
      <c r="D136" s="144" t="s">
        <v>11</v>
      </c>
      <c r="E136" s="145" t="s">
        <v>274</v>
      </c>
      <c r="F136" s="15">
        <v>355159</v>
      </c>
      <c r="G136" s="16">
        <v>3.5534418729008803E-2</v>
      </c>
      <c r="H136" s="17">
        <v>77747.05</v>
      </c>
      <c r="I136" s="16">
        <v>2.1234604550478899E-2</v>
      </c>
      <c r="J136" s="17">
        <v>141769.26</v>
      </c>
      <c r="K136" s="16">
        <v>1.6319114827812901E-2</v>
      </c>
      <c r="L136" s="18">
        <v>4.5681347395174496</v>
      </c>
      <c r="M136" s="16">
        <v>1.4002477114281001E-2</v>
      </c>
      <c r="N136" s="18">
        <v>2.5051904764121602</v>
      </c>
      <c r="O136" s="16">
        <v>1.8906762276582102E-2</v>
      </c>
      <c r="P136" s="15">
        <v>1042504.79</v>
      </c>
      <c r="Q136" s="16">
        <v>7.1056665130345198E-2</v>
      </c>
      <c r="R136" s="17">
        <v>227061.66</v>
      </c>
      <c r="S136" s="16">
        <v>5.3911402559418099E-2</v>
      </c>
      <c r="T136" s="17">
        <v>411226.73</v>
      </c>
      <c r="U136" s="16">
        <v>4.1980705960907798E-2</v>
      </c>
      <c r="V136" s="18">
        <v>4.5912849839994996</v>
      </c>
      <c r="W136" s="16">
        <v>1.6268220012887101E-2</v>
      </c>
      <c r="X136" s="18">
        <v>2.5351095002992601</v>
      </c>
      <c r="Y136" s="16">
        <v>2.79045082150766E-2</v>
      </c>
      <c r="Z136" s="15">
        <v>1955805.83</v>
      </c>
      <c r="AA136" s="16">
        <v>7.5527225223203903E-2</v>
      </c>
      <c r="AB136" s="17">
        <v>432007.52</v>
      </c>
      <c r="AC136" s="16">
        <v>6.7829552355599704E-2</v>
      </c>
      <c r="AD136" s="17">
        <v>783822.63</v>
      </c>
      <c r="AE136" s="16">
        <v>5.7316928424637703E-2</v>
      </c>
      <c r="AF136" s="18">
        <v>4.5272495025086599</v>
      </c>
      <c r="AG136" s="16">
        <v>7.2087093400096097E-3</v>
      </c>
      <c r="AH136" s="18">
        <v>2.4952148038900099</v>
      </c>
      <c r="AI136" s="16">
        <v>1.7223120437217299E-2</v>
      </c>
      <c r="AJ136" s="15">
        <v>3893851.23</v>
      </c>
      <c r="AK136" s="16">
        <v>0.111469054547359</v>
      </c>
      <c r="AL136" s="17">
        <v>854225.75</v>
      </c>
      <c r="AM136" s="16">
        <v>0.12862093641823799</v>
      </c>
      <c r="AN136" s="17">
        <v>1549802.49</v>
      </c>
      <c r="AO136" s="16">
        <v>8.2557347559102101E-2</v>
      </c>
      <c r="AP136" s="18">
        <v>4.5583397948376101</v>
      </c>
      <c r="AQ136" s="16">
        <v>-1.5197203345625901E-2</v>
      </c>
      <c r="AR136" s="18">
        <v>2.5124822389464598</v>
      </c>
      <c r="AS136" s="16">
        <v>2.6706859505822699E-2</v>
      </c>
    </row>
    <row r="137" spans="1:45" x14ac:dyDescent="0.2">
      <c r="C137" s="144" t="s">
        <v>19</v>
      </c>
      <c r="D137" s="144" t="s">
        <v>11</v>
      </c>
      <c r="E137" s="145" t="s">
        <v>275</v>
      </c>
      <c r="F137" s="15">
        <v>710100.87</v>
      </c>
      <c r="G137" s="16">
        <v>9.5161101146817695E-2</v>
      </c>
      <c r="H137" s="17">
        <v>177469.87</v>
      </c>
      <c r="I137" s="16">
        <v>9.5504047355538205E-2</v>
      </c>
      <c r="J137" s="17">
        <v>279414.01</v>
      </c>
      <c r="K137" s="16">
        <v>0.100452273446394</v>
      </c>
      <c r="L137" s="18">
        <v>4.0012474793608597</v>
      </c>
      <c r="M137" s="16">
        <v>-3.1304878293067598E-4</v>
      </c>
      <c r="N137" s="18">
        <v>2.5413932178991301</v>
      </c>
      <c r="O137" s="16">
        <v>-4.8081797159685198E-3</v>
      </c>
      <c r="P137" s="15">
        <v>2311321.7200000002</v>
      </c>
      <c r="Q137" s="16">
        <v>5.6798883250288298E-2</v>
      </c>
      <c r="R137" s="17">
        <v>589374.94999999995</v>
      </c>
      <c r="S137" s="16">
        <v>7.5423157037941793E-2</v>
      </c>
      <c r="T137" s="17">
        <v>917696.86</v>
      </c>
      <c r="U137" s="16">
        <v>4.74546878134912E-2</v>
      </c>
      <c r="V137" s="18">
        <v>3.9216490622819999</v>
      </c>
      <c r="W137" s="16">
        <v>-1.7318088852531999E-2</v>
      </c>
      <c r="X137" s="18">
        <v>2.5186113418760101</v>
      </c>
      <c r="Y137" s="16">
        <v>8.9208588643606406E-3</v>
      </c>
      <c r="Z137" s="15">
        <v>4375172.07</v>
      </c>
      <c r="AA137" s="16">
        <v>1.40600161178443E-2</v>
      </c>
      <c r="AB137" s="17">
        <v>1122113.51</v>
      </c>
      <c r="AC137" s="16">
        <v>4.7362944347549799E-2</v>
      </c>
      <c r="AD137" s="17">
        <v>1754991.53</v>
      </c>
      <c r="AE137" s="16">
        <v>7.1193408952272604E-3</v>
      </c>
      <c r="AF137" s="18">
        <v>3.8990458906425598</v>
      </c>
      <c r="AG137" s="16">
        <v>-3.1796931913083401E-2</v>
      </c>
      <c r="AH137" s="18">
        <v>2.4929875701451398</v>
      </c>
      <c r="AI137" s="16">
        <v>6.89161149109429E-3</v>
      </c>
      <c r="AJ137" s="15">
        <v>8349296.0899999999</v>
      </c>
      <c r="AK137" s="16">
        <v>4.3215050909404303E-3</v>
      </c>
      <c r="AL137" s="17">
        <v>2078278.73</v>
      </c>
      <c r="AM137" s="16">
        <v>3.4259701870084397E-2</v>
      </c>
      <c r="AN137" s="17">
        <v>3272886.06</v>
      </c>
      <c r="AO137" s="16">
        <v>-1.3864422035886901E-2</v>
      </c>
      <c r="AP137" s="18">
        <v>4.0174091999680899</v>
      </c>
      <c r="AQ137" s="16">
        <v>-2.8946498374645802E-2</v>
      </c>
      <c r="AR137" s="18">
        <v>2.5510500325819501</v>
      </c>
      <c r="AS137" s="16">
        <v>1.8441609382324999E-2</v>
      </c>
    </row>
    <row r="138" spans="1:45" x14ac:dyDescent="0.2">
      <c r="C138" s="144" t="s">
        <v>19</v>
      </c>
      <c r="D138" s="144" t="s">
        <v>11</v>
      </c>
      <c r="E138" s="145" t="s">
        <v>276</v>
      </c>
      <c r="F138" s="15">
        <v>314289.34999999998</v>
      </c>
      <c r="G138" s="16">
        <v>-7.0950099372983799E-2</v>
      </c>
      <c r="H138" s="17">
        <v>73394.320000000007</v>
      </c>
      <c r="I138" s="16">
        <v>-5.3694121245089502E-2</v>
      </c>
      <c r="J138" s="17">
        <v>139355.51</v>
      </c>
      <c r="K138" s="16">
        <v>-4.8956825029511E-2</v>
      </c>
      <c r="L138" s="18">
        <v>4.2822026282142804</v>
      </c>
      <c r="M138" s="16">
        <v>-1.8235095559797899E-2</v>
      </c>
      <c r="N138" s="18">
        <v>2.2553062308049401</v>
      </c>
      <c r="O138" s="16">
        <v>-2.3125421560546099E-2</v>
      </c>
      <c r="P138" s="15">
        <v>1049867.6000000001</v>
      </c>
      <c r="Q138" s="16">
        <v>-3.6735689282576402E-2</v>
      </c>
      <c r="R138" s="17">
        <v>244929.59</v>
      </c>
      <c r="S138" s="16">
        <v>-3.5196574743182198E-2</v>
      </c>
      <c r="T138" s="17">
        <v>462724.6</v>
      </c>
      <c r="U138" s="16">
        <v>-3.40197565963581E-2</v>
      </c>
      <c r="V138" s="18">
        <v>4.2864057380735403</v>
      </c>
      <c r="W138" s="16">
        <v>-1.5952623084692799E-3</v>
      </c>
      <c r="X138" s="18">
        <v>2.2688821817556302</v>
      </c>
      <c r="Y138" s="16">
        <v>-2.81158202226659E-3</v>
      </c>
      <c r="Z138" s="15">
        <v>2041029.51</v>
      </c>
      <c r="AA138" s="16">
        <v>-3.8072035231711703E-2</v>
      </c>
      <c r="AB138" s="17">
        <v>473346.9</v>
      </c>
      <c r="AC138" s="16">
        <v>-3.9161504337655598E-2</v>
      </c>
      <c r="AD138" s="17">
        <v>898163.17</v>
      </c>
      <c r="AE138" s="16">
        <v>-2.8777984454771401E-2</v>
      </c>
      <c r="AF138" s="18">
        <v>4.3119105881965201</v>
      </c>
      <c r="AG138" s="16">
        <v>1.1338732896967801E-3</v>
      </c>
      <c r="AH138" s="18">
        <v>2.2724484572218699</v>
      </c>
      <c r="AI138" s="16">
        <v>-9.5694399716864699E-3</v>
      </c>
      <c r="AJ138" s="15">
        <v>4177178.27</v>
      </c>
      <c r="AK138" s="16">
        <v>-4.6255181584966699E-2</v>
      </c>
      <c r="AL138" s="17">
        <v>950897.39</v>
      </c>
      <c r="AM138" s="16">
        <v>-5.7804986955086499E-2</v>
      </c>
      <c r="AN138" s="17">
        <v>1799780.47</v>
      </c>
      <c r="AO138" s="16">
        <v>-3.9995297750145598E-2</v>
      </c>
      <c r="AP138" s="18">
        <v>4.3928801508225801</v>
      </c>
      <c r="AQ138" s="16">
        <v>1.22584021462755E-2</v>
      </c>
      <c r="AR138" s="18">
        <v>2.3209376585801</v>
      </c>
      <c r="AS138" s="16">
        <v>-6.5206803884922896E-3</v>
      </c>
    </row>
    <row r="139" spans="1:45" x14ac:dyDescent="0.2">
      <c r="C139" s="144" t="s">
        <v>19</v>
      </c>
      <c r="D139" s="144" t="s">
        <v>11</v>
      </c>
      <c r="E139" s="145" t="s">
        <v>277</v>
      </c>
      <c r="F139" s="15">
        <v>211509.96</v>
      </c>
      <c r="G139" s="16">
        <v>0.11837396611459999</v>
      </c>
      <c r="H139" s="17">
        <v>43556.65</v>
      </c>
      <c r="I139" s="16">
        <v>0.17417358078779199</v>
      </c>
      <c r="J139" s="17">
        <v>78480.009999999995</v>
      </c>
      <c r="K139" s="16">
        <v>0.13751426784486201</v>
      </c>
      <c r="L139" s="18">
        <v>4.8559740016736797</v>
      </c>
      <c r="M139" s="16">
        <v>-4.7522457996162698E-2</v>
      </c>
      <c r="N139" s="18">
        <v>2.6950806963454799</v>
      </c>
      <c r="O139" s="16">
        <v>-1.6826427827164502E-2</v>
      </c>
      <c r="P139" s="15">
        <v>648808.93000000005</v>
      </c>
      <c r="Q139" s="16">
        <v>9.3700340716343797E-2</v>
      </c>
      <c r="R139" s="17">
        <v>134980.24</v>
      </c>
      <c r="S139" s="16">
        <v>0.15154071403246</v>
      </c>
      <c r="T139" s="17">
        <v>244569.11</v>
      </c>
      <c r="U139" s="16">
        <v>0.11748422073822801</v>
      </c>
      <c r="V139" s="18">
        <v>4.8066956318939704</v>
      </c>
      <c r="W139" s="16">
        <v>-5.0228682851838603E-2</v>
      </c>
      <c r="X139" s="18">
        <v>2.6528654007041199</v>
      </c>
      <c r="Y139" s="16">
        <v>-2.1283414638439E-2</v>
      </c>
      <c r="Z139" s="15">
        <v>1236435.4099999999</v>
      </c>
      <c r="AA139" s="16">
        <v>0.112235857845719</v>
      </c>
      <c r="AB139" s="17">
        <v>258294.53</v>
      </c>
      <c r="AC139" s="16">
        <v>0.18437837412265101</v>
      </c>
      <c r="AD139" s="17">
        <v>474748.86</v>
      </c>
      <c r="AE139" s="16">
        <v>0.15559695835926901</v>
      </c>
      <c r="AF139" s="18">
        <v>4.7869206134562701</v>
      </c>
      <c r="AG139" s="16">
        <v>-6.0911713564824402E-2</v>
      </c>
      <c r="AH139" s="18">
        <v>2.6043989026113699</v>
      </c>
      <c r="AI139" s="16">
        <v>-3.7522684877185998E-2</v>
      </c>
      <c r="AJ139" s="15">
        <v>2371472.65</v>
      </c>
      <c r="AK139" s="16">
        <v>8.8607368262552499E-2</v>
      </c>
      <c r="AL139" s="17">
        <v>481978.1</v>
      </c>
      <c r="AM139" s="16">
        <v>0.14881914498277299</v>
      </c>
      <c r="AN139" s="17">
        <v>900017.38</v>
      </c>
      <c r="AO139" s="16">
        <v>0.12095289019915501</v>
      </c>
      <c r="AP139" s="18">
        <v>4.9202912953928797</v>
      </c>
      <c r="AQ139" s="16">
        <v>-5.24118848325104E-2</v>
      </c>
      <c r="AR139" s="18">
        <v>2.6349187279027899</v>
      </c>
      <c r="AS139" s="16">
        <v>-2.8855380292436499E-2</v>
      </c>
    </row>
    <row r="140" spans="1:45" x14ac:dyDescent="0.2">
      <c r="C140" s="144" t="s">
        <v>19</v>
      </c>
      <c r="D140" s="144" t="s">
        <v>11</v>
      </c>
      <c r="E140" s="145" t="s">
        <v>278</v>
      </c>
      <c r="F140" s="15">
        <v>575031.57999999996</v>
      </c>
      <c r="G140" s="16">
        <v>0.15273741859213999</v>
      </c>
      <c r="H140" s="17">
        <v>135242.84</v>
      </c>
      <c r="I140" s="16">
        <v>0.26455155131990199</v>
      </c>
      <c r="J140" s="17">
        <v>248235.74</v>
      </c>
      <c r="K140" s="16">
        <v>0.25205315728698502</v>
      </c>
      <c r="L140" s="18">
        <v>4.25184490358233</v>
      </c>
      <c r="M140" s="16">
        <v>-8.8421964775617895E-2</v>
      </c>
      <c r="N140" s="18">
        <v>2.31647376804001</v>
      </c>
      <c r="O140" s="16">
        <v>-7.9322302025935404E-2</v>
      </c>
      <c r="P140" s="15">
        <v>1846270.68</v>
      </c>
      <c r="Q140" s="16">
        <v>0.13736873256245399</v>
      </c>
      <c r="R140" s="17">
        <v>424631.31</v>
      </c>
      <c r="S140" s="16">
        <v>0.194482690138987</v>
      </c>
      <c r="T140" s="17">
        <v>780195.58</v>
      </c>
      <c r="U140" s="16">
        <v>0.188142049780814</v>
      </c>
      <c r="V140" s="18">
        <v>4.3479381678190396</v>
      </c>
      <c r="W140" s="16">
        <v>-4.7814805562303803E-2</v>
      </c>
      <c r="X140" s="18">
        <v>2.3664203275799101</v>
      </c>
      <c r="Y140" s="16">
        <v>-4.2733372855314103E-2</v>
      </c>
      <c r="Z140" s="15">
        <v>3392319.37</v>
      </c>
      <c r="AA140" s="16">
        <v>0.112206270683016</v>
      </c>
      <c r="AB140" s="17">
        <v>771708.2</v>
      </c>
      <c r="AC140" s="16">
        <v>0.15068196976409101</v>
      </c>
      <c r="AD140" s="17">
        <v>1430175.74</v>
      </c>
      <c r="AE140" s="16">
        <v>0.14304166260124199</v>
      </c>
      <c r="AF140" s="18">
        <v>4.39585761820336</v>
      </c>
      <c r="AG140" s="16">
        <v>-3.3437300741719099E-2</v>
      </c>
      <c r="AH140" s="18">
        <v>2.3719598054432098</v>
      </c>
      <c r="AI140" s="16">
        <v>-2.69766124255293E-2</v>
      </c>
      <c r="AJ140" s="15">
        <v>6564896.1500000004</v>
      </c>
      <c r="AK140" s="16">
        <v>0.13944865818876701</v>
      </c>
      <c r="AL140" s="17">
        <v>1459650.76</v>
      </c>
      <c r="AM140" s="16">
        <v>0.163403830661637</v>
      </c>
      <c r="AN140" s="17">
        <v>2735579.34</v>
      </c>
      <c r="AO140" s="16">
        <v>0.14930286772095</v>
      </c>
      <c r="AP140" s="18">
        <v>4.4975800581229404</v>
      </c>
      <c r="AQ140" s="16">
        <v>-2.0590591023966601E-2</v>
      </c>
      <c r="AR140" s="18">
        <v>2.3998193194425901</v>
      </c>
      <c r="AS140" s="16">
        <v>-8.5740754756171295E-3</v>
      </c>
    </row>
    <row r="141" spans="1:45" x14ac:dyDescent="0.2">
      <c r="C141" s="144" t="s">
        <v>19</v>
      </c>
      <c r="D141" s="144" t="s">
        <v>11</v>
      </c>
      <c r="E141" s="145" t="s">
        <v>279</v>
      </c>
      <c r="F141" s="15">
        <v>277238.26</v>
      </c>
      <c r="G141" s="16">
        <v>0.19911336679401401</v>
      </c>
      <c r="H141" s="17">
        <v>65698.600000000006</v>
      </c>
      <c r="I141" s="16">
        <v>9.9863359573250696E-2</v>
      </c>
      <c r="J141" s="17">
        <v>112233.37</v>
      </c>
      <c r="K141" s="16">
        <v>6.8289368179544202E-2</v>
      </c>
      <c r="L141" s="18">
        <v>4.2198503468871502</v>
      </c>
      <c r="M141" s="16">
        <v>9.0238488587593493E-2</v>
      </c>
      <c r="N141" s="18">
        <v>2.4701945597820001</v>
      </c>
      <c r="O141" s="16">
        <v>0.12246120059905199</v>
      </c>
      <c r="P141" s="15">
        <v>907186.37</v>
      </c>
      <c r="Q141" s="16">
        <v>0.181104530297863</v>
      </c>
      <c r="R141" s="17">
        <v>211999.42</v>
      </c>
      <c r="S141" s="16">
        <v>0.152247911381892</v>
      </c>
      <c r="T141" s="17">
        <v>363134.05</v>
      </c>
      <c r="U141" s="16">
        <v>0.13395637316001099</v>
      </c>
      <c r="V141" s="18">
        <v>4.2791926977913404</v>
      </c>
      <c r="W141" s="16">
        <v>2.5043758926291002E-2</v>
      </c>
      <c r="X141" s="18">
        <v>2.49821345588495</v>
      </c>
      <c r="Y141" s="16">
        <v>4.1578457737719697E-2</v>
      </c>
      <c r="Z141" s="15">
        <v>1739636.27</v>
      </c>
      <c r="AA141" s="16">
        <v>0.23632579933928199</v>
      </c>
      <c r="AB141" s="17">
        <v>409122.58</v>
      </c>
      <c r="AC141" s="16">
        <v>0.21257774732916401</v>
      </c>
      <c r="AD141" s="17">
        <v>710788.76</v>
      </c>
      <c r="AE141" s="16">
        <v>0.19864232217316999</v>
      </c>
      <c r="AF141" s="18">
        <v>4.2521150262593697</v>
      </c>
      <c r="AG141" s="16">
        <v>1.95847664716144E-2</v>
      </c>
      <c r="AH141" s="18">
        <v>2.4474729594767402</v>
      </c>
      <c r="AI141" s="16">
        <v>3.1438467063127501E-2</v>
      </c>
      <c r="AJ141" s="15">
        <v>3383051.85</v>
      </c>
      <c r="AK141" s="16">
        <v>0.29391681618513898</v>
      </c>
      <c r="AL141" s="17">
        <v>788667.86</v>
      </c>
      <c r="AM141" s="16">
        <v>0.22652390530613201</v>
      </c>
      <c r="AN141" s="17">
        <v>1383780.89</v>
      </c>
      <c r="AO141" s="16">
        <v>0.20317737291365701</v>
      </c>
      <c r="AP141" s="18">
        <v>4.2895774274356802</v>
      </c>
      <c r="AQ141" s="16">
        <v>5.4946267730661497E-2</v>
      </c>
      <c r="AR141" s="18">
        <v>2.4447886760453801</v>
      </c>
      <c r="AS141" s="16">
        <v>7.5416514068698301E-2</v>
      </c>
    </row>
    <row r="142" spans="1:45" x14ac:dyDescent="0.2">
      <c r="C142" s="144" t="s">
        <v>19</v>
      </c>
      <c r="D142" s="144" t="s">
        <v>11</v>
      </c>
      <c r="E142" s="145" t="s">
        <v>280</v>
      </c>
      <c r="F142" s="15">
        <v>178879.11</v>
      </c>
      <c r="G142" s="16">
        <v>0.12648986078511101</v>
      </c>
      <c r="H142" s="17">
        <v>33778.11</v>
      </c>
      <c r="I142" s="16">
        <v>0.17735237046917901</v>
      </c>
      <c r="J142" s="17">
        <v>60667.4</v>
      </c>
      <c r="K142" s="16">
        <v>0.15710616079105399</v>
      </c>
      <c r="L142" s="18">
        <v>5.2957110388947202</v>
      </c>
      <c r="M142" s="16">
        <v>-4.3200753622977997E-2</v>
      </c>
      <c r="N142" s="18">
        <v>2.9485211167777101</v>
      </c>
      <c r="O142" s="16">
        <v>-2.64593699725982E-2</v>
      </c>
      <c r="P142" s="15">
        <v>590488.81000000006</v>
      </c>
      <c r="Q142" s="16">
        <v>0.113908162464349</v>
      </c>
      <c r="R142" s="17">
        <v>114853.86</v>
      </c>
      <c r="S142" s="16">
        <v>0.166751947932815</v>
      </c>
      <c r="T142" s="17">
        <v>211676.87</v>
      </c>
      <c r="U142" s="16">
        <v>0.159599404195502</v>
      </c>
      <c r="V142" s="18">
        <v>5.1412186756283198</v>
      </c>
      <c r="W142" s="16">
        <v>-4.52913625403343E-2</v>
      </c>
      <c r="X142" s="18">
        <v>2.7895764426221898</v>
      </c>
      <c r="Y142" s="16">
        <v>-3.9402608837016899E-2</v>
      </c>
      <c r="Z142" s="15">
        <v>1123512.95</v>
      </c>
      <c r="AA142" s="16">
        <v>0.114719949857925</v>
      </c>
      <c r="AB142" s="17">
        <v>213282.54</v>
      </c>
      <c r="AC142" s="16">
        <v>0.15483638559791901</v>
      </c>
      <c r="AD142" s="17">
        <v>399707.04</v>
      </c>
      <c r="AE142" s="16">
        <v>0.14912479171940901</v>
      </c>
      <c r="AF142" s="18">
        <v>5.2677211646110402</v>
      </c>
      <c r="AG142" s="16">
        <v>-3.4737765661258198E-2</v>
      </c>
      <c r="AH142" s="18">
        <v>2.81084103497402</v>
      </c>
      <c r="AI142" s="16">
        <v>-2.9940039680116499E-2</v>
      </c>
      <c r="AJ142" s="15">
        <v>2273775.19</v>
      </c>
      <c r="AK142" s="16">
        <v>0.137506210690091</v>
      </c>
      <c r="AL142" s="17">
        <v>421687.43</v>
      </c>
      <c r="AM142" s="16">
        <v>0.18138703286404601</v>
      </c>
      <c r="AN142" s="17">
        <v>793761.24</v>
      </c>
      <c r="AO142" s="16">
        <v>0.145305040156748</v>
      </c>
      <c r="AP142" s="18">
        <v>5.3920867169315398</v>
      </c>
      <c r="AQ142" s="16">
        <v>-3.7143477076749802E-2</v>
      </c>
      <c r="AR142" s="18">
        <v>2.8645581006197798</v>
      </c>
      <c r="AS142" s="16">
        <v>-6.8093906803989501E-3</v>
      </c>
    </row>
    <row r="143" spans="1:45" x14ac:dyDescent="0.2">
      <c r="C143" s="144" t="s">
        <v>19</v>
      </c>
      <c r="D143" s="144" t="s">
        <v>11</v>
      </c>
      <c r="E143" s="145" t="s">
        <v>281</v>
      </c>
      <c r="F143" s="15">
        <v>198945.4</v>
      </c>
      <c r="G143" s="16">
        <v>7.2295112786818203E-2</v>
      </c>
      <c r="H143" s="17">
        <v>44059</v>
      </c>
      <c r="I143" s="16">
        <v>0.113209058382141</v>
      </c>
      <c r="J143" s="17">
        <v>80080.710000000006</v>
      </c>
      <c r="K143" s="16">
        <v>9.9090170572944905E-2</v>
      </c>
      <c r="L143" s="18">
        <v>4.5154315803808496</v>
      </c>
      <c r="M143" s="16">
        <v>-3.6753155471789603E-2</v>
      </c>
      <c r="N143" s="18">
        <v>2.48431114059803</v>
      </c>
      <c r="O143" s="16">
        <v>-2.4379307998140601E-2</v>
      </c>
      <c r="P143" s="15">
        <v>631275.85</v>
      </c>
      <c r="Q143" s="16">
        <v>8.8337265812556895E-2</v>
      </c>
      <c r="R143" s="17">
        <v>139418.67000000001</v>
      </c>
      <c r="S143" s="16">
        <v>7.8439383849570193E-2</v>
      </c>
      <c r="T143" s="17">
        <v>256151.6</v>
      </c>
      <c r="U143" s="16">
        <v>7.8163753173386696E-2</v>
      </c>
      <c r="V143" s="18">
        <v>4.5279147333710803</v>
      </c>
      <c r="W143" s="16">
        <v>9.1779678220351695E-3</v>
      </c>
      <c r="X143" s="18">
        <v>2.46446186555149</v>
      </c>
      <c r="Y143" s="16">
        <v>9.4359624029525802E-3</v>
      </c>
      <c r="Z143" s="15">
        <v>1215475</v>
      </c>
      <c r="AA143" s="16">
        <v>0.12776937910198599</v>
      </c>
      <c r="AB143" s="17">
        <v>267914.90000000002</v>
      </c>
      <c r="AC143" s="16">
        <v>0.109324127103836</v>
      </c>
      <c r="AD143" s="17">
        <v>496203.31</v>
      </c>
      <c r="AE143" s="16">
        <v>0.111608812727491</v>
      </c>
      <c r="AF143" s="18">
        <v>4.5367950793330296</v>
      </c>
      <c r="AG143" s="16">
        <v>1.6627468516623601E-2</v>
      </c>
      <c r="AH143" s="18">
        <v>2.44955036676398</v>
      </c>
      <c r="AI143" s="16">
        <v>1.45379977105818E-2</v>
      </c>
      <c r="AJ143" s="15">
        <v>2444686.62</v>
      </c>
      <c r="AK143" s="16">
        <v>0.18021751701199901</v>
      </c>
      <c r="AL143" s="17">
        <v>533057.09</v>
      </c>
      <c r="AM143" s="16">
        <v>0.141005856543234</v>
      </c>
      <c r="AN143" s="17">
        <v>991615.54</v>
      </c>
      <c r="AO143" s="16">
        <v>0.134054497280754</v>
      </c>
      <c r="AP143" s="18">
        <v>4.5861628442086797</v>
      </c>
      <c r="AQ143" s="16">
        <v>3.43658713440433E-2</v>
      </c>
      <c r="AR143" s="18">
        <v>2.4653573097493</v>
      </c>
      <c r="AS143" s="16">
        <v>4.0706174034788899E-2</v>
      </c>
    </row>
    <row r="144" spans="1:45" x14ac:dyDescent="0.2">
      <c r="C144" s="144" t="s">
        <v>19</v>
      </c>
      <c r="D144" s="144" t="s">
        <v>11</v>
      </c>
      <c r="E144" s="145" t="s">
        <v>282</v>
      </c>
      <c r="F144" s="15">
        <v>498313.59</v>
      </c>
      <c r="G144" s="16">
        <v>0.11891219911109201</v>
      </c>
      <c r="H144" s="17">
        <v>97755.26</v>
      </c>
      <c r="I144" s="16">
        <v>7.1463598613080104E-2</v>
      </c>
      <c r="J144" s="17">
        <v>166756.35</v>
      </c>
      <c r="K144" s="16">
        <v>8.50095903387528E-2</v>
      </c>
      <c r="L144" s="18">
        <v>5.0975629342093702</v>
      </c>
      <c r="M144" s="16">
        <v>4.4283912733414199E-2</v>
      </c>
      <c r="N144" s="18">
        <v>2.9882735500027402</v>
      </c>
      <c r="O144" s="16">
        <v>3.12463678424762E-2</v>
      </c>
      <c r="P144" s="15">
        <v>1611465.58</v>
      </c>
      <c r="Q144" s="16">
        <v>0.17289916063024999</v>
      </c>
      <c r="R144" s="17">
        <v>315721.32</v>
      </c>
      <c r="S144" s="16">
        <v>0.125604927228334</v>
      </c>
      <c r="T144" s="17">
        <v>531685.82999999996</v>
      </c>
      <c r="U144" s="16">
        <v>0.120283259487906</v>
      </c>
      <c r="V144" s="18">
        <v>5.1040758983270402</v>
      </c>
      <c r="W144" s="16">
        <v>4.2016725636028901E-2</v>
      </c>
      <c r="X144" s="18">
        <v>3.0308604989529302</v>
      </c>
      <c r="Y144" s="16">
        <v>4.6966604826707101E-2</v>
      </c>
      <c r="Z144" s="15">
        <v>3036295.94</v>
      </c>
      <c r="AA144" s="16">
        <v>0.19594479365241499</v>
      </c>
      <c r="AB144" s="17">
        <v>601165</v>
      </c>
      <c r="AC144" s="16">
        <v>0.17516994236014899</v>
      </c>
      <c r="AD144" s="17">
        <v>1011736.12</v>
      </c>
      <c r="AE144" s="16">
        <v>0.14324297015423099</v>
      </c>
      <c r="AF144" s="18">
        <v>5.0506864837440597</v>
      </c>
      <c r="AG144" s="16">
        <v>1.7678167678916501E-2</v>
      </c>
      <c r="AH144" s="18">
        <v>3.0010749640924201</v>
      </c>
      <c r="AI144" s="16">
        <v>4.6098532747656899E-2</v>
      </c>
      <c r="AJ144" s="15">
        <v>5807282.3399999999</v>
      </c>
      <c r="AK144" s="16">
        <v>0.222398026334263</v>
      </c>
      <c r="AL144" s="17">
        <v>1161717.8999999999</v>
      </c>
      <c r="AM144" s="16">
        <v>0.25350724671834202</v>
      </c>
      <c r="AN144" s="17">
        <v>1945673.18</v>
      </c>
      <c r="AO144" s="16">
        <v>0.16651684659524199</v>
      </c>
      <c r="AP144" s="18">
        <v>4.9988748042876896</v>
      </c>
      <c r="AQ144" s="16">
        <v>-2.48177427498107E-2</v>
      </c>
      <c r="AR144" s="18">
        <v>2.98471624098761</v>
      </c>
      <c r="AS144" s="16">
        <v>4.7904305799031599E-2</v>
      </c>
    </row>
    <row r="145" spans="3:45" x14ac:dyDescent="0.2">
      <c r="C145" s="144" t="s">
        <v>19</v>
      </c>
      <c r="D145" s="144" t="s">
        <v>11</v>
      </c>
      <c r="E145" s="145" t="s">
        <v>283</v>
      </c>
      <c r="F145" s="15">
        <v>439471.62</v>
      </c>
      <c r="G145" s="16">
        <v>0.276828108837058</v>
      </c>
      <c r="H145" s="17">
        <v>85462.06</v>
      </c>
      <c r="I145" s="16">
        <v>0.121772815109362</v>
      </c>
      <c r="J145" s="17">
        <v>154352.68</v>
      </c>
      <c r="K145" s="16">
        <v>0.211637864175831</v>
      </c>
      <c r="L145" s="18">
        <v>5.1423008057610602</v>
      </c>
      <c r="M145" s="16">
        <v>0.13822343672375401</v>
      </c>
      <c r="N145" s="18">
        <v>2.8471913801561501</v>
      </c>
      <c r="O145" s="16">
        <v>5.3803406602492297E-2</v>
      </c>
      <c r="P145" s="15">
        <v>1421539.99</v>
      </c>
      <c r="Q145" s="16">
        <v>0.32530231425676398</v>
      </c>
      <c r="R145" s="17">
        <v>275615.35999999999</v>
      </c>
      <c r="S145" s="16">
        <v>0.16898228331336401</v>
      </c>
      <c r="T145" s="17">
        <v>498445.44</v>
      </c>
      <c r="U145" s="16">
        <v>0.25331918264486197</v>
      </c>
      <c r="V145" s="18">
        <v>5.1576950936261303</v>
      </c>
      <c r="W145" s="16">
        <v>0.133723182271271</v>
      </c>
      <c r="X145" s="18">
        <v>2.8519470255360302</v>
      </c>
      <c r="Y145" s="16">
        <v>5.7433998145625498E-2</v>
      </c>
      <c r="Z145" s="15">
        <v>2670375.41</v>
      </c>
      <c r="AA145" s="16">
        <v>0.330916726678253</v>
      </c>
      <c r="AB145" s="17">
        <v>530935.31999999995</v>
      </c>
      <c r="AC145" s="16">
        <v>0.19812506465247601</v>
      </c>
      <c r="AD145" s="17">
        <v>940105.69</v>
      </c>
      <c r="AE145" s="16">
        <v>0.26601456649956101</v>
      </c>
      <c r="AF145" s="18">
        <v>5.0295682155785002</v>
      </c>
      <c r="AG145" s="16">
        <v>0.11083288877217</v>
      </c>
      <c r="AH145" s="18">
        <v>2.8405055286922098</v>
      </c>
      <c r="AI145" s="16">
        <v>5.1264939516566403E-2</v>
      </c>
      <c r="AJ145" s="15">
        <v>4961756.59</v>
      </c>
      <c r="AK145" s="16">
        <v>0.34084818504768399</v>
      </c>
      <c r="AL145" s="17">
        <v>1028639.27</v>
      </c>
      <c r="AM145" s="16">
        <v>0.23383750172006201</v>
      </c>
      <c r="AN145" s="17">
        <v>1768458.46</v>
      </c>
      <c r="AO145" s="16">
        <v>0.28406199482209898</v>
      </c>
      <c r="AP145" s="18">
        <v>4.8236118673556003</v>
      </c>
      <c r="AQ145" s="16">
        <v>8.6729964990074196E-2</v>
      </c>
      <c r="AR145" s="18">
        <v>2.80569586576549</v>
      </c>
      <c r="AS145" s="16">
        <v>4.4223869606429697E-2</v>
      </c>
    </row>
    <row r="146" spans="3:45" x14ac:dyDescent="0.2">
      <c r="C146" s="144" t="s">
        <v>19</v>
      </c>
      <c r="D146" s="144" t="s">
        <v>11</v>
      </c>
      <c r="E146" s="145" t="s">
        <v>284</v>
      </c>
      <c r="F146" s="15">
        <v>365685.73</v>
      </c>
      <c r="G146" s="16">
        <v>0.17699063774750801</v>
      </c>
      <c r="H146" s="17">
        <v>99430.2</v>
      </c>
      <c r="I146" s="16">
        <v>0.35604856725294598</v>
      </c>
      <c r="J146" s="17">
        <v>172238.61</v>
      </c>
      <c r="K146" s="16">
        <v>0.32160349610835898</v>
      </c>
      <c r="L146" s="18">
        <v>3.6778134812159702</v>
      </c>
      <c r="M146" s="16">
        <v>-0.132043891221514</v>
      </c>
      <c r="N146" s="18">
        <v>2.1231344702561201</v>
      </c>
      <c r="O146" s="16">
        <v>-0.109422272857694</v>
      </c>
      <c r="P146" s="15">
        <v>1172429.6299999999</v>
      </c>
      <c r="Q146" s="16">
        <v>0.195136835478944</v>
      </c>
      <c r="R146" s="17">
        <v>304823.57</v>
      </c>
      <c r="S146" s="16">
        <v>0.26788527307484</v>
      </c>
      <c r="T146" s="17">
        <v>533264.64000000001</v>
      </c>
      <c r="U146" s="16">
        <v>0.26359668532323199</v>
      </c>
      <c r="V146" s="18">
        <v>3.8462564755081101</v>
      </c>
      <c r="W146" s="16">
        <v>-5.7377776318411698E-2</v>
      </c>
      <c r="X146" s="18">
        <v>2.1985887344789998</v>
      </c>
      <c r="Y146" s="16">
        <v>-5.4178560801443898E-2</v>
      </c>
      <c r="Z146" s="15">
        <v>2198885.9300000002</v>
      </c>
      <c r="AA146" s="16">
        <v>0.16825783775379599</v>
      </c>
      <c r="AB146" s="17">
        <v>578050.31999999995</v>
      </c>
      <c r="AC146" s="16">
        <v>0.20273117721548001</v>
      </c>
      <c r="AD146" s="17">
        <v>1018055.84</v>
      </c>
      <c r="AE146" s="16">
        <v>0.19919183615188599</v>
      </c>
      <c r="AF146" s="18">
        <v>3.8039697478240302</v>
      </c>
      <c r="AG146" s="16">
        <v>-2.8662547470911799E-2</v>
      </c>
      <c r="AH146" s="18">
        <v>2.1598873495976401</v>
      </c>
      <c r="AI146" s="16">
        <v>-2.57957046283399E-2</v>
      </c>
      <c r="AJ146" s="15">
        <v>4264989.32</v>
      </c>
      <c r="AK146" s="16">
        <v>0.16958572914703199</v>
      </c>
      <c r="AL146" s="17">
        <v>1089710.97</v>
      </c>
      <c r="AM146" s="16">
        <v>0.13370182034245701</v>
      </c>
      <c r="AN146" s="17">
        <v>1926888.31</v>
      </c>
      <c r="AO146" s="16">
        <v>0.125223560631993</v>
      </c>
      <c r="AP146" s="18">
        <v>3.91387206095576</v>
      </c>
      <c r="AQ146" s="16">
        <v>3.1651981288814697E-2</v>
      </c>
      <c r="AR146" s="18">
        <v>2.2134076468604502</v>
      </c>
      <c r="AS146" s="16">
        <v>3.94252040813311E-2</v>
      </c>
    </row>
    <row r="147" spans="3:45" x14ac:dyDescent="0.2">
      <c r="C147" s="144" t="s">
        <v>19</v>
      </c>
      <c r="D147" s="144" t="s">
        <v>11</v>
      </c>
      <c r="E147" s="145" t="s">
        <v>285</v>
      </c>
      <c r="F147" s="15">
        <v>208427.03</v>
      </c>
      <c r="G147" s="16">
        <v>0.34631886708394999</v>
      </c>
      <c r="H147" s="17">
        <v>68700.81</v>
      </c>
      <c r="I147" s="16">
        <v>0.70069779773371699</v>
      </c>
      <c r="J147" s="17">
        <v>117892.11</v>
      </c>
      <c r="K147" s="16">
        <v>0.632627905015411</v>
      </c>
      <c r="L147" s="18">
        <v>3.0338365733970201</v>
      </c>
      <c r="M147" s="16">
        <v>-0.208372663927712</v>
      </c>
      <c r="N147" s="18">
        <v>1.76794723582435</v>
      </c>
      <c r="O147" s="16">
        <v>-0.17536698781879401</v>
      </c>
      <c r="P147" s="15">
        <v>685573.37</v>
      </c>
      <c r="Q147" s="16">
        <v>0.29604198809825799</v>
      </c>
      <c r="R147" s="17">
        <v>217581.25</v>
      </c>
      <c r="S147" s="16">
        <v>0.50949708810540795</v>
      </c>
      <c r="T147" s="17">
        <v>377856</v>
      </c>
      <c r="U147" s="16">
        <v>0.48624650854634199</v>
      </c>
      <c r="V147" s="18">
        <v>3.1508844167408698</v>
      </c>
      <c r="W147" s="16">
        <v>-0.14140808994541301</v>
      </c>
      <c r="X147" s="18">
        <v>1.8143773553946501</v>
      </c>
      <c r="Y147" s="16">
        <v>-0.12797642877837101</v>
      </c>
      <c r="Z147" s="15">
        <v>1264435.6399999999</v>
      </c>
      <c r="AA147" s="16">
        <v>0.202977149425245</v>
      </c>
      <c r="AB147" s="17">
        <v>420518.99</v>
      </c>
      <c r="AC147" s="16">
        <v>0.37628407969781402</v>
      </c>
      <c r="AD147" s="17">
        <v>737206.81</v>
      </c>
      <c r="AE147" s="16">
        <v>0.36235345457082901</v>
      </c>
      <c r="AF147" s="18">
        <v>3.0068455172500101</v>
      </c>
      <c r="AG147" s="16">
        <v>-0.12592380659567101</v>
      </c>
      <c r="AH147" s="18">
        <v>1.7151708622984601</v>
      </c>
      <c r="AI147" s="16">
        <v>-0.116986017549896</v>
      </c>
      <c r="AJ147" s="15">
        <v>2432913.6800000002</v>
      </c>
      <c r="AK147" s="16">
        <v>0.12886065132754301</v>
      </c>
      <c r="AL147" s="17">
        <v>778712.16</v>
      </c>
      <c r="AM147" s="16">
        <v>0.17607904360154</v>
      </c>
      <c r="AN147" s="17">
        <v>1362820.5</v>
      </c>
      <c r="AO147" s="16">
        <v>0.15835541029091299</v>
      </c>
      <c r="AP147" s="18">
        <v>3.1242785267408699</v>
      </c>
      <c r="AQ147" s="16">
        <v>-4.0148995538087498E-2</v>
      </c>
      <c r="AR147" s="18">
        <v>1.7852047866905401</v>
      </c>
      <c r="AS147" s="16">
        <v>-2.5462615965131601E-2</v>
      </c>
    </row>
    <row r="148" spans="3:45" x14ac:dyDescent="0.2">
      <c r="C148" s="144" t="s">
        <v>19</v>
      </c>
      <c r="D148" s="144" t="s">
        <v>11</v>
      </c>
      <c r="E148" s="145" t="s">
        <v>286</v>
      </c>
      <c r="F148" s="15">
        <v>430883.15</v>
      </c>
      <c r="G148" s="16">
        <v>5.45244477767644E-2</v>
      </c>
      <c r="H148" s="17">
        <v>103612.46</v>
      </c>
      <c r="I148" s="16">
        <v>4.8463229827580001E-2</v>
      </c>
      <c r="J148" s="17">
        <v>176937.47</v>
      </c>
      <c r="K148" s="16">
        <v>-1.3540292498907499E-2</v>
      </c>
      <c r="L148" s="18">
        <v>4.1586036080988702</v>
      </c>
      <c r="M148" s="16">
        <v>5.78104961313812E-3</v>
      </c>
      <c r="N148" s="18">
        <v>2.43522838887659</v>
      </c>
      <c r="O148" s="16">
        <v>6.8999007012758906E-2</v>
      </c>
      <c r="P148" s="15">
        <v>1395438.56</v>
      </c>
      <c r="Q148" s="16">
        <v>1.61410499372849E-2</v>
      </c>
      <c r="R148" s="17">
        <v>340127.34</v>
      </c>
      <c r="S148" s="16">
        <v>2.5802421543581502E-2</v>
      </c>
      <c r="T148" s="17">
        <v>582836.4</v>
      </c>
      <c r="U148" s="16">
        <v>-3.7719962727020398E-2</v>
      </c>
      <c r="V148" s="18">
        <v>4.1026944790736302</v>
      </c>
      <c r="W148" s="16">
        <v>-9.4183552342942001E-3</v>
      </c>
      <c r="X148" s="18">
        <v>2.3942199903780899</v>
      </c>
      <c r="Y148" s="16">
        <v>5.5972285174846703E-2</v>
      </c>
      <c r="Z148" s="15">
        <v>2641392.14</v>
      </c>
      <c r="AA148" s="16">
        <v>-5.2848551040253398E-2</v>
      </c>
      <c r="AB148" s="17">
        <v>644747.43000000005</v>
      </c>
      <c r="AC148" s="16">
        <v>-4.9112968926701799E-2</v>
      </c>
      <c r="AD148" s="17">
        <v>1111658.69</v>
      </c>
      <c r="AE148" s="16">
        <v>-0.107374590021033</v>
      </c>
      <c r="AF148" s="18">
        <v>4.0967858375177997</v>
      </c>
      <c r="AG148" s="16">
        <v>-3.9285235695507197E-3</v>
      </c>
      <c r="AH148" s="18">
        <v>2.37608194292081</v>
      </c>
      <c r="AI148" s="16">
        <v>6.10850177142774E-2</v>
      </c>
      <c r="AJ148" s="15">
        <v>5222915.71</v>
      </c>
      <c r="AK148" s="16">
        <v>-5.9068988342984498E-2</v>
      </c>
      <c r="AL148" s="17">
        <v>1250272.47</v>
      </c>
      <c r="AM148" s="16">
        <v>-5.6326637457459798E-2</v>
      </c>
      <c r="AN148" s="17">
        <v>2198715.9</v>
      </c>
      <c r="AO148" s="16">
        <v>-9.8245527490930601E-2</v>
      </c>
      <c r="AP148" s="18">
        <v>4.17742199026425</v>
      </c>
      <c r="AQ148" s="16">
        <v>-2.9060382483786099E-3</v>
      </c>
      <c r="AR148" s="18">
        <v>2.3754390960651199</v>
      </c>
      <c r="AS148" s="16">
        <v>4.3444796052898998E-2</v>
      </c>
    </row>
    <row r="149" spans="3:45" x14ac:dyDescent="0.2">
      <c r="C149" s="144" t="s">
        <v>19</v>
      </c>
      <c r="D149" s="144" t="s">
        <v>11</v>
      </c>
      <c r="E149" s="145" t="s">
        <v>287</v>
      </c>
      <c r="F149" s="15">
        <v>463086.11</v>
      </c>
      <c r="G149" s="16">
        <v>0.12715245173477799</v>
      </c>
      <c r="H149" s="17">
        <v>110042.69</v>
      </c>
      <c r="I149" s="16">
        <v>0.119908834077614</v>
      </c>
      <c r="J149" s="17">
        <v>178827.03</v>
      </c>
      <c r="K149" s="16">
        <v>2.6401331135436901E-2</v>
      </c>
      <c r="L149" s="18">
        <v>4.2082405473730198</v>
      </c>
      <c r="M149" s="16">
        <v>6.4680422519654904E-3</v>
      </c>
      <c r="N149" s="18">
        <v>2.5895755803806599</v>
      </c>
      <c r="O149" s="16">
        <v>9.8159577100203899E-2</v>
      </c>
      <c r="P149" s="15">
        <v>1444441.23</v>
      </c>
      <c r="Q149" s="16">
        <v>0.100730083120962</v>
      </c>
      <c r="R149" s="17">
        <v>350923.4</v>
      </c>
      <c r="S149" s="16">
        <v>0.129764194754625</v>
      </c>
      <c r="T149" s="17">
        <v>574720.02</v>
      </c>
      <c r="U149" s="16">
        <v>2.6129943162380199E-2</v>
      </c>
      <c r="V149" s="18">
        <v>4.11611545425583</v>
      </c>
      <c r="W149" s="16">
        <v>-2.56992669518698E-2</v>
      </c>
      <c r="X149" s="18">
        <v>2.5132954825551401</v>
      </c>
      <c r="Y149" s="16">
        <v>7.2700480534341597E-2</v>
      </c>
      <c r="Z149" s="15">
        <v>2672248.2200000002</v>
      </c>
      <c r="AA149" s="16">
        <v>-4.0706457226053497E-2</v>
      </c>
      <c r="AB149" s="17">
        <v>660995.9</v>
      </c>
      <c r="AC149" s="16">
        <v>-6.9036400587808499E-3</v>
      </c>
      <c r="AD149" s="17">
        <v>1081951.32</v>
      </c>
      <c r="AE149" s="16">
        <v>-0.10630244214918901</v>
      </c>
      <c r="AF149" s="18">
        <v>4.0427606585759497</v>
      </c>
      <c r="AG149" s="16">
        <v>-3.4037801899982199E-2</v>
      </c>
      <c r="AH149" s="18">
        <v>2.4698414527559298</v>
      </c>
      <c r="AI149" s="16">
        <v>7.3398415769292402E-2</v>
      </c>
      <c r="AJ149" s="15">
        <v>5295598.0599999996</v>
      </c>
      <c r="AK149" s="16">
        <v>-6.6409523829386502E-2</v>
      </c>
      <c r="AL149" s="17">
        <v>1273596.1200000001</v>
      </c>
      <c r="AM149" s="16">
        <v>-5.8187597045666797E-2</v>
      </c>
      <c r="AN149" s="17">
        <v>2140046.5</v>
      </c>
      <c r="AO149" s="16">
        <v>-0.123590082633094</v>
      </c>
      <c r="AP149" s="18">
        <v>4.1579885309323998</v>
      </c>
      <c r="AQ149" s="16">
        <v>-8.7298986060586701E-3</v>
      </c>
      <c r="AR149" s="18">
        <v>2.4745247638310701</v>
      </c>
      <c r="AS149" s="16">
        <v>6.5244080048181899E-2</v>
      </c>
    </row>
    <row r="150" spans="3:45" x14ac:dyDescent="0.2">
      <c r="C150" s="144" t="s">
        <v>19</v>
      </c>
      <c r="D150" s="144" t="s">
        <v>11</v>
      </c>
      <c r="E150" s="145" t="s">
        <v>288</v>
      </c>
      <c r="F150" s="15">
        <v>388408.66</v>
      </c>
      <c r="G150" s="16">
        <v>0.18048825291451601</v>
      </c>
      <c r="H150" s="17">
        <v>73508.259999999995</v>
      </c>
      <c r="I150" s="16">
        <v>0.11783279769560701</v>
      </c>
      <c r="J150" s="17">
        <v>128393.74</v>
      </c>
      <c r="K150" s="16">
        <v>0.125431710444209</v>
      </c>
      <c r="L150" s="18">
        <v>5.2838777574112097</v>
      </c>
      <c r="M150" s="16">
        <v>5.6050829200997E-2</v>
      </c>
      <c r="N150" s="18">
        <v>3.0251370510742999</v>
      </c>
      <c r="O150" s="16">
        <v>4.89203760293698E-2</v>
      </c>
      <c r="P150" s="15">
        <v>1233502.1000000001</v>
      </c>
      <c r="Q150" s="16">
        <v>0.22219232334134301</v>
      </c>
      <c r="R150" s="17">
        <v>234939.6</v>
      </c>
      <c r="S150" s="16">
        <v>0.176999210005442</v>
      </c>
      <c r="T150" s="17">
        <v>407540.9</v>
      </c>
      <c r="U150" s="16">
        <v>0.170551041272274</v>
      </c>
      <c r="V150" s="18">
        <v>5.2502945437891304</v>
      </c>
      <c r="W150" s="16">
        <v>3.8396893516769399E-2</v>
      </c>
      <c r="X150" s="18">
        <v>3.0266952347604898</v>
      </c>
      <c r="Y150" s="16">
        <v>4.4117069865608101E-2</v>
      </c>
      <c r="Z150" s="15">
        <v>2315795.21</v>
      </c>
      <c r="AA150" s="16">
        <v>0.25215439075025498</v>
      </c>
      <c r="AB150" s="17">
        <v>447444.8</v>
      </c>
      <c r="AC150" s="16">
        <v>0.23325515230747201</v>
      </c>
      <c r="AD150" s="17">
        <v>774937.29</v>
      </c>
      <c r="AE150" s="16">
        <v>0.196241961877021</v>
      </c>
      <c r="AF150" s="18">
        <v>5.1755997834816698</v>
      </c>
      <c r="AG150" s="16">
        <v>1.5324678277177E-2</v>
      </c>
      <c r="AH150" s="18">
        <v>2.98836465851321</v>
      </c>
      <c r="AI150" s="16">
        <v>4.6740066520908501E-2</v>
      </c>
      <c r="AJ150" s="15">
        <v>4372358.12</v>
      </c>
      <c r="AK150" s="16">
        <v>0.28282392162923498</v>
      </c>
      <c r="AL150" s="17">
        <v>850559.33</v>
      </c>
      <c r="AM150" s="16">
        <v>0.274487222871933</v>
      </c>
      <c r="AN150" s="17">
        <v>1466948.16</v>
      </c>
      <c r="AO150" s="16">
        <v>0.22305976846585401</v>
      </c>
      <c r="AP150" s="18">
        <v>5.1405680542002896</v>
      </c>
      <c r="AQ150" s="16">
        <v>6.5412179955130498E-3</v>
      </c>
      <c r="AR150" s="18">
        <v>2.9805812088138102</v>
      </c>
      <c r="AS150" s="16">
        <v>4.8864458388935501E-2</v>
      </c>
    </row>
    <row r="151" spans="3:45" x14ac:dyDescent="0.2">
      <c r="C151" s="144" t="s">
        <v>19</v>
      </c>
      <c r="D151" s="144" t="s">
        <v>11</v>
      </c>
      <c r="E151" s="145" t="s">
        <v>289</v>
      </c>
      <c r="F151" s="15">
        <v>206211.92</v>
      </c>
      <c r="G151" s="16">
        <v>0.14890586135435599</v>
      </c>
      <c r="H151" s="17">
        <v>49596.34</v>
      </c>
      <c r="I151" s="16">
        <v>0.21078192989445901</v>
      </c>
      <c r="J151" s="17">
        <v>83581.16</v>
      </c>
      <c r="K151" s="16">
        <v>0.188568343935449</v>
      </c>
      <c r="L151" s="18">
        <v>4.1578051928831803</v>
      </c>
      <c r="M151" s="16">
        <v>-5.11042220009814E-2</v>
      </c>
      <c r="N151" s="18">
        <v>2.4672057674241401</v>
      </c>
      <c r="O151" s="16">
        <v>-3.3369963774878698E-2</v>
      </c>
      <c r="P151" s="15">
        <v>659484.77</v>
      </c>
      <c r="Q151" s="16">
        <v>0.151194680523356</v>
      </c>
      <c r="R151" s="17">
        <v>154652.24</v>
      </c>
      <c r="S151" s="16">
        <v>0.138526608155664</v>
      </c>
      <c r="T151" s="17">
        <v>261870.23</v>
      </c>
      <c r="U151" s="16">
        <v>0.122636108630371</v>
      </c>
      <c r="V151" s="18">
        <v>4.2643079078583002</v>
      </c>
      <c r="W151" s="16">
        <v>1.1126724906512E-2</v>
      </c>
      <c r="X151" s="18">
        <v>2.5183648022915799</v>
      </c>
      <c r="Y151" s="16">
        <v>2.54388502858926E-2</v>
      </c>
      <c r="Z151" s="15">
        <v>1243951.58</v>
      </c>
      <c r="AA151" s="16">
        <v>0.14832600645437899</v>
      </c>
      <c r="AB151" s="17">
        <v>293621.15999999997</v>
      </c>
      <c r="AC151" s="16">
        <v>0.13279445112695301</v>
      </c>
      <c r="AD151" s="17">
        <v>501180.37</v>
      </c>
      <c r="AE151" s="16">
        <v>0.11639004747850699</v>
      </c>
      <c r="AF151" s="18">
        <v>4.2365869680509398</v>
      </c>
      <c r="AG151" s="16">
        <v>1.3710832809937E-2</v>
      </c>
      <c r="AH151" s="18">
        <v>2.4820437001553</v>
      </c>
      <c r="AI151" s="16">
        <v>2.8606452599611299E-2</v>
      </c>
      <c r="AJ151" s="15">
        <v>2443482.38</v>
      </c>
      <c r="AK151" s="16">
        <v>0.16055763042317001</v>
      </c>
      <c r="AL151" s="17">
        <v>566014.41</v>
      </c>
      <c r="AM151" s="16">
        <v>0.123382615826681</v>
      </c>
      <c r="AN151" s="17">
        <v>974613.69</v>
      </c>
      <c r="AO151" s="16">
        <v>8.8376201587132996E-2</v>
      </c>
      <c r="AP151" s="18">
        <v>4.3169967704532501</v>
      </c>
      <c r="AQ151" s="16">
        <v>3.3092033001714698E-2</v>
      </c>
      <c r="AR151" s="18">
        <v>2.50712913749447</v>
      </c>
      <c r="AS151" s="16">
        <v>6.6320293232043998E-2</v>
      </c>
    </row>
    <row r="152" spans="3:45" x14ac:dyDescent="0.2">
      <c r="C152" s="144" t="s">
        <v>19</v>
      </c>
      <c r="D152" s="144" t="s">
        <v>11</v>
      </c>
      <c r="E152" s="145" t="s">
        <v>290</v>
      </c>
      <c r="F152" s="15">
        <v>239241.3</v>
      </c>
      <c r="G152" s="16">
        <v>-3.8694660199655798E-2</v>
      </c>
      <c r="H152" s="17">
        <v>52745.72</v>
      </c>
      <c r="I152" s="16">
        <v>-6.97574506569896E-2</v>
      </c>
      <c r="J152" s="17">
        <v>99283.5</v>
      </c>
      <c r="K152" s="16">
        <v>-6.3764463966056797E-2</v>
      </c>
      <c r="L152" s="18">
        <v>4.5357481137806097</v>
      </c>
      <c r="M152" s="16">
        <v>3.3392141091881898E-2</v>
      </c>
      <c r="N152" s="18">
        <v>2.40967834534439</v>
      </c>
      <c r="O152" s="16">
        <v>2.67772401297659E-2</v>
      </c>
      <c r="P152" s="15">
        <v>701462.06</v>
      </c>
      <c r="Q152" s="16">
        <v>6.3953824111165798E-3</v>
      </c>
      <c r="R152" s="17">
        <v>152749.13</v>
      </c>
      <c r="S152" s="16">
        <v>-3.0815976380580999E-2</v>
      </c>
      <c r="T152" s="17">
        <v>285646.8</v>
      </c>
      <c r="U152" s="16">
        <v>-2.9015543301717898E-2</v>
      </c>
      <c r="V152" s="18">
        <v>4.5922491342503902</v>
      </c>
      <c r="W152" s="16">
        <v>3.83945235216855E-2</v>
      </c>
      <c r="X152" s="18">
        <v>2.4556972456894299</v>
      </c>
      <c r="Y152" s="16">
        <v>3.6469096357366199E-2</v>
      </c>
      <c r="Z152" s="15">
        <v>1368421.51</v>
      </c>
      <c r="AA152" s="16">
        <v>3.81822703499759E-2</v>
      </c>
      <c r="AB152" s="17">
        <v>304263.61</v>
      </c>
      <c r="AC152" s="16">
        <v>1.46291812107016E-2</v>
      </c>
      <c r="AD152" s="17">
        <v>572095.77</v>
      </c>
      <c r="AE152" s="16">
        <v>1.50757518079031E-2</v>
      </c>
      <c r="AF152" s="18">
        <v>4.4974866038038499</v>
      </c>
      <c r="AG152" s="16">
        <v>2.3213494718503699E-2</v>
      </c>
      <c r="AH152" s="18">
        <v>2.3919448137153698</v>
      </c>
      <c r="AI152" s="16">
        <v>2.2763344017349502E-2</v>
      </c>
      <c r="AJ152" s="15">
        <v>2677133.31</v>
      </c>
      <c r="AK152" s="16">
        <v>7.6326997863559204E-2</v>
      </c>
      <c r="AL152" s="17">
        <v>591855.24</v>
      </c>
      <c r="AM152" s="16">
        <v>7.8115493026402305E-2</v>
      </c>
      <c r="AN152" s="17">
        <v>1109889.49</v>
      </c>
      <c r="AO152" s="16">
        <v>4.39045643421642E-2</v>
      </c>
      <c r="AP152" s="18">
        <v>4.5232907121004802</v>
      </c>
      <c r="AQ152" s="16">
        <v>-1.65890869244679E-3</v>
      </c>
      <c r="AR152" s="18">
        <v>2.4120719532176098</v>
      </c>
      <c r="AS152" s="16">
        <v>3.1058809999386101E-2</v>
      </c>
    </row>
    <row r="153" spans="3:45" x14ac:dyDescent="0.2">
      <c r="C153" s="144" t="s">
        <v>19</v>
      </c>
      <c r="D153" s="144" t="s">
        <v>11</v>
      </c>
      <c r="E153" s="145" t="s">
        <v>291</v>
      </c>
      <c r="F153" s="15">
        <v>198185.1</v>
      </c>
      <c r="G153" s="16">
        <v>0.16025408313394701</v>
      </c>
      <c r="H153" s="17">
        <v>35320.61</v>
      </c>
      <c r="I153" s="16">
        <v>0.108875085746398</v>
      </c>
      <c r="J153" s="17">
        <v>66283.360000000001</v>
      </c>
      <c r="K153" s="16">
        <v>0.11875804572936401</v>
      </c>
      <c r="L153" s="18">
        <v>5.6110327652891598</v>
      </c>
      <c r="M153" s="16">
        <v>4.6334341936238303E-2</v>
      </c>
      <c r="N153" s="18">
        <v>2.98996761781539</v>
      </c>
      <c r="O153" s="16">
        <v>3.7091163333292099E-2</v>
      </c>
      <c r="P153" s="15">
        <v>666120.47</v>
      </c>
      <c r="Q153" s="16">
        <v>0.22890059946035901</v>
      </c>
      <c r="R153" s="17">
        <v>120105.56</v>
      </c>
      <c r="S153" s="16">
        <v>0.21974749856704101</v>
      </c>
      <c r="T153" s="17">
        <v>227108.03</v>
      </c>
      <c r="U153" s="16">
        <v>0.24271996227430401</v>
      </c>
      <c r="V153" s="18">
        <v>5.54612517522086</v>
      </c>
      <c r="W153" s="16">
        <v>7.50409482624197E-3</v>
      </c>
      <c r="X153" s="18">
        <v>2.9330555595062</v>
      </c>
      <c r="Y153" s="16">
        <v>-1.11202549516094E-2</v>
      </c>
      <c r="Z153" s="15">
        <v>1262513.18</v>
      </c>
      <c r="AA153" s="16">
        <v>0.26110248553762799</v>
      </c>
      <c r="AB153" s="17">
        <v>229957.96</v>
      </c>
      <c r="AC153" s="16">
        <v>0.27127802222412301</v>
      </c>
      <c r="AD153" s="17">
        <v>439063</v>
      </c>
      <c r="AE153" s="16">
        <v>0.28972802070224701</v>
      </c>
      <c r="AF153" s="18">
        <v>5.4901912506094597</v>
      </c>
      <c r="AG153" s="16">
        <v>-8.0041788724487008E-3</v>
      </c>
      <c r="AH153" s="18">
        <v>2.8754715838045999</v>
      </c>
      <c r="AI153" s="16">
        <v>-2.2195016860246299E-2</v>
      </c>
      <c r="AJ153" s="15">
        <v>2336409.2799999998</v>
      </c>
      <c r="AK153" s="16">
        <v>0.260257305610681</v>
      </c>
      <c r="AL153" s="17">
        <v>429109.64</v>
      </c>
      <c r="AM153" s="16">
        <v>0.28653192633695401</v>
      </c>
      <c r="AN153" s="17">
        <v>827397.34</v>
      </c>
      <c r="AO153" s="16">
        <v>0.309770361090001</v>
      </c>
      <c r="AP153" s="18">
        <v>5.4447839484566201</v>
      </c>
      <c r="AQ153" s="16">
        <v>-2.0422828371684399E-2</v>
      </c>
      <c r="AR153" s="18">
        <v>2.82380564578561</v>
      </c>
      <c r="AS153" s="16">
        <v>-3.7802852278711399E-2</v>
      </c>
    </row>
    <row r="154" spans="3:45" x14ac:dyDescent="0.2">
      <c r="C154" s="144" t="s">
        <v>19</v>
      </c>
      <c r="D154" s="144" t="s">
        <v>11</v>
      </c>
      <c r="E154" s="145" t="s">
        <v>292</v>
      </c>
      <c r="F154" s="15">
        <v>979962.76</v>
      </c>
      <c r="G154" s="16">
        <v>3.10122923324248E-2</v>
      </c>
      <c r="H154" s="17">
        <v>180610.15</v>
      </c>
      <c r="I154" s="16">
        <v>-4.6982107066632301E-3</v>
      </c>
      <c r="J154" s="17">
        <v>359652.97</v>
      </c>
      <c r="K154" s="16">
        <v>-4.3617261149485999E-3</v>
      </c>
      <c r="L154" s="18">
        <v>5.4258454466706301</v>
      </c>
      <c r="M154" s="16">
        <v>3.5879070472125303E-2</v>
      </c>
      <c r="N154" s="18">
        <v>2.7247453566141799</v>
      </c>
      <c r="O154" s="16">
        <v>3.5528986154119299E-2</v>
      </c>
      <c r="P154" s="15">
        <v>3266887.15</v>
      </c>
      <c r="Q154" s="16">
        <v>5.2895398802581102E-2</v>
      </c>
      <c r="R154" s="17">
        <v>601875.56000000006</v>
      </c>
      <c r="S154" s="16">
        <v>2.0532423499392199E-2</v>
      </c>
      <c r="T154" s="17">
        <v>1197722.72</v>
      </c>
      <c r="U154" s="16">
        <v>1.9788224732062799E-2</v>
      </c>
      <c r="V154" s="18">
        <v>5.4278448355670097</v>
      </c>
      <c r="W154" s="16">
        <v>3.1711854085161403E-2</v>
      </c>
      <c r="X154" s="18">
        <v>2.7275821819594399</v>
      </c>
      <c r="Y154" s="16">
        <v>3.2464754218177898E-2</v>
      </c>
      <c r="Z154" s="15">
        <v>6141493.4500000002</v>
      </c>
      <c r="AA154" s="16">
        <v>2.4464753168753701E-2</v>
      </c>
      <c r="AB154" s="17">
        <v>1140300.98</v>
      </c>
      <c r="AC154" s="16">
        <v>7.1115108686772897E-4</v>
      </c>
      <c r="AD154" s="17">
        <v>2279939.33</v>
      </c>
      <c r="AE154" s="16">
        <v>-2.2825363535031698E-3</v>
      </c>
      <c r="AF154" s="18">
        <v>5.3858529964606401</v>
      </c>
      <c r="AG154" s="16">
        <v>2.3736721686459999E-2</v>
      </c>
      <c r="AH154" s="18">
        <v>2.6937091567256699</v>
      </c>
      <c r="AI154" s="16">
        <v>2.6808480854389201E-2</v>
      </c>
      <c r="AJ154" s="15">
        <v>11836129.390000001</v>
      </c>
      <c r="AK154" s="16">
        <v>4.9442181162462698E-2</v>
      </c>
      <c r="AL154" s="17">
        <v>2234528.6</v>
      </c>
      <c r="AM154" s="16">
        <v>5.0530436093509101E-2</v>
      </c>
      <c r="AN154" s="17">
        <v>4492013.0199999996</v>
      </c>
      <c r="AO154" s="16">
        <v>4.9485649204976001E-2</v>
      </c>
      <c r="AP154" s="18">
        <v>5.2969245459646404</v>
      </c>
      <c r="AQ154" s="16">
        <v>-1.03590994954257E-3</v>
      </c>
      <c r="AR154" s="18">
        <v>2.6349276676851701</v>
      </c>
      <c r="AS154" s="16">
        <v>-4.1418424869749099E-5</v>
      </c>
    </row>
    <row r="155" spans="3:45" x14ac:dyDescent="0.2">
      <c r="C155" s="144" t="s">
        <v>19</v>
      </c>
      <c r="D155" s="144" t="s">
        <v>11</v>
      </c>
      <c r="E155" s="145" t="s">
        <v>293</v>
      </c>
      <c r="F155" s="15">
        <v>111057.55</v>
      </c>
      <c r="G155" s="16">
        <v>0.22814604356509</v>
      </c>
      <c r="H155" s="17">
        <v>25373.39</v>
      </c>
      <c r="I155" s="16">
        <v>0.54818312614328801</v>
      </c>
      <c r="J155" s="17">
        <v>42532.55</v>
      </c>
      <c r="K155" s="16">
        <v>0.52561192093980402</v>
      </c>
      <c r="L155" s="18">
        <v>4.3769299254061096</v>
      </c>
      <c r="M155" s="16">
        <v>-0.206717846987164</v>
      </c>
      <c r="N155" s="18">
        <v>2.6111190135554998</v>
      </c>
      <c r="O155" s="16">
        <v>-0.194981353574813</v>
      </c>
      <c r="P155" s="15">
        <v>341049.76</v>
      </c>
      <c r="Q155" s="16">
        <v>0.23774075081649901</v>
      </c>
      <c r="R155" s="17">
        <v>76238.039999999994</v>
      </c>
      <c r="S155" s="16">
        <v>0.49025076498508702</v>
      </c>
      <c r="T155" s="17">
        <v>127335.25</v>
      </c>
      <c r="U155" s="16">
        <v>0.45567690586583998</v>
      </c>
      <c r="V155" s="18">
        <v>4.47348541489262</v>
      </c>
      <c r="W155" s="16">
        <v>-0.16944129142662401</v>
      </c>
      <c r="X155" s="18">
        <v>2.6783609409020701</v>
      </c>
      <c r="Y155" s="16">
        <v>-0.14971464764683601</v>
      </c>
      <c r="Z155" s="15">
        <v>618831.91</v>
      </c>
      <c r="AA155" s="16">
        <v>0.21894091197094501</v>
      </c>
      <c r="AB155" s="17">
        <v>139527.01</v>
      </c>
      <c r="AC155" s="16">
        <v>0.42885607650631902</v>
      </c>
      <c r="AD155" s="17">
        <v>237661.76</v>
      </c>
      <c r="AE155" s="16">
        <v>0.390019864632275</v>
      </c>
      <c r="AF155" s="18">
        <v>4.4352122933043603</v>
      </c>
      <c r="AG155" s="16">
        <v>-0.14691134256757099</v>
      </c>
      <c r="AH155" s="18">
        <v>2.6038345840744399</v>
      </c>
      <c r="AI155" s="16">
        <v>-0.123076624308955</v>
      </c>
      <c r="AJ155" s="15">
        <v>1187290.9099999999</v>
      </c>
      <c r="AK155" s="16">
        <v>0.24553956414908301</v>
      </c>
      <c r="AL155" s="17">
        <v>257330.4</v>
      </c>
      <c r="AM155" s="16">
        <v>0.281226071647875</v>
      </c>
      <c r="AN155" s="17">
        <v>442645.86</v>
      </c>
      <c r="AO155" s="16">
        <v>0.22019504117359501</v>
      </c>
      <c r="AP155" s="18">
        <v>4.6138773732135796</v>
      </c>
      <c r="AQ155" s="16">
        <v>-2.7853404085738401E-2</v>
      </c>
      <c r="AR155" s="18">
        <v>2.68225915407861</v>
      </c>
      <c r="AS155" s="16">
        <v>2.0770878523741501E-2</v>
      </c>
    </row>
    <row r="156" spans="3:45" x14ac:dyDescent="0.2">
      <c r="C156" s="144" t="s">
        <v>19</v>
      </c>
      <c r="D156" s="144" t="s">
        <v>11</v>
      </c>
      <c r="E156" s="145" t="s">
        <v>294</v>
      </c>
      <c r="F156" s="15">
        <v>685638.87</v>
      </c>
      <c r="G156" s="16">
        <v>-3.7249818497617597E-2</v>
      </c>
      <c r="H156" s="17">
        <v>146262.04</v>
      </c>
      <c r="I156" s="16">
        <v>-4.1035955208231098E-2</v>
      </c>
      <c r="J156" s="17">
        <v>280223.96999999997</v>
      </c>
      <c r="K156" s="16">
        <v>-5.91050094041159E-2</v>
      </c>
      <c r="L156" s="18">
        <v>4.6877431081912997</v>
      </c>
      <c r="M156" s="16">
        <v>3.94815293772107E-3</v>
      </c>
      <c r="N156" s="18">
        <v>2.4467531096643902</v>
      </c>
      <c r="O156" s="16">
        <v>2.3228087220080799E-2</v>
      </c>
      <c r="P156" s="15">
        <v>2099227.7799999998</v>
      </c>
      <c r="Q156" s="16">
        <v>1.0218932845156001E-2</v>
      </c>
      <c r="R156" s="17">
        <v>437425.27</v>
      </c>
      <c r="S156" s="16">
        <v>-6.9008006836776001E-3</v>
      </c>
      <c r="T156" s="17">
        <v>837227.31</v>
      </c>
      <c r="U156" s="16">
        <v>-2.7633223462491301E-2</v>
      </c>
      <c r="V156" s="18">
        <v>4.7990546590963996</v>
      </c>
      <c r="W156" s="16">
        <v>1.7238694322399301E-2</v>
      </c>
      <c r="X156" s="18">
        <v>2.5073570282842299</v>
      </c>
      <c r="Y156" s="16">
        <v>3.8927858521076497E-2</v>
      </c>
      <c r="Z156" s="15">
        <v>4174024.77</v>
      </c>
      <c r="AA156" s="16">
        <v>5.0181217833233302E-2</v>
      </c>
      <c r="AB156" s="17">
        <v>896461.47</v>
      </c>
      <c r="AC156" s="16">
        <v>4.9522031339150001E-2</v>
      </c>
      <c r="AD156" s="17">
        <v>1725636.91</v>
      </c>
      <c r="AE156" s="16">
        <v>3.1435042129299103E-2</v>
      </c>
      <c r="AF156" s="18">
        <v>4.6561117345065597</v>
      </c>
      <c r="AG156" s="16">
        <v>6.2808256939799302E-4</v>
      </c>
      <c r="AH156" s="18">
        <v>2.4188314157003101</v>
      </c>
      <c r="AI156" s="16">
        <v>1.8174848573337801E-2</v>
      </c>
      <c r="AJ156" s="15">
        <v>8109928.5800000001</v>
      </c>
      <c r="AK156" s="16">
        <v>9.7281444503347497E-2</v>
      </c>
      <c r="AL156" s="17">
        <v>1720450.09</v>
      </c>
      <c r="AM156" s="16">
        <v>9.8570345294092199E-2</v>
      </c>
      <c r="AN156" s="17">
        <v>3327692.53</v>
      </c>
      <c r="AO156" s="16">
        <v>7.10211257806177E-2</v>
      </c>
      <c r="AP156" s="18">
        <v>4.7138412367428799</v>
      </c>
      <c r="AQ156" s="16">
        <v>-1.1732528520052199E-3</v>
      </c>
      <c r="AR156" s="18">
        <v>2.4371027391764502</v>
      </c>
      <c r="AS156" s="16">
        <v>2.4518954939931802E-2</v>
      </c>
    </row>
    <row r="157" spans="3:45" x14ac:dyDescent="0.2">
      <c r="C157" s="144" t="s">
        <v>19</v>
      </c>
      <c r="D157" s="144" t="s">
        <v>11</v>
      </c>
      <c r="E157" s="145" t="s">
        <v>295</v>
      </c>
      <c r="F157" s="15">
        <v>268573.01</v>
      </c>
      <c r="G157" s="16">
        <v>0.155543180525859</v>
      </c>
      <c r="H157" s="17">
        <v>66410.91</v>
      </c>
      <c r="I157" s="16">
        <v>0.120361365151992</v>
      </c>
      <c r="J157" s="17">
        <v>127272.24</v>
      </c>
      <c r="K157" s="16">
        <v>0.121835027838242</v>
      </c>
      <c r="L157" s="18">
        <v>4.0441097705181299</v>
      </c>
      <c r="M157" s="16">
        <v>3.1402203314189803E-2</v>
      </c>
      <c r="N157" s="18">
        <v>2.1102245862884201</v>
      </c>
      <c r="O157" s="16">
        <v>3.0047334814077901E-2</v>
      </c>
      <c r="P157" s="15">
        <v>851313.32</v>
      </c>
      <c r="Q157" s="16">
        <v>0.15771089825985601</v>
      </c>
      <c r="R157" s="17">
        <v>209849.12</v>
      </c>
      <c r="S157" s="16">
        <v>0.13674507432778499</v>
      </c>
      <c r="T157" s="17">
        <v>400481.7</v>
      </c>
      <c r="U157" s="16">
        <v>0.133918014406088</v>
      </c>
      <c r="V157" s="18">
        <v>4.0567876577228397</v>
      </c>
      <c r="W157" s="16">
        <v>1.84437341366703E-2</v>
      </c>
      <c r="X157" s="18">
        <v>2.1257233975984402</v>
      </c>
      <c r="Y157" s="16">
        <v>2.0982896074923998E-2</v>
      </c>
      <c r="Z157" s="15">
        <v>1650083.29</v>
      </c>
      <c r="AA157" s="16">
        <v>0.19999760739827399</v>
      </c>
      <c r="AB157" s="17">
        <v>415025.68</v>
      </c>
      <c r="AC157" s="16">
        <v>0.21590179262053599</v>
      </c>
      <c r="AD157" s="17">
        <v>802871.66</v>
      </c>
      <c r="AE157" s="16">
        <v>0.220121262055676</v>
      </c>
      <c r="AF157" s="18">
        <v>3.9758582890581602</v>
      </c>
      <c r="AG157" s="16">
        <v>-1.3080156077396401E-2</v>
      </c>
      <c r="AH157" s="18">
        <v>2.0552267220392402</v>
      </c>
      <c r="AI157" s="16">
        <v>-1.64931595598116E-2</v>
      </c>
      <c r="AJ157" s="15">
        <v>3050622.02</v>
      </c>
      <c r="AK157" s="16">
        <v>0.16484926647711401</v>
      </c>
      <c r="AL157" s="17">
        <v>750756.42</v>
      </c>
      <c r="AM157" s="16">
        <v>0.16811539484195501</v>
      </c>
      <c r="AN157" s="17">
        <v>1460445.47</v>
      </c>
      <c r="AO157" s="16">
        <v>0.16003196803685599</v>
      </c>
      <c r="AP157" s="18">
        <v>4.0633978461349702</v>
      </c>
      <c r="AQ157" s="16">
        <v>-2.79606653526076E-3</v>
      </c>
      <c r="AR157" s="18">
        <v>2.0888298006771899</v>
      </c>
      <c r="AS157" s="16">
        <v>4.1527290393648499E-3</v>
      </c>
    </row>
    <row r="158" spans="3:45" x14ac:dyDescent="0.2">
      <c r="C158" s="144" t="s">
        <v>19</v>
      </c>
      <c r="D158" s="144" t="s">
        <v>11</v>
      </c>
      <c r="E158" s="145" t="s">
        <v>296</v>
      </c>
      <c r="F158" s="15">
        <v>315599.35999999999</v>
      </c>
      <c r="G158" s="16">
        <v>8.1181255266316005E-2</v>
      </c>
      <c r="H158" s="17">
        <v>75539.39</v>
      </c>
      <c r="I158" s="16">
        <v>5.6913443630617899E-2</v>
      </c>
      <c r="J158" s="17">
        <v>139109.98000000001</v>
      </c>
      <c r="K158" s="16">
        <v>6.13351233082228E-2</v>
      </c>
      <c r="L158" s="18">
        <v>4.1779442486893297</v>
      </c>
      <c r="M158" s="16">
        <v>2.29610208687814E-2</v>
      </c>
      <c r="N158" s="18">
        <v>2.2687039420176802</v>
      </c>
      <c r="O158" s="16">
        <v>1.86992133985278E-2</v>
      </c>
      <c r="P158" s="15">
        <v>991615.32</v>
      </c>
      <c r="Q158" s="16">
        <v>7.6058552176905395E-2</v>
      </c>
      <c r="R158" s="17">
        <v>231844.65</v>
      </c>
      <c r="S158" s="16">
        <v>4.13853902992296E-2</v>
      </c>
      <c r="T158" s="17">
        <v>421773.16</v>
      </c>
      <c r="U158" s="16">
        <v>3.7717144689906203E-2</v>
      </c>
      <c r="V158" s="18">
        <v>4.2770679418308797</v>
      </c>
      <c r="W158" s="16">
        <v>3.32952259563703E-2</v>
      </c>
      <c r="X158" s="18">
        <v>2.3510631164865998</v>
      </c>
      <c r="Y158" s="16">
        <v>3.69478404430299E-2</v>
      </c>
      <c r="Z158" s="15">
        <v>1897271.36</v>
      </c>
      <c r="AA158" s="16">
        <v>3.3201215763944601E-2</v>
      </c>
      <c r="AB158" s="17">
        <v>453219.93</v>
      </c>
      <c r="AC158" s="16">
        <v>-3.1674654502853198E-3</v>
      </c>
      <c r="AD158" s="17">
        <v>841015.95</v>
      </c>
      <c r="AE158" s="16">
        <v>-1.01122589092327E-2</v>
      </c>
      <c r="AF158" s="18">
        <v>4.1862046093162801</v>
      </c>
      <c r="AG158" s="16">
        <v>3.6484243795933499E-2</v>
      </c>
      <c r="AH158" s="18">
        <v>2.2559279167059798</v>
      </c>
      <c r="AI158" s="16">
        <v>4.3755946129254798E-2</v>
      </c>
      <c r="AJ158" s="15">
        <v>3587386.62</v>
      </c>
      <c r="AK158" s="16">
        <v>5.0759374189470997E-2</v>
      </c>
      <c r="AL158" s="17">
        <v>845777.92000000004</v>
      </c>
      <c r="AM158" s="16">
        <v>1.9284687631643298E-2</v>
      </c>
      <c r="AN158" s="17">
        <v>1583755.08</v>
      </c>
      <c r="AO158" s="16">
        <v>4.4771472050053E-3</v>
      </c>
      <c r="AP158" s="18">
        <v>4.2415231412047296</v>
      </c>
      <c r="AQ158" s="16">
        <v>3.08791910049789E-2</v>
      </c>
      <c r="AR158" s="18">
        <v>2.2651145150549401</v>
      </c>
      <c r="AS158" s="16">
        <v>4.6075938226417402E-2</v>
      </c>
    </row>
    <row r="159" spans="3:45" x14ac:dyDescent="0.2">
      <c r="C159" s="144" t="s">
        <v>19</v>
      </c>
      <c r="D159" s="144" t="s">
        <v>11</v>
      </c>
      <c r="E159" s="145" t="s">
        <v>297</v>
      </c>
      <c r="F159" s="15">
        <v>176019.55</v>
      </c>
      <c r="G159" s="16">
        <v>0.114991787667318</v>
      </c>
      <c r="H159" s="17">
        <v>36631.46</v>
      </c>
      <c r="I159" s="16">
        <v>0.23292377751711901</v>
      </c>
      <c r="J159" s="17">
        <v>65301.66</v>
      </c>
      <c r="K159" s="16">
        <v>0.205111832642457</v>
      </c>
      <c r="L159" s="18">
        <v>4.80514699659801</v>
      </c>
      <c r="M159" s="16">
        <v>-9.5652295786925495E-2</v>
      </c>
      <c r="N159" s="18">
        <v>2.6954835451349899</v>
      </c>
      <c r="O159" s="16">
        <v>-7.4781478808926896E-2</v>
      </c>
      <c r="P159" s="15">
        <v>525712.29</v>
      </c>
      <c r="Q159" s="16">
        <v>0.13126386677694299</v>
      </c>
      <c r="R159" s="17">
        <v>109101.4</v>
      </c>
      <c r="S159" s="16">
        <v>0.25205349631165402</v>
      </c>
      <c r="T159" s="17">
        <v>194149.99</v>
      </c>
      <c r="U159" s="16">
        <v>0.21645035694972201</v>
      </c>
      <c r="V159" s="18">
        <v>4.8185659395754801</v>
      </c>
      <c r="W159" s="16">
        <v>-9.64732177103753E-2</v>
      </c>
      <c r="X159" s="18">
        <v>2.70776367281811</v>
      </c>
      <c r="Y159" s="16">
        <v>-7.00287436195806E-2</v>
      </c>
      <c r="Z159" s="15">
        <v>988525.4</v>
      </c>
      <c r="AA159" s="16">
        <v>0.14208027424565201</v>
      </c>
      <c r="AB159" s="17">
        <v>206401.35</v>
      </c>
      <c r="AC159" s="16">
        <v>0.250402410062184</v>
      </c>
      <c r="AD159" s="17">
        <v>373122.43</v>
      </c>
      <c r="AE159" s="16">
        <v>0.213479124632978</v>
      </c>
      <c r="AF159" s="18">
        <v>4.78933592246368</v>
      </c>
      <c r="AG159" s="16">
        <v>-8.6629820084196396E-2</v>
      </c>
      <c r="AH159" s="18">
        <v>2.64933255285671</v>
      </c>
      <c r="AI159" s="16">
        <v>-5.8838136510112098E-2</v>
      </c>
      <c r="AJ159" s="15">
        <v>1922118.54</v>
      </c>
      <c r="AK159" s="16">
        <v>0.16246601629514801</v>
      </c>
      <c r="AL159" s="17">
        <v>390825.06</v>
      </c>
      <c r="AM159" s="16">
        <v>0.19044906811451101</v>
      </c>
      <c r="AN159" s="17">
        <v>714685.61</v>
      </c>
      <c r="AO159" s="16">
        <v>0.141423894528584</v>
      </c>
      <c r="AP159" s="18">
        <v>4.9181046374047801</v>
      </c>
      <c r="AQ159" s="16">
        <v>-2.3506299067195001E-2</v>
      </c>
      <c r="AR159" s="18">
        <v>2.6894602509206802</v>
      </c>
      <c r="AS159" s="16">
        <v>1.8434975706596999E-2</v>
      </c>
    </row>
    <row r="160" spans="3:45" x14ac:dyDescent="0.2">
      <c r="C160" s="144" t="s">
        <v>19</v>
      </c>
      <c r="D160" s="144" t="s">
        <v>11</v>
      </c>
      <c r="E160" s="145" t="s">
        <v>298</v>
      </c>
      <c r="F160" s="15">
        <v>283325.21999999997</v>
      </c>
      <c r="G160" s="16">
        <v>0.11012963263504701</v>
      </c>
      <c r="H160" s="17">
        <v>63377.77</v>
      </c>
      <c r="I160" s="16">
        <v>0.12550356868929999</v>
      </c>
      <c r="J160" s="17">
        <v>100012.16</v>
      </c>
      <c r="K160" s="16">
        <v>8.0918413875921594E-2</v>
      </c>
      <c r="L160" s="18">
        <v>4.4704195177583603</v>
      </c>
      <c r="M160" s="16">
        <v>-1.36596066702451E-2</v>
      </c>
      <c r="N160" s="18">
        <v>2.8329077184214402</v>
      </c>
      <c r="O160" s="16">
        <v>2.7024443643605501E-2</v>
      </c>
      <c r="P160" s="15">
        <v>830224.13</v>
      </c>
      <c r="Q160" s="16">
        <v>0.135876967987835</v>
      </c>
      <c r="R160" s="17">
        <v>187341.41</v>
      </c>
      <c r="S160" s="16">
        <v>0.16479499227724501</v>
      </c>
      <c r="T160" s="17">
        <v>293255.77</v>
      </c>
      <c r="U160" s="16">
        <v>0.114027101191368</v>
      </c>
      <c r="V160" s="18">
        <v>4.4316103417818802</v>
      </c>
      <c r="W160" s="16">
        <v>-2.4826707258479502E-2</v>
      </c>
      <c r="X160" s="18">
        <v>2.83105812376684</v>
      </c>
      <c r="Y160" s="16">
        <v>1.9613406866942101E-2</v>
      </c>
      <c r="Z160" s="15">
        <v>1560233.91</v>
      </c>
      <c r="AA160" s="16">
        <v>0.13355644143433801</v>
      </c>
      <c r="AB160" s="17">
        <v>350851.89</v>
      </c>
      <c r="AC160" s="16">
        <v>0.18171132973654</v>
      </c>
      <c r="AD160" s="17">
        <v>554368.01</v>
      </c>
      <c r="AE160" s="16">
        <v>0.12565842583951001</v>
      </c>
      <c r="AF160" s="18">
        <v>4.4469873313209201</v>
      </c>
      <c r="AG160" s="16">
        <v>-4.0750128301586599E-2</v>
      </c>
      <c r="AH160" s="18">
        <v>2.8144371281452498</v>
      </c>
      <c r="AI160" s="16">
        <v>7.0163518644097396E-3</v>
      </c>
      <c r="AJ160" s="15">
        <v>3041515.1</v>
      </c>
      <c r="AK160" s="16">
        <v>0.16561715718926001</v>
      </c>
      <c r="AL160" s="17">
        <v>672188.86</v>
      </c>
      <c r="AM160" s="16">
        <v>0.260483138705286</v>
      </c>
      <c r="AN160" s="17">
        <v>1085516.04</v>
      </c>
      <c r="AO160" s="16">
        <v>0.15322969767257999</v>
      </c>
      <c r="AP160" s="18">
        <v>4.5247924816843899</v>
      </c>
      <c r="AQ160" s="16">
        <v>-7.5261602954457593E-2</v>
      </c>
      <c r="AR160" s="18">
        <v>2.8019071003317499</v>
      </c>
      <c r="AS160" s="16">
        <v>1.07415370430367E-2</v>
      </c>
    </row>
    <row r="161" spans="3:45" x14ac:dyDescent="0.2">
      <c r="C161" s="144" t="s">
        <v>19</v>
      </c>
      <c r="D161" s="144" t="s">
        <v>11</v>
      </c>
      <c r="E161" s="145" t="s">
        <v>299</v>
      </c>
      <c r="F161" s="15">
        <v>1354388.34</v>
      </c>
      <c r="G161" s="16">
        <v>-8.73855281330768E-3</v>
      </c>
      <c r="H161" s="17">
        <v>379184.01</v>
      </c>
      <c r="I161" s="16">
        <v>-1.22933249937367E-2</v>
      </c>
      <c r="J161" s="17">
        <v>495943.15</v>
      </c>
      <c r="K161" s="16">
        <v>-6.8399015725874798E-2</v>
      </c>
      <c r="L161" s="18">
        <v>3.5718498256295099</v>
      </c>
      <c r="M161" s="16">
        <v>3.59901605444405E-3</v>
      </c>
      <c r="N161" s="18">
        <v>2.7309346645880699</v>
      </c>
      <c r="O161" s="16">
        <v>6.4040789908624704E-2</v>
      </c>
      <c r="P161" s="15">
        <v>4441349.78</v>
      </c>
      <c r="Q161" s="16">
        <v>1.05222714321131E-2</v>
      </c>
      <c r="R161" s="17">
        <v>1228559.79</v>
      </c>
      <c r="S161" s="16">
        <v>0.11601755531451</v>
      </c>
      <c r="T161" s="17">
        <v>1609782.19</v>
      </c>
      <c r="U161" s="16">
        <v>-3.0624692038678899E-2</v>
      </c>
      <c r="V161" s="18">
        <v>3.6150863931498201</v>
      </c>
      <c r="W161" s="16">
        <v>-9.4528337282890396E-2</v>
      </c>
      <c r="X161" s="18">
        <v>2.7589755978105299</v>
      </c>
      <c r="Y161" s="16">
        <v>4.2446886291469199E-2</v>
      </c>
      <c r="Z161" s="15">
        <v>8517560.8499999996</v>
      </c>
      <c r="AA161" s="16">
        <v>-3.9846355366897297E-2</v>
      </c>
      <c r="AB161" s="17">
        <v>2391724.2599999998</v>
      </c>
      <c r="AC161" s="16">
        <v>9.6817522480312002E-2</v>
      </c>
      <c r="AD161" s="17">
        <v>3118756.51</v>
      </c>
      <c r="AE161" s="16">
        <v>-7.1869982872536403E-2</v>
      </c>
      <c r="AF161" s="18">
        <v>3.56126372611197</v>
      </c>
      <c r="AG161" s="16">
        <v>-0.12460037795362799</v>
      </c>
      <c r="AH161" s="18">
        <v>2.7310759344915998</v>
      </c>
      <c r="AI161" s="16">
        <v>3.4503385209705202E-2</v>
      </c>
      <c r="AJ161" s="15">
        <v>17008436.829999998</v>
      </c>
      <c r="AK161" s="16">
        <v>-2.46817985096601E-2</v>
      </c>
      <c r="AL161" s="17">
        <v>4805414.9800000004</v>
      </c>
      <c r="AM161" s="16">
        <v>0.103144479270931</v>
      </c>
      <c r="AN161" s="17">
        <v>6166494.21</v>
      </c>
      <c r="AO161" s="16">
        <v>-6.2616746337072204E-2</v>
      </c>
      <c r="AP161" s="18">
        <v>3.5394314332453298</v>
      </c>
      <c r="AQ161" s="16">
        <v>-0.115874466293909</v>
      </c>
      <c r="AR161" s="18">
        <v>2.7582020270801499</v>
      </c>
      <c r="AS161" s="16">
        <v>4.0468983928587499E-2</v>
      </c>
    </row>
    <row r="162" spans="3:45" x14ac:dyDescent="0.2">
      <c r="C162" s="144" t="s">
        <v>19</v>
      </c>
      <c r="D162" s="144" t="s">
        <v>11</v>
      </c>
      <c r="E162" s="145" t="s">
        <v>300</v>
      </c>
      <c r="F162" s="15">
        <v>521080.11</v>
      </c>
      <c r="G162" s="16">
        <v>3.79664618262954E-2</v>
      </c>
      <c r="H162" s="17">
        <v>121122.85</v>
      </c>
      <c r="I162" s="16">
        <v>2.2975616726946899E-2</v>
      </c>
      <c r="J162" s="17">
        <v>200559.82</v>
      </c>
      <c r="K162" s="16">
        <v>6.3847679960212705E-2</v>
      </c>
      <c r="L162" s="18">
        <v>4.3020793351543496</v>
      </c>
      <c r="M162" s="16">
        <v>1.46541568090474E-2</v>
      </c>
      <c r="N162" s="18">
        <v>2.59812812955257</v>
      </c>
      <c r="O162" s="16">
        <v>-2.43279358703733E-2</v>
      </c>
      <c r="P162" s="15">
        <v>1707134.72</v>
      </c>
      <c r="Q162" s="16">
        <v>9.4309783702926003E-2</v>
      </c>
      <c r="R162" s="17">
        <v>401332.32</v>
      </c>
      <c r="S162" s="16">
        <v>9.7717009080476702E-2</v>
      </c>
      <c r="T162" s="17">
        <v>657478.52</v>
      </c>
      <c r="U162" s="16">
        <v>0.129811234938458</v>
      </c>
      <c r="V162" s="18">
        <v>4.2536686803594597</v>
      </c>
      <c r="W162" s="16">
        <v>-3.1039196344463901E-3</v>
      </c>
      <c r="X162" s="18">
        <v>2.5964874411410399</v>
      </c>
      <c r="Y162" s="16">
        <v>-3.1422462565143701E-2</v>
      </c>
      <c r="Z162" s="15">
        <v>3142296.17</v>
      </c>
      <c r="AA162" s="16">
        <v>8.4115545405436795E-2</v>
      </c>
      <c r="AB162" s="17">
        <v>742214.79</v>
      </c>
      <c r="AC162" s="16">
        <v>0.110315998881449</v>
      </c>
      <c r="AD162" s="17">
        <v>1215951.4099999999</v>
      </c>
      <c r="AE162" s="16">
        <v>0.13512850126103701</v>
      </c>
      <c r="AF162" s="18">
        <v>4.2336749581613704</v>
      </c>
      <c r="AG162" s="16">
        <v>-2.35972943760215E-2</v>
      </c>
      <c r="AH162" s="18">
        <v>2.5842284026793498</v>
      </c>
      <c r="AI162" s="16">
        <v>-4.4940247556932197E-2</v>
      </c>
      <c r="AJ162" s="15">
        <v>6220983.0999999996</v>
      </c>
      <c r="AK162" s="16">
        <v>7.9844795070764696E-2</v>
      </c>
      <c r="AL162" s="17">
        <v>1441635.11</v>
      </c>
      <c r="AM162" s="16">
        <v>0.108092404047077</v>
      </c>
      <c r="AN162" s="17">
        <v>2341974.33</v>
      </c>
      <c r="AO162" s="16">
        <v>0.107478165133519</v>
      </c>
      <c r="AP162" s="18">
        <v>4.3152272422111002</v>
      </c>
      <c r="AQ162" s="16">
        <v>-2.54921059589827E-2</v>
      </c>
      <c r="AR162" s="18">
        <v>2.6562985854759602</v>
      </c>
      <c r="AS162" s="16">
        <v>-2.4951616142629099E-2</v>
      </c>
    </row>
    <row r="163" spans="3:45" x14ac:dyDescent="0.2">
      <c r="C163" s="144" t="s">
        <v>19</v>
      </c>
      <c r="D163" s="144" t="s">
        <v>11</v>
      </c>
      <c r="E163" s="145" t="s">
        <v>301</v>
      </c>
      <c r="F163" s="15">
        <v>91237.119999999995</v>
      </c>
      <c r="G163" s="16">
        <v>9.8923854121323401E-2</v>
      </c>
      <c r="H163" s="17">
        <v>17737.05</v>
      </c>
      <c r="I163" s="16">
        <v>8.0369335797358499E-2</v>
      </c>
      <c r="J163" s="17">
        <v>31236.41</v>
      </c>
      <c r="K163" s="16">
        <v>8.7972929905801397E-2</v>
      </c>
      <c r="L163" s="18">
        <v>5.1438722899242002</v>
      </c>
      <c r="M163" s="16">
        <v>1.7174236355265299E-2</v>
      </c>
      <c r="N163" s="18">
        <v>2.9208580627543301</v>
      </c>
      <c r="O163" s="16">
        <v>1.0065438132243001E-2</v>
      </c>
      <c r="P163" s="15">
        <v>293026.39</v>
      </c>
      <c r="Q163" s="16">
        <v>0.230745926566366</v>
      </c>
      <c r="R163" s="17">
        <v>57280.66</v>
      </c>
      <c r="S163" s="16">
        <v>0.211149466554857</v>
      </c>
      <c r="T163" s="17">
        <v>100282.26</v>
      </c>
      <c r="U163" s="16">
        <v>0.22015235500036501</v>
      </c>
      <c r="V163" s="18">
        <v>5.1156252389550003</v>
      </c>
      <c r="W163" s="16">
        <v>1.61800508959908E-2</v>
      </c>
      <c r="X163" s="18">
        <v>2.9220162170258202</v>
      </c>
      <c r="Y163" s="16">
        <v>8.6821711424707008E-3</v>
      </c>
      <c r="Z163" s="15">
        <v>535750.85</v>
      </c>
      <c r="AA163" s="16">
        <v>0.27180075496536799</v>
      </c>
      <c r="AB163" s="17">
        <v>103507.94</v>
      </c>
      <c r="AC163" s="16">
        <v>0.24258291924082701</v>
      </c>
      <c r="AD163" s="17">
        <v>184350.33</v>
      </c>
      <c r="AE163" s="16">
        <v>0.26425849229060899</v>
      </c>
      <c r="AF163" s="18">
        <v>5.1759396428911604</v>
      </c>
      <c r="AG163" s="16">
        <v>2.3513791532232101E-2</v>
      </c>
      <c r="AH163" s="18">
        <v>2.9061561755815699</v>
      </c>
      <c r="AI163" s="16">
        <v>5.9657599460488202E-3</v>
      </c>
      <c r="AJ163" s="15">
        <v>1022774.35</v>
      </c>
      <c r="AK163" s="16">
        <v>0.291193570108841</v>
      </c>
      <c r="AL163" s="17">
        <v>194633.16</v>
      </c>
      <c r="AM163" s="16">
        <v>0.24421450925027099</v>
      </c>
      <c r="AN163" s="17">
        <v>351705.44</v>
      </c>
      <c r="AO163" s="16">
        <v>0.260047767145341</v>
      </c>
      <c r="AP163" s="18">
        <v>5.2548823129624997</v>
      </c>
      <c r="AQ163" s="16">
        <v>3.77580075696742E-2</v>
      </c>
      <c r="AR163" s="18">
        <v>2.90804245166068</v>
      </c>
      <c r="AS163" s="16">
        <v>2.4717954172532201E-2</v>
      </c>
    </row>
    <row r="164" spans="3:45" x14ac:dyDescent="0.2">
      <c r="C164" s="144" t="s">
        <v>19</v>
      </c>
      <c r="D164" s="144" t="s">
        <v>11</v>
      </c>
      <c r="E164" s="145" t="s">
        <v>302</v>
      </c>
      <c r="F164" s="15">
        <v>429503.11</v>
      </c>
      <c r="G164" s="16">
        <v>-4.3615855848056398E-2</v>
      </c>
      <c r="H164" s="17">
        <v>92852.9</v>
      </c>
      <c r="I164" s="16">
        <v>-6.6720607894181397E-2</v>
      </c>
      <c r="J164" s="17">
        <v>174091.23</v>
      </c>
      <c r="K164" s="16">
        <v>-7.6556279967019594E-2</v>
      </c>
      <c r="L164" s="18">
        <v>4.6256294633770203</v>
      </c>
      <c r="M164" s="16">
        <v>2.47565222607052E-2</v>
      </c>
      <c r="N164" s="18">
        <v>2.4671151441689498</v>
      </c>
      <c r="O164" s="16">
        <v>3.56712850002237E-2</v>
      </c>
      <c r="P164" s="15">
        <v>1299079.25</v>
      </c>
      <c r="Q164" s="16">
        <v>8.2313771428131795E-3</v>
      </c>
      <c r="R164" s="17">
        <v>277108.68</v>
      </c>
      <c r="S164" s="16">
        <v>-2.38730419510093E-2</v>
      </c>
      <c r="T164" s="17">
        <v>515549.86</v>
      </c>
      <c r="U164" s="16">
        <v>-3.8354133372548997E-2</v>
      </c>
      <c r="V164" s="18">
        <v>4.6879774751191503</v>
      </c>
      <c r="W164" s="16">
        <v>3.2889593745049801E-2</v>
      </c>
      <c r="X164" s="18">
        <v>2.5197936238407701</v>
      </c>
      <c r="Y164" s="16">
        <v>4.8443519732206897E-2</v>
      </c>
      <c r="Z164" s="15">
        <v>2546133.33</v>
      </c>
      <c r="AA164" s="16">
        <v>4.19302417417163E-2</v>
      </c>
      <c r="AB164" s="17">
        <v>556988.17000000004</v>
      </c>
      <c r="AC164" s="16">
        <v>2.7310211058817899E-2</v>
      </c>
      <c r="AD164" s="17">
        <v>1042623.75</v>
      </c>
      <c r="AE164" s="16">
        <v>1.4297819930029199E-2</v>
      </c>
      <c r="AF164" s="18">
        <v>4.5712520788367899</v>
      </c>
      <c r="AG164" s="16">
        <v>1.4231368992068999E-2</v>
      </c>
      <c r="AH164" s="18">
        <v>2.4420442465462702</v>
      </c>
      <c r="AI164" s="16">
        <v>2.72429076241071E-2</v>
      </c>
      <c r="AJ164" s="15">
        <v>4986784.62</v>
      </c>
      <c r="AK164" s="16">
        <v>8.5691916925815195E-2</v>
      </c>
      <c r="AL164" s="17">
        <v>1084102.3899999999</v>
      </c>
      <c r="AM164" s="16">
        <v>9.2605196604705203E-2</v>
      </c>
      <c r="AN164" s="17">
        <v>2029071.29</v>
      </c>
      <c r="AO164" s="16">
        <v>5.3020517479902697E-2</v>
      </c>
      <c r="AP164" s="18">
        <v>4.5999203267137903</v>
      </c>
      <c r="AQ164" s="16">
        <v>-6.3273355283071904E-3</v>
      </c>
      <c r="AR164" s="18">
        <v>2.4576685129678202</v>
      </c>
      <c r="AS164" s="16">
        <v>3.1026365492005801E-2</v>
      </c>
    </row>
    <row r="165" spans="3:45" x14ac:dyDescent="0.2">
      <c r="C165" s="144" t="s">
        <v>19</v>
      </c>
      <c r="D165" s="144" t="s">
        <v>11</v>
      </c>
      <c r="E165" s="145" t="s">
        <v>303</v>
      </c>
      <c r="F165" s="15">
        <v>172529.54</v>
      </c>
      <c r="G165" s="16">
        <v>0.11020698179392099</v>
      </c>
      <c r="H165" s="17">
        <v>41892.58</v>
      </c>
      <c r="I165" s="16">
        <v>0.216871204047351</v>
      </c>
      <c r="J165" s="17">
        <v>67020.95</v>
      </c>
      <c r="K165" s="16">
        <v>0.17878702388812701</v>
      </c>
      <c r="L165" s="18">
        <v>4.1183794361674497</v>
      </c>
      <c r="M165" s="16">
        <v>-8.7654487918410295E-2</v>
      </c>
      <c r="N165" s="18">
        <v>2.57426282378868</v>
      </c>
      <c r="O165" s="16">
        <v>-5.8178484072551703E-2</v>
      </c>
      <c r="P165" s="15">
        <v>542049.93999999994</v>
      </c>
      <c r="Q165" s="16">
        <v>0.130556669438291</v>
      </c>
      <c r="R165" s="17">
        <v>129081.06</v>
      </c>
      <c r="S165" s="16">
        <v>0.168045829586698</v>
      </c>
      <c r="T165" s="17">
        <v>206873.74</v>
      </c>
      <c r="U165" s="16">
        <v>0.13748057473758901</v>
      </c>
      <c r="V165" s="18">
        <v>4.1992987972054099</v>
      </c>
      <c r="W165" s="16">
        <v>-3.2095624331514701E-2</v>
      </c>
      <c r="X165" s="18">
        <v>2.6201969375136702</v>
      </c>
      <c r="Y165" s="16">
        <v>-6.0870536632193599E-3</v>
      </c>
      <c r="Z165" s="15">
        <v>1003690.1</v>
      </c>
      <c r="AA165" s="16">
        <v>0.132276644186367</v>
      </c>
      <c r="AB165" s="17">
        <v>239595.78</v>
      </c>
      <c r="AC165" s="16">
        <v>0.15810152688418599</v>
      </c>
      <c r="AD165" s="17">
        <v>388951.45</v>
      </c>
      <c r="AE165" s="16">
        <v>0.128350615159841</v>
      </c>
      <c r="AF165" s="18">
        <v>4.1890975709171503</v>
      </c>
      <c r="AG165" s="16">
        <v>-2.2299325316753101E-2</v>
      </c>
      <c r="AH165" s="18">
        <v>2.5805022709132501</v>
      </c>
      <c r="AI165" s="16">
        <v>3.4794406754235902E-3</v>
      </c>
      <c r="AJ165" s="15">
        <v>1997014.64</v>
      </c>
      <c r="AK165" s="16">
        <v>0.18023050270547999</v>
      </c>
      <c r="AL165" s="17">
        <v>464459.74</v>
      </c>
      <c r="AM165" s="16">
        <v>0.16394234605359001</v>
      </c>
      <c r="AN165" s="17">
        <v>768039.19</v>
      </c>
      <c r="AO165" s="16">
        <v>0.12626054825560201</v>
      </c>
      <c r="AP165" s="18">
        <v>4.2996506866235604</v>
      </c>
      <c r="AQ165" s="16">
        <v>1.39939548613518E-2</v>
      </c>
      <c r="AR165" s="18">
        <v>2.6001467971966399</v>
      </c>
      <c r="AS165" s="16">
        <v>4.7919599539794099E-2</v>
      </c>
    </row>
    <row r="166" spans="3:45" x14ac:dyDescent="0.2">
      <c r="C166" s="144" t="s">
        <v>19</v>
      </c>
      <c r="D166" s="144" t="s">
        <v>11</v>
      </c>
      <c r="E166" s="145" t="s">
        <v>304</v>
      </c>
      <c r="F166" s="15">
        <v>566625.18999999994</v>
      </c>
      <c r="G166" s="16">
        <v>2.2936738869201601E-2</v>
      </c>
      <c r="H166" s="17">
        <v>146160.06</v>
      </c>
      <c r="I166" s="16">
        <v>1.8551767161502999E-2</v>
      </c>
      <c r="J166" s="17">
        <v>221980.3</v>
      </c>
      <c r="K166" s="16">
        <v>-3.15582110472543E-2</v>
      </c>
      <c r="L166" s="18">
        <v>3.8767443718892798</v>
      </c>
      <c r="M166" s="16">
        <v>4.3051044130223296E-3</v>
      </c>
      <c r="N166" s="18">
        <v>2.5525922345361298</v>
      </c>
      <c r="O166" s="16">
        <v>5.6270754255024001E-2</v>
      </c>
      <c r="P166" s="15">
        <v>1859499.13</v>
      </c>
      <c r="Q166" s="16">
        <v>2.20704888844932E-2</v>
      </c>
      <c r="R166" s="17">
        <v>475883.4</v>
      </c>
      <c r="S166" s="16">
        <v>6.9511334934472493E-2</v>
      </c>
      <c r="T166" s="17">
        <v>730022.64</v>
      </c>
      <c r="U166" s="16">
        <v>-1.9040030632951701E-2</v>
      </c>
      <c r="V166" s="18">
        <v>3.90746794277758</v>
      </c>
      <c r="W166" s="16">
        <v>-4.4357497204913603E-2</v>
      </c>
      <c r="X166" s="18">
        <v>2.5471800847162802</v>
      </c>
      <c r="Y166" s="16">
        <v>4.1908457838468999E-2</v>
      </c>
      <c r="Z166" s="15">
        <v>3573008.84</v>
      </c>
      <c r="AA166" s="16">
        <v>-2.1900084715616601E-2</v>
      </c>
      <c r="AB166" s="17">
        <v>912823.97</v>
      </c>
      <c r="AC166" s="16">
        <v>2.7118571367793901E-2</v>
      </c>
      <c r="AD166" s="17">
        <v>1410824.26</v>
      </c>
      <c r="AE166" s="16">
        <v>-6.1100402817470201E-2</v>
      </c>
      <c r="AF166" s="18">
        <v>3.91423643268263</v>
      </c>
      <c r="AG166" s="16">
        <v>-4.7724437518575198E-2</v>
      </c>
      <c r="AH166" s="18">
        <v>2.5325683299491901</v>
      </c>
      <c r="AI166" s="16">
        <v>4.1751341910771803E-2</v>
      </c>
      <c r="AJ166" s="15">
        <v>6971625.21</v>
      </c>
      <c r="AK166" s="16">
        <v>-4.1395666981155297E-3</v>
      </c>
      <c r="AL166" s="17">
        <v>1759463.72</v>
      </c>
      <c r="AM166" s="16">
        <v>4.0211257990156297E-2</v>
      </c>
      <c r="AN166" s="17">
        <v>2745500.64</v>
      </c>
      <c r="AO166" s="16">
        <v>-3.1362786297719998E-2</v>
      </c>
      <c r="AP166" s="18">
        <v>3.9623580360042898</v>
      </c>
      <c r="AQ166" s="16">
        <v>-4.2636362899940397E-2</v>
      </c>
      <c r="AR166" s="18">
        <v>2.5392910525782999</v>
      </c>
      <c r="AS166" s="16">
        <v>2.8104660046616499E-2</v>
      </c>
    </row>
    <row r="167" spans="3:45" x14ac:dyDescent="0.2">
      <c r="C167" s="144" t="s">
        <v>19</v>
      </c>
      <c r="D167" s="144" t="s">
        <v>11</v>
      </c>
      <c r="E167" s="145" t="s">
        <v>305</v>
      </c>
      <c r="F167" s="15">
        <v>376175.87</v>
      </c>
      <c r="G167" s="16">
        <v>0.10030808555142801</v>
      </c>
      <c r="H167" s="17">
        <v>80182.67</v>
      </c>
      <c r="I167" s="16">
        <v>-4.4925594701026299E-2</v>
      </c>
      <c r="J167" s="17">
        <v>116332.25</v>
      </c>
      <c r="K167" s="16">
        <v>-5.82056205084895E-2</v>
      </c>
      <c r="L167" s="18">
        <v>4.6914859532614699</v>
      </c>
      <c r="M167" s="16">
        <v>0.152065304490063</v>
      </c>
      <c r="N167" s="18">
        <v>3.2336335796823299</v>
      </c>
      <c r="O167" s="16">
        <v>0.168310312220701</v>
      </c>
      <c r="P167" s="15">
        <v>1267107.42</v>
      </c>
      <c r="Q167" s="16">
        <v>0.195610520627822</v>
      </c>
      <c r="R167" s="17">
        <v>269332.13</v>
      </c>
      <c r="S167" s="16">
        <v>4.8319465678522598E-2</v>
      </c>
      <c r="T167" s="17">
        <v>389513.13</v>
      </c>
      <c r="U167" s="16">
        <v>3.5621327922228101E-2</v>
      </c>
      <c r="V167" s="18">
        <v>4.7046277768642</v>
      </c>
      <c r="W167" s="16">
        <v>0.14050207000016501</v>
      </c>
      <c r="X167" s="18">
        <v>3.2530544477409502</v>
      </c>
      <c r="Y167" s="16">
        <v>0.15448618949030399</v>
      </c>
      <c r="Z167" s="15">
        <v>2375285.92</v>
      </c>
      <c r="AA167" s="16">
        <v>0.13685909475795599</v>
      </c>
      <c r="AB167" s="17">
        <v>508250.38</v>
      </c>
      <c r="AC167" s="16">
        <v>4.2050013155551201E-2</v>
      </c>
      <c r="AD167" s="17">
        <v>737917.17</v>
      </c>
      <c r="AE167" s="16">
        <v>1.7528369544908402E-2</v>
      </c>
      <c r="AF167" s="18">
        <v>4.6734562598851399</v>
      </c>
      <c r="AG167" s="16">
        <v>9.09832353586396E-2</v>
      </c>
      <c r="AH167" s="18">
        <v>3.21890588343404</v>
      </c>
      <c r="AI167" s="16">
        <v>0.11727508419880101</v>
      </c>
      <c r="AJ167" s="15">
        <v>4275585.91</v>
      </c>
      <c r="AK167" s="16">
        <v>0.13755337796452699</v>
      </c>
      <c r="AL167" s="17">
        <v>972122.11</v>
      </c>
      <c r="AM167" s="16">
        <v>9.5004389548712001E-2</v>
      </c>
      <c r="AN167" s="17">
        <v>1417498.25</v>
      </c>
      <c r="AO167" s="16">
        <v>4.5797078375044202E-2</v>
      </c>
      <c r="AP167" s="18">
        <v>4.3981984012276003</v>
      </c>
      <c r="AQ167" s="16">
        <v>3.8857367899092297E-2</v>
      </c>
      <c r="AR167" s="18">
        <v>3.0162900800759398</v>
      </c>
      <c r="AS167" s="16">
        <v>8.7738148716243997E-2</v>
      </c>
    </row>
    <row r="168" spans="3:45" x14ac:dyDescent="0.2">
      <c r="C168" s="144" t="s">
        <v>19</v>
      </c>
      <c r="D168" s="144" t="s">
        <v>11</v>
      </c>
      <c r="E168" s="145" t="s">
        <v>306</v>
      </c>
      <c r="F168" s="15">
        <v>322244.06</v>
      </c>
      <c r="G168" s="16">
        <v>8.7760148668582297E-2</v>
      </c>
      <c r="H168" s="17">
        <v>61616.27</v>
      </c>
      <c r="I168" s="16">
        <v>0.143316601898926</v>
      </c>
      <c r="J168" s="17">
        <v>107867.57</v>
      </c>
      <c r="K168" s="16">
        <v>9.9473673856777106E-2</v>
      </c>
      <c r="L168" s="18">
        <v>5.2298534137168602</v>
      </c>
      <c r="M168" s="16">
        <v>-4.8592361151819398E-2</v>
      </c>
      <c r="N168" s="18">
        <v>2.9874044627129401</v>
      </c>
      <c r="O168" s="16">
        <v>-1.06537568535912E-2</v>
      </c>
      <c r="P168" s="15">
        <v>1048543.98</v>
      </c>
      <c r="Q168" s="16">
        <v>9.8117069513330393E-2</v>
      </c>
      <c r="R168" s="17">
        <v>206957.96</v>
      </c>
      <c r="S168" s="16">
        <v>0.15017763294822301</v>
      </c>
      <c r="T168" s="17">
        <v>371237.2</v>
      </c>
      <c r="U168" s="16">
        <v>0.115987153605559</v>
      </c>
      <c r="V168" s="18">
        <v>5.0664588112484301</v>
      </c>
      <c r="W168" s="16">
        <v>-4.52630636725629E-2</v>
      </c>
      <c r="X168" s="18">
        <v>2.8244582708844899</v>
      </c>
      <c r="Y168" s="16">
        <v>-1.6012804479418798E-2</v>
      </c>
      <c r="Z168" s="15">
        <v>1991187.34</v>
      </c>
      <c r="AA168" s="16">
        <v>0.10787539556291</v>
      </c>
      <c r="AB168" s="17">
        <v>384617.02</v>
      </c>
      <c r="AC168" s="16">
        <v>0.15025943243519299</v>
      </c>
      <c r="AD168" s="17">
        <v>701374.22</v>
      </c>
      <c r="AE168" s="16">
        <v>0.12316080662051899</v>
      </c>
      <c r="AF168" s="18">
        <v>5.17706507111932</v>
      </c>
      <c r="AG168" s="16">
        <v>-3.6847371712095303E-2</v>
      </c>
      <c r="AH168" s="18">
        <v>2.8389799385554801</v>
      </c>
      <c r="AI168" s="16">
        <v>-1.36092810286015E-2</v>
      </c>
      <c r="AJ168" s="15">
        <v>4023997.61</v>
      </c>
      <c r="AK168" s="16">
        <v>0.123812006214159</v>
      </c>
      <c r="AL168" s="17">
        <v>761781.73</v>
      </c>
      <c r="AM168" s="16">
        <v>0.16144494839984</v>
      </c>
      <c r="AN168" s="17">
        <v>1401268.78</v>
      </c>
      <c r="AO168" s="16">
        <v>0.126274573082956</v>
      </c>
      <c r="AP168" s="18">
        <v>5.2823498536778999</v>
      </c>
      <c r="AQ168" s="16">
        <v>-3.2401830355824598E-2</v>
      </c>
      <c r="AR168" s="18">
        <v>2.87168148426171</v>
      </c>
      <c r="AS168" s="16">
        <v>-2.1864711569005301E-3</v>
      </c>
    </row>
    <row r="169" spans="3:45" x14ac:dyDescent="0.2">
      <c r="C169" s="144" t="s">
        <v>19</v>
      </c>
      <c r="D169" s="144" t="s">
        <v>11</v>
      </c>
      <c r="E169" s="145" t="s">
        <v>307</v>
      </c>
      <c r="F169" s="15">
        <v>405959.67</v>
      </c>
      <c r="G169" s="16">
        <v>9.8467507241947194E-2</v>
      </c>
      <c r="H169" s="17">
        <v>100351.55</v>
      </c>
      <c r="I169" s="16">
        <v>8.9397379863362006E-2</v>
      </c>
      <c r="J169" s="17">
        <v>209371.89</v>
      </c>
      <c r="K169" s="16">
        <v>8.2615702506902006E-2</v>
      </c>
      <c r="L169" s="18">
        <v>4.0453751835422596</v>
      </c>
      <c r="M169" s="16">
        <v>8.3258208127163606E-3</v>
      </c>
      <c r="N169" s="18">
        <v>1.9389406572200301</v>
      </c>
      <c r="O169" s="16">
        <v>1.4642134506583301E-2</v>
      </c>
      <c r="P169" s="15">
        <v>1320511.6000000001</v>
      </c>
      <c r="Q169" s="16">
        <v>0.123933438667512</v>
      </c>
      <c r="R169" s="17">
        <v>325874.21999999997</v>
      </c>
      <c r="S169" s="16">
        <v>0.100823514234328</v>
      </c>
      <c r="T169" s="17">
        <v>676113.91</v>
      </c>
      <c r="U169" s="16">
        <v>9.13500961001074E-2</v>
      </c>
      <c r="V169" s="18">
        <v>4.05221253770857</v>
      </c>
      <c r="W169" s="16">
        <v>2.09933055883697E-2</v>
      </c>
      <c r="X169" s="18">
        <v>1.95309041933481</v>
      </c>
      <c r="Y169" s="16">
        <v>2.9855994592239699E-2</v>
      </c>
      <c r="Z169" s="15">
        <v>2479890.16</v>
      </c>
      <c r="AA169" s="16">
        <v>0.108916910532619</v>
      </c>
      <c r="AB169" s="17">
        <v>615220.37</v>
      </c>
      <c r="AC169" s="16">
        <v>8.6468074931320998E-2</v>
      </c>
      <c r="AD169" s="17">
        <v>1279018.07</v>
      </c>
      <c r="AE169" s="16">
        <v>7.6747100194338794E-2</v>
      </c>
      <c r="AF169" s="18">
        <v>4.0308973514644801</v>
      </c>
      <c r="AG169" s="16">
        <v>2.0662213754156399E-2</v>
      </c>
      <c r="AH169" s="18">
        <v>1.93890158252416</v>
      </c>
      <c r="AI169" s="16">
        <v>2.9876848827801498E-2</v>
      </c>
      <c r="AJ169" s="15">
        <v>4837677.71</v>
      </c>
      <c r="AK169" s="16">
        <v>9.7330243122929497E-2</v>
      </c>
      <c r="AL169" s="17">
        <v>1211414.3500000001</v>
      </c>
      <c r="AM169" s="16">
        <v>0.15663206824006401</v>
      </c>
      <c r="AN169" s="17">
        <v>2518357.6800000002</v>
      </c>
      <c r="AO169" s="16">
        <v>0.17104197586894099</v>
      </c>
      <c r="AP169" s="18">
        <v>3.9934129144169401</v>
      </c>
      <c r="AQ169" s="16">
        <v>-5.1271123069731299E-2</v>
      </c>
      <c r="AR169" s="18">
        <v>1.92096529751088</v>
      </c>
      <c r="AS169" s="16">
        <v>-6.2945423191440794E-2</v>
      </c>
    </row>
    <row r="170" spans="3:45" x14ac:dyDescent="0.2">
      <c r="C170" s="144" t="s">
        <v>19</v>
      </c>
      <c r="D170" s="144" t="s">
        <v>11</v>
      </c>
      <c r="E170" s="145" t="s">
        <v>308</v>
      </c>
      <c r="F170" s="15">
        <v>282933.76000000001</v>
      </c>
      <c r="G170" s="16">
        <v>8.1376958725147205E-2</v>
      </c>
      <c r="H170" s="17">
        <v>58109.55</v>
      </c>
      <c r="I170" s="16">
        <v>0.13908757026485999</v>
      </c>
      <c r="J170" s="17">
        <v>104581.03</v>
      </c>
      <c r="K170" s="16">
        <v>0.12115469863502</v>
      </c>
      <c r="L170" s="18">
        <v>4.8689717955138203</v>
      </c>
      <c r="M170" s="16">
        <v>-5.0663893669117999E-2</v>
      </c>
      <c r="N170" s="18">
        <v>2.7054023086213599</v>
      </c>
      <c r="O170" s="16">
        <v>-3.5479260764193402E-2</v>
      </c>
      <c r="P170" s="15">
        <v>882867.39</v>
      </c>
      <c r="Q170" s="16">
        <v>7.0203467630949604E-2</v>
      </c>
      <c r="R170" s="17">
        <v>182377.57</v>
      </c>
      <c r="S170" s="16">
        <v>0.11353133834475899</v>
      </c>
      <c r="T170" s="17">
        <v>328464.15000000002</v>
      </c>
      <c r="U170" s="16">
        <v>9.1345087588756202E-2</v>
      </c>
      <c r="V170" s="18">
        <v>4.8408770332886899</v>
      </c>
      <c r="W170" s="16">
        <v>-3.89103289883296E-2</v>
      </c>
      <c r="X170" s="18">
        <v>2.6878652967150298</v>
      </c>
      <c r="Y170" s="16">
        <v>-1.93720759805842E-2</v>
      </c>
      <c r="Z170" s="15">
        <v>1673783.72</v>
      </c>
      <c r="AA170" s="16">
        <v>5.6910191570655702E-2</v>
      </c>
      <c r="AB170" s="17">
        <v>346257.85</v>
      </c>
      <c r="AC170" s="16">
        <v>0.10999978297391599</v>
      </c>
      <c r="AD170" s="17">
        <v>630515.92000000004</v>
      </c>
      <c r="AE170" s="16">
        <v>9.7537400623587497E-2</v>
      </c>
      <c r="AF170" s="18">
        <v>4.8339228121470699</v>
      </c>
      <c r="AG170" s="16">
        <v>-4.7828470075032201E-2</v>
      </c>
      <c r="AH170" s="18">
        <v>2.6546256278509199</v>
      </c>
      <c r="AI170" s="16">
        <v>-3.70166966791734E-2</v>
      </c>
      <c r="AJ170" s="15">
        <v>3239443.65</v>
      </c>
      <c r="AK170" s="16">
        <v>6.9381563656025796E-2</v>
      </c>
      <c r="AL170" s="17">
        <v>651733.34</v>
      </c>
      <c r="AM170" s="16">
        <v>0.111976157120318</v>
      </c>
      <c r="AN170" s="17">
        <v>1203590.77</v>
      </c>
      <c r="AO170" s="16">
        <v>9.16803568418076E-2</v>
      </c>
      <c r="AP170" s="18">
        <v>4.9705047312755202</v>
      </c>
      <c r="AQ170" s="16">
        <v>-3.8305311846433598E-2</v>
      </c>
      <c r="AR170" s="18">
        <v>2.6914826290999199</v>
      </c>
      <c r="AS170" s="16">
        <v>-2.04261192811892E-2</v>
      </c>
    </row>
    <row r="171" spans="3:45" x14ac:dyDescent="0.2">
      <c r="C171" s="144" t="s">
        <v>19</v>
      </c>
      <c r="D171" s="144" t="s">
        <v>11</v>
      </c>
      <c r="E171" s="145" t="s">
        <v>309</v>
      </c>
      <c r="F171" s="15">
        <v>266144.08</v>
      </c>
      <c r="G171" s="16">
        <v>0.110023802542747</v>
      </c>
      <c r="H171" s="17">
        <v>56238.35</v>
      </c>
      <c r="I171" s="16">
        <v>0.12701042695589801</v>
      </c>
      <c r="J171" s="17">
        <v>101426.62</v>
      </c>
      <c r="K171" s="16">
        <v>9.3367984217376104E-2</v>
      </c>
      <c r="L171" s="18">
        <v>4.7324304500398799</v>
      </c>
      <c r="M171" s="16">
        <v>-1.5072286827933601E-2</v>
      </c>
      <c r="N171" s="18">
        <v>2.6240062027108899</v>
      </c>
      <c r="O171" s="16">
        <v>1.52334973822133E-2</v>
      </c>
      <c r="P171" s="15">
        <v>856838.64</v>
      </c>
      <c r="Q171" s="16">
        <v>0.132509895136533</v>
      </c>
      <c r="R171" s="17">
        <v>181577.55</v>
      </c>
      <c r="S171" s="16">
        <v>0.13892872391532299</v>
      </c>
      <c r="T171" s="17">
        <v>329490.08</v>
      </c>
      <c r="U171" s="16">
        <v>0.103589587628572</v>
      </c>
      <c r="V171" s="18">
        <v>4.7188578103405403</v>
      </c>
      <c r="W171" s="16">
        <v>-5.6358476557897301E-3</v>
      </c>
      <c r="X171" s="18">
        <v>2.6004990499258702</v>
      </c>
      <c r="Y171" s="16">
        <v>2.6205672681368801E-2</v>
      </c>
      <c r="Z171" s="15">
        <v>1620809.06</v>
      </c>
      <c r="AA171" s="16">
        <v>0.113807228492915</v>
      </c>
      <c r="AB171" s="17">
        <v>340533.57</v>
      </c>
      <c r="AC171" s="16">
        <v>0.113854397241917</v>
      </c>
      <c r="AD171" s="17">
        <v>625080.71</v>
      </c>
      <c r="AE171" s="16">
        <v>8.3480173607619099E-2</v>
      </c>
      <c r="AF171" s="18">
        <v>4.7596160930624301</v>
      </c>
      <c r="AG171" s="16">
        <v>-4.2347320366469098E-5</v>
      </c>
      <c r="AH171" s="18">
        <v>2.59295965156244</v>
      </c>
      <c r="AI171" s="16">
        <v>2.79904105529847E-2</v>
      </c>
      <c r="AJ171" s="15">
        <v>3109020.54</v>
      </c>
      <c r="AK171" s="16">
        <v>0.13043214004519699</v>
      </c>
      <c r="AL171" s="17">
        <v>634393.42000000004</v>
      </c>
      <c r="AM171" s="16">
        <v>0.129299794822755</v>
      </c>
      <c r="AN171" s="17">
        <v>1189316</v>
      </c>
      <c r="AO171" s="16">
        <v>0.100769791751374</v>
      </c>
      <c r="AP171" s="18">
        <v>4.9007767766569801</v>
      </c>
      <c r="AQ171" s="16">
        <v>1.0026967397257999E-3</v>
      </c>
      <c r="AR171" s="18">
        <v>2.6141248751383199</v>
      </c>
      <c r="AS171" s="16">
        <v>2.69469134383029E-2</v>
      </c>
    </row>
    <row r="172" spans="3:45" x14ac:dyDescent="0.2">
      <c r="C172" s="144" t="s">
        <v>19</v>
      </c>
      <c r="D172" s="144" t="s">
        <v>11</v>
      </c>
      <c r="E172" s="145" t="s">
        <v>310</v>
      </c>
      <c r="F172" s="15">
        <v>159648.67000000001</v>
      </c>
      <c r="G172" s="16">
        <v>0.15233646917266699</v>
      </c>
      <c r="H172" s="17">
        <v>31894.84</v>
      </c>
      <c r="I172" s="16">
        <v>0.20578887417428801</v>
      </c>
      <c r="J172" s="17">
        <v>55453.89</v>
      </c>
      <c r="K172" s="16">
        <v>0.20955531838737601</v>
      </c>
      <c r="L172" s="18">
        <v>5.0054701638258701</v>
      </c>
      <c r="M172" s="16">
        <v>-4.4329821037886803E-2</v>
      </c>
      <c r="N172" s="18">
        <v>2.8789444708026801</v>
      </c>
      <c r="O172" s="16">
        <v>-4.7305690235808898E-2</v>
      </c>
      <c r="P172" s="15">
        <v>499126.7</v>
      </c>
      <c r="Q172" s="16">
        <v>0.17520677564762799</v>
      </c>
      <c r="R172" s="17">
        <v>98583.32</v>
      </c>
      <c r="S172" s="16">
        <v>0.20122511575019</v>
      </c>
      <c r="T172" s="17">
        <v>171963.62</v>
      </c>
      <c r="U172" s="16">
        <v>0.20294170276605</v>
      </c>
      <c r="V172" s="18">
        <v>5.0629934151132296</v>
      </c>
      <c r="W172" s="16">
        <v>-2.1659836912678199E-2</v>
      </c>
      <c r="X172" s="18">
        <v>2.9025133339249298</v>
      </c>
      <c r="Y172" s="16">
        <v>-2.30559195467651E-2</v>
      </c>
      <c r="Z172" s="15">
        <v>932593.25</v>
      </c>
      <c r="AA172" s="16">
        <v>0.137454837953286</v>
      </c>
      <c r="AB172" s="17">
        <v>181141.68</v>
      </c>
      <c r="AC172" s="16">
        <v>0.14971281247649601</v>
      </c>
      <c r="AD172" s="17">
        <v>318936.06</v>
      </c>
      <c r="AE172" s="16">
        <v>0.15180117327425699</v>
      </c>
      <c r="AF172" s="18">
        <v>5.1484189061291703</v>
      </c>
      <c r="AG172" s="16">
        <v>-1.06617708267564E-2</v>
      </c>
      <c r="AH172" s="18">
        <v>2.9240759103878098</v>
      </c>
      <c r="AI172" s="16">
        <v>-1.2455565816266599E-2</v>
      </c>
      <c r="AJ172" s="15">
        <v>1828925.18</v>
      </c>
      <c r="AK172" s="16">
        <v>0.138641946147566</v>
      </c>
      <c r="AL172" s="17">
        <v>343352.46</v>
      </c>
      <c r="AM172" s="16">
        <v>0.14079468514092899</v>
      </c>
      <c r="AN172" s="17">
        <v>613659.14</v>
      </c>
      <c r="AO172" s="16">
        <v>0.119617870524549</v>
      </c>
      <c r="AP172" s="18">
        <v>5.3266698016376504</v>
      </c>
      <c r="AQ172" s="16">
        <v>-1.88705208869111E-3</v>
      </c>
      <c r="AR172" s="18">
        <v>2.9803600415696598</v>
      </c>
      <c r="AS172" s="16">
        <v>1.6991579112706101E-2</v>
      </c>
    </row>
    <row r="173" spans="3:45" x14ac:dyDescent="0.2">
      <c r="C173" s="144" t="s">
        <v>19</v>
      </c>
      <c r="D173" s="144" t="s">
        <v>11</v>
      </c>
      <c r="E173" s="145" t="s">
        <v>311</v>
      </c>
      <c r="F173" s="15">
        <v>249221.6</v>
      </c>
      <c r="G173" s="16">
        <v>-0.18311079128890001</v>
      </c>
      <c r="H173" s="17">
        <v>48303.61</v>
      </c>
      <c r="I173" s="16">
        <v>-0.17168517060295399</v>
      </c>
      <c r="J173" s="17">
        <v>88565.66</v>
      </c>
      <c r="K173" s="16">
        <v>-0.19054093836229699</v>
      </c>
      <c r="L173" s="18">
        <v>5.1594818689534803</v>
      </c>
      <c r="M173" s="16">
        <v>-1.3793813994931001E-2</v>
      </c>
      <c r="N173" s="18">
        <v>2.8139755295675499</v>
      </c>
      <c r="O173" s="16">
        <v>9.1791511461545502E-3</v>
      </c>
      <c r="P173" s="15">
        <v>821364.77</v>
      </c>
      <c r="Q173" s="16">
        <v>-0.17931183814815699</v>
      </c>
      <c r="R173" s="17">
        <v>157287.4</v>
      </c>
      <c r="S173" s="16">
        <v>-0.18648877704210501</v>
      </c>
      <c r="T173" s="17">
        <v>288260.75</v>
      </c>
      <c r="U173" s="16">
        <v>-0.20495849651991699</v>
      </c>
      <c r="V173" s="18">
        <v>5.2220633693480902</v>
      </c>
      <c r="W173" s="16">
        <v>8.8221756398801001E-3</v>
      </c>
      <c r="X173" s="18">
        <v>2.8493812286272102</v>
      </c>
      <c r="Y173" s="16">
        <v>3.2258263574288903E-2</v>
      </c>
      <c r="Z173" s="15">
        <v>1642503.88</v>
      </c>
      <c r="AA173" s="16">
        <v>-0.15039256477883201</v>
      </c>
      <c r="AB173" s="17">
        <v>312410.52</v>
      </c>
      <c r="AC173" s="16">
        <v>-0.19427486057414001</v>
      </c>
      <c r="AD173" s="17">
        <v>579507.6</v>
      </c>
      <c r="AE173" s="16">
        <v>-0.20254846480827199</v>
      </c>
      <c r="AF173" s="18">
        <v>5.25751783262612</v>
      </c>
      <c r="AG173" s="16">
        <v>5.4463108631037302E-2</v>
      </c>
      <c r="AH173" s="18">
        <v>2.8343094723865598</v>
      </c>
      <c r="AI173" s="16">
        <v>6.5403222299772801E-2</v>
      </c>
      <c r="AJ173" s="15">
        <v>3464703.59</v>
      </c>
      <c r="AK173" s="16">
        <v>-6.9977417468821995E-2</v>
      </c>
      <c r="AL173" s="17">
        <v>659803.34</v>
      </c>
      <c r="AM173" s="16">
        <v>-0.12811438034848999</v>
      </c>
      <c r="AN173" s="17">
        <v>1239360.5900000001</v>
      </c>
      <c r="AO173" s="16">
        <v>-0.130497247982585</v>
      </c>
      <c r="AP173" s="18">
        <v>5.25111556725372</v>
      </c>
      <c r="AQ173" s="16">
        <v>6.66795753586404E-2</v>
      </c>
      <c r="AR173" s="18">
        <v>2.7955573365456101</v>
      </c>
      <c r="AS173" s="16">
        <v>6.9602805020852199E-2</v>
      </c>
    </row>
    <row r="174" spans="3:45" x14ac:dyDescent="0.2">
      <c r="C174" s="144" t="s">
        <v>19</v>
      </c>
      <c r="D174" s="144" t="s">
        <v>11</v>
      </c>
      <c r="E174" s="145" t="s">
        <v>312</v>
      </c>
      <c r="F174" s="15">
        <v>117486.17</v>
      </c>
      <c r="G174" s="16">
        <v>0.12371695871284</v>
      </c>
      <c r="H174" s="17">
        <v>24258.44</v>
      </c>
      <c r="I174" s="16">
        <v>0.108382165139459</v>
      </c>
      <c r="J174" s="17">
        <v>42072.800000000003</v>
      </c>
      <c r="K174" s="16">
        <v>0.12741546152625899</v>
      </c>
      <c r="L174" s="18">
        <v>4.8431049152377499</v>
      </c>
      <c r="M174" s="16">
        <v>1.38352944098942E-2</v>
      </c>
      <c r="N174" s="18">
        <v>2.7924495160768998</v>
      </c>
      <c r="O174" s="16">
        <v>-3.2805145393448999E-3</v>
      </c>
      <c r="P174" s="15">
        <v>404181.42</v>
      </c>
      <c r="Q174" s="16">
        <v>0.28587862523011798</v>
      </c>
      <c r="R174" s="17">
        <v>82872.649999999994</v>
      </c>
      <c r="S174" s="16">
        <v>0.25618789556830102</v>
      </c>
      <c r="T174" s="17">
        <v>144352</v>
      </c>
      <c r="U174" s="16">
        <v>0.28784986028784598</v>
      </c>
      <c r="V174" s="18">
        <v>4.8771388389293699</v>
      </c>
      <c r="W174" s="16">
        <v>2.36355801282296E-2</v>
      </c>
      <c r="X174" s="18">
        <v>2.7999710430059901</v>
      </c>
      <c r="Y174" s="16">
        <v>-1.5306404251876301E-3</v>
      </c>
      <c r="Z174" s="15">
        <v>723862.32</v>
      </c>
      <c r="AA174" s="16">
        <v>0.252481639781234</v>
      </c>
      <c r="AB174" s="17">
        <v>150424.5</v>
      </c>
      <c r="AC174" s="16">
        <v>0.23745766572712501</v>
      </c>
      <c r="AD174" s="17">
        <v>263135.87</v>
      </c>
      <c r="AE174" s="16">
        <v>0.27112317770130701</v>
      </c>
      <c r="AF174" s="18">
        <v>4.8121304707677304</v>
      </c>
      <c r="AG174" s="16">
        <v>1.21410004319465E-2</v>
      </c>
      <c r="AH174" s="18">
        <v>2.7509070504146802</v>
      </c>
      <c r="AI174" s="16">
        <v>-1.46654063485684E-2</v>
      </c>
      <c r="AJ174" s="15">
        <v>1368177.97</v>
      </c>
      <c r="AK174" s="16">
        <v>0.30389414991827801</v>
      </c>
      <c r="AL174" s="17">
        <v>281531.46000000002</v>
      </c>
      <c r="AM174" s="16">
        <v>0.29558826710157998</v>
      </c>
      <c r="AN174" s="17">
        <v>493020.59</v>
      </c>
      <c r="AO174" s="16">
        <v>0.298375236841536</v>
      </c>
      <c r="AP174" s="18">
        <v>4.8597693842102103</v>
      </c>
      <c r="AQ174" s="16">
        <v>6.4108969088454504E-3</v>
      </c>
      <c r="AR174" s="18">
        <v>2.7750929631559602</v>
      </c>
      <c r="AS174" s="16">
        <v>4.2506302647660503E-3</v>
      </c>
    </row>
    <row r="175" spans="3:45" x14ac:dyDescent="0.2">
      <c r="C175" s="144" t="s">
        <v>19</v>
      </c>
      <c r="D175" s="144" t="s">
        <v>11</v>
      </c>
      <c r="E175" s="145" t="s">
        <v>313</v>
      </c>
      <c r="F175" s="15">
        <v>273376.65000000002</v>
      </c>
      <c r="G175" s="16">
        <v>3.0963488631921401E-2</v>
      </c>
      <c r="H175" s="17">
        <v>52467.11</v>
      </c>
      <c r="I175" s="16">
        <v>-8.7438257983385899E-3</v>
      </c>
      <c r="J175" s="17">
        <v>103450.6</v>
      </c>
      <c r="K175" s="16">
        <v>-9.3291066230537997E-3</v>
      </c>
      <c r="L175" s="18">
        <v>5.2104385013773404</v>
      </c>
      <c r="M175" s="16">
        <v>4.0057570851691898E-2</v>
      </c>
      <c r="N175" s="18">
        <v>2.6425815800004999</v>
      </c>
      <c r="O175" s="16">
        <v>4.0672028949622102E-2</v>
      </c>
      <c r="P175" s="15">
        <v>902925.4</v>
      </c>
      <c r="Q175" s="16">
        <v>3.3435783169548497E-2</v>
      </c>
      <c r="R175" s="17">
        <v>172851.95</v>
      </c>
      <c r="S175" s="16">
        <v>4.3210009606163696E-3</v>
      </c>
      <c r="T175" s="17">
        <v>339860.01</v>
      </c>
      <c r="U175" s="16">
        <v>2.7795812296285199E-3</v>
      </c>
      <c r="V175" s="18">
        <v>5.2236922985248402</v>
      </c>
      <c r="W175" s="16">
        <v>2.8989518471767801E-2</v>
      </c>
      <c r="X175" s="18">
        <v>2.6567568217278601</v>
      </c>
      <c r="Y175" s="16">
        <v>3.0571226731929101E-2</v>
      </c>
      <c r="Z175" s="15">
        <v>1702160.96</v>
      </c>
      <c r="AA175" s="16">
        <v>1.51234438576568E-2</v>
      </c>
      <c r="AB175" s="17">
        <v>329835.84999999998</v>
      </c>
      <c r="AC175" s="16">
        <v>-2.7278083887780301E-3</v>
      </c>
      <c r="AD175" s="17">
        <v>647719.31999999995</v>
      </c>
      <c r="AE175" s="16">
        <v>-7.3590704560482301E-3</v>
      </c>
      <c r="AF175" s="18">
        <v>5.1606305378872603</v>
      </c>
      <c r="AG175" s="16">
        <v>1.79000802354609E-2</v>
      </c>
      <c r="AH175" s="18">
        <v>2.6279298879026798</v>
      </c>
      <c r="AI175" s="16">
        <v>2.26491913083154E-2</v>
      </c>
      <c r="AJ175" s="15">
        <v>3297401.42</v>
      </c>
      <c r="AK175" s="16">
        <v>1.48494752417337E-2</v>
      </c>
      <c r="AL175" s="17">
        <v>655173.72</v>
      </c>
      <c r="AM175" s="16">
        <v>2.9221431405020499E-2</v>
      </c>
      <c r="AN175" s="17">
        <v>1290238.21</v>
      </c>
      <c r="AO175" s="16">
        <v>2.7140733298809699E-2</v>
      </c>
      <c r="AP175" s="18">
        <v>5.0328658176338301</v>
      </c>
      <c r="AQ175" s="16">
        <v>-1.39639107044899E-2</v>
      </c>
      <c r="AR175" s="18">
        <v>2.5556532076352001</v>
      </c>
      <c r="AS175" s="16">
        <v>-1.1966479040901199E-2</v>
      </c>
    </row>
    <row r="176" spans="3:45" x14ac:dyDescent="0.2">
      <c r="C176" s="144" t="s">
        <v>19</v>
      </c>
      <c r="D176" s="144" t="s">
        <v>11</v>
      </c>
      <c r="E176" s="145" t="s">
        <v>314</v>
      </c>
      <c r="F176" s="15">
        <v>603364.53</v>
      </c>
      <c r="G176" s="16">
        <v>1.8718508135631098E-2</v>
      </c>
      <c r="H176" s="17">
        <v>107127.21</v>
      </c>
      <c r="I176" s="16">
        <v>0.13208833837271799</v>
      </c>
      <c r="J176" s="17">
        <v>201439.08</v>
      </c>
      <c r="K176" s="16">
        <v>0.116287374379691</v>
      </c>
      <c r="L176" s="18">
        <v>5.6322248101112704</v>
      </c>
      <c r="M176" s="16">
        <v>-0.100142211870185</v>
      </c>
      <c r="N176" s="18">
        <v>2.9952704807825801</v>
      </c>
      <c r="O176" s="16">
        <v>-8.7404792424780706E-2</v>
      </c>
      <c r="P176" s="15">
        <v>1976180.53</v>
      </c>
      <c r="Q176" s="16">
        <v>1.4244189428787199E-2</v>
      </c>
      <c r="R176" s="17">
        <v>339955.84</v>
      </c>
      <c r="S176" s="16">
        <v>5.73769632636634E-2</v>
      </c>
      <c r="T176" s="17">
        <v>639580.72</v>
      </c>
      <c r="U176" s="16">
        <v>5.0083550324579298E-2</v>
      </c>
      <c r="V176" s="18">
        <v>5.8130506891718703</v>
      </c>
      <c r="W176" s="16">
        <v>-4.07922390343591E-2</v>
      </c>
      <c r="X176" s="18">
        <v>3.0898062874690799</v>
      </c>
      <c r="Y176" s="16">
        <v>-3.4130008878545198E-2</v>
      </c>
      <c r="Z176" s="15">
        <v>3820407.12</v>
      </c>
      <c r="AA176" s="16">
        <v>-3.3701514105512399E-2</v>
      </c>
      <c r="AB176" s="17">
        <v>654662.36</v>
      </c>
      <c r="AC176" s="16">
        <v>-7.6657633413471302E-2</v>
      </c>
      <c r="AD176" s="17">
        <v>1233142.31</v>
      </c>
      <c r="AE176" s="16">
        <v>-6.7359686938870802E-2</v>
      </c>
      <c r="AF176" s="18">
        <v>5.8356908132002596</v>
      </c>
      <c r="AG176" s="16">
        <v>4.6522417753624597E-2</v>
      </c>
      <c r="AH176" s="18">
        <v>3.0981072411666699</v>
      </c>
      <c r="AI176" s="16">
        <v>3.6089124994913499E-2</v>
      </c>
      <c r="AJ176" s="15">
        <v>7527327.4299999997</v>
      </c>
      <c r="AK176" s="16">
        <v>-5.1450449186596997E-2</v>
      </c>
      <c r="AL176" s="17">
        <v>1285527.83</v>
      </c>
      <c r="AM176" s="16">
        <v>-0.12566254113692499</v>
      </c>
      <c r="AN176" s="17">
        <v>2432492.36</v>
      </c>
      <c r="AO176" s="16">
        <v>-0.112672214676903</v>
      </c>
      <c r="AP176" s="18">
        <v>5.8554371631145496</v>
      </c>
      <c r="AQ176" s="16">
        <v>8.48780882004391E-2</v>
      </c>
      <c r="AR176" s="18">
        <v>3.09449170479615</v>
      </c>
      <c r="AS176" s="16">
        <v>6.8995659217426397E-2</v>
      </c>
    </row>
    <row r="177" spans="3:45" x14ac:dyDescent="0.2">
      <c r="C177" s="144" t="s">
        <v>19</v>
      </c>
      <c r="D177" s="144" t="s">
        <v>11</v>
      </c>
      <c r="E177" s="145" t="s">
        <v>315</v>
      </c>
      <c r="F177" s="15">
        <v>504936.65</v>
      </c>
      <c r="G177" s="16">
        <v>0.119478110537036</v>
      </c>
      <c r="H177" s="17">
        <v>110926.85</v>
      </c>
      <c r="I177" s="16">
        <v>0.11250109443008501</v>
      </c>
      <c r="J177" s="17">
        <v>225041.43</v>
      </c>
      <c r="K177" s="16">
        <v>0.11827185163055801</v>
      </c>
      <c r="L177" s="18">
        <v>4.5519786237507001</v>
      </c>
      <c r="M177" s="16">
        <v>6.2714689827113304E-3</v>
      </c>
      <c r="N177" s="18">
        <v>2.24374973977014</v>
      </c>
      <c r="O177" s="16">
        <v>1.0786812747901799E-3</v>
      </c>
      <c r="P177" s="15">
        <v>1673262.74</v>
      </c>
      <c r="Q177" s="16">
        <v>0.16847978735303301</v>
      </c>
      <c r="R177" s="17">
        <v>364576.7</v>
      </c>
      <c r="S177" s="16">
        <v>0.129682342212318</v>
      </c>
      <c r="T177" s="17">
        <v>728888.25</v>
      </c>
      <c r="U177" s="16">
        <v>0.109991262618283</v>
      </c>
      <c r="V177" s="18">
        <v>4.5896041628551698</v>
      </c>
      <c r="W177" s="16">
        <v>3.4343676705378599E-2</v>
      </c>
      <c r="X177" s="18">
        <v>2.2956368688890199</v>
      </c>
      <c r="Y177" s="16">
        <v>5.2692779397907098E-2</v>
      </c>
      <c r="Z177" s="15">
        <v>3150047.15</v>
      </c>
      <c r="AA177" s="16">
        <v>0.16973416380591699</v>
      </c>
      <c r="AB177" s="17">
        <v>691362.12</v>
      </c>
      <c r="AC177" s="16">
        <v>0.13052775825827201</v>
      </c>
      <c r="AD177" s="17">
        <v>1392565.71</v>
      </c>
      <c r="AE177" s="16">
        <v>0.116466905353489</v>
      </c>
      <c r="AF177" s="18">
        <v>4.55629120959071</v>
      </c>
      <c r="AG177" s="16">
        <v>3.46797371946427E-2</v>
      </c>
      <c r="AH177" s="18">
        <v>2.2620456093235299</v>
      </c>
      <c r="AI177" s="16">
        <v>4.7710557471081501E-2</v>
      </c>
      <c r="AJ177" s="15">
        <v>5972846.7999999998</v>
      </c>
      <c r="AK177" s="16">
        <v>0.16088030701793801</v>
      </c>
      <c r="AL177" s="17">
        <v>1322549.3600000001</v>
      </c>
      <c r="AM177" s="16">
        <v>0.16212618432055101</v>
      </c>
      <c r="AN177" s="17">
        <v>2679494.7200000002</v>
      </c>
      <c r="AO177" s="16">
        <v>0.14511041738807801</v>
      </c>
      <c r="AP177" s="18">
        <v>4.5161617257143396</v>
      </c>
      <c r="AQ177" s="16">
        <v>-1.0720671467715601E-3</v>
      </c>
      <c r="AR177" s="18">
        <v>2.22909444658282</v>
      </c>
      <c r="AS177" s="16">
        <v>1.37715013245887E-2</v>
      </c>
    </row>
    <row r="178" spans="3:45" x14ac:dyDescent="0.2">
      <c r="C178" s="144" t="s">
        <v>19</v>
      </c>
      <c r="D178" s="144" t="s">
        <v>11</v>
      </c>
      <c r="E178" s="145" t="s">
        <v>316</v>
      </c>
      <c r="F178" s="15">
        <v>457564.42</v>
      </c>
      <c r="G178" s="16">
        <v>-3.08681277705724E-2</v>
      </c>
      <c r="H178" s="17">
        <v>95706.3</v>
      </c>
      <c r="I178" s="16">
        <v>-3.3152112640769497E-2</v>
      </c>
      <c r="J178" s="17">
        <v>181146.18</v>
      </c>
      <c r="K178" s="16">
        <v>-5.9742418491080702E-2</v>
      </c>
      <c r="L178" s="18">
        <v>4.78092267698156</v>
      </c>
      <c r="M178" s="16">
        <v>2.3623001095190799E-3</v>
      </c>
      <c r="N178" s="18">
        <v>2.52594021027658</v>
      </c>
      <c r="O178" s="16">
        <v>3.0708915608179399E-2</v>
      </c>
      <c r="P178" s="15">
        <v>1382575.29</v>
      </c>
      <c r="Q178" s="16">
        <v>2.4408415239495301E-2</v>
      </c>
      <c r="R178" s="17">
        <v>288102.71999999997</v>
      </c>
      <c r="S178" s="16">
        <v>2.9766328174244398E-2</v>
      </c>
      <c r="T178" s="17">
        <v>545350.44999999995</v>
      </c>
      <c r="U178" s="16">
        <v>5.2977916369008999E-5</v>
      </c>
      <c r="V178" s="18">
        <v>4.7988970392226804</v>
      </c>
      <c r="W178" s="16">
        <v>-5.2030376097541003E-3</v>
      </c>
      <c r="X178" s="18">
        <v>2.5352051877833799</v>
      </c>
      <c r="Y178" s="16">
        <v>2.4354147091158601E-2</v>
      </c>
      <c r="Z178" s="15">
        <v>2649679.11</v>
      </c>
      <c r="AA178" s="16">
        <v>5.9135510927568899E-2</v>
      </c>
      <c r="AB178" s="17">
        <v>555053.46</v>
      </c>
      <c r="AC178" s="16">
        <v>7.1783417566108801E-2</v>
      </c>
      <c r="AD178" s="17">
        <v>1061471.5900000001</v>
      </c>
      <c r="AE178" s="16">
        <v>4.8625497716518598E-2</v>
      </c>
      <c r="AF178" s="18">
        <v>4.7737367676259499</v>
      </c>
      <c r="AG178" s="16">
        <v>-1.1800804557381301E-2</v>
      </c>
      <c r="AH178" s="18">
        <v>2.4962317738527502</v>
      </c>
      <c r="AI178" s="16">
        <v>1.0022656547963801E-2</v>
      </c>
      <c r="AJ178" s="15">
        <v>5309332.88</v>
      </c>
      <c r="AK178" s="16">
        <v>8.7371968544696602E-2</v>
      </c>
      <c r="AL178" s="17">
        <v>1092704.49</v>
      </c>
      <c r="AM178" s="16">
        <v>0.10951563794790301</v>
      </c>
      <c r="AN178" s="17">
        <v>2113848.38</v>
      </c>
      <c r="AO178" s="16">
        <v>7.2857943592269894E-2</v>
      </c>
      <c r="AP178" s="18">
        <v>4.8588917942489704</v>
      </c>
      <c r="AQ178" s="16">
        <v>-1.9957960614382798E-2</v>
      </c>
      <c r="AR178" s="18">
        <v>2.5116904931469102</v>
      </c>
      <c r="AS178" s="16">
        <v>1.35283753446697E-2</v>
      </c>
    </row>
    <row r="179" spans="3:45" x14ac:dyDescent="0.2">
      <c r="C179" s="144" t="s">
        <v>19</v>
      </c>
      <c r="D179" s="144" t="s">
        <v>11</v>
      </c>
      <c r="E179" s="145" t="s">
        <v>317</v>
      </c>
      <c r="F179" s="15">
        <v>253777.67</v>
      </c>
      <c r="G179" s="16">
        <v>4.3651114814520602E-2</v>
      </c>
      <c r="H179" s="17">
        <v>49891.89</v>
      </c>
      <c r="I179" s="16">
        <v>2.7391751112502302E-2</v>
      </c>
      <c r="J179" s="17">
        <v>84110.99</v>
      </c>
      <c r="K179" s="16">
        <v>8.6860385032671607E-3</v>
      </c>
      <c r="L179" s="18">
        <v>5.0865515417435603</v>
      </c>
      <c r="M179" s="16">
        <v>1.5825865532219801E-2</v>
      </c>
      <c r="N179" s="18">
        <v>3.0171761145600602</v>
      </c>
      <c r="O179" s="16">
        <v>3.4663983614897802E-2</v>
      </c>
      <c r="P179" s="15">
        <v>869767.63</v>
      </c>
      <c r="Q179" s="16">
        <v>0.16186187908324101</v>
      </c>
      <c r="R179" s="17">
        <v>172033.41</v>
      </c>
      <c r="S179" s="16">
        <v>0.18052823731475401</v>
      </c>
      <c r="T179" s="17">
        <v>289794.71000000002</v>
      </c>
      <c r="U179" s="16">
        <v>0.15144083518412901</v>
      </c>
      <c r="V179" s="18">
        <v>5.0558064854960403</v>
      </c>
      <c r="W179" s="16">
        <v>-1.5811869332301699E-2</v>
      </c>
      <c r="X179" s="18">
        <v>3.0013233505884198</v>
      </c>
      <c r="Y179" s="16">
        <v>9.0504380083456393E-3</v>
      </c>
      <c r="Z179" s="15">
        <v>1598979.33</v>
      </c>
      <c r="AA179" s="16">
        <v>0.146833205449139</v>
      </c>
      <c r="AB179" s="17">
        <v>314281.81</v>
      </c>
      <c r="AC179" s="16">
        <v>0.18480347127171601</v>
      </c>
      <c r="AD179" s="17">
        <v>530557.61</v>
      </c>
      <c r="AE179" s="16">
        <v>0.14536160568952999</v>
      </c>
      <c r="AF179" s="18">
        <v>5.0877247079619403</v>
      </c>
      <c r="AG179" s="16">
        <v>-3.2047733437024398E-2</v>
      </c>
      <c r="AH179" s="18">
        <v>3.0137713602864</v>
      </c>
      <c r="AI179" s="16">
        <v>1.2848341976010101E-3</v>
      </c>
      <c r="AJ179" s="15">
        <v>3037132.99</v>
      </c>
      <c r="AK179" s="16">
        <v>0.136746238825047</v>
      </c>
      <c r="AL179" s="17">
        <v>586704.31000000006</v>
      </c>
      <c r="AM179" s="16">
        <v>0.14554189298128301</v>
      </c>
      <c r="AN179" s="17">
        <v>1012645.67</v>
      </c>
      <c r="AO179" s="16">
        <v>0.111197986063686</v>
      </c>
      <c r="AP179" s="18">
        <v>5.1765990776512298</v>
      </c>
      <c r="AQ179" s="16">
        <v>-7.6781601878783499E-3</v>
      </c>
      <c r="AR179" s="18">
        <v>2.9992060204039599</v>
      </c>
      <c r="AS179" s="16">
        <v>2.2991629828149E-2</v>
      </c>
    </row>
    <row r="180" spans="3:45" x14ac:dyDescent="0.2">
      <c r="C180" s="144" t="s">
        <v>19</v>
      </c>
      <c r="D180" s="144" t="s">
        <v>11</v>
      </c>
      <c r="E180" s="145" t="s">
        <v>318</v>
      </c>
      <c r="F180" s="15">
        <v>559311.12</v>
      </c>
      <c r="G180" s="16">
        <v>-5.97166251051073E-2</v>
      </c>
      <c r="H180" s="17">
        <v>121628.15</v>
      </c>
      <c r="I180" s="16">
        <v>-7.7116325175037997E-2</v>
      </c>
      <c r="J180" s="17">
        <v>230594.63</v>
      </c>
      <c r="K180" s="16">
        <v>-9.0843094315437106E-2</v>
      </c>
      <c r="L180" s="18">
        <v>4.5985334809417102</v>
      </c>
      <c r="M180" s="16">
        <v>1.8853622124403301E-2</v>
      </c>
      <c r="N180" s="18">
        <v>2.4255166740005998</v>
      </c>
      <c r="O180" s="16">
        <v>3.42366306802592E-2</v>
      </c>
      <c r="P180" s="15">
        <v>1687277.28</v>
      </c>
      <c r="Q180" s="16">
        <v>-4.7795012108701502E-4</v>
      </c>
      <c r="R180" s="17">
        <v>361012.28</v>
      </c>
      <c r="S180" s="16">
        <v>-3.2889375898397799E-2</v>
      </c>
      <c r="T180" s="17">
        <v>679279.48</v>
      </c>
      <c r="U180" s="16">
        <v>-5.0479119953047401E-2</v>
      </c>
      <c r="V180" s="18">
        <v>4.6737392977324799</v>
      </c>
      <c r="W180" s="16">
        <v>3.3513669449572403E-2</v>
      </c>
      <c r="X180" s="18">
        <v>2.4839220522309899</v>
      </c>
      <c r="Y180" s="16">
        <v>5.26593684063986E-2</v>
      </c>
      <c r="Z180" s="15">
        <v>3280413.97</v>
      </c>
      <c r="AA180" s="16">
        <v>2.6865014589049701E-2</v>
      </c>
      <c r="AB180" s="17">
        <v>716726.9</v>
      </c>
      <c r="AC180" s="16">
        <v>6.7197389992677704E-3</v>
      </c>
      <c r="AD180" s="17">
        <v>1361969.7</v>
      </c>
      <c r="AE180" s="16">
        <v>-8.0920153352385896E-3</v>
      </c>
      <c r="AF180" s="18">
        <v>4.5769371430038399</v>
      </c>
      <c r="AG180" s="16">
        <v>2.0010808181636999E-2</v>
      </c>
      <c r="AH180" s="18">
        <v>2.4085807268693298</v>
      </c>
      <c r="AI180" s="16">
        <v>3.5242210431548203E-2</v>
      </c>
      <c r="AJ180" s="15">
        <v>6349979.2000000002</v>
      </c>
      <c r="AK180" s="16">
        <v>5.8069297704169902E-2</v>
      </c>
      <c r="AL180" s="17">
        <v>1375116.73</v>
      </c>
      <c r="AM180" s="16">
        <v>5.4310062322912897E-2</v>
      </c>
      <c r="AN180" s="17">
        <v>2622638.27</v>
      </c>
      <c r="AO180" s="16">
        <v>1.89095762104706E-2</v>
      </c>
      <c r="AP180" s="18">
        <v>4.61777466702772</v>
      </c>
      <c r="AQ180" s="16">
        <v>3.5655880709081502E-3</v>
      </c>
      <c r="AR180" s="18">
        <v>2.4212180812872801</v>
      </c>
      <c r="AS180" s="16">
        <v>3.8432970312578703E-2</v>
      </c>
    </row>
    <row r="181" spans="3:45" x14ac:dyDescent="0.2">
      <c r="C181" s="144" t="s">
        <v>19</v>
      </c>
      <c r="D181" s="144" t="s">
        <v>11</v>
      </c>
      <c r="E181" s="145" t="s">
        <v>344</v>
      </c>
      <c r="F181" s="15">
        <v>138591.6</v>
      </c>
      <c r="G181" s="16">
        <v>0.17841893359546901</v>
      </c>
      <c r="H181" s="17">
        <v>36019.279999999999</v>
      </c>
      <c r="I181" s="16">
        <v>0.305306492235772</v>
      </c>
      <c r="J181" s="17">
        <v>61141</v>
      </c>
      <c r="K181" s="16">
        <v>0.27708113405623502</v>
      </c>
      <c r="L181" s="18">
        <v>3.84770600633883</v>
      </c>
      <c r="M181" s="16">
        <v>-9.7209015196856194E-2</v>
      </c>
      <c r="N181" s="18">
        <v>2.2667538967305099</v>
      </c>
      <c r="O181" s="16">
        <v>-7.7256015948960893E-2</v>
      </c>
      <c r="P181" s="15">
        <v>435587.64</v>
      </c>
      <c r="Q181" s="16">
        <v>0.182054406981809</v>
      </c>
      <c r="R181" s="17">
        <v>109226.45</v>
      </c>
      <c r="S181" s="16">
        <v>0.19864193394646101</v>
      </c>
      <c r="T181" s="17">
        <v>186760.46</v>
      </c>
      <c r="U181" s="16">
        <v>0.194010882759685</v>
      </c>
      <c r="V181" s="18">
        <v>3.98793186082675</v>
      </c>
      <c r="W181" s="16">
        <v>-1.3838600581942299E-2</v>
      </c>
      <c r="X181" s="18">
        <v>2.3323333001000299</v>
      </c>
      <c r="Y181" s="16">
        <v>-1.0013707538612899E-2</v>
      </c>
      <c r="Z181" s="15">
        <v>823963.04</v>
      </c>
      <c r="AA181" s="16">
        <v>0.186338036673945</v>
      </c>
      <c r="AB181" s="17">
        <v>209741.53</v>
      </c>
      <c r="AC181" s="16">
        <v>0.19596175687291001</v>
      </c>
      <c r="AD181" s="17">
        <v>360250.88</v>
      </c>
      <c r="AE181" s="16">
        <v>0.18933299826303299</v>
      </c>
      <c r="AF181" s="18">
        <v>3.9284687205247302</v>
      </c>
      <c r="AG181" s="16">
        <v>-8.0468460999349994E-3</v>
      </c>
      <c r="AH181" s="18">
        <v>2.2871923033192898</v>
      </c>
      <c r="AI181" s="16">
        <v>-2.5181859020662698E-3</v>
      </c>
      <c r="AJ181" s="15">
        <v>1652000.13</v>
      </c>
      <c r="AK181" s="16">
        <v>0.215600364847851</v>
      </c>
      <c r="AL181" s="17">
        <v>413558.49</v>
      </c>
      <c r="AM181" s="16">
        <v>0.18085292922180499</v>
      </c>
      <c r="AN181" s="17">
        <v>711882.27</v>
      </c>
      <c r="AO181" s="16">
        <v>0.15120074813255899</v>
      </c>
      <c r="AP181" s="18">
        <v>3.9945985149525001</v>
      </c>
      <c r="AQ181" s="16">
        <v>2.9425709812097401E-2</v>
      </c>
      <c r="AR181" s="18">
        <v>2.3206086169276299</v>
      </c>
      <c r="AS181" s="16">
        <v>5.5941256830973202E-2</v>
      </c>
    </row>
    <row r="182" spans="3:45" x14ac:dyDescent="0.2">
      <c r="C182" s="144" t="s">
        <v>19</v>
      </c>
      <c r="D182" s="144" t="s">
        <v>11</v>
      </c>
      <c r="E182" s="145" t="s">
        <v>345</v>
      </c>
      <c r="F182" s="15">
        <v>324185.39</v>
      </c>
      <c r="G182" s="16">
        <v>0.153340465724357</v>
      </c>
      <c r="H182" s="17">
        <v>129443.57</v>
      </c>
      <c r="I182" s="16">
        <v>3.6444960517452302E-2</v>
      </c>
      <c r="J182" s="17">
        <v>115277.34</v>
      </c>
      <c r="K182" s="16">
        <v>8.3605251395545296E-2</v>
      </c>
      <c r="L182" s="18">
        <v>2.5044534077668001</v>
      </c>
      <c r="M182" s="16">
        <v>0.112785058213361</v>
      </c>
      <c r="N182" s="18">
        <v>2.8122212917126599</v>
      </c>
      <c r="O182" s="16">
        <v>6.4354813931551194E-2</v>
      </c>
      <c r="P182" s="15">
        <v>1038852.2</v>
      </c>
      <c r="Q182" s="16">
        <v>0.189735013012445</v>
      </c>
      <c r="R182" s="17">
        <v>416054.02</v>
      </c>
      <c r="S182" s="16">
        <v>8.0834887459560703E-2</v>
      </c>
      <c r="T182" s="17">
        <v>372219.15</v>
      </c>
      <c r="U182" s="16">
        <v>0.154269983813763</v>
      </c>
      <c r="V182" s="18">
        <v>2.4969166263553899</v>
      </c>
      <c r="W182" s="16">
        <v>0.10075556110966</v>
      </c>
      <c r="X182" s="18">
        <v>2.7909692448655599</v>
      </c>
      <c r="Y182" s="16">
        <v>3.07250727264902E-2</v>
      </c>
      <c r="Z182" s="15">
        <v>1954164.15</v>
      </c>
      <c r="AA182" s="16">
        <v>0.148933897131454</v>
      </c>
      <c r="AB182" s="17">
        <v>787018.7</v>
      </c>
      <c r="AC182" s="16">
        <v>6.2501609914948394E-2</v>
      </c>
      <c r="AD182" s="17">
        <v>701613.54</v>
      </c>
      <c r="AE182" s="16">
        <v>0.10076789630339</v>
      </c>
      <c r="AF182" s="18">
        <v>2.4829958297051902</v>
      </c>
      <c r="AG182" s="16">
        <v>8.1347911767799194E-2</v>
      </c>
      <c r="AH182" s="18">
        <v>2.78524292732435</v>
      </c>
      <c r="AI182" s="16">
        <v>4.3756727453458703E-2</v>
      </c>
      <c r="AJ182" s="15">
        <v>3667911.82</v>
      </c>
      <c r="AK182" s="16">
        <v>0.138232902449482</v>
      </c>
      <c r="AL182" s="17">
        <v>1556370.08</v>
      </c>
      <c r="AM182" s="16">
        <v>0.12139250286858</v>
      </c>
      <c r="AN182" s="17">
        <v>1336803.76</v>
      </c>
      <c r="AO182" s="16">
        <v>6.8428991959742697E-2</v>
      </c>
      <c r="AP182" s="18">
        <v>2.3567092860073502</v>
      </c>
      <c r="AQ182" s="16">
        <v>1.5017399829072299E-2</v>
      </c>
      <c r="AR182" s="18">
        <v>2.7437922676100199</v>
      </c>
      <c r="AS182" s="16">
        <v>6.5333223840830595E-2</v>
      </c>
    </row>
    <row r="183" spans="3:45" x14ac:dyDescent="0.2">
      <c r="C183" s="144" t="s">
        <v>19</v>
      </c>
      <c r="D183" s="144" t="s">
        <v>11</v>
      </c>
      <c r="E183" s="145" t="s">
        <v>319</v>
      </c>
      <c r="F183" s="15">
        <v>2840567.8</v>
      </c>
      <c r="G183" s="16">
        <v>-7.0767399993282498E-3</v>
      </c>
      <c r="H183" s="17">
        <v>527301.18000000005</v>
      </c>
      <c r="I183" s="16">
        <v>9.8420084850178702E-4</v>
      </c>
      <c r="J183" s="17">
        <v>1015609.41</v>
      </c>
      <c r="K183" s="16">
        <v>-6.4218442727417098E-3</v>
      </c>
      <c r="L183" s="18">
        <v>5.3869930653293796</v>
      </c>
      <c r="M183" s="16">
        <v>-8.0530150635714799E-3</v>
      </c>
      <c r="N183" s="18">
        <v>2.79690968991711</v>
      </c>
      <c r="O183" s="16">
        <v>-6.59128547474017E-4</v>
      </c>
      <c r="P183" s="15">
        <v>9358546.2799999993</v>
      </c>
      <c r="Q183" s="16">
        <v>-7.4651345862170005E-4</v>
      </c>
      <c r="R183" s="17">
        <v>1716070.54</v>
      </c>
      <c r="S183" s="16">
        <v>-1.1239645825849499E-2</v>
      </c>
      <c r="T183" s="17">
        <v>3304960.78</v>
      </c>
      <c r="U183" s="16">
        <v>-1.5829030899228502E-2</v>
      </c>
      <c r="V183" s="18">
        <v>5.4534741211745299</v>
      </c>
      <c r="W183" s="16">
        <v>1.0612412120823801E-2</v>
      </c>
      <c r="X183" s="18">
        <v>2.8316663654931502</v>
      </c>
      <c r="Y183" s="16">
        <v>1.5325098904703099E-2</v>
      </c>
      <c r="Z183" s="15">
        <v>17887644.350000001</v>
      </c>
      <c r="AA183" s="16">
        <v>-2.74992530629312E-2</v>
      </c>
      <c r="AB183" s="17">
        <v>3290111.13</v>
      </c>
      <c r="AC183" s="16">
        <v>-6.4152755831265701E-2</v>
      </c>
      <c r="AD183" s="17">
        <v>6356310.9699999997</v>
      </c>
      <c r="AE183" s="16">
        <v>-6.1244095845065197E-2</v>
      </c>
      <c r="AF183" s="18">
        <v>5.4367903220338896</v>
      </c>
      <c r="AG183" s="16">
        <v>3.9166117116572599E-2</v>
      </c>
      <c r="AH183" s="18">
        <v>2.8141550082153999</v>
      </c>
      <c r="AI183" s="16">
        <v>3.5946344127136098E-2</v>
      </c>
      <c r="AJ183" s="15">
        <v>35294045.829999998</v>
      </c>
      <c r="AK183" s="16">
        <v>-1.5051987296416399E-2</v>
      </c>
      <c r="AL183" s="17">
        <v>6561789.5300000003</v>
      </c>
      <c r="AM183" s="16">
        <v>-5.0973727558938003E-2</v>
      </c>
      <c r="AN183" s="17">
        <v>12741683.949999999</v>
      </c>
      <c r="AO183" s="16">
        <v>-4.3602861524147003E-2</v>
      </c>
      <c r="AP183" s="18">
        <v>5.3787226287338701</v>
      </c>
      <c r="AQ183" s="16">
        <v>3.7851154710527302E-2</v>
      </c>
      <c r="AR183" s="18">
        <v>2.7699671384487599</v>
      </c>
      <c r="AS183" s="16">
        <v>2.9852529957618199E-2</v>
      </c>
    </row>
    <row r="184" spans="3:45" x14ac:dyDescent="0.2">
      <c r="C184" s="144" t="s">
        <v>19</v>
      </c>
      <c r="D184" s="144" t="s">
        <v>11</v>
      </c>
      <c r="E184" s="145" t="s">
        <v>320</v>
      </c>
      <c r="F184" s="15">
        <v>3844182.85</v>
      </c>
      <c r="G184" s="16">
        <v>0.166565068456694</v>
      </c>
      <c r="H184" s="17">
        <v>958286.7</v>
      </c>
      <c r="I184" s="16">
        <v>0.269672142333508</v>
      </c>
      <c r="J184" s="17">
        <v>1668122.57</v>
      </c>
      <c r="K184" s="16">
        <v>0.241437543940627</v>
      </c>
      <c r="L184" s="18">
        <v>4.0115164386607898</v>
      </c>
      <c r="M184" s="16">
        <v>-8.1207636553571605E-2</v>
      </c>
      <c r="N184" s="18">
        <v>2.30449663540012</v>
      </c>
      <c r="O184" s="16">
        <v>-6.0311109366219098E-2</v>
      </c>
      <c r="P184" s="15">
        <v>12329750.119999999</v>
      </c>
      <c r="Q184" s="16">
        <v>0.166670094992592</v>
      </c>
      <c r="R184" s="17">
        <v>3011515.95</v>
      </c>
      <c r="S184" s="16">
        <v>0.21883838036530501</v>
      </c>
      <c r="T184" s="17">
        <v>5276471.08</v>
      </c>
      <c r="U184" s="16">
        <v>0.20510396541307799</v>
      </c>
      <c r="V184" s="18">
        <v>4.0942005039023597</v>
      </c>
      <c r="W184" s="16">
        <v>-4.2801643116191099E-2</v>
      </c>
      <c r="X184" s="18">
        <v>2.33674172246198</v>
      </c>
      <c r="Y184" s="16">
        <v>-3.1892576510866598E-2</v>
      </c>
      <c r="Z184" s="15">
        <v>23161168.98</v>
      </c>
      <c r="AA184" s="16">
        <v>0.161214647248835</v>
      </c>
      <c r="AB184" s="17">
        <v>5699915.4500000002</v>
      </c>
      <c r="AC184" s="16">
        <v>0.20185831601266399</v>
      </c>
      <c r="AD184" s="17">
        <v>10091771.369999999</v>
      </c>
      <c r="AE184" s="16">
        <v>0.19118376917036201</v>
      </c>
      <c r="AF184" s="18">
        <v>4.0634232530589598</v>
      </c>
      <c r="AG184" s="16">
        <v>-3.38173545270051E-2</v>
      </c>
      <c r="AH184" s="18">
        <v>2.2950548650806399</v>
      </c>
      <c r="AI184" s="16">
        <v>-2.51591086926919E-2</v>
      </c>
      <c r="AJ184" s="15">
        <v>45335552.240000002</v>
      </c>
      <c r="AK184" s="16">
        <v>0.17372418686454599</v>
      </c>
      <c r="AL184" s="17">
        <v>10885513.4</v>
      </c>
      <c r="AM184" s="16">
        <v>0.17001098434259901</v>
      </c>
      <c r="AN184" s="17">
        <v>19390294.41</v>
      </c>
      <c r="AO184" s="16">
        <v>0.146435210970252</v>
      </c>
      <c r="AP184" s="18">
        <v>4.1647601334081301</v>
      </c>
      <c r="AQ184" s="16">
        <v>3.1736475739436898E-3</v>
      </c>
      <c r="AR184" s="18">
        <v>2.3380538366977799</v>
      </c>
      <c r="AS184" s="16">
        <v>2.3803330212789301E-2</v>
      </c>
    </row>
    <row r="185" spans="3:45" x14ac:dyDescent="0.2">
      <c r="C185" s="144" t="s">
        <v>19</v>
      </c>
      <c r="D185" s="144" t="s">
        <v>11</v>
      </c>
      <c r="E185" s="145" t="s">
        <v>321</v>
      </c>
      <c r="F185" s="15">
        <v>3284744.8</v>
      </c>
      <c r="G185" s="16">
        <v>0.134826246624282</v>
      </c>
      <c r="H185" s="17">
        <v>699621.2</v>
      </c>
      <c r="I185" s="16">
        <v>0.184332861527431</v>
      </c>
      <c r="J185" s="17">
        <v>1235666.83</v>
      </c>
      <c r="K185" s="16">
        <v>0.13474801526261901</v>
      </c>
      <c r="L185" s="18">
        <v>4.6950332551386396</v>
      </c>
      <c r="M185" s="16">
        <v>-4.18012676261472E-2</v>
      </c>
      <c r="N185" s="18">
        <v>2.6582770697178901</v>
      </c>
      <c r="O185" s="16">
        <v>6.8941615768870494E-5</v>
      </c>
      <c r="P185" s="15">
        <v>10236303.43</v>
      </c>
      <c r="Q185" s="16">
        <v>0.119601583058336</v>
      </c>
      <c r="R185" s="17">
        <v>2187066.31</v>
      </c>
      <c r="S185" s="16">
        <v>0.15894124330679399</v>
      </c>
      <c r="T185" s="17">
        <v>3878460.53</v>
      </c>
      <c r="U185" s="16">
        <v>0.105290840431269</v>
      </c>
      <c r="V185" s="18">
        <v>4.6803809208692897</v>
      </c>
      <c r="W185" s="16">
        <v>-3.3944482065553998E-2</v>
      </c>
      <c r="X185" s="18">
        <v>2.6392697181837801</v>
      </c>
      <c r="Y185" s="16">
        <v>1.29474904736228E-2</v>
      </c>
      <c r="Z185" s="15">
        <v>19236234.969999999</v>
      </c>
      <c r="AA185" s="16">
        <v>9.77578971155528E-2</v>
      </c>
      <c r="AB185" s="17">
        <v>4108332.5</v>
      </c>
      <c r="AC185" s="16">
        <v>0.130004680118183</v>
      </c>
      <c r="AD185" s="17">
        <v>7369434.6699999999</v>
      </c>
      <c r="AE185" s="16">
        <v>8.2959787269455298E-2</v>
      </c>
      <c r="AF185" s="18">
        <v>4.68224881262653</v>
      </c>
      <c r="AG185" s="16">
        <v>-2.8536857917488799E-2</v>
      </c>
      <c r="AH185" s="18">
        <v>2.6102728135047002</v>
      </c>
      <c r="AI185" s="16">
        <v>1.3664505386122299E-2</v>
      </c>
      <c r="AJ185" s="15">
        <v>37080436.210000001</v>
      </c>
      <c r="AK185" s="16">
        <v>9.3205467547045007E-2</v>
      </c>
      <c r="AL185" s="17">
        <v>7729164.1699999999</v>
      </c>
      <c r="AM185" s="16">
        <v>0.106468751340647</v>
      </c>
      <c r="AN185" s="17">
        <v>14139691.720000001</v>
      </c>
      <c r="AO185" s="16">
        <v>6.1437052569520999E-2</v>
      </c>
      <c r="AP185" s="18">
        <v>4.7974703854685998</v>
      </c>
      <c r="AQ185" s="16">
        <v>-1.19870387460391E-2</v>
      </c>
      <c r="AR185" s="18">
        <v>2.6224359727412798</v>
      </c>
      <c r="AS185" s="16">
        <v>2.9929626915339999E-2</v>
      </c>
    </row>
    <row r="186" spans="3:45" x14ac:dyDescent="0.2">
      <c r="C186" s="144" t="s">
        <v>19</v>
      </c>
      <c r="D186" s="144" t="s">
        <v>11</v>
      </c>
      <c r="E186" s="145" t="s">
        <v>322</v>
      </c>
      <c r="F186" s="15">
        <v>5722546.8300000001</v>
      </c>
      <c r="G186" s="16">
        <v>4.2124008613553802E-2</v>
      </c>
      <c r="H186" s="17">
        <v>1418449.93</v>
      </c>
      <c r="I186" s="16">
        <v>3.8784195697944501E-2</v>
      </c>
      <c r="J186" s="17">
        <v>2212595.59</v>
      </c>
      <c r="K186" s="16">
        <v>9.0226625135794904E-3</v>
      </c>
      <c r="L186" s="18">
        <v>4.0343664650891098</v>
      </c>
      <c r="M186" s="16">
        <v>3.2151171816444499E-3</v>
      </c>
      <c r="N186" s="18">
        <v>2.5863501020536699</v>
      </c>
      <c r="O186" s="16">
        <v>3.2805354458061001E-2</v>
      </c>
      <c r="P186" s="15">
        <v>18694327.109999999</v>
      </c>
      <c r="Q186" s="16">
        <v>4.33402724200289E-2</v>
      </c>
      <c r="R186" s="17">
        <v>4662641.24</v>
      </c>
      <c r="S186" s="16">
        <v>8.4877653810440407E-2</v>
      </c>
      <c r="T186" s="17">
        <v>7282488.9000000004</v>
      </c>
      <c r="U186" s="16">
        <v>1.9919237230727398E-2</v>
      </c>
      <c r="V186" s="18">
        <v>4.00938569959545</v>
      </c>
      <c r="W186" s="16">
        <v>-3.8287618188575498E-2</v>
      </c>
      <c r="X186" s="18">
        <v>2.5670244564327498</v>
      </c>
      <c r="Y186" s="16">
        <v>2.2963617445724501E-2</v>
      </c>
      <c r="Z186" s="15">
        <v>35366704</v>
      </c>
      <c r="AA186" s="16">
        <v>-3.4397868133065001E-3</v>
      </c>
      <c r="AB186" s="17">
        <v>8875192.75</v>
      </c>
      <c r="AC186" s="16">
        <v>4.8945714145333198E-2</v>
      </c>
      <c r="AD186" s="17">
        <v>13875892.42</v>
      </c>
      <c r="AE186" s="16">
        <v>-2.3177075457471798E-2</v>
      </c>
      <c r="AF186" s="18">
        <v>3.98489418722765</v>
      </c>
      <c r="AG186" s="16">
        <v>-4.9941098240076899E-2</v>
      </c>
      <c r="AH186" s="18">
        <v>2.5487877052883601</v>
      </c>
      <c r="AI186" s="16">
        <v>2.0205595249936301E-2</v>
      </c>
      <c r="AJ186" s="15">
        <v>70160543.090000004</v>
      </c>
      <c r="AK186" s="16">
        <v>-6.5031184212510102E-3</v>
      </c>
      <c r="AL186" s="17">
        <v>17367001.73</v>
      </c>
      <c r="AM186" s="16">
        <v>3.6435622422115801E-2</v>
      </c>
      <c r="AN186" s="17">
        <v>27164360.190000001</v>
      </c>
      <c r="AO186" s="16">
        <v>-3.03295127760159E-2</v>
      </c>
      <c r="AP186" s="18">
        <v>4.0398765532915002</v>
      </c>
      <c r="AQ186" s="16">
        <v>-4.1429240672971497E-2</v>
      </c>
      <c r="AR186" s="18">
        <v>2.5828159617699402</v>
      </c>
      <c r="AS186" s="16">
        <v>2.4571640231081E-2</v>
      </c>
    </row>
    <row r="187" spans="3:45" x14ac:dyDescent="0.2">
      <c r="C187" s="144" t="s">
        <v>19</v>
      </c>
      <c r="D187" s="144" t="s">
        <v>11</v>
      </c>
      <c r="E187" s="145" t="s">
        <v>323</v>
      </c>
      <c r="F187" s="15">
        <v>1963363.09</v>
      </c>
      <c r="G187" s="16">
        <v>0.10411751742815099</v>
      </c>
      <c r="H187" s="17">
        <v>407234.03</v>
      </c>
      <c r="I187" s="16">
        <v>7.7737694743392594E-2</v>
      </c>
      <c r="J187" s="17">
        <v>733192.6</v>
      </c>
      <c r="K187" s="16">
        <v>7.9770818245241903E-2</v>
      </c>
      <c r="L187" s="18">
        <v>4.8212156778744601</v>
      </c>
      <c r="M187" s="16">
        <v>2.44770344522834E-2</v>
      </c>
      <c r="N187" s="18">
        <v>2.6778272039297701</v>
      </c>
      <c r="O187" s="16">
        <v>2.2548024795183499E-2</v>
      </c>
      <c r="P187" s="15">
        <v>6351881.3300000001</v>
      </c>
      <c r="Q187" s="16">
        <v>0.15679619672105699</v>
      </c>
      <c r="R187" s="17">
        <v>1306386.42</v>
      </c>
      <c r="S187" s="16">
        <v>0.13251133227464101</v>
      </c>
      <c r="T187" s="17">
        <v>2339674.7599999998</v>
      </c>
      <c r="U187" s="16">
        <v>0.12925770754573099</v>
      </c>
      <c r="V187" s="18">
        <v>4.8621764837390096</v>
      </c>
      <c r="W187" s="16">
        <v>2.14433743436717E-2</v>
      </c>
      <c r="X187" s="18">
        <v>2.71485654271024</v>
      </c>
      <c r="Y187" s="16">
        <v>2.4386363707161501E-2</v>
      </c>
      <c r="Z187" s="15">
        <v>11972605.539999999</v>
      </c>
      <c r="AA187" s="16">
        <v>0.13786225541594399</v>
      </c>
      <c r="AB187" s="17">
        <v>2481244.36</v>
      </c>
      <c r="AC187" s="16">
        <v>0.107754929845436</v>
      </c>
      <c r="AD187" s="17">
        <v>4498327.93</v>
      </c>
      <c r="AE187" s="16">
        <v>0.100057200027021</v>
      </c>
      <c r="AF187" s="18">
        <v>4.8252424198961199</v>
      </c>
      <c r="AG187" s="16">
        <v>2.7178687956467301E-2</v>
      </c>
      <c r="AH187" s="18">
        <v>2.6615679706570399</v>
      </c>
      <c r="AI187" s="16">
        <v>3.43664451157581E-2</v>
      </c>
      <c r="AJ187" s="15">
        <v>22804383.120000001</v>
      </c>
      <c r="AK187" s="16">
        <v>0.14208266029849401</v>
      </c>
      <c r="AL187" s="17">
        <v>4679657.72</v>
      </c>
      <c r="AM187" s="16">
        <v>0.11087047559093299</v>
      </c>
      <c r="AN187" s="17">
        <v>8577960.2599999998</v>
      </c>
      <c r="AO187" s="16">
        <v>9.8776877748220596E-2</v>
      </c>
      <c r="AP187" s="18">
        <v>4.8730878377147597</v>
      </c>
      <c r="AQ187" s="16">
        <v>2.80970512704985E-2</v>
      </c>
      <c r="AR187" s="18">
        <v>2.6584855173950199</v>
      </c>
      <c r="AS187" s="16">
        <v>3.9412717383553203E-2</v>
      </c>
    </row>
    <row r="188" spans="3:45" x14ac:dyDescent="0.2">
      <c r="C188" s="144" t="s">
        <v>19</v>
      </c>
      <c r="D188" s="144" t="s">
        <v>11</v>
      </c>
      <c r="E188" s="145" t="s">
        <v>324</v>
      </c>
      <c r="F188" s="15">
        <v>2493135.64</v>
      </c>
      <c r="G188" s="16">
        <v>0.141983414392644</v>
      </c>
      <c r="H188" s="17">
        <v>506348.72</v>
      </c>
      <c r="I188" s="16">
        <v>9.8982537321929895E-2</v>
      </c>
      <c r="J188" s="17">
        <v>828598.71</v>
      </c>
      <c r="K188" s="16">
        <v>0.110725451632382</v>
      </c>
      <c r="L188" s="18">
        <v>4.9237522314660902</v>
      </c>
      <c r="M188" s="16">
        <v>3.9127898406376302E-2</v>
      </c>
      <c r="N188" s="18">
        <v>3.0088577376617001</v>
      </c>
      <c r="O188" s="16">
        <v>2.8141934367600301E-2</v>
      </c>
      <c r="P188" s="15">
        <v>7763124.0199999996</v>
      </c>
      <c r="Q188" s="16">
        <v>0.17846155414623899</v>
      </c>
      <c r="R188" s="17">
        <v>1579859.05</v>
      </c>
      <c r="S188" s="16">
        <v>0.140071120228902</v>
      </c>
      <c r="T188" s="17">
        <v>2564833.64</v>
      </c>
      <c r="U188" s="16">
        <v>0.13974151021137099</v>
      </c>
      <c r="V188" s="18">
        <v>4.9138079881239998</v>
      </c>
      <c r="W188" s="16">
        <v>3.3673718451554903E-2</v>
      </c>
      <c r="X188" s="18">
        <v>3.0267553805166099</v>
      </c>
      <c r="Y188" s="16">
        <v>3.3972653964044003E-2</v>
      </c>
      <c r="Z188" s="15">
        <v>14620820.23</v>
      </c>
      <c r="AA188" s="16">
        <v>0.19106638087869099</v>
      </c>
      <c r="AB188" s="17">
        <v>2992569.14</v>
      </c>
      <c r="AC188" s="16">
        <v>0.17218689635238399</v>
      </c>
      <c r="AD188" s="17">
        <v>4878567.13</v>
      </c>
      <c r="AE188" s="16">
        <v>0.15280830328523201</v>
      </c>
      <c r="AF188" s="18">
        <v>4.8857084150777501</v>
      </c>
      <c r="AG188" s="16">
        <v>1.6106206770486999E-2</v>
      </c>
      <c r="AH188" s="18">
        <v>2.9969496863313601</v>
      </c>
      <c r="AI188" s="16">
        <v>3.3186851174157199E-2</v>
      </c>
      <c r="AJ188" s="15">
        <v>27947789.09</v>
      </c>
      <c r="AK188" s="16">
        <v>0.19852160763726301</v>
      </c>
      <c r="AL188" s="17">
        <v>5771815.0700000003</v>
      </c>
      <c r="AM188" s="16">
        <v>0.21853260552234599</v>
      </c>
      <c r="AN188" s="17">
        <v>9391225.5800000001</v>
      </c>
      <c r="AO188" s="16">
        <v>0.15824578199613301</v>
      </c>
      <c r="AP188" s="18">
        <v>4.84211443905461</v>
      </c>
      <c r="AQ188" s="16">
        <v>-1.6422209626885401E-2</v>
      </c>
      <c r="AR188" s="18">
        <v>2.9759469466391</v>
      </c>
      <c r="AS188" s="16">
        <v>3.4773125244382898E-2</v>
      </c>
    </row>
    <row r="189" spans="3:45" x14ac:dyDescent="0.2">
      <c r="C189" s="144" t="s">
        <v>19</v>
      </c>
      <c r="D189" s="144" t="s">
        <v>11</v>
      </c>
      <c r="E189" s="145" t="s">
        <v>325</v>
      </c>
      <c r="F189" s="15">
        <v>4692607.59</v>
      </c>
      <c r="G189" s="16">
        <v>-3.8514032219226402E-3</v>
      </c>
      <c r="H189" s="17">
        <v>1007420.61</v>
      </c>
      <c r="I189" s="16">
        <v>-1.42992662403641E-2</v>
      </c>
      <c r="J189" s="17">
        <v>1887947.59</v>
      </c>
      <c r="K189" s="16">
        <v>-3.4628731526867601E-2</v>
      </c>
      <c r="L189" s="18">
        <v>4.6580420763875399</v>
      </c>
      <c r="M189" s="16">
        <v>1.0599427047793099E-2</v>
      </c>
      <c r="N189" s="18">
        <v>2.4855603062582898</v>
      </c>
      <c r="O189" s="16">
        <v>3.1881338620760397E-2</v>
      </c>
      <c r="P189" s="15">
        <v>14034824.710000001</v>
      </c>
      <c r="Q189" s="16">
        <v>3.6506375168394702E-2</v>
      </c>
      <c r="R189" s="17">
        <v>2975586.59</v>
      </c>
      <c r="S189" s="16">
        <v>1.91863552321547E-2</v>
      </c>
      <c r="T189" s="17">
        <v>5553827.9900000002</v>
      </c>
      <c r="U189" s="16">
        <v>-4.4787975262922898E-3</v>
      </c>
      <c r="V189" s="18">
        <v>4.7166581396644904</v>
      </c>
      <c r="W189" s="16">
        <v>1.69939676363649E-2</v>
      </c>
      <c r="X189" s="18">
        <v>2.5270542651429899</v>
      </c>
      <c r="Y189" s="16">
        <v>4.1169562830852498E-2</v>
      </c>
      <c r="Z189" s="15">
        <v>27015651.59</v>
      </c>
      <c r="AA189" s="16">
        <v>6.0207053769289302E-2</v>
      </c>
      <c r="AB189" s="17">
        <v>5834856.1600000001</v>
      </c>
      <c r="AC189" s="16">
        <v>5.5508526732889502E-2</v>
      </c>
      <c r="AD189" s="17">
        <v>10983244.380000001</v>
      </c>
      <c r="AE189" s="16">
        <v>3.5907381211209399E-2</v>
      </c>
      <c r="AF189" s="18">
        <v>4.6300458570344603</v>
      </c>
      <c r="AG189" s="16">
        <v>4.4514344672734497E-3</v>
      </c>
      <c r="AH189" s="18">
        <v>2.4597150582567702</v>
      </c>
      <c r="AI189" s="16">
        <v>2.3457379490498802E-2</v>
      </c>
      <c r="AJ189" s="15">
        <v>52693919.280000001</v>
      </c>
      <c r="AK189" s="16">
        <v>9.5534273995698804E-2</v>
      </c>
      <c r="AL189" s="17">
        <v>11264047.41</v>
      </c>
      <c r="AM189" s="16">
        <v>0.102787341428385</v>
      </c>
      <c r="AN189" s="17">
        <v>21328414.41</v>
      </c>
      <c r="AO189" s="16">
        <v>6.5083129993240604E-2</v>
      </c>
      <c r="AP189" s="18">
        <v>4.6780626325506596</v>
      </c>
      <c r="AQ189" s="16">
        <v>-6.5770318176590903E-3</v>
      </c>
      <c r="AR189" s="18">
        <v>2.4705971230235502</v>
      </c>
      <c r="AS189" s="16">
        <v>2.85903918153801E-2</v>
      </c>
    </row>
    <row r="190" spans="3:45" x14ac:dyDescent="0.2">
      <c r="C190" s="144" t="s">
        <v>19</v>
      </c>
      <c r="D190" s="144" t="s">
        <v>11</v>
      </c>
      <c r="E190" s="145" t="s">
        <v>326</v>
      </c>
      <c r="F190" s="15">
        <v>3457501.54</v>
      </c>
      <c r="G190" s="16">
        <v>0.14102413066128</v>
      </c>
      <c r="H190" s="17">
        <v>781511.63</v>
      </c>
      <c r="I190" s="16">
        <v>0.10557520191690201</v>
      </c>
      <c r="J190" s="17">
        <v>1361453.6</v>
      </c>
      <c r="K190" s="16">
        <v>0.10336361996125799</v>
      </c>
      <c r="L190" s="18">
        <v>4.4241203934482698</v>
      </c>
      <c r="M190" s="16">
        <v>3.2063787866185099E-2</v>
      </c>
      <c r="N190" s="18">
        <v>2.5395661960128502</v>
      </c>
      <c r="O190" s="16">
        <v>3.4132456443818397E-2</v>
      </c>
      <c r="P190" s="15">
        <v>11289388.859999999</v>
      </c>
      <c r="Q190" s="16">
        <v>0.18979188288954199</v>
      </c>
      <c r="R190" s="17">
        <v>2537977.6</v>
      </c>
      <c r="S190" s="16">
        <v>0.142515936200969</v>
      </c>
      <c r="T190" s="17">
        <v>4404542.3600000003</v>
      </c>
      <c r="U190" s="16">
        <v>0.13227937582091001</v>
      </c>
      <c r="V190" s="18">
        <v>4.4481830178485398</v>
      </c>
      <c r="W190" s="16">
        <v>4.1378807236398397E-2</v>
      </c>
      <c r="X190" s="18">
        <v>2.5631241425953699</v>
      </c>
      <c r="Y190" s="16">
        <v>5.0793565878504802E-2</v>
      </c>
      <c r="Z190" s="15">
        <v>21105015.800000001</v>
      </c>
      <c r="AA190" s="16">
        <v>0.16943449838208299</v>
      </c>
      <c r="AB190" s="17">
        <v>4766709.43</v>
      </c>
      <c r="AC190" s="16">
        <v>0.13038977985477901</v>
      </c>
      <c r="AD190" s="17">
        <v>8303561.6200000001</v>
      </c>
      <c r="AE190" s="16">
        <v>0.120347573155867</v>
      </c>
      <c r="AF190" s="18">
        <v>4.42758597097873</v>
      </c>
      <c r="AG190" s="16">
        <v>3.4540933776241699E-2</v>
      </c>
      <c r="AH190" s="18">
        <v>2.5416823245059499</v>
      </c>
      <c r="AI190" s="16">
        <v>4.3814014866784302E-2</v>
      </c>
      <c r="AJ190" s="15">
        <v>39853570.700000003</v>
      </c>
      <c r="AK190" s="16">
        <v>0.16581159663499201</v>
      </c>
      <c r="AL190" s="17">
        <v>9126736.3599999994</v>
      </c>
      <c r="AM190" s="16">
        <v>0.16393455605943799</v>
      </c>
      <c r="AN190" s="17">
        <v>15970010.66</v>
      </c>
      <c r="AO190" s="16">
        <v>0.15043248657925801</v>
      </c>
      <c r="AP190" s="18">
        <v>4.3666836783702196</v>
      </c>
      <c r="AQ190" s="16">
        <v>1.6126684836206601E-3</v>
      </c>
      <c r="AR190" s="18">
        <v>2.4955256166372499</v>
      </c>
      <c r="AS190" s="16">
        <v>1.3368111762440999E-2</v>
      </c>
    </row>
    <row r="191" spans="3:45" x14ac:dyDescent="0.2">
      <c r="C191" s="144" t="s">
        <v>19</v>
      </c>
      <c r="D191" s="144" t="s">
        <v>11</v>
      </c>
      <c r="E191" s="145" t="s">
        <v>327</v>
      </c>
      <c r="F191" s="15">
        <v>28298650.140000001</v>
      </c>
      <c r="G191" s="16">
        <v>7.8284293204050698E-2</v>
      </c>
      <c r="H191" s="17">
        <v>6306173.7800000003</v>
      </c>
      <c r="I191" s="16">
        <v>8.6283364786135006E-2</v>
      </c>
      <c r="J191" s="17">
        <v>10943186.85</v>
      </c>
      <c r="K191" s="16">
        <v>6.6355918467068301E-2</v>
      </c>
      <c r="L191" s="18">
        <v>4.4874516826271202</v>
      </c>
      <c r="M191" s="16">
        <v>-7.3637062311628799E-3</v>
      </c>
      <c r="N191" s="18">
        <v>2.5859606098199799</v>
      </c>
      <c r="O191" s="16">
        <v>1.1186110125529201E-2</v>
      </c>
      <c r="P191" s="15">
        <v>90058146.120000005</v>
      </c>
      <c r="Q191" s="16">
        <v>9.6906674082288397E-2</v>
      </c>
      <c r="R191" s="17">
        <v>19977102.949999999</v>
      </c>
      <c r="S191" s="16">
        <v>0.105441285537668</v>
      </c>
      <c r="T191" s="17">
        <v>34605259.810000002</v>
      </c>
      <c r="U191" s="16">
        <v>7.5471195923739798E-2</v>
      </c>
      <c r="V191" s="18">
        <v>4.5080683793542704</v>
      </c>
      <c r="W191" s="16">
        <v>-7.7205470494332001E-3</v>
      </c>
      <c r="X191" s="18">
        <v>2.6024409761540199</v>
      </c>
      <c r="Y191" s="16">
        <v>1.9931243384103198E-2</v>
      </c>
      <c r="Z191" s="15">
        <v>170365846.03</v>
      </c>
      <c r="AA191" s="16">
        <v>8.0472461897859296E-2</v>
      </c>
      <c r="AB191" s="17">
        <v>38048929.420000002</v>
      </c>
      <c r="AC191" s="16">
        <v>9.0454891930250095E-2</v>
      </c>
      <c r="AD191" s="17">
        <v>66357109.920000002</v>
      </c>
      <c r="AE191" s="16">
        <v>6.0216263806925699E-2</v>
      </c>
      <c r="AF191" s="18">
        <v>4.4775463758633096</v>
      </c>
      <c r="AG191" s="16">
        <v>-9.1543722773535594E-3</v>
      </c>
      <c r="AH191" s="18">
        <v>2.5674090724474401</v>
      </c>
      <c r="AI191" s="16">
        <v>1.9105722843940898E-2</v>
      </c>
      <c r="AJ191" s="15">
        <v>331170240.13999999</v>
      </c>
      <c r="AK191" s="16">
        <v>8.7345603309939804E-2</v>
      </c>
      <c r="AL191" s="17">
        <v>73385722.450000003</v>
      </c>
      <c r="AM191" s="16">
        <v>9.5887613909338101E-2</v>
      </c>
      <c r="AN191" s="17">
        <v>128703641.20999999</v>
      </c>
      <c r="AO191" s="16">
        <v>6.0220658528954002E-2</v>
      </c>
      <c r="AP191" s="18">
        <v>4.5127339362998899</v>
      </c>
      <c r="AQ191" s="16">
        <v>-7.7946045661804698E-3</v>
      </c>
      <c r="AR191" s="18">
        <v>2.5731225397084501</v>
      </c>
      <c r="AS191" s="16">
        <v>2.5584244716209702E-2</v>
      </c>
    </row>
    <row r="192" spans="3:45" x14ac:dyDescent="0.2">
      <c r="C192" s="144" t="s">
        <v>19</v>
      </c>
      <c r="D192" s="144" t="s">
        <v>22</v>
      </c>
      <c r="E192" s="145" t="s">
        <v>271</v>
      </c>
      <c r="F192" s="15">
        <v>243.96</v>
      </c>
      <c r="G192" s="19"/>
      <c r="H192" s="17">
        <v>3.64</v>
      </c>
      <c r="I192" s="19"/>
      <c r="J192" s="17">
        <v>58.14</v>
      </c>
      <c r="K192" s="19"/>
      <c r="L192" s="18">
        <v>67.021978021978001</v>
      </c>
      <c r="M192" s="19"/>
      <c r="N192" s="18">
        <v>4.1960784313725501</v>
      </c>
      <c r="O192" s="19"/>
      <c r="P192" s="15">
        <v>763.27</v>
      </c>
      <c r="Q192" s="19"/>
      <c r="R192" s="17">
        <v>15.36</v>
      </c>
      <c r="S192" s="19"/>
      <c r="T192" s="17">
        <v>364.27</v>
      </c>
      <c r="U192" s="19"/>
      <c r="V192" s="18">
        <v>49.6920572916667</v>
      </c>
      <c r="W192" s="19"/>
      <c r="X192" s="18">
        <v>2.09534136766684</v>
      </c>
      <c r="Y192" s="19"/>
      <c r="Z192" s="15">
        <v>1239.6500000000001</v>
      </c>
      <c r="AA192" s="19"/>
      <c r="AB192" s="17">
        <v>25.67</v>
      </c>
      <c r="AC192" s="19"/>
      <c r="AD192" s="17">
        <v>638.21</v>
      </c>
      <c r="AE192" s="19"/>
      <c r="AF192" s="18">
        <v>48.291780288274303</v>
      </c>
      <c r="AG192" s="19"/>
      <c r="AH192" s="18">
        <v>1.9423857351028699</v>
      </c>
      <c r="AI192" s="19"/>
      <c r="AJ192" s="15">
        <v>1349.06</v>
      </c>
      <c r="AK192" s="19"/>
      <c r="AL192" s="17">
        <v>29.36</v>
      </c>
      <c r="AM192" s="19"/>
      <c r="AN192" s="17">
        <v>755.68</v>
      </c>
      <c r="AO192" s="19"/>
      <c r="AP192" s="18">
        <v>45.948910081743897</v>
      </c>
      <c r="AQ192" s="19"/>
      <c r="AR192" s="18">
        <v>1.7852265509210199</v>
      </c>
      <c r="AS192" s="19"/>
    </row>
    <row r="193" spans="3:45" x14ac:dyDescent="0.2">
      <c r="C193" s="144" t="s">
        <v>19</v>
      </c>
      <c r="D193" s="144" t="s">
        <v>22</v>
      </c>
      <c r="E193" s="145" t="s">
        <v>273</v>
      </c>
      <c r="F193" s="15">
        <v>85.89</v>
      </c>
      <c r="G193" s="136">
        <v>-9.3425605536330801E-3</v>
      </c>
      <c r="H193" s="17">
        <v>1.34</v>
      </c>
      <c r="I193" s="136">
        <v>-0.12418300653594801</v>
      </c>
      <c r="J193" s="17">
        <v>48.71</v>
      </c>
      <c r="K193" s="136">
        <v>-4.5463452870860302E-2</v>
      </c>
      <c r="L193" s="137">
        <v>64.097014925373102</v>
      </c>
      <c r="M193" s="136">
        <v>0.13112379280070299</v>
      </c>
      <c r="N193" s="137">
        <v>1.7632929583247801</v>
      </c>
      <c r="O193" s="136">
        <v>3.7841287927491397E-2</v>
      </c>
      <c r="P193" s="15">
        <v>467.72</v>
      </c>
      <c r="Q193" s="136">
        <v>0.25212828612732302</v>
      </c>
      <c r="R193" s="17">
        <v>6.48</v>
      </c>
      <c r="S193" s="136">
        <v>9.64467005076141E-2</v>
      </c>
      <c r="T193" s="17">
        <v>237.28</v>
      </c>
      <c r="U193" s="136">
        <v>0.49864207667529897</v>
      </c>
      <c r="V193" s="137">
        <v>72.179012345678998</v>
      </c>
      <c r="W193" s="136">
        <v>0.14198737206982701</v>
      </c>
      <c r="X193" s="137">
        <v>1.9711732973702001</v>
      </c>
      <c r="Y193" s="136">
        <v>-0.16449143820575299</v>
      </c>
      <c r="Z193" s="15">
        <v>1328.28</v>
      </c>
      <c r="AA193" s="136">
        <v>0.38797688586087598</v>
      </c>
      <c r="AB193" s="17">
        <v>26.71</v>
      </c>
      <c r="AC193" s="136">
        <v>-0.35591994212683897</v>
      </c>
      <c r="AD193" s="17">
        <v>445.59</v>
      </c>
      <c r="AE193" s="136">
        <v>0.19785478104250101</v>
      </c>
      <c r="AF193" s="137">
        <v>49.729689254960697</v>
      </c>
      <c r="AG193" s="136">
        <v>1.15497571908089</v>
      </c>
      <c r="AH193" s="137">
        <v>2.98094661011244</v>
      </c>
      <c r="AI193" s="136">
        <v>0.15871882621106301</v>
      </c>
      <c r="AJ193" s="15">
        <v>2036.48</v>
      </c>
      <c r="AK193" s="136">
        <v>0.132648861500128</v>
      </c>
      <c r="AL193" s="17">
        <v>39.909999999999997</v>
      </c>
      <c r="AM193" s="136">
        <v>-0.28219424460431702</v>
      </c>
      <c r="AN193" s="17">
        <v>618.86</v>
      </c>
      <c r="AO193" s="136">
        <v>-7.8555854815958101E-3</v>
      </c>
      <c r="AP193" s="18">
        <v>51.026810323227302</v>
      </c>
      <c r="AQ193" s="136">
        <v>0.577932265081611</v>
      </c>
      <c r="AR193" s="18">
        <v>3.2906957954949401</v>
      </c>
      <c r="AS193" s="136">
        <v>0.14161693088795499</v>
      </c>
    </row>
    <row r="194" spans="3:45" x14ac:dyDescent="0.2">
      <c r="C194" s="144" t="s">
        <v>19</v>
      </c>
      <c r="D194" s="144" t="s">
        <v>22</v>
      </c>
      <c r="E194" s="145" t="s">
        <v>275</v>
      </c>
      <c r="F194" s="15">
        <v>1257.5899999999999</v>
      </c>
      <c r="G194" s="16"/>
      <c r="H194" s="17">
        <v>36.26</v>
      </c>
      <c r="I194" s="16"/>
      <c r="J194" s="17">
        <v>543.16999999999996</v>
      </c>
      <c r="K194" s="16"/>
      <c r="L194" s="18">
        <v>34.682570325427498</v>
      </c>
      <c r="M194" s="16"/>
      <c r="N194" s="18">
        <v>2.3152788261501902</v>
      </c>
      <c r="O194" s="16"/>
      <c r="P194" s="15">
        <v>2581.33</v>
      </c>
      <c r="Q194" s="16"/>
      <c r="R194" s="17">
        <v>60.05</v>
      </c>
      <c r="S194" s="16"/>
      <c r="T194" s="17">
        <v>923.98</v>
      </c>
      <c r="U194" s="16"/>
      <c r="V194" s="18">
        <v>42.986344712739402</v>
      </c>
      <c r="W194" s="16"/>
      <c r="X194" s="18">
        <v>2.7937076560098699</v>
      </c>
      <c r="Y194" s="16"/>
      <c r="Z194" s="15">
        <v>3182.86</v>
      </c>
      <c r="AA194" s="16"/>
      <c r="AB194" s="17">
        <v>72.260000000000005</v>
      </c>
      <c r="AC194" s="16"/>
      <c r="AD194" s="17">
        <v>1089.82</v>
      </c>
      <c r="AE194" s="16"/>
      <c r="AF194" s="18">
        <v>44.047329089399398</v>
      </c>
      <c r="AG194" s="16"/>
      <c r="AH194" s="18">
        <v>2.92053733644088</v>
      </c>
      <c r="AI194" s="16"/>
      <c r="AJ194" s="15">
        <v>3245.95</v>
      </c>
      <c r="AK194" s="16">
        <v>11.235939384801</v>
      </c>
      <c r="AL194" s="17">
        <v>73.349999999999994</v>
      </c>
      <c r="AM194" s="16">
        <v>7.1863839285714297</v>
      </c>
      <c r="AN194" s="17">
        <v>1115.8699999999999</v>
      </c>
      <c r="AO194" s="16">
        <v>76.329868329868304</v>
      </c>
      <c r="AP194" s="18">
        <v>44.252897068848</v>
      </c>
      <c r="AQ194" s="16">
        <v>0.49466962355578298</v>
      </c>
      <c r="AR194" s="18">
        <v>2.9088961975857401</v>
      </c>
      <c r="AS194" s="16">
        <v>-0.84176955620038396</v>
      </c>
    </row>
    <row r="195" spans="3:45" x14ac:dyDescent="0.2">
      <c r="C195" s="144" t="s">
        <v>19</v>
      </c>
      <c r="D195" s="144" t="s">
        <v>22</v>
      </c>
      <c r="E195" s="145" t="s">
        <v>276</v>
      </c>
      <c r="F195" s="15">
        <v>0</v>
      </c>
      <c r="G195" s="16">
        <v>-1</v>
      </c>
      <c r="H195" s="17">
        <v>0</v>
      </c>
      <c r="I195" s="16">
        <v>-1</v>
      </c>
      <c r="J195" s="17">
        <v>0</v>
      </c>
      <c r="K195" s="16">
        <v>-1</v>
      </c>
      <c r="L195" s="18"/>
      <c r="M195" s="16">
        <v>-1</v>
      </c>
      <c r="N195" s="18"/>
      <c r="O195" s="16">
        <v>-1</v>
      </c>
      <c r="P195" s="15">
        <v>0</v>
      </c>
      <c r="Q195" s="16">
        <v>-1</v>
      </c>
      <c r="R195" s="17">
        <v>0</v>
      </c>
      <c r="S195" s="16">
        <v>-1</v>
      </c>
      <c r="T195" s="17">
        <v>0</v>
      </c>
      <c r="U195" s="16">
        <v>-1</v>
      </c>
      <c r="V195" s="18"/>
      <c r="W195" s="16">
        <v>-1</v>
      </c>
      <c r="X195" s="18"/>
      <c r="Y195" s="16">
        <v>-1</v>
      </c>
      <c r="Z195" s="15">
        <v>532.58000000000004</v>
      </c>
      <c r="AA195" s="16">
        <v>-3.3517829598039998E-2</v>
      </c>
      <c r="AB195" s="17">
        <v>17.77</v>
      </c>
      <c r="AC195" s="16">
        <v>0.289550072568941</v>
      </c>
      <c r="AD195" s="17">
        <v>53.81</v>
      </c>
      <c r="AE195" s="16">
        <v>3.0519578313253</v>
      </c>
      <c r="AF195" s="18">
        <v>29.970737197523899</v>
      </c>
      <c r="AG195" s="16">
        <v>-0.250527613498086</v>
      </c>
      <c r="AH195" s="18">
        <v>9.89741683701914</v>
      </c>
      <c r="AI195" s="16">
        <v>-0.76147773233714899</v>
      </c>
      <c r="AJ195" s="15">
        <v>1652.56</v>
      </c>
      <c r="AK195" s="16">
        <v>-6.3153359486609495E-2</v>
      </c>
      <c r="AL195" s="17">
        <v>64.099999999999994</v>
      </c>
      <c r="AM195" s="16">
        <v>-0.216572965045221</v>
      </c>
      <c r="AN195" s="17">
        <v>101.72</v>
      </c>
      <c r="AO195" s="16">
        <v>-0.42443275052339702</v>
      </c>
      <c r="AP195" s="18">
        <v>25.780967238689499</v>
      </c>
      <c r="AQ195" s="16">
        <v>0.195831390433785</v>
      </c>
      <c r="AR195" s="18">
        <v>16.246165945733399</v>
      </c>
      <c r="AS195" s="16">
        <v>0.62769275243739198</v>
      </c>
    </row>
    <row r="196" spans="3:45" x14ac:dyDescent="0.2">
      <c r="C196" s="144" t="s">
        <v>19</v>
      </c>
      <c r="D196" s="144" t="s">
        <v>22</v>
      </c>
      <c r="E196" s="145" t="s">
        <v>278</v>
      </c>
      <c r="F196" s="15">
        <v>606.5</v>
      </c>
      <c r="G196" s="136">
        <v>0.34523677498059202</v>
      </c>
      <c r="H196" s="17">
        <v>16.16</v>
      </c>
      <c r="I196" s="136">
        <v>0.28152260111022998</v>
      </c>
      <c r="J196" s="17">
        <v>152</v>
      </c>
      <c r="K196" s="136">
        <v>0.39104969341996898</v>
      </c>
      <c r="L196" s="137">
        <v>37.530940594059402</v>
      </c>
      <c r="M196" s="136">
        <v>4.97175577045341E-2</v>
      </c>
      <c r="N196" s="137">
        <v>3.9901315789473699</v>
      </c>
      <c r="O196" s="136">
        <v>-3.2934063143886201E-2</v>
      </c>
      <c r="P196" s="15">
        <v>2152.7800000000002</v>
      </c>
      <c r="Q196" s="16">
        <v>0.54149869320826305</v>
      </c>
      <c r="R196" s="17">
        <v>56.84</v>
      </c>
      <c r="S196" s="16">
        <v>0.42064483879030301</v>
      </c>
      <c r="T196" s="17">
        <v>539.54</v>
      </c>
      <c r="U196" s="16">
        <v>0.61128863670300104</v>
      </c>
      <c r="V196" s="137">
        <v>37.874384236453203</v>
      </c>
      <c r="W196" s="136">
        <v>8.5069717017287397E-2</v>
      </c>
      <c r="X196" s="137">
        <v>3.9900285428327802</v>
      </c>
      <c r="Y196" s="136">
        <v>-4.3313123362888603E-2</v>
      </c>
      <c r="Z196" s="15">
        <v>3370.74</v>
      </c>
      <c r="AA196" s="16">
        <v>0.36653098952421098</v>
      </c>
      <c r="AB196" s="17">
        <v>90.41</v>
      </c>
      <c r="AC196" s="16">
        <v>0.327021869954499</v>
      </c>
      <c r="AD196" s="17">
        <v>828.03</v>
      </c>
      <c r="AE196" s="16">
        <v>0.43792654337067</v>
      </c>
      <c r="AF196" s="18">
        <v>37.282822696604299</v>
      </c>
      <c r="AG196" s="16">
        <v>2.9772771997395E-2</v>
      </c>
      <c r="AH196" s="18">
        <v>4.0707945364298403</v>
      </c>
      <c r="AI196" s="16">
        <v>-4.9651739287807403E-2</v>
      </c>
      <c r="AJ196" s="15">
        <v>4819.63</v>
      </c>
      <c r="AK196" s="16">
        <v>0.35547730807414701</v>
      </c>
      <c r="AL196" s="17">
        <v>125.8</v>
      </c>
      <c r="AM196" s="16">
        <v>0.18110975495258699</v>
      </c>
      <c r="AN196" s="17">
        <v>1144.1099999999999</v>
      </c>
      <c r="AO196" s="16">
        <v>0.25915939381266301</v>
      </c>
      <c r="AP196" s="18">
        <v>38.311844197138299</v>
      </c>
      <c r="AQ196" s="16">
        <v>0.147630270929868</v>
      </c>
      <c r="AR196" s="18">
        <v>4.2125582330370301</v>
      </c>
      <c r="AS196" s="16">
        <v>7.6493821778860493E-2</v>
      </c>
    </row>
    <row r="197" spans="3:45" x14ac:dyDescent="0.2">
      <c r="C197" s="144" t="s">
        <v>19</v>
      </c>
      <c r="D197" s="144" t="s">
        <v>22</v>
      </c>
      <c r="E197" s="145" t="s">
        <v>279</v>
      </c>
      <c r="F197" s="15">
        <v>469.19</v>
      </c>
      <c r="G197" s="16">
        <v>-0.32841418204199602</v>
      </c>
      <c r="H197" s="17">
        <v>6.58</v>
      </c>
      <c r="I197" s="16">
        <v>-0.102319236016371</v>
      </c>
      <c r="J197" s="17">
        <v>173.06</v>
      </c>
      <c r="K197" s="16">
        <v>-0.26219304229195101</v>
      </c>
      <c r="L197" s="137">
        <v>71.305471124620098</v>
      </c>
      <c r="M197" s="136">
        <v>-0.25186564656046101</v>
      </c>
      <c r="N197" s="137">
        <v>2.71114064486305</v>
      </c>
      <c r="O197" s="136">
        <v>-8.97540190672063E-2</v>
      </c>
      <c r="P197" s="15">
        <v>2339.81</v>
      </c>
      <c r="Q197" s="16">
        <v>-0.196640034609086</v>
      </c>
      <c r="R197" s="17">
        <v>33.85</v>
      </c>
      <c r="S197" s="16">
        <v>-0.108506715828286</v>
      </c>
      <c r="T197" s="17">
        <v>813.36</v>
      </c>
      <c r="U197" s="16">
        <v>-0.32644898432389002</v>
      </c>
      <c r="V197" s="18">
        <v>69.122895125553896</v>
      </c>
      <c r="W197" s="16">
        <v>-9.8860328334031702E-2</v>
      </c>
      <c r="X197" s="18">
        <v>2.8767212550408199</v>
      </c>
      <c r="Y197" s="16">
        <v>0.19272326326240199</v>
      </c>
      <c r="Z197" s="15">
        <v>4083.71</v>
      </c>
      <c r="AA197" s="16">
        <v>-0.25216638099005301</v>
      </c>
      <c r="AB197" s="17">
        <v>59.35</v>
      </c>
      <c r="AC197" s="16">
        <v>-0.23939510444700801</v>
      </c>
      <c r="AD197" s="17">
        <v>1406.35</v>
      </c>
      <c r="AE197" s="16">
        <v>-0.41400130004333502</v>
      </c>
      <c r="AF197" s="18">
        <v>68.807245155855099</v>
      </c>
      <c r="AG197" s="16">
        <v>-1.6790947070830502E-2</v>
      </c>
      <c r="AH197" s="18">
        <v>2.9037650655953402</v>
      </c>
      <c r="AI197" s="16">
        <v>0.27616941652814297</v>
      </c>
      <c r="AJ197" s="15">
        <v>6336.22</v>
      </c>
      <c r="AK197" s="16">
        <v>-0.30891421715656903</v>
      </c>
      <c r="AL197" s="17">
        <v>91.36</v>
      </c>
      <c r="AM197" s="16">
        <v>-0.37505985361515798</v>
      </c>
      <c r="AN197" s="17">
        <v>2178.13</v>
      </c>
      <c r="AO197" s="16">
        <v>-0.50210074428981599</v>
      </c>
      <c r="AP197" s="18">
        <v>69.354422066549901</v>
      </c>
      <c r="AQ197" s="16">
        <v>0.10584315448644099</v>
      </c>
      <c r="AR197" s="18">
        <v>2.9090182863281799</v>
      </c>
      <c r="AS197" s="16">
        <v>0.38800324547120202</v>
      </c>
    </row>
    <row r="198" spans="3:45" x14ac:dyDescent="0.2">
      <c r="C198" s="144" t="s">
        <v>19</v>
      </c>
      <c r="D198" s="144" t="s">
        <v>22</v>
      </c>
      <c r="E198" s="145" t="s">
        <v>280</v>
      </c>
      <c r="F198" s="15">
        <v>1639.01</v>
      </c>
      <c r="G198" s="16">
        <v>0.18137915624527001</v>
      </c>
      <c r="H198" s="17">
        <v>25.31</v>
      </c>
      <c r="I198" s="16">
        <v>0.47666277712952199</v>
      </c>
      <c r="J198" s="17">
        <v>608.07000000000005</v>
      </c>
      <c r="K198" s="16">
        <v>0.108140615603302</v>
      </c>
      <c r="L198" s="137">
        <v>64.757408139075494</v>
      </c>
      <c r="M198" s="136">
        <v>-0.19996686139692099</v>
      </c>
      <c r="N198" s="137">
        <v>2.6954298024898402</v>
      </c>
      <c r="O198" s="136">
        <v>6.6091378305897105E-2</v>
      </c>
      <c r="P198" s="15">
        <v>7644.47</v>
      </c>
      <c r="Q198" s="16">
        <v>9.8327610235485197E-2</v>
      </c>
      <c r="R198" s="17">
        <v>126.05</v>
      </c>
      <c r="S198" s="16">
        <v>0.47582250321976299</v>
      </c>
      <c r="T198" s="17">
        <v>2708.24</v>
      </c>
      <c r="U198" s="16">
        <v>-9.4184689775749005E-3</v>
      </c>
      <c r="V198" s="18">
        <v>60.646330821102701</v>
      </c>
      <c r="W198" s="16">
        <v>-0.25578610717800199</v>
      </c>
      <c r="X198" s="18">
        <v>2.8226708120402901</v>
      </c>
      <c r="Y198" s="16">
        <v>0.108770531085766</v>
      </c>
      <c r="Z198" s="15">
        <v>12657.45</v>
      </c>
      <c r="AA198" s="16">
        <v>8.4534473037976607E-2</v>
      </c>
      <c r="AB198" s="17">
        <v>215.09</v>
      </c>
      <c r="AC198" s="16">
        <v>0.50454672635702302</v>
      </c>
      <c r="AD198" s="17">
        <v>4425.2</v>
      </c>
      <c r="AE198" s="16">
        <v>-3.2857323944277698E-2</v>
      </c>
      <c r="AF198" s="18">
        <v>58.847226742293898</v>
      </c>
      <c r="AG198" s="16">
        <v>-0.27916198677061199</v>
      </c>
      <c r="AH198" s="18">
        <v>2.86031139835488</v>
      </c>
      <c r="AI198" s="16">
        <v>0.121380019606839</v>
      </c>
      <c r="AJ198" s="15">
        <v>17768.87</v>
      </c>
      <c r="AK198" s="16">
        <v>7.4235805220259604E-2</v>
      </c>
      <c r="AL198" s="17">
        <v>281</v>
      </c>
      <c r="AM198" s="16">
        <v>0.38410008866121598</v>
      </c>
      <c r="AN198" s="17">
        <v>6397.81</v>
      </c>
      <c r="AO198" s="16">
        <v>-1.53458550339205E-2</v>
      </c>
      <c r="AP198" s="18">
        <v>63.234412811387898</v>
      </c>
      <c r="AQ198" s="16">
        <v>-0.22387418798641601</v>
      </c>
      <c r="AR198" s="18">
        <v>2.7773363072676398</v>
      </c>
      <c r="AS198" s="16">
        <v>9.0977792265594007E-2</v>
      </c>
    </row>
    <row r="199" spans="3:45" x14ac:dyDescent="0.2">
      <c r="C199" s="144" t="s">
        <v>19</v>
      </c>
      <c r="D199" s="144" t="s">
        <v>22</v>
      </c>
      <c r="E199" s="145" t="s">
        <v>281</v>
      </c>
      <c r="F199" s="15">
        <v>1694.75</v>
      </c>
      <c r="G199" s="16">
        <v>-0.12948228658896799</v>
      </c>
      <c r="H199" s="17">
        <v>34.75</v>
      </c>
      <c r="I199" s="16">
        <v>4.3230261182827898E-2</v>
      </c>
      <c r="J199" s="17">
        <v>576.66999999999996</v>
      </c>
      <c r="K199" s="16">
        <v>-0.13067008366624</v>
      </c>
      <c r="L199" s="137">
        <v>48.7697841726619</v>
      </c>
      <c r="M199" s="136">
        <v>-0.165555538597943</v>
      </c>
      <c r="N199" s="137">
        <v>2.9388558447638999</v>
      </c>
      <c r="O199" s="136">
        <v>1.36633636431293E-3</v>
      </c>
      <c r="P199" s="15">
        <v>7163.03</v>
      </c>
      <c r="Q199" s="16">
        <v>4.2022588941776101E-2</v>
      </c>
      <c r="R199" s="17">
        <v>135.19</v>
      </c>
      <c r="S199" s="16">
        <v>0.129312505220951</v>
      </c>
      <c r="T199" s="17">
        <v>2362.2399999999998</v>
      </c>
      <c r="U199" s="16">
        <v>5.0032333821175903E-3</v>
      </c>
      <c r="V199" s="18">
        <v>52.9849101264886</v>
      </c>
      <c r="W199" s="16">
        <v>-7.7294739831200499E-2</v>
      </c>
      <c r="X199" s="18">
        <v>3.0323040842590099</v>
      </c>
      <c r="Y199" s="16">
        <v>3.6835061152070102E-2</v>
      </c>
      <c r="Z199" s="15">
        <v>12343.28</v>
      </c>
      <c r="AA199" s="16">
        <v>2.4774862659372999E-2</v>
      </c>
      <c r="AB199" s="17">
        <v>236.99</v>
      </c>
      <c r="AC199" s="16">
        <v>0.16801379990142901</v>
      </c>
      <c r="AD199" s="17">
        <v>3952.62</v>
      </c>
      <c r="AE199" s="16">
        <v>-4.4730164100828897E-2</v>
      </c>
      <c r="AF199" s="18">
        <v>52.083547829022301</v>
      </c>
      <c r="AG199" s="16">
        <v>-0.122634627479696</v>
      </c>
      <c r="AH199" s="18">
        <v>3.1228096806675101</v>
      </c>
      <c r="AI199" s="16">
        <v>7.2759574465971297E-2</v>
      </c>
      <c r="AJ199" s="15">
        <v>19005.2</v>
      </c>
      <c r="AK199" s="16">
        <v>2.5333371458105099E-2</v>
      </c>
      <c r="AL199" s="17">
        <v>365.32</v>
      </c>
      <c r="AM199" s="16">
        <v>0.182418436043501</v>
      </c>
      <c r="AN199" s="17">
        <v>6157.74</v>
      </c>
      <c r="AO199" s="16">
        <v>-4.2532746202933E-2</v>
      </c>
      <c r="AP199" s="18">
        <v>52.023431512099002</v>
      </c>
      <c r="AQ199" s="16">
        <v>-0.13285065573826799</v>
      </c>
      <c r="AR199" s="18">
        <v>3.0863920854079598</v>
      </c>
      <c r="AS199" s="16">
        <v>7.0880875969281207E-2</v>
      </c>
    </row>
    <row r="200" spans="3:45" x14ac:dyDescent="0.2">
      <c r="C200" s="144" t="s">
        <v>19</v>
      </c>
      <c r="D200" s="144" t="s">
        <v>22</v>
      </c>
      <c r="E200" s="145" t="s">
        <v>282</v>
      </c>
      <c r="F200" s="15">
        <v>311.33999999999997</v>
      </c>
      <c r="G200" s="136">
        <v>1.7650519709747101E-2</v>
      </c>
      <c r="H200" s="17">
        <v>3.58</v>
      </c>
      <c r="I200" s="136">
        <v>-0.266393442622951</v>
      </c>
      <c r="J200" s="17">
        <v>94.37</v>
      </c>
      <c r="K200" s="136">
        <v>-9.5507976490343902E-3</v>
      </c>
      <c r="L200" s="18">
        <v>86.966480446927406</v>
      </c>
      <c r="M200" s="136">
        <v>0.38718841792837</v>
      </c>
      <c r="N200" s="18">
        <v>3.2991416763802102</v>
      </c>
      <c r="O200" s="136">
        <v>2.74636168056024E-2</v>
      </c>
      <c r="P200" s="15">
        <v>1128.6199999999999</v>
      </c>
      <c r="Q200" s="16">
        <v>-0.12380346093828901</v>
      </c>
      <c r="R200" s="17">
        <v>12.3</v>
      </c>
      <c r="S200" s="16">
        <v>-0.21904761904761899</v>
      </c>
      <c r="T200" s="17">
        <v>352.77</v>
      </c>
      <c r="U200" s="16">
        <v>-7.4410306194736694E-2</v>
      </c>
      <c r="V200" s="18">
        <v>91.757723577235794</v>
      </c>
      <c r="W200" s="16">
        <v>0.12195898294487401</v>
      </c>
      <c r="X200" s="18">
        <v>3.1993083312073001</v>
      </c>
      <c r="Y200" s="16">
        <v>-5.33639852238285E-2</v>
      </c>
      <c r="Z200" s="15">
        <v>2056.91</v>
      </c>
      <c r="AA200" s="16">
        <v>-9.4478587025427996E-2</v>
      </c>
      <c r="AB200" s="17">
        <v>23.91</v>
      </c>
      <c r="AC200" s="16">
        <v>-0.12864431486880501</v>
      </c>
      <c r="AD200" s="17">
        <v>665.12</v>
      </c>
      <c r="AE200" s="16">
        <v>-6.3066108833762999E-2</v>
      </c>
      <c r="AF200" s="18">
        <v>86.027185278126296</v>
      </c>
      <c r="AG200" s="16">
        <v>3.9209852447605803E-2</v>
      </c>
      <c r="AH200" s="18">
        <v>3.0925396920856398</v>
      </c>
      <c r="AI200" s="16">
        <v>-3.35268885967661E-2</v>
      </c>
      <c r="AJ200" s="15">
        <v>3703.75</v>
      </c>
      <c r="AK200" s="16">
        <v>0.15318033358553099</v>
      </c>
      <c r="AL200" s="17">
        <v>44.62</v>
      </c>
      <c r="AM200" s="16">
        <v>0.13105196451204101</v>
      </c>
      <c r="AN200" s="17">
        <v>1191.97</v>
      </c>
      <c r="AO200" s="16">
        <v>0.155715213744825</v>
      </c>
      <c r="AP200" s="18">
        <v>83.006499327655703</v>
      </c>
      <c r="AQ200" s="16">
        <v>1.9564414162912901E-2</v>
      </c>
      <c r="AR200" s="18">
        <v>3.1072510214183202</v>
      </c>
      <c r="AS200" s="16">
        <v>-2.1933432468027999E-3</v>
      </c>
    </row>
    <row r="201" spans="3:45" x14ac:dyDescent="0.2">
      <c r="C201" s="144" t="s">
        <v>19</v>
      </c>
      <c r="D201" s="144" t="s">
        <v>22</v>
      </c>
      <c r="E201" s="145" t="s">
        <v>283</v>
      </c>
      <c r="F201" s="15"/>
      <c r="G201" s="16"/>
      <c r="H201" s="17"/>
      <c r="I201" s="16"/>
      <c r="J201" s="17"/>
      <c r="K201" s="16"/>
      <c r="L201" s="18"/>
      <c r="M201" s="16"/>
      <c r="N201" s="18"/>
      <c r="O201" s="16"/>
      <c r="P201" s="15">
        <v>46.31</v>
      </c>
      <c r="Q201" s="16"/>
      <c r="R201" s="17">
        <v>3.48</v>
      </c>
      <c r="S201" s="16"/>
      <c r="T201" s="17">
        <v>9.2799999999999994</v>
      </c>
      <c r="U201" s="16"/>
      <c r="V201" s="18">
        <v>13.3074712643678</v>
      </c>
      <c r="W201" s="16"/>
      <c r="X201" s="18">
        <v>4.9903017241379297</v>
      </c>
      <c r="Y201" s="16"/>
      <c r="Z201" s="15">
        <v>1939.83</v>
      </c>
      <c r="AA201" s="16">
        <v>998.91237113402099</v>
      </c>
      <c r="AB201" s="17">
        <v>145.77000000000001</v>
      </c>
      <c r="AC201" s="16">
        <v>246.06779661017001</v>
      </c>
      <c r="AD201" s="17">
        <v>388.74</v>
      </c>
      <c r="AE201" s="16">
        <v>328.44067796610199</v>
      </c>
      <c r="AF201" s="18">
        <v>13.307470672978001</v>
      </c>
      <c r="AG201" s="16">
        <v>3.04711736961701</v>
      </c>
      <c r="AH201" s="18">
        <v>4.9900447599938298</v>
      </c>
      <c r="AI201" s="16">
        <v>2.0351818643261401</v>
      </c>
      <c r="AJ201" s="15">
        <v>3752.06</v>
      </c>
      <c r="AK201" s="16">
        <v>326.11944202266801</v>
      </c>
      <c r="AL201" s="17">
        <v>284.02</v>
      </c>
      <c r="AM201" s="16">
        <v>87.204968944099406</v>
      </c>
      <c r="AN201" s="17">
        <v>756.64</v>
      </c>
      <c r="AO201" s="16">
        <v>78.395592864638004</v>
      </c>
      <c r="AP201" s="18">
        <v>13.2105485529188</v>
      </c>
      <c r="AQ201" s="16">
        <v>2.7086282772797401</v>
      </c>
      <c r="AR201" s="18">
        <v>4.9588443645591003</v>
      </c>
      <c r="AS201" s="16">
        <v>3.1201209062116999</v>
      </c>
    </row>
    <row r="202" spans="3:45" x14ac:dyDescent="0.2">
      <c r="C202" s="144" t="s">
        <v>19</v>
      </c>
      <c r="D202" s="144" t="s">
        <v>22</v>
      </c>
      <c r="E202" s="145" t="s">
        <v>284</v>
      </c>
      <c r="F202" s="15">
        <v>2090.56</v>
      </c>
      <c r="G202" s="16">
        <v>0.443717024391591</v>
      </c>
      <c r="H202" s="17">
        <v>27.1</v>
      </c>
      <c r="I202" s="16">
        <v>0.73940949935815103</v>
      </c>
      <c r="J202" s="17">
        <v>733.21</v>
      </c>
      <c r="K202" s="16">
        <v>0.47133425641643101</v>
      </c>
      <c r="L202" s="18">
        <v>77.142435424354204</v>
      </c>
      <c r="M202" s="16">
        <v>-0.16999589520217701</v>
      </c>
      <c r="N202" s="18">
        <v>2.85124316362297</v>
      </c>
      <c r="O202" s="16">
        <v>-1.8770195762384999E-2</v>
      </c>
      <c r="P202" s="15">
        <v>8086.89</v>
      </c>
      <c r="Q202" s="16">
        <v>0.45127129289985402</v>
      </c>
      <c r="R202" s="17">
        <v>97.65</v>
      </c>
      <c r="S202" s="16">
        <v>0.62479201331114798</v>
      </c>
      <c r="T202" s="17">
        <v>2830.73</v>
      </c>
      <c r="U202" s="16">
        <v>0.472268164560254</v>
      </c>
      <c r="V202" s="18">
        <v>82.815053763440901</v>
      </c>
      <c r="W202" s="16">
        <v>-0.106795650760049</v>
      </c>
      <c r="X202" s="18">
        <v>2.85682138529637</v>
      </c>
      <c r="Y202" s="16">
        <v>-1.42615809849227E-2</v>
      </c>
      <c r="Z202" s="15">
        <v>12836.74</v>
      </c>
      <c r="AA202" s="16">
        <v>0.25584940067856599</v>
      </c>
      <c r="AB202" s="17">
        <v>157.54</v>
      </c>
      <c r="AC202" s="16">
        <v>0.434006917895503</v>
      </c>
      <c r="AD202" s="17">
        <v>4479.8999999999996</v>
      </c>
      <c r="AE202" s="16">
        <v>0.274505620183157</v>
      </c>
      <c r="AF202" s="18">
        <v>81.482417163894894</v>
      </c>
      <c r="AG202" s="16">
        <v>-0.124237557708853</v>
      </c>
      <c r="AH202" s="18">
        <v>2.86540770999353</v>
      </c>
      <c r="AI202" s="16">
        <v>-1.4638004893152499E-2</v>
      </c>
      <c r="AJ202" s="15">
        <v>19029.97</v>
      </c>
      <c r="AK202" s="16">
        <v>0.22879359140837499</v>
      </c>
      <c r="AL202" s="17">
        <v>236.71</v>
      </c>
      <c r="AM202" s="16">
        <v>0.42501956534826302</v>
      </c>
      <c r="AN202" s="17">
        <v>6623.79</v>
      </c>
      <c r="AO202" s="16">
        <v>0.246113297564132</v>
      </c>
      <c r="AP202" s="18">
        <v>80.393603988002198</v>
      </c>
      <c r="AQ202" s="16">
        <v>-0.137700547214544</v>
      </c>
      <c r="AR202" s="18">
        <v>2.87297302601683</v>
      </c>
      <c r="AS202" s="16">
        <v>-1.389898189002E-2</v>
      </c>
    </row>
    <row r="203" spans="3:45" x14ac:dyDescent="0.2">
      <c r="C203" s="144" t="s">
        <v>19</v>
      </c>
      <c r="D203" s="144" t="s">
        <v>22</v>
      </c>
      <c r="E203" s="145" t="s">
        <v>285</v>
      </c>
      <c r="F203" s="15"/>
      <c r="G203" s="16"/>
      <c r="H203" s="17"/>
      <c r="I203" s="16"/>
      <c r="J203" s="17"/>
      <c r="K203" s="16"/>
      <c r="L203" s="18"/>
      <c r="M203" s="16"/>
      <c r="N203" s="18"/>
      <c r="O203" s="16"/>
      <c r="P203" s="15">
        <v>15.28</v>
      </c>
      <c r="Q203" s="16"/>
      <c r="R203" s="17">
        <v>1.0900000000000001</v>
      </c>
      <c r="S203" s="16"/>
      <c r="T203" s="17">
        <v>34.85</v>
      </c>
      <c r="U203" s="16"/>
      <c r="V203" s="18">
        <v>14.0183486238532</v>
      </c>
      <c r="W203" s="16"/>
      <c r="X203" s="18">
        <v>0.43845050215207998</v>
      </c>
      <c r="Y203" s="16"/>
      <c r="Z203" s="15">
        <v>30.59</v>
      </c>
      <c r="AA203" s="16"/>
      <c r="AB203" s="17">
        <v>1.89</v>
      </c>
      <c r="AC203" s="16"/>
      <c r="AD203" s="17">
        <v>60.61</v>
      </c>
      <c r="AE203" s="16"/>
      <c r="AF203" s="18">
        <v>16.185185185185201</v>
      </c>
      <c r="AG203" s="16"/>
      <c r="AH203" s="18">
        <v>0.50470219435736696</v>
      </c>
      <c r="AI203" s="16"/>
      <c r="AJ203" s="15">
        <v>30.59</v>
      </c>
      <c r="AK203" s="16"/>
      <c r="AL203" s="17">
        <v>1.89</v>
      </c>
      <c r="AM203" s="16"/>
      <c r="AN203" s="17">
        <v>60.61</v>
      </c>
      <c r="AO203" s="16"/>
      <c r="AP203" s="18">
        <v>16.185185185185201</v>
      </c>
      <c r="AQ203" s="16"/>
      <c r="AR203" s="18">
        <v>0.50470219435736696</v>
      </c>
      <c r="AS203" s="16"/>
    </row>
    <row r="204" spans="3:45" x14ac:dyDescent="0.2">
      <c r="C204" s="144" t="s">
        <v>19</v>
      </c>
      <c r="D204" s="144" t="s">
        <v>22</v>
      </c>
      <c r="E204" s="145" t="s">
        <v>286</v>
      </c>
      <c r="F204" s="15">
        <v>8.48</v>
      </c>
      <c r="G204" s="16"/>
      <c r="H204" s="17">
        <v>0.62</v>
      </c>
      <c r="I204" s="16"/>
      <c r="J204" s="17">
        <v>2.84</v>
      </c>
      <c r="K204" s="16"/>
      <c r="L204" s="18">
        <v>13.677419354838699</v>
      </c>
      <c r="M204" s="16"/>
      <c r="N204" s="18">
        <v>2.9859154929577501</v>
      </c>
      <c r="O204" s="16"/>
      <c r="P204" s="15">
        <v>25.66</v>
      </c>
      <c r="Q204" s="16"/>
      <c r="R204" s="17">
        <v>2.0099999999999998</v>
      </c>
      <c r="S204" s="16"/>
      <c r="T204" s="17">
        <v>8.58</v>
      </c>
      <c r="U204" s="16"/>
      <c r="V204" s="18">
        <v>12.7661691542289</v>
      </c>
      <c r="W204" s="16"/>
      <c r="X204" s="18">
        <v>2.9906759906759901</v>
      </c>
      <c r="Y204" s="16"/>
      <c r="Z204" s="15">
        <v>375.37</v>
      </c>
      <c r="AA204" s="16">
        <v>42.851635514018703</v>
      </c>
      <c r="AB204" s="17">
        <v>78.53</v>
      </c>
      <c r="AC204" s="16">
        <v>26.458041958041999</v>
      </c>
      <c r="AD204" s="17">
        <v>154.31</v>
      </c>
      <c r="AE204" s="16">
        <v>25.697231833909999</v>
      </c>
      <c r="AF204" s="18">
        <v>4.7799567044441602</v>
      </c>
      <c r="AG204" s="16">
        <v>0.59704160919512905</v>
      </c>
      <c r="AH204" s="18">
        <v>2.43257079904089</v>
      </c>
      <c r="AI204" s="16">
        <v>0.64255364701592899</v>
      </c>
      <c r="AJ204" s="15">
        <v>473.62</v>
      </c>
      <c r="AK204" s="16">
        <v>2.4287989575037998</v>
      </c>
      <c r="AL204" s="17">
        <v>84.18</v>
      </c>
      <c r="AM204" s="16">
        <v>9.3415233415233399</v>
      </c>
      <c r="AN204" s="17">
        <v>175.71</v>
      </c>
      <c r="AO204" s="16">
        <v>6.7235164835164802</v>
      </c>
      <c r="AP204" s="18">
        <v>5.6262770254217198</v>
      </c>
      <c r="AQ204" s="16">
        <v>-0.66844353155047598</v>
      </c>
      <c r="AR204" s="18">
        <v>2.6954641170109799</v>
      </c>
      <c r="AS204" s="16">
        <v>-0.55605727458191601</v>
      </c>
    </row>
    <row r="205" spans="3:45" x14ac:dyDescent="0.2">
      <c r="C205" s="144" t="s">
        <v>19</v>
      </c>
      <c r="D205" s="144" t="s">
        <v>22</v>
      </c>
      <c r="E205" s="145" t="s">
        <v>287</v>
      </c>
      <c r="F205" s="15">
        <v>311.47000000000003</v>
      </c>
      <c r="G205" s="16">
        <v>-0.189808552700031</v>
      </c>
      <c r="H205" s="17">
        <v>8.8800000000000008</v>
      </c>
      <c r="I205" s="16">
        <v>-0.82289589150378895</v>
      </c>
      <c r="J205" s="17">
        <v>17.920000000000002</v>
      </c>
      <c r="K205" s="16">
        <v>-0.82309970384995101</v>
      </c>
      <c r="L205" s="18">
        <v>35.075450450450496</v>
      </c>
      <c r="M205" s="16">
        <v>3.57466206842573</v>
      </c>
      <c r="N205" s="18">
        <v>17.3811383928571</v>
      </c>
      <c r="O205" s="16">
        <v>3.5799326792124302</v>
      </c>
      <c r="P205" s="15">
        <v>1127.4000000000001</v>
      </c>
      <c r="Q205" s="16">
        <v>-0.18930579724735</v>
      </c>
      <c r="R205" s="17">
        <v>96.34</v>
      </c>
      <c r="S205" s="16">
        <v>-0.42252592459389798</v>
      </c>
      <c r="T205" s="17">
        <v>194.6</v>
      </c>
      <c r="U205" s="16">
        <v>-0.422671848577447</v>
      </c>
      <c r="V205" s="18">
        <v>11.702304338800101</v>
      </c>
      <c r="W205" s="16">
        <v>0.40386250617837399</v>
      </c>
      <c r="X205" s="18">
        <v>5.7934224049332004</v>
      </c>
      <c r="Y205" s="16">
        <v>0.40421734286657601</v>
      </c>
      <c r="Z205" s="15">
        <v>2463.84</v>
      </c>
      <c r="AA205" s="16">
        <v>-0.43824385083311301</v>
      </c>
      <c r="AB205" s="17">
        <v>197.96</v>
      </c>
      <c r="AC205" s="16">
        <v>-0.71315964876691695</v>
      </c>
      <c r="AD205" s="17">
        <v>399.88</v>
      </c>
      <c r="AE205" s="16">
        <v>-0.666869381940568</v>
      </c>
      <c r="AF205" s="18">
        <v>12.4461507375227</v>
      </c>
      <c r="AG205" s="16">
        <v>0.95842790859787597</v>
      </c>
      <c r="AH205" s="18">
        <v>6.1614484345303602</v>
      </c>
      <c r="AI205" s="16">
        <v>0.68629396012667798</v>
      </c>
      <c r="AJ205" s="15">
        <v>6127.53</v>
      </c>
      <c r="AK205" s="16">
        <v>-0.55884963811808397</v>
      </c>
      <c r="AL205" s="17">
        <v>625.94000000000005</v>
      </c>
      <c r="AM205" s="16">
        <v>-0.75317239366861999</v>
      </c>
      <c r="AN205" s="17">
        <v>1233.56</v>
      </c>
      <c r="AO205" s="16">
        <v>-0.720781366712692</v>
      </c>
      <c r="AP205" s="18">
        <v>9.7893248554174495</v>
      </c>
      <c r="AQ205" s="16">
        <v>0.78728128688184995</v>
      </c>
      <c r="AR205" s="18">
        <v>4.9673546483348998</v>
      </c>
      <c r="AS205" s="16">
        <v>0.57994599675582403</v>
      </c>
    </row>
    <row r="206" spans="3:45" x14ac:dyDescent="0.2">
      <c r="C206" s="144" t="s">
        <v>19</v>
      </c>
      <c r="D206" s="144" t="s">
        <v>22</v>
      </c>
      <c r="E206" s="145" t="s">
        <v>288</v>
      </c>
      <c r="F206" s="15">
        <v>928.35</v>
      </c>
      <c r="G206" s="16">
        <v>0.38667323893170802</v>
      </c>
      <c r="H206" s="17">
        <v>9.69</v>
      </c>
      <c r="I206" s="16">
        <v>0.11764705882352899</v>
      </c>
      <c r="J206" s="17">
        <v>310.47000000000003</v>
      </c>
      <c r="K206" s="16">
        <v>0.35783949267439302</v>
      </c>
      <c r="L206" s="18">
        <v>95.804953560371501</v>
      </c>
      <c r="M206" s="16">
        <v>0.240707634833634</v>
      </c>
      <c r="N206" s="18">
        <v>2.9901439752633099</v>
      </c>
      <c r="O206" s="16">
        <v>2.1235018139386001E-2</v>
      </c>
      <c r="P206" s="15">
        <v>3303.84</v>
      </c>
      <c r="Q206" s="16">
        <v>0.32878585562830798</v>
      </c>
      <c r="R206" s="17">
        <v>34.700000000000003</v>
      </c>
      <c r="S206" s="16">
        <v>0.25497287522604001</v>
      </c>
      <c r="T206" s="17">
        <v>1110.46</v>
      </c>
      <c r="U206" s="16">
        <v>0.32782494320220001</v>
      </c>
      <c r="V206" s="18">
        <v>95.211527377521605</v>
      </c>
      <c r="W206" s="16">
        <v>5.8816395046764197E-2</v>
      </c>
      <c r="X206" s="18">
        <v>2.9751994668876001</v>
      </c>
      <c r="Y206" s="16">
        <v>7.2367402873952801E-4</v>
      </c>
      <c r="Z206" s="15">
        <v>5258.58</v>
      </c>
      <c r="AA206" s="16">
        <v>9.5302466345763295E-2</v>
      </c>
      <c r="AB206" s="17">
        <v>55.24</v>
      </c>
      <c r="AC206" s="16">
        <v>-2.5279884434814101E-3</v>
      </c>
      <c r="AD206" s="17">
        <v>1764.27</v>
      </c>
      <c r="AE206" s="16">
        <v>0.12771819030208501</v>
      </c>
      <c r="AF206" s="18">
        <v>95.195148443157095</v>
      </c>
      <c r="AG206" s="16">
        <v>9.8078395840484695E-2</v>
      </c>
      <c r="AH206" s="18">
        <v>2.9805982077573199</v>
      </c>
      <c r="AI206" s="16">
        <v>-2.8744525214795501E-2</v>
      </c>
      <c r="AJ206" s="15">
        <v>8510.27</v>
      </c>
      <c r="AK206" s="16">
        <v>8.8123717403673404E-2</v>
      </c>
      <c r="AL206" s="17">
        <v>91.06</v>
      </c>
      <c r="AM206" s="16">
        <v>4.7389003910742897E-2</v>
      </c>
      <c r="AN206" s="17">
        <v>2857.19</v>
      </c>
      <c r="AO206" s="16">
        <v>0.109821088694328</v>
      </c>
      <c r="AP206" s="18">
        <v>93.457830002196403</v>
      </c>
      <c r="AQ206" s="16">
        <v>3.88916757201338E-2</v>
      </c>
      <c r="AR206" s="18">
        <v>2.97854535400166</v>
      </c>
      <c r="AS206" s="16">
        <v>-1.95503324920424E-2</v>
      </c>
    </row>
    <row r="207" spans="3:45" x14ac:dyDescent="0.2">
      <c r="C207" s="144" t="s">
        <v>19</v>
      </c>
      <c r="D207" s="144" t="s">
        <v>22</v>
      </c>
      <c r="E207" s="145" t="s">
        <v>289</v>
      </c>
      <c r="F207" s="15">
        <v>76.13</v>
      </c>
      <c r="G207" s="16">
        <v>0.48924100156494499</v>
      </c>
      <c r="H207" s="17">
        <v>0.99</v>
      </c>
      <c r="I207" s="16">
        <v>1.02040816326531E-2</v>
      </c>
      <c r="J207" s="17">
        <v>31.37</v>
      </c>
      <c r="K207" s="16">
        <v>0.61534500514933099</v>
      </c>
      <c r="L207" s="18">
        <v>76.898989898989896</v>
      </c>
      <c r="M207" s="16">
        <v>0.474198163165299</v>
      </c>
      <c r="N207" s="18">
        <v>2.4268409308256298</v>
      </c>
      <c r="O207" s="16">
        <v>-7.8066297405443602E-2</v>
      </c>
      <c r="P207" s="15">
        <v>326.61</v>
      </c>
      <c r="Q207" s="16">
        <v>0.44415458082773301</v>
      </c>
      <c r="R207" s="17">
        <v>6.24</v>
      </c>
      <c r="S207" s="16">
        <v>0.54074074074074097</v>
      </c>
      <c r="T207" s="17">
        <v>199.64</v>
      </c>
      <c r="U207" s="16">
        <v>0.90350877192982504</v>
      </c>
      <c r="V207" s="18">
        <v>52.341346153846203</v>
      </c>
      <c r="W207" s="16">
        <v>-6.2688132635846702E-2</v>
      </c>
      <c r="X207" s="18">
        <v>1.63599479062312</v>
      </c>
      <c r="Y207" s="16">
        <v>-0.241319713297873</v>
      </c>
      <c r="Z207" s="15">
        <v>562.44000000000005</v>
      </c>
      <c r="AA207" s="16">
        <v>0.12914818012085699</v>
      </c>
      <c r="AB207" s="17">
        <v>10.7</v>
      </c>
      <c r="AC207" s="16">
        <v>0.137088204038257</v>
      </c>
      <c r="AD207" s="17">
        <v>342.03</v>
      </c>
      <c r="AE207" s="16">
        <v>0.237669621856341</v>
      </c>
      <c r="AF207" s="18">
        <v>52.564485981308401</v>
      </c>
      <c r="AG207" s="16">
        <v>-6.9827686974517703E-3</v>
      </c>
      <c r="AH207" s="18">
        <v>1.64441715638979</v>
      </c>
      <c r="AI207" s="16">
        <v>-8.76820759103034E-2</v>
      </c>
      <c r="AJ207" s="15">
        <v>897.43</v>
      </c>
      <c r="AK207" s="16">
        <v>-0.22181178082429301</v>
      </c>
      <c r="AL207" s="17">
        <v>17.18</v>
      </c>
      <c r="AM207" s="16">
        <v>-0.63586265366680805</v>
      </c>
      <c r="AN207" s="17">
        <v>536.41</v>
      </c>
      <c r="AO207" s="16">
        <v>3.0546963554974899E-2</v>
      </c>
      <c r="AP207" s="18">
        <v>52.236903376018603</v>
      </c>
      <c r="AQ207" s="16">
        <v>1.1370733516129099</v>
      </c>
      <c r="AR207" s="18">
        <v>1.6730299584273201</v>
      </c>
      <c r="AS207" s="16">
        <v>-0.244878451253431</v>
      </c>
    </row>
    <row r="208" spans="3:45" x14ac:dyDescent="0.2">
      <c r="C208" s="144" t="s">
        <v>19</v>
      </c>
      <c r="D208" s="144" t="s">
        <v>22</v>
      </c>
      <c r="E208" s="145" t="s">
        <v>290</v>
      </c>
      <c r="F208" s="15"/>
      <c r="G208" s="16"/>
      <c r="H208" s="17"/>
      <c r="I208" s="16"/>
      <c r="J208" s="17"/>
      <c r="K208" s="16"/>
      <c r="L208" s="18"/>
      <c r="M208" s="16"/>
      <c r="N208" s="18"/>
      <c r="O208" s="16"/>
      <c r="P208" s="15"/>
      <c r="Q208" s="16"/>
      <c r="R208" s="17"/>
      <c r="S208" s="16"/>
      <c r="T208" s="17"/>
      <c r="U208" s="16"/>
      <c r="V208" s="18"/>
      <c r="W208" s="16"/>
      <c r="X208" s="18"/>
      <c r="Y208" s="16"/>
      <c r="Z208" s="15">
        <v>4.8499999999999996</v>
      </c>
      <c r="AA208" s="16"/>
      <c r="AB208" s="17">
        <v>0.15</v>
      </c>
      <c r="AC208" s="16"/>
      <c r="AD208" s="17">
        <v>1.22</v>
      </c>
      <c r="AE208" s="16"/>
      <c r="AF208" s="18">
        <v>32.3333333333333</v>
      </c>
      <c r="AG208" s="16"/>
      <c r="AH208" s="18">
        <v>3.9754098360655701</v>
      </c>
      <c r="AI208" s="16"/>
      <c r="AJ208" s="15">
        <v>19.260000000000002</v>
      </c>
      <c r="AK208" s="16">
        <v>-0.40738461538461501</v>
      </c>
      <c r="AL208" s="17">
        <v>0.6</v>
      </c>
      <c r="AM208" s="16">
        <v>-0.71153846153846201</v>
      </c>
      <c r="AN208" s="17">
        <v>4.84</v>
      </c>
      <c r="AO208" s="16">
        <v>-0.54850746268656703</v>
      </c>
      <c r="AP208" s="18">
        <v>32.1</v>
      </c>
      <c r="AQ208" s="16">
        <v>1.0544</v>
      </c>
      <c r="AR208" s="18">
        <v>3.9793388429752099</v>
      </c>
      <c r="AS208" s="16">
        <v>0.31256961220597601</v>
      </c>
    </row>
    <row r="209" spans="3:45" x14ac:dyDescent="0.2">
      <c r="C209" s="144" t="s">
        <v>19</v>
      </c>
      <c r="D209" s="144" t="s">
        <v>22</v>
      </c>
      <c r="E209" s="145" t="s">
        <v>291</v>
      </c>
      <c r="F209" s="15">
        <v>100.33</v>
      </c>
      <c r="G209" s="16">
        <v>0.217449338672491</v>
      </c>
      <c r="H209" s="17">
        <v>13.98</v>
      </c>
      <c r="I209" s="16">
        <v>0.51956521739130401</v>
      </c>
      <c r="J209" s="17">
        <v>41.93</v>
      </c>
      <c r="K209" s="16">
        <v>1.25672766415501</v>
      </c>
      <c r="L209" s="18">
        <v>7.1766809728183096</v>
      </c>
      <c r="M209" s="16">
        <v>-0.19881731646731601</v>
      </c>
      <c r="N209" s="18">
        <v>2.3927975196756499</v>
      </c>
      <c r="O209" s="16">
        <v>-0.46052447620951897</v>
      </c>
      <c r="P209" s="15">
        <v>135.77000000000001</v>
      </c>
      <c r="Q209" s="16">
        <v>-0.213520245612002</v>
      </c>
      <c r="R209" s="17">
        <v>19.77</v>
      </c>
      <c r="S209" s="16">
        <v>0.18525179856115101</v>
      </c>
      <c r="T209" s="17">
        <v>53.63</v>
      </c>
      <c r="U209" s="16">
        <v>0.59233966745843203</v>
      </c>
      <c r="V209" s="18">
        <v>6.8674759736975197</v>
      </c>
      <c r="W209" s="16">
        <v>-0.33644500236763802</v>
      </c>
      <c r="X209" s="18">
        <v>2.5316054447137799</v>
      </c>
      <c r="Y209" s="16">
        <v>-0.50608543487250102</v>
      </c>
      <c r="Z209" s="15">
        <v>184.17</v>
      </c>
      <c r="AA209" s="16">
        <v>-8.3959214125839496E-2</v>
      </c>
      <c r="AB209" s="17">
        <v>26.48</v>
      </c>
      <c r="AC209" s="16">
        <v>0.46460176991150498</v>
      </c>
      <c r="AD209" s="17">
        <v>67.19</v>
      </c>
      <c r="AE209" s="16">
        <v>0.84031772117228198</v>
      </c>
      <c r="AF209" s="18">
        <v>6.9550604229607202</v>
      </c>
      <c r="AG209" s="16">
        <v>-0.374546170369909</v>
      </c>
      <c r="AH209" s="18">
        <v>2.7410328917993798</v>
      </c>
      <c r="AI209" s="16">
        <v>-0.50223769768915605</v>
      </c>
      <c r="AJ209" s="15">
        <v>1051.52</v>
      </c>
      <c r="AK209" s="16">
        <v>4.2301417557821397</v>
      </c>
      <c r="AL209" s="17">
        <v>62.7</v>
      </c>
      <c r="AM209" s="16">
        <v>2.4679203539822998</v>
      </c>
      <c r="AN209" s="17">
        <v>140.35</v>
      </c>
      <c r="AO209" s="16">
        <v>2.8441522870446501</v>
      </c>
      <c r="AP209" s="18">
        <v>16.770653907496001</v>
      </c>
      <c r="AQ209" s="16">
        <v>0.508149329259029</v>
      </c>
      <c r="AR209" s="18">
        <v>7.4921268257926599</v>
      </c>
      <c r="AS209" s="16">
        <v>0.360544891368764</v>
      </c>
    </row>
    <row r="210" spans="3:45" x14ac:dyDescent="0.2">
      <c r="C210" s="144" t="s">
        <v>19</v>
      </c>
      <c r="D210" s="144" t="s">
        <v>22</v>
      </c>
      <c r="E210" s="145" t="s">
        <v>292</v>
      </c>
      <c r="F210" s="15">
        <v>338.38</v>
      </c>
      <c r="G210" s="16">
        <v>-4.6145172656800598E-2</v>
      </c>
      <c r="H210" s="17">
        <v>12.3</v>
      </c>
      <c r="I210" s="16">
        <v>0.25127161749745702</v>
      </c>
      <c r="J210" s="17">
        <v>53.24</v>
      </c>
      <c r="K210" s="16">
        <v>0.57748148148148104</v>
      </c>
      <c r="L210" s="18">
        <v>27.510569105691101</v>
      </c>
      <c r="M210" s="16">
        <v>-0.23769162985498801</v>
      </c>
      <c r="N210" s="18">
        <v>6.3557475582269003</v>
      </c>
      <c r="O210" s="16">
        <v>-0.39533057057038001</v>
      </c>
      <c r="P210" s="15">
        <v>1595.37</v>
      </c>
      <c r="Q210" s="16">
        <v>0.59517857857057099</v>
      </c>
      <c r="R210" s="17">
        <v>53.21</v>
      </c>
      <c r="S210" s="16">
        <v>7.0408368537517599E-2</v>
      </c>
      <c r="T210" s="17">
        <v>213.94</v>
      </c>
      <c r="U210" s="16">
        <v>0.47453304845268501</v>
      </c>
      <c r="V210" s="18">
        <v>29.982522082315398</v>
      </c>
      <c r="W210" s="16">
        <v>0.49025234243080501</v>
      </c>
      <c r="X210" s="18">
        <v>7.4570907731139604</v>
      </c>
      <c r="Y210" s="16">
        <v>8.1819481933272001E-2</v>
      </c>
      <c r="Z210" s="15">
        <v>2728.87</v>
      </c>
      <c r="AA210" s="16">
        <v>0.56142428819921297</v>
      </c>
      <c r="AB210" s="17">
        <v>91.79</v>
      </c>
      <c r="AC210" s="16">
        <v>-5.2343588684699599E-2</v>
      </c>
      <c r="AD210" s="17">
        <v>372.6</v>
      </c>
      <c r="AE210" s="16">
        <v>0.32085504626183098</v>
      </c>
      <c r="AF210" s="18">
        <v>29.729491229981502</v>
      </c>
      <c r="AG210" s="16">
        <v>0.64766920748421097</v>
      </c>
      <c r="AH210" s="18">
        <v>7.3238593666129903</v>
      </c>
      <c r="AI210" s="16">
        <v>0.18213144782103</v>
      </c>
      <c r="AJ210" s="15">
        <v>4645.92</v>
      </c>
      <c r="AK210" s="16">
        <v>0.64317747754120402</v>
      </c>
      <c r="AL210" s="17">
        <v>173.69</v>
      </c>
      <c r="AM210" s="16">
        <v>0.117768196151619</v>
      </c>
      <c r="AN210" s="17">
        <v>616.69000000000005</v>
      </c>
      <c r="AO210" s="16">
        <v>0.307710250646762</v>
      </c>
      <c r="AP210" s="18">
        <v>26.7483447521446</v>
      </c>
      <c r="AQ210" s="16">
        <v>0.47005209416274801</v>
      </c>
      <c r="AR210" s="18">
        <v>7.5336392677033803</v>
      </c>
      <c r="AS210" s="16">
        <v>0.25653024187011497</v>
      </c>
    </row>
    <row r="211" spans="3:45" x14ac:dyDescent="0.2">
      <c r="C211" s="144" t="s">
        <v>19</v>
      </c>
      <c r="D211" s="144" t="s">
        <v>22</v>
      </c>
      <c r="E211" s="145" t="s">
        <v>293</v>
      </c>
      <c r="F211" s="15">
        <v>193.95</v>
      </c>
      <c r="G211" s="16">
        <v>-0.14829615317056</v>
      </c>
      <c r="H211" s="17">
        <v>5.29</v>
      </c>
      <c r="I211" s="16">
        <v>0.20501138952164</v>
      </c>
      <c r="J211" s="17">
        <v>169.53</v>
      </c>
      <c r="K211" s="16">
        <v>0.21066914232664399</v>
      </c>
      <c r="L211" s="18">
        <v>36.6635160680529</v>
      </c>
      <c r="M211" s="16">
        <v>-0.29319850896384902</v>
      </c>
      <c r="N211" s="18">
        <v>1.14404530171651</v>
      </c>
      <c r="O211" s="16">
        <v>-0.29650156508272002</v>
      </c>
      <c r="P211" s="15">
        <v>625.69000000000005</v>
      </c>
      <c r="Q211" s="16">
        <v>-0.22264877624549601</v>
      </c>
      <c r="R211" s="17">
        <v>16.12</v>
      </c>
      <c r="S211" s="16">
        <v>-0.111845730027548</v>
      </c>
      <c r="T211" s="17">
        <v>516.92999999999995</v>
      </c>
      <c r="U211" s="16">
        <v>-0.110673364759316</v>
      </c>
      <c r="V211" s="18">
        <v>38.814516129032299</v>
      </c>
      <c r="W211" s="16">
        <v>-0.124756531566734</v>
      </c>
      <c r="X211" s="18">
        <v>1.21039599172035</v>
      </c>
      <c r="Y211" s="16">
        <v>-0.12591033153513501</v>
      </c>
      <c r="Z211" s="15">
        <v>1116.3900000000001</v>
      </c>
      <c r="AA211" s="16">
        <v>-0.32874158965324402</v>
      </c>
      <c r="AB211" s="17">
        <v>31.2</v>
      </c>
      <c r="AC211" s="16">
        <v>-7.8286558345642507E-2</v>
      </c>
      <c r="AD211" s="17">
        <v>998.93</v>
      </c>
      <c r="AE211" s="16">
        <v>-7.8749815552604602E-2</v>
      </c>
      <c r="AF211" s="18">
        <v>35.781730769230798</v>
      </c>
      <c r="AG211" s="16">
        <v>-0.27172765415904898</v>
      </c>
      <c r="AH211" s="18">
        <v>1.117585816824</v>
      </c>
      <c r="AI211" s="16">
        <v>-0.27136143723064299</v>
      </c>
      <c r="AJ211" s="15">
        <v>1843.49</v>
      </c>
      <c r="AK211" s="16">
        <v>-0.31094274458207799</v>
      </c>
      <c r="AL211" s="17">
        <v>43.85</v>
      </c>
      <c r="AM211" s="16">
        <v>-0.15396488520162099</v>
      </c>
      <c r="AN211" s="17">
        <v>1403.91</v>
      </c>
      <c r="AO211" s="16">
        <v>-0.15414879259652001</v>
      </c>
      <c r="AP211" s="18">
        <v>42.040820980615699</v>
      </c>
      <c r="AQ211" s="16">
        <v>-0.185545323869763</v>
      </c>
      <c r="AR211" s="18">
        <v>1.3131112393244599</v>
      </c>
      <c r="AS211" s="16">
        <v>-0.185368242798719</v>
      </c>
    </row>
    <row r="212" spans="3:45" x14ac:dyDescent="0.2">
      <c r="C212" s="144" t="s">
        <v>19</v>
      </c>
      <c r="D212" s="144" t="s">
        <v>22</v>
      </c>
      <c r="E212" s="145" t="s">
        <v>294</v>
      </c>
      <c r="F212" s="15">
        <v>110.54</v>
      </c>
      <c r="G212" s="16">
        <v>16.601910828025499</v>
      </c>
      <c r="H212" s="17">
        <v>26.85</v>
      </c>
      <c r="I212" s="16">
        <v>382.57142857142799</v>
      </c>
      <c r="J212" s="17">
        <v>155.71</v>
      </c>
      <c r="K212" s="16">
        <v>122.579365079365</v>
      </c>
      <c r="L212" s="18">
        <v>4.1169459962756099</v>
      </c>
      <c r="M212" s="16">
        <v>-0.95411047456380704</v>
      </c>
      <c r="N212" s="18">
        <v>0.70990944704900105</v>
      </c>
      <c r="O212" s="16">
        <v>-0.85756593896787603</v>
      </c>
      <c r="P212" s="15">
        <v>213.49</v>
      </c>
      <c r="Q212" s="16">
        <v>4.0746375089137201</v>
      </c>
      <c r="R212" s="17">
        <v>52.78</v>
      </c>
      <c r="S212" s="16">
        <v>4.83204419889503</v>
      </c>
      <c r="T212" s="17">
        <v>312.83999999999997</v>
      </c>
      <c r="U212" s="16">
        <v>8.4599334744481407</v>
      </c>
      <c r="V212" s="18">
        <v>4.0449033724895802</v>
      </c>
      <c r="W212" s="16">
        <v>-0.129869847372696</v>
      </c>
      <c r="X212" s="18">
        <v>0.68242552103311604</v>
      </c>
      <c r="Y212" s="16">
        <v>-0.46356520131768097</v>
      </c>
      <c r="Z212" s="15">
        <v>397.93</v>
      </c>
      <c r="AA212" s="16">
        <v>2.10518923136949</v>
      </c>
      <c r="AB212" s="17">
        <v>94.48</v>
      </c>
      <c r="AC212" s="16">
        <v>2.0340398201669898</v>
      </c>
      <c r="AD212" s="17">
        <v>494.35</v>
      </c>
      <c r="AE212" s="16">
        <v>2.9745135873934698</v>
      </c>
      <c r="AF212" s="18">
        <v>4.2117908552074503</v>
      </c>
      <c r="AG212" s="16">
        <v>2.3450388069918299E-2</v>
      </c>
      <c r="AH212" s="18">
        <v>0.80495600283200197</v>
      </c>
      <c r="AI212" s="16">
        <v>-0.218724716096416</v>
      </c>
      <c r="AJ212" s="15">
        <v>491.69</v>
      </c>
      <c r="AK212" s="16">
        <v>1.13843343626321</v>
      </c>
      <c r="AL212" s="17">
        <v>113.61</v>
      </c>
      <c r="AM212" s="16">
        <v>1.02947481243301</v>
      </c>
      <c r="AN212" s="17">
        <v>561.82000000000005</v>
      </c>
      <c r="AO212" s="16">
        <v>1.6557315055542401</v>
      </c>
      <c r="AP212" s="18">
        <v>4.3278760672476002</v>
      </c>
      <c r="AQ212" s="16">
        <v>5.3688088742316002E-2</v>
      </c>
      <c r="AR212" s="18">
        <v>0.87517354312769202</v>
      </c>
      <c r="AS212" s="16">
        <v>-0.19478553016716699</v>
      </c>
    </row>
    <row r="213" spans="3:45" x14ac:dyDescent="0.2">
      <c r="C213" s="144" t="s">
        <v>19</v>
      </c>
      <c r="D213" s="144" t="s">
        <v>22</v>
      </c>
      <c r="E213" s="145" t="s">
        <v>295</v>
      </c>
      <c r="F213" s="15">
        <v>600.48</v>
      </c>
      <c r="G213" s="16">
        <v>1.3981762917933099E-2</v>
      </c>
      <c r="H213" s="17">
        <v>7.75</v>
      </c>
      <c r="I213" s="16">
        <v>1.5727391874180902E-2</v>
      </c>
      <c r="J213" s="17">
        <v>123.95</v>
      </c>
      <c r="K213" s="16">
        <v>1.4486822720576199E-2</v>
      </c>
      <c r="L213" s="18">
        <v>77.481290322580605</v>
      </c>
      <c r="M213" s="16">
        <v>-1.71859986273171E-3</v>
      </c>
      <c r="N213" s="18">
        <v>4.8445340863251296</v>
      </c>
      <c r="O213" s="16">
        <v>-4.9784757310945501E-4</v>
      </c>
      <c r="P213" s="15">
        <v>1683.98</v>
      </c>
      <c r="Q213" s="16">
        <v>-0.12887072577724901</v>
      </c>
      <c r="R213" s="17">
        <v>23.06</v>
      </c>
      <c r="S213" s="16">
        <v>-0.13438438438438399</v>
      </c>
      <c r="T213" s="17">
        <v>344.37</v>
      </c>
      <c r="U213" s="16">
        <v>-0.210956832554303</v>
      </c>
      <c r="V213" s="18">
        <v>73.026019080659196</v>
      </c>
      <c r="W213" s="16">
        <v>6.3696385643575697E-3</v>
      </c>
      <c r="X213" s="18">
        <v>4.8900310712315198</v>
      </c>
      <c r="Y213" s="16">
        <v>0.10403246636402</v>
      </c>
      <c r="Z213" s="15">
        <v>2604.25</v>
      </c>
      <c r="AA213" s="16">
        <v>-0.31793062627024499</v>
      </c>
      <c r="AB213" s="17">
        <v>34.659999999999997</v>
      </c>
      <c r="AC213" s="16">
        <v>-0.342689171249763</v>
      </c>
      <c r="AD213" s="17">
        <v>529.99</v>
      </c>
      <c r="AE213" s="16">
        <v>-0.38627310204270698</v>
      </c>
      <c r="AF213" s="18">
        <v>75.137045585689606</v>
      </c>
      <c r="AG213" s="16">
        <v>3.7666418833524597E-2</v>
      </c>
      <c r="AH213" s="18">
        <v>4.9137719579614698</v>
      </c>
      <c r="AI213" s="16">
        <v>0.111356494232093</v>
      </c>
      <c r="AJ213" s="15">
        <v>4543.41</v>
      </c>
      <c r="AK213" s="16">
        <v>-0.20068365903605101</v>
      </c>
      <c r="AL213" s="17">
        <v>59.46</v>
      </c>
      <c r="AM213" s="16">
        <v>-0.268364710225175</v>
      </c>
      <c r="AN213" s="17">
        <v>926.79</v>
      </c>
      <c r="AO213" s="16">
        <v>-0.30025066819684998</v>
      </c>
      <c r="AP213" s="18">
        <v>76.411200807265402</v>
      </c>
      <c r="AQ213" s="16">
        <v>9.2506542720149604E-2</v>
      </c>
      <c r="AR213" s="18">
        <v>4.9023079662059397</v>
      </c>
      <c r="AS213" s="16">
        <v>0.14228953803246799</v>
      </c>
    </row>
    <row r="214" spans="3:45" x14ac:dyDescent="0.2">
      <c r="C214" s="144" t="s">
        <v>19</v>
      </c>
      <c r="D214" s="144" t="s">
        <v>22</v>
      </c>
      <c r="E214" s="145" t="s">
        <v>296</v>
      </c>
      <c r="F214" s="15">
        <v>699.36</v>
      </c>
      <c r="G214" s="16">
        <v>1.02413823044196</v>
      </c>
      <c r="H214" s="17">
        <v>12.19</v>
      </c>
      <c r="I214" s="16">
        <v>1.3855185909980401</v>
      </c>
      <c r="J214" s="17">
        <v>163.41</v>
      </c>
      <c r="K214" s="16">
        <v>1.2867338371116701</v>
      </c>
      <c r="L214" s="18">
        <v>57.3716160787531</v>
      </c>
      <c r="M214" s="16">
        <v>-0.15148922415435701</v>
      </c>
      <c r="N214" s="18">
        <v>4.2797870387369201</v>
      </c>
      <c r="O214" s="16">
        <v>-0.114834355624612</v>
      </c>
      <c r="P214" s="15">
        <v>2466.25</v>
      </c>
      <c r="Q214" s="16">
        <v>0.63867165438562701</v>
      </c>
      <c r="R214" s="17">
        <v>38.270000000000003</v>
      </c>
      <c r="S214" s="16">
        <v>0.470791698693313</v>
      </c>
      <c r="T214" s="17">
        <v>539.30999999999995</v>
      </c>
      <c r="U214" s="16">
        <v>0.60853614889048002</v>
      </c>
      <c r="V214" s="18">
        <v>64.443428272798499</v>
      </c>
      <c r="W214" s="16">
        <v>0.11414257766171999</v>
      </c>
      <c r="X214" s="18">
        <v>4.5729728727448</v>
      </c>
      <c r="Y214" s="16">
        <v>1.8734739356609301E-2</v>
      </c>
      <c r="Z214" s="15">
        <v>3704.69</v>
      </c>
      <c r="AA214" s="16">
        <v>0.14234043668499299</v>
      </c>
      <c r="AB214" s="17">
        <v>62.82</v>
      </c>
      <c r="AC214" s="16">
        <v>0.22480015597582401</v>
      </c>
      <c r="AD214" s="17">
        <v>835.03</v>
      </c>
      <c r="AE214" s="16">
        <v>0.18408700954325699</v>
      </c>
      <c r="AF214" s="18">
        <v>58.973097739573397</v>
      </c>
      <c r="AG214" s="16">
        <v>-6.7325039834872896E-2</v>
      </c>
      <c r="AH214" s="18">
        <v>4.4365950923918902</v>
      </c>
      <c r="AI214" s="16">
        <v>-3.5256338868515001E-2</v>
      </c>
      <c r="AJ214" s="15">
        <v>5490.88</v>
      </c>
      <c r="AK214" s="16">
        <v>7.8262645463578598E-2</v>
      </c>
      <c r="AL214" s="17">
        <v>92.15</v>
      </c>
      <c r="AM214" s="16">
        <v>6.9521819870009396E-2</v>
      </c>
      <c r="AN214" s="17">
        <v>1231.6400000000001</v>
      </c>
      <c r="AO214" s="16">
        <v>8.1087723610062806E-2</v>
      </c>
      <c r="AP214" s="18">
        <v>59.5863266413456</v>
      </c>
      <c r="AQ214" s="16">
        <v>8.1726482164071607E-3</v>
      </c>
      <c r="AR214" s="18">
        <v>4.45818583352278</v>
      </c>
      <c r="AS214" s="16">
        <v>-2.61318122922554E-3</v>
      </c>
    </row>
    <row r="215" spans="3:45" x14ac:dyDescent="0.2">
      <c r="C215" s="144" t="s">
        <v>19</v>
      </c>
      <c r="D215" s="144" t="s">
        <v>22</v>
      </c>
      <c r="E215" s="145" t="s">
        <v>297</v>
      </c>
      <c r="F215" s="15">
        <v>181.7</v>
      </c>
      <c r="G215" s="16">
        <v>-0.292280127755706</v>
      </c>
      <c r="H215" s="17">
        <v>2.88</v>
      </c>
      <c r="I215" s="16">
        <v>-0.35714285714285698</v>
      </c>
      <c r="J215" s="17">
        <v>91.97</v>
      </c>
      <c r="K215" s="16">
        <v>-0.360253199777407</v>
      </c>
      <c r="L215" s="18">
        <v>63.0902777777778</v>
      </c>
      <c r="M215" s="16">
        <v>0.100897579046679</v>
      </c>
      <c r="N215" s="18">
        <v>1.97564423181472</v>
      </c>
      <c r="O215" s="16">
        <v>0.106249960137433</v>
      </c>
      <c r="P215" s="15">
        <v>788.5</v>
      </c>
      <c r="Q215" s="16">
        <v>-0.180651530108588</v>
      </c>
      <c r="R215" s="17">
        <v>13.59</v>
      </c>
      <c r="S215" s="16">
        <v>-0.31259484066767801</v>
      </c>
      <c r="T215" s="17">
        <v>434.88</v>
      </c>
      <c r="U215" s="16">
        <v>-0.31262743610413002</v>
      </c>
      <c r="V215" s="18">
        <v>58.020603384841799</v>
      </c>
      <c r="W215" s="16">
        <v>0.19194402132106</v>
      </c>
      <c r="X215" s="18">
        <v>1.81314385577631</v>
      </c>
      <c r="Y215" s="16">
        <v>0.19200054370446901</v>
      </c>
      <c r="Z215" s="15">
        <v>1419.37</v>
      </c>
      <c r="AA215" s="16">
        <v>-0.25639158406504797</v>
      </c>
      <c r="AB215" s="17">
        <v>24.94</v>
      </c>
      <c r="AC215" s="16">
        <v>-0.40519914142618702</v>
      </c>
      <c r="AD215" s="17">
        <v>798.63</v>
      </c>
      <c r="AE215" s="16">
        <v>-0.40455402876464103</v>
      </c>
      <c r="AF215" s="18">
        <v>56.911387329591001</v>
      </c>
      <c r="AG215" s="16">
        <v>0.250180468330095</v>
      </c>
      <c r="AH215" s="18">
        <v>1.7772560509873201</v>
      </c>
      <c r="AI215" s="16">
        <v>0.248826009171251</v>
      </c>
      <c r="AJ215" s="15">
        <v>2191.9299999999998</v>
      </c>
      <c r="AK215" s="16">
        <v>-0.30461721000469499</v>
      </c>
      <c r="AL215" s="17">
        <v>38.07</v>
      </c>
      <c r="AM215" s="16">
        <v>-0.42786293958521199</v>
      </c>
      <c r="AN215" s="17">
        <v>1218.67</v>
      </c>
      <c r="AO215" s="16">
        <v>-0.41606892156721798</v>
      </c>
      <c r="AP215" s="18">
        <v>57.576306803257197</v>
      </c>
      <c r="AQ215" s="16">
        <v>0.215412945791636</v>
      </c>
      <c r="AR215" s="18">
        <v>1.7986247302387</v>
      </c>
      <c r="AS215" s="16">
        <v>0.190864496991065</v>
      </c>
    </row>
    <row r="216" spans="3:45" x14ac:dyDescent="0.2">
      <c r="C216" s="144" t="s">
        <v>19</v>
      </c>
      <c r="D216" s="144" t="s">
        <v>22</v>
      </c>
      <c r="E216" s="145" t="s">
        <v>298</v>
      </c>
      <c r="F216" s="15">
        <v>38.229999999999997</v>
      </c>
      <c r="G216" s="16">
        <v>-0.55113302806152398</v>
      </c>
      <c r="H216" s="17">
        <v>0.47</v>
      </c>
      <c r="I216" s="16">
        <v>-0.5</v>
      </c>
      <c r="J216" s="17">
        <v>8.2100000000000009</v>
      </c>
      <c r="K216" s="16">
        <v>-0.51903925014645602</v>
      </c>
      <c r="L216" s="18">
        <v>81.340425531914903</v>
      </c>
      <c r="M216" s="16">
        <v>-0.102266056123048</v>
      </c>
      <c r="N216" s="18">
        <v>4.6565164433617499</v>
      </c>
      <c r="O216" s="16">
        <v>-6.6728476127919198E-2</v>
      </c>
      <c r="P216" s="15">
        <v>129.68</v>
      </c>
      <c r="Q216" s="16">
        <v>-0.53040014484881404</v>
      </c>
      <c r="R216" s="17">
        <v>1.49</v>
      </c>
      <c r="S216" s="16">
        <v>-0.51147540983606599</v>
      </c>
      <c r="T216" s="17">
        <v>26.54</v>
      </c>
      <c r="U216" s="16">
        <v>-0.52050587172538398</v>
      </c>
      <c r="V216" s="18">
        <v>87.033557046979894</v>
      </c>
      <c r="W216" s="16">
        <v>-3.8738551536162999E-2</v>
      </c>
      <c r="X216" s="18">
        <v>4.8862094951017303</v>
      </c>
      <c r="Y216" s="16">
        <v>-2.06348160279522E-2</v>
      </c>
      <c r="Z216" s="15">
        <v>243.03</v>
      </c>
      <c r="AA216" s="16">
        <v>-0.197417522538886</v>
      </c>
      <c r="AB216" s="17">
        <v>2.75</v>
      </c>
      <c r="AC216" s="16">
        <v>-0.17910447761194001</v>
      </c>
      <c r="AD216" s="17">
        <v>49.27</v>
      </c>
      <c r="AE216" s="16">
        <v>-0.188169385401219</v>
      </c>
      <c r="AF216" s="18">
        <v>88.374545454545498</v>
      </c>
      <c r="AG216" s="16">
        <v>-2.2308618365551699E-2</v>
      </c>
      <c r="AH216" s="18">
        <v>4.9326161964684401</v>
      </c>
      <c r="AI216" s="16">
        <v>-1.13917077914548E-2</v>
      </c>
      <c r="AJ216" s="15">
        <v>436.01</v>
      </c>
      <c r="AK216" s="16">
        <v>0.43987979260922699</v>
      </c>
      <c r="AL216" s="17">
        <v>4.9000000000000004</v>
      </c>
      <c r="AM216" s="16">
        <v>0.462686567164179</v>
      </c>
      <c r="AN216" s="17">
        <v>87.94</v>
      </c>
      <c r="AO216" s="16">
        <v>0.44900313066403003</v>
      </c>
      <c r="AP216" s="18">
        <v>88.981632653061197</v>
      </c>
      <c r="AQ216" s="16">
        <v>-1.55923866855287E-2</v>
      </c>
      <c r="AR216" s="18">
        <v>4.9580395724357498</v>
      </c>
      <c r="AS216" s="16">
        <v>-6.2962859511714597E-3</v>
      </c>
    </row>
    <row r="217" spans="3:45" x14ac:dyDescent="0.2">
      <c r="C217" s="144" t="s">
        <v>19</v>
      </c>
      <c r="D217" s="144" t="s">
        <v>22</v>
      </c>
      <c r="E217" s="145" t="s">
        <v>299</v>
      </c>
      <c r="F217" s="15">
        <v>2901.14</v>
      </c>
      <c r="G217" s="16">
        <v>0.30832262283253298</v>
      </c>
      <c r="H217" s="17">
        <v>287.68</v>
      </c>
      <c r="I217" s="16">
        <v>1.24942807869638E-2</v>
      </c>
      <c r="J217" s="17">
        <v>880.19</v>
      </c>
      <c r="K217" s="16">
        <v>0.56994559885846796</v>
      </c>
      <c r="L217" s="18">
        <v>10.0846078976641</v>
      </c>
      <c r="M217" s="16">
        <v>0.29217779068898603</v>
      </c>
      <c r="N217" s="18">
        <v>3.29603835535509</v>
      </c>
      <c r="O217" s="16">
        <v>-0.166644612536998</v>
      </c>
      <c r="P217" s="15">
        <v>12770.75</v>
      </c>
      <c r="Q217" s="16">
        <v>0.59925639571068801</v>
      </c>
      <c r="R217" s="17">
        <v>1297.4000000000001</v>
      </c>
      <c r="S217" s="16">
        <v>0.287741935483871</v>
      </c>
      <c r="T217" s="17">
        <v>3890.45</v>
      </c>
      <c r="U217" s="16">
        <v>0.95569776151290198</v>
      </c>
      <c r="V217" s="18">
        <v>9.8433405272082606</v>
      </c>
      <c r="W217" s="16">
        <v>0.241907521719222</v>
      </c>
      <c r="X217" s="18">
        <v>3.2825894176766202</v>
      </c>
      <c r="Y217" s="16">
        <v>-0.18225789936297501</v>
      </c>
      <c r="Z217" s="15">
        <v>26038.97</v>
      </c>
      <c r="AA217" s="16">
        <v>0.56640929776489102</v>
      </c>
      <c r="AB217" s="17">
        <v>2827.3</v>
      </c>
      <c r="AC217" s="16">
        <v>0.25462056968906299</v>
      </c>
      <c r="AD217" s="17">
        <v>7881.91</v>
      </c>
      <c r="AE217" s="16">
        <v>0.81341324529213499</v>
      </c>
      <c r="AF217" s="18">
        <v>9.2098362395218096</v>
      </c>
      <c r="AG217" s="16">
        <v>0.24851236749059499</v>
      </c>
      <c r="AH217" s="18">
        <v>3.3036370625901599</v>
      </c>
      <c r="AI217" s="16">
        <v>-0.136209409613887</v>
      </c>
      <c r="AJ217" s="15">
        <v>51446.89</v>
      </c>
      <c r="AK217" s="16">
        <v>0.36706417113436202</v>
      </c>
      <c r="AL217" s="17">
        <v>5824.28</v>
      </c>
      <c r="AM217" s="16">
        <v>0.107979005720351</v>
      </c>
      <c r="AN217" s="17">
        <v>14822</v>
      </c>
      <c r="AO217" s="16">
        <v>0.459269046207889</v>
      </c>
      <c r="AP217" s="18">
        <v>8.8331759462113801</v>
      </c>
      <c r="AQ217" s="16">
        <v>0.233835807426303</v>
      </c>
      <c r="AR217" s="18">
        <v>3.4709816489002798</v>
      </c>
      <c r="AS217" s="16">
        <v>-6.3185658130098493E-2</v>
      </c>
    </row>
    <row r="218" spans="3:45" x14ac:dyDescent="0.2">
      <c r="C218" s="144" t="s">
        <v>19</v>
      </c>
      <c r="D218" s="144" t="s">
        <v>22</v>
      </c>
      <c r="E218" s="145" t="s">
        <v>300</v>
      </c>
      <c r="F218" s="15">
        <v>1962.36</v>
      </c>
      <c r="G218" s="16"/>
      <c r="H218" s="17">
        <v>30.27</v>
      </c>
      <c r="I218" s="16"/>
      <c r="J218" s="17">
        <v>536.02</v>
      </c>
      <c r="K218" s="16"/>
      <c r="L218" s="18">
        <v>64.828543111992104</v>
      </c>
      <c r="M218" s="16"/>
      <c r="N218" s="18">
        <v>3.66098279914929</v>
      </c>
      <c r="O218" s="16"/>
      <c r="P218" s="15">
        <v>5792.12</v>
      </c>
      <c r="Q218" s="16"/>
      <c r="R218" s="17">
        <v>100.68</v>
      </c>
      <c r="S218" s="16"/>
      <c r="T218" s="17">
        <v>2115.11</v>
      </c>
      <c r="U218" s="16"/>
      <c r="V218" s="18">
        <v>57.529996027016303</v>
      </c>
      <c r="W218" s="16"/>
      <c r="X218" s="18">
        <v>2.73844859132622</v>
      </c>
      <c r="Y218" s="16"/>
      <c r="Z218" s="15">
        <v>8175.02</v>
      </c>
      <c r="AA218" s="16"/>
      <c r="AB218" s="17">
        <v>145.74</v>
      </c>
      <c r="AC218" s="16"/>
      <c r="AD218" s="17">
        <v>3167.85</v>
      </c>
      <c r="AE218" s="16"/>
      <c r="AF218" s="18">
        <v>56.093179634966397</v>
      </c>
      <c r="AG218" s="16"/>
      <c r="AH218" s="18">
        <v>2.5806209258645501</v>
      </c>
      <c r="AI218" s="16"/>
      <c r="AJ218" s="15">
        <v>9040.4699999999993</v>
      </c>
      <c r="AK218" s="16"/>
      <c r="AL218" s="17">
        <v>165.31</v>
      </c>
      <c r="AM218" s="16"/>
      <c r="AN218" s="17">
        <v>3672.93</v>
      </c>
      <c r="AO218" s="16"/>
      <c r="AP218" s="18">
        <v>54.687980158490099</v>
      </c>
      <c r="AQ218" s="16"/>
      <c r="AR218" s="18">
        <v>2.46137824570574</v>
      </c>
      <c r="AS218" s="16"/>
    </row>
    <row r="219" spans="3:45" x14ac:dyDescent="0.2">
      <c r="C219" s="144" t="s">
        <v>19</v>
      </c>
      <c r="D219" s="144" t="s">
        <v>22</v>
      </c>
      <c r="E219" s="145" t="s">
        <v>302</v>
      </c>
      <c r="F219" s="15">
        <v>6.32</v>
      </c>
      <c r="G219" s="16">
        <v>-0.75029632556301895</v>
      </c>
      <c r="H219" s="17">
        <v>7.0000000000000007E-2</v>
      </c>
      <c r="I219" s="16">
        <v>-0.75</v>
      </c>
      <c r="J219" s="17">
        <v>1.27</v>
      </c>
      <c r="K219" s="16">
        <v>-0.74950690335305703</v>
      </c>
      <c r="L219" s="18">
        <v>90.285714285714306</v>
      </c>
      <c r="M219" s="16">
        <v>-1.18530225207417E-3</v>
      </c>
      <c r="N219" s="18">
        <v>4.97637795275591</v>
      </c>
      <c r="O219" s="16">
        <v>-3.1514729169322101E-3</v>
      </c>
      <c r="P219" s="15">
        <v>79.069999999999993</v>
      </c>
      <c r="Q219" s="16">
        <v>0.134270549419022</v>
      </c>
      <c r="R219" s="17">
        <v>1.43</v>
      </c>
      <c r="S219" s="16">
        <v>0.85714285714285698</v>
      </c>
      <c r="T219" s="17">
        <v>35.03</v>
      </c>
      <c r="U219" s="16">
        <v>1.5075161059413</v>
      </c>
      <c r="V219" s="18">
        <v>55.2937062937063</v>
      </c>
      <c r="W219" s="16">
        <v>-0.38923893492821898</v>
      </c>
      <c r="X219" s="18">
        <v>2.2572081073365702</v>
      </c>
      <c r="Y219" s="16">
        <v>-0.54765173921256805</v>
      </c>
      <c r="Z219" s="15">
        <v>104.33</v>
      </c>
      <c r="AA219" s="16">
        <v>0.37041902009720201</v>
      </c>
      <c r="AB219" s="17">
        <v>2.76</v>
      </c>
      <c r="AC219" s="16">
        <v>2.28571428571429</v>
      </c>
      <c r="AD219" s="17">
        <v>76.569999999999993</v>
      </c>
      <c r="AE219" s="16">
        <v>4.01769331585845</v>
      </c>
      <c r="AF219" s="18">
        <v>37.800724637681199</v>
      </c>
      <c r="AG219" s="16">
        <v>-0.58291595040519895</v>
      </c>
      <c r="AH219" s="18">
        <v>1.36254407731488</v>
      </c>
      <c r="AI219" s="16">
        <v>-0.72688266623111797</v>
      </c>
      <c r="AJ219" s="15">
        <v>104.33</v>
      </c>
      <c r="AK219" s="16">
        <v>0.37041902009720201</v>
      </c>
      <c r="AL219" s="17">
        <v>2.76</v>
      </c>
      <c r="AM219" s="16">
        <v>2.28571428571429</v>
      </c>
      <c r="AN219" s="17">
        <v>76.569999999999993</v>
      </c>
      <c r="AO219" s="16">
        <v>4.01769331585845</v>
      </c>
      <c r="AP219" s="18">
        <v>37.800724637681199</v>
      </c>
      <c r="AQ219" s="16">
        <v>-0.58291595040519895</v>
      </c>
      <c r="AR219" s="18">
        <v>1.36254407731488</v>
      </c>
      <c r="AS219" s="16">
        <v>-0.72688266623111797</v>
      </c>
    </row>
    <row r="220" spans="3:45" x14ac:dyDescent="0.2">
      <c r="C220" s="144" t="s">
        <v>19</v>
      </c>
      <c r="D220" s="144" t="s">
        <v>22</v>
      </c>
      <c r="E220" s="145" t="s">
        <v>303</v>
      </c>
      <c r="F220" s="15">
        <v>18.440000000000001</v>
      </c>
      <c r="G220" s="16">
        <v>-0.76209521352083598</v>
      </c>
      <c r="H220" s="17">
        <v>0.23</v>
      </c>
      <c r="I220" s="16">
        <v>-0.75789473684210495</v>
      </c>
      <c r="J220" s="17">
        <v>7.4</v>
      </c>
      <c r="K220" s="16">
        <v>-0.75816993464052296</v>
      </c>
      <c r="L220" s="137">
        <v>80.173913043478294</v>
      </c>
      <c r="M220" s="136">
        <v>-1.73497949773662E-2</v>
      </c>
      <c r="N220" s="137">
        <v>2.49189189189189</v>
      </c>
      <c r="O220" s="136">
        <v>-1.62315586131868E-2</v>
      </c>
      <c r="P220" s="15">
        <v>545.11</v>
      </c>
      <c r="Q220" s="16">
        <v>1.9444714524928399</v>
      </c>
      <c r="R220" s="17">
        <v>16.41</v>
      </c>
      <c r="S220" s="16">
        <v>6.0128205128205101</v>
      </c>
      <c r="T220" s="17">
        <v>182.49</v>
      </c>
      <c r="U220" s="16">
        <v>1.42608348843393</v>
      </c>
      <c r="V220" s="137">
        <v>33.218159658744703</v>
      </c>
      <c r="W220" s="136">
        <v>-0.58013021335568205</v>
      </c>
      <c r="X220" s="137">
        <v>2.9870677845361402</v>
      </c>
      <c r="Y220" s="136">
        <v>0.21367276374876201</v>
      </c>
      <c r="Z220" s="15">
        <v>1742.84</v>
      </c>
      <c r="AA220" s="16">
        <v>7.9339758047980302</v>
      </c>
      <c r="AB220" s="17">
        <v>68.58</v>
      </c>
      <c r="AC220" s="16">
        <v>26.765182186234799</v>
      </c>
      <c r="AD220" s="17">
        <v>539.65</v>
      </c>
      <c r="AE220" s="16">
        <v>5.8086045924804397</v>
      </c>
      <c r="AF220" s="137">
        <v>25.413240011665199</v>
      </c>
      <c r="AG220" s="136">
        <v>-0.67823096766038005</v>
      </c>
      <c r="AH220" s="137">
        <v>3.2295747243583799</v>
      </c>
      <c r="AI220" s="136">
        <v>0.31215958915647501</v>
      </c>
      <c r="AJ220" s="15">
        <v>2410.89</v>
      </c>
      <c r="AK220" s="16">
        <v>4.5810222695495204</v>
      </c>
      <c r="AL220" s="17">
        <v>78.63</v>
      </c>
      <c r="AM220" s="16">
        <v>13.4010989010989</v>
      </c>
      <c r="AN220" s="17">
        <v>855.07</v>
      </c>
      <c r="AO220" s="16">
        <v>3.8833238149628801</v>
      </c>
      <c r="AP220" s="18">
        <v>30.6611980160244</v>
      </c>
      <c r="AQ220" s="16">
        <v>-0.61245858334299397</v>
      </c>
      <c r="AR220" s="18">
        <v>2.8195235477797098</v>
      </c>
      <c r="AS220" s="16">
        <v>0.142873682152479</v>
      </c>
    </row>
    <row r="221" spans="3:45" x14ac:dyDescent="0.2">
      <c r="C221" s="144" t="s">
        <v>19</v>
      </c>
      <c r="D221" s="144" t="s">
        <v>22</v>
      </c>
      <c r="E221" s="145" t="s">
        <v>304</v>
      </c>
      <c r="F221" s="15">
        <v>1317.49</v>
      </c>
      <c r="G221" s="16">
        <v>0.52651580984161195</v>
      </c>
      <c r="H221" s="17">
        <v>155.94999999999999</v>
      </c>
      <c r="I221" s="16">
        <v>0.71562156215621497</v>
      </c>
      <c r="J221" s="17">
        <v>590.37</v>
      </c>
      <c r="K221" s="16">
        <v>0.46102256978816097</v>
      </c>
      <c r="L221" s="18">
        <v>8.4481564604039807</v>
      </c>
      <c r="M221" s="16">
        <v>-0.11022579599485401</v>
      </c>
      <c r="N221" s="18">
        <v>2.2316343987668801</v>
      </c>
      <c r="O221" s="16">
        <v>4.4826987212762098E-2</v>
      </c>
      <c r="P221" s="15">
        <v>4831</v>
      </c>
      <c r="Q221" s="16">
        <v>1.1287002194354601</v>
      </c>
      <c r="R221" s="17">
        <v>559.32000000000005</v>
      </c>
      <c r="S221" s="16">
        <v>2.5166299905690002</v>
      </c>
      <c r="T221" s="17">
        <v>2575.2800000000002</v>
      </c>
      <c r="U221" s="16">
        <v>1.17216889623644</v>
      </c>
      <c r="V221" s="18">
        <v>8.6372738325109104</v>
      </c>
      <c r="W221" s="16">
        <v>-0.39467608899876599</v>
      </c>
      <c r="X221" s="18">
        <v>1.87591252213352</v>
      </c>
      <c r="Y221" s="16">
        <v>-2.0011646827415401E-2</v>
      </c>
      <c r="Z221" s="15">
        <v>10537.58</v>
      </c>
      <c r="AA221" s="16">
        <v>1.0108081908683799</v>
      </c>
      <c r="AB221" s="17">
        <v>1403.17</v>
      </c>
      <c r="AC221" s="16">
        <v>1.0969438840319801</v>
      </c>
      <c r="AD221" s="17">
        <v>5027.18</v>
      </c>
      <c r="AE221" s="16">
        <v>1.5046484051934601</v>
      </c>
      <c r="AF221" s="18">
        <v>7.5098384372527898</v>
      </c>
      <c r="AG221" s="16">
        <v>-4.1076775501490297E-2</v>
      </c>
      <c r="AH221" s="18">
        <v>2.0961214836150699</v>
      </c>
      <c r="AI221" s="16">
        <v>-0.19716947628301501</v>
      </c>
      <c r="AJ221" s="15">
        <v>18580.32</v>
      </c>
      <c r="AK221" s="16">
        <v>0.128649901624487</v>
      </c>
      <c r="AL221" s="17">
        <v>2833.14</v>
      </c>
      <c r="AM221" s="16">
        <v>-0.203816321942446</v>
      </c>
      <c r="AN221" s="17">
        <v>7657.18</v>
      </c>
      <c r="AO221" s="16">
        <v>0.969464627888733</v>
      </c>
      <c r="AP221" s="18">
        <v>6.5582075012177299</v>
      </c>
      <c r="AQ221" s="16">
        <v>0.41757477919925401</v>
      </c>
      <c r="AR221" s="18">
        <v>2.4265225579129699</v>
      </c>
      <c r="AS221" s="16">
        <v>-0.42692552806373602</v>
      </c>
    </row>
    <row r="222" spans="3:45" x14ac:dyDescent="0.2">
      <c r="C222" s="144" t="s">
        <v>19</v>
      </c>
      <c r="D222" s="144" t="s">
        <v>22</v>
      </c>
      <c r="E222" s="145" t="s">
        <v>305</v>
      </c>
      <c r="F222" s="15">
        <v>0</v>
      </c>
      <c r="G222" s="16">
        <v>-1</v>
      </c>
      <c r="H222" s="17">
        <v>0</v>
      </c>
      <c r="I222" s="16">
        <v>-1</v>
      </c>
      <c r="J222" s="17">
        <v>0</v>
      </c>
      <c r="K222" s="16">
        <v>-1</v>
      </c>
      <c r="L222" s="18"/>
      <c r="M222" s="16">
        <v>-1</v>
      </c>
      <c r="N222" s="18"/>
      <c r="O222" s="16">
        <v>-1</v>
      </c>
      <c r="P222" s="15">
        <v>162.22</v>
      </c>
      <c r="Q222" s="16">
        <v>0.13139907936950801</v>
      </c>
      <c r="R222" s="17">
        <v>4.34</v>
      </c>
      <c r="S222" s="16">
        <v>-0.58705994291151298</v>
      </c>
      <c r="T222" s="17">
        <v>30.36</v>
      </c>
      <c r="U222" s="16">
        <v>-0.81962927756654003</v>
      </c>
      <c r="V222" s="18">
        <v>37.377880184331801</v>
      </c>
      <c r="W222" s="16">
        <v>1.73986274750542</v>
      </c>
      <c r="X222" s="18">
        <v>5.3432147562582397</v>
      </c>
      <c r="Y222" s="16">
        <v>5.2726315230393803</v>
      </c>
      <c r="Z222" s="15">
        <v>303.49</v>
      </c>
      <c r="AA222" s="16">
        <v>0.25310706470126798</v>
      </c>
      <c r="AB222" s="17">
        <v>9.1999999999999993</v>
      </c>
      <c r="AC222" s="16">
        <v>-0.47638019351166799</v>
      </c>
      <c r="AD222" s="17">
        <v>81.99</v>
      </c>
      <c r="AE222" s="16">
        <v>-0.70859397213534303</v>
      </c>
      <c r="AF222" s="18">
        <v>32.988043478260899</v>
      </c>
      <c r="AG222" s="16">
        <v>1.39316207900014</v>
      </c>
      <c r="AH222" s="18">
        <v>3.70154896938651</v>
      </c>
      <c r="AI222" s="16">
        <v>3.3002098271051201</v>
      </c>
      <c r="AJ222" s="15">
        <v>437.83</v>
      </c>
      <c r="AK222" s="16">
        <v>-1.28069265630991E-2</v>
      </c>
      <c r="AL222" s="17">
        <v>17.649999999999999</v>
      </c>
      <c r="AM222" s="16">
        <v>-0.44998441882206303</v>
      </c>
      <c r="AN222" s="17">
        <v>183.16</v>
      </c>
      <c r="AO222" s="16">
        <v>-0.64334534125206899</v>
      </c>
      <c r="AP222" s="18">
        <v>24.806232294617601</v>
      </c>
      <c r="AQ222" s="16">
        <v>0.79484565023173703</v>
      </c>
      <c r="AR222" s="18">
        <v>2.3904236732911102</v>
      </c>
      <c r="AS222" s="16">
        <v>1.7679242348958299</v>
      </c>
    </row>
    <row r="223" spans="3:45" x14ac:dyDescent="0.2">
      <c r="C223" s="144" t="s">
        <v>19</v>
      </c>
      <c r="D223" s="144" t="s">
        <v>22</v>
      </c>
      <c r="E223" s="145" t="s">
        <v>306</v>
      </c>
      <c r="F223" s="15">
        <v>4396.1000000000004</v>
      </c>
      <c r="G223" s="16">
        <v>0.19236642463661599</v>
      </c>
      <c r="H223" s="17">
        <v>83.92</v>
      </c>
      <c r="I223" s="16">
        <v>0.379809273265373</v>
      </c>
      <c r="J223" s="17">
        <v>1514.51</v>
      </c>
      <c r="K223" s="16">
        <v>9.7741472536711907E-2</v>
      </c>
      <c r="L223" s="18">
        <v>52.384413727359401</v>
      </c>
      <c r="M223" s="16">
        <v>-0.135846926282185</v>
      </c>
      <c r="N223" s="18">
        <v>2.90265498412028</v>
      </c>
      <c r="O223" s="16">
        <v>8.6199669473396606E-2</v>
      </c>
      <c r="P223" s="15">
        <v>18489.509999999998</v>
      </c>
      <c r="Q223" s="16">
        <v>0.15278302539681399</v>
      </c>
      <c r="R223" s="17">
        <v>377.3</v>
      </c>
      <c r="S223" s="16">
        <v>0.241322585951636</v>
      </c>
      <c r="T223" s="17">
        <v>6515.06</v>
      </c>
      <c r="U223" s="16">
        <v>0.136391940848859</v>
      </c>
      <c r="V223" s="18">
        <v>49.004797243572803</v>
      </c>
      <c r="W223" s="16">
        <v>-7.1326794144283806E-2</v>
      </c>
      <c r="X223" s="18">
        <v>2.83796465420119</v>
      </c>
      <c r="Y223" s="16">
        <v>1.44237951350759E-2</v>
      </c>
      <c r="Z223" s="15">
        <v>30516.05</v>
      </c>
      <c r="AA223" s="16">
        <v>7.9875861898131201E-2</v>
      </c>
      <c r="AB223" s="17">
        <v>635.47</v>
      </c>
      <c r="AC223" s="16">
        <v>0.20299485082538199</v>
      </c>
      <c r="AD223" s="17">
        <v>10463.98</v>
      </c>
      <c r="AE223" s="16">
        <v>6.6089743655052297E-2</v>
      </c>
      <c r="AF223" s="18">
        <v>48.021228382142397</v>
      </c>
      <c r="AG223" s="16">
        <v>-0.10234373725106</v>
      </c>
      <c r="AH223" s="18">
        <v>2.9162947559150498</v>
      </c>
      <c r="AI223" s="16">
        <v>1.29314800420213E-2</v>
      </c>
      <c r="AJ223" s="15">
        <v>44486.46</v>
      </c>
      <c r="AK223" s="16">
        <v>7.8597958380601796E-2</v>
      </c>
      <c r="AL223" s="17">
        <v>932.28</v>
      </c>
      <c r="AM223" s="16">
        <v>0.196258324458189</v>
      </c>
      <c r="AN223" s="17">
        <v>15384.2</v>
      </c>
      <c r="AO223" s="16">
        <v>0.10380623085637899</v>
      </c>
      <c r="AP223" s="18">
        <v>47.717917363882101</v>
      </c>
      <c r="AQ223" s="16">
        <v>-9.8356988346039606E-2</v>
      </c>
      <c r="AR223" s="18">
        <v>2.89169797584535</v>
      </c>
      <c r="AS223" s="16">
        <v>-2.2837588492519201E-2</v>
      </c>
    </row>
    <row r="224" spans="3:45" x14ac:dyDescent="0.2">
      <c r="C224" s="144" t="s">
        <v>19</v>
      </c>
      <c r="D224" s="144" t="s">
        <v>22</v>
      </c>
      <c r="E224" s="145" t="s">
        <v>307</v>
      </c>
      <c r="F224" s="15">
        <v>716.71</v>
      </c>
      <c r="G224" s="16">
        <v>6.8141081552551199</v>
      </c>
      <c r="H224" s="17">
        <v>46.74</v>
      </c>
      <c r="I224" s="16">
        <v>5.0465717981888796</v>
      </c>
      <c r="J224" s="17">
        <v>158.38</v>
      </c>
      <c r="K224" s="16">
        <v>4.6767025089605703</v>
      </c>
      <c r="L224" s="18">
        <v>15.333975181857101</v>
      </c>
      <c r="M224" s="16">
        <v>0.29232041164146599</v>
      </c>
      <c r="N224" s="18">
        <v>4.5252557141053202</v>
      </c>
      <c r="O224" s="16">
        <v>0.37652239886108102</v>
      </c>
      <c r="P224" s="15">
        <v>2427.92</v>
      </c>
      <c r="Q224" s="16">
        <v>3.6974422474170998</v>
      </c>
      <c r="R224" s="17">
        <v>135.81</v>
      </c>
      <c r="S224" s="16">
        <v>0.53163414909213902</v>
      </c>
      <c r="T224" s="17">
        <v>631.48</v>
      </c>
      <c r="U224" s="16">
        <v>2.3070437287247998</v>
      </c>
      <c r="V224" s="18">
        <v>17.877328620867399</v>
      </c>
      <c r="W224" s="16">
        <v>2.0669479720084998</v>
      </c>
      <c r="X224" s="18">
        <v>3.84480902007981</v>
      </c>
      <c r="Y224" s="16">
        <v>0.42043548037039102</v>
      </c>
      <c r="Z224" s="15">
        <v>4634.83</v>
      </c>
      <c r="AA224" s="16">
        <v>7.6362755510835303</v>
      </c>
      <c r="AB224" s="17">
        <v>278.14</v>
      </c>
      <c r="AC224" s="16">
        <v>1.2733142623620799</v>
      </c>
      <c r="AD224" s="17">
        <v>1534.8</v>
      </c>
      <c r="AE224" s="16">
        <v>5.2324372614310102</v>
      </c>
      <c r="AF224" s="18">
        <v>16.663658589199699</v>
      </c>
      <c r="AG224" s="16">
        <v>2.7989800592330099</v>
      </c>
      <c r="AH224" s="18">
        <v>3.0198266875162898</v>
      </c>
      <c r="AI224" s="16">
        <v>0.385697952312894</v>
      </c>
      <c r="AJ224" s="15">
        <v>7554.17</v>
      </c>
      <c r="AK224" s="16">
        <v>7.9356162763188998</v>
      </c>
      <c r="AL224" s="17">
        <v>527.46</v>
      </c>
      <c r="AM224" s="16">
        <v>-0.182891312430289</v>
      </c>
      <c r="AN224" s="17">
        <v>2299.9699999999998</v>
      </c>
      <c r="AO224" s="16">
        <v>1.0811759702478401</v>
      </c>
      <c r="AP224" s="18">
        <v>14.3217874341182</v>
      </c>
      <c r="AQ224" s="16">
        <v>9.9356520280009395</v>
      </c>
      <c r="AR224" s="18">
        <v>3.2844645799727799</v>
      </c>
      <c r="AS224" s="16">
        <v>3.29354192248086</v>
      </c>
    </row>
    <row r="225" spans="3:45" x14ac:dyDescent="0.2">
      <c r="C225" s="144" t="s">
        <v>19</v>
      </c>
      <c r="D225" s="144" t="s">
        <v>22</v>
      </c>
      <c r="E225" s="145" t="s">
        <v>308</v>
      </c>
      <c r="F225" s="15"/>
      <c r="G225" s="16"/>
      <c r="H225" s="17"/>
      <c r="I225" s="16"/>
      <c r="J225" s="17"/>
      <c r="K225" s="16"/>
      <c r="L225" s="18"/>
      <c r="M225" s="16"/>
      <c r="N225" s="18"/>
      <c r="O225" s="16"/>
      <c r="P225" s="15"/>
      <c r="Q225" s="16"/>
      <c r="R225" s="17"/>
      <c r="S225" s="16"/>
      <c r="T225" s="17"/>
      <c r="U225" s="16"/>
      <c r="V225" s="18"/>
      <c r="W225" s="16"/>
      <c r="X225" s="18"/>
      <c r="Y225" s="16"/>
      <c r="Z225" s="15">
        <v>4.93</v>
      </c>
      <c r="AA225" s="16"/>
      <c r="AB225" s="17">
        <v>0.06</v>
      </c>
      <c r="AC225" s="16"/>
      <c r="AD225" s="17">
        <v>1.97</v>
      </c>
      <c r="AE225" s="16"/>
      <c r="AF225" s="18">
        <v>82.1666666666667</v>
      </c>
      <c r="AG225" s="16"/>
      <c r="AH225" s="18">
        <v>2.5025380710659899</v>
      </c>
      <c r="AI225" s="16"/>
      <c r="AJ225" s="15">
        <v>9.92</v>
      </c>
      <c r="AK225" s="16">
        <v>0.98797595190380805</v>
      </c>
      <c r="AL225" s="17">
        <v>0.98</v>
      </c>
      <c r="AM225" s="16">
        <v>6.5217391304347797E-2</v>
      </c>
      <c r="AN225" s="17">
        <v>2.97</v>
      </c>
      <c r="AO225" s="16">
        <v>1.97</v>
      </c>
      <c r="AP225" s="18">
        <v>10.1224489795918</v>
      </c>
      <c r="AQ225" s="16">
        <v>0.86626313852194203</v>
      </c>
      <c r="AR225" s="18">
        <v>3.34006734006734</v>
      </c>
      <c r="AS225" s="16">
        <v>-0.33064782764181599</v>
      </c>
    </row>
    <row r="226" spans="3:45" x14ac:dyDescent="0.2">
      <c r="C226" s="144" t="s">
        <v>19</v>
      </c>
      <c r="D226" s="144" t="s">
        <v>22</v>
      </c>
      <c r="E226" s="145" t="s">
        <v>309</v>
      </c>
      <c r="F226" s="15"/>
      <c r="G226" s="136"/>
      <c r="H226" s="17"/>
      <c r="I226" s="136"/>
      <c r="J226" s="17"/>
      <c r="K226" s="136"/>
      <c r="L226" s="19"/>
      <c r="M226" s="19"/>
      <c r="N226" s="19"/>
      <c r="O226" s="19"/>
      <c r="P226" s="15"/>
      <c r="Q226" s="136"/>
      <c r="R226" s="17"/>
      <c r="S226" s="136"/>
      <c r="T226" s="17"/>
      <c r="U226" s="136"/>
      <c r="V226" s="137"/>
      <c r="W226" s="136"/>
      <c r="X226" s="137"/>
      <c r="Y226" s="136"/>
      <c r="Z226" s="15">
        <v>3.95</v>
      </c>
      <c r="AA226" s="136">
        <v>-0.249049429657795</v>
      </c>
      <c r="AB226" s="17">
        <v>0.08</v>
      </c>
      <c r="AC226" s="136">
        <v>0</v>
      </c>
      <c r="AD226" s="17">
        <v>1.32</v>
      </c>
      <c r="AE226" s="136">
        <v>0</v>
      </c>
      <c r="AF226" s="137">
        <v>49.375</v>
      </c>
      <c r="AG226" s="136">
        <v>-0.249049429657795</v>
      </c>
      <c r="AH226" s="137">
        <v>2.99242424242424</v>
      </c>
      <c r="AI226" s="136">
        <v>-0.249049429657795</v>
      </c>
      <c r="AJ226" s="15">
        <v>3.95</v>
      </c>
      <c r="AK226" s="136">
        <v>-0.75047378395451703</v>
      </c>
      <c r="AL226" s="17">
        <v>0.08</v>
      </c>
      <c r="AM226" s="136">
        <v>-0.66666666666666696</v>
      </c>
      <c r="AN226" s="17">
        <v>1.32</v>
      </c>
      <c r="AO226" s="136">
        <v>-0.66750629722921895</v>
      </c>
      <c r="AP226" s="137">
        <v>49.375</v>
      </c>
      <c r="AQ226" s="136">
        <v>-0.25142135186355002</v>
      </c>
      <c r="AR226" s="137">
        <v>2.99242424242424</v>
      </c>
      <c r="AS226" s="136">
        <v>-0.249531001741994</v>
      </c>
    </row>
    <row r="227" spans="3:45" x14ac:dyDescent="0.2">
      <c r="C227" s="144" t="s">
        <v>19</v>
      </c>
      <c r="D227" s="144" t="s">
        <v>22</v>
      </c>
      <c r="E227" s="145" t="s">
        <v>311</v>
      </c>
      <c r="F227" s="15">
        <v>6.15</v>
      </c>
      <c r="G227" s="136">
        <v>-0.801099611901682</v>
      </c>
      <c r="H227" s="17">
        <v>0.25</v>
      </c>
      <c r="I227" s="136">
        <v>-0.73404255319148903</v>
      </c>
      <c r="J227" s="17">
        <v>0.85</v>
      </c>
      <c r="K227" s="136">
        <v>-0.84573502722323102</v>
      </c>
      <c r="L227" s="137">
        <v>24.6</v>
      </c>
      <c r="M227" s="136">
        <v>-0.25213454075032299</v>
      </c>
      <c r="N227" s="137">
        <v>7.2352941176470598</v>
      </c>
      <c r="O227" s="136">
        <v>0.28934251579027498</v>
      </c>
      <c r="P227" s="15">
        <v>50.99</v>
      </c>
      <c r="Q227" s="136">
        <v>-0.51275680840898197</v>
      </c>
      <c r="R227" s="17">
        <v>2.0499999999999998</v>
      </c>
      <c r="S227" s="136">
        <v>-0.34083601286173598</v>
      </c>
      <c r="T227" s="17">
        <v>7.04</v>
      </c>
      <c r="U227" s="136">
        <v>-0.62573099415204703</v>
      </c>
      <c r="V227" s="18">
        <v>24.873170731707301</v>
      </c>
      <c r="W227" s="136">
        <v>-0.26081642641557801</v>
      </c>
      <c r="X227" s="18">
        <v>7.2428977272727302</v>
      </c>
      <c r="Y227" s="136">
        <v>0.301852902532251</v>
      </c>
      <c r="Z227" s="15">
        <v>217.88</v>
      </c>
      <c r="AA227" s="16">
        <v>-8.25718977641164E-2</v>
      </c>
      <c r="AB227" s="17">
        <v>8.7799999999999994</v>
      </c>
      <c r="AC227" s="16">
        <v>0.17066666666666699</v>
      </c>
      <c r="AD227" s="17">
        <v>30.33</v>
      </c>
      <c r="AE227" s="16">
        <v>-0.27509560229445501</v>
      </c>
      <c r="AF227" s="18">
        <v>24.815489749430501</v>
      </c>
      <c r="AG227" s="16">
        <v>-0.21631995822675101</v>
      </c>
      <c r="AH227" s="18">
        <v>7.1836465545664403</v>
      </c>
      <c r="AI227" s="16">
        <v>0.265584958705881</v>
      </c>
      <c r="AJ227" s="15">
        <v>492.06</v>
      </c>
      <c r="AK227" s="16">
        <v>-0.20206917800444299</v>
      </c>
      <c r="AL227" s="17">
        <v>21.25</v>
      </c>
      <c r="AM227" s="16">
        <v>2.5579150579150601E-2</v>
      </c>
      <c r="AN227" s="17">
        <v>70.09</v>
      </c>
      <c r="AO227" s="16">
        <v>-0.31398649309973597</v>
      </c>
      <c r="AP227" s="18">
        <v>23.155764705882401</v>
      </c>
      <c r="AQ227" s="16">
        <v>-0.22197051144715599</v>
      </c>
      <c r="AR227" s="18">
        <v>7.0204023398487703</v>
      </c>
      <c r="AS227" s="16">
        <v>0.163141562038608</v>
      </c>
    </row>
    <row r="228" spans="3:45" x14ac:dyDescent="0.2">
      <c r="C228" s="144" t="s">
        <v>19</v>
      </c>
      <c r="D228" s="144" t="s">
        <v>22</v>
      </c>
      <c r="E228" s="145" t="s">
        <v>312</v>
      </c>
      <c r="F228" s="15">
        <v>125.78</v>
      </c>
      <c r="G228" s="16">
        <v>7.8953323903818999</v>
      </c>
      <c r="H228" s="17">
        <v>0.99</v>
      </c>
      <c r="I228" s="16">
        <v>8</v>
      </c>
      <c r="J228" s="17">
        <v>20.99</v>
      </c>
      <c r="K228" s="16">
        <v>7.8940677966101704</v>
      </c>
      <c r="L228" s="18">
        <v>127.050505050505</v>
      </c>
      <c r="M228" s="16">
        <v>-1.1629734402011699E-2</v>
      </c>
      <c r="N228" s="18">
        <v>5.9923773225345398</v>
      </c>
      <c r="O228" s="16">
        <v>1.4218395908875101E-4</v>
      </c>
      <c r="P228" s="15">
        <v>268.70999999999998</v>
      </c>
      <c r="Q228" s="16">
        <v>3.7166929963138502</v>
      </c>
      <c r="R228" s="17">
        <v>2.1</v>
      </c>
      <c r="S228" s="16">
        <v>3.7727272727272698</v>
      </c>
      <c r="T228" s="17">
        <v>44.85</v>
      </c>
      <c r="U228" s="16">
        <v>3.7160883280757102</v>
      </c>
      <c r="V228" s="18">
        <v>127.957142857143</v>
      </c>
      <c r="W228" s="16">
        <v>-1.17405150580507E-2</v>
      </c>
      <c r="X228" s="18">
        <v>5.9913043478260901</v>
      </c>
      <c r="Y228" s="16">
        <v>1.2821393410712001E-4</v>
      </c>
      <c r="Z228" s="15">
        <v>370.24</v>
      </c>
      <c r="AA228" s="16">
        <v>1.0852717544353701</v>
      </c>
      <c r="AB228" s="17">
        <v>2.88</v>
      </c>
      <c r="AC228" s="16">
        <v>0.932885906040269</v>
      </c>
      <c r="AD228" s="17">
        <v>61.8</v>
      </c>
      <c r="AE228" s="16">
        <v>0.94952681388012605</v>
      </c>
      <c r="AF228" s="18">
        <v>128.555555555556</v>
      </c>
      <c r="AG228" s="16">
        <v>7.8838511843299305E-2</v>
      </c>
      <c r="AH228" s="18">
        <v>5.9909385113268598</v>
      </c>
      <c r="AI228" s="16">
        <v>6.9629686336589697E-2</v>
      </c>
      <c r="AJ228" s="15">
        <v>570.22</v>
      </c>
      <c r="AK228" s="16">
        <v>0.43210186603711997</v>
      </c>
      <c r="AL228" s="17">
        <v>4.47</v>
      </c>
      <c r="AM228" s="16">
        <v>0.38390092879256998</v>
      </c>
      <c r="AN228" s="17">
        <v>95.77</v>
      </c>
      <c r="AO228" s="16">
        <v>0.39769410391126703</v>
      </c>
      <c r="AP228" s="18">
        <v>127.565995525727</v>
      </c>
      <c r="AQ228" s="16">
        <v>3.4829760022348402E-2</v>
      </c>
      <c r="AR228" s="18">
        <v>5.9540565939229397</v>
      </c>
      <c r="AS228" s="16">
        <v>2.46175196915886E-2</v>
      </c>
    </row>
    <row r="229" spans="3:45" x14ac:dyDescent="0.2">
      <c r="C229" s="144" t="s">
        <v>19</v>
      </c>
      <c r="D229" s="144" t="s">
        <v>22</v>
      </c>
      <c r="E229" s="145" t="s">
        <v>313</v>
      </c>
      <c r="F229" s="15">
        <v>110.89</v>
      </c>
      <c r="G229" s="16">
        <v>11.2937915742794</v>
      </c>
      <c r="H229" s="17">
        <v>2.59</v>
      </c>
      <c r="I229" s="16">
        <v>3.88679245283019</v>
      </c>
      <c r="J229" s="17">
        <v>10.06</v>
      </c>
      <c r="K229" s="16">
        <v>5.4487179487179498</v>
      </c>
      <c r="L229" s="18">
        <v>42.814671814671797</v>
      </c>
      <c r="M229" s="16">
        <v>1.5157179669374801</v>
      </c>
      <c r="N229" s="18">
        <v>11.022862823061599</v>
      </c>
      <c r="O229" s="16">
        <v>0.90639312682662299</v>
      </c>
      <c r="P229" s="15">
        <v>886.81</v>
      </c>
      <c r="Q229" s="16">
        <v>8.6392391304347793</v>
      </c>
      <c r="R229" s="17">
        <v>18.649999999999999</v>
      </c>
      <c r="S229" s="16">
        <v>3.6163366336633702</v>
      </c>
      <c r="T229" s="17">
        <v>49.08</v>
      </c>
      <c r="U229" s="16">
        <v>2.5360230547550402</v>
      </c>
      <c r="V229" s="18">
        <v>47.550134048257398</v>
      </c>
      <c r="W229" s="16">
        <v>1.08807110385826</v>
      </c>
      <c r="X229" s="18">
        <v>18.068663406683001</v>
      </c>
      <c r="Y229" s="16">
        <v>1.7260113922256499</v>
      </c>
      <c r="Z229" s="15">
        <v>1028.57</v>
      </c>
      <c r="AA229" s="16">
        <v>4.0989986119373398</v>
      </c>
      <c r="AB229" s="17">
        <v>25.34</v>
      </c>
      <c r="AC229" s="16">
        <v>1.71888412017167</v>
      </c>
      <c r="AD229" s="17">
        <v>76.44</v>
      </c>
      <c r="AE229" s="16">
        <v>1.44921499519385</v>
      </c>
      <c r="AF229" s="18">
        <v>40.590765588003201</v>
      </c>
      <c r="AG229" s="16">
        <v>0.87540122585856295</v>
      </c>
      <c r="AH229" s="18">
        <v>13.4559131344846</v>
      </c>
      <c r="AI229" s="16">
        <v>1.08189098218949</v>
      </c>
      <c r="AJ229" s="15">
        <v>1442.75</v>
      </c>
      <c r="AK229" s="16">
        <v>2.0603695140317799</v>
      </c>
      <c r="AL229" s="17">
        <v>38.08</v>
      </c>
      <c r="AM229" s="16">
        <v>0.54922701383238404</v>
      </c>
      <c r="AN229" s="17">
        <v>128.54</v>
      </c>
      <c r="AO229" s="16">
        <v>0.51401648998822103</v>
      </c>
      <c r="AP229" s="18">
        <v>37.887342436974798</v>
      </c>
      <c r="AQ229" s="16">
        <v>0.97541708652576298</v>
      </c>
      <c r="AR229" s="18">
        <v>11.2241325657383</v>
      </c>
      <c r="AS229" s="16">
        <v>1.0213581121930699</v>
      </c>
    </row>
    <row r="230" spans="3:45" x14ac:dyDescent="0.2">
      <c r="C230" s="144" t="s">
        <v>19</v>
      </c>
      <c r="D230" s="144" t="s">
        <v>22</v>
      </c>
      <c r="E230" s="145" t="s">
        <v>314</v>
      </c>
      <c r="F230" s="15">
        <v>0</v>
      </c>
      <c r="G230" s="16">
        <v>-1</v>
      </c>
      <c r="H230" s="17">
        <v>0</v>
      </c>
      <c r="I230" s="16">
        <v>-1</v>
      </c>
      <c r="J230" s="17">
        <v>0</v>
      </c>
      <c r="K230" s="16">
        <v>-1</v>
      </c>
      <c r="L230" s="18"/>
      <c r="M230" s="16">
        <v>-1</v>
      </c>
      <c r="N230" s="18"/>
      <c r="O230" s="16">
        <v>-1</v>
      </c>
      <c r="P230" s="15">
        <v>46.73</v>
      </c>
      <c r="Q230" s="16">
        <v>-0.78194120391973898</v>
      </c>
      <c r="R230" s="17">
        <v>0.88</v>
      </c>
      <c r="S230" s="16">
        <v>-0.96393442622950798</v>
      </c>
      <c r="T230" s="17">
        <v>3.04</v>
      </c>
      <c r="U230" s="16">
        <v>-0.953559425603422</v>
      </c>
      <c r="V230" s="18">
        <v>53.102272727272698</v>
      </c>
      <c r="W230" s="16">
        <v>5.0461757094981499</v>
      </c>
      <c r="X230" s="18">
        <v>15.3717105263158</v>
      </c>
      <c r="Y230" s="16">
        <v>3.6954371024387802</v>
      </c>
      <c r="Z230" s="15">
        <v>73.23</v>
      </c>
      <c r="AA230" s="16">
        <v>-0.67671728765671901</v>
      </c>
      <c r="AB230" s="17">
        <v>1.94</v>
      </c>
      <c r="AC230" s="16">
        <v>-0.92338072669826199</v>
      </c>
      <c r="AD230" s="17">
        <v>6.71</v>
      </c>
      <c r="AE230" s="16">
        <v>-0.90082766775051704</v>
      </c>
      <c r="AF230" s="18">
        <v>37.747422680412399</v>
      </c>
      <c r="AG230" s="16">
        <v>3.2193393177999399</v>
      </c>
      <c r="AH230" s="18">
        <v>10.913561847988101</v>
      </c>
      <c r="AI230" s="16">
        <v>2.25980749882957</v>
      </c>
      <c r="AJ230" s="15">
        <v>221.63</v>
      </c>
      <c r="AK230" s="16">
        <v>-0.30893954039474902</v>
      </c>
      <c r="AL230" s="17">
        <v>18.77</v>
      </c>
      <c r="AM230" s="16">
        <v>-0.35938566552901002</v>
      </c>
      <c r="AN230" s="17">
        <v>52.7</v>
      </c>
      <c r="AO230" s="16">
        <v>-0.35273888479489102</v>
      </c>
      <c r="AP230" s="18">
        <v>11.807671816728799</v>
      </c>
      <c r="AQ230" s="16">
        <v>7.8746481962378698E-2</v>
      </c>
      <c r="AR230" s="18">
        <v>4.2055028462998099</v>
      </c>
      <c r="AS230" s="16">
        <v>6.76687404375622E-2</v>
      </c>
    </row>
    <row r="231" spans="3:45" x14ac:dyDescent="0.2">
      <c r="C231" s="144" t="s">
        <v>19</v>
      </c>
      <c r="D231" s="144" t="s">
        <v>22</v>
      </c>
      <c r="E231" s="145" t="s">
        <v>315</v>
      </c>
      <c r="F231" s="15">
        <v>2079.41</v>
      </c>
      <c r="G231" s="16">
        <v>-8.40531576095815E-2</v>
      </c>
      <c r="H231" s="17">
        <v>84.41</v>
      </c>
      <c r="I231" s="16">
        <v>0.28889906856008601</v>
      </c>
      <c r="J231" s="17">
        <v>321.06</v>
      </c>
      <c r="K231" s="16">
        <v>0.85219799238490901</v>
      </c>
      <c r="L231" s="18">
        <v>24.634640445444902</v>
      </c>
      <c r="M231" s="16">
        <v>-0.28935720047211799</v>
      </c>
      <c r="N231" s="18">
        <v>6.4767021740484703</v>
      </c>
      <c r="O231" s="16">
        <v>-0.50548113854122201</v>
      </c>
      <c r="P231" s="15">
        <v>7586.71</v>
      </c>
      <c r="Q231" s="16">
        <v>-0.15890972263026201</v>
      </c>
      <c r="R231" s="17">
        <v>292.70999999999998</v>
      </c>
      <c r="S231" s="16">
        <v>9.0411265087170206E-2</v>
      </c>
      <c r="T231" s="17">
        <v>1083.8</v>
      </c>
      <c r="U231" s="16">
        <v>0.59772385529380601</v>
      </c>
      <c r="V231" s="18">
        <v>25.918861671961999</v>
      </c>
      <c r="W231" s="16">
        <v>-0.22864858031111901</v>
      </c>
      <c r="X231" s="18">
        <v>7.0001014947407301</v>
      </c>
      <c r="Y231" s="16">
        <v>-0.47356968190534399</v>
      </c>
      <c r="Z231" s="15">
        <v>13612.49</v>
      </c>
      <c r="AA231" s="16">
        <v>-0.119070099744959</v>
      </c>
      <c r="AB231" s="17">
        <v>544.59</v>
      </c>
      <c r="AC231" s="16">
        <v>0.16499807470157901</v>
      </c>
      <c r="AD231" s="17">
        <v>2369.88</v>
      </c>
      <c r="AE231" s="16">
        <v>1.19999628673809</v>
      </c>
      <c r="AF231" s="18">
        <v>24.9958500890578</v>
      </c>
      <c r="AG231" s="16">
        <v>-0.24383574583958301</v>
      </c>
      <c r="AH231" s="18">
        <v>5.7439574999577996</v>
      </c>
      <c r="AI231" s="16">
        <v>-0.59957664221279805</v>
      </c>
      <c r="AJ231" s="15">
        <v>23287.17</v>
      </c>
      <c r="AK231" s="16">
        <v>3.2123827362184401E-2</v>
      </c>
      <c r="AL231" s="17">
        <v>945.09</v>
      </c>
      <c r="AM231" s="16">
        <v>0.37619768762559302</v>
      </c>
      <c r="AN231" s="17">
        <v>3513.65</v>
      </c>
      <c r="AO231" s="16">
        <v>1.35058201766123</v>
      </c>
      <c r="AP231" s="18">
        <v>24.640161254483701</v>
      </c>
      <c r="AQ231" s="16">
        <v>-0.25001775788262898</v>
      </c>
      <c r="AR231" s="18">
        <v>6.6276293882429904</v>
      </c>
      <c r="AS231" s="16">
        <v>-0.560907120190971</v>
      </c>
    </row>
    <row r="232" spans="3:45" x14ac:dyDescent="0.2">
      <c r="C232" s="144" t="s">
        <v>19</v>
      </c>
      <c r="D232" s="144" t="s">
        <v>22</v>
      </c>
      <c r="E232" s="145" t="s">
        <v>317</v>
      </c>
      <c r="F232" s="15">
        <v>20.27</v>
      </c>
      <c r="G232" s="16"/>
      <c r="H232" s="17">
        <v>0.41</v>
      </c>
      <c r="I232" s="16"/>
      <c r="J232" s="17">
        <v>1.4</v>
      </c>
      <c r="K232" s="16"/>
      <c r="L232" s="137">
        <v>49.439024390243901</v>
      </c>
      <c r="M232" s="136"/>
      <c r="N232" s="137">
        <v>14.478571428571399</v>
      </c>
      <c r="O232" s="136"/>
      <c r="P232" s="15">
        <v>477.26</v>
      </c>
      <c r="Q232" s="16"/>
      <c r="R232" s="17">
        <v>37.229999999999997</v>
      </c>
      <c r="S232" s="16"/>
      <c r="T232" s="17">
        <v>128.79</v>
      </c>
      <c r="U232" s="16"/>
      <c r="V232" s="18">
        <v>12.81923180231</v>
      </c>
      <c r="W232" s="16"/>
      <c r="X232" s="18">
        <v>3.7057224939824498</v>
      </c>
      <c r="Y232" s="16"/>
      <c r="Z232" s="15">
        <v>3110.32</v>
      </c>
      <c r="AA232" s="16"/>
      <c r="AB232" s="17">
        <v>211.05</v>
      </c>
      <c r="AC232" s="16"/>
      <c r="AD232" s="17">
        <v>730.24</v>
      </c>
      <c r="AE232" s="16"/>
      <c r="AF232" s="18">
        <v>14.737360814972799</v>
      </c>
      <c r="AG232" s="16"/>
      <c r="AH232" s="18">
        <v>4.2593120070113901</v>
      </c>
      <c r="AI232" s="16"/>
      <c r="AJ232" s="15">
        <v>3215.31</v>
      </c>
      <c r="AK232" s="16"/>
      <c r="AL232" s="17">
        <v>220.46</v>
      </c>
      <c r="AM232" s="16"/>
      <c r="AN232" s="17">
        <v>762.76</v>
      </c>
      <c r="AO232" s="16"/>
      <c r="AP232" s="18">
        <v>14.584550485348799</v>
      </c>
      <c r="AQ232" s="16"/>
      <c r="AR232" s="18">
        <v>4.21536263044732</v>
      </c>
      <c r="AS232" s="16"/>
    </row>
    <row r="233" spans="3:45" x14ac:dyDescent="0.2">
      <c r="C233" s="144" t="s">
        <v>19</v>
      </c>
      <c r="D233" s="144" t="s">
        <v>22</v>
      </c>
      <c r="E233" s="145" t="s">
        <v>318</v>
      </c>
      <c r="F233" s="15">
        <v>14.88</v>
      </c>
      <c r="G233" s="136"/>
      <c r="H233" s="17">
        <v>0.8</v>
      </c>
      <c r="I233" s="136"/>
      <c r="J233" s="17">
        <v>25.56</v>
      </c>
      <c r="K233" s="136"/>
      <c r="L233" s="137">
        <v>18.600000000000001</v>
      </c>
      <c r="M233" s="136"/>
      <c r="N233" s="137">
        <v>0.58215962441314595</v>
      </c>
      <c r="O233" s="136"/>
      <c r="P233" s="15">
        <v>51.95</v>
      </c>
      <c r="Q233" s="136">
        <v>-9.4474464005577893E-2</v>
      </c>
      <c r="R233" s="17">
        <v>2.79</v>
      </c>
      <c r="S233" s="136">
        <v>3.4285714285714302</v>
      </c>
      <c r="T233" s="17">
        <v>87.31</v>
      </c>
      <c r="U233" s="136">
        <v>6.5921739130434798</v>
      </c>
      <c r="V233" s="137">
        <v>18.620071684587799</v>
      </c>
      <c r="W233" s="136">
        <v>-0.79552649187222702</v>
      </c>
      <c r="X233" s="137">
        <v>0.59500629939296801</v>
      </c>
      <c r="Y233" s="136">
        <v>-0.880729084137718</v>
      </c>
      <c r="Z233" s="15">
        <v>80.819999999999993</v>
      </c>
      <c r="AA233" s="136">
        <v>0.40875021788391203</v>
      </c>
      <c r="AB233" s="17">
        <v>4.74</v>
      </c>
      <c r="AC233" s="136">
        <v>6.5238095238095202</v>
      </c>
      <c r="AD233" s="17">
        <v>149.72999999999999</v>
      </c>
      <c r="AE233" s="136">
        <v>12.02</v>
      </c>
      <c r="AF233" s="137">
        <v>17.050632911392398</v>
      </c>
      <c r="AG233" s="136">
        <v>-0.81276104699011298</v>
      </c>
      <c r="AH233" s="137">
        <v>0.53977158885994803</v>
      </c>
      <c r="AI233" s="136">
        <v>-0.89180105853426195</v>
      </c>
      <c r="AJ233" s="15">
        <v>105.27</v>
      </c>
      <c r="AK233" s="16">
        <v>0.83493114868398199</v>
      </c>
      <c r="AL233" s="17">
        <v>5.0199999999999996</v>
      </c>
      <c r="AM233" s="16">
        <v>6.9682539682539701</v>
      </c>
      <c r="AN233" s="17">
        <v>154.63</v>
      </c>
      <c r="AO233" s="16">
        <v>12.4460869565217</v>
      </c>
      <c r="AP233" s="18">
        <v>20.970119521912402</v>
      </c>
      <c r="AQ233" s="16">
        <v>-0.76971979608149199</v>
      </c>
      <c r="AR233" s="18">
        <v>0.68078639332600399</v>
      </c>
      <c r="AS233" s="16">
        <v>-0.86353418993813802</v>
      </c>
    </row>
    <row r="234" spans="3:45" x14ac:dyDescent="0.2">
      <c r="C234" s="144" t="s">
        <v>19</v>
      </c>
      <c r="D234" s="144" t="s">
        <v>22</v>
      </c>
      <c r="E234" s="145" t="s">
        <v>344</v>
      </c>
      <c r="F234" s="15">
        <v>619.67999999999995</v>
      </c>
      <c r="G234" s="16">
        <v>0.433415835858528</v>
      </c>
      <c r="H234" s="17">
        <v>6.66</v>
      </c>
      <c r="I234" s="16">
        <v>0.411016949152543</v>
      </c>
      <c r="J234" s="17">
        <v>213.48</v>
      </c>
      <c r="K234" s="16">
        <v>0.415180643022871</v>
      </c>
      <c r="L234" s="137">
        <v>93.0450450450451</v>
      </c>
      <c r="M234" s="136">
        <v>1.58742860739115E-2</v>
      </c>
      <c r="N234" s="137">
        <v>2.9027543563799898</v>
      </c>
      <c r="O234" s="136">
        <v>1.2885417084780301E-2</v>
      </c>
      <c r="P234" s="15">
        <v>2451.92</v>
      </c>
      <c r="Q234" s="16">
        <v>0.80208731442010905</v>
      </c>
      <c r="R234" s="17">
        <v>26.27</v>
      </c>
      <c r="S234" s="16">
        <v>0.75601604278074896</v>
      </c>
      <c r="T234" s="17">
        <v>841.15</v>
      </c>
      <c r="U234" s="16">
        <v>0.75730163372748904</v>
      </c>
      <c r="V234" s="18">
        <v>93.335363532546594</v>
      </c>
      <c r="W234" s="16">
        <v>2.62362475723193E-2</v>
      </c>
      <c r="X234" s="18">
        <v>2.9149616596326502</v>
      </c>
      <c r="Y234" s="16">
        <v>2.54854828750272E-2</v>
      </c>
      <c r="Z234" s="15">
        <v>3856.59</v>
      </c>
      <c r="AA234" s="16">
        <v>0.65633334621777295</v>
      </c>
      <c r="AB234" s="17">
        <v>41.45</v>
      </c>
      <c r="AC234" s="16">
        <v>0.619140625</v>
      </c>
      <c r="AD234" s="17">
        <v>1326.71</v>
      </c>
      <c r="AE234" s="16">
        <v>0.61896568555669496</v>
      </c>
      <c r="AF234" s="18">
        <v>93.041978287092903</v>
      </c>
      <c r="AG234" s="16">
        <v>2.29706553238836E-2</v>
      </c>
      <c r="AH234" s="18">
        <v>2.9068824385133198</v>
      </c>
      <c r="AI234" s="16">
        <v>2.3081193748852601E-2</v>
      </c>
      <c r="AJ234" s="15">
        <v>5473.26</v>
      </c>
      <c r="AK234" s="16">
        <v>0.45653747485177198</v>
      </c>
      <c r="AL234" s="17">
        <v>67.13</v>
      </c>
      <c r="AM234" s="16">
        <v>0.444898837709858</v>
      </c>
      <c r="AN234" s="17">
        <v>1909.52</v>
      </c>
      <c r="AO234" s="16">
        <v>0.41923208419425301</v>
      </c>
      <c r="AP234" s="18">
        <v>81.532250856546995</v>
      </c>
      <c r="AQ234" s="16">
        <v>8.0549840848105209E-3</v>
      </c>
      <c r="AR234" s="18">
        <v>2.8663014789056902</v>
      </c>
      <c r="AS234" s="16">
        <v>2.6285616759219501E-2</v>
      </c>
    </row>
    <row r="235" spans="3:45" x14ac:dyDescent="0.2">
      <c r="C235" s="144" t="s">
        <v>19</v>
      </c>
      <c r="D235" s="144" t="s">
        <v>22</v>
      </c>
      <c r="E235" s="145" t="s">
        <v>345</v>
      </c>
      <c r="F235" s="15"/>
      <c r="G235" s="136"/>
      <c r="H235" s="17"/>
      <c r="I235" s="136"/>
      <c r="J235" s="17"/>
      <c r="K235" s="136"/>
      <c r="L235" s="19"/>
      <c r="M235" s="136"/>
      <c r="N235" s="19"/>
      <c r="O235" s="136"/>
      <c r="P235" s="15">
        <v>12.1</v>
      </c>
      <c r="Q235" s="16">
        <v>-0.74917081260364804</v>
      </c>
      <c r="R235" s="17">
        <v>0.13</v>
      </c>
      <c r="S235" s="16">
        <v>-0.75471698113207597</v>
      </c>
      <c r="T235" s="17">
        <v>2.42</v>
      </c>
      <c r="U235" s="16">
        <v>-0.74974146845915202</v>
      </c>
      <c r="V235" s="137">
        <v>93.076923076923094</v>
      </c>
      <c r="W235" s="136">
        <v>2.2611302462048701E-2</v>
      </c>
      <c r="X235" s="137">
        <v>5</v>
      </c>
      <c r="Y235" s="136">
        <v>2.2802653399667501E-3</v>
      </c>
      <c r="Z235" s="15">
        <v>60.87</v>
      </c>
      <c r="AA235" s="16">
        <v>9.4527363184078502E-3</v>
      </c>
      <c r="AB235" s="17">
        <v>0.67</v>
      </c>
      <c r="AC235" s="16">
        <v>4.6875E-2</v>
      </c>
      <c r="AD235" s="17">
        <v>12.19</v>
      </c>
      <c r="AE235" s="16">
        <v>8.2712985938792095E-3</v>
      </c>
      <c r="AF235" s="18">
        <v>90.850746268656707</v>
      </c>
      <c r="AG235" s="16">
        <v>-3.5746639934655197E-2</v>
      </c>
      <c r="AH235" s="18">
        <v>4.9934372436423304</v>
      </c>
      <c r="AI235" s="16">
        <v>1.17174586460633E-3</v>
      </c>
      <c r="AJ235" s="15">
        <v>97.29</v>
      </c>
      <c r="AK235" s="16">
        <v>0.61343283582089603</v>
      </c>
      <c r="AL235" s="17">
        <v>1.06</v>
      </c>
      <c r="AM235" s="16">
        <v>0.65625</v>
      </c>
      <c r="AN235" s="17">
        <v>19.5</v>
      </c>
      <c r="AO235" s="16">
        <v>0.61290322580645196</v>
      </c>
      <c r="AP235" s="18">
        <v>91.783018867924497</v>
      </c>
      <c r="AQ235" s="16">
        <v>-2.5851872711912201E-2</v>
      </c>
      <c r="AR235" s="18">
        <v>4.9892307692307698</v>
      </c>
      <c r="AS235" s="16">
        <v>3.2835820895529502E-4</v>
      </c>
    </row>
    <row r="236" spans="3:45" x14ac:dyDescent="0.2">
      <c r="C236" s="144" t="s">
        <v>19</v>
      </c>
      <c r="D236" s="144" t="s">
        <v>22</v>
      </c>
      <c r="E236" s="145" t="s">
        <v>319</v>
      </c>
      <c r="F236" s="15">
        <v>496.91</v>
      </c>
      <c r="G236" s="16">
        <v>-4.00842251670981E-2</v>
      </c>
      <c r="H236" s="17">
        <v>17.22</v>
      </c>
      <c r="I236" s="16">
        <v>-0.37084398976982103</v>
      </c>
      <c r="J236" s="17">
        <v>71.38</v>
      </c>
      <c r="K236" s="16">
        <v>-8.5809426229508295E-2</v>
      </c>
      <c r="L236" s="137">
        <v>28.856562137049899</v>
      </c>
      <c r="M236" s="136">
        <v>0.52571978845392098</v>
      </c>
      <c r="N236" s="137">
        <v>6.9614738021854903</v>
      </c>
      <c r="O236" s="136">
        <v>5.0017143442883001E-2</v>
      </c>
      <c r="P236" s="15">
        <v>2728.94</v>
      </c>
      <c r="Q236" s="16">
        <v>0.62695474355076197</v>
      </c>
      <c r="R236" s="17">
        <v>84.66</v>
      </c>
      <c r="S236" s="16">
        <v>-0.25762890213959999</v>
      </c>
      <c r="T236" s="17">
        <v>310.69</v>
      </c>
      <c r="U236" s="16">
        <v>-4.71970068694798E-2</v>
      </c>
      <c r="V236" s="137">
        <v>32.234112922277298</v>
      </c>
      <c r="W236" s="136">
        <v>1.19156530775489</v>
      </c>
      <c r="X236" s="137">
        <v>8.7834819273230593</v>
      </c>
      <c r="Y236" s="136">
        <v>0.70754579412608298</v>
      </c>
      <c r="Z236" s="15">
        <v>4499.22</v>
      </c>
      <c r="AA236" s="16">
        <v>0.59973973055712604</v>
      </c>
      <c r="AB236" s="17">
        <v>150.35</v>
      </c>
      <c r="AC236" s="16">
        <v>-0.15243249337617701</v>
      </c>
      <c r="AD236" s="17">
        <v>569.91999999999996</v>
      </c>
      <c r="AE236" s="16">
        <v>8.9629856225145299E-2</v>
      </c>
      <c r="AF236" s="137">
        <v>29.9249750581975</v>
      </c>
      <c r="AG236" s="136">
        <v>0.88744815965100499</v>
      </c>
      <c r="AH236" s="137">
        <v>7.8944764177428404</v>
      </c>
      <c r="AI236" s="136">
        <v>0.46814968534285401</v>
      </c>
      <c r="AJ236" s="15">
        <v>7497.52</v>
      </c>
      <c r="AK236" s="16">
        <v>0.43953581693799698</v>
      </c>
      <c r="AL236" s="17">
        <v>288.31</v>
      </c>
      <c r="AM236" s="16">
        <v>1.7361233635625899E-2</v>
      </c>
      <c r="AN236" s="17">
        <v>1001.48</v>
      </c>
      <c r="AO236" s="16">
        <v>0.121327481189538</v>
      </c>
      <c r="AP236" s="18">
        <v>26.005063993617998</v>
      </c>
      <c r="AQ236" s="16">
        <v>0.41497018890103998</v>
      </c>
      <c r="AR236" s="18">
        <v>7.4864400686983297</v>
      </c>
      <c r="AS236" s="16">
        <v>0.28377823703285499</v>
      </c>
    </row>
    <row r="237" spans="3:45" x14ac:dyDescent="0.2">
      <c r="C237" s="144" t="s">
        <v>19</v>
      </c>
      <c r="D237" s="144" t="s">
        <v>22</v>
      </c>
      <c r="E237" s="145" t="s">
        <v>320</v>
      </c>
      <c r="F237" s="15">
        <v>10408.43</v>
      </c>
      <c r="G237" s="136">
        <v>9.6733643190638E-2</v>
      </c>
      <c r="H237" s="17">
        <v>172.86</v>
      </c>
      <c r="I237" s="136">
        <v>0.27883406081230999</v>
      </c>
      <c r="J237" s="17">
        <v>3510.13</v>
      </c>
      <c r="K237" s="136">
        <v>6.8701894972720196E-2</v>
      </c>
      <c r="L237" s="137">
        <v>60.213062594006701</v>
      </c>
      <c r="M237" s="136">
        <v>-0.14239565804651999</v>
      </c>
      <c r="N237" s="137">
        <v>2.9652548481110399</v>
      </c>
      <c r="O237" s="136">
        <v>2.62297169582856E-2</v>
      </c>
      <c r="P237" s="15">
        <v>42747.45</v>
      </c>
      <c r="Q237" s="16">
        <v>0.147185270067547</v>
      </c>
      <c r="R237" s="17">
        <v>715.78</v>
      </c>
      <c r="S237" s="16">
        <v>0.33274992086692601</v>
      </c>
      <c r="T237" s="17">
        <v>14349.85</v>
      </c>
      <c r="U237" s="16">
        <v>6.8765938557605294E-2</v>
      </c>
      <c r="V237" s="18">
        <v>59.721492637402598</v>
      </c>
      <c r="W237" s="16">
        <v>-0.139234411418065</v>
      </c>
      <c r="X237" s="18">
        <v>2.97894751513082</v>
      </c>
      <c r="Y237" s="16">
        <v>7.3373718866617005E-2</v>
      </c>
      <c r="Z237" s="15">
        <v>72003.839999999997</v>
      </c>
      <c r="AA237" s="16">
        <v>9.7610644304245403E-2</v>
      </c>
      <c r="AB237" s="17">
        <v>1282.6400000000001</v>
      </c>
      <c r="AC237" s="16">
        <v>0.35638674745936599</v>
      </c>
      <c r="AD237" s="17">
        <v>23825.55</v>
      </c>
      <c r="AE237" s="16">
        <v>1.06511709985624E-3</v>
      </c>
      <c r="AF237" s="18">
        <v>56.137216989958198</v>
      </c>
      <c r="AG237" s="16">
        <v>-0.19078342046605201</v>
      </c>
      <c r="AH237" s="18">
        <v>3.0221270862582399</v>
      </c>
      <c r="AI237" s="16">
        <v>9.6442804324345197E-2</v>
      </c>
      <c r="AJ237" s="15">
        <v>106663.02</v>
      </c>
      <c r="AK237" s="16">
        <v>6.6634039882543503E-2</v>
      </c>
      <c r="AL237" s="17">
        <v>1878.39</v>
      </c>
      <c r="AM237" s="16">
        <v>0.25101732279269301</v>
      </c>
      <c r="AN237" s="17">
        <v>35881.01</v>
      </c>
      <c r="AO237" s="16">
        <v>-2.2463899202191599E-2</v>
      </c>
      <c r="AP237" s="18">
        <v>56.784278025330202</v>
      </c>
      <c r="AQ237" s="16">
        <v>-0.14738667446949799</v>
      </c>
      <c r="AR237" s="18">
        <v>2.9726872236873998</v>
      </c>
      <c r="AS237" s="16">
        <v>9.1145420626428497E-2</v>
      </c>
    </row>
    <row r="238" spans="3:45" x14ac:dyDescent="0.2">
      <c r="C238" s="144" t="s">
        <v>19</v>
      </c>
      <c r="D238" s="144" t="s">
        <v>22</v>
      </c>
      <c r="E238" s="145" t="s">
        <v>321</v>
      </c>
      <c r="F238" s="15">
        <v>1028.1400000000001</v>
      </c>
      <c r="G238" s="16">
        <v>-7.4181464539134698E-2</v>
      </c>
      <c r="H238" s="17">
        <v>18.88</v>
      </c>
      <c r="I238" s="16">
        <v>-5.5055055055055098E-2</v>
      </c>
      <c r="J238" s="17">
        <v>575.53</v>
      </c>
      <c r="K238" s="16">
        <v>-0.10053761760385101</v>
      </c>
      <c r="L238" s="18">
        <v>54.456567796610202</v>
      </c>
      <c r="M238" s="16">
        <v>-2.0240765968851201E-2</v>
      </c>
      <c r="N238" s="18">
        <v>1.78642294928153</v>
      </c>
      <c r="O238" s="16">
        <v>2.93021182214468E-2</v>
      </c>
      <c r="P238" s="15">
        <v>4044.77</v>
      </c>
      <c r="Q238" s="16">
        <v>4.5630335086059397E-2</v>
      </c>
      <c r="R238" s="17">
        <v>84.11</v>
      </c>
      <c r="S238" s="16">
        <v>9.5324912097929496E-2</v>
      </c>
      <c r="T238" s="17">
        <v>2352.86</v>
      </c>
      <c r="U238" s="16">
        <v>1.9604614277914101E-2</v>
      </c>
      <c r="V238" s="18">
        <v>48.089050053501403</v>
      </c>
      <c r="W238" s="16">
        <v>-4.5369713098817002E-2</v>
      </c>
      <c r="X238" s="18">
        <v>1.71908655848627</v>
      </c>
      <c r="Y238" s="16">
        <v>2.5525307009890901E-2</v>
      </c>
      <c r="Z238" s="15">
        <v>7516.57</v>
      </c>
      <c r="AA238" s="16">
        <v>-3.0133765843323598E-2</v>
      </c>
      <c r="AB238" s="17">
        <v>169.97</v>
      </c>
      <c r="AC238" s="16">
        <v>-0.105421052631579</v>
      </c>
      <c r="AD238" s="17">
        <v>4195.74</v>
      </c>
      <c r="AE238" s="16">
        <v>-5.8235451237769999E-2</v>
      </c>
      <c r="AF238" s="18">
        <v>44.222921692063302</v>
      </c>
      <c r="AG238" s="16">
        <v>8.4159466316223397E-2</v>
      </c>
      <c r="AH238" s="18">
        <v>1.7914765929252101</v>
      </c>
      <c r="AI238" s="16">
        <v>2.9839396090435399E-2</v>
      </c>
      <c r="AJ238" s="15">
        <v>11403.24</v>
      </c>
      <c r="AK238" s="16">
        <v>-0.16652913432098401</v>
      </c>
      <c r="AL238" s="17">
        <v>253.01</v>
      </c>
      <c r="AM238" s="16">
        <v>-0.17688203526579499</v>
      </c>
      <c r="AN238" s="17">
        <v>5955.34</v>
      </c>
      <c r="AO238" s="16">
        <v>-0.218991264479967</v>
      </c>
      <c r="AP238" s="18">
        <v>45.0703134263468</v>
      </c>
      <c r="AQ238" s="16">
        <v>1.25776636987316E-2</v>
      </c>
      <c r="AR238" s="18">
        <v>1.9147924383830299</v>
      </c>
      <c r="AS238" s="16">
        <v>6.7172270645669094E-2</v>
      </c>
    </row>
    <row r="239" spans="3:45" x14ac:dyDescent="0.2">
      <c r="C239" s="144" t="s">
        <v>19</v>
      </c>
      <c r="D239" s="144" t="s">
        <v>22</v>
      </c>
      <c r="E239" s="145" t="s">
        <v>322</v>
      </c>
      <c r="F239" s="15">
        <v>12666.45</v>
      </c>
      <c r="G239" s="16">
        <v>0.91396528511267106</v>
      </c>
      <c r="H239" s="17">
        <v>612.5</v>
      </c>
      <c r="I239" s="16">
        <v>0.33169543853546102</v>
      </c>
      <c r="J239" s="17">
        <v>4578.68</v>
      </c>
      <c r="K239" s="16">
        <v>1.0891379137274899</v>
      </c>
      <c r="L239" s="18">
        <v>20.6799183673469</v>
      </c>
      <c r="M239" s="16">
        <v>0.43723949915873001</v>
      </c>
      <c r="N239" s="18">
        <v>2.7663977390863699</v>
      </c>
      <c r="O239" s="16">
        <v>-8.3849241097862806E-2</v>
      </c>
      <c r="P239" s="15">
        <v>45549.33</v>
      </c>
      <c r="Q239" s="16">
        <v>0.81940129433033504</v>
      </c>
      <c r="R239" s="17">
        <v>2439.86</v>
      </c>
      <c r="S239" s="16">
        <v>0.618062325501197</v>
      </c>
      <c r="T239" s="17">
        <v>16884.25</v>
      </c>
      <c r="U239" s="16">
        <v>1.0523322385454501</v>
      </c>
      <c r="V239" s="18">
        <v>18.668829359061601</v>
      </c>
      <c r="W239" s="16">
        <v>0.124432146806689</v>
      </c>
      <c r="X239" s="18">
        <v>2.6977407939351798</v>
      </c>
      <c r="Y239" s="16">
        <v>-0.113495729317295</v>
      </c>
      <c r="Z239" s="15">
        <v>80809.63</v>
      </c>
      <c r="AA239" s="16">
        <v>0.63554402985240799</v>
      </c>
      <c r="AB239" s="17">
        <v>5218.8</v>
      </c>
      <c r="AC239" s="16">
        <v>0.34761827294770198</v>
      </c>
      <c r="AD239" s="17">
        <v>28762.32</v>
      </c>
      <c r="AE239" s="16">
        <v>0.86572894753741703</v>
      </c>
      <c r="AF239" s="18">
        <v>15.4843316471219</v>
      </c>
      <c r="AG239" s="16">
        <v>0.21365527811886501</v>
      </c>
      <c r="AH239" s="18">
        <v>2.80956577911657</v>
      </c>
      <c r="AI239" s="16">
        <v>-0.123375326297441</v>
      </c>
      <c r="AJ239" s="15">
        <v>131317.29999999999</v>
      </c>
      <c r="AK239" s="16">
        <v>0.26579712494663499</v>
      </c>
      <c r="AL239" s="17">
        <v>10249.959999999999</v>
      </c>
      <c r="AM239" s="16">
        <v>-0.130854775865651</v>
      </c>
      <c r="AN239" s="17">
        <v>44051.11</v>
      </c>
      <c r="AO239" s="16">
        <v>0.478752655729208</v>
      </c>
      <c r="AP239" s="18">
        <v>12.811493898512801</v>
      </c>
      <c r="AQ239" s="16">
        <v>0.45637010915792903</v>
      </c>
      <c r="AR239" s="18">
        <v>2.9810213635933298</v>
      </c>
      <c r="AS239" s="16">
        <v>-0.14401024401038801</v>
      </c>
    </row>
    <row r="240" spans="3:45" x14ac:dyDescent="0.2">
      <c r="C240" s="144" t="s">
        <v>19</v>
      </c>
      <c r="D240" s="144" t="s">
        <v>22</v>
      </c>
      <c r="E240" s="145" t="s">
        <v>323</v>
      </c>
      <c r="F240" s="15">
        <v>1636.87</v>
      </c>
      <c r="G240" s="16">
        <v>1.13927987976214</v>
      </c>
      <c r="H240" s="17">
        <v>48.23</v>
      </c>
      <c r="I240" s="16">
        <v>1.7814302191464799</v>
      </c>
      <c r="J240" s="17">
        <v>403.68</v>
      </c>
      <c r="K240" s="16">
        <v>1.53281465679508</v>
      </c>
      <c r="L240" s="18">
        <v>33.9388347501555</v>
      </c>
      <c r="M240" s="16">
        <v>-0.23087055535817</v>
      </c>
      <c r="N240" s="18">
        <v>4.0548701942132404</v>
      </c>
      <c r="O240" s="16">
        <v>-0.15537448663176401</v>
      </c>
      <c r="P240" s="15">
        <v>6269.99</v>
      </c>
      <c r="Q240" s="16">
        <v>0.93363638326152798</v>
      </c>
      <c r="R240" s="17">
        <v>181.48</v>
      </c>
      <c r="S240" s="16">
        <v>1.7343679373210801</v>
      </c>
      <c r="T240" s="17">
        <v>1452.7</v>
      </c>
      <c r="U240" s="16">
        <v>1.01946201431848</v>
      </c>
      <c r="V240" s="18">
        <v>34.549206524134902</v>
      </c>
      <c r="W240" s="16">
        <v>-0.29283972472411501</v>
      </c>
      <c r="X240" s="18">
        <v>4.3160941694775303</v>
      </c>
      <c r="Y240" s="16">
        <v>-4.24992549740617E-2</v>
      </c>
      <c r="Z240" s="15">
        <v>14761.2</v>
      </c>
      <c r="AA240" s="16">
        <v>1.1038588989845</v>
      </c>
      <c r="AB240" s="17">
        <v>625.59</v>
      </c>
      <c r="AC240" s="16">
        <v>3.6818590031432401</v>
      </c>
      <c r="AD240" s="17">
        <v>3428.76</v>
      </c>
      <c r="AE240" s="16">
        <v>1.2239980281635301</v>
      </c>
      <c r="AF240" s="18">
        <v>23.5956457104493</v>
      </c>
      <c r="AG240" s="16">
        <v>-0.55063599788630102</v>
      </c>
      <c r="AH240" s="18">
        <v>4.3051132187729699</v>
      </c>
      <c r="AI240" s="16">
        <v>-5.4019440511032003E-2</v>
      </c>
      <c r="AJ240" s="15">
        <v>19385.87</v>
      </c>
      <c r="AK240" s="16">
        <v>0.76813038977385195</v>
      </c>
      <c r="AL240" s="17">
        <v>748.85</v>
      </c>
      <c r="AM240" s="16">
        <v>2.178480475382</v>
      </c>
      <c r="AN240" s="17">
        <v>4401.45</v>
      </c>
      <c r="AO240" s="16">
        <v>0.74945347589331801</v>
      </c>
      <c r="AP240" s="18">
        <v>25.887520865326799</v>
      </c>
      <c r="AQ240" s="16">
        <v>-0.44371834168295499</v>
      </c>
      <c r="AR240" s="18">
        <v>4.4044280861988696</v>
      </c>
      <c r="AS240" s="16">
        <v>1.06758562819146E-2</v>
      </c>
    </row>
    <row r="241" spans="3:45" x14ac:dyDescent="0.2">
      <c r="C241" s="144" t="s">
        <v>19</v>
      </c>
      <c r="D241" s="144" t="s">
        <v>22</v>
      </c>
      <c r="E241" s="145" t="s">
        <v>324</v>
      </c>
      <c r="F241" s="15">
        <v>2281.48</v>
      </c>
      <c r="G241" s="16">
        <v>2.84719968264271E-2</v>
      </c>
      <c r="H241" s="17">
        <v>24.73</v>
      </c>
      <c r="I241" s="16">
        <v>-0.104310032596885</v>
      </c>
      <c r="J241" s="17">
        <v>736.11</v>
      </c>
      <c r="K241" s="16">
        <v>4.1218156357412397E-2</v>
      </c>
      <c r="L241" s="18">
        <v>92.255560048524103</v>
      </c>
      <c r="M241" s="16">
        <v>0.14824552496472501</v>
      </c>
      <c r="N241" s="18">
        <v>3.0993737349037498</v>
      </c>
      <c r="O241" s="16">
        <v>-1.2241584007309601E-2</v>
      </c>
      <c r="P241" s="15">
        <v>8654.52</v>
      </c>
      <c r="Q241" s="16">
        <v>6.4173661132574805E-2</v>
      </c>
      <c r="R241" s="17">
        <v>92.37</v>
      </c>
      <c r="S241" s="16">
        <v>-4.1606142353185202E-2</v>
      </c>
      <c r="T241" s="17">
        <v>2798.15</v>
      </c>
      <c r="U241" s="16">
        <v>9.5410717850948901E-2</v>
      </c>
      <c r="V241" s="18">
        <v>93.694056511854498</v>
      </c>
      <c r="W241" s="16">
        <v>0.110371954746753</v>
      </c>
      <c r="X241" s="18">
        <v>3.0929435519897099</v>
      </c>
      <c r="Y241" s="16">
        <v>-2.8516296407668E-2</v>
      </c>
      <c r="Z241" s="15">
        <v>14666.16</v>
      </c>
      <c r="AA241" s="16">
        <v>-1.02282942315013E-2</v>
      </c>
      <c r="AB241" s="17">
        <v>159.66999999999999</v>
      </c>
      <c r="AC241" s="16">
        <v>-0.103128686176487</v>
      </c>
      <c r="AD241" s="17">
        <v>4721.57</v>
      </c>
      <c r="AE241" s="16">
        <v>-4.7994030781943198E-3</v>
      </c>
      <c r="AF241" s="18">
        <v>91.852946702574101</v>
      </c>
      <c r="AG241" s="16">
        <v>0.103582744272348</v>
      </c>
      <c r="AH241" s="18">
        <v>3.1062040804223998</v>
      </c>
      <c r="AI241" s="16">
        <v>-5.4550722438257496E-3</v>
      </c>
      <c r="AJ241" s="15">
        <v>24757.1</v>
      </c>
      <c r="AK241" s="16">
        <v>9.96909311066871E-2</v>
      </c>
      <c r="AL241" s="17">
        <v>275.07</v>
      </c>
      <c r="AM241" s="16">
        <v>-1.1570663696144399E-2</v>
      </c>
      <c r="AN241" s="17">
        <v>7996.43</v>
      </c>
      <c r="AO241" s="16">
        <v>8.3218867259993695E-2</v>
      </c>
      <c r="AP241" s="18">
        <v>90.0029083506017</v>
      </c>
      <c r="AQ241" s="16">
        <v>0.11256403540073399</v>
      </c>
      <c r="AR241" s="18">
        <v>3.0960190985227198</v>
      </c>
      <c r="AS241" s="16">
        <v>1.5206588755566601E-2</v>
      </c>
    </row>
    <row r="242" spans="3:45" x14ac:dyDescent="0.2">
      <c r="C242" s="144" t="s">
        <v>19</v>
      </c>
      <c r="D242" s="144" t="s">
        <v>22</v>
      </c>
      <c r="E242" s="145" t="s">
        <v>325</v>
      </c>
      <c r="F242" s="15">
        <v>344.99</v>
      </c>
      <c r="G242" s="16">
        <v>1.27520939128141</v>
      </c>
      <c r="H242" s="17">
        <v>80.56</v>
      </c>
      <c r="I242" s="16">
        <v>1.72438282042611</v>
      </c>
      <c r="J242" s="17">
        <v>392.91</v>
      </c>
      <c r="K242" s="16">
        <v>1.6060224182529701</v>
      </c>
      <c r="L242" s="18">
        <v>4.28239821251241</v>
      </c>
      <c r="M242" s="16">
        <v>-0.16487162735611699</v>
      </c>
      <c r="N242" s="18">
        <v>0.87803822758392502</v>
      </c>
      <c r="O242" s="16">
        <v>-0.126941742578458</v>
      </c>
      <c r="P242" s="15">
        <v>1005.98</v>
      </c>
      <c r="Q242" s="16">
        <v>0.23428585450842301</v>
      </c>
      <c r="R242" s="17">
        <v>209.92</v>
      </c>
      <c r="S242" s="16">
        <v>0.259117082533589</v>
      </c>
      <c r="T242" s="17">
        <v>928.42</v>
      </c>
      <c r="U242" s="16">
        <v>0.32018485602559599</v>
      </c>
      <c r="V242" s="18">
        <v>4.7922065548780504</v>
      </c>
      <c r="W242" s="16">
        <v>-1.97211429894994E-2</v>
      </c>
      <c r="X242" s="18">
        <v>1.0835397772559801</v>
      </c>
      <c r="Y242" s="16">
        <v>-6.5065889163257506E-2</v>
      </c>
      <c r="Z242" s="15">
        <v>2309.0700000000002</v>
      </c>
      <c r="AA242" s="16">
        <v>0.62352171895434005</v>
      </c>
      <c r="AB242" s="17">
        <v>518.98</v>
      </c>
      <c r="AC242" s="16">
        <v>0.62353750860289103</v>
      </c>
      <c r="AD242" s="17">
        <v>2115.6799999999998</v>
      </c>
      <c r="AE242" s="16">
        <v>0.62014304749360605</v>
      </c>
      <c r="AF242" s="18">
        <v>4.4492465990982302</v>
      </c>
      <c r="AG242" s="16">
        <v>-9.7254596627662403E-6</v>
      </c>
      <c r="AH242" s="18">
        <v>1.0914079633971101</v>
      </c>
      <c r="AI242" s="16">
        <v>2.0854155230067002E-3</v>
      </c>
      <c r="AJ242" s="15">
        <v>4422.3999999999996</v>
      </c>
      <c r="AK242" s="16">
        <v>1.4119725991535399</v>
      </c>
      <c r="AL242" s="17">
        <v>1034.29</v>
      </c>
      <c r="AM242" s="16">
        <v>1.51639822879665</v>
      </c>
      <c r="AN242" s="17">
        <v>3947.54</v>
      </c>
      <c r="AO242" s="16">
        <v>1.3897545796859301</v>
      </c>
      <c r="AP242" s="18">
        <v>4.2757833876379001</v>
      </c>
      <c r="AQ242" s="16">
        <v>-4.14980540234475E-2</v>
      </c>
      <c r="AR242" s="18">
        <v>1.12029263794667</v>
      </c>
      <c r="AS242" s="16">
        <v>9.2971971500651999E-3</v>
      </c>
    </row>
    <row r="243" spans="3:45" x14ac:dyDescent="0.2">
      <c r="C243" s="144" t="s">
        <v>19</v>
      </c>
      <c r="D243" s="144" t="s">
        <v>22</v>
      </c>
      <c r="E243" s="145" t="s">
        <v>326</v>
      </c>
      <c r="F243" s="15">
        <v>4734.12</v>
      </c>
      <c r="G243" s="16">
        <v>0.66055869684172097</v>
      </c>
      <c r="H243" s="17">
        <v>249.02</v>
      </c>
      <c r="I243" s="16">
        <v>1.5608802961744099</v>
      </c>
      <c r="J243" s="17">
        <v>897.44</v>
      </c>
      <c r="K243" s="16">
        <v>1.4558465369564599</v>
      </c>
      <c r="L243" s="18">
        <v>19.0110031322785</v>
      </c>
      <c r="M243" s="16">
        <v>-0.35156723282913399</v>
      </c>
      <c r="N243" s="18">
        <v>5.2751381707969296</v>
      </c>
      <c r="O243" s="16">
        <v>-0.32383450193119301</v>
      </c>
      <c r="P243" s="15">
        <v>16930.080000000002</v>
      </c>
      <c r="Q243" s="16">
        <v>0.48915202296784099</v>
      </c>
      <c r="R243" s="17">
        <v>838.15</v>
      </c>
      <c r="S243" s="16">
        <v>0.90285376983676502</v>
      </c>
      <c r="T243" s="17">
        <v>3256.05</v>
      </c>
      <c r="U243" s="16">
        <v>1.52532264068995</v>
      </c>
      <c r="V243" s="18">
        <v>20.199343792877201</v>
      </c>
      <c r="W243" s="16">
        <v>-0.21741121331904201</v>
      </c>
      <c r="X243" s="18">
        <v>5.1995761735845596</v>
      </c>
      <c r="Y243" s="16">
        <v>-0.41031217200785802</v>
      </c>
      <c r="Z243" s="15">
        <v>36478.769999999997</v>
      </c>
      <c r="AA243" s="16">
        <v>0.95467079190413195</v>
      </c>
      <c r="AB243" s="17">
        <v>1991.41</v>
      </c>
      <c r="AC243" s="16">
        <v>1.7445011025358299</v>
      </c>
      <c r="AD243" s="17">
        <v>8749.7999999999993</v>
      </c>
      <c r="AE243" s="16">
        <v>3.3205475122953199</v>
      </c>
      <c r="AF243" s="18">
        <v>18.3180610723056</v>
      </c>
      <c r="AG243" s="16">
        <v>-0.28778647962718001</v>
      </c>
      <c r="AH243" s="18">
        <v>4.1690975793732399</v>
      </c>
      <c r="AI243" s="16">
        <v>-0.547587247601937</v>
      </c>
      <c r="AJ243" s="15">
        <v>60959.39</v>
      </c>
      <c r="AK243" s="16">
        <v>1.28821213620404</v>
      </c>
      <c r="AL243" s="17">
        <v>3532.41</v>
      </c>
      <c r="AM243" s="16">
        <v>1.52050347135508</v>
      </c>
      <c r="AN243" s="17">
        <v>13462.41</v>
      </c>
      <c r="AO243" s="16">
        <v>2.8386268958024998</v>
      </c>
      <c r="AP243" s="18">
        <v>17.257167203127601</v>
      </c>
      <c r="AQ243" s="16">
        <v>-9.2160688446167802E-2</v>
      </c>
      <c r="AR243" s="18">
        <v>4.5281186652315597</v>
      </c>
      <c r="AS243" s="16">
        <v>-0.40389826927275202</v>
      </c>
    </row>
    <row r="244" spans="3:45" x14ac:dyDescent="0.2">
      <c r="C244" s="144" t="s">
        <v>19</v>
      </c>
      <c r="D244" s="144" t="s">
        <v>22</v>
      </c>
      <c r="E244" s="145" t="s">
        <v>327</v>
      </c>
      <c r="F244" s="15">
        <v>33597.379999999997</v>
      </c>
      <c r="G244" s="16">
        <v>0.41626223465669998</v>
      </c>
      <c r="H244" s="17">
        <v>1223.97</v>
      </c>
      <c r="I244" s="16">
        <v>0.50315006079064595</v>
      </c>
      <c r="J244" s="17">
        <v>11165.84</v>
      </c>
      <c r="K244" s="16">
        <v>0.47371338595979501</v>
      </c>
      <c r="L244" s="18">
        <v>27.449512651453901</v>
      </c>
      <c r="M244" s="16">
        <v>-5.7803827043218903E-2</v>
      </c>
      <c r="N244" s="18">
        <v>3.0089433486419299</v>
      </c>
      <c r="O244" s="16">
        <v>-3.89839380237956E-2</v>
      </c>
      <c r="P244" s="15">
        <v>127930.96</v>
      </c>
      <c r="Q244" s="16">
        <v>0.39963618265963002</v>
      </c>
      <c r="R244" s="17">
        <v>4646.34</v>
      </c>
      <c r="S244" s="16">
        <v>0.54577604189192297</v>
      </c>
      <c r="T244" s="17">
        <v>42332.95</v>
      </c>
      <c r="U244" s="16">
        <v>0.43241166395182701</v>
      </c>
      <c r="V244" s="18">
        <v>27.5337060998549</v>
      </c>
      <c r="W244" s="16">
        <v>-9.4541418207923694E-2</v>
      </c>
      <c r="X244" s="18">
        <v>3.0220185458372302</v>
      </c>
      <c r="Y244" s="16">
        <v>-2.2881328124468098E-2</v>
      </c>
      <c r="Z244" s="15">
        <v>233044.37</v>
      </c>
      <c r="AA244" s="16">
        <v>0.39139165991452701</v>
      </c>
      <c r="AB244" s="17">
        <v>10117.44</v>
      </c>
      <c r="AC244" s="16">
        <v>0.54639676336129905</v>
      </c>
      <c r="AD244" s="17">
        <v>76369.37</v>
      </c>
      <c r="AE244" s="16">
        <v>0.41919717414456698</v>
      </c>
      <c r="AF244" s="18">
        <v>23.033926566404102</v>
      </c>
      <c r="AG244" s="16">
        <v>-0.100236308765835</v>
      </c>
      <c r="AH244" s="18">
        <v>3.0515423919301701</v>
      </c>
      <c r="AI244" s="16">
        <v>-1.9592425024944099E-2</v>
      </c>
      <c r="AJ244" s="15">
        <v>366405.82</v>
      </c>
      <c r="AK244" s="16">
        <v>0.28751689619464998</v>
      </c>
      <c r="AL244" s="17">
        <v>18260.150000000001</v>
      </c>
      <c r="AM244" s="16">
        <v>0.12634029384533499</v>
      </c>
      <c r="AN244" s="17">
        <v>116696.75</v>
      </c>
      <c r="AO244" s="16">
        <v>0.29561882121383398</v>
      </c>
      <c r="AP244" s="18">
        <v>20.065871309929001</v>
      </c>
      <c r="AQ244" s="16">
        <v>0.14309760844927</v>
      </c>
      <c r="AR244" s="18">
        <v>3.1398116914138599</v>
      </c>
      <c r="AS244" s="16">
        <v>-6.2533245785930999E-3</v>
      </c>
    </row>
    <row r="245" spans="3:45" x14ac:dyDescent="0.2">
      <c r="C245" s="144" t="s">
        <v>19</v>
      </c>
      <c r="D245" s="144" t="s">
        <v>20</v>
      </c>
      <c r="E245" s="145" t="s">
        <v>271</v>
      </c>
      <c r="F245" s="15">
        <v>23798.35</v>
      </c>
      <c r="G245" s="16">
        <v>-2.8354817162893401E-2</v>
      </c>
      <c r="H245" s="17">
        <v>2485.5300000000002</v>
      </c>
      <c r="I245" s="16">
        <v>1.6410403206019299E-2</v>
      </c>
      <c r="J245" s="17">
        <v>6835.71</v>
      </c>
      <c r="K245" s="16">
        <v>-3.2711748324579099E-2</v>
      </c>
      <c r="L245" s="18">
        <v>9.5747587033751405</v>
      </c>
      <c r="M245" s="16">
        <v>-4.4042465747804002E-2</v>
      </c>
      <c r="N245" s="18">
        <v>3.48147449204252</v>
      </c>
      <c r="O245" s="16">
        <v>4.5042738337194499E-3</v>
      </c>
      <c r="P245" s="15">
        <v>87015.61</v>
      </c>
      <c r="Q245" s="16">
        <v>7.2161118632690396E-2</v>
      </c>
      <c r="R245" s="17">
        <v>8559.69</v>
      </c>
      <c r="S245" s="16">
        <v>3.1734207928489397E-2</v>
      </c>
      <c r="T245" s="17">
        <v>24344.05</v>
      </c>
      <c r="U245" s="16">
        <v>3.3137661151574398E-2</v>
      </c>
      <c r="V245" s="18">
        <v>10.165743151913199</v>
      </c>
      <c r="W245" s="16">
        <v>3.9183454802153003E-2</v>
      </c>
      <c r="X245" s="18">
        <v>3.5744097633713401</v>
      </c>
      <c r="Y245" s="16">
        <v>3.7771788744608202E-2</v>
      </c>
      <c r="Z245" s="15">
        <v>154355.43</v>
      </c>
      <c r="AA245" s="16">
        <v>3.1190149985289101E-2</v>
      </c>
      <c r="AB245" s="17">
        <v>15447.9</v>
      </c>
      <c r="AC245" s="16">
        <v>-3.84715583882945E-3</v>
      </c>
      <c r="AD245" s="17">
        <v>44459.43</v>
      </c>
      <c r="AE245" s="16">
        <v>1.6859127525512801E-2</v>
      </c>
      <c r="AF245" s="18">
        <v>9.9920008544850791</v>
      </c>
      <c r="AG245" s="16">
        <v>3.51726203759649E-2</v>
      </c>
      <c r="AH245" s="18">
        <v>3.4718265618789999</v>
      </c>
      <c r="AI245" s="16">
        <v>1.4093419699787E-2</v>
      </c>
      <c r="AJ245" s="15">
        <v>279036.77</v>
      </c>
      <c r="AK245" s="16">
        <v>3.9826052199767703E-2</v>
      </c>
      <c r="AL245" s="17">
        <v>28240.16</v>
      </c>
      <c r="AM245" s="16">
        <v>1.2960367074096301E-2</v>
      </c>
      <c r="AN245" s="17">
        <v>81089.399999999994</v>
      </c>
      <c r="AO245" s="16">
        <v>3.4474840349843702E-2</v>
      </c>
      <c r="AP245" s="18">
        <v>9.8808494711078101</v>
      </c>
      <c r="AQ245" s="16">
        <v>2.6521950906403201E-2</v>
      </c>
      <c r="AR245" s="18">
        <v>3.4411004397615499</v>
      </c>
      <c r="AS245" s="16">
        <v>5.1728777164984502E-3</v>
      </c>
    </row>
    <row r="246" spans="3:45" x14ac:dyDescent="0.2">
      <c r="C246" s="144" t="s">
        <v>19</v>
      </c>
      <c r="D246" s="144" t="s">
        <v>20</v>
      </c>
      <c r="E246" s="145" t="s">
        <v>272</v>
      </c>
      <c r="F246" s="15">
        <v>65866.5</v>
      </c>
      <c r="G246" s="16">
        <v>0.34007618515152499</v>
      </c>
      <c r="H246" s="17">
        <v>4384.78</v>
      </c>
      <c r="I246" s="16">
        <v>0.39023268938709399</v>
      </c>
      <c r="J246" s="17">
        <v>17748.060000000001</v>
      </c>
      <c r="K246" s="16">
        <v>0.314355665751331</v>
      </c>
      <c r="L246" s="18">
        <v>15.0216202409243</v>
      </c>
      <c r="M246" s="16">
        <v>-3.6077776489114803E-2</v>
      </c>
      <c r="N246" s="18">
        <v>3.7111943502557501</v>
      </c>
      <c r="O246" s="16">
        <v>1.95689188782028E-2</v>
      </c>
      <c r="P246" s="15">
        <v>205174.12</v>
      </c>
      <c r="Q246" s="16">
        <v>0.26328265752834401</v>
      </c>
      <c r="R246" s="17">
        <v>13626.28</v>
      </c>
      <c r="S246" s="16">
        <v>0.31735829939943799</v>
      </c>
      <c r="T246" s="17">
        <v>55319.53</v>
      </c>
      <c r="U246" s="16">
        <v>0.24624972966153599</v>
      </c>
      <c r="V246" s="18">
        <v>15.057236457786001</v>
      </c>
      <c r="W246" s="16">
        <v>-4.10485453317792E-2</v>
      </c>
      <c r="X246" s="18">
        <v>3.7088912360607602</v>
      </c>
      <c r="Y246" s="16">
        <v>1.3667347291167699E-2</v>
      </c>
      <c r="Z246" s="15">
        <v>380244.73</v>
      </c>
      <c r="AA246" s="16">
        <v>0.21734416610176599</v>
      </c>
      <c r="AB246" s="17">
        <v>25574.47</v>
      </c>
      <c r="AC246" s="16">
        <v>0.23861467945004899</v>
      </c>
      <c r="AD246" s="17">
        <v>103974.42</v>
      </c>
      <c r="AE246" s="16">
        <v>0.177941471361616</v>
      </c>
      <c r="AF246" s="18">
        <v>14.868137247809999</v>
      </c>
      <c r="AG246" s="16">
        <v>-1.7172825174110201E-2</v>
      </c>
      <c r="AH246" s="18">
        <v>3.6570988325782401</v>
      </c>
      <c r="AI246" s="16">
        <v>3.3450469058198103E-2</v>
      </c>
      <c r="AJ246" s="15">
        <v>648828.68000000005</v>
      </c>
      <c r="AK246" s="16">
        <v>0.25171375729262702</v>
      </c>
      <c r="AL246" s="17">
        <v>43144.05</v>
      </c>
      <c r="AM246" s="16">
        <v>0.28103448224668898</v>
      </c>
      <c r="AN246" s="17">
        <v>177164.94</v>
      </c>
      <c r="AO246" s="16">
        <v>0.21822793897202999</v>
      </c>
      <c r="AP246" s="18">
        <v>15.0386595602406</v>
      </c>
      <c r="AQ246" s="16">
        <v>-2.2888318277459001E-2</v>
      </c>
      <c r="AR246" s="18">
        <v>3.6622860030884201</v>
      </c>
      <c r="AS246" s="16">
        <v>2.7487317643406801E-2</v>
      </c>
    </row>
    <row r="247" spans="3:45" x14ac:dyDescent="0.2">
      <c r="C247" s="144" t="s">
        <v>19</v>
      </c>
      <c r="D247" s="144" t="s">
        <v>20</v>
      </c>
      <c r="E247" s="145" t="s">
        <v>273</v>
      </c>
      <c r="F247" s="15">
        <v>164606.18</v>
      </c>
      <c r="G247" s="16">
        <v>5.2716543049597601E-2</v>
      </c>
      <c r="H247" s="17">
        <v>18975.330000000002</v>
      </c>
      <c r="I247" s="16">
        <v>6.4193145313257094E-2</v>
      </c>
      <c r="J247" s="17">
        <v>45505.38</v>
      </c>
      <c r="K247" s="16">
        <v>3.41283362887728E-2</v>
      </c>
      <c r="L247" s="18">
        <v>8.6747466315473805</v>
      </c>
      <c r="M247" s="16">
        <v>-1.07843226713148E-2</v>
      </c>
      <c r="N247" s="18">
        <v>3.6172905269662601</v>
      </c>
      <c r="O247" s="16">
        <v>1.7974758169313199E-2</v>
      </c>
      <c r="P247" s="15">
        <v>552116.64</v>
      </c>
      <c r="Q247" s="16">
        <v>0.13870655043011401</v>
      </c>
      <c r="R247" s="17">
        <v>66064.820000000007</v>
      </c>
      <c r="S247" s="16">
        <v>0.16163398996207601</v>
      </c>
      <c r="T247" s="17">
        <v>152015.14000000001</v>
      </c>
      <c r="U247" s="16">
        <v>0.106057996632243</v>
      </c>
      <c r="V247" s="18">
        <v>8.3571958570385902</v>
      </c>
      <c r="W247" s="16">
        <v>-1.9737231976752399E-2</v>
      </c>
      <c r="X247" s="18">
        <v>3.63198455101249</v>
      </c>
      <c r="Y247" s="16">
        <v>2.95179401959756E-2</v>
      </c>
      <c r="Z247" s="15">
        <v>987665.75</v>
      </c>
      <c r="AA247" s="16">
        <v>0.157525267436636</v>
      </c>
      <c r="AB247" s="17">
        <v>117342.58</v>
      </c>
      <c r="AC247" s="16">
        <v>0.24348683251213199</v>
      </c>
      <c r="AD247" s="17">
        <v>273056.40000000002</v>
      </c>
      <c r="AE247" s="16">
        <v>0.11369015121277901</v>
      </c>
      <c r="AF247" s="18">
        <v>8.4169425114054892</v>
      </c>
      <c r="AG247" s="16">
        <v>-6.9129453427209497E-2</v>
      </c>
      <c r="AH247" s="18">
        <v>3.6170759960213301</v>
      </c>
      <c r="AI247" s="16">
        <v>3.9360244118278598E-2</v>
      </c>
      <c r="AJ247" s="15">
        <v>1764362.77</v>
      </c>
      <c r="AK247" s="16">
        <v>0.23105162152435199</v>
      </c>
      <c r="AL247" s="17">
        <v>206961.95</v>
      </c>
      <c r="AM247" s="16">
        <v>0.43718586160202799</v>
      </c>
      <c r="AN247" s="17">
        <v>486048.3</v>
      </c>
      <c r="AO247" s="16">
        <v>0.17469602383400201</v>
      </c>
      <c r="AP247" s="18">
        <v>8.5250586883241102</v>
      </c>
      <c r="AQ247" s="16">
        <v>-0.14342907593587001</v>
      </c>
      <c r="AR247" s="18">
        <v>3.6300153091781202</v>
      </c>
      <c r="AS247" s="16">
        <v>4.79746219846858E-2</v>
      </c>
    </row>
    <row r="248" spans="3:45" x14ac:dyDescent="0.2">
      <c r="C248" s="144" t="s">
        <v>19</v>
      </c>
      <c r="D248" s="144" t="s">
        <v>20</v>
      </c>
      <c r="E248" s="145" t="s">
        <v>274</v>
      </c>
      <c r="F248" s="15">
        <v>26328.93</v>
      </c>
      <c r="G248" s="16">
        <v>4.23810645546343E-2</v>
      </c>
      <c r="H248" s="17">
        <v>1638.71</v>
      </c>
      <c r="I248" s="16">
        <v>5.2127741537829397E-2</v>
      </c>
      <c r="J248" s="17">
        <v>7112.91</v>
      </c>
      <c r="K248" s="16">
        <v>5.17218719926068E-3</v>
      </c>
      <c r="L248" s="18">
        <v>16.066863569515</v>
      </c>
      <c r="M248" s="16">
        <v>-9.2637771996668204E-3</v>
      </c>
      <c r="N248" s="18">
        <v>3.7015693998658801</v>
      </c>
      <c r="O248" s="16">
        <v>3.70174163483869E-2</v>
      </c>
      <c r="P248" s="15">
        <v>84959.51</v>
      </c>
      <c r="Q248" s="16">
        <v>6.20801690137327E-2</v>
      </c>
      <c r="R248" s="17">
        <v>5294.91</v>
      </c>
      <c r="S248" s="16">
        <v>6.8935931393132699E-2</v>
      </c>
      <c r="T248" s="17">
        <v>23037.5</v>
      </c>
      <c r="U248" s="16">
        <v>3.6801444478748099E-2</v>
      </c>
      <c r="V248" s="18">
        <v>16.045505967051401</v>
      </c>
      <c r="W248" s="16">
        <v>-6.4136326397646699E-3</v>
      </c>
      <c r="X248" s="18">
        <v>3.68787889310906</v>
      </c>
      <c r="Y248" s="16">
        <v>2.4381451887052E-2</v>
      </c>
      <c r="Z248" s="15">
        <v>153577.07999999999</v>
      </c>
      <c r="AA248" s="16">
        <v>4.3671390165734902E-2</v>
      </c>
      <c r="AB248" s="17">
        <v>9691.9699999999993</v>
      </c>
      <c r="AC248" s="16">
        <v>4.6685198624574598E-2</v>
      </c>
      <c r="AD248" s="17">
        <v>42169.2</v>
      </c>
      <c r="AE248" s="16">
        <v>2.3435839039150998E-2</v>
      </c>
      <c r="AF248" s="18">
        <v>15.845806373729999</v>
      </c>
      <c r="AG248" s="16">
        <v>-2.8793838518019299E-3</v>
      </c>
      <c r="AH248" s="18">
        <v>3.6419253863008998</v>
      </c>
      <c r="AI248" s="16">
        <v>1.9772173647526401E-2</v>
      </c>
      <c r="AJ248" s="15">
        <v>274106.78000000003</v>
      </c>
      <c r="AK248" s="16">
        <v>1.27195313629748E-2</v>
      </c>
      <c r="AL248" s="17">
        <v>17148.97</v>
      </c>
      <c r="AM248" s="16">
        <v>1.5325527586541401E-2</v>
      </c>
      <c r="AN248" s="17">
        <v>75227</v>
      </c>
      <c r="AO248" s="16">
        <v>1.45488300934492E-2</v>
      </c>
      <c r="AP248" s="18">
        <v>15.9838625876656</v>
      </c>
      <c r="AQ248" s="16">
        <v>-2.56666079278145E-3</v>
      </c>
      <c r="AR248" s="18">
        <v>3.64372871442434</v>
      </c>
      <c r="AS248" s="16">
        <v>-1.80306622630064E-3</v>
      </c>
    </row>
    <row r="249" spans="3:45" x14ac:dyDescent="0.2">
      <c r="C249" s="144" t="s">
        <v>19</v>
      </c>
      <c r="D249" s="144" t="s">
        <v>20</v>
      </c>
      <c r="E249" s="145" t="s">
        <v>275</v>
      </c>
      <c r="F249" s="15">
        <v>95540.39</v>
      </c>
      <c r="G249" s="16">
        <v>9.2851006033076E-2</v>
      </c>
      <c r="H249" s="17">
        <v>9865.2900000000009</v>
      </c>
      <c r="I249" s="16">
        <v>0.19463429401792201</v>
      </c>
      <c r="J249" s="17">
        <v>30336.6</v>
      </c>
      <c r="K249" s="16">
        <v>0.14921027450035601</v>
      </c>
      <c r="L249" s="18">
        <v>9.6844988844727293</v>
      </c>
      <c r="M249" s="16">
        <v>-8.5200373448612005E-2</v>
      </c>
      <c r="N249" s="18">
        <v>3.1493440266872401</v>
      </c>
      <c r="O249" s="16">
        <v>-4.90417373720256E-2</v>
      </c>
      <c r="P249" s="15">
        <v>435754.47</v>
      </c>
      <c r="Q249" s="16">
        <v>0.29638564547056001</v>
      </c>
      <c r="R249" s="17">
        <v>36481.31</v>
      </c>
      <c r="S249" s="16">
        <v>0.23671955645127099</v>
      </c>
      <c r="T249" s="17">
        <v>115793.97</v>
      </c>
      <c r="U249" s="16">
        <v>0.207096407721274</v>
      </c>
      <c r="V249" s="18">
        <v>11.944594917232999</v>
      </c>
      <c r="W249" s="16">
        <v>4.8245447974073402E-2</v>
      </c>
      <c r="X249" s="18">
        <v>3.7631879276615199</v>
      </c>
      <c r="Y249" s="16">
        <v>7.3970262174703802E-2</v>
      </c>
      <c r="Z249" s="15">
        <v>708608.98</v>
      </c>
      <c r="AA249" s="16">
        <v>8.7981187591189697E-2</v>
      </c>
      <c r="AB249" s="17">
        <v>63531.08</v>
      </c>
      <c r="AC249" s="16">
        <v>0.137555377216835</v>
      </c>
      <c r="AD249" s="17">
        <v>198237.23</v>
      </c>
      <c r="AE249" s="16">
        <v>7.1122292925350106E-2</v>
      </c>
      <c r="AF249" s="18">
        <v>11.153737351859901</v>
      </c>
      <c r="AG249" s="16">
        <v>-4.3579583568875598E-2</v>
      </c>
      <c r="AH249" s="18">
        <v>3.57455045149693</v>
      </c>
      <c r="AI249" s="16">
        <v>1.5739467638000701E-2</v>
      </c>
      <c r="AJ249" s="15">
        <v>1192327.94</v>
      </c>
      <c r="AK249" s="16">
        <v>2.0073241475963999E-2</v>
      </c>
      <c r="AL249" s="17">
        <v>109115.59</v>
      </c>
      <c r="AM249" s="16">
        <v>8.6933706018969201E-2</v>
      </c>
      <c r="AN249" s="17">
        <v>343036.95</v>
      </c>
      <c r="AO249" s="16">
        <v>1.30072958790167E-2</v>
      </c>
      <c r="AP249" s="18">
        <v>10.9272005952587</v>
      </c>
      <c r="AQ249" s="16">
        <v>-6.1512918564178003E-2</v>
      </c>
      <c r="AR249" s="18">
        <v>3.4758003183039001</v>
      </c>
      <c r="AS249" s="16">
        <v>6.9752168870767699E-3</v>
      </c>
    </row>
    <row r="250" spans="3:45" x14ac:dyDescent="0.2">
      <c r="C250" s="144" t="s">
        <v>19</v>
      </c>
      <c r="D250" s="144" t="s">
        <v>20</v>
      </c>
      <c r="E250" s="145" t="s">
        <v>276</v>
      </c>
      <c r="F250" s="15">
        <v>111967.5</v>
      </c>
      <c r="G250" s="16">
        <v>5.9956620044069202E-2</v>
      </c>
      <c r="H250" s="17">
        <v>19802.48</v>
      </c>
      <c r="I250" s="16">
        <v>0.106888568167412</v>
      </c>
      <c r="J250" s="17">
        <v>30679.41</v>
      </c>
      <c r="K250" s="16">
        <v>3.8999818137668799E-2</v>
      </c>
      <c r="L250" s="18">
        <v>5.6542160375872097</v>
      </c>
      <c r="M250" s="16">
        <v>-4.2399885113137303E-2</v>
      </c>
      <c r="N250" s="18">
        <v>3.6495975639688001</v>
      </c>
      <c r="O250" s="16">
        <v>2.0170168984210202E-2</v>
      </c>
      <c r="P250" s="15">
        <v>370459.96</v>
      </c>
      <c r="Q250" s="16">
        <v>0.12945333580691501</v>
      </c>
      <c r="R250" s="17">
        <v>68011.11</v>
      </c>
      <c r="S250" s="16">
        <v>0.177437507758132</v>
      </c>
      <c r="T250" s="17">
        <v>100397.67</v>
      </c>
      <c r="U250" s="16">
        <v>9.2909714309600905E-2</v>
      </c>
      <c r="V250" s="18">
        <v>5.4470506362857503</v>
      </c>
      <c r="W250" s="16">
        <v>-4.0753051975200003E-2</v>
      </c>
      <c r="X250" s="18">
        <v>3.68992587178567</v>
      </c>
      <c r="Y250" s="16">
        <v>3.3436999432656003E-2</v>
      </c>
      <c r="Z250" s="15">
        <v>631243.62</v>
      </c>
      <c r="AA250" s="16">
        <v>0.20868471868543401</v>
      </c>
      <c r="AB250" s="17">
        <v>121805.19</v>
      </c>
      <c r="AC250" s="16">
        <v>0.43455898495025602</v>
      </c>
      <c r="AD250" s="17">
        <v>172431.8</v>
      </c>
      <c r="AE250" s="16">
        <v>0.16285506228152399</v>
      </c>
      <c r="AF250" s="18">
        <v>5.1824033113859898</v>
      </c>
      <c r="AG250" s="16">
        <v>-0.157452059228261</v>
      </c>
      <c r="AH250" s="18">
        <v>3.66083065884599</v>
      </c>
      <c r="AI250" s="16">
        <v>3.9411322950249801E-2</v>
      </c>
      <c r="AJ250" s="15">
        <v>1140842.08</v>
      </c>
      <c r="AK250" s="16">
        <v>0.38038902061066898</v>
      </c>
      <c r="AL250" s="17">
        <v>216676.39</v>
      </c>
      <c r="AM250" s="16">
        <v>0.92265326667054204</v>
      </c>
      <c r="AN250" s="17">
        <v>310592.58</v>
      </c>
      <c r="AO250" s="16">
        <v>0.33072503282119298</v>
      </c>
      <c r="AP250" s="18">
        <v>5.2651886991471502</v>
      </c>
      <c r="AQ250" s="16">
        <v>-0.282039541637641</v>
      </c>
      <c r="AR250" s="18">
        <v>3.67311440601704</v>
      </c>
      <c r="AS250" s="16">
        <v>3.73209991279616E-2</v>
      </c>
    </row>
    <row r="251" spans="3:45" x14ac:dyDescent="0.2">
      <c r="C251" s="144" t="s">
        <v>19</v>
      </c>
      <c r="D251" s="144" t="s">
        <v>20</v>
      </c>
      <c r="E251" s="145" t="s">
        <v>277</v>
      </c>
      <c r="F251" s="15">
        <v>24856.6</v>
      </c>
      <c r="G251" s="16">
        <v>2.6868300792110299E-2</v>
      </c>
      <c r="H251" s="17">
        <v>1803.68</v>
      </c>
      <c r="I251" s="16">
        <v>2.4090844570617501E-2</v>
      </c>
      <c r="J251" s="17">
        <v>6660.36</v>
      </c>
      <c r="K251" s="16">
        <v>-3.1118895360677801E-2</v>
      </c>
      <c r="L251" s="18">
        <v>13.781047635944301</v>
      </c>
      <c r="M251" s="16">
        <v>2.7121189845783801E-3</v>
      </c>
      <c r="N251" s="18">
        <v>3.73202049138485</v>
      </c>
      <c r="O251" s="16">
        <v>5.9849651185399699E-2</v>
      </c>
      <c r="P251" s="15">
        <v>83480.429999999993</v>
      </c>
      <c r="Q251" s="16">
        <v>0.102459099744038</v>
      </c>
      <c r="R251" s="17">
        <v>6125.37</v>
      </c>
      <c r="S251" s="16">
        <v>0.101538644137291</v>
      </c>
      <c r="T251" s="17">
        <v>22594.58</v>
      </c>
      <c r="U251" s="16">
        <v>3.7048970550841998E-2</v>
      </c>
      <c r="V251" s="18">
        <v>13.628634678394899</v>
      </c>
      <c r="W251" s="16">
        <v>8.3560900168636E-4</v>
      </c>
      <c r="X251" s="18">
        <v>3.69471041285122</v>
      </c>
      <c r="Y251" s="16">
        <v>6.3073327345816693E-2</v>
      </c>
      <c r="Z251" s="15">
        <v>149078.15</v>
      </c>
      <c r="AA251" s="16">
        <v>0.241681348028911</v>
      </c>
      <c r="AB251" s="17">
        <v>10800.83</v>
      </c>
      <c r="AC251" s="16">
        <v>0.21401563262213999</v>
      </c>
      <c r="AD251" s="17">
        <v>40278.21</v>
      </c>
      <c r="AE251" s="16">
        <v>0.17377270752265001</v>
      </c>
      <c r="AF251" s="18">
        <v>13.8024716619001</v>
      </c>
      <c r="AG251" s="16">
        <v>2.27885989795833E-2</v>
      </c>
      <c r="AH251" s="18">
        <v>3.7012109028678299</v>
      </c>
      <c r="AI251" s="16">
        <v>5.7855017475732802E-2</v>
      </c>
      <c r="AJ251" s="15">
        <v>271477.46999999997</v>
      </c>
      <c r="AK251" s="16">
        <v>0.40309223779068898</v>
      </c>
      <c r="AL251" s="17">
        <v>19560.37</v>
      </c>
      <c r="AM251" s="16">
        <v>0.363630786519831</v>
      </c>
      <c r="AN251" s="17">
        <v>73602.789999999994</v>
      </c>
      <c r="AO251" s="16">
        <v>0.34086576201737201</v>
      </c>
      <c r="AP251" s="18">
        <v>13.8789537212231</v>
      </c>
      <c r="AQ251" s="16">
        <v>2.89385159538449E-2</v>
      </c>
      <c r="AR251" s="18">
        <v>3.6884127626140302</v>
      </c>
      <c r="AS251" s="16">
        <v>4.6407684897327002E-2</v>
      </c>
    </row>
    <row r="252" spans="3:45" x14ac:dyDescent="0.2">
      <c r="C252" s="144" t="s">
        <v>19</v>
      </c>
      <c r="D252" s="144" t="s">
        <v>20</v>
      </c>
      <c r="E252" s="145" t="s">
        <v>278</v>
      </c>
      <c r="F252" s="15">
        <v>125018.85</v>
      </c>
      <c r="G252" s="16">
        <v>0.17926079797129801</v>
      </c>
      <c r="H252" s="17">
        <v>11752.66</v>
      </c>
      <c r="I252" s="16">
        <v>0.28638242772440597</v>
      </c>
      <c r="J252" s="17">
        <v>37782.39</v>
      </c>
      <c r="K252" s="16">
        <v>0.22367912227143</v>
      </c>
      <c r="L252" s="18">
        <v>10.6374939800862</v>
      </c>
      <c r="M252" s="16">
        <v>-8.3273548708687695E-2</v>
      </c>
      <c r="N252" s="18">
        <v>3.3089185199771598</v>
      </c>
      <c r="O252" s="16">
        <v>-3.6298996601070797E-2</v>
      </c>
      <c r="P252" s="15">
        <v>401460.12</v>
      </c>
      <c r="Q252" s="16">
        <v>0.192512889107117</v>
      </c>
      <c r="R252" s="17">
        <v>36284.410000000003</v>
      </c>
      <c r="S252" s="16">
        <v>0.327245499234951</v>
      </c>
      <c r="T252" s="17">
        <v>118574.31</v>
      </c>
      <c r="U252" s="16">
        <v>0.25819259780534698</v>
      </c>
      <c r="V252" s="18">
        <v>11.064259278296101</v>
      </c>
      <c r="W252" s="16">
        <v>-0.101512953108899</v>
      </c>
      <c r="X252" s="18">
        <v>3.38572596374375</v>
      </c>
      <c r="Y252" s="16">
        <v>-5.2201633369004401E-2</v>
      </c>
      <c r="Z252" s="15">
        <v>710084.3</v>
      </c>
      <c r="AA252" s="16">
        <v>0.17281151068680201</v>
      </c>
      <c r="AB252" s="17">
        <v>62626.49</v>
      </c>
      <c r="AC252" s="16">
        <v>0.29429274396966898</v>
      </c>
      <c r="AD252" s="17">
        <v>206278.39999999999</v>
      </c>
      <c r="AE252" s="16">
        <v>0.229931914381097</v>
      </c>
      <c r="AF252" s="18">
        <v>11.338401689125501</v>
      </c>
      <c r="AG252" s="16">
        <v>-9.3859162734914195E-2</v>
      </c>
      <c r="AH252" s="18">
        <v>3.4423589672985599</v>
      </c>
      <c r="AI252" s="16">
        <v>-4.6441923350723599E-2</v>
      </c>
      <c r="AJ252" s="15">
        <v>1283375.49</v>
      </c>
      <c r="AK252" s="16">
        <v>0.21353093544597501</v>
      </c>
      <c r="AL252" s="17">
        <v>110823.46</v>
      </c>
      <c r="AM252" s="16">
        <v>0.306328161973977</v>
      </c>
      <c r="AN252" s="17">
        <v>365242.49</v>
      </c>
      <c r="AO252" s="16">
        <v>0.25012112990136298</v>
      </c>
      <c r="AP252" s="18">
        <v>11.580359339078599</v>
      </c>
      <c r="AQ252" s="16">
        <v>-7.1036688352317995E-2</v>
      </c>
      <c r="AR252" s="18">
        <v>3.5137628428718699</v>
      </c>
      <c r="AS252" s="16">
        <v>-2.9269319252506799E-2</v>
      </c>
    </row>
    <row r="253" spans="3:45" x14ac:dyDescent="0.2">
      <c r="C253" s="144" t="s">
        <v>19</v>
      </c>
      <c r="D253" s="144" t="s">
        <v>20</v>
      </c>
      <c r="E253" s="145" t="s">
        <v>279</v>
      </c>
      <c r="F253" s="15">
        <v>51288.24</v>
      </c>
      <c r="G253" s="16">
        <v>0.14236839872052201</v>
      </c>
      <c r="H253" s="17">
        <v>3517.38</v>
      </c>
      <c r="I253" s="16">
        <v>-5.9913672141224797E-2</v>
      </c>
      <c r="J253" s="17">
        <v>13348.46</v>
      </c>
      <c r="K253" s="16">
        <v>-5.5606101983668201E-2</v>
      </c>
      <c r="L253" s="18">
        <v>14.581375910478799</v>
      </c>
      <c r="M253" s="16">
        <v>0.21517393123084999</v>
      </c>
      <c r="N253" s="18">
        <v>3.8422589572130401</v>
      </c>
      <c r="O253" s="16">
        <v>0.20963127898224301</v>
      </c>
      <c r="P253" s="15">
        <v>175670.56</v>
      </c>
      <c r="Q253" s="16">
        <v>0.13128775709957</v>
      </c>
      <c r="R253" s="17">
        <v>12069.97</v>
      </c>
      <c r="S253" s="16">
        <v>5.8541804612166702E-2</v>
      </c>
      <c r="T253" s="17">
        <v>45559.57</v>
      </c>
      <c r="U253" s="16">
        <v>6.1297250128645203E-2</v>
      </c>
      <c r="V253" s="18">
        <v>14.55434934801</v>
      </c>
      <c r="W253" s="16">
        <v>6.8722795992035596E-2</v>
      </c>
      <c r="X253" s="18">
        <v>3.8558432399603402</v>
      </c>
      <c r="Y253" s="16">
        <v>6.59480715345684E-2</v>
      </c>
      <c r="Z253" s="15">
        <v>330158.61</v>
      </c>
      <c r="AA253" s="16">
        <v>0.16720208434265499</v>
      </c>
      <c r="AB253" s="17">
        <v>22936.81</v>
      </c>
      <c r="AC253" s="16">
        <v>5.5143759180314403E-2</v>
      </c>
      <c r="AD253" s="17">
        <v>86075.18</v>
      </c>
      <c r="AE253" s="16">
        <v>5.4893568416522202E-2</v>
      </c>
      <c r="AF253" s="18">
        <v>14.3942688630197</v>
      </c>
      <c r="AG253" s="16">
        <v>0.106201950385787</v>
      </c>
      <c r="AH253" s="18">
        <v>3.8357004888052502</v>
      </c>
      <c r="AI253" s="16">
        <v>0.10646431003908401</v>
      </c>
      <c r="AJ253" s="15">
        <v>574229.81999999995</v>
      </c>
      <c r="AK253" s="16">
        <v>0.27641211762111401</v>
      </c>
      <c r="AL253" s="17">
        <v>40669.050000000003</v>
      </c>
      <c r="AM253" s="16">
        <v>0.118101739462737</v>
      </c>
      <c r="AN253" s="17">
        <v>152341.29</v>
      </c>
      <c r="AO253" s="16">
        <v>9.7415828760206005E-2</v>
      </c>
      <c r="AP253" s="18">
        <v>14.1195779099831</v>
      </c>
      <c r="AQ253" s="16">
        <v>0.141588526849486</v>
      </c>
      <c r="AR253" s="18">
        <v>3.7693643003810702</v>
      </c>
      <c r="AS253" s="16">
        <v>0.16310707770921001</v>
      </c>
    </row>
    <row r="254" spans="3:45" x14ac:dyDescent="0.2">
      <c r="C254" s="144" t="s">
        <v>19</v>
      </c>
      <c r="D254" s="144" t="s">
        <v>20</v>
      </c>
      <c r="E254" s="145" t="s">
        <v>280</v>
      </c>
      <c r="F254" s="15">
        <v>17213.41</v>
      </c>
      <c r="G254" s="16">
        <v>-5.9389301956252897E-3</v>
      </c>
      <c r="H254" s="17">
        <v>1493.48</v>
      </c>
      <c r="I254" s="16">
        <v>-5.2618257869427396E-3</v>
      </c>
      <c r="J254" s="17">
        <v>5241.09</v>
      </c>
      <c r="K254" s="16">
        <v>7.1194687204556798E-3</v>
      </c>
      <c r="L254" s="18">
        <v>11.5257050646811</v>
      </c>
      <c r="M254" s="16">
        <v>-6.8068606014656601E-4</v>
      </c>
      <c r="N254" s="18">
        <v>3.2843187199609201</v>
      </c>
      <c r="O254" s="16">
        <v>-1.2966087263382499E-2</v>
      </c>
      <c r="P254" s="15">
        <v>62246.93</v>
      </c>
      <c r="Q254" s="16">
        <v>2.9627269778461199E-2</v>
      </c>
      <c r="R254" s="17">
        <v>5407.51</v>
      </c>
      <c r="S254" s="16">
        <v>2.6137763128182001E-2</v>
      </c>
      <c r="T254" s="17">
        <v>18463.02</v>
      </c>
      <c r="U254" s="16">
        <v>1.18342222426818E-2</v>
      </c>
      <c r="V254" s="18">
        <v>11.511200164216101</v>
      </c>
      <c r="W254" s="16">
        <v>3.4006219980068E-3</v>
      </c>
      <c r="X254" s="18">
        <v>3.3714381504217599</v>
      </c>
      <c r="Y254" s="16">
        <v>1.75849434073715E-2</v>
      </c>
      <c r="Z254" s="15">
        <v>123538.69</v>
      </c>
      <c r="AA254" s="16">
        <v>5.3113221186468801E-2</v>
      </c>
      <c r="AB254" s="17">
        <v>10751.42</v>
      </c>
      <c r="AC254" s="16">
        <v>4.03546221447246E-2</v>
      </c>
      <c r="AD254" s="17">
        <v>36330.959999999999</v>
      </c>
      <c r="AE254" s="16">
        <v>2.5784543504058899E-2</v>
      </c>
      <c r="AF254" s="18">
        <v>11.490453354068601</v>
      </c>
      <c r="AG254" s="16">
        <v>1.22637019821587E-2</v>
      </c>
      <c r="AH254" s="18">
        <v>3.4003695470749999</v>
      </c>
      <c r="AI254" s="16">
        <v>2.6641732764909599E-2</v>
      </c>
      <c r="AJ254" s="15">
        <v>214904.17</v>
      </c>
      <c r="AK254" s="16">
        <v>2.92123986414277E-2</v>
      </c>
      <c r="AL254" s="17">
        <v>18708.259999999998</v>
      </c>
      <c r="AM254" s="16">
        <v>1.5765649593954299E-2</v>
      </c>
      <c r="AN254" s="17">
        <v>63195.4</v>
      </c>
      <c r="AO254" s="16">
        <v>1.46284437101254E-3</v>
      </c>
      <c r="AP254" s="18">
        <v>11.4871276110125</v>
      </c>
      <c r="AQ254" s="16">
        <v>1.32380427048783E-2</v>
      </c>
      <c r="AR254" s="18">
        <v>3.40062995091415</v>
      </c>
      <c r="AS254" s="16">
        <v>2.77090202860635E-2</v>
      </c>
    </row>
    <row r="255" spans="3:45" x14ac:dyDescent="0.2">
      <c r="C255" s="144" t="s">
        <v>19</v>
      </c>
      <c r="D255" s="144" t="s">
        <v>20</v>
      </c>
      <c r="E255" s="145" t="s">
        <v>281</v>
      </c>
      <c r="F255" s="15">
        <v>21519.94</v>
      </c>
      <c r="G255" s="16">
        <v>-8.0187211489143304E-2</v>
      </c>
      <c r="H255" s="17">
        <v>2010.39</v>
      </c>
      <c r="I255" s="16">
        <v>-7.1018631473882696E-2</v>
      </c>
      <c r="J255" s="17">
        <v>7330.41</v>
      </c>
      <c r="K255" s="16">
        <v>-7.4015264629866795E-2</v>
      </c>
      <c r="L255" s="18">
        <v>10.7043608454081</v>
      </c>
      <c r="M255" s="16">
        <v>-9.8694982761678308E-3</v>
      </c>
      <c r="N255" s="18">
        <v>2.9357075525107099</v>
      </c>
      <c r="O255" s="16">
        <v>-6.6652792681398702E-3</v>
      </c>
      <c r="P255" s="15">
        <v>72544.05</v>
      </c>
      <c r="Q255" s="16">
        <v>-5.6376594763299599E-2</v>
      </c>
      <c r="R255" s="17">
        <v>6667.45</v>
      </c>
      <c r="S255" s="16">
        <v>-5.6964442307148297E-2</v>
      </c>
      <c r="T255" s="17">
        <v>24077.94</v>
      </c>
      <c r="U255" s="16">
        <v>-6.0134668306107003E-2</v>
      </c>
      <c r="V255" s="18">
        <v>10.880329061335299</v>
      </c>
      <c r="W255" s="16">
        <v>6.2335671126425695E-4</v>
      </c>
      <c r="X255" s="18">
        <v>3.01288440788539</v>
      </c>
      <c r="Y255" s="16">
        <v>3.9985234225357498E-3</v>
      </c>
      <c r="Z255" s="15">
        <v>140701.75</v>
      </c>
      <c r="AA255" s="16">
        <v>-0.114302638457735</v>
      </c>
      <c r="AB255" s="17">
        <v>12903.48</v>
      </c>
      <c r="AC255" s="16">
        <v>-0.134164892407064</v>
      </c>
      <c r="AD255" s="17">
        <v>46046.8</v>
      </c>
      <c r="AE255" s="16">
        <v>-0.153902507727952</v>
      </c>
      <c r="AF255" s="18">
        <v>10.904170812835</v>
      </c>
      <c r="AG255" s="16">
        <v>2.2939996051380598E-2</v>
      </c>
      <c r="AH255" s="18">
        <v>3.05562492941963</v>
      </c>
      <c r="AI255" s="16">
        <v>4.6802962580444703E-2</v>
      </c>
      <c r="AJ255" s="15">
        <v>257245.27</v>
      </c>
      <c r="AK255" s="16">
        <v>-9.3250750016143996E-2</v>
      </c>
      <c r="AL255" s="17">
        <v>23691.13</v>
      </c>
      <c r="AM255" s="16">
        <v>-0.10656891309807801</v>
      </c>
      <c r="AN255" s="17">
        <v>84529.37</v>
      </c>
      <c r="AO255" s="16">
        <v>-0.13264210286963901</v>
      </c>
      <c r="AP255" s="18">
        <v>10.8582946444513</v>
      </c>
      <c r="AQ255" s="16">
        <v>1.4906760327891001E-2</v>
      </c>
      <c r="AR255" s="18">
        <v>3.0432649622255501</v>
      </c>
      <c r="AS255" s="16">
        <v>4.54153389089101E-2</v>
      </c>
    </row>
    <row r="256" spans="3:45" x14ac:dyDescent="0.2">
      <c r="C256" s="144" t="s">
        <v>19</v>
      </c>
      <c r="D256" s="144" t="s">
        <v>20</v>
      </c>
      <c r="E256" s="145" t="s">
        <v>282</v>
      </c>
      <c r="F256" s="15">
        <v>38730.31</v>
      </c>
      <c r="G256" s="16">
        <v>5.9018670459266001E-3</v>
      </c>
      <c r="H256" s="17">
        <v>3135.74</v>
      </c>
      <c r="I256" s="16">
        <v>-0.12879655045953101</v>
      </c>
      <c r="J256" s="17">
        <v>10586.55</v>
      </c>
      <c r="K256" s="16">
        <v>-2.4043638267744499E-2</v>
      </c>
      <c r="L256" s="18">
        <v>12.3512504225478</v>
      </c>
      <c r="M256" s="16">
        <v>0.154611896425005</v>
      </c>
      <c r="N256" s="18">
        <v>3.6584449135931898</v>
      </c>
      <c r="O256" s="16">
        <v>3.0683242087299799E-2</v>
      </c>
      <c r="P256" s="15">
        <v>128172.78</v>
      </c>
      <c r="Q256" s="16">
        <v>7.0095986788771603E-2</v>
      </c>
      <c r="R256" s="17">
        <v>10261.93</v>
      </c>
      <c r="S256" s="16">
        <v>-9.03681366070377E-2</v>
      </c>
      <c r="T256" s="17">
        <v>34283.879999999997</v>
      </c>
      <c r="U256" s="16">
        <v>-7.2401418648098098E-4</v>
      </c>
      <c r="V256" s="18">
        <v>12.4901241774208</v>
      </c>
      <c r="W256" s="16">
        <v>0.176405565650781</v>
      </c>
      <c r="X256" s="18">
        <v>3.7385727636428601</v>
      </c>
      <c r="Y256" s="16">
        <v>7.0871312811142506E-2</v>
      </c>
      <c r="Z256" s="15">
        <v>241431.85</v>
      </c>
      <c r="AA256" s="16">
        <v>0.16596421841008699</v>
      </c>
      <c r="AB256" s="17">
        <v>19827.34</v>
      </c>
      <c r="AC256" s="16">
        <v>1.87217155047333E-2</v>
      </c>
      <c r="AD256" s="17">
        <v>64868.23</v>
      </c>
      <c r="AE256" s="16">
        <v>8.8036405514031205E-2</v>
      </c>
      <c r="AF256" s="18">
        <v>12.1767140725887</v>
      </c>
      <c r="AG256" s="16">
        <v>0.144536531090242</v>
      </c>
      <c r="AH256" s="18">
        <v>3.72188126606815</v>
      </c>
      <c r="AI256" s="16">
        <v>7.1622431474836601E-2</v>
      </c>
      <c r="AJ256" s="15">
        <v>434276.55</v>
      </c>
      <c r="AK256" s="16">
        <v>0.21249034115396001</v>
      </c>
      <c r="AL256" s="17">
        <v>36550.32</v>
      </c>
      <c r="AM256" s="16">
        <v>0.17748791676022599</v>
      </c>
      <c r="AN256" s="17">
        <v>117349.36</v>
      </c>
      <c r="AO256" s="16">
        <v>0.21699445841895601</v>
      </c>
      <c r="AP256" s="18">
        <v>11.881607329292899</v>
      </c>
      <c r="AQ256" s="16">
        <v>2.97263554857027E-2</v>
      </c>
      <c r="AR256" s="18">
        <v>3.7007151125494002</v>
      </c>
      <c r="AS256" s="16">
        <v>-3.70101707024017E-3</v>
      </c>
    </row>
    <row r="257" spans="3:45" x14ac:dyDescent="0.2">
      <c r="C257" s="144" t="s">
        <v>19</v>
      </c>
      <c r="D257" s="144" t="s">
        <v>20</v>
      </c>
      <c r="E257" s="145" t="s">
        <v>283</v>
      </c>
      <c r="F257" s="15">
        <v>60580.69</v>
      </c>
      <c r="G257" s="16">
        <v>0.34295328867957298</v>
      </c>
      <c r="H257" s="17">
        <v>4762.5600000000004</v>
      </c>
      <c r="I257" s="16">
        <v>0.22311680907290901</v>
      </c>
      <c r="J257" s="17">
        <v>15722.8</v>
      </c>
      <c r="K257" s="16">
        <v>0.25787330863369901</v>
      </c>
      <c r="L257" s="18">
        <v>12.7201946012229</v>
      </c>
      <c r="M257" s="16">
        <v>9.79763165036526E-2</v>
      </c>
      <c r="N257" s="18">
        <v>3.8530471671712401</v>
      </c>
      <c r="O257" s="16">
        <v>6.7637956431628607E-2</v>
      </c>
      <c r="P257" s="15">
        <v>210894.93</v>
      </c>
      <c r="Q257" s="16">
        <v>0.46995961800483899</v>
      </c>
      <c r="R257" s="17">
        <v>16291.36</v>
      </c>
      <c r="S257" s="16">
        <v>0.31318182624242102</v>
      </c>
      <c r="T257" s="17">
        <v>53588.43</v>
      </c>
      <c r="U257" s="16">
        <v>0.34225432194007599</v>
      </c>
      <c r="V257" s="18">
        <v>12.9452010145255</v>
      </c>
      <c r="W257" s="16">
        <v>0.11938772577368501</v>
      </c>
      <c r="X257" s="18">
        <v>3.93545640355577</v>
      </c>
      <c r="Y257" s="16">
        <v>9.5142398856409599E-2</v>
      </c>
      <c r="Z257" s="15">
        <v>391028.3</v>
      </c>
      <c r="AA257" s="16">
        <v>0.56371326469542204</v>
      </c>
      <c r="AB257" s="17">
        <v>30181.15</v>
      </c>
      <c r="AC257" s="16">
        <v>0.38484773679168099</v>
      </c>
      <c r="AD257" s="17">
        <v>99304.27</v>
      </c>
      <c r="AE257" s="16">
        <v>0.41103902285841798</v>
      </c>
      <c r="AF257" s="18">
        <v>12.956043755788</v>
      </c>
      <c r="AG257" s="16">
        <v>0.12915898488459401</v>
      </c>
      <c r="AH257" s="18">
        <v>3.9376786114031201</v>
      </c>
      <c r="AI257" s="16">
        <v>0.10819987212524</v>
      </c>
      <c r="AJ257" s="15">
        <v>643316.18999999994</v>
      </c>
      <c r="AK257" s="16">
        <v>0.52510864732857998</v>
      </c>
      <c r="AL257" s="17">
        <v>51214.54</v>
      </c>
      <c r="AM257" s="16">
        <v>0.43262223274005501</v>
      </c>
      <c r="AN257" s="17">
        <v>166856.63</v>
      </c>
      <c r="AO257" s="16">
        <v>0.42488028193490102</v>
      </c>
      <c r="AP257" s="18">
        <v>12.5612021507955</v>
      </c>
      <c r="AQ257" s="16">
        <v>6.4557433547316898E-2</v>
      </c>
      <c r="AR257" s="18">
        <v>3.85550271511537</v>
      </c>
      <c r="AS257" s="16">
        <v>7.0341604599633095E-2</v>
      </c>
    </row>
    <row r="258" spans="3:45" x14ac:dyDescent="0.2">
      <c r="C258" s="144" t="s">
        <v>19</v>
      </c>
      <c r="D258" s="144" t="s">
        <v>20</v>
      </c>
      <c r="E258" s="145" t="s">
        <v>284</v>
      </c>
      <c r="F258" s="15">
        <v>39377.58</v>
      </c>
      <c r="G258" s="16">
        <v>-6.0272948062928801E-2</v>
      </c>
      <c r="H258" s="17">
        <v>3455.89</v>
      </c>
      <c r="I258" s="16">
        <v>-3.2884647674483701E-2</v>
      </c>
      <c r="J258" s="17">
        <v>14408.39</v>
      </c>
      <c r="K258" s="16">
        <v>-2.68303341364063E-2</v>
      </c>
      <c r="L258" s="18">
        <v>11.394338361464101</v>
      </c>
      <c r="M258" s="16">
        <v>-2.83195797922009E-2</v>
      </c>
      <c r="N258" s="18">
        <v>2.7329618368186899</v>
      </c>
      <c r="O258" s="16">
        <v>-3.43646283886637E-2</v>
      </c>
      <c r="P258" s="15">
        <v>131738.32</v>
      </c>
      <c r="Q258" s="16">
        <v>-1.29599546138606E-2</v>
      </c>
      <c r="R258" s="17">
        <v>10923.09</v>
      </c>
      <c r="S258" s="16">
        <v>-2.7387502259437899E-2</v>
      </c>
      <c r="T258" s="17">
        <v>45480.7</v>
      </c>
      <c r="U258" s="16">
        <v>-2.1312380960988701E-2</v>
      </c>
      <c r="V258" s="18">
        <v>12.0605359838654</v>
      </c>
      <c r="W258" s="16">
        <v>1.48338086124674E-2</v>
      </c>
      <c r="X258" s="18">
        <v>2.89657634996823</v>
      </c>
      <c r="Y258" s="16">
        <v>8.5343128743463493E-3</v>
      </c>
      <c r="Z258" s="15">
        <v>247802.09</v>
      </c>
      <c r="AA258" s="16">
        <v>-5.6451770737229297E-2</v>
      </c>
      <c r="AB258" s="17">
        <v>20583.37</v>
      </c>
      <c r="AC258" s="16">
        <v>-8.2137885088921503E-2</v>
      </c>
      <c r="AD258" s="17">
        <v>85323.47</v>
      </c>
      <c r="AE258" s="16">
        <v>-7.8784178448615405E-2</v>
      </c>
      <c r="AF258" s="18">
        <v>12.038946489326101</v>
      </c>
      <c r="AG258" s="16">
        <v>2.7984720073320299E-2</v>
      </c>
      <c r="AH258" s="18">
        <v>2.90426643454609</v>
      </c>
      <c r="AI258" s="16">
        <v>2.4242318888723701E-2</v>
      </c>
      <c r="AJ258" s="15">
        <v>451668.24</v>
      </c>
      <c r="AK258" s="16">
        <v>-3.3381790341754203E-2</v>
      </c>
      <c r="AL258" s="17">
        <v>37930.21</v>
      </c>
      <c r="AM258" s="16">
        <v>-6.18242754407336E-2</v>
      </c>
      <c r="AN258" s="17">
        <v>156429.56</v>
      </c>
      <c r="AO258" s="16">
        <v>-6.6790164347525605E-2</v>
      </c>
      <c r="AP258" s="18">
        <v>11.907876070287999</v>
      </c>
      <c r="AQ258" s="16">
        <v>3.0316799246048701E-2</v>
      </c>
      <c r="AR258" s="18">
        <v>2.8873586296605298</v>
      </c>
      <c r="AS258" s="16">
        <v>3.5799423376644102E-2</v>
      </c>
    </row>
    <row r="259" spans="3:45" x14ac:dyDescent="0.2">
      <c r="C259" s="144" t="s">
        <v>19</v>
      </c>
      <c r="D259" s="144" t="s">
        <v>20</v>
      </c>
      <c r="E259" s="145" t="s">
        <v>285</v>
      </c>
      <c r="F259" s="15">
        <v>17362.169999999998</v>
      </c>
      <c r="G259" s="16">
        <v>8.5721914834010607E-2</v>
      </c>
      <c r="H259" s="17">
        <v>1634.29</v>
      </c>
      <c r="I259" s="16">
        <v>0.107843004338395</v>
      </c>
      <c r="J259" s="17">
        <v>6955.15</v>
      </c>
      <c r="K259" s="16">
        <v>0.109550382551321</v>
      </c>
      <c r="L259" s="18">
        <v>10.623677560286101</v>
      </c>
      <c r="M259" s="16">
        <v>-1.9967711505832899E-2</v>
      </c>
      <c r="N259" s="18">
        <v>2.4963041774799999</v>
      </c>
      <c r="O259" s="16">
        <v>-2.14757870323279E-2</v>
      </c>
      <c r="P259" s="15">
        <v>57276.97</v>
      </c>
      <c r="Q259" s="16">
        <v>6.5110360419833202E-2</v>
      </c>
      <c r="R259" s="17">
        <v>5047.8599999999997</v>
      </c>
      <c r="S259" s="16">
        <v>4.8635780079522503E-2</v>
      </c>
      <c r="T259" s="17">
        <v>21531.65</v>
      </c>
      <c r="U259" s="16">
        <v>5.0085175718507E-2</v>
      </c>
      <c r="V259" s="18">
        <v>11.346782596981701</v>
      </c>
      <c r="W259" s="16">
        <v>1.5710488477764101E-2</v>
      </c>
      <c r="X259" s="18">
        <v>2.66012915870358</v>
      </c>
      <c r="Y259" s="16">
        <v>1.4308539010700101E-2</v>
      </c>
      <c r="Z259" s="15">
        <v>100505.35</v>
      </c>
      <c r="AA259" s="16">
        <v>5.24542502594606E-2</v>
      </c>
      <c r="AB259" s="17">
        <v>8887.27</v>
      </c>
      <c r="AC259" s="16">
        <v>4.93524250557014E-2</v>
      </c>
      <c r="AD259" s="17">
        <v>37945.14</v>
      </c>
      <c r="AE259" s="16">
        <v>5.2001887469343901E-2</v>
      </c>
      <c r="AF259" s="18">
        <v>11.3089115105088</v>
      </c>
      <c r="AG259" s="16">
        <v>2.95594228373225E-3</v>
      </c>
      <c r="AH259" s="18">
        <v>2.6487015201419699</v>
      </c>
      <c r="AI259" s="16">
        <v>4.3000188070462902E-4</v>
      </c>
      <c r="AJ259" s="15">
        <v>205299.83</v>
      </c>
      <c r="AK259" s="16">
        <v>0.213924906886028</v>
      </c>
      <c r="AL259" s="17">
        <v>17411.509999999998</v>
      </c>
      <c r="AM259" s="16">
        <v>0.120120404109025</v>
      </c>
      <c r="AN259" s="17">
        <v>72581.58</v>
      </c>
      <c r="AO259" s="16">
        <v>0.126030789088692</v>
      </c>
      <c r="AP259" s="18">
        <v>11.7910410986755</v>
      </c>
      <c r="AQ259" s="16">
        <v>8.3745017439993796E-2</v>
      </c>
      <c r="AR259" s="18">
        <v>2.8285390039731801</v>
      </c>
      <c r="AS259" s="16">
        <v>7.8056584819026095E-2</v>
      </c>
    </row>
    <row r="260" spans="3:45" x14ac:dyDescent="0.2">
      <c r="C260" s="144" t="s">
        <v>19</v>
      </c>
      <c r="D260" s="144" t="s">
        <v>20</v>
      </c>
      <c r="E260" s="145" t="s">
        <v>286</v>
      </c>
      <c r="F260" s="15">
        <v>55449.54</v>
      </c>
      <c r="G260" s="16">
        <v>4.08708021773432E-2</v>
      </c>
      <c r="H260" s="17">
        <v>8184.33</v>
      </c>
      <c r="I260" s="16">
        <v>0.110052733516707</v>
      </c>
      <c r="J260" s="17">
        <v>16226.96</v>
      </c>
      <c r="K260" s="16">
        <v>-3.8325560380099198E-3</v>
      </c>
      <c r="L260" s="18">
        <v>6.7750860485830797</v>
      </c>
      <c r="M260" s="16">
        <v>-6.2323103444096598E-2</v>
      </c>
      <c r="N260" s="18">
        <v>3.4171243412197998</v>
      </c>
      <c r="O260" s="16">
        <v>4.4875345491675003E-2</v>
      </c>
      <c r="P260" s="15">
        <v>181694.56</v>
      </c>
      <c r="Q260" s="16">
        <v>5.87033938781805E-2</v>
      </c>
      <c r="R260" s="17">
        <v>28138</v>
      </c>
      <c r="S260" s="16">
        <v>0.13019539229886201</v>
      </c>
      <c r="T260" s="17">
        <v>53732.54</v>
      </c>
      <c r="U260" s="16">
        <v>8.3168603701979493E-3</v>
      </c>
      <c r="V260" s="18">
        <v>6.4572663302295803</v>
      </c>
      <c r="W260" s="16">
        <v>-6.3256317365852799E-2</v>
      </c>
      <c r="X260" s="18">
        <v>3.3814623317639598</v>
      </c>
      <c r="Y260" s="16">
        <v>4.9970932241957602E-2</v>
      </c>
      <c r="Z260" s="15">
        <v>316982.32</v>
      </c>
      <c r="AA260" s="16">
        <v>3.8763950075334098E-2</v>
      </c>
      <c r="AB260" s="17">
        <v>49616.18</v>
      </c>
      <c r="AC260" s="16">
        <v>0.14768662735733901</v>
      </c>
      <c r="AD260" s="17">
        <v>94851.77</v>
      </c>
      <c r="AE260" s="16">
        <v>-2.9252174802988199E-2</v>
      </c>
      <c r="AF260" s="18">
        <v>6.3886885286211097</v>
      </c>
      <c r="AG260" s="16">
        <v>-9.49062877318788E-2</v>
      </c>
      <c r="AH260" s="18">
        <v>3.3418703731095398</v>
      </c>
      <c r="AI260" s="16">
        <v>7.0065698951752603E-2</v>
      </c>
      <c r="AJ260" s="15">
        <v>598784.07999999996</v>
      </c>
      <c r="AK260" s="16">
        <v>0.19722177979467001</v>
      </c>
      <c r="AL260" s="17">
        <v>90277.14</v>
      </c>
      <c r="AM260" s="16">
        <v>0.357741673792981</v>
      </c>
      <c r="AN260" s="17">
        <v>177964.07</v>
      </c>
      <c r="AO260" s="16">
        <v>7.2357919289979894E-2</v>
      </c>
      <c r="AP260" s="18">
        <v>6.63273205154705</v>
      </c>
      <c r="AQ260" s="16">
        <v>-0.118225651533464</v>
      </c>
      <c r="AR260" s="18">
        <v>3.3646346703579</v>
      </c>
      <c r="AS260" s="16">
        <v>0.11643860530014399</v>
      </c>
    </row>
    <row r="261" spans="3:45" x14ac:dyDescent="0.2">
      <c r="C261" s="144" t="s">
        <v>19</v>
      </c>
      <c r="D261" s="144" t="s">
        <v>20</v>
      </c>
      <c r="E261" s="145" t="s">
        <v>287</v>
      </c>
      <c r="F261" s="15">
        <v>33546.660000000003</v>
      </c>
      <c r="G261" s="16">
        <v>3.81733015279224E-2</v>
      </c>
      <c r="H261" s="17">
        <v>3204.59</v>
      </c>
      <c r="I261" s="16">
        <v>3.8704386778081003E-2</v>
      </c>
      <c r="J261" s="17">
        <v>10787.98</v>
      </c>
      <c r="K261" s="16">
        <v>1.44961881090822E-2</v>
      </c>
      <c r="L261" s="18">
        <v>10.4683157595823</v>
      </c>
      <c r="M261" s="16">
        <v>-5.1129585753069699E-4</v>
      </c>
      <c r="N261" s="18">
        <v>3.1096331287228902</v>
      </c>
      <c r="O261" s="16">
        <v>2.33387899297798E-2</v>
      </c>
      <c r="P261" s="15">
        <v>141143.31</v>
      </c>
      <c r="Q261" s="16">
        <v>6.5950294983535301E-2</v>
      </c>
      <c r="R261" s="17">
        <v>11665.57</v>
      </c>
      <c r="S261" s="16">
        <v>-3.01660567223292E-2</v>
      </c>
      <c r="T261" s="17">
        <v>40832.65</v>
      </c>
      <c r="U261" s="16">
        <v>-4.5861121632778001E-2</v>
      </c>
      <c r="V261" s="18">
        <v>12.09913531872</v>
      </c>
      <c r="W261" s="16">
        <v>9.9105988578856705E-2</v>
      </c>
      <c r="X261" s="18">
        <v>3.4566287027660501</v>
      </c>
      <c r="Y261" s="16">
        <v>0.117185683500972</v>
      </c>
      <c r="Z261" s="15">
        <v>239105.04</v>
      </c>
      <c r="AA261" s="16">
        <v>-7.2345838941914598E-2</v>
      </c>
      <c r="AB261" s="17">
        <v>20909.43</v>
      </c>
      <c r="AC261" s="16">
        <v>-0.104340916587065</v>
      </c>
      <c r="AD261" s="17">
        <v>72473.509999999995</v>
      </c>
      <c r="AE261" s="16">
        <v>-0.13256332657283301</v>
      </c>
      <c r="AF261" s="18">
        <v>11.4352729844859</v>
      </c>
      <c r="AG261" s="16">
        <v>3.5722383926741298E-2</v>
      </c>
      <c r="AH261" s="18">
        <v>3.2992060133419798</v>
      </c>
      <c r="AI261" s="16">
        <v>6.9420038921117797E-2</v>
      </c>
      <c r="AJ261" s="15">
        <v>394394.14</v>
      </c>
      <c r="AK261" s="16">
        <v>-0.15076795166815901</v>
      </c>
      <c r="AL261" s="17">
        <v>36014.17</v>
      </c>
      <c r="AM261" s="16">
        <v>-0.14888026077501301</v>
      </c>
      <c r="AN261" s="17">
        <v>124416.86</v>
      </c>
      <c r="AO261" s="16">
        <v>-0.17741767423754201</v>
      </c>
      <c r="AP261" s="18">
        <v>10.9510823101018</v>
      </c>
      <c r="AQ261" s="16">
        <v>-2.2178910982200298E-3</v>
      </c>
      <c r="AR261" s="18">
        <v>3.1699412764475801</v>
      </c>
      <c r="AS261" s="16">
        <v>3.2397635756008097E-2</v>
      </c>
    </row>
    <row r="262" spans="3:45" x14ac:dyDescent="0.2">
      <c r="C262" s="144" t="s">
        <v>19</v>
      </c>
      <c r="D262" s="144" t="s">
        <v>20</v>
      </c>
      <c r="E262" s="145" t="s">
        <v>288</v>
      </c>
      <c r="F262" s="15">
        <v>51640.99</v>
      </c>
      <c r="G262" s="16">
        <v>9.7970982569513199E-2</v>
      </c>
      <c r="H262" s="17">
        <v>4287.46</v>
      </c>
      <c r="I262" s="16">
        <v>4.86530644190835E-2</v>
      </c>
      <c r="J262" s="17">
        <v>14110.8</v>
      </c>
      <c r="K262" s="16">
        <v>0.114217829475115</v>
      </c>
      <c r="L262" s="18">
        <v>12.0446581425833</v>
      </c>
      <c r="M262" s="16">
        <v>4.7029775455574602E-2</v>
      </c>
      <c r="N262" s="18">
        <v>3.6596784023584799</v>
      </c>
      <c r="O262" s="16">
        <v>-1.45813919646715E-2</v>
      </c>
      <c r="P262" s="15">
        <v>163809.79</v>
      </c>
      <c r="Q262" s="16">
        <v>0.18378911428598499</v>
      </c>
      <c r="R262" s="17">
        <v>13245.59</v>
      </c>
      <c r="S262" s="16">
        <v>5.6189657537086601E-2</v>
      </c>
      <c r="T262" s="17">
        <v>43727.98</v>
      </c>
      <c r="U262" s="16">
        <v>0.11697772174041</v>
      </c>
      <c r="V262" s="18">
        <v>12.367119169474501</v>
      </c>
      <c r="W262" s="16">
        <v>0.120811121220829</v>
      </c>
      <c r="X262" s="18">
        <v>3.74610924172578</v>
      </c>
      <c r="Y262" s="16">
        <v>5.98144360851472E-2</v>
      </c>
      <c r="Z262" s="15">
        <v>312765.09999999998</v>
      </c>
      <c r="AA262" s="16">
        <v>0.284172637353442</v>
      </c>
      <c r="AB262" s="17">
        <v>25567.85</v>
      </c>
      <c r="AC262" s="16">
        <v>0.14378808660416201</v>
      </c>
      <c r="AD262" s="17">
        <v>83424.070000000007</v>
      </c>
      <c r="AE262" s="16">
        <v>0.19839665166325801</v>
      </c>
      <c r="AF262" s="18">
        <v>12.2327493316802</v>
      </c>
      <c r="AG262" s="16">
        <v>0.122736503722532</v>
      </c>
      <c r="AH262" s="18">
        <v>3.7490990310110699</v>
      </c>
      <c r="AI262" s="16">
        <v>7.1575621953829605E-2</v>
      </c>
      <c r="AJ262" s="15">
        <v>561098.02</v>
      </c>
      <c r="AK262" s="16">
        <v>0.25448090041058902</v>
      </c>
      <c r="AL262" s="17">
        <v>46302.13</v>
      </c>
      <c r="AM262" s="16">
        <v>0.228345568914047</v>
      </c>
      <c r="AN262" s="17">
        <v>149543.71</v>
      </c>
      <c r="AO262" s="16">
        <v>0.27157785342848101</v>
      </c>
      <c r="AP262" s="18">
        <v>12.1181902430839</v>
      </c>
      <c r="AQ262" s="16">
        <v>2.1276855762705198E-2</v>
      </c>
      <c r="AR262" s="18">
        <v>3.7520670043561202</v>
      </c>
      <c r="AS262" s="16">
        <v>-1.34454630298844E-2</v>
      </c>
    </row>
    <row r="263" spans="3:45" x14ac:dyDescent="0.2">
      <c r="C263" s="144" t="s">
        <v>19</v>
      </c>
      <c r="D263" s="144" t="s">
        <v>20</v>
      </c>
      <c r="E263" s="145" t="s">
        <v>289</v>
      </c>
      <c r="F263" s="15">
        <v>31266.6</v>
      </c>
      <c r="G263" s="16">
        <v>6.4706966024765E-2</v>
      </c>
      <c r="H263" s="17">
        <v>2394.96</v>
      </c>
      <c r="I263" s="16">
        <v>3.5076497536520097E-2</v>
      </c>
      <c r="J263" s="17">
        <v>8597.19</v>
      </c>
      <c r="K263" s="16">
        <v>6.9582937810793694E-2</v>
      </c>
      <c r="L263" s="18">
        <v>13.055165848281399</v>
      </c>
      <c r="M263" s="16">
        <v>2.8626356176345801E-2</v>
      </c>
      <c r="N263" s="18">
        <v>3.6368394789460301</v>
      </c>
      <c r="O263" s="16">
        <v>-4.5587598807518498E-3</v>
      </c>
      <c r="P263" s="15">
        <v>102155.23</v>
      </c>
      <c r="Q263" s="16">
        <v>9.2105130931516399E-2</v>
      </c>
      <c r="R263" s="17">
        <v>7724.76</v>
      </c>
      <c r="S263" s="16">
        <v>5.7042378795550103E-2</v>
      </c>
      <c r="T263" s="17">
        <v>27222.62</v>
      </c>
      <c r="U263" s="16">
        <v>6.9951255479926297E-2</v>
      </c>
      <c r="V263" s="18">
        <v>13.224388848326701</v>
      </c>
      <c r="W263" s="16">
        <v>3.3170621007569102E-2</v>
      </c>
      <c r="X263" s="18">
        <v>3.7525862683312599</v>
      </c>
      <c r="Y263" s="16">
        <v>2.0705499748820699E-2</v>
      </c>
      <c r="Z263" s="15">
        <v>189023.5</v>
      </c>
      <c r="AA263" s="16">
        <v>5.84105601683391E-2</v>
      </c>
      <c r="AB263" s="17">
        <v>14329.81</v>
      </c>
      <c r="AC263" s="16">
        <v>-1.09227874539451E-2</v>
      </c>
      <c r="AD263" s="17">
        <v>50542.63</v>
      </c>
      <c r="AE263" s="16">
        <v>-2.4219676993749099E-2</v>
      </c>
      <c r="AF263" s="18">
        <v>13.190928560811299</v>
      </c>
      <c r="AG263" s="16">
        <v>7.0099024366164706E-2</v>
      </c>
      <c r="AH263" s="18">
        <v>3.73988255063102</v>
      </c>
      <c r="AI263" s="16">
        <v>8.4681188187434697E-2</v>
      </c>
      <c r="AJ263" s="15">
        <v>376701.7</v>
      </c>
      <c r="AK263" s="16">
        <v>0.24517319894294001</v>
      </c>
      <c r="AL263" s="17">
        <v>27402.67</v>
      </c>
      <c r="AM263" s="16">
        <v>0.12031730508991501</v>
      </c>
      <c r="AN263" s="17">
        <v>92003.12</v>
      </c>
      <c r="AO263" s="16">
        <v>5.69422090491861E-2</v>
      </c>
      <c r="AP263" s="18">
        <v>13.7468976563233</v>
      </c>
      <c r="AQ263" s="16">
        <v>0.111446902842409</v>
      </c>
      <c r="AR263" s="18">
        <v>4.0944448405662799</v>
      </c>
      <c r="AS263" s="16">
        <v>0.178090143701503</v>
      </c>
    </row>
    <row r="264" spans="3:45" x14ac:dyDescent="0.2">
      <c r="C264" s="144" t="s">
        <v>19</v>
      </c>
      <c r="D264" s="144" t="s">
        <v>20</v>
      </c>
      <c r="E264" s="145" t="s">
        <v>290</v>
      </c>
      <c r="F264" s="15">
        <v>19386.080000000002</v>
      </c>
      <c r="G264" s="16">
        <v>0.12455696026303401</v>
      </c>
      <c r="H264" s="17">
        <v>1156.02</v>
      </c>
      <c r="I264" s="16">
        <v>0.13086946313977099</v>
      </c>
      <c r="J264" s="17">
        <v>5235.7299999999996</v>
      </c>
      <c r="K264" s="16">
        <v>0.10679798415396199</v>
      </c>
      <c r="L264" s="18">
        <v>16.769675265133799</v>
      </c>
      <c r="M264" s="16">
        <v>-5.5819907447241801E-3</v>
      </c>
      <c r="N264" s="18">
        <v>3.7026508242403602</v>
      </c>
      <c r="O264" s="16">
        <v>1.6045363619493099E-2</v>
      </c>
      <c r="P264" s="15">
        <v>60959.35</v>
      </c>
      <c r="Q264" s="16">
        <v>8.8272400914115701E-2</v>
      </c>
      <c r="R264" s="17">
        <v>3648.15</v>
      </c>
      <c r="S264" s="16">
        <v>9.1799569642755693E-2</v>
      </c>
      <c r="T264" s="17">
        <v>16507.669999999998</v>
      </c>
      <c r="U264" s="16">
        <v>7.8318108894799607E-2</v>
      </c>
      <c r="V264" s="18">
        <v>16.7096610610858</v>
      </c>
      <c r="W264" s="16">
        <v>-3.2306009515959801E-3</v>
      </c>
      <c r="X264" s="18">
        <v>3.69278947301467</v>
      </c>
      <c r="Y264" s="16">
        <v>9.2313130394503506E-3</v>
      </c>
      <c r="Z264" s="15">
        <v>112086.71</v>
      </c>
      <c r="AA264" s="16">
        <v>2.11979735426432E-2</v>
      </c>
      <c r="AB264" s="17">
        <v>6819.42</v>
      </c>
      <c r="AC264" s="16">
        <v>1.48399482119738E-2</v>
      </c>
      <c r="AD264" s="17">
        <v>30901.4</v>
      </c>
      <c r="AE264" s="16">
        <v>1.4683346123018101E-2</v>
      </c>
      <c r="AF264" s="18">
        <v>16.436399283223501</v>
      </c>
      <c r="AG264" s="16">
        <v>6.2650522792991898E-3</v>
      </c>
      <c r="AH264" s="18">
        <v>3.62723727727546</v>
      </c>
      <c r="AI264" s="16">
        <v>6.4203551231195597E-3</v>
      </c>
      <c r="AJ264" s="15">
        <v>199580.61</v>
      </c>
      <c r="AK264" s="16">
        <v>-9.0132939680734204E-3</v>
      </c>
      <c r="AL264" s="17">
        <v>12057.34</v>
      </c>
      <c r="AM264" s="16">
        <v>-2.0714905879362099E-2</v>
      </c>
      <c r="AN264" s="17">
        <v>54820.86</v>
      </c>
      <c r="AO264" s="16">
        <v>-9.3098474899627904E-3</v>
      </c>
      <c r="AP264" s="18">
        <v>16.5526235471505</v>
      </c>
      <c r="AQ264" s="16">
        <v>1.19491371629589E-2</v>
      </c>
      <c r="AR264" s="18">
        <v>3.64059611614995</v>
      </c>
      <c r="AS264" s="16">
        <v>2.9934033475352198E-4</v>
      </c>
    </row>
    <row r="265" spans="3:45" x14ac:dyDescent="0.2">
      <c r="C265" s="144" t="s">
        <v>19</v>
      </c>
      <c r="D265" s="144" t="s">
        <v>20</v>
      </c>
      <c r="E265" s="145" t="s">
        <v>291</v>
      </c>
      <c r="F265" s="15">
        <v>25340.01</v>
      </c>
      <c r="G265" s="16">
        <v>3.0100969367719801E-2</v>
      </c>
      <c r="H265" s="17">
        <v>1806.93</v>
      </c>
      <c r="I265" s="16">
        <v>9.2255985879309402E-2</v>
      </c>
      <c r="J265" s="17">
        <v>5707.99</v>
      </c>
      <c r="K265" s="16">
        <v>7.0230733750576493E-2</v>
      </c>
      <c r="L265" s="18">
        <v>14.023791735153001</v>
      </c>
      <c r="M265" s="16">
        <v>-5.6905173617842197E-2</v>
      </c>
      <c r="N265" s="18">
        <v>4.43939285107367</v>
      </c>
      <c r="O265" s="16">
        <v>-3.7496367014450999E-2</v>
      </c>
      <c r="P265" s="15">
        <v>88258.35</v>
      </c>
      <c r="Q265" s="16">
        <v>7.2940532016312704E-2</v>
      </c>
      <c r="R265" s="17">
        <v>6210.3</v>
      </c>
      <c r="S265" s="16">
        <v>0.15819725328419801</v>
      </c>
      <c r="T265" s="17">
        <v>19502.39</v>
      </c>
      <c r="U265" s="16">
        <v>0.13026537696975399</v>
      </c>
      <c r="V265" s="18">
        <v>14.2116081348727</v>
      </c>
      <c r="W265" s="16">
        <v>-7.3611572662713495E-2</v>
      </c>
      <c r="X265" s="18">
        <v>4.5255145651379101</v>
      </c>
      <c r="Y265" s="16">
        <v>-5.0718040312912098E-2</v>
      </c>
      <c r="Z265" s="15">
        <v>156761.17000000001</v>
      </c>
      <c r="AA265" s="16">
        <v>3.5959268257126101E-2</v>
      </c>
      <c r="AB265" s="17">
        <v>10970.68</v>
      </c>
      <c r="AC265" s="16">
        <v>0.13296602861672099</v>
      </c>
      <c r="AD265" s="17">
        <v>34277.120000000003</v>
      </c>
      <c r="AE265" s="16">
        <v>9.0965455056435301E-2</v>
      </c>
      <c r="AF265" s="18">
        <v>14.289102407508</v>
      </c>
      <c r="AG265" s="16">
        <v>-8.5621949740217404E-2</v>
      </c>
      <c r="AH265" s="18">
        <v>4.5733471773591301</v>
      </c>
      <c r="AI265" s="16">
        <v>-5.0419732856219299E-2</v>
      </c>
      <c r="AJ265" s="15">
        <v>274229.37</v>
      </c>
      <c r="AK265" s="16">
        <v>2.0519035796056902E-3</v>
      </c>
      <c r="AL265" s="17">
        <v>19076.75</v>
      </c>
      <c r="AM265" s="16">
        <v>0.115690105803922</v>
      </c>
      <c r="AN265" s="17">
        <v>59703.83</v>
      </c>
      <c r="AO265" s="16">
        <v>6.4856669142255297E-2</v>
      </c>
      <c r="AP265" s="18">
        <v>14.375057072090399</v>
      </c>
      <c r="AQ265" s="16">
        <v>-0.101854629375272</v>
      </c>
      <c r="AR265" s="18">
        <v>4.5931621137203402</v>
      </c>
      <c r="AS265" s="16">
        <v>-5.8979548499460403E-2</v>
      </c>
    </row>
    <row r="266" spans="3:45" x14ac:dyDescent="0.2">
      <c r="C266" s="144" t="s">
        <v>19</v>
      </c>
      <c r="D266" s="144" t="s">
        <v>20</v>
      </c>
      <c r="E266" s="145" t="s">
        <v>292</v>
      </c>
      <c r="F266" s="15">
        <v>95174</v>
      </c>
      <c r="G266" s="16">
        <v>1.4456652160876601E-2</v>
      </c>
      <c r="H266" s="17">
        <v>6409.82</v>
      </c>
      <c r="I266" s="16">
        <v>-1.67313760471491E-2</v>
      </c>
      <c r="J266" s="17">
        <v>24012.67</v>
      </c>
      <c r="K266" s="16">
        <v>3.94177310748315E-2</v>
      </c>
      <c r="L266" s="18">
        <v>14.848154862383</v>
      </c>
      <c r="M266" s="16">
        <v>3.1718726142858401E-2</v>
      </c>
      <c r="N266" s="18">
        <v>3.9634909404077101</v>
      </c>
      <c r="O266" s="16">
        <v>-2.40144825008358E-2</v>
      </c>
      <c r="P266" s="15">
        <v>335687.25</v>
      </c>
      <c r="Q266" s="16">
        <v>8.7470480955245303E-2</v>
      </c>
      <c r="R266" s="17">
        <v>22411.87</v>
      </c>
      <c r="S266" s="16">
        <v>5.4141971339702298E-2</v>
      </c>
      <c r="T266" s="17">
        <v>83269.86</v>
      </c>
      <c r="U266" s="16">
        <v>8.4281088007000196E-2</v>
      </c>
      <c r="V266" s="18">
        <v>14.9781008902872</v>
      </c>
      <c r="W266" s="16">
        <v>3.1616718166705797E-2</v>
      </c>
      <c r="X266" s="18">
        <v>4.0313175739697398</v>
      </c>
      <c r="Y266" s="16">
        <v>2.9414816725315302E-3</v>
      </c>
      <c r="Z266" s="15">
        <v>621809.07999999996</v>
      </c>
      <c r="AA266" s="16">
        <v>7.6673645088425099E-2</v>
      </c>
      <c r="AB266" s="17">
        <v>42751.21</v>
      </c>
      <c r="AC266" s="16">
        <v>4.90093092953824E-2</v>
      </c>
      <c r="AD266" s="17">
        <v>154074.47</v>
      </c>
      <c r="AE266" s="16">
        <v>2.6463085509016299E-2</v>
      </c>
      <c r="AF266" s="18">
        <v>14.5448299591988</v>
      </c>
      <c r="AG266" s="16">
        <v>2.6371868722142099E-2</v>
      </c>
      <c r="AH266" s="18">
        <v>4.0357697157744603</v>
      </c>
      <c r="AI266" s="16">
        <v>4.8916088935151203E-2</v>
      </c>
      <c r="AJ266" s="15">
        <v>1112051.3999999999</v>
      </c>
      <c r="AK266" s="16">
        <v>0.101473662040275</v>
      </c>
      <c r="AL266" s="17">
        <v>77074.38</v>
      </c>
      <c r="AM266" s="16">
        <v>8.2668953903707904E-2</v>
      </c>
      <c r="AN266" s="17">
        <v>275035.71999999997</v>
      </c>
      <c r="AO266" s="16">
        <v>5.2692754108557102E-2</v>
      </c>
      <c r="AP266" s="18">
        <v>14.428288621977901</v>
      </c>
      <c r="AQ266" s="16">
        <v>1.7368843974664702E-2</v>
      </c>
      <c r="AR266" s="18">
        <v>4.04329808506328</v>
      </c>
      <c r="AS266" s="16">
        <v>4.6339169469278199E-2</v>
      </c>
    </row>
    <row r="267" spans="3:45" x14ac:dyDescent="0.2">
      <c r="C267" s="144" t="s">
        <v>19</v>
      </c>
      <c r="D267" s="144" t="s">
        <v>20</v>
      </c>
      <c r="E267" s="145" t="s">
        <v>293</v>
      </c>
      <c r="F267" s="15">
        <v>13677</v>
      </c>
      <c r="G267" s="16">
        <v>0.139269607981968</v>
      </c>
      <c r="H267" s="17">
        <v>943.69</v>
      </c>
      <c r="I267" s="16">
        <v>3.8459845500363202E-2</v>
      </c>
      <c r="J267" s="17">
        <v>3572.57</v>
      </c>
      <c r="K267" s="16">
        <v>5.5471355851584102E-2</v>
      </c>
      <c r="L267" s="18">
        <v>14.493106846528001</v>
      </c>
      <c r="M267" s="16">
        <v>9.7076225834260399E-2</v>
      </c>
      <c r="N267" s="18">
        <v>3.8283364636662101</v>
      </c>
      <c r="O267" s="16">
        <v>7.9394150931526505E-2</v>
      </c>
      <c r="P267" s="15">
        <v>45035.74</v>
      </c>
      <c r="Q267" s="16">
        <v>0.32001372897238201</v>
      </c>
      <c r="R267" s="17">
        <v>3008.73</v>
      </c>
      <c r="S267" s="16">
        <v>0.153035180501264</v>
      </c>
      <c r="T267" s="17">
        <v>11270.21</v>
      </c>
      <c r="U267" s="16">
        <v>0.160454865118942</v>
      </c>
      <c r="V267" s="18">
        <v>14.968355419063901</v>
      </c>
      <c r="W267" s="16">
        <v>0.14481652537134701</v>
      </c>
      <c r="X267" s="18">
        <v>3.9959982999429502</v>
      </c>
      <c r="Y267" s="16">
        <v>0.13749682874317201</v>
      </c>
      <c r="Z267" s="15">
        <v>80044.899999999994</v>
      </c>
      <c r="AA267" s="16">
        <v>0.28861607017086299</v>
      </c>
      <c r="AB267" s="17">
        <v>5503.56</v>
      </c>
      <c r="AC267" s="16">
        <v>8.3292654121722695E-2</v>
      </c>
      <c r="AD267" s="17">
        <v>20564.900000000001</v>
      </c>
      <c r="AE267" s="16">
        <v>0.10529096462567999</v>
      </c>
      <c r="AF267" s="18">
        <v>14.544204115154599</v>
      </c>
      <c r="AG267" s="16">
        <v>0.189536424222876</v>
      </c>
      <c r="AH267" s="18">
        <v>3.8923067945868901</v>
      </c>
      <c r="AI267" s="16">
        <v>0.16586139886456799</v>
      </c>
      <c r="AJ267" s="15">
        <v>140128.07</v>
      </c>
      <c r="AK267" s="16">
        <v>0.40474142096468801</v>
      </c>
      <c r="AL267" s="17">
        <v>9805.64</v>
      </c>
      <c r="AM267" s="16">
        <v>0.245437398787032</v>
      </c>
      <c r="AN267" s="17">
        <v>36344</v>
      </c>
      <c r="AO267" s="16">
        <v>0.26684864428302502</v>
      </c>
      <c r="AP267" s="18">
        <v>14.2905582909428</v>
      </c>
      <c r="AQ267" s="16">
        <v>0.127910099963922</v>
      </c>
      <c r="AR267" s="18">
        <v>3.85560395113361</v>
      </c>
      <c r="AS267" s="16">
        <v>0.10884708074949601</v>
      </c>
    </row>
    <row r="268" spans="3:45" x14ac:dyDescent="0.2">
      <c r="C268" s="144" t="s">
        <v>19</v>
      </c>
      <c r="D268" s="144" t="s">
        <v>20</v>
      </c>
      <c r="E268" s="145" t="s">
        <v>294</v>
      </c>
      <c r="F268" s="15">
        <v>69104.23</v>
      </c>
      <c r="G268" s="16">
        <v>-5.9309634701272202E-3</v>
      </c>
      <c r="H268" s="17">
        <v>4160.24</v>
      </c>
      <c r="I268" s="16">
        <v>1.1896393624447501E-2</v>
      </c>
      <c r="J268" s="17">
        <v>18736.919999999998</v>
      </c>
      <c r="K268" s="16">
        <v>-1.2157104438062999E-2</v>
      </c>
      <c r="L268" s="18">
        <v>16.610635444109001</v>
      </c>
      <c r="M268" s="16">
        <v>-1.7617769177652801E-2</v>
      </c>
      <c r="N268" s="18">
        <v>3.6881317740589199</v>
      </c>
      <c r="O268" s="16">
        <v>6.3027643321704298E-3</v>
      </c>
      <c r="P268" s="15">
        <v>225645.17</v>
      </c>
      <c r="Q268" s="16">
        <v>-3.5820149703029401E-3</v>
      </c>
      <c r="R268" s="17">
        <v>13598.3</v>
      </c>
      <c r="S268" s="16">
        <v>1.31555321109872E-2</v>
      </c>
      <c r="T268" s="17">
        <v>61220.33</v>
      </c>
      <c r="U268" s="16">
        <v>-7.76763670552757E-3</v>
      </c>
      <c r="V268" s="18">
        <v>16.593630821499701</v>
      </c>
      <c r="W268" s="16">
        <v>-1.65202148641642E-2</v>
      </c>
      <c r="X268" s="18">
        <v>3.6857882014030299</v>
      </c>
      <c r="Y268" s="16">
        <v>4.2183886457072004E-3</v>
      </c>
      <c r="Z268" s="15">
        <v>430745.74</v>
      </c>
      <c r="AA268" s="16">
        <v>-1.2128136240378701E-2</v>
      </c>
      <c r="AB268" s="17">
        <v>26365.18</v>
      </c>
      <c r="AC268" s="16">
        <v>-6.7129493551602894E-5</v>
      </c>
      <c r="AD268" s="17">
        <v>118971.82</v>
      </c>
      <c r="AE268" s="16">
        <v>-1.37679109839886E-2</v>
      </c>
      <c r="AF268" s="18">
        <v>16.337674918206499</v>
      </c>
      <c r="AG268" s="16">
        <v>-1.20618164504566E-2</v>
      </c>
      <c r="AH268" s="18">
        <v>3.62056947603222</v>
      </c>
      <c r="AI268" s="16">
        <v>1.6626661836221101E-3</v>
      </c>
      <c r="AJ268" s="15">
        <v>785056.27</v>
      </c>
      <c r="AK268" s="16">
        <v>-2.9652608845244402E-3</v>
      </c>
      <c r="AL268" s="17">
        <v>47527.040000000001</v>
      </c>
      <c r="AM268" s="16">
        <v>-1.76555467107455E-3</v>
      </c>
      <c r="AN268" s="17">
        <v>215664.74</v>
      </c>
      <c r="AO268" s="16">
        <v>-7.1900948419672296E-3</v>
      </c>
      <c r="AP268" s="18">
        <v>16.5180972768344</v>
      </c>
      <c r="AQ268" s="16">
        <v>-1.20182810667749E-3</v>
      </c>
      <c r="AR268" s="18">
        <v>3.6401697838969902</v>
      </c>
      <c r="AS268" s="16">
        <v>4.2554309092738699E-3</v>
      </c>
    </row>
    <row r="269" spans="3:45" x14ac:dyDescent="0.2">
      <c r="C269" s="144" t="s">
        <v>19</v>
      </c>
      <c r="D269" s="144" t="s">
        <v>20</v>
      </c>
      <c r="E269" s="145" t="s">
        <v>295</v>
      </c>
      <c r="F269" s="15">
        <v>22730.98</v>
      </c>
      <c r="G269" s="16">
        <v>-0.115638249778433</v>
      </c>
      <c r="H269" s="17">
        <v>1796.07</v>
      </c>
      <c r="I269" s="16">
        <v>-8.0254405235585996E-2</v>
      </c>
      <c r="J269" s="17">
        <v>5975.47</v>
      </c>
      <c r="K269" s="16">
        <v>-9.3760710981694598E-2</v>
      </c>
      <c r="L269" s="18">
        <v>12.655954389305499</v>
      </c>
      <c r="M269" s="16">
        <v>-3.8471338970544298E-2</v>
      </c>
      <c r="N269" s="18">
        <v>3.8040488865311</v>
      </c>
      <c r="O269" s="16">
        <v>-2.4141017788400301E-2</v>
      </c>
      <c r="P269" s="15">
        <v>75736.479999999996</v>
      </c>
      <c r="Q269" s="16">
        <v>-0.103934153254731</v>
      </c>
      <c r="R269" s="17">
        <v>5924.2</v>
      </c>
      <c r="S269" s="16">
        <v>-8.2901426068003006E-2</v>
      </c>
      <c r="T269" s="17">
        <v>19707.330000000002</v>
      </c>
      <c r="U269" s="16">
        <v>-8.6518552304245697E-2</v>
      </c>
      <c r="V269" s="18">
        <v>12.7842544140981</v>
      </c>
      <c r="W269" s="16">
        <v>-2.2933987451917801E-2</v>
      </c>
      <c r="X269" s="18">
        <v>3.8430614395760401</v>
      </c>
      <c r="Y269" s="16">
        <v>-1.90650844572883E-2</v>
      </c>
      <c r="Z269" s="15">
        <v>141381.39000000001</v>
      </c>
      <c r="AA269" s="16">
        <v>-0.103291404468556</v>
      </c>
      <c r="AB269" s="17">
        <v>10943.81</v>
      </c>
      <c r="AC269" s="16">
        <v>-7.4926818712432106E-2</v>
      </c>
      <c r="AD269" s="17">
        <v>36029.57</v>
      </c>
      <c r="AE269" s="16">
        <v>-7.68950714627019E-2</v>
      </c>
      <c r="AF269" s="18">
        <v>12.918845447792</v>
      </c>
      <c r="AG269" s="16">
        <v>-3.0661991213110799E-2</v>
      </c>
      <c r="AH269" s="18">
        <v>3.92403767238965</v>
      </c>
      <c r="AI269" s="16">
        <v>-2.85951598673405E-2</v>
      </c>
      <c r="AJ269" s="15">
        <v>278716.59000000003</v>
      </c>
      <c r="AK269" s="16">
        <v>3.33421534792138E-2</v>
      </c>
      <c r="AL269" s="17">
        <v>21172.66</v>
      </c>
      <c r="AM269" s="16">
        <v>5.1858505296637103E-2</v>
      </c>
      <c r="AN269" s="17">
        <v>69581.02</v>
      </c>
      <c r="AO269" s="16">
        <v>5.4626358845984699E-2</v>
      </c>
      <c r="AP269" s="18">
        <v>13.163985536064001</v>
      </c>
      <c r="AQ269" s="16">
        <v>-1.7603462560966201E-2</v>
      </c>
      <c r="AR269" s="18">
        <v>4.0056410498150203</v>
      </c>
      <c r="AS269" s="16">
        <v>-2.0181749856945701E-2</v>
      </c>
    </row>
    <row r="270" spans="3:45" x14ac:dyDescent="0.2">
      <c r="C270" s="144" t="s">
        <v>19</v>
      </c>
      <c r="D270" s="144" t="s">
        <v>20</v>
      </c>
      <c r="E270" s="145" t="s">
        <v>296</v>
      </c>
      <c r="F270" s="15">
        <v>48548.77</v>
      </c>
      <c r="G270" s="16">
        <v>0.49249032392933001</v>
      </c>
      <c r="H270" s="17">
        <v>3342.58</v>
      </c>
      <c r="I270" s="16">
        <v>0.45585288942315999</v>
      </c>
      <c r="J270" s="17">
        <v>11842.33</v>
      </c>
      <c r="K270" s="16">
        <v>0.40578966924146198</v>
      </c>
      <c r="L270" s="18">
        <v>14.524340479509799</v>
      </c>
      <c r="M270" s="16">
        <v>2.5165615820349999E-2</v>
      </c>
      <c r="N270" s="18">
        <v>4.0995961098871598</v>
      </c>
      <c r="O270" s="16">
        <v>6.1673987641871097E-2</v>
      </c>
      <c r="P270" s="15">
        <v>159315.42000000001</v>
      </c>
      <c r="Q270" s="16">
        <v>0.487385336304206</v>
      </c>
      <c r="R270" s="17">
        <v>10967.45</v>
      </c>
      <c r="S270" s="16">
        <v>0.46307380969215001</v>
      </c>
      <c r="T270" s="17">
        <v>38776.910000000003</v>
      </c>
      <c r="U270" s="16">
        <v>0.39903185630747401</v>
      </c>
      <c r="V270" s="18">
        <v>14.526204359263099</v>
      </c>
      <c r="W270" s="16">
        <v>1.66167465038362E-2</v>
      </c>
      <c r="X270" s="18">
        <v>4.1085125142771801</v>
      </c>
      <c r="Y270" s="16">
        <v>6.3153301047717006E-2</v>
      </c>
      <c r="Z270" s="15">
        <v>279632.28000000003</v>
      </c>
      <c r="AA270" s="16">
        <v>0.45600960813754998</v>
      </c>
      <c r="AB270" s="17">
        <v>19305.02</v>
      </c>
      <c r="AC270" s="16">
        <v>0.44141535566821699</v>
      </c>
      <c r="AD270" s="17">
        <v>67954.84</v>
      </c>
      <c r="AE270" s="16">
        <v>0.38402812910647199</v>
      </c>
      <c r="AF270" s="18">
        <v>14.484951582541701</v>
      </c>
      <c r="AG270" s="16">
        <v>1.01249458817979E-2</v>
      </c>
      <c r="AH270" s="18">
        <v>4.1149722374447499</v>
      </c>
      <c r="AI270" s="16">
        <v>5.2008682133902202E-2</v>
      </c>
      <c r="AJ270" s="15">
        <v>487676.65</v>
      </c>
      <c r="AK270" s="16">
        <v>0.496571453630195</v>
      </c>
      <c r="AL270" s="17">
        <v>33747.86</v>
      </c>
      <c r="AM270" s="16">
        <v>0.48668266365229101</v>
      </c>
      <c r="AN270" s="17">
        <v>119233.72</v>
      </c>
      <c r="AO270" s="16">
        <v>0.43440252316079397</v>
      </c>
      <c r="AP270" s="18">
        <v>14.4505947932699</v>
      </c>
      <c r="AQ270" s="16">
        <v>6.6515808784709104E-3</v>
      </c>
      <c r="AR270" s="18">
        <v>4.0900900349330698</v>
      </c>
      <c r="AS270" s="16">
        <v>4.3341342102778201E-2</v>
      </c>
    </row>
    <row r="271" spans="3:45" x14ac:dyDescent="0.2">
      <c r="C271" s="144" t="s">
        <v>19</v>
      </c>
      <c r="D271" s="144" t="s">
        <v>20</v>
      </c>
      <c r="E271" s="145" t="s">
        <v>297</v>
      </c>
      <c r="F271" s="15">
        <v>19248.05</v>
      </c>
      <c r="G271" s="16">
        <v>2.8086976957836102E-2</v>
      </c>
      <c r="H271" s="17">
        <v>1203.5</v>
      </c>
      <c r="I271" s="16">
        <v>-3.7785026703764102E-2</v>
      </c>
      <c r="J271" s="17">
        <v>4829.17</v>
      </c>
      <c r="K271" s="16">
        <v>-2.2854564437933499E-2</v>
      </c>
      <c r="L271" s="18">
        <v>15.993394266722101</v>
      </c>
      <c r="M271" s="16">
        <v>6.8458718155199896E-2</v>
      </c>
      <c r="N271" s="18">
        <v>3.9857884481184098</v>
      </c>
      <c r="O271" s="16">
        <v>5.2133018834056397E-2</v>
      </c>
      <c r="P271" s="15">
        <v>65172.21</v>
      </c>
      <c r="Q271" s="16">
        <v>0.22193387868822301</v>
      </c>
      <c r="R271" s="17">
        <v>4075.65</v>
      </c>
      <c r="S271" s="16">
        <v>0.15597337289015301</v>
      </c>
      <c r="T271" s="17">
        <v>16275.4</v>
      </c>
      <c r="U271" s="16">
        <v>0.151667524057053</v>
      </c>
      <c r="V271" s="18">
        <v>15.9906297155055</v>
      </c>
      <c r="W271" s="16">
        <v>5.7060575394704598E-2</v>
      </c>
      <c r="X271" s="18">
        <v>4.0043384494390297</v>
      </c>
      <c r="Y271" s="16">
        <v>6.1012708236868399E-2</v>
      </c>
      <c r="Z271" s="15">
        <v>117163.41</v>
      </c>
      <c r="AA271" s="16">
        <v>0.228607195741652</v>
      </c>
      <c r="AB271" s="17">
        <v>7465.5</v>
      </c>
      <c r="AC271" s="16">
        <v>0.13063100583830001</v>
      </c>
      <c r="AD271" s="17">
        <v>29766.61</v>
      </c>
      <c r="AE271" s="16">
        <v>0.13448082539544601</v>
      </c>
      <c r="AF271" s="18">
        <v>15.693980309423299</v>
      </c>
      <c r="AG271" s="16">
        <v>8.6656202949880995E-2</v>
      </c>
      <c r="AH271" s="18">
        <v>3.9360682993461502</v>
      </c>
      <c r="AI271" s="16">
        <v>8.2968674515407403E-2</v>
      </c>
      <c r="AJ271" s="15">
        <v>207988.04</v>
      </c>
      <c r="AK271" s="16">
        <v>0.31256177441293898</v>
      </c>
      <c r="AL271" s="17">
        <v>13348.97</v>
      </c>
      <c r="AM271" s="16">
        <v>0.25529852079630599</v>
      </c>
      <c r="AN271" s="17">
        <v>52874.68</v>
      </c>
      <c r="AO271" s="16">
        <v>0.24766552403802899</v>
      </c>
      <c r="AP271" s="18">
        <v>15.580830580936199</v>
      </c>
      <c r="AQ271" s="16">
        <v>4.5617239778396997E-2</v>
      </c>
      <c r="AR271" s="18">
        <v>3.9336037589258201</v>
      </c>
      <c r="AS271" s="16">
        <v>5.20141409092355E-2</v>
      </c>
    </row>
    <row r="272" spans="3:45" x14ac:dyDescent="0.2">
      <c r="C272" s="144" t="s">
        <v>19</v>
      </c>
      <c r="D272" s="144" t="s">
        <v>20</v>
      </c>
      <c r="E272" s="145" t="s">
        <v>298</v>
      </c>
      <c r="F272" s="15">
        <v>5981.31</v>
      </c>
      <c r="G272" s="16">
        <v>0.101106572240151</v>
      </c>
      <c r="H272" s="17">
        <v>354.39</v>
      </c>
      <c r="I272" s="16">
        <v>-1.81742623632082E-2</v>
      </c>
      <c r="J272" s="17">
        <v>1581.71</v>
      </c>
      <c r="K272" s="16">
        <v>-4.4174255654727698E-2</v>
      </c>
      <c r="L272" s="18">
        <v>16.877761787860798</v>
      </c>
      <c r="M272" s="16">
        <v>0.12148880400147399</v>
      </c>
      <c r="N272" s="18">
        <v>3.7815465540459399</v>
      </c>
      <c r="O272" s="16">
        <v>0.151995098222002</v>
      </c>
      <c r="P272" s="15">
        <v>18471.89</v>
      </c>
      <c r="Q272" s="16">
        <v>8.5756589697712202E-2</v>
      </c>
      <c r="R272" s="17">
        <v>1110.5899999999999</v>
      </c>
      <c r="S272" s="16">
        <v>-3.7675257223334E-3</v>
      </c>
      <c r="T272" s="17">
        <v>4917.25</v>
      </c>
      <c r="U272" s="16">
        <v>-2.3101084129825301E-2</v>
      </c>
      <c r="V272" s="18">
        <v>16.6325016432707</v>
      </c>
      <c r="W272" s="16">
        <v>8.9862675360945499E-2</v>
      </c>
      <c r="X272" s="18">
        <v>3.75654888403071</v>
      </c>
      <c r="Y272" s="16">
        <v>0.111431870850806</v>
      </c>
      <c r="Z272" s="15">
        <v>33421.64</v>
      </c>
      <c r="AA272" s="16">
        <v>8.4704374142981098E-2</v>
      </c>
      <c r="AB272" s="17">
        <v>2042.11</v>
      </c>
      <c r="AC272" s="16">
        <v>2.0396844035597099E-2</v>
      </c>
      <c r="AD272" s="17">
        <v>8979.25</v>
      </c>
      <c r="AE272" s="16">
        <v>2.9096760366608999E-2</v>
      </c>
      <c r="AF272" s="18">
        <v>16.366229047406801</v>
      </c>
      <c r="AG272" s="16">
        <v>6.3022078599393003E-2</v>
      </c>
      <c r="AH272" s="18">
        <v>3.7220970571038801</v>
      </c>
      <c r="AI272" s="16">
        <v>5.4035359859224801E-2</v>
      </c>
      <c r="AJ272" s="15">
        <v>60509.95</v>
      </c>
      <c r="AK272" s="16">
        <v>-0.24852925342294499</v>
      </c>
      <c r="AL272" s="17">
        <v>3742.7</v>
      </c>
      <c r="AM272" s="16">
        <v>-0.289578382318328</v>
      </c>
      <c r="AN272" s="17">
        <v>16554.810000000001</v>
      </c>
      <c r="AO272" s="16">
        <v>-0.18710978489465199</v>
      </c>
      <c r="AP272" s="18">
        <v>16.167459320811201</v>
      </c>
      <c r="AQ272" s="16">
        <v>5.7781362325851897E-2</v>
      </c>
      <c r="AR272" s="18">
        <v>3.6551280262352699</v>
      </c>
      <c r="AS272" s="16">
        <v>-7.5556904717242093E-2</v>
      </c>
    </row>
    <row r="273" spans="3:45" x14ac:dyDescent="0.2">
      <c r="C273" s="144" t="s">
        <v>19</v>
      </c>
      <c r="D273" s="144" t="s">
        <v>20</v>
      </c>
      <c r="E273" s="145" t="s">
        <v>299</v>
      </c>
      <c r="F273" s="15">
        <v>195269.86</v>
      </c>
      <c r="G273" s="16">
        <v>-1.8391042885991901E-2</v>
      </c>
      <c r="H273" s="17">
        <v>17756.830000000002</v>
      </c>
      <c r="I273" s="16">
        <v>-6.6335654415217202E-2</v>
      </c>
      <c r="J273" s="17">
        <v>52136.43</v>
      </c>
      <c r="K273" s="16">
        <v>-5.0296734283465899E-2</v>
      </c>
      <c r="L273" s="18">
        <v>10.996887394878501</v>
      </c>
      <c r="M273" s="16">
        <v>5.1351014693825602E-2</v>
      </c>
      <c r="N273" s="18">
        <v>3.7453630791368</v>
      </c>
      <c r="O273" s="16">
        <v>3.3595431909357203E-2</v>
      </c>
      <c r="P273" s="15">
        <v>741753.04</v>
      </c>
      <c r="Q273" s="16">
        <v>3.9574282936693003E-2</v>
      </c>
      <c r="R273" s="17">
        <v>67719.44</v>
      </c>
      <c r="S273" s="16">
        <v>1.4324075926949001E-2</v>
      </c>
      <c r="T273" s="17">
        <v>192135.03</v>
      </c>
      <c r="U273" s="16">
        <v>-3.2047005021354401E-2</v>
      </c>
      <c r="V273" s="18">
        <v>10.953325071796201</v>
      </c>
      <c r="W273" s="16">
        <v>2.4893628780988001E-2</v>
      </c>
      <c r="X273" s="18">
        <v>3.8605820083927398</v>
      </c>
      <c r="Y273" s="16">
        <v>7.3992526837139805E-2</v>
      </c>
      <c r="Z273" s="15">
        <v>1284768.68</v>
      </c>
      <c r="AA273" s="16">
        <v>-6.9808686447996302E-2</v>
      </c>
      <c r="AB273" s="17">
        <v>118716.95</v>
      </c>
      <c r="AC273" s="16">
        <v>-4.13794445542622E-2</v>
      </c>
      <c r="AD273" s="17">
        <v>336436.71</v>
      </c>
      <c r="AE273" s="16">
        <v>-0.12727223629311901</v>
      </c>
      <c r="AF273" s="18">
        <v>10.8221166396205</v>
      </c>
      <c r="AG273" s="16">
        <v>-2.9656407566302501E-2</v>
      </c>
      <c r="AH273" s="18">
        <v>3.81875295356443</v>
      </c>
      <c r="AI273" s="16">
        <v>6.5843613821850402E-2</v>
      </c>
      <c r="AJ273" s="15">
        <v>2304692.67</v>
      </c>
      <c r="AK273" s="16">
        <v>-5.0337317573852E-2</v>
      </c>
      <c r="AL273" s="17">
        <v>221305.56</v>
      </c>
      <c r="AM273" s="16">
        <v>3.7805074434499597E-2</v>
      </c>
      <c r="AN273" s="17">
        <v>625158.35</v>
      </c>
      <c r="AO273" s="16">
        <v>-8.3218347929468695E-2</v>
      </c>
      <c r="AP273" s="18">
        <v>10.414074865538799</v>
      </c>
      <c r="AQ273" s="16">
        <v>-8.4931548495636805E-2</v>
      </c>
      <c r="AR273" s="18">
        <v>3.6865742415501601</v>
      </c>
      <c r="AS273" s="16">
        <v>3.58657159873952E-2</v>
      </c>
    </row>
    <row r="274" spans="3:45" x14ac:dyDescent="0.2">
      <c r="C274" s="144" t="s">
        <v>19</v>
      </c>
      <c r="D274" s="144" t="s">
        <v>20</v>
      </c>
      <c r="E274" s="145" t="s">
        <v>300</v>
      </c>
      <c r="F274" s="15">
        <v>150124.42000000001</v>
      </c>
      <c r="G274" s="16">
        <v>6.1256866650058799E-2</v>
      </c>
      <c r="H274" s="17">
        <v>15699.14</v>
      </c>
      <c r="I274" s="16">
        <v>8.2233576722844606E-2</v>
      </c>
      <c r="J274" s="17">
        <v>42544.02</v>
      </c>
      <c r="K274" s="16">
        <v>7.1185295279550503E-2</v>
      </c>
      <c r="L274" s="18">
        <v>9.5625887787483901</v>
      </c>
      <c r="M274" s="16">
        <v>-1.9382793626036E-2</v>
      </c>
      <c r="N274" s="18">
        <v>3.5286844073503199</v>
      </c>
      <c r="O274" s="16">
        <v>-9.2686379034923293E-3</v>
      </c>
      <c r="P274" s="15">
        <v>514407.98</v>
      </c>
      <c r="Q274" s="16">
        <v>0.121144985118252</v>
      </c>
      <c r="R274" s="17">
        <v>51899.34</v>
      </c>
      <c r="S274" s="16">
        <v>0.112812537590063</v>
      </c>
      <c r="T274" s="17">
        <v>139811.26999999999</v>
      </c>
      <c r="U274" s="16">
        <v>0.100627590556715</v>
      </c>
      <c r="V274" s="18">
        <v>9.9116478167159698</v>
      </c>
      <c r="W274" s="16">
        <v>7.4877369248850896E-3</v>
      </c>
      <c r="X274" s="18">
        <v>3.6793026771017798</v>
      </c>
      <c r="Y274" s="16">
        <v>1.8641541187567501E-2</v>
      </c>
      <c r="Z274" s="15">
        <v>905101.01</v>
      </c>
      <c r="AA274" s="16">
        <v>9.3940338728802503E-2</v>
      </c>
      <c r="AB274" s="17">
        <v>92764.18</v>
      </c>
      <c r="AC274" s="16">
        <v>0.10310118475767401</v>
      </c>
      <c r="AD274" s="17">
        <v>248755.20000000001</v>
      </c>
      <c r="AE274" s="16">
        <v>8.3551414822856607E-2</v>
      </c>
      <c r="AF274" s="18">
        <v>9.7570097638980897</v>
      </c>
      <c r="AG274" s="16">
        <v>-8.3046289456066708E-3</v>
      </c>
      <c r="AH274" s="18">
        <v>3.63852096358187</v>
      </c>
      <c r="AI274" s="16">
        <v>9.5878458223823404E-3</v>
      </c>
      <c r="AJ274" s="15">
        <v>1657584.92</v>
      </c>
      <c r="AK274" s="16">
        <v>8.9102181224230706E-2</v>
      </c>
      <c r="AL274" s="17">
        <v>170857.98</v>
      </c>
      <c r="AM274" s="16">
        <v>9.5454476968159604E-2</v>
      </c>
      <c r="AN274" s="17">
        <v>460791.51</v>
      </c>
      <c r="AO274" s="16">
        <v>8.2098325943320602E-2</v>
      </c>
      <c r="AP274" s="18">
        <v>9.7015364456491895</v>
      </c>
      <c r="AQ274" s="16">
        <v>-5.7987765603094597E-3</v>
      </c>
      <c r="AR274" s="18">
        <v>3.5972557740918401</v>
      </c>
      <c r="AS274" s="16">
        <v>6.47247584899871E-3</v>
      </c>
    </row>
    <row r="275" spans="3:45" x14ac:dyDescent="0.2">
      <c r="C275" s="144" t="s">
        <v>19</v>
      </c>
      <c r="D275" s="144" t="s">
        <v>20</v>
      </c>
      <c r="E275" s="145" t="s">
        <v>301</v>
      </c>
      <c r="F275" s="15">
        <v>13782.13</v>
      </c>
      <c r="G275" s="16">
        <v>0.34313043308774799</v>
      </c>
      <c r="H275" s="17">
        <v>986.75</v>
      </c>
      <c r="I275" s="16">
        <v>0.121357788990409</v>
      </c>
      <c r="J275" s="17">
        <v>3377.4</v>
      </c>
      <c r="K275" s="16">
        <v>0.18110731871083199</v>
      </c>
      <c r="L275" s="18">
        <v>13.967195338231599</v>
      </c>
      <c r="M275" s="16">
        <v>0.19777152865456801</v>
      </c>
      <c r="N275" s="18">
        <v>4.0806922484751604</v>
      </c>
      <c r="O275" s="16">
        <v>0.137178994499638</v>
      </c>
      <c r="P275" s="15">
        <v>44034.12</v>
      </c>
      <c r="Q275" s="16">
        <v>1.20543980959765</v>
      </c>
      <c r="R275" s="17">
        <v>3112.9</v>
      </c>
      <c r="S275" s="16">
        <v>0.67969782813975399</v>
      </c>
      <c r="T275" s="17">
        <v>10671.13</v>
      </c>
      <c r="U275" s="16">
        <v>0.80215391162781302</v>
      </c>
      <c r="V275" s="18">
        <v>14.1456905136689</v>
      </c>
      <c r="W275" s="16">
        <v>0.31299795275686398</v>
      </c>
      <c r="X275" s="18">
        <v>4.1264720793393002</v>
      </c>
      <c r="Y275" s="16">
        <v>0.22377994208361701</v>
      </c>
      <c r="Z275" s="15">
        <v>73396.42</v>
      </c>
      <c r="AA275" s="16">
        <v>1.2554137948942199</v>
      </c>
      <c r="AB275" s="17">
        <v>5214.5200000000004</v>
      </c>
      <c r="AC275" s="16">
        <v>0.72531399303855304</v>
      </c>
      <c r="AD275" s="17">
        <v>17758.77</v>
      </c>
      <c r="AE275" s="16">
        <v>0.83195119410021301</v>
      </c>
      <c r="AF275" s="18">
        <v>14.075393324793099</v>
      </c>
      <c r="AG275" s="16">
        <v>0.30724830610228598</v>
      </c>
      <c r="AH275" s="18">
        <v>4.1329675422340602</v>
      </c>
      <c r="AI275" s="16">
        <v>0.231153865975122</v>
      </c>
      <c r="AJ275" s="15">
        <v>135286.26999999999</v>
      </c>
      <c r="AK275" s="16">
        <v>1.4521513694652399</v>
      </c>
      <c r="AL275" s="17">
        <v>9703.99</v>
      </c>
      <c r="AM275" s="16">
        <v>1.00559890047433</v>
      </c>
      <c r="AN275" s="17">
        <v>32724.03</v>
      </c>
      <c r="AO275" s="16">
        <v>1.07379507192115</v>
      </c>
      <c r="AP275" s="18">
        <v>13.9413035256632</v>
      </c>
      <c r="AQ275" s="16">
        <v>0.22265292870139999</v>
      </c>
      <c r="AR275" s="18">
        <v>4.1341567649216797</v>
      </c>
      <c r="AS275" s="16">
        <v>0.18244632879447401</v>
      </c>
    </row>
    <row r="276" spans="3:45" x14ac:dyDescent="0.2">
      <c r="C276" s="144" t="s">
        <v>19</v>
      </c>
      <c r="D276" s="144" t="s">
        <v>20</v>
      </c>
      <c r="E276" s="145" t="s">
        <v>302</v>
      </c>
      <c r="F276" s="15">
        <v>31694.240000000002</v>
      </c>
      <c r="G276" s="16">
        <v>-4.1304595072680403E-2</v>
      </c>
      <c r="H276" s="17">
        <v>1910.3</v>
      </c>
      <c r="I276" s="16">
        <v>-3.9451718658862697E-2</v>
      </c>
      <c r="J276" s="17">
        <v>8587.65</v>
      </c>
      <c r="K276" s="16">
        <v>-6.0407494288690397E-2</v>
      </c>
      <c r="L276" s="18">
        <v>16.591236978485099</v>
      </c>
      <c r="M276" s="16">
        <v>-1.92897790752439E-3</v>
      </c>
      <c r="N276" s="18">
        <v>3.6906767276262999</v>
      </c>
      <c r="O276" s="16">
        <v>2.0331046810072501E-2</v>
      </c>
      <c r="P276" s="15">
        <v>101718.53</v>
      </c>
      <c r="Q276" s="16">
        <v>-5.6790699740298503E-2</v>
      </c>
      <c r="R276" s="17">
        <v>6113.04</v>
      </c>
      <c r="S276" s="16">
        <v>-5.5394937518639303E-2</v>
      </c>
      <c r="T276" s="17">
        <v>27563.14</v>
      </c>
      <c r="U276" s="16">
        <v>-6.9032370069490395E-2</v>
      </c>
      <c r="V276" s="18">
        <v>16.6395983013362</v>
      </c>
      <c r="W276" s="16">
        <v>-1.4776145895224501E-3</v>
      </c>
      <c r="X276" s="18">
        <v>3.6903825181020702</v>
      </c>
      <c r="Y276" s="16">
        <v>1.31494049155132E-2</v>
      </c>
      <c r="Z276" s="15">
        <v>193438.8</v>
      </c>
      <c r="AA276" s="16">
        <v>-5.9696608334180799E-2</v>
      </c>
      <c r="AB276" s="17">
        <v>11836.12</v>
      </c>
      <c r="AC276" s="16">
        <v>-6.2913078864613198E-2</v>
      </c>
      <c r="AD276" s="17">
        <v>53428.58</v>
      </c>
      <c r="AE276" s="16">
        <v>-6.6353241000676494E-2</v>
      </c>
      <c r="AF276" s="18">
        <v>16.343092161958499</v>
      </c>
      <c r="AG276" s="16">
        <v>3.4324142807748001E-3</v>
      </c>
      <c r="AH276" s="18">
        <v>3.62051171863448</v>
      </c>
      <c r="AI276" s="16">
        <v>7.1297121768303497E-3</v>
      </c>
      <c r="AJ276" s="15">
        <v>355946.09</v>
      </c>
      <c r="AK276" s="16">
        <v>-2.4017200298904199E-2</v>
      </c>
      <c r="AL276" s="17">
        <v>21619.32</v>
      </c>
      <c r="AM276" s="16">
        <v>-3.04572466182658E-2</v>
      </c>
      <c r="AN276" s="17">
        <v>97927.03</v>
      </c>
      <c r="AO276" s="16">
        <v>-2.88495857287633E-2</v>
      </c>
      <c r="AP276" s="18">
        <v>16.464259282900699</v>
      </c>
      <c r="AQ276" s="16">
        <v>6.6423541374518204E-3</v>
      </c>
      <c r="AR276" s="18">
        <v>3.6348094085974001</v>
      </c>
      <c r="AS276" s="16">
        <v>4.9759392148179902E-3</v>
      </c>
    </row>
    <row r="277" spans="3:45" x14ac:dyDescent="0.2">
      <c r="C277" s="144" t="s">
        <v>19</v>
      </c>
      <c r="D277" s="144" t="s">
        <v>20</v>
      </c>
      <c r="E277" s="145" t="s">
        <v>303</v>
      </c>
      <c r="F277" s="15">
        <v>23396.93</v>
      </c>
      <c r="G277" s="16">
        <v>-5.2050857256996402E-2</v>
      </c>
      <c r="H277" s="17">
        <v>1894.96</v>
      </c>
      <c r="I277" s="16">
        <v>-3.7373065180617102E-2</v>
      </c>
      <c r="J277" s="17">
        <v>6973.35</v>
      </c>
      <c r="K277" s="16">
        <v>-5.7317620890989301E-3</v>
      </c>
      <c r="L277" s="18">
        <v>12.3469255287711</v>
      </c>
      <c r="M277" s="16">
        <v>-1.52476432410789E-2</v>
      </c>
      <c r="N277" s="18">
        <v>3.35519226770491</v>
      </c>
      <c r="O277" s="16">
        <v>-4.6586115699743601E-2</v>
      </c>
      <c r="P277" s="15">
        <v>74985.2</v>
      </c>
      <c r="Q277" s="16">
        <v>-4.4860076125384403E-3</v>
      </c>
      <c r="R277" s="17">
        <v>5939.87</v>
      </c>
      <c r="S277" s="16">
        <v>-3.1256523667866999E-2</v>
      </c>
      <c r="T277" s="17">
        <v>21456.03</v>
      </c>
      <c r="U277" s="16">
        <v>-8.9813251253553893E-3</v>
      </c>
      <c r="V277" s="18">
        <v>12.6240473276351</v>
      </c>
      <c r="W277" s="16">
        <v>2.76342671815323E-2</v>
      </c>
      <c r="X277" s="18">
        <v>3.4948310568171301</v>
      </c>
      <c r="Y277" s="16">
        <v>4.5360573183806097E-3</v>
      </c>
      <c r="Z277" s="15">
        <v>138141.20000000001</v>
      </c>
      <c r="AA277" s="16">
        <v>-2.5849965075616902E-3</v>
      </c>
      <c r="AB277" s="17">
        <v>10826.23</v>
      </c>
      <c r="AC277" s="16">
        <v>-9.1243859772824301E-2</v>
      </c>
      <c r="AD277" s="17">
        <v>38752.57</v>
      </c>
      <c r="AE277" s="16">
        <v>-8.0423333155362597E-2</v>
      </c>
      <c r="AF277" s="18">
        <v>12.7598619279287</v>
      </c>
      <c r="AG277" s="16">
        <v>9.7560675896065097E-2</v>
      </c>
      <c r="AH277" s="18">
        <v>3.5646977735928198</v>
      </c>
      <c r="AI277" s="16">
        <v>8.4645836996809803E-2</v>
      </c>
      <c r="AJ277" s="15">
        <v>255840.16</v>
      </c>
      <c r="AK277" s="16">
        <v>0.123841560754198</v>
      </c>
      <c r="AL277" s="17">
        <v>20217.580000000002</v>
      </c>
      <c r="AM277" s="16">
        <v>1.0119894898983401E-2</v>
      </c>
      <c r="AN277" s="17">
        <v>72082.98</v>
      </c>
      <c r="AO277" s="16">
        <v>1.48945956985058E-2</v>
      </c>
      <c r="AP277" s="18">
        <v>12.654341419695101</v>
      </c>
      <c r="AQ277" s="16">
        <v>0.112582344362782</v>
      </c>
      <c r="AR277" s="18">
        <v>3.5492450506347</v>
      </c>
      <c r="AS277" s="16">
        <v>0.107348059116138</v>
      </c>
    </row>
    <row r="278" spans="3:45" x14ac:dyDescent="0.2">
      <c r="C278" s="144" t="s">
        <v>19</v>
      </c>
      <c r="D278" s="144" t="s">
        <v>20</v>
      </c>
      <c r="E278" s="145" t="s">
        <v>304</v>
      </c>
      <c r="F278" s="15">
        <v>126493.38</v>
      </c>
      <c r="G278" s="16">
        <v>1.5801886262138399E-2</v>
      </c>
      <c r="H278" s="17">
        <v>18202.2</v>
      </c>
      <c r="I278" s="16">
        <v>0.16426943567261401</v>
      </c>
      <c r="J278" s="17">
        <v>37536.51</v>
      </c>
      <c r="K278" s="16">
        <v>6.3631417730916295E-2</v>
      </c>
      <c r="L278" s="18">
        <v>6.9493456834888097</v>
      </c>
      <c r="M278" s="16">
        <v>-0.12751992353445599</v>
      </c>
      <c r="N278" s="18">
        <v>3.3698758888346299</v>
      </c>
      <c r="O278" s="16">
        <v>-4.49681446706552E-2</v>
      </c>
      <c r="P278" s="15">
        <v>437875.39</v>
      </c>
      <c r="Q278" s="16">
        <v>0.10692889471778901</v>
      </c>
      <c r="R278" s="17">
        <v>62295.72</v>
      </c>
      <c r="S278" s="16">
        <v>0.24766337451840001</v>
      </c>
      <c r="T278" s="17">
        <v>126017.23</v>
      </c>
      <c r="U278" s="16">
        <v>0.117728826569146</v>
      </c>
      <c r="V278" s="18">
        <v>7.0289803216015496</v>
      </c>
      <c r="W278" s="16">
        <v>-0.11279843800410901</v>
      </c>
      <c r="X278" s="18">
        <v>3.4747263528963499</v>
      </c>
      <c r="Y278" s="16">
        <v>-9.6623900132438399E-3</v>
      </c>
      <c r="Z278" s="15">
        <v>763437.72</v>
      </c>
      <c r="AA278" s="16">
        <v>9.4436517474939405E-2</v>
      </c>
      <c r="AB278" s="17">
        <v>106441.49</v>
      </c>
      <c r="AC278" s="16">
        <v>0.219817307296718</v>
      </c>
      <c r="AD278" s="17">
        <v>220176.85</v>
      </c>
      <c r="AE278" s="16">
        <v>8.3293353375219301E-2</v>
      </c>
      <c r="AF278" s="18">
        <v>7.1723697216188897</v>
      </c>
      <c r="AG278" s="16">
        <v>-0.102786531287738</v>
      </c>
      <c r="AH278" s="18">
        <v>3.4673841505135501</v>
      </c>
      <c r="AI278" s="16">
        <v>1.0286377244909E-2</v>
      </c>
      <c r="AJ278" s="15">
        <v>1400335.82</v>
      </c>
      <c r="AK278" s="16">
        <v>0.19064662548657799</v>
      </c>
      <c r="AL278" s="17">
        <v>210262.27</v>
      </c>
      <c r="AM278" s="16">
        <v>0.47102069446175099</v>
      </c>
      <c r="AN278" s="17">
        <v>430252.95</v>
      </c>
      <c r="AO278" s="16">
        <v>0.24243505899280901</v>
      </c>
      <c r="AP278" s="18">
        <v>6.6599481685420798</v>
      </c>
      <c r="AQ278" s="16">
        <v>-0.19059831723017501</v>
      </c>
      <c r="AR278" s="18">
        <v>3.2546803455967002</v>
      </c>
      <c r="AS278" s="16">
        <v>-4.1683010416829397E-2</v>
      </c>
    </row>
    <row r="279" spans="3:45" x14ac:dyDescent="0.2">
      <c r="C279" s="144" t="s">
        <v>19</v>
      </c>
      <c r="D279" s="144" t="s">
        <v>20</v>
      </c>
      <c r="E279" s="145" t="s">
        <v>305</v>
      </c>
      <c r="F279" s="15">
        <v>33841.620000000003</v>
      </c>
      <c r="G279" s="16">
        <v>0.65618971273531301</v>
      </c>
      <c r="H279" s="17">
        <v>2111.94</v>
      </c>
      <c r="I279" s="16">
        <v>0.43510257333704899</v>
      </c>
      <c r="J279" s="17">
        <v>7831.84</v>
      </c>
      <c r="K279" s="16">
        <v>0.42010306474366199</v>
      </c>
      <c r="L279" s="18">
        <v>16.0239495440211</v>
      </c>
      <c r="M279" s="16">
        <v>0.15405668103860401</v>
      </c>
      <c r="N279" s="18">
        <v>4.3210305624221101</v>
      </c>
      <c r="O279" s="16">
        <v>0.166246136532539</v>
      </c>
      <c r="P279" s="15">
        <v>129761.35</v>
      </c>
      <c r="Q279" s="16">
        <v>0.87226579318257702</v>
      </c>
      <c r="R279" s="17">
        <v>8118.41</v>
      </c>
      <c r="S279" s="16">
        <v>0.59734811891162298</v>
      </c>
      <c r="T279" s="17">
        <v>29142.31</v>
      </c>
      <c r="U279" s="16">
        <v>0.57399399834079401</v>
      </c>
      <c r="V279" s="18">
        <v>15.9835916146142</v>
      </c>
      <c r="W279" s="16">
        <v>0.17210880397084199</v>
      </c>
      <c r="X279" s="18">
        <v>4.45267894000167</v>
      </c>
      <c r="Y279" s="16">
        <v>0.18949995689704199</v>
      </c>
      <c r="Z279" s="15">
        <v>250138.38</v>
      </c>
      <c r="AA279" s="16">
        <v>0.97178035640314497</v>
      </c>
      <c r="AB279" s="17">
        <v>15866.77</v>
      </c>
      <c r="AC279" s="16">
        <v>0.73838403647953199</v>
      </c>
      <c r="AD279" s="17">
        <v>56448.43</v>
      </c>
      <c r="AE279" s="16">
        <v>0.75198931582681605</v>
      </c>
      <c r="AF279" s="18">
        <v>15.764921278874001</v>
      </c>
      <c r="AG279" s="16">
        <v>0.134260505748933</v>
      </c>
      <c r="AH279" s="18">
        <v>4.4312725792373699</v>
      </c>
      <c r="AI279" s="16">
        <v>0.12545227222039501</v>
      </c>
      <c r="AJ279" s="15">
        <v>361826.71</v>
      </c>
      <c r="AK279" s="16">
        <v>0.661461215688399</v>
      </c>
      <c r="AL279" s="17">
        <v>23674.84</v>
      </c>
      <c r="AM279" s="16">
        <v>0.52714793922329495</v>
      </c>
      <c r="AN279" s="17">
        <v>84697.59</v>
      </c>
      <c r="AO279" s="16">
        <v>0.56452491211996303</v>
      </c>
      <c r="AP279" s="18">
        <v>15.2831744586236</v>
      </c>
      <c r="AQ279" s="16">
        <v>8.7950402849259104E-2</v>
      </c>
      <c r="AR279" s="18">
        <v>4.2719835357771103</v>
      </c>
      <c r="AS279" s="16">
        <v>6.1958938983646503E-2</v>
      </c>
    </row>
    <row r="280" spans="3:45" x14ac:dyDescent="0.2">
      <c r="C280" s="144" t="s">
        <v>19</v>
      </c>
      <c r="D280" s="144" t="s">
        <v>20</v>
      </c>
      <c r="E280" s="145" t="s">
        <v>306</v>
      </c>
      <c r="F280" s="15">
        <v>40159.22</v>
      </c>
      <c r="G280" s="16">
        <v>-1.7768799905884099E-2</v>
      </c>
      <c r="H280" s="17">
        <v>3304.25</v>
      </c>
      <c r="I280" s="16">
        <v>-3.8299222315357997E-2</v>
      </c>
      <c r="J280" s="17">
        <v>11393.69</v>
      </c>
      <c r="K280" s="16">
        <v>-5.4252865167186998E-2</v>
      </c>
      <c r="L280" s="18">
        <v>12.1538079745782</v>
      </c>
      <c r="M280" s="16">
        <v>2.1348035569756101E-2</v>
      </c>
      <c r="N280" s="18">
        <v>3.5246895430716498</v>
      </c>
      <c r="O280" s="16">
        <v>3.8576976781169503E-2</v>
      </c>
      <c r="P280" s="15">
        <v>138052.14000000001</v>
      </c>
      <c r="Q280" s="16">
        <v>-1.2565084399163699E-2</v>
      </c>
      <c r="R280" s="17">
        <v>11382.01</v>
      </c>
      <c r="S280" s="16">
        <v>-3.7688391228108603E-2</v>
      </c>
      <c r="T280" s="17">
        <v>38787.300000000003</v>
      </c>
      <c r="U280" s="16">
        <v>-6.1342704910276602E-2</v>
      </c>
      <c r="V280" s="18">
        <v>12.128977219313599</v>
      </c>
      <c r="W280" s="16">
        <v>2.61072469665075E-2</v>
      </c>
      <c r="X280" s="18">
        <v>3.5592098444593998</v>
      </c>
      <c r="Y280" s="16">
        <v>5.19653133963556E-2</v>
      </c>
      <c r="Z280" s="15">
        <v>265670.57</v>
      </c>
      <c r="AA280" s="16">
        <v>-1.70411845059357E-2</v>
      </c>
      <c r="AB280" s="17">
        <v>22075.65</v>
      </c>
      <c r="AC280" s="16">
        <v>-4.0024265036821799E-2</v>
      </c>
      <c r="AD280" s="17">
        <v>74493.63</v>
      </c>
      <c r="AE280" s="16">
        <v>-5.9350464468060797E-2</v>
      </c>
      <c r="AF280" s="18">
        <v>12.0345525499815</v>
      </c>
      <c r="AG280" s="16">
        <v>2.3941314028908901E-2</v>
      </c>
      <c r="AH280" s="18">
        <v>3.56635285459978</v>
      </c>
      <c r="AI280" s="16">
        <v>4.49787921685404E-2</v>
      </c>
      <c r="AJ280" s="15">
        <v>479757.29</v>
      </c>
      <c r="AK280" s="16">
        <v>6.2936075349280503E-3</v>
      </c>
      <c r="AL280" s="17">
        <v>39153.360000000001</v>
      </c>
      <c r="AM280" s="16">
        <v>-3.6463585878795203E-2</v>
      </c>
      <c r="AN280" s="17">
        <v>132926.06</v>
      </c>
      <c r="AO280" s="16">
        <v>-4.1068212276119197E-2</v>
      </c>
      <c r="AP280" s="18">
        <v>12.2532852863713</v>
      </c>
      <c r="AQ280" s="16">
        <v>4.4375275067025002E-2</v>
      </c>
      <c r="AR280" s="18">
        <v>3.6092041695962398</v>
      </c>
      <c r="AS280" s="16">
        <v>4.9390186473497903E-2</v>
      </c>
    </row>
    <row r="281" spans="3:45" x14ac:dyDescent="0.2">
      <c r="C281" s="144" t="s">
        <v>19</v>
      </c>
      <c r="D281" s="144" t="s">
        <v>20</v>
      </c>
      <c r="E281" s="145" t="s">
        <v>307</v>
      </c>
      <c r="F281" s="15">
        <v>58288.56</v>
      </c>
      <c r="G281" s="16">
        <v>0.434104834693745</v>
      </c>
      <c r="H281" s="17">
        <v>3777.87</v>
      </c>
      <c r="I281" s="16">
        <v>0.38082567298379</v>
      </c>
      <c r="J281" s="17">
        <v>14221.55</v>
      </c>
      <c r="K281" s="16">
        <v>0.42636706193389101</v>
      </c>
      <c r="L281" s="18">
        <v>15.428948058032701</v>
      </c>
      <c r="M281" s="16">
        <v>3.8585002257979201E-2</v>
      </c>
      <c r="N281" s="18">
        <v>4.0986080982733997</v>
      </c>
      <c r="O281" s="16">
        <v>5.4248117236832503E-3</v>
      </c>
      <c r="P281" s="15">
        <v>189326.43</v>
      </c>
      <c r="Q281" s="16">
        <v>0.82665742884604299</v>
      </c>
      <c r="R281" s="17">
        <v>12444.32</v>
      </c>
      <c r="S281" s="16">
        <v>0.722914702408889</v>
      </c>
      <c r="T281" s="17">
        <v>46735.360000000001</v>
      </c>
      <c r="U281" s="16">
        <v>0.85483318536322295</v>
      </c>
      <c r="V281" s="18">
        <v>15.213883120974099</v>
      </c>
      <c r="W281" s="16">
        <v>6.0213501162945902E-2</v>
      </c>
      <c r="X281" s="18">
        <v>4.0510318097474798</v>
      </c>
      <c r="Y281" s="16">
        <v>-1.5190453103555801E-2</v>
      </c>
      <c r="Z281" s="15">
        <v>352999.7</v>
      </c>
      <c r="AA281" s="16">
        <v>0.97100806595255496</v>
      </c>
      <c r="AB281" s="17">
        <v>23457.91</v>
      </c>
      <c r="AC281" s="16">
        <v>0.85323313711750004</v>
      </c>
      <c r="AD281" s="17">
        <v>86890.53</v>
      </c>
      <c r="AE281" s="16">
        <v>1.0428055549677999</v>
      </c>
      <c r="AF281" s="18">
        <v>15.0482161454281</v>
      </c>
      <c r="AG281" s="16">
        <v>6.3551059214406694E-2</v>
      </c>
      <c r="AH281" s="18">
        <v>4.0625796620183996</v>
      </c>
      <c r="AI281" s="16">
        <v>-3.5146511541760697E-2</v>
      </c>
      <c r="AJ281" s="15">
        <v>595887.67000000004</v>
      </c>
      <c r="AK281" s="16">
        <v>0.72556245045131196</v>
      </c>
      <c r="AL281" s="17">
        <v>39787.5</v>
      </c>
      <c r="AM281" s="16">
        <v>0.51386765553028302</v>
      </c>
      <c r="AN281" s="17">
        <v>147301.38</v>
      </c>
      <c r="AO281" s="16">
        <v>0.82470395601526103</v>
      </c>
      <c r="AP281" s="18">
        <v>14.976755765001601</v>
      </c>
      <c r="AQ281" s="16">
        <v>0.139837055206042</v>
      </c>
      <c r="AR281" s="18">
        <v>4.04536379767793</v>
      </c>
      <c r="AS281" s="16">
        <v>-5.43329263013443E-2</v>
      </c>
    </row>
    <row r="282" spans="3:45" x14ac:dyDescent="0.2">
      <c r="C282" s="144" t="s">
        <v>19</v>
      </c>
      <c r="D282" s="144" t="s">
        <v>20</v>
      </c>
      <c r="E282" s="145" t="s">
        <v>308</v>
      </c>
      <c r="F282" s="15">
        <v>38696.239999999998</v>
      </c>
      <c r="G282" s="16">
        <v>0.114670722503557</v>
      </c>
      <c r="H282" s="17">
        <v>2974.78</v>
      </c>
      <c r="I282" s="16">
        <v>0.13373324999618899</v>
      </c>
      <c r="J282" s="17">
        <v>10893.46</v>
      </c>
      <c r="K282" s="16">
        <v>9.5759480237831804E-2</v>
      </c>
      <c r="L282" s="18">
        <v>13.008101439434199</v>
      </c>
      <c r="M282" s="16">
        <v>-1.6813944102543801E-2</v>
      </c>
      <c r="N282" s="18">
        <v>3.5522451085330098</v>
      </c>
      <c r="O282" s="16">
        <v>1.7258570522812999E-2</v>
      </c>
      <c r="P282" s="15">
        <v>128303.32</v>
      </c>
      <c r="Q282" s="16">
        <v>0.104489301408364</v>
      </c>
      <c r="R282" s="17">
        <v>9980.7199999999993</v>
      </c>
      <c r="S282" s="16">
        <v>0.136396448504915</v>
      </c>
      <c r="T282" s="17">
        <v>36573.42</v>
      </c>
      <c r="U282" s="16">
        <v>9.5499317660900904E-2</v>
      </c>
      <c r="V282" s="18">
        <v>12.85511666493</v>
      </c>
      <c r="W282" s="16">
        <v>-2.8077478716630602E-2</v>
      </c>
      <c r="X282" s="18">
        <v>3.5081028790854099</v>
      </c>
      <c r="Y282" s="16">
        <v>8.2062887694519006E-3</v>
      </c>
      <c r="Z282" s="15">
        <v>230648.11</v>
      </c>
      <c r="AA282" s="16">
        <v>4.17535441590592E-2</v>
      </c>
      <c r="AB282" s="17">
        <v>17783.080000000002</v>
      </c>
      <c r="AC282" s="16">
        <v>1.24628647622605E-2</v>
      </c>
      <c r="AD282" s="17">
        <v>65571.789999999994</v>
      </c>
      <c r="AE282" s="16">
        <v>-2.20416016400117E-3</v>
      </c>
      <c r="AF282" s="18">
        <v>12.9700878587961</v>
      </c>
      <c r="AG282" s="16">
        <v>2.8930127134763201E-2</v>
      </c>
      <c r="AH282" s="18">
        <v>3.5174899144891398</v>
      </c>
      <c r="AI282" s="16">
        <v>4.4054808176275301E-2</v>
      </c>
      <c r="AJ282" s="15">
        <v>405506.2</v>
      </c>
      <c r="AK282" s="16">
        <v>6.8002540516644505E-2</v>
      </c>
      <c r="AL282" s="17">
        <v>31125.9</v>
      </c>
      <c r="AM282" s="16">
        <v>3.8594905976928301E-2</v>
      </c>
      <c r="AN282" s="17">
        <v>115719.32</v>
      </c>
      <c r="AO282" s="16">
        <v>3.6201634274728299E-2</v>
      </c>
      <c r="AP282" s="18">
        <v>13.0279349352147</v>
      </c>
      <c r="AQ282" s="16">
        <v>2.8314826474191701E-2</v>
      </c>
      <c r="AR282" s="18">
        <v>3.5042221126083399</v>
      </c>
      <c r="AS282" s="16">
        <v>3.0689882345316701E-2</v>
      </c>
    </row>
    <row r="283" spans="3:45" x14ac:dyDescent="0.2">
      <c r="C283" s="144" t="s">
        <v>19</v>
      </c>
      <c r="D283" s="144" t="s">
        <v>20</v>
      </c>
      <c r="E283" s="145" t="s">
        <v>309</v>
      </c>
      <c r="F283" s="15">
        <v>34287.4</v>
      </c>
      <c r="G283" s="16">
        <v>6.6708728479487306E-2</v>
      </c>
      <c r="H283" s="17">
        <v>3050.75</v>
      </c>
      <c r="I283" s="16">
        <v>0.11529701649137</v>
      </c>
      <c r="J283" s="17">
        <v>10239.030000000001</v>
      </c>
      <c r="K283" s="16">
        <v>3.7996922209764097E-2</v>
      </c>
      <c r="L283" s="18">
        <v>11.2390068016062</v>
      </c>
      <c r="M283" s="16">
        <v>-4.3565334878001898E-2</v>
      </c>
      <c r="N283" s="18">
        <v>3.3486961167219902</v>
      </c>
      <c r="O283" s="16">
        <v>2.7660781699236001E-2</v>
      </c>
      <c r="P283" s="15">
        <v>116861.33</v>
      </c>
      <c r="Q283" s="16">
        <v>0.14818468329632301</v>
      </c>
      <c r="R283" s="17">
        <v>10675.14</v>
      </c>
      <c r="S283" s="16">
        <v>0.22999654338057399</v>
      </c>
      <c r="T283" s="17">
        <v>35679.760000000002</v>
      </c>
      <c r="U283" s="16">
        <v>0.139676467694682</v>
      </c>
      <c r="V283" s="18">
        <v>10.947053621779199</v>
      </c>
      <c r="W283" s="16">
        <v>-6.6513894306885799E-2</v>
      </c>
      <c r="X283" s="18">
        <v>3.27528352208647</v>
      </c>
      <c r="Y283" s="16">
        <v>7.4654657201543902E-3</v>
      </c>
      <c r="Z283" s="15">
        <v>208067.88</v>
      </c>
      <c r="AA283" s="16">
        <v>5.7296210900806097E-2</v>
      </c>
      <c r="AB283" s="17">
        <v>18647.509999999998</v>
      </c>
      <c r="AC283" s="16">
        <v>5.4920318837791998E-2</v>
      </c>
      <c r="AD283" s="17">
        <v>63646.9</v>
      </c>
      <c r="AE283" s="16">
        <v>-5.7722813041841603E-4</v>
      </c>
      <c r="AF283" s="18">
        <v>11.157944411881299</v>
      </c>
      <c r="AG283" s="16">
        <v>2.2522004938076699E-3</v>
      </c>
      <c r="AH283" s="18">
        <v>3.2690968452509099</v>
      </c>
      <c r="AI283" s="16">
        <v>5.7906864502359698E-2</v>
      </c>
      <c r="AJ283" s="15">
        <v>368482.78</v>
      </c>
      <c r="AK283" s="16">
        <v>5.7926523870823102E-2</v>
      </c>
      <c r="AL283" s="17">
        <v>32445.18</v>
      </c>
      <c r="AM283" s="16">
        <v>2.97847192158129E-2</v>
      </c>
      <c r="AN283" s="17">
        <v>113316.19</v>
      </c>
      <c r="AO283" s="16">
        <v>4.7959070481106199E-3</v>
      </c>
      <c r="AP283" s="18">
        <v>11.3570884797064</v>
      </c>
      <c r="AQ283" s="16">
        <v>2.7327852249002402E-2</v>
      </c>
      <c r="AR283" s="18">
        <v>3.2518105312224099</v>
      </c>
      <c r="AS283" s="16">
        <v>5.2877023532868099E-2</v>
      </c>
    </row>
    <row r="284" spans="3:45" x14ac:dyDescent="0.2">
      <c r="C284" s="144" t="s">
        <v>19</v>
      </c>
      <c r="D284" s="144" t="s">
        <v>20</v>
      </c>
      <c r="E284" s="145" t="s">
        <v>310</v>
      </c>
      <c r="F284" s="15">
        <v>25615.61</v>
      </c>
      <c r="G284" s="16">
        <v>-0.119767224094059</v>
      </c>
      <c r="H284" s="17">
        <v>2410.5700000000002</v>
      </c>
      <c r="I284" s="16">
        <v>-0.109600375283032</v>
      </c>
      <c r="J284" s="17">
        <v>7802.89</v>
      </c>
      <c r="K284" s="16">
        <v>-0.14355599947315301</v>
      </c>
      <c r="L284" s="18">
        <v>10.626370526473</v>
      </c>
      <c r="M284" s="16">
        <v>-1.14182986254721E-2</v>
      </c>
      <c r="N284" s="18">
        <v>3.28283623119126</v>
      </c>
      <c r="O284" s="16">
        <v>2.77762181350561E-2</v>
      </c>
      <c r="P284" s="15">
        <v>89262.94</v>
      </c>
      <c r="Q284" s="16">
        <v>2.08387894069566E-2</v>
      </c>
      <c r="R284" s="17">
        <v>8543.33</v>
      </c>
      <c r="S284" s="16">
        <v>5.0315586558250198E-2</v>
      </c>
      <c r="T284" s="17">
        <v>27967.54</v>
      </c>
      <c r="U284" s="16">
        <v>2.01751266211798E-2</v>
      </c>
      <c r="V284" s="18">
        <v>10.448260806968699</v>
      </c>
      <c r="W284" s="16">
        <v>-2.80647050548734E-2</v>
      </c>
      <c r="X284" s="18">
        <v>3.1916621912402698</v>
      </c>
      <c r="Y284" s="16">
        <v>6.5053809729187604E-4</v>
      </c>
      <c r="Z284" s="15">
        <v>161112.79</v>
      </c>
      <c r="AA284" s="16">
        <v>-9.2821641271255098E-2</v>
      </c>
      <c r="AB284" s="17">
        <v>15291.11</v>
      </c>
      <c r="AC284" s="16">
        <v>-0.15227176338512299</v>
      </c>
      <c r="AD284" s="17">
        <v>50490.239999999998</v>
      </c>
      <c r="AE284" s="16">
        <v>-0.18299577794160601</v>
      </c>
      <c r="AF284" s="18">
        <v>10.536369825343</v>
      </c>
      <c r="AG284" s="16">
        <v>7.0128750637423895E-2</v>
      </c>
      <c r="AH284" s="18">
        <v>3.19096898727358</v>
      </c>
      <c r="AI284" s="16">
        <v>0.110371689932229</v>
      </c>
      <c r="AJ284" s="15">
        <v>297646.40999999997</v>
      </c>
      <c r="AK284" s="16">
        <v>-4.3161107220451703E-2</v>
      </c>
      <c r="AL284" s="17">
        <v>27960.9</v>
      </c>
      <c r="AM284" s="16">
        <v>-0.12037760885684499</v>
      </c>
      <c r="AN284" s="17">
        <v>93153.61</v>
      </c>
      <c r="AO284" s="16">
        <v>-0.14141566452451301</v>
      </c>
      <c r="AP284" s="18">
        <v>10.6450940420373</v>
      </c>
      <c r="AQ284" s="16">
        <v>8.7783692654803194E-2</v>
      </c>
      <c r="AR284" s="18">
        <v>3.1952214197603301</v>
      </c>
      <c r="AS284" s="16">
        <v>0.114437863870004</v>
      </c>
    </row>
    <row r="285" spans="3:45" x14ac:dyDescent="0.2">
      <c r="C285" s="144" t="s">
        <v>19</v>
      </c>
      <c r="D285" s="144" t="s">
        <v>20</v>
      </c>
      <c r="E285" s="145" t="s">
        <v>311</v>
      </c>
      <c r="F285" s="15">
        <v>23750.48</v>
      </c>
      <c r="G285" s="16">
        <v>0.58695290486693596</v>
      </c>
      <c r="H285" s="17">
        <v>1555.05</v>
      </c>
      <c r="I285" s="16">
        <v>0.25342565127675998</v>
      </c>
      <c r="J285" s="17">
        <v>5933.87</v>
      </c>
      <c r="K285" s="16">
        <v>0.65527697346031299</v>
      </c>
      <c r="L285" s="18">
        <v>15.273129481367199</v>
      </c>
      <c r="M285" s="16">
        <v>0.26609257058880098</v>
      </c>
      <c r="N285" s="18">
        <v>4.0025278612440101</v>
      </c>
      <c r="O285" s="16">
        <v>-4.12765172770743E-2</v>
      </c>
      <c r="P285" s="15">
        <v>80568.28</v>
      </c>
      <c r="Q285" s="16">
        <v>0.48825148421943299</v>
      </c>
      <c r="R285" s="17">
        <v>5241.97</v>
      </c>
      <c r="S285" s="16">
        <v>0.27628798208025002</v>
      </c>
      <c r="T285" s="17">
        <v>20119.86</v>
      </c>
      <c r="U285" s="16">
        <v>0.44331126027344198</v>
      </c>
      <c r="V285" s="18">
        <v>15.369847595465099</v>
      </c>
      <c r="W285" s="16">
        <v>0.16607811490452101</v>
      </c>
      <c r="X285" s="18">
        <v>4.0044155376826698</v>
      </c>
      <c r="Y285" s="16">
        <v>3.1136889999372801E-2</v>
      </c>
      <c r="Z285" s="15">
        <v>147882.84</v>
      </c>
      <c r="AA285" s="16">
        <v>0.50181762345276604</v>
      </c>
      <c r="AB285" s="17">
        <v>9711.7199999999993</v>
      </c>
      <c r="AC285" s="16">
        <v>0.38663186660993598</v>
      </c>
      <c r="AD285" s="17">
        <v>36695.480000000003</v>
      </c>
      <c r="AE285" s="16">
        <v>0.43215621870431298</v>
      </c>
      <c r="AF285" s="18">
        <v>15.2272553162571</v>
      </c>
      <c r="AG285" s="16">
        <v>8.3068736278532299E-2</v>
      </c>
      <c r="AH285" s="18">
        <v>4.03000151517299</v>
      </c>
      <c r="AI285" s="16">
        <v>4.8640926065647003E-2</v>
      </c>
      <c r="AJ285" s="15">
        <v>259693.86</v>
      </c>
      <c r="AK285" s="16">
        <v>0.394211100791927</v>
      </c>
      <c r="AL285" s="17">
        <v>18233.169999999998</v>
      </c>
      <c r="AM285" s="16">
        <v>0.42553778699303701</v>
      </c>
      <c r="AN285" s="17">
        <v>65465.65</v>
      </c>
      <c r="AO285" s="16">
        <v>0.32399959794011102</v>
      </c>
      <c r="AP285" s="18">
        <v>14.2429352657821</v>
      </c>
      <c r="AQ285" s="16">
        <v>-2.1975346067247398E-2</v>
      </c>
      <c r="AR285" s="18">
        <v>3.9668720924637602</v>
      </c>
      <c r="AS285" s="16">
        <v>5.3029852094405902E-2</v>
      </c>
    </row>
    <row r="286" spans="3:45" x14ac:dyDescent="0.2">
      <c r="C286" s="144" t="s">
        <v>19</v>
      </c>
      <c r="D286" s="144" t="s">
        <v>20</v>
      </c>
      <c r="E286" s="145" t="s">
        <v>312</v>
      </c>
      <c r="F286" s="15">
        <v>10264.11</v>
      </c>
      <c r="G286" s="16">
        <v>0.225144069860156</v>
      </c>
      <c r="H286" s="17">
        <v>589.12</v>
      </c>
      <c r="I286" s="16">
        <v>0.16305055969044299</v>
      </c>
      <c r="J286" s="17">
        <v>2315.85</v>
      </c>
      <c r="K286" s="16">
        <v>0.22916102733945801</v>
      </c>
      <c r="L286" s="18">
        <v>17.422783134166199</v>
      </c>
      <c r="M286" s="16">
        <v>5.3388487415576898E-2</v>
      </c>
      <c r="N286" s="18">
        <v>4.4321134788522603</v>
      </c>
      <c r="O286" s="16">
        <v>-3.26804819706777E-3</v>
      </c>
      <c r="P286" s="15">
        <v>36941.03</v>
      </c>
      <c r="Q286" s="16">
        <v>0.63779748538149095</v>
      </c>
      <c r="R286" s="17">
        <v>2065.67</v>
      </c>
      <c r="S286" s="16">
        <v>0.56323169947253304</v>
      </c>
      <c r="T286" s="17">
        <v>8080.9</v>
      </c>
      <c r="U286" s="16">
        <v>0.61508497238871995</v>
      </c>
      <c r="V286" s="18">
        <v>17.8833163089942</v>
      </c>
      <c r="W286" s="16">
        <v>4.76997657699227E-2</v>
      </c>
      <c r="X286" s="18">
        <v>4.5714004628197404</v>
      </c>
      <c r="Y286" s="16">
        <v>1.40627356337661E-2</v>
      </c>
      <c r="Z286" s="15">
        <v>68674.27</v>
      </c>
      <c r="AA286" s="16">
        <v>0.64716756123546904</v>
      </c>
      <c r="AB286" s="17">
        <v>3726.79</v>
      </c>
      <c r="AC286" s="16">
        <v>0.58436462420766699</v>
      </c>
      <c r="AD286" s="17">
        <v>14457.18</v>
      </c>
      <c r="AE286" s="16">
        <v>0.62413399135198999</v>
      </c>
      <c r="AF286" s="18">
        <v>18.427190692257899</v>
      </c>
      <c r="AG286" s="16">
        <v>3.9639194203297597E-2</v>
      </c>
      <c r="AH286" s="18">
        <v>4.7501843374710697</v>
      </c>
      <c r="AI286" s="16">
        <v>1.41820625675748E-2</v>
      </c>
      <c r="AJ286" s="15">
        <v>115126.29</v>
      </c>
      <c r="AK286" s="16">
        <v>0.62047454563880799</v>
      </c>
      <c r="AL286" s="17">
        <v>6255.01</v>
      </c>
      <c r="AM286" s="16">
        <v>0.58190085758868604</v>
      </c>
      <c r="AN286" s="17">
        <v>24033.279999999999</v>
      </c>
      <c r="AO286" s="16">
        <v>0.57401030335022696</v>
      </c>
      <c r="AP286" s="18">
        <v>18.405452589204501</v>
      </c>
      <c r="AQ286" s="16">
        <v>2.4384390377612499E-2</v>
      </c>
      <c r="AR286" s="18">
        <v>4.7902862197752398</v>
      </c>
      <c r="AS286" s="16">
        <v>2.9519655741569301E-2</v>
      </c>
    </row>
    <row r="287" spans="3:45" x14ac:dyDescent="0.2">
      <c r="C287" s="144" t="s">
        <v>19</v>
      </c>
      <c r="D287" s="144" t="s">
        <v>20</v>
      </c>
      <c r="E287" s="145" t="s">
        <v>313</v>
      </c>
      <c r="F287" s="15">
        <v>21531.54</v>
      </c>
      <c r="G287" s="16">
        <v>4.4588625841810604E-3</v>
      </c>
      <c r="H287" s="17">
        <v>1529.48</v>
      </c>
      <c r="I287" s="16">
        <v>-2.1855000228336698E-3</v>
      </c>
      <c r="J287" s="17">
        <v>5715.5</v>
      </c>
      <c r="K287" s="16">
        <v>5.8002231396523498E-3</v>
      </c>
      <c r="L287" s="18">
        <v>14.0776865339854</v>
      </c>
      <c r="M287" s="16">
        <v>6.6589156673578301E-3</v>
      </c>
      <c r="N287" s="18">
        <v>3.7672189659697302</v>
      </c>
      <c r="O287" s="16">
        <v>-1.3336252315437099E-3</v>
      </c>
      <c r="P287" s="15">
        <v>75237.03</v>
      </c>
      <c r="Q287" s="16">
        <v>6.4237109619334806E-2</v>
      </c>
      <c r="R287" s="17">
        <v>5278.93</v>
      </c>
      <c r="S287" s="16">
        <v>1.7136834560375201E-2</v>
      </c>
      <c r="T287" s="17">
        <v>19373.98</v>
      </c>
      <c r="U287" s="16">
        <v>3.9830140506562403E-2</v>
      </c>
      <c r="V287" s="18">
        <v>14.252325755408799</v>
      </c>
      <c r="W287" s="16">
        <v>4.63067243841555E-2</v>
      </c>
      <c r="X287" s="18">
        <v>3.8834059909218399</v>
      </c>
      <c r="Y287" s="16">
        <v>2.3472073141563601E-2</v>
      </c>
      <c r="Z287" s="15">
        <v>141513.67000000001</v>
      </c>
      <c r="AA287" s="16">
        <v>5.8852045893622203E-2</v>
      </c>
      <c r="AB287" s="17">
        <v>9926.68</v>
      </c>
      <c r="AC287" s="16">
        <v>-1.9174487241051499E-2</v>
      </c>
      <c r="AD287" s="17">
        <v>35964.800000000003</v>
      </c>
      <c r="AE287" s="16">
        <v>3.2612798131216002E-3</v>
      </c>
      <c r="AF287" s="18">
        <v>14.255891194236099</v>
      </c>
      <c r="AG287" s="16">
        <v>7.9551900026737801E-2</v>
      </c>
      <c r="AH287" s="18">
        <v>3.93478262078477</v>
      </c>
      <c r="AI287" s="16">
        <v>5.5410058375676197E-2</v>
      </c>
      <c r="AJ287" s="15">
        <v>253067.08</v>
      </c>
      <c r="AK287" s="16">
        <v>4.1913166835002999E-2</v>
      </c>
      <c r="AL287" s="17">
        <v>18026.38</v>
      </c>
      <c r="AM287" s="16">
        <v>-2.1287338898040398E-2</v>
      </c>
      <c r="AN287" s="17">
        <v>65151.28</v>
      </c>
      <c r="AO287" s="16">
        <v>1.2483214321623999E-2</v>
      </c>
      <c r="AP287" s="18">
        <v>14.038707716136001</v>
      </c>
      <c r="AQ287" s="16">
        <v>6.4575138592653195E-2</v>
      </c>
      <c r="AR287" s="18">
        <v>3.88429943356447</v>
      </c>
      <c r="AS287" s="16">
        <v>2.9067101653727102E-2</v>
      </c>
    </row>
    <row r="288" spans="3:45" x14ac:dyDescent="0.2">
      <c r="C288" s="144" t="s">
        <v>19</v>
      </c>
      <c r="D288" s="144" t="s">
        <v>20</v>
      </c>
      <c r="E288" s="145" t="s">
        <v>314</v>
      </c>
      <c r="F288" s="15">
        <v>66327.820000000007</v>
      </c>
      <c r="G288" s="16">
        <v>0.23495140931150099</v>
      </c>
      <c r="H288" s="17">
        <v>3754.79</v>
      </c>
      <c r="I288" s="16">
        <v>0.13720519600093301</v>
      </c>
      <c r="J288" s="17">
        <v>14880.71</v>
      </c>
      <c r="K288" s="16">
        <v>0.134743612033809</v>
      </c>
      <c r="L288" s="18">
        <v>17.664854758854698</v>
      </c>
      <c r="M288" s="16">
        <v>8.5953013277023593E-2</v>
      </c>
      <c r="N288" s="18">
        <v>4.4573021045366801</v>
      </c>
      <c r="O288" s="16">
        <v>8.8308756458288104E-2</v>
      </c>
      <c r="P288" s="15">
        <v>234279.35</v>
      </c>
      <c r="Q288" s="16">
        <v>0.36444918597870302</v>
      </c>
      <c r="R288" s="17">
        <v>12978.91</v>
      </c>
      <c r="S288" s="16">
        <v>0.26135460258162102</v>
      </c>
      <c r="T288" s="17">
        <v>51755.11</v>
      </c>
      <c r="U288" s="16">
        <v>0.243202037737245</v>
      </c>
      <c r="V288" s="18">
        <v>18.050772368403798</v>
      </c>
      <c r="W288" s="16">
        <v>8.1733228059800003E-2</v>
      </c>
      <c r="X288" s="18">
        <v>4.5266902147440096</v>
      </c>
      <c r="Y288" s="16">
        <v>9.7528112536028097E-2</v>
      </c>
      <c r="Z288" s="15">
        <v>438231.14</v>
      </c>
      <c r="AA288" s="16">
        <v>0.41896216542459602</v>
      </c>
      <c r="AB288" s="17">
        <v>24580.14</v>
      </c>
      <c r="AC288" s="16">
        <v>0.35527528803571101</v>
      </c>
      <c r="AD288" s="17">
        <v>96733.31</v>
      </c>
      <c r="AE288" s="16">
        <v>0.31357274945146302</v>
      </c>
      <c r="AF288" s="18">
        <v>17.8286673713006</v>
      </c>
      <c r="AG288" s="16">
        <v>4.6991838448696803E-2</v>
      </c>
      <c r="AH288" s="18">
        <v>4.5303023332913996</v>
      </c>
      <c r="AI288" s="16">
        <v>8.0231122347158096E-2</v>
      </c>
      <c r="AJ288" s="15">
        <v>742880.7</v>
      </c>
      <c r="AK288" s="16">
        <v>0.33869554686467102</v>
      </c>
      <c r="AL288" s="17">
        <v>42666.06</v>
      </c>
      <c r="AM288" s="16">
        <v>0.28786676426420799</v>
      </c>
      <c r="AN288" s="17">
        <v>169398.03</v>
      </c>
      <c r="AO288" s="16">
        <v>0.25027939714871</v>
      </c>
      <c r="AP288" s="18">
        <v>17.411513976214401</v>
      </c>
      <c r="AQ288" s="16">
        <v>3.9467423192260903E-2</v>
      </c>
      <c r="AR288" s="18">
        <v>4.3854152259031602</v>
      </c>
      <c r="AS288" s="16">
        <v>7.0717113244924301E-2</v>
      </c>
    </row>
    <row r="289" spans="3:45" x14ac:dyDescent="0.2">
      <c r="C289" s="144" t="s">
        <v>19</v>
      </c>
      <c r="D289" s="144" t="s">
        <v>20</v>
      </c>
      <c r="E289" s="145" t="s">
        <v>315</v>
      </c>
      <c r="F289" s="15">
        <v>69456.31</v>
      </c>
      <c r="G289" s="16">
        <v>0.51986797934567797</v>
      </c>
      <c r="H289" s="17">
        <v>4469.91</v>
      </c>
      <c r="I289" s="16">
        <v>0.39675084837917401</v>
      </c>
      <c r="J289" s="17">
        <v>15662.74</v>
      </c>
      <c r="K289" s="16">
        <v>0.49877946438055099</v>
      </c>
      <c r="L289" s="18">
        <v>15.538637243255501</v>
      </c>
      <c r="M289" s="16">
        <v>8.8145377616467804E-2</v>
      </c>
      <c r="N289" s="18">
        <v>4.4344929431248898</v>
      </c>
      <c r="O289" s="16">
        <v>1.40704589743253E-2</v>
      </c>
      <c r="P289" s="15">
        <v>247714.21</v>
      </c>
      <c r="Q289" s="16">
        <v>0.72209312478640197</v>
      </c>
      <c r="R289" s="17">
        <v>15926.75</v>
      </c>
      <c r="S289" s="16">
        <v>0.56341107156249304</v>
      </c>
      <c r="T289" s="17">
        <v>55570.62</v>
      </c>
      <c r="U289" s="16">
        <v>0.73516446252967105</v>
      </c>
      <c r="V289" s="18">
        <v>15.553343274679399</v>
      </c>
      <c r="W289" s="16">
        <v>0.101497332410036</v>
      </c>
      <c r="X289" s="18">
        <v>4.4576470444274303</v>
      </c>
      <c r="Y289" s="16">
        <v>-7.5331981639437896E-3</v>
      </c>
      <c r="Z289" s="15">
        <v>478223.91</v>
      </c>
      <c r="AA289" s="16">
        <v>0.74727590032548796</v>
      </c>
      <c r="AB289" s="17">
        <v>30901.97</v>
      </c>
      <c r="AC289" s="16">
        <v>0.55136757637613598</v>
      </c>
      <c r="AD289" s="17">
        <v>107075.94</v>
      </c>
      <c r="AE289" s="16">
        <v>0.73811654912670499</v>
      </c>
      <c r="AF289" s="18">
        <v>15.475515315042999</v>
      </c>
      <c r="AG289" s="16">
        <v>0.12628104836828999</v>
      </c>
      <c r="AH289" s="18">
        <v>4.4662125777275499</v>
      </c>
      <c r="AI289" s="16">
        <v>5.2696990908839298E-3</v>
      </c>
      <c r="AJ289" s="15">
        <v>786637.96</v>
      </c>
      <c r="AK289" s="16">
        <v>0.63243663152974605</v>
      </c>
      <c r="AL289" s="17">
        <v>51212.75</v>
      </c>
      <c r="AM289" s="16">
        <v>0.42420037292523899</v>
      </c>
      <c r="AN289" s="17">
        <v>177133.98</v>
      </c>
      <c r="AO289" s="16">
        <v>0.62380315617412196</v>
      </c>
      <c r="AP289" s="18">
        <v>15.360197607041201</v>
      </c>
      <c r="AQ289" s="16">
        <v>0.14621275388153401</v>
      </c>
      <c r="AR289" s="18">
        <v>4.4409207087200304</v>
      </c>
      <c r="AS289" s="16">
        <v>5.3168238544166599E-3</v>
      </c>
    </row>
    <row r="290" spans="3:45" x14ac:dyDescent="0.2">
      <c r="C290" s="144" t="s">
        <v>19</v>
      </c>
      <c r="D290" s="144" t="s">
        <v>20</v>
      </c>
      <c r="E290" s="145" t="s">
        <v>316</v>
      </c>
      <c r="F290" s="15">
        <v>48542.720000000001</v>
      </c>
      <c r="G290" s="16">
        <v>0.11056249561027499</v>
      </c>
      <c r="H290" s="17">
        <v>3598.27</v>
      </c>
      <c r="I290" s="16">
        <v>0.20811775410370001</v>
      </c>
      <c r="J290" s="17">
        <v>13140.42</v>
      </c>
      <c r="K290" s="16">
        <v>4.53046321265781E-2</v>
      </c>
      <c r="L290" s="18">
        <v>13.4905718581429</v>
      </c>
      <c r="M290" s="16">
        <v>-8.0749792941997203E-2</v>
      </c>
      <c r="N290" s="18">
        <v>3.6941528505177201</v>
      </c>
      <c r="O290" s="16">
        <v>6.2429517174276701E-2</v>
      </c>
      <c r="P290" s="15">
        <v>149123.82999999999</v>
      </c>
      <c r="Q290" s="16">
        <v>8.3677096936176296E-2</v>
      </c>
      <c r="R290" s="17">
        <v>10968.82</v>
      </c>
      <c r="S290" s="16">
        <v>0.18032127131155701</v>
      </c>
      <c r="T290" s="17">
        <v>40702.5</v>
      </c>
      <c r="U290" s="16">
        <v>3.5053875441078797E-2</v>
      </c>
      <c r="V290" s="18">
        <v>13.5952481670772</v>
      </c>
      <c r="W290" s="16">
        <v>-8.1879549851703107E-2</v>
      </c>
      <c r="X290" s="18">
        <v>3.6637511209385201</v>
      </c>
      <c r="Y290" s="16">
        <v>4.6976512671262897E-2</v>
      </c>
      <c r="Z290" s="15">
        <v>268602.62</v>
      </c>
      <c r="AA290" s="16">
        <v>0.115828053488104</v>
      </c>
      <c r="AB290" s="17">
        <v>19228.310000000001</v>
      </c>
      <c r="AC290" s="16">
        <v>0.17254586776935099</v>
      </c>
      <c r="AD290" s="17">
        <v>74049.460000000006</v>
      </c>
      <c r="AE290" s="16">
        <v>7.0359329691435005E-2</v>
      </c>
      <c r="AF290" s="18">
        <v>13.9691226113995</v>
      </c>
      <c r="AG290" s="16">
        <v>-4.8371510096357102E-2</v>
      </c>
      <c r="AH290" s="18">
        <v>3.6273406990408801</v>
      </c>
      <c r="AI290" s="16">
        <v>4.2479868708928899E-2</v>
      </c>
      <c r="AJ290" s="15">
        <v>491564.11</v>
      </c>
      <c r="AK290" s="16">
        <v>0.20371342339347401</v>
      </c>
      <c r="AL290" s="17">
        <v>34282.300000000003</v>
      </c>
      <c r="AM290" s="16">
        <v>0.25161963976363899</v>
      </c>
      <c r="AN290" s="17">
        <v>135873.12</v>
      </c>
      <c r="AO290" s="16">
        <v>0.16959212928280001</v>
      </c>
      <c r="AP290" s="18">
        <v>14.3387144386462</v>
      </c>
      <c r="AQ290" s="16">
        <v>-3.8275379235189998E-2</v>
      </c>
      <c r="AR290" s="18">
        <v>3.6178171959251402</v>
      </c>
      <c r="AS290" s="16">
        <v>2.9173669398405901E-2</v>
      </c>
    </row>
    <row r="291" spans="3:45" x14ac:dyDescent="0.2">
      <c r="C291" s="144" t="s">
        <v>19</v>
      </c>
      <c r="D291" s="144" t="s">
        <v>20</v>
      </c>
      <c r="E291" s="145" t="s">
        <v>317</v>
      </c>
      <c r="F291" s="15">
        <v>31676.51</v>
      </c>
      <c r="G291" s="16">
        <v>-8.4467205545595406E-2</v>
      </c>
      <c r="H291" s="17">
        <v>2660.45</v>
      </c>
      <c r="I291" s="16">
        <v>-7.7017814706239293E-2</v>
      </c>
      <c r="J291" s="17">
        <v>8025.93</v>
      </c>
      <c r="K291" s="16">
        <v>-0.119248204956</v>
      </c>
      <c r="L291" s="18">
        <v>11.906448157266601</v>
      </c>
      <c r="M291" s="16">
        <v>-8.0710017571846808E-3</v>
      </c>
      <c r="N291" s="18">
        <v>3.9467712775964898</v>
      </c>
      <c r="O291" s="16">
        <v>3.9490126056078503E-2</v>
      </c>
      <c r="P291" s="15">
        <v>108288.55</v>
      </c>
      <c r="Q291" s="16">
        <v>-6.3836502808052503E-2</v>
      </c>
      <c r="R291" s="17">
        <v>8967.5400000000009</v>
      </c>
      <c r="S291" s="16">
        <v>-7.9837998852816602E-2</v>
      </c>
      <c r="T291" s="17">
        <v>27565.81</v>
      </c>
      <c r="U291" s="16">
        <v>-9.8185759441699799E-2</v>
      </c>
      <c r="V291" s="18">
        <v>12.0756138249732</v>
      </c>
      <c r="W291" s="16">
        <v>1.7389868332766099E-2</v>
      </c>
      <c r="X291" s="18">
        <v>3.9283645211223601</v>
      </c>
      <c r="Y291" s="16">
        <v>3.8089059907040403E-2</v>
      </c>
      <c r="Z291" s="15">
        <v>197787.23</v>
      </c>
      <c r="AA291" s="16">
        <v>-7.8606379036336105E-2</v>
      </c>
      <c r="AB291" s="17">
        <v>16217.96</v>
      </c>
      <c r="AC291" s="16">
        <v>-0.10702903897190801</v>
      </c>
      <c r="AD291" s="17">
        <v>49809.83</v>
      </c>
      <c r="AE291" s="16">
        <v>-0.121081533949996</v>
      </c>
      <c r="AF291" s="18">
        <v>12.195567753280899</v>
      </c>
      <c r="AG291" s="16">
        <v>3.1829321642047902E-2</v>
      </c>
      <c r="AH291" s="18">
        <v>3.97084732069955</v>
      </c>
      <c r="AI291" s="16">
        <v>4.8326615669539399E-2</v>
      </c>
      <c r="AJ291" s="15">
        <v>370314.96</v>
      </c>
      <c r="AK291" s="16">
        <v>4.8568061606987102E-2</v>
      </c>
      <c r="AL291" s="17">
        <v>30067.97</v>
      </c>
      <c r="AM291" s="16">
        <v>-3.1928552984803897E-2</v>
      </c>
      <c r="AN291" s="17">
        <v>92574.87</v>
      </c>
      <c r="AO291" s="16">
        <v>-3.7310997599903598E-2</v>
      </c>
      <c r="AP291" s="18">
        <v>12.315928211981101</v>
      </c>
      <c r="AQ291" s="16">
        <v>8.3151522379863604E-2</v>
      </c>
      <c r="AR291" s="18">
        <v>4.0001672160058099</v>
      </c>
      <c r="AS291" s="16">
        <v>8.9207479251122795E-2</v>
      </c>
    </row>
    <row r="292" spans="3:45" x14ac:dyDescent="0.2">
      <c r="C292" s="144" t="s">
        <v>19</v>
      </c>
      <c r="D292" s="144" t="s">
        <v>20</v>
      </c>
      <c r="E292" s="145" t="s">
        <v>318</v>
      </c>
      <c r="F292" s="15">
        <v>48529.18</v>
      </c>
      <c r="G292" s="16">
        <v>3.0880632924245501E-2</v>
      </c>
      <c r="H292" s="17">
        <v>3019.97</v>
      </c>
      <c r="I292" s="16">
        <v>3.1702975911887601E-2</v>
      </c>
      <c r="J292" s="17">
        <v>13034.85</v>
      </c>
      <c r="K292" s="16">
        <v>1.5839010069663699E-2</v>
      </c>
      <c r="L292" s="18">
        <v>16.069424530707298</v>
      </c>
      <c r="M292" s="16">
        <v>-7.97073389184705E-4</v>
      </c>
      <c r="N292" s="18">
        <v>3.7230332531636399</v>
      </c>
      <c r="O292" s="16">
        <v>1.48070931569661E-2</v>
      </c>
      <c r="P292" s="15">
        <v>154115.04</v>
      </c>
      <c r="Q292" s="16">
        <v>-1.1140283311117699E-3</v>
      </c>
      <c r="R292" s="17">
        <v>9583.43</v>
      </c>
      <c r="S292" s="16">
        <v>4.9874840995107203E-3</v>
      </c>
      <c r="T292" s="17">
        <v>41417</v>
      </c>
      <c r="U292" s="16">
        <v>-1.1308235167176699E-2</v>
      </c>
      <c r="V292" s="18">
        <v>16.0814071788493</v>
      </c>
      <c r="W292" s="16">
        <v>-6.0712322562799098E-3</v>
      </c>
      <c r="X292" s="18">
        <v>3.7210575367602701</v>
      </c>
      <c r="Y292" s="16">
        <v>1.0310803830543299E-2</v>
      </c>
      <c r="Z292" s="15">
        <v>289672.56</v>
      </c>
      <c r="AA292" s="16">
        <v>-2.2355089225045598E-2</v>
      </c>
      <c r="AB292" s="17">
        <v>18318.2</v>
      </c>
      <c r="AC292" s="16">
        <v>-2.07831404197041E-2</v>
      </c>
      <c r="AD292" s="17">
        <v>79209.75</v>
      </c>
      <c r="AE292" s="16">
        <v>-2.90038364337643E-2</v>
      </c>
      <c r="AF292" s="18">
        <v>15.8133746765512</v>
      </c>
      <c r="AG292" s="16">
        <v>-1.6053122349377099E-3</v>
      </c>
      <c r="AH292" s="18">
        <v>3.65703161542613</v>
      </c>
      <c r="AI292" s="16">
        <v>6.84734652740488E-3</v>
      </c>
      <c r="AJ292" s="15">
        <v>523584.71</v>
      </c>
      <c r="AK292" s="16">
        <v>6.6225818723741796E-3</v>
      </c>
      <c r="AL292" s="17">
        <v>32922.07</v>
      </c>
      <c r="AM292" s="16">
        <v>2.7833712907042799E-3</v>
      </c>
      <c r="AN292" s="17">
        <v>142561.95000000001</v>
      </c>
      <c r="AO292" s="16">
        <v>1.60026221569722E-4</v>
      </c>
      <c r="AP292" s="18">
        <v>15.903760304257901</v>
      </c>
      <c r="AQ292" s="16">
        <v>3.82855429356435E-3</v>
      </c>
      <c r="AR292" s="18">
        <v>3.6726820164847598</v>
      </c>
      <c r="AS292" s="16">
        <v>6.4615216379112304E-3</v>
      </c>
    </row>
    <row r="293" spans="3:45" x14ac:dyDescent="0.2">
      <c r="C293" s="144" t="s">
        <v>19</v>
      </c>
      <c r="D293" s="144" t="s">
        <v>20</v>
      </c>
      <c r="E293" s="145" t="s">
        <v>344</v>
      </c>
      <c r="F293" s="15">
        <v>11291.15</v>
      </c>
      <c r="G293" s="16">
        <v>-7.9903354873407703E-2</v>
      </c>
      <c r="H293" s="17">
        <v>1059.28</v>
      </c>
      <c r="I293" s="16">
        <v>-6.5379660837494996E-2</v>
      </c>
      <c r="J293" s="17">
        <v>4131.2</v>
      </c>
      <c r="K293" s="16">
        <v>-8.1267527014675295E-2</v>
      </c>
      <c r="L293" s="18">
        <v>10.6592685597765</v>
      </c>
      <c r="M293" s="16">
        <v>-1.55396725572301E-2</v>
      </c>
      <c r="N293" s="18">
        <v>2.7331404918667701</v>
      </c>
      <c r="O293" s="16">
        <v>1.48484154134102E-3</v>
      </c>
      <c r="P293" s="15">
        <v>37032.46</v>
      </c>
      <c r="Q293" s="16">
        <v>-8.3390798082649098E-2</v>
      </c>
      <c r="R293" s="17">
        <v>3362.41</v>
      </c>
      <c r="S293" s="16">
        <v>-8.0567670663512905E-2</v>
      </c>
      <c r="T293" s="17">
        <v>12958.64</v>
      </c>
      <c r="U293" s="16">
        <v>-0.10032373693648899</v>
      </c>
      <c r="V293" s="18">
        <v>11.013665793285201</v>
      </c>
      <c r="W293" s="16">
        <v>-3.0705113677844901E-3</v>
      </c>
      <c r="X293" s="18">
        <v>2.8577427878234101</v>
      </c>
      <c r="Y293" s="16">
        <v>1.8821146615763101E-2</v>
      </c>
      <c r="Z293" s="15">
        <v>70061.36</v>
      </c>
      <c r="AA293" s="16">
        <v>-0.15071621622932099</v>
      </c>
      <c r="AB293" s="17">
        <v>6385.41</v>
      </c>
      <c r="AC293" s="16">
        <v>-0.17247237971812701</v>
      </c>
      <c r="AD293" s="17">
        <v>24498.55</v>
      </c>
      <c r="AE293" s="16">
        <v>-0.192278982910249</v>
      </c>
      <c r="AF293" s="18">
        <v>10.972100460268001</v>
      </c>
      <c r="AG293" s="16">
        <v>2.6290558714397502E-2</v>
      </c>
      <c r="AH293" s="18">
        <v>2.85981660139069</v>
      </c>
      <c r="AI293" s="16">
        <v>5.14568344781723E-2</v>
      </c>
      <c r="AJ293" s="15">
        <v>129276.81</v>
      </c>
      <c r="AK293" s="16">
        <v>-9.0341493441684795E-2</v>
      </c>
      <c r="AL293" s="17">
        <v>11879.37</v>
      </c>
      <c r="AM293" s="16">
        <v>-0.12495276483184301</v>
      </c>
      <c r="AN293" s="17">
        <v>45774.71</v>
      </c>
      <c r="AO293" s="16">
        <v>-0.14635590032656001</v>
      </c>
      <c r="AP293" s="18">
        <v>10.8824634639716</v>
      </c>
      <c r="AQ293" s="16">
        <v>3.9553603507480099E-2</v>
      </c>
      <c r="AR293" s="18">
        <v>2.82419724778158</v>
      </c>
      <c r="AS293" s="16">
        <v>6.56179863555586E-2</v>
      </c>
    </row>
    <row r="294" spans="3:45" x14ac:dyDescent="0.2">
      <c r="C294" s="144" t="s">
        <v>19</v>
      </c>
      <c r="D294" s="144" t="s">
        <v>20</v>
      </c>
      <c r="E294" s="145" t="s">
        <v>345</v>
      </c>
      <c r="F294" s="15">
        <v>16529.25</v>
      </c>
      <c r="G294" s="16">
        <v>0.18013471138578199</v>
      </c>
      <c r="H294" s="17">
        <v>1268.46</v>
      </c>
      <c r="I294" s="16">
        <v>0.152883435582822</v>
      </c>
      <c r="J294" s="17">
        <v>4637.8999999999996</v>
      </c>
      <c r="K294" s="16">
        <v>2.7441111379410198E-2</v>
      </c>
      <c r="L294" s="18">
        <v>13.030958800435201</v>
      </c>
      <c r="M294" s="16">
        <v>2.3637494443819101E-2</v>
      </c>
      <c r="N294" s="18">
        <v>3.5639513572953301</v>
      </c>
      <c r="O294" s="16">
        <v>0.148615427507442</v>
      </c>
      <c r="P294" s="15">
        <v>55048.45</v>
      </c>
      <c r="Q294" s="16">
        <v>0.24295357567508699</v>
      </c>
      <c r="R294" s="17">
        <v>4306.38</v>
      </c>
      <c r="S294" s="16">
        <v>0.241557662756269</v>
      </c>
      <c r="T294" s="17">
        <v>15454.93</v>
      </c>
      <c r="U294" s="16">
        <v>9.17189335507127E-2</v>
      </c>
      <c r="V294" s="18">
        <v>12.782998713536699</v>
      </c>
      <c r="W294" s="16">
        <v>1.12432387209386E-3</v>
      </c>
      <c r="X294" s="18">
        <v>3.5618699017077402</v>
      </c>
      <c r="Y294" s="16">
        <v>0.13852891754152999</v>
      </c>
      <c r="Z294" s="15">
        <v>104089.98</v>
      </c>
      <c r="AA294" s="16">
        <v>0.329082498767512</v>
      </c>
      <c r="AB294" s="17">
        <v>8191.85</v>
      </c>
      <c r="AC294" s="16">
        <v>0.34100924579944802</v>
      </c>
      <c r="AD294" s="17">
        <v>28858.959999999999</v>
      </c>
      <c r="AE294" s="16">
        <v>0.178969145110349</v>
      </c>
      <c r="AF294" s="18">
        <v>12.706529050214501</v>
      </c>
      <c r="AG294" s="16">
        <v>-8.8938589120805892E-3</v>
      </c>
      <c r="AH294" s="18">
        <v>3.6068513903480901</v>
      </c>
      <c r="AI294" s="16">
        <v>0.127325939172998</v>
      </c>
      <c r="AJ294" s="15">
        <v>176143.78</v>
      </c>
      <c r="AK294" s="16">
        <v>0.27050757469968401</v>
      </c>
      <c r="AL294" s="17">
        <v>14101.93</v>
      </c>
      <c r="AM294" s="16">
        <v>0.27744940045094202</v>
      </c>
      <c r="AN294" s="17">
        <v>51360.03</v>
      </c>
      <c r="AO294" s="16">
        <v>0.18299432826414999</v>
      </c>
      <c r="AP294" s="18">
        <v>12.4907569389438</v>
      </c>
      <c r="AQ294" s="16">
        <v>-5.4341297188034198E-3</v>
      </c>
      <c r="AR294" s="18">
        <v>3.4295887288227802</v>
      </c>
      <c r="AS294" s="16">
        <v>7.3976049034778196E-2</v>
      </c>
    </row>
    <row r="295" spans="3:45" x14ac:dyDescent="0.2">
      <c r="C295" s="144" t="s">
        <v>19</v>
      </c>
      <c r="D295" s="144" t="s">
        <v>20</v>
      </c>
      <c r="E295" s="145" t="s">
        <v>319</v>
      </c>
      <c r="F295" s="15">
        <v>271618.43</v>
      </c>
      <c r="G295" s="16">
        <v>0.13654555271782501</v>
      </c>
      <c r="H295" s="17">
        <v>17447.939999999999</v>
      </c>
      <c r="I295" s="16">
        <v>5.2192497373731203E-2</v>
      </c>
      <c r="J295" s="17">
        <v>66022.81</v>
      </c>
      <c r="K295" s="16">
        <v>0.11282563765633601</v>
      </c>
      <c r="L295" s="18">
        <v>15.5673638263314</v>
      </c>
      <c r="M295" s="16">
        <v>8.0168843205629003E-2</v>
      </c>
      <c r="N295" s="18">
        <v>4.1140089311557597</v>
      </c>
      <c r="O295" s="16">
        <v>2.13150328846161E-2</v>
      </c>
      <c r="P295" s="15">
        <v>953526.36</v>
      </c>
      <c r="Q295" s="16">
        <v>0.20886224295747799</v>
      </c>
      <c r="R295" s="17">
        <v>60547.72</v>
      </c>
      <c r="S295" s="16">
        <v>0.12220732685338399</v>
      </c>
      <c r="T295" s="17">
        <v>227979.25</v>
      </c>
      <c r="U295" s="16">
        <v>0.154404517373217</v>
      </c>
      <c r="V295" s="18">
        <v>15.7483446114899</v>
      </c>
      <c r="W295" s="16">
        <v>7.7218276899929203E-2</v>
      </c>
      <c r="X295" s="18">
        <v>4.1825138033395604</v>
      </c>
      <c r="Y295" s="16">
        <v>4.7173867361656401E-2</v>
      </c>
      <c r="Z295" s="15">
        <v>1770463.92</v>
      </c>
      <c r="AA295" s="16">
        <v>0.22546732613956999</v>
      </c>
      <c r="AB295" s="17">
        <v>114640.69</v>
      </c>
      <c r="AC295" s="16">
        <v>0.15601558594884801</v>
      </c>
      <c r="AD295" s="17">
        <v>422231.9</v>
      </c>
      <c r="AE295" s="16">
        <v>0.14804707801132899</v>
      </c>
      <c r="AF295" s="18">
        <v>15.443590927444699</v>
      </c>
      <c r="AG295" s="16">
        <v>6.0078550008230598E-2</v>
      </c>
      <c r="AH295" s="18">
        <v>4.1931079106055202</v>
      </c>
      <c r="AI295" s="16">
        <v>6.7436475046259201E-2</v>
      </c>
      <c r="AJ295" s="15">
        <v>3104580.39</v>
      </c>
      <c r="AK295" s="16">
        <v>0.19699553303013101</v>
      </c>
      <c r="AL295" s="17">
        <v>205952.87</v>
      </c>
      <c r="AM295" s="16">
        <v>0.157713386313652</v>
      </c>
      <c r="AN295" s="17">
        <v>752697.13</v>
      </c>
      <c r="AO295" s="16">
        <v>0.133158408456613</v>
      </c>
      <c r="AP295" s="18">
        <v>15.074227370562999</v>
      </c>
      <c r="AQ295" s="16">
        <v>3.3930804619578703E-2</v>
      </c>
      <c r="AR295" s="18">
        <v>4.1246077157222603</v>
      </c>
      <c r="AS295" s="16">
        <v>5.6335569764219003E-2</v>
      </c>
    </row>
    <row r="296" spans="3:45" x14ac:dyDescent="0.2">
      <c r="C296" s="144" t="s">
        <v>19</v>
      </c>
      <c r="D296" s="144" t="s">
        <v>20</v>
      </c>
      <c r="E296" s="145" t="s">
        <v>320</v>
      </c>
      <c r="F296" s="15">
        <v>478050.98</v>
      </c>
      <c r="G296" s="16">
        <v>2.09688918325346E-2</v>
      </c>
      <c r="H296" s="17">
        <v>41104.6</v>
      </c>
      <c r="I296" s="16">
        <v>2.8697961779263099E-2</v>
      </c>
      <c r="J296" s="17">
        <v>148792.82999999999</v>
      </c>
      <c r="K296" s="16">
        <v>1.4900729331348801E-2</v>
      </c>
      <c r="L296" s="18">
        <v>11.630109038891</v>
      </c>
      <c r="M296" s="16">
        <v>-7.5134492668382799E-3</v>
      </c>
      <c r="N296" s="18">
        <v>3.2128630122835902</v>
      </c>
      <c r="O296" s="16">
        <v>5.9790699974998796E-3</v>
      </c>
      <c r="P296" s="15">
        <v>1589303.71</v>
      </c>
      <c r="Q296" s="16">
        <v>5.04122132946608E-2</v>
      </c>
      <c r="R296" s="17">
        <v>132576.62</v>
      </c>
      <c r="S296" s="16">
        <v>6.30667732486834E-2</v>
      </c>
      <c r="T296" s="17">
        <v>478349.74</v>
      </c>
      <c r="U296" s="16">
        <v>4.1993686257632598E-2</v>
      </c>
      <c r="V296" s="18">
        <v>11.9878128587077</v>
      </c>
      <c r="W296" s="16">
        <v>-1.19038241740459E-2</v>
      </c>
      <c r="X296" s="18">
        <v>3.32247219367152</v>
      </c>
      <c r="Y296" s="16">
        <v>8.0792495655743393E-3</v>
      </c>
      <c r="Z296" s="15">
        <v>2939416.96</v>
      </c>
      <c r="AA296" s="16">
        <v>3.5925403045309001E-2</v>
      </c>
      <c r="AB296" s="17">
        <v>243577.66</v>
      </c>
      <c r="AC296" s="16">
        <v>2.5599086274141501E-2</v>
      </c>
      <c r="AD296" s="17">
        <v>878080.17</v>
      </c>
      <c r="AE296" s="16">
        <v>2.7256001409994299E-3</v>
      </c>
      <c r="AF296" s="18">
        <v>12.067678784663601</v>
      </c>
      <c r="AG296" s="16">
        <v>1.00685705646264E-2</v>
      </c>
      <c r="AH296" s="18">
        <v>3.3475496434454302</v>
      </c>
      <c r="AI296" s="16">
        <v>3.3109559484310699E-2</v>
      </c>
      <c r="AJ296" s="15">
        <v>5472675.8099999996</v>
      </c>
      <c r="AK296" s="16">
        <v>0.120127955295123</v>
      </c>
      <c r="AL296" s="17">
        <v>448468.26</v>
      </c>
      <c r="AM296" s="16">
        <v>8.3250125301175801E-2</v>
      </c>
      <c r="AN296" s="17">
        <v>1607811.91</v>
      </c>
      <c r="AO296" s="16">
        <v>5.3320796213953497E-2</v>
      </c>
      <c r="AP296" s="18">
        <v>12.2030393187692</v>
      </c>
      <c r="AQ296" s="16">
        <v>3.4043688648264701E-2</v>
      </c>
      <c r="AR296" s="18">
        <v>3.40380350211487</v>
      </c>
      <c r="AS296" s="16">
        <v>6.3425273023470397E-2</v>
      </c>
    </row>
    <row r="297" spans="3:45" x14ac:dyDescent="0.2">
      <c r="C297" s="144" t="s">
        <v>19</v>
      </c>
      <c r="D297" s="144" t="s">
        <v>20</v>
      </c>
      <c r="E297" s="145" t="s">
        <v>321</v>
      </c>
      <c r="F297" s="15">
        <v>491081.38</v>
      </c>
      <c r="G297" s="16">
        <v>5.7138238734027798E-2</v>
      </c>
      <c r="H297" s="17">
        <v>48417.18</v>
      </c>
      <c r="I297" s="16">
        <v>8.9958805621921795E-2</v>
      </c>
      <c r="J297" s="17">
        <v>138042.65</v>
      </c>
      <c r="K297" s="16">
        <v>2.61472219440834E-2</v>
      </c>
      <c r="L297" s="18">
        <v>10.142709261464599</v>
      </c>
      <c r="M297" s="16">
        <v>-3.01117498373407E-2</v>
      </c>
      <c r="N297" s="18">
        <v>3.5574612628778102</v>
      </c>
      <c r="O297" s="16">
        <v>3.0201335760798999E-2</v>
      </c>
      <c r="P297" s="15">
        <v>1629762.75</v>
      </c>
      <c r="Q297" s="16">
        <v>0.13778904677152901</v>
      </c>
      <c r="R297" s="17">
        <v>163055.53</v>
      </c>
      <c r="S297" s="16">
        <v>0.176581716330971</v>
      </c>
      <c r="T297" s="17">
        <v>456825.48</v>
      </c>
      <c r="U297" s="16">
        <v>9.8063024388691494E-2</v>
      </c>
      <c r="V297" s="18">
        <v>9.9951393859502993</v>
      </c>
      <c r="W297" s="16">
        <v>-3.2970654754360403E-2</v>
      </c>
      <c r="X297" s="18">
        <v>3.5675828546166</v>
      </c>
      <c r="Y297" s="16">
        <v>3.6178271647889997E-2</v>
      </c>
      <c r="Z297" s="15">
        <v>2912569.41</v>
      </c>
      <c r="AA297" s="16">
        <v>0.13646467457786701</v>
      </c>
      <c r="AB297" s="17">
        <v>287108.36</v>
      </c>
      <c r="AC297" s="16">
        <v>0.16985088278590299</v>
      </c>
      <c r="AD297" s="17">
        <v>818743.7</v>
      </c>
      <c r="AE297" s="16">
        <v>6.6660703308911801E-2</v>
      </c>
      <c r="AF297" s="18">
        <v>10.1444953048389</v>
      </c>
      <c r="AG297" s="16">
        <v>-2.8538857985497702E-2</v>
      </c>
      <c r="AH297" s="18">
        <v>3.5573640566638902</v>
      </c>
      <c r="AI297" s="16">
        <v>6.54415889255269E-2</v>
      </c>
      <c r="AJ297" s="15">
        <v>5259328.8</v>
      </c>
      <c r="AK297" s="16">
        <v>0.205468737028384</v>
      </c>
      <c r="AL297" s="17">
        <v>514774.93</v>
      </c>
      <c r="AM297" s="16">
        <v>0.29223068957370102</v>
      </c>
      <c r="AN297" s="17">
        <v>1486871.38</v>
      </c>
      <c r="AO297" s="16">
        <v>0.14030469690567901</v>
      </c>
      <c r="AP297" s="18">
        <v>10.2167539510908</v>
      </c>
      <c r="AQ297" s="16">
        <v>-6.7141225823958095E-2</v>
      </c>
      <c r="AR297" s="18">
        <v>3.5371780442771001</v>
      </c>
      <c r="AS297" s="16">
        <v>5.7146164792211102E-2</v>
      </c>
    </row>
    <row r="298" spans="3:45" x14ac:dyDescent="0.2">
      <c r="C298" s="144" t="s">
        <v>19</v>
      </c>
      <c r="D298" s="144" t="s">
        <v>20</v>
      </c>
      <c r="E298" s="145" t="s">
        <v>322</v>
      </c>
      <c r="F298" s="15">
        <v>1009444.87</v>
      </c>
      <c r="G298" s="16">
        <v>3.9057692117463197E-2</v>
      </c>
      <c r="H298" s="17">
        <v>125288.67</v>
      </c>
      <c r="I298" s="16">
        <v>8.6804968527081194E-2</v>
      </c>
      <c r="J298" s="17">
        <v>288073.62</v>
      </c>
      <c r="K298" s="16">
        <v>3.2451033111847799E-2</v>
      </c>
      <c r="L298" s="18">
        <v>8.0569525560451698</v>
      </c>
      <c r="M298" s="16">
        <v>-4.3933619915566699E-2</v>
      </c>
      <c r="N298" s="18">
        <v>3.5041211687484601</v>
      </c>
      <c r="O298" s="16">
        <v>6.3990046924574601E-3</v>
      </c>
      <c r="P298" s="15">
        <v>3649304.22</v>
      </c>
      <c r="Q298" s="16">
        <v>0.10995308191501101</v>
      </c>
      <c r="R298" s="17">
        <v>435466.72</v>
      </c>
      <c r="S298" s="16">
        <v>0.13329053999630699</v>
      </c>
      <c r="T298" s="17">
        <v>997862.46</v>
      </c>
      <c r="U298" s="16">
        <v>6.1089064780313403E-2</v>
      </c>
      <c r="V298" s="18">
        <v>8.3802138083020399</v>
      </c>
      <c r="W298" s="16">
        <v>-2.0592652332006401E-2</v>
      </c>
      <c r="X298" s="18">
        <v>3.6571214634129001</v>
      </c>
      <c r="Y298" s="16">
        <v>4.60508158613573E-2</v>
      </c>
      <c r="Z298" s="15">
        <v>6301602.2400000002</v>
      </c>
      <c r="AA298" s="16">
        <v>5.3016823196057002E-2</v>
      </c>
      <c r="AB298" s="17">
        <v>770788.58</v>
      </c>
      <c r="AC298" s="16">
        <v>0.15913729071795499</v>
      </c>
      <c r="AD298" s="17">
        <v>1752273.7</v>
      </c>
      <c r="AE298" s="16">
        <v>1.54973727298372E-2</v>
      </c>
      <c r="AF298" s="18">
        <v>8.1755262123888794</v>
      </c>
      <c r="AG298" s="16">
        <v>-9.1551249685158598E-2</v>
      </c>
      <c r="AH298" s="18">
        <v>3.5962431211516801</v>
      </c>
      <c r="AI298" s="16">
        <v>3.6946871034595402E-2</v>
      </c>
      <c r="AJ298" s="15">
        <v>11309153.949999999</v>
      </c>
      <c r="AK298" s="16">
        <v>8.5375782917878798E-2</v>
      </c>
      <c r="AL298" s="17">
        <v>1408429.51</v>
      </c>
      <c r="AM298" s="16">
        <v>0.28468540050943097</v>
      </c>
      <c r="AN298" s="17">
        <v>3216818.12</v>
      </c>
      <c r="AO298" s="16">
        <v>6.14169690877941E-2</v>
      </c>
      <c r="AP298" s="18">
        <v>8.0296201334208099</v>
      </c>
      <c r="AQ298" s="16">
        <v>-0.15514274351721999</v>
      </c>
      <c r="AR298" s="18">
        <v>3.5156336255653802</v>
      </c>
      <c r="AS298" s="16">
        <v>2.2572480493387601E-2</v>
      </c>
    </row>
    <row r="299" spans="3:45" x14ac:dyDescent="0.2">
      <c r="C299" s="144" t="s">
        <v>19</v>
      </c>
      <c r="D299" s="144" t="s">
        <v>20</v>
      </c>
      <c r="E299" s="145" t="s">
        <v>323</v>
      </c>
      <c r="F299" s="15">
        <v>255584.47</v>
      </c>
      <c r="G299" s="16">
        <v>0.18173278723111</v>
      </c>
      <c r="H299" s="17">
        <v>19084.07</v>
      </c>
      <c r="I299" s="16">
        <v>0.120284566733705</v>
      </c>
      <c r="J299" s="17">
        <v>63077.31</v>
      </c>
      <c r="K299" s="16">
        <v>0.10656220423679801</v>
      </c>
      <c r="L299" s="17">
        <v>13.3925556760167</v>
      </c>
      <c r="M299" s="16">
        <v>5.4850546300537803E-2</v>
      </c>
      <c r="N299" s="18">
        <v>4.051924059539</v>
      </c>
      <c r="O299" s="16">
        <v>6.7931637920126797E-2</v>
      </c>
      <c r="P299" s="15">
        <v>851818.6</v>
      </c>
      <c r="Q299" s="16">
        <v>0.2188653106831</v>
      </c>
      <c r="R299" s="17">
        <v>62818.54</v>
      </c>
      <c r="S299" s="16">
        <v>0.14155004364958501</v>
      </c>
      <c r="T299" s="17">
        <v>208540.95</v>
      </c>
      <c r="U299" s="16">
        <v>0.133043744014996</v>
      </c>
      <c r="V299" s="17">
        <v>13.559987226700899</v>
      </c>
      <c r="W299" s="16">
        <v>6.7728320333933195E-2</v>
      </c>
      <c r="X299" s="18">
        <v>4.0846586725532799</v>
      </c>
      <c r="Y299" s="16">
        <v>7.5744265939805294E-2</v>
      </c>
      <c r="Z299" s="15">
        <v>1527682.93</v>
      </c>
      <c r="AA299" s="16">
        <v>0.24211402249546701</v>
      </c>
      <c r="AB299" s="17">
        <v>112324.19</v>
      </c>
      <c r="AC299" s="16">
        <v>0.160698931281271</v>
      </c>
      <c r="AD299" s="17">
        <v>372425.16</v>
      </c>
      <c r="AE299" s="16">
        <v>0.154380847474654</v>
      </c>
      <c r="AF299" s="17">
        <v>13.6006583265813</v>
      </c>
      <c r="AG299" s="16">
        <v>7.0143160314901004E-2</v>
      </c>
      <c r="AH299" s="18">
        <v>4.1019863695567702</v>
      </c>
      <c r="AI299" s="16">
        <v>7.6000199771800198E-2</v>
      </c>
      <c r="AJ299" s="15">
        <v>2713234.92</v>
      </c>
      <c r="AK299" s="16">
        <v>0.34274977530189299</v>
      </c>
      <c r="AL299" s="17">
        <v>199825.27</v>
      </c>
      <c r="AM299" s="16">
        <v>0.25857394270169198</v>
      </c>
      <c r="AN299" s="17">
        <v>662620.6</v>
      </c>
      <c r="AO299" s="16">
        <v>0.24819959963537699</v>
      </c>
      <c r="AP299" s="17">
        <v>13.578037052070499</v>
      </c>
      <c r="AQ299" s="16">
        <v>6.6881912730138299E-2</v>
      </c>
      <c r="AR299" s="18">
        <v>4.0947035452867002</v>
      </c>
      <c r="AS299" s="16">
        <v>7.5749243706002903E-2</v>
      </c>
    </row>
    <row r="300" spans="3:45" x14ac:dyDescent="0.2">
      <c r="C300" s="144" t="s">
        <v>19</v>
      </c>
      <c r="D300" s="144" t="s">
        <v>20</v>
      </c>
      <c r="E300" s="145" t="s">
        <v>324</v>
      </c>
      <c r="F300" s="15">
        <v>229697.11</v>
      </c>
      <c r="G300" s="16">
        <v>4.4804624307956099E-2</v>
      </c>
      <c r="H300" s="17">
        <v>20601.25</v>
      </c>
      <c r="I300" s="16">
        <v>-6.7543756022690901E-2</v>
      </c>
      <c r="J300" s="17">
        <v>67820.38</v>
      </c>
      <c r="K300" s="16">
        <v>2.8010475886453199E-2</v>
      </c>
      <c r="L300" s="17">
        <v>11.1496685880711</v>
      </c>
      <c r="M300" s="16">
        <v>0.12048649044531599</v>
      </c>
      <c r="N300" s="18">
        <v>3.3868449277341099</v>
      </c>
      <c r="O300" s="16">
        <v>1.63365537758953E-2</v>
      </c>
      <c r="P300" s="15">
        <v>732542.16</v>
      </c>
      <c r="Q300" s="16">
        <v>0.101546667470261</v>
      </c>
      <c r="R300" s="17">
        <v>67049.429999999993</v>
      </c>
      <c r="S300" s="16">
        <v>-2.5738450761303801E-2</v>
      </c>
      <c r="T300" s="17">
        <v>211476.08</v>
      </c>
      <c r="U300" s="16">
        <v>2.94859630871715E-2</v>
      </c>
      <c r="V300" s="17">
        <v>10.9254047349843</v>
      </c>
      <c r="W300" s="16">
        <v>0.130647789940009</v>
      </c>
      <c r="X300" s="18">
        <v>3.4639480739381998</v>
      </c>
      <c r="Y300" s="16">
        <v>6.9996781857032106E-2</v>
      </c>
      <c r="Z300" s="15">
        <v>1379031.36</v>
      </c>
      <c r="AA300" s="16">
        <v>0.18447125980203899</v>
      </c>
      <c r="AB300" s="17">
        <v>131042.65</v>
      </c>
      <c r="AC300" s="16">
        <v>5.57067392348327E-2</v>
      </c>
      <c r="AD300" s="17">
        <v>402281.39</v>
      </c>
      <c r="AE300" s="16">
        <v>9.3933208467439994E-2</v>
      </c>
      <c r="AF300" s="17">
        <v>10.523530774141101</v>
      </c>
      <c r="AG300" s="16">
        <v>0.12196997118776901</v>
      </c>
      <c r="AH300" s="18">
        <v>3.4280267352163598</v>
      </c>
      <c r="AI300" s="16">
        <v>8.2763783596477097E-2</v>
      </c>
      <c r="AJ300" s="15">
        <v>2509666.0499999998</v>
      </c>
      <c r="AK300" s="16">
        <v>0.21252428185554301</v>
      </c>
      <c r="AL300" s="17">
        <v>243983.65</v>
      </c>
      <c r="AM300" s="16">
        <v>0.21408940675815399</v>
      </c>
      <c r="AN300" s="17">
        <v>739301.87</v>
      </c>
      <c r="AO300" s="16">
        <v>0.228056326796308</v>
      </c>
      <c r="AP300" s="17">
        <v>10.2862058584663</v>
      </c>
      <c r="AQ300" s="16">
        <v>-1.2891347983916899E-3</v>
      </c>
      <c r="AR300" s="18">
        <v>3.3946431787058802</v>
      </c>
      <c r="AS300" s="16">
        <v>-1.26476649334835E-2</v>
      </c>
    </row>
    <row r="301" spans="3:45" x14ac:dyDescent="0.2">
      <c r="C301" s="144" t="s">
        <v>19</v>
      </c>
      <c r="D301" s="144" t="s">
        <v>20</v>
      </c>
      <c r="E301" s="145" t="s">
        <v>325</v>
      </c>
      <c r="F301" s="15">
        <v>424868.51</v>
      </c>
      <c r="G301" s="16">
        <v>6.8868564932439397E-2</v>
      </c>
      <c r="H301" s="17">
        <v>27119.48</v>
      </c>
      <c r="I301" s="16">
        <v>9.1399190932520399E-2</v>
      </c>
      <c r="J301" s="17">
        <v>114246.27</v>
      </c>
      <c r="K301" s="16">
        <v>3.9837403257832797E-2</v>
      </c>
      <c r="L301" s="18">
        <v>15.6665433850502</v>
      </c>
      <c r="M301" s="16">
        <v>-2.06437994340368E-2</v>
      </c>
      <c r="N301" s="18">
        <v>3.7188829884774401</v>
      </c>
      <c r="O301" s="16">
        <v>2.7918943465249001E-2</v>
      </c>
      <c r="P301" s="15">
        <v>1349067.06</v>
      </c>
      <c r="Q301" s="16">
        <v>5.3721405129273397E-2</v>
      </c>
      <c r="R301" s="17">
        <v>85891.199999999997</v>
      </c>
      <c r="S301" s="16">
        <v>7.6290499892297206E-2</v>
      </c>
      <c r="T301" s="17">
        <v>363191</v>
      </c>
      <c r="U301" s="16">
        <v>3.1553392887894001E-2</v>
      </c>
      <c r="V301" s="18">
        <v>15.706697077232599</v>
      </c>
      <c r="W301" s="16">
        <v>-2.0969333804657798E-2</v>
      </c>
      <c r="X301" s="18">
        <v>3.7144837289470298</v>
      </c>
      <c r="Y301" s="16">
        <v>2.1489931974649198E-2</v>
      </c>
      <c r="Z301" s="15">
        <v>2503315.66</v>
      </c>
      <c r="AA301" s="16">
        <v>4.7113741657871001E-2</v>
      </c>
      <c r="AB301" s="17">
        <v>161004.29999999999</v>
      </c>
      <c r="AC301" s="16">
        <v>6.0105033191594499E-2</v>
      </c>
      <c r="AD301" s="17">
        <v>684749.6</v>
      </c>
      <c r="AE301" s="16">
        <v>2.4879708462525602E-2</v>
      </c>
      <c r="AF301" s="18">
        <v>15.5481292114558</v>
      </c>
      <c r="AG301" s="16">
        <v>-1.22547211143893E-2</v>
      </c>
      <c r="AH301" s="18">
        <v>3.6558117887180899</v>
      </c>
      <c r="AI301" s="16">
        <v>2.1694285692025101E-2</v>
      </c>
      <c r="AJ301" s="15">
        <v>4489172.2300000004</v>
      </c>
      <c r="AK301" s="16">
        <v>7.1311931332442097E-2</v>
      </c>
      <c r="AL301" s="17">
        <v>285888.64000000001</v>
      </c>
      <c r="AM301" s="16">
        <v>8.4499485306970504E-2</v>
      </c>
      <c r="AN301" s="17">
        <v>1226567.1100000001</v>
      </c>
      <c r="AO301" s="16">
        <v>5.7660294565342302E-2</v>
      </c>
      <c r="AP301" s="18">
        <v>15.7025204988908</v>
      </c>
      <c r="AQ301" s="16">
        <v>-1.21600370984E-2</v>
      </c>
      <c r="AR301" s="18">
        <v>3.6599483170554001</v>
      </c>
      <c r="AS301" s="16">
        <v>1.2907392701841099E-2</v>
      </c>
    </row>
    <row r="302" spans="3:45" x14ac:dyDescent="0.2">
      <c r="C302" s="144" t="s">
        <v>19</v>
      </c>
      <c r="D302" s="144" t="s">
        <v>20</v>
      </c>
      <c r="E302" s="145" t="s">
        <v>326</v>
      </c>
      <c r="F302" s="15">
        <v>375612.59</v>
      </c>
      <c r="G302" s="16">
        <v>0.34987283014137699</v>
      </c>
      <c r="H302" s="17">
        <v>26665.759999999998</v>
      </c>
      <c r="I302" s="16">
        <v>0.23626241674648599</v>
      </c>
      <c r="J302" s="17">
        <v>92893.01</v>
      </c>
      <c r="K302" s="16">
        <v>0.27506095085251597</v>
      </c>
      <c r="L302" s="18">
        <v>14.0859510473356</v>
      </c>
      <c r="M302" s="16">
        <v>9.1898299144192799E-2</v>
      </c>
      <c r="N302" s="18">
        <v>4.0434968142382299</v>
      </c>
      <c r="O302" s="16">
        <v>5.8673178908695799E-2</v>
      </c>
      <c r="P302" s="15">
        <v>1297395</v>
      </c>
      <c r="Q302" s="16">
        <v>0.55980682366057399</v>
      </c>
      <c r="R302" s="17">
        <v>91465.51</v>
      </c>
      <c r="S302" s="16">
        <v>0.39386592689243299</v>
      </c>
      <c r="T302" s="17">
        <v>317202.18</v>
      </c>
      <c r="U302" s="16">
        <v>0.45988595110593899</v>
      </c>
      <c r="V302" s="18">
        <v>14.1845270419418</v>
      </c>
      <c r="W302" s="16">
        <v>0.119050830906025</v>
      </c>
      <c r="X302" s="18">
        <v>4.0901200615960498</v>
      </c>
      <c r="Y302" s="16">
        <v>6.84443003776702E-2</v>
      </c>
      <c r="Z302" s="15">
        <v>2449962.58</v>
      </c>
      <c r="AA302" s="16">
        <v>0.66255017254378901</v>
      </c>
      <c r="AB302" s="17">
        <v>172835.46</v>
      </c>
      <c r="AC302" s="16">
        <v>0.481443075228839</v>
      </c>
      <c r="AD302" s="17">
        <v>596409.84</v>
      </c>
      <c r="AE302" s="16">
        <v>0.566534911627114</v>
      </c>
      <c r="AF302" s="18">
        <v>14.1751153380215</v>
      </c>
      <c r="AG302" s="16">
        <v>0.12225045993547499</v>
      </c>
      <c r="AH302" s="18">
        <v>4.1078507021279203</v>
      </c>
      <c r="AI302" s="16">
        <v>6.1291491306087E-2</v>
      </c>
      <c r="AJ302" s="15">
        <v>4066960.02</v>
      </c>
      <c r="AK302" s="16">
        <v>0.55315413915942702</v>
      </c>
      <c r="AL302" s="17">
        <v>294041.68</v>
      </c>
      <c r="AM302" s="16">
        <v>0.407288058359908</v>
      </c>
      <c r="AN302" s="17">
        <v>1010155.6</v>
      </c>
      <c r="AO302" s="16">
        <v>0.50631567978621606</v>
      </c>
      <c r="AP302" s="18">
        <v>13.831236510415801</v>
      </c>
      <c r="AQ302" s="16">
        <v>0.103650478615952</v>
      </c>
      <c r="AR302" s="18">
        <v>4.0260728347197201</v>
      </c>
      <c r="AS302" s="16">
        <v>3.1094716732855202E-2</v>
      </c>
    </row>
    <row r="303" spans="3:45" x14ac:dyDescent="0.2">
      <c r="C303" s="144" t="s">
        <v>19</v>
      </c>
      <c r="D303" s="144" t="s">
        <v>20</v>
      </c>
      <c r="E303" s="145" t="s">
        <v>327</v>
      </c>
      <c r="F303" s="15">
        <v>3535958.37</v>
      </c>
      <c r="G303" s="16">
        <v>8.6270785998575697E-2</v>
      </c>
      <c r="H303" s="17">
        <v>325729.02</v>
      </c>
      <c r="I303" s="16">
        <v>7.9324152108520701E-2</v>
      </c>
      <c r="J303" s="17">
        <v>978968.82</v>
      </c>
      <c r="K303" s="16">
        <v>5.8138533444619597E-2</v>
      </c>
      <c r="L303" s="18">
        <v>10.855521469963</v>
      </c>
      <c r="M303" s="16">
        <v>6.4360960296166404E-3</v>
      </c>
      <c r="N303" s="18">
        <v>3.6119213378011401</v>
      </c>
      <c r="O303" s="16">
        <v>2.6586549553559401E-2</v>
      </c>
      <c r="P303" s="15">
        <v>12052719.699999999</v>
      </c>
      <c r="Q303" s="16">
        <v>0.148104142586965</v>
      </c>
      <c r="R303" s="17">
        <v>1098870.93</v>
      </c>
      <c r="S303" s="16">
        <v>0.131955359007352</v>
      </c>
      <c r="T303" s="17">
        <v>3261426.97</v>
      </c>
      <c r="U303" s="16">
        <v>9.7446153817681805E-2</v>
      </c>
      <c r="V303" s="18">
        <v>10.968276046760099</v>
      </c>
      <c r="W303" s="16">
        <v>1.4266272473655099E-2</v>
      </c>
      <c r="X303" s="18">
        <v>3.6955356691614001</v>
      </c>
      <c r="Y303" s="16">
        <v>4.6159885469605297E-2</v>
      </c>
      <c r="Z303" s="15">
        <v>21784045.239999998</v>
      </c>
      <c r="AA303" s="16">
        <v>0.14125291646383301</v>
      </c>
      <c r="AB303" s="17">
        <v>1993321.78</v>
      </c>
      <c r="AC303" s="16">
        <v>0.147895568708519</v>
      </c>
      <c r="AD303" s="17">
        <v>5927194.5599999996</v>
      </c>
      <c r="AE303" s="16">
        <v>8.2436744784434399E-2</v>
      </c>
      <c r="AF303" s="18">
        <v>10.9285141308194</v>
      </c>
      <c r="AG303" s="16">
        <v>-5.7868088576731097E-3</v>
      </c>
      <c r="AH303" s="18">
        <v>3.67527082492126</v>
      </c>
      <c r="AI303" s="16">
        <v>5.4336821031617598E-2</v>
      </c>
      <c r="AJ303" s="15">
        <v>38924772.520000003</v>
      </c>
      <c r="AK303" s="16">
        <v>0.17380548288164399</v>
      </c>
      <c r="AL303" s="17">
        <v>3601364.49</v>
      </c>
      <c r="AM303" s="16">
        <v>0.233821496569246</v>
      </c>
      <c r="AN303" s="17">
        <v>10702843.050000001</v>
      </c>
      <c r="AO303" s="16">
        <v>0.127985393918922</v>
      </c>
      <c r="AP303" s="18">
        <v>10.808340179974399</v>
      </c>
      <c r="AQ303" s="16">
        <v>-4.86423796752459E-2</v>
      </c>
      <c r="AR303" s="18">
        <v>3.6368628726177601</v>
      </c>
      <c r="AS303" s="16">
        <v>4.0621172233029801E-2</v>
      </c>
    </row>
    <row r="304" spans="3:45" x14ac:dyDescent="0.2">
      <c r="C304" s="144" t="s">
        <v>19</v>
      </c>
      <c r="D304" s="144" t="s">
        <v>12</v>
      </c>
      <c r="E304" s="145" t="s">
        <v>271</v>
      </c>
      <c r="F304" s="15">
        <v>433580.71</v>
      </c>
      <c r="G304" s="16">
        <v>0.16973451915230101</v>
      </c>
      <c r="H304" s="17">
        <v>98591.21</v>
      </c>
      <c r="I304" s="16">
        <v>-1.72482331318944E-2</v>
      </c>
      <c r="J304" s="17">
        <v>167981.1</v>
      </c>
      <c r="K304" s="16">
        <v>7.3710677823517904E-3</v>
      </c>
      <c r="L304" s="18">
        <v>4.3977623360135203</v>
      </c>
      <c r="M304" s="16">
        <v>0.190264478363731</v>
      </c>
      <c r="N304" s="18">
        <v>2.5811279364166602</v>
      </c>
      <c r="O304" s="16">
        <v>0.161175416450444</v>
      </c>
      <c r="P304" s="15">
        <v>1336828.06</v>
      </c>
      <c r="Q304" s="16">
        <v>7.7732145407426206E-2</v>
      </c>
      <c r="R304" s="17">
        <v>337363.12</v>
      </c>
      <c r="S304" s="16">
        <v>6.4088167102688706E-2</v>
      </c>
      <c r="T304" s="17">
        <v>535640.96</v>
      </c>
      <c r="U304" s="16">
        <v>6.12530784090346E-2</v>
      </c>
      <c r="V304" s="18">
        <v>3.9625791343167598</v>
      </c>
      <c r="W304" s="16">
        <v>1.2822225381837899E-2</v>
      </c>
      <c r="X304" s="18">
        <v>2.4957539841613299</v>
      </c>
      <c r="Y304" s="16">
        <v>1.55279332834503E-2</v>
      </c>
      <c r="Z304" s="15">
        <v>2398659.39</v>
      </c>
      <c r="AA304" s="16">
        <v>2.82607948441762E-2</v>
      </c>
      <c r="AB304" s="17">
        <v>614930.87</v>
      </c>
      <c r="AC304" s="16">
        <v>4.4063676231749997E-2</v>
      </c>
      <c r="AD304" s="17">
        <v>991146.08</v>
      </c>
      <c r="AE304" s="16">
        <v>6.2831150178833797E-2</v>
      </c>
      <c r="AF304" s="18">
        <v>3.9006976345162201</v>
      </c>
      <c r="AG304" s="16">
        <v>-1.51359363871462E-2</v>
      </c>
      <c r="AH304" s="18">
        <v>2.4200866435349302</v>
      </c>
      <c r="AI304" s="16">
        <v>-3.2526667409814601E-2</v>
      </c>
      <c r="AJ304" s="15">
        <v>4551776.8899999997</v>
      </c>
      <c r="AK304" s="16">
        <v>2.7215518029855199E-2</v>
      </c>
      <c r="AL304" s="17">
        <v>1153504.99</v>
      </c>
      <c r="AM304" s="16">
        <v>3.4904629666879301E-2</v>
      </c>
      <c r="AN304" s="17">
        <v>1879973.5</v>
      </c>
      <c r="AO304" s="16">
        <v>5.2203018158173797E-2</v>
      </c>
      <c r="AP304" s="18">
        <v>3.9460400513742</v>
      </c>
      <c r="AQ304" s="16">
        <v>-7.429777987851E-3</v>
      </c>
      <c r="AR304" s="18">
        <v>2.4211920487177099</v>
      </c>
      <c r="AS304" s="16">
        <v>-2.37477936264219E-2</v>
      </c>
    </row>
    <row r="305" spans="3:45" x14ac:dyDescent="0.2">
      <c r="C305" s="144" t="s">
        <v>19</v>
      </c>
      <c r="D305" s="144" t="s">
        <v>12</v>
      </c>
      <c r="E305" s="145" t="s">
        <v>272</v>
      </c>
      <c r="F305" s="15">
        <v>817336.34</v>
      </c>
      <c r="G305" s="16">
        <v>1.29216560568677E-2</v>
      </c>
      <c r="H305" s="17">
        <v>218744.59</v>
      </c>
      <c r="I305" s="16">
        <v>3.5107013547531797E-2</v>
      </c>
      <c r="J305" s="17">
        <v>350736.41</v>
      </c>
      <c r="K305" s="16">
        <v>3.58885261585731E-3</v>
      </c>
      <c r="L305" s="18">
        <v>3.7364871058068201</v>
      </c>
      <c r="M305" s="16">
        <v>-2.14329119601172E-2</v>
      </c>
      <c r="N305" s="18">
        <v>2.3303435762486102</v>
      </c>
      <c r="O305" s="16">
        <v>9.2994291603422895E-3</v>
      </c>
      <c r="P305" s="15">
        <v>2635701.4900000002</v>
      </c>
      <c r="Q305" s="16">
        <v>-1.31268987828181E-2</v>
      </c>
      <c r="R305" s="17">
        <v>698880.69</v>
      </c>
      <c r="S305" s="16">
        <v>-7.0608886404144901E-3</v>
      </c>
      <c r="T305" s="17">
        <v>1124703.6100000001</v>
      </c>
      <c r="U305" s="16">
        <v>-2.6676532392364099E-2</v>
      </c>
      <c r="V305" s="18">
        <v>3.7713182345902299</v>
      </c>
      <c r="W305" s="16">
        <v>-6.1091461430073501E-3</v>
      </c>
      <c r="X305" s="18">
        <v>2.3434631724886201</v>
      </c>
      <c r="Y305" s="16">
        <v>1.39209975516671E-2</v>
      </c>
      <c r="Z305" s="15">
        <v>5034940.12</v>
      </c>
      <c r="AA305" s="16">
        <v>-2.1191217223772901E-2</v>
      </c>
      <c r="AB305" s="17">
        <v>1341442.71</v>
      </c>
      <c r="AC305" s="16">
        <v>-1.75095119065172E-2</v>
      </c>
      <c r="AD305" s="17">
        <v>2167147.85</v>
      </c>
      <c r="AE305" s="16">
        <v>-3.8490042892663903E-2</v>
      </c>
      <c r="AF305" s="18">
        <v>3.7533769295298498</v>
      </c>
      <c r="AG305" s="16">
        <v>-3.74731904468617E-3</v>
      </c>
      <c r="AH305" s="18">
        <v>2.3233025471704698</v>
      </c>
      <c r="AI305" s="16">
        <v>1.7991312041045999E-2</v>
      </c>
      <c r="AJ305" s="15">
        <v>9992168.3699999992</v>
      </c>
      <c r="AK305" s="16">
        <v>4.5975751319326198E-3</v>
      </c>
      <c r="AL305" s="17">
        <v>2661624.7000000002</v>
      </c>
      <c r="AM305" s="16">
        <v>2.7138120624493598E-3</v>
      </c>
      <c r="AN305" s="17">
        <v>4339189.18</v>
      </c>
      <c r="AO305" s="16">
        <v>-1.42105027318152E-2</v>
      </c>
      <c r="AP305" s="18">
        <v>3.7541612722484898</v>
      </c>
      <c r="AQ305" s="16">
        <v>1.8786647264871299E-3</v>
      </c>
      <c r="AR305" s="18">
        <v>2.3027731577262101</v>
      </c>
      <c r="AS305" s="16">
        <v>1.9079202929092601E-2</v>
      </c>
    </row>
    <row r="306" spans="3:45" x14ac:dyDescent="0.2">
      <c r="C306" s="144" t="s">
        <v>19</v>
      </c>
      <c r="D306" s="144" t="s">
        <v>12</v>
      </c>
      <c r="E306" s="145" t="s">
        <v>273</v>
      </c>
      <c r="F306" s="15">
        <v>1402307.14</v>
      </c>
      <c r="G306" s="16">
        <v>6.6049821564286601E-4</v>
      </c>
      <c r="H306" s="17">
        <v>388497.57</v>
      </c>
      <c r="I306" s="16">
        <v>-1.2295560745436E-2</v>
      </c>
      <c r="J306" s="17">
        <v>685490.42</v>
      </c>
      <c r="K306" s="16">
        <v>-6.8703798363153401E-3</v>
      </c>
      <c r="L306" s="18">
        <v>3.6095647651026499</v>
      </c>
      <c r="M306" s="16">
        <v>1.3117344061809699E-2</v>
      </c>
      <c r="N306" s="18">
        <v>2.0456991069255199</v>
      </c>
      <c r="O306" s="16">
        <v>7.5829759772113401E-3</v>
      </c>
      <c r="P306" s="15">
        <v>4716610</v>
      </c>
      <c r="Q306" s="16">
        <v>3.6444894752810597E-2</v>
      </c>
      <c r="R306" s="17">
        <v>1283910.99</v>
      </c>
      <c r="S306" s="16">
        <v>2.56629637240679E-2</v>
      </c>
      <c r="T306" s="17">
        <v>2222583.04</v>
      </c>
      <c r="U306" s="16">
        <v>1.9142481121990899E-2</v>
      </c>
      <c r="V306" s="18">
        <v>3.6736269388892802</v>
      </c>
      <c r="W306" s="16">
        <v>1.0512157901846101E-2</v>
      </c>
      <c r="X306" s="18">
        <v>2.12212993400688</v>
      </c>
      <c r="Y306" s="16">
        <v>1.697742361968E-2</v>
      </c>
      <c r="Z306" s="15">
        <v>8892104.9700000007</v>
      </c>
      <c r="AA306" s="16">
        <v>-4.5635999790802897E-3</v>
      </c>
      <c r="AB306" s="17">
        <v>2428039.27</v>
      </c>
      <c r="AC306" s="16">
        <v>-8.3067668608618507E-3</v>
      </c>
      <c r="AD306" s="17">
        <v>4237051.03</v>
      </c>
      <c r="AE306" s="16">
        <v>-1.8025859255612599E-2</v>
      </c>
      <c r="AF306" s="18">
        <v>3.6622574765852098</v>
      </c>
      <c r="AG306" s="16">
        <v>3.7745209473022002E-3</v>
      </c>
      <c r="AH306" s="18">
        <v>2.09865420714558</v>
      </c>
      <c r="AI306" s="16">
        <v>1.3709382679188699E-2</v>
      </c>
      <c r="AJ306" s="15">
        <v>16927324.690000001</v>
      </c>
      <c r="AK306" s="16">
        <v>-1.1786727273084699E-2</v>
      </c>
      <c r="AL306" s="17">
        <v>4633959.42</v>
      </c>
      <c r="AM306" s="16">
        <v>1.07565373465423E-2</v>
      </c>
      <c r="AN306" s="17">
        <v>8122635.5099999998</v>
      </c>
      <c r="AO306" s="16">
        <v>-4.7490573191804504E-3</v>
      </c>
      <c r="AP306" s="18">
        <v>3.6528858273860298</v>
      </c>
      <c r="AQ306" s="16">
        <v>-2.2303357719365299E-2</v>
      </c>
      <c r="AR306" s="18">
        <v>2.0839695033908998</v>
      </c>
      <c r="AS306" s="16">
        <v>-7.0712517337060098E-3</v>
      </c>
    </row>
    <row r="307" spans="3:45" x14ac:dyDescent="0.2">
      <c r="C307" s="144" t="s">
        <v>19</v>
      </c>
      <c r="D307" s="144" t="s">
        <v>12</v>
      </c>
      <c r="E307" s="145" t="s">
        <v>274</v>
      </c>
      <c r="F307" s="15">
        <v>513326.74</v>
      </c>
      <c r="G307" s="16">
        <v>1.43871655031003E-2</v>
      </c>
      <c r="H307" s="17">
        <v>136508.75</v>
      </c>
      <c r="I307" s="16">
        <v>8.4005089399871204E-3</v>
      </c>
      <c r="J307" s="17">
        <v>220297.33</v>
      </c>
      <c r="K307" s="16">
        <v>1.35757767268402E-2</v>
      </c>
      <c r="L307" s="18">
        <v>3.7603944069519399</v>
      </c>
      <c r="M307" s="16">
        <v>5.93678455141417E-3</v>
      </c>
      <c r="N307" s="18">
        <v>2.3301541602887301</v>
      </c>
      <c r="O307" s="16">
        <v>8.0052108080199899E-4</v>
      </c>
      <c r="P307" s="15">
        <v>1592356.73</v>
      </c>
      <c r="Q307" s="16">
        <v>-1.8031345449409199E-3</v>
      </c>
      <c r="R307" s="17">
        <v>425421.92</v>
      </c>
      <c r="S307" s="16">
        <v>-9.7816383079776404E-3</v>
      </c>
      <c r="T307" s="17">
        <v>686493.72</v>
      </c>
      <c r="U307" s="16">
        <v>-9.7605756590662604E-3</v>
      </c>
      <c r="V307" s="18">
        <v>3.7430058375929498</v>
      </c>
      <c r="W307" s="16">
        <v>8.0573175288363805E-3</v>
      </c>
      <c r="X307" s="18">
        <v>2.31955032305321</v>
      </c>
      <c r="Y307" s="16">
        <v>8.0358758887242396E-3</v>
      </c>
      <c r="Z307" s="15">
        <v>3002824.47</v>
      </c>
      <c r="AA307" s="16">
        <v>-7.9748223762306607E-3</v>
      </c>
      <c r="AB307" s="17">
        <v>804747.54</v>
      </c>
      <c r="AC307" s="16">
        <v>-2.0964752007697499E-2</v>
      </c>
      <c r="AD307" s="17">
        <v>1293582.51</v>
      </c>
      <c r="AE307" s="16">
        <v>-2.5034132180538699E-2</v>
      </c>
      <c r="AF307" s="18">
        <v>3.7313869514903999</v>
      </c>
      <c r="AG307" s="16">
        <v>1.32680918875037E-2</v>
      </c>
      <c r="AH307" s="18">
        <v>2.3213242655855</v>
      </c>
      <c r="AI307" s="16">
        <v>1.7497340540199101E-2</v>
      </c>
      <c r="AJ307" s="15">
        <v>6064049.04</v>
      </c>
      <c r="AK307" s="16">
        <v>7.3955944039713296E-3</v>
      </c>
      <c r="AL307" s="17">
        <v>1639928.31</v>
      </c>
      <c r="AM307" s="16">
        <v>-4.45123845791343E-3</v>
      </c>
      <c r="AN307" s="17">
        <v>2643576.7200000002</v>
      </c>
      <c r="AO307" s="16">
        <v>-9.8291243521516896E-3</v>
      </c>
      <c r="AP307" s="18">
        <v>3.6977525194378802</v>
      </c>
      <c r="AQ307" s="16">
        <v>1.1899801716928801E-2</v>
      </c>
      <c r="AR307" s="18">
        <v>2.29388048174369</v>
      </c>
      <c r="AS307" s="16">
        <v>1.7395703286923199E-2</v>
      </c>
    </row>
    <row r="308" spans="3:45" x14ac:dyDescent="0.2">
      <c r="C308" s="144" t="s">
        <v>19</v>
      </c>
      <c r="D308" s="144" t="s">
        <v>12</v>
      </c>
      <c r="E308" s="145" t="s">
        <v>275</v>
      </c>
      <c r="F308" s="15">
        <v>1344671.37</v>
      </c>
      <c r="G308" s="16">
        <v>-1.54723134369452E-2</v>
      </c>
      <c r="H308" s="17">
        <v>405259.09</v>
      </c>
      <c r="I308" s="16">
        <v>-1.65068214490139E-3</v>
      </c>
      <c r="J308" s="17">
        <v>676599.97</v>
      </c>
      <c r="K308" s="16">
        <v>4.3000334419897299E-2</v>
      </c>
      <c r="L308" s="18">
        <v>3.3180535691377102</v>
      </c>
      <c r="M308" s="16">
        <v>-1.3844484134810601E-2</v>
      </c>
      <c r="N308" s="18">
        <v>1.9873949595356899</v>
      </c>
      <c r="O308" s="16">
        <v>-5.6061964629535999E-2</v>
      </c>
      <c r="P308" s="15">
        <v>4795778.1900000004</v>
      </c>
      <c r="Q308" s="16">
        <v>4.76952487217287E-2</v>
      </c>
      <c r="R308" s="17">
        <v>1425819.01</v>
      </c>
      <c r="S308" s="16">
        <v>7.1651837662229004E-2</v>
      </c>
      <c r="T308" s="17">
        <v>2284963.15</v>
      </c>
      <c r="U308" s="16">
        <v>8.5566970509330403E-2</v>
      </c>
      <c r="V308" s="18">
        <v>3.3635252134841398</v>
      </c>
      <c r="W308" s="16">
        <v>-2.2354824672125601E-2</v>
      </c>
      <c r="X308" s="18">
        <v>2.0988426837430598</v>
      </c>
      <c r="Y308" s="16">
        <v>-3.4886582602851997E-2</v>
      </c>
      <c r="Z308" s="15">
        <v>8945443.0299999993</v>
      </c>
      <c r="AA308" s="16">
        <v>1.61406106562441E-2</v>
      </c>
      <c r="AB308" s="17">
        <v>2702400.38</v>
      </c>
      <c r="AC308" s="16">
        <v>5.1431444300288898E-2</v>
      </c>
      <c r="AD308" s="17">
        <v>4402770.01</v>
      </c>
      <c r="AE308" s="16">
        <v>7.1486880138104794E-2</v>
      </c>
      <c r="AF308" s="18">
        <v>3.3101841963180898</v>
      </c>
      <c r="AG308" s="16">
        <v>-3.3564559853476998E-2</v>
      </c>
      <c r="AH308" s="18">
        <v>2.03177613404339</v>
      </c>
      <c r="AI308" s="16">
        <v>-5.1653707112799402E-2</v>
      </c>
      <c r="AJ308" s="15">
        <v>16853316.949999999</v>
      </c>
      <c r="AK308" s="16">
        <v>1.88371404182807E-2</v>
      </c>
      <c r="AL308" s="17">
        <v>5028808.49</v>
      </c>
      <c r="AM308" s="16">
        <v>5.2508972420824598E-2</v>
      </c>
      <c r="AN308" s="17">
        <v>8210172.8799999999</v>
      </c>
      <c r="AO308" s="16">
        <v>6.22890280675008E-2</v>
      </c>
      <c r="AP308" s="18">
        <v>3.3513539009317102</v>
      </c>
      <c r="AQ308" s="16">
        <v>-3.1991966705136002E-2</v>
      </c>
      <c r="AR308" s="18">
        <v>2.0527359406833798</v>
      </c>
      <c r="AS308" s="16">
        <v>-4.0904016233950097E-2</v>
      </c>
    </row>
    <row r="309" spans="3:45" ht="12" customHeight="1" x14ac:dyDescent="0.2">
      <c r="C309" s="144" t="s">
        <v>19</v>
      </c>
      <c r="D309" s="144" t="s">
        <v>12</v>
      </c>
      <c r="E309" s="145" t="s">
        <v>276</v>
      </c>
      <c r="F309" s="15">
        <v>558717.1</v>
      </c>
      <c r="G309" s="16">
        <v>-3.4367270717376398E-3</v>
      </c>
      <c r="H309" s="17">
        <v>156526.91</v>
      </c>
      <c r="I309" s="16">
        <v>1.4906773983197801E-2</v>
      </c>
      <c r="J309" s="17">
        <v>261278.68</v>
      </c>
      <c r="K309" s="16">
        <v>0.152564530794291</v>
      </c>
      <c r="L309" s="18">
        <v>3.5694635510277402</v>
      </c>
      <c r="M309" s="16">
        <v>-1.8074074905365702E-2</v>
      </c>
      <c r="N309" s="18">
        <v>2.1383952950160299</v>
      </c>
      <c r="O309" s="16">
        <v>-0.135351430395416</v>
      </c>
      <c r="P309" s="15">
        <v>1925038.64</v>
      </c>
      <c r="Q309" s="16">
        <v>-4.9137561331491697E-3</v>
      </c>
      <c r="R309" s="17">
        <v>534663.61</v>
      </c>
      <c r="S309" s="16">
        <v>-8.7280327097888494E-3</v>
      </c>
      <c r="T309" s="17">
        <v>831521.75</v>
      </c>
      <c r="U309" s="16">
        <v>6.1106714159276203E-2</v>
      </c>
      <c r="V309" s="18">
        <v>3.6004669178813198</v>
      </c>
      <c r="W309" s="16">
        <v>3.8478608318427499E-3</v>
      </c>
      <c r="X309" s="18">
        <v>2.3150791184956998</v>
      </c>
      <c r="Y309" s="16">
        <v>-6.2218502070957103E-2</v>
      </c>
      <c r="Z309" s="15">
        <v>3507388.59</v>
      </c>
      <c r="AA309" s="16">
        <v>-2.5162777903339501E-2</v>
      </c>
      <c r="AB309" s="17">
        <v>964553.19</v>
      </c>
      <c r="AC309" s="16">
        <v>-3.6118452301252102E-2</v>
      </c>
      <c r="AD309" s="17">
        <v>1493298.68</v>
      </c>
      <c r="AE309" s="16">
        <v>1.86627866347792E-3</v>
      </c>
      <c r="AF309" s="18">
        <v>3.6362832307879298</v>
      </c>
      <c r="AG309" s="16">
        <v>1.13662040984902E-2</v>
      </c>
      <c r="AH309" s="18">
        <v>2.3487522201519702</v>
      </c>
      <c r="AI309" s="16">
        <v>-2.6978706781982099E-2</v>
      </c>
      <c r="AJ309" s="15">
        <v>6811276.9299999997</v>
      </c>
      <c r="AK309" s="16">
        <v>8.8883573367892603E-4</v>
      </c>
      <c r="AL309" s="17">
        <v>1894452.96</v>
      </c>
      <c r="AM309" s="16">
        <v>9.4418485594699696E-3</v>
      </c>
      <c r="AN309" s="17">
        <v>2945410.08</v>
      </c>
      <c r="AO309" s="16">
        <v>3.2286172888409799E-2</v>
      </c>
      <c r="AP309" s="18">
        <v>3.5953792856382099</v>
      </c>
      <c r="AQ309" s="16">
        <v>-8.4730119303025493E-3</v>
      </c>
      <c r="AR309" s="18">
        <v>2.3125054729221302</v>
      </c>
      <c r="AS309" s="16">
        <v>-3.0415342159315101E-2</v>
      </c>
    </row>
    <row r="310" spans="3:45" x14ac:dyDescent="0.2">
      <c r="C310" s="144" t="s">
        <v>19</v>
      </c>
      <c r="D310" s="144" t="s">
        <v>12</v>
      </c>
      <c r="E310" s="145" t="s">
        <v>277</v>
      </c>
      <c r="F310" s="15">
        <v>403832.78</v>
      </c>
      <c r="G310" s="16">
        <v>5.2017248660512903E-2</v>
      </c>
      <c r="H310" s="142">
        <v>128094.41</v>
      </c>
      <c r="I310" s="141">
        <v>9.9448560856876103E-2</v>
      </c>
      <c r="J310" s="17">
        <v>196659.37</v>
      </c>
      <c r="K310" s="16">
        <v>-2.0391230077443E-2</v>
      </c>
      <c r="L310" s="18">
        <v>3.15261829146174</v>
      </c>
      <c r="M310" s="16">
        <v>-4.3141001666687197E-2</v>
      </c>
      <c r="N310" s="18">
        <v>2.0534632039144598</v>
      </c>
      <c r="O310" s="16">
        <v>7.3915711007446497E-2</v>
      </c>
      <c r="P310" s="15">
        <v>1307282.77</v>
      </c>
      <c r="Q310" s="16">
        <v>5.1903356221833397E-2</v>
      </c>
      <c r="R310" s="17">
        <v>412686.22</v>
      </c>
      <c r="S310" s="16">
        <v>0.13883534178770901</v>
      </c>
      <c r="T310" s="17">
        <v>639129.1</v>
      </c>
      <c r="U310" s="16">
        <v>4.3154875086626403E-2</v>
      </c>
      <c r="V310" s="18">
        <v>3.1677402991551298</v>
      </c>
      <c r="W310" s="16">
        <v>-7.63341129099597E-2</v>
      </c>
      <c r="X310" s="18">
        <v>2.0454126873584699</v>
      </c>
      <c r="Y310" s="16">
        <v>8.3865601783057603E-3</v>
      </c>
      <c r="Z310" s="15">
        <v>2383000.21</v>
      </c>
      <c r="AA310" s="16">
        <v>-1.09023537861346E-2</v>
      </c>
      <c r="AB310" s="17">
        <v>723674.77</v>
      </c>
      <c r="AC310" s="16">
        <v>2.99541665091035E-2</v>
      </c>
      <c r="AD310" s="17">
        <v>1165529.8600000001</v>
      </c>
      <c r="AE310" s="16">
        <v>-3.0243964731704299E-2</v>
      </c>
      <c r="AF310" s="18">
        <v>3.29291597384278</v>
      </c>
      <c r="AG310" s="16">
        <v>-3.9668289739256998E-2</v>
      </c>
      <c r="AH310" s="18">
        <v>2.0445638432635298</v>
      </c>
      <c r="AI310" s="16">
        <v>1.9944821421213101E-2</v>
      </c>
      <c r="AJ310" s="15">
        <v>4680963.99</v>
      </c>
      <c r="AK310" s="16">
        <v>-2.4323085166746802E-2</v>
      </c>
      <c r="AL310" s="17">
        <v>1384153.16</v>
      </c>
      <c r="AM310" s="16">
        <v>5.97452221170525E-3</v>
      </c>
      <c r="AN310" s="17">
        <v>2285046.1800000002</v>
      </c>
      <c r="AO310" s="16">
        <v>-2.5463081628343098E-2</v>
      </c>
      <c r="AP310" s="18">
        <v>3.3818251659375602</v>
      </c>
      <c r="AQ310" s="16">
        <v>-3.0117668697851901E-2</v>
      </c>
      <c r="AR310" s="18">
        <v>2.04852052049119</v>
      </c>
      <c r="AS310" s="16">
        <v>1.16978273486145E-3</v>
      </c>
    </row>
    <row r="311" spans="3:45" x14ac:dyDescent="0.2">
      <c r="C311" s="144" t="s">
        <v>19</v>
      </c>
      <c r="D311" s="144" t="s">
        <v>12</v>
      </c>
      <c r="E311" s="145" t="s">
        <v>278</v>
      </c>
      <c r="F311" s="15">
        <v>1424828.71</v>
      </c>
      <c r="G311" s="16">
        <v>0.13343621239342501</v>
      </c>
      <c r="H311" s="142">
        <v>412859.51</v>
      </c>
      <c r="I311" s="141">
        <v>0.13365935437300999</v>
      </c>
      <c r="J311" s="17">
        <v>670135.29</v>
      </c>
      <c r="K311" s="16">
        <v>0.108527442102838</v>
      </c>
      <c r="L311" s="18">
        <v>3.45112241692095</v>
      </c>
      <c r="M311" s="16">
        <v>-1.9683335979559099E-4</v>
      </c>
      <c r="N311" s="18">
        <v>2.1261806850971801</v>
      </c>
      <c r="O311" s="16">
        <v>2.2470143132709501E-2</v>
      </c>
      <c r="P311" s="15">
        <v>4767447.0199999996</v>
      </c>
      <c r="Q311" s="16">
        <v>0.121729137658489</v>
      </c>
      <c r="R311" s="17">
        <v>1387567.92</v>
      </c>
      <c r="S311" s="16">
        <v>0.116365417633583</v>
      </c>
      <c r="T311" s="17">
        <v>2243609.9700000002</v>
      </c>
      <c r="U311" s="16">
        <v>0.107442649869258</v>
      </c>
      <c r="V311" s="18">
        <v>3.4358296637471999</v>
      </c>
      <c r="W311" s="16">
        <v>4.80462753519929E-3</v>
      </c>
      <c r="X311" s="18">
        <v>2.1249000868007402</v>
      </c>
      <c r="Y311" s="16">
        <v>1.2900431269211501E-2</v>
      </c>
      <c r="Z311" s="15">
        <v>8841175.6199999992</v>
      </c>
      <c r="AA311" s="16">
        <v>6.7485877283000595E-2</v>
      </c>
      <c r="AB311" s="17">
        <v>2563184.7999999998</v>
      </c>
      <c r="AC311" s="16">
        <v>7.1165360520032306E-2</v>
      </c>
      <c r="AD311" s="17">
        <v>4162101.86</v>
      </c>
      <c r="AE311" s="16">
        <v>7.1475092698476406E-2</v>
      </c>
      <c r="AF311" s="18">
        <v>3.4492930903772501</v>
      </c>
      <c r="AG311" s="16">
        <v>-3.43502821566736E-3</v>
      </c>
      <c r="AH311" s="18">
        <v>2.1242093339829999</v>
      </c>
      <c r="AI311" s="16">
        <v>-3.7231060643968601E-3</v>
      </c>
      <c r="AJ311" s="15">
        <v>16653868.07</v>
      </c>
      <c r="AK311" s="16">
        <v>4.7174722194131997E-2</v>
      </c>
      <c r="AL311" s="17">
        <v>4795794.6100000003</v>
      </c>
      <c r="AM311" s="16">
        <v>4.5107676426498301E-2</v>
      </c>
      <c r="AN311" s="17">
        <v>7804667.8200000003</v>
      </c>
      <c r="AO311" s="16">
        <v>5.0537853720146297E-2</v>
      </c>
      <c r="AP311" s="18">
        <v>3.4725982708421301</v>
      </c>
      <c r="AQ311" s="16">
        <v>1.97783043245981E-3</v>
      </c>
      <c r="AR311" s="18">
        <v>2.1338343224965102</v>
      </c>
      <c r="AS311" s="16">
        <v>-3.2013425447781599E-3</v>
      </c>
    </row>
    <row r="312" spans="3:45" x14ac:dyDescent="0.2">
      <c r="C312" s="144" t="s">
        <v>19</v>
      </c>
      <c r="D312" s="144" t="s">
        <v>12</v>
      </c>
      <c r="E312" s="145" t="s">
        <v>279</v>
      </c>
      <c r="F312" s="15">
        <v>520030.51</v>
      </c>
      <c r="G312" s="16">
        <v>9.3677901017062901E-2</v>
      </c>
      <c r="H312" s="142">
        <v>151320.25</v>
      </c>
      <c r="I312" s="141">
        <v>4.5997476393551499E-2</v>
      </c>
      <c r="J312" s="17">
        <v>239194.25</v>
      </c>
      <c r="K312" s="16">
        <v>5.6084419907846399E-2</v>
      </c>
      <c r="L312" s="18">
        <v>3.4366220647930499</v>
      </c>
      <c r="M312" s="16">
        <v>4.5583689922375999E-2</v>
      </c>
      <c r="N312" s="18">
        <v>2.1740928554929702</v>
      </c>
      <c r="O312" s="16">
        <v>3.5597041676362302E-2</v>
      </c>
      <c r="P312" s="15">
        <v>1733489.5</v>
      </c>
      <c r="Q312" s="16">
        <v>2.9603259773956399E-2</v>
      </c>
      <c r="R312" s="17">
        <v>498184.5</v>
      </c>
      <c r="S312" s="16">
        <v>4.2135964065900103E-2</v>
      </c>
      <c r="T312" s="17">
        <v>766662.03</v>
      </c>
      <c r="U312" s="16">
        <v>2.6602273497685701E-2</v>
      </c>
      <c r="V312" s="18">
        <v>3.4796134765332898</v>
      </c>
      <c r="W312" s="16">
        <v>-1.20259781104255E-2</v>
      </c>
      <c r="X312" s="18">
        <v>2.2610869355301202</v>
      </c>
      <c r="Y312" s="16">
        <v>2.9232219270724702E-3</v>
      </c>
      <c r="Z312" s="15">
        <v>3307448.64</v>
      </c>
      <c r="AA312" s="16">
        <v>2.9459534856858798E-3</v>
      </c>
      <c r="AB312" s="17">
        <v>943280.45</v>
      </c>
      <c r="AC312" s="16">
        <v>1.6934504319646299E-2</v>
      </c>
      <c r="AD312" s="17">
        <v>1465313.61</v>
      </c>
      <c r="AE312" s="16">
        <v>-1.5875520565146101E-2</v>
      </c>
      <c r="AF312" s="18">
        <v>3.5063258652291598</v>
      </c>
      <c r="AG312" s="16">
        <v>-1.37556064569951E-2</v>
      </c>
      <c r="AH312" s="18">
        <v>2.2571609363540999</v>
      </c>
      <c r="AI312" s="16">
        <v>1.9125094888037399E-2</v>
      </c>
      <c r="AJ312" s="15">
        <v>6582784.9100000001</v>
      </c>
      <c r="AK312" s="16">
        <v>2.1176550752387401E-3</v>
      </c>
      <c r="AL312" s="17">
        <v>1869789.27</v>
      </c>
      <c r="AM312" s="16">
        <v>9.12406556993141E-3</v>
      </c>
      <c r="AN312" s="17">
        <v>2933925.34</v>
      </c>
      <c r="AO312" s="16">
        <v>-4.0984912246235898E-2</v>
      </c>
      <c r="AP312" s="18">
        <v>3.52060257036345</v>
      </c>
      <c r="AQ312" s="16">
        <v>-6.9430615458919804E-3</v>
      </c>
      <c r="AR312" s="18">
        <v>2.2436783991238198</v>
      </c>
      <c r="AS312" s="16">
        <v>4.49446185694857E-2</v>
      </c>
    </row>
    <row r="313" spans="3:45" x14ac:dyDescent="0.2">
      <c r="C313" s="144" t="s">
        <v>19</v>
      </c>
      <c r="D313" s="144" t="s">
        <v>12</v>
      </c>
      <c r="E313" s="145" t="s">
        <v>280</v>
      </c>
      <c r="F313" s="15">
        <v>415763.88</v>
      </c>
      <c r="G313" s="16">
        <v>2.32926804447788E-4</v>
      </c>
      <c r="H313" s="142">
        <v>100238.27</v>
      </c>
      <c r="I313" s="141">
        <v>4.7442196891183099E-2</v>
      </c>
      <c r="J313" s="17">
        <v>169609.04</v>
      </c>
      <c r="K313" s="16">
        <v>2.4720734680773401E-2</v>
      </c>
      <c r="L313" s="18">
        <v>4.1477559419171897</v>
      </c>
      <c r="M313" s="16">
        <v>-4.5071002702442797E-2</v>
      </c>
      <c r="N313" s="18">
        <v>2.4513073123932498</v>
      </c>
      <c r="O313" s="16">
        <v>-2.3897055117123402E-2</v>
      </c>
      <c r="P313" s="15">
        <v>1409730.85</v>
      </c>
      <c r="Q313" s="16">
        <v>-1.6380050095350901E-2</v>
      </c>
      <c r="R313" s="17">
        <v>370574.89</v>
      </c>
      <c r="S313" s="16">
        <v>1.8503555288248201E-2</v>
      </c>
      <c r="T313" s="17">
        <v>650519.39</v>
      </c>
      <c r="U313" s="16">
        <v>1.27829797497549E-2</v>
      </c>
      <c r="V313" s="18">
        <v>3.80417261946701</v>
      </c>
      <c r="W313" s="16">
        <v>-3.4249861183573899E-2</v>
      </c>
      <c r="X313" s="18">
        <v>2.16708505798728</v>
      </c>
      <c r="Y313" s="16">
        <v>-2.8794944650739999E-2</v>
      </c>
      <c r="Z313" s="15">
        <v>2712219.38</v>
      </c>
      <c r="AA313" s="16">
        <v>-3.3505944997081601E-2</v>
      </c>
      <c r="AB313" s="17">
        <v>706484.57</v>
      </c>
      <c r="AC313" s="16">
        <v>-7.1118886915004495E-2</v>
      </c>
      <c r="AD313" s="17">
        <v>1264736.27</v>
      </c>
      <c r="AE313" s="16">
        <v>-8.2441922967233905E-2</v>
      </c>
      <c r="AF313" s="18">
        <v>3.83903555034472</v>
      </c>
      <c r="AG313" s="16">
        <v>4.0492740554281398E-2</v>
      </c>
      <c r="AH313" s="18">
        <v>2.1444940295734498</v>
      </c>
      <c r="AI313" s="16">
        <v>5.33328398442127E-2</v>
      </c>
      <c r="AJ313" s="15">
        <v>5276557.92</v>
      </c>
      <c r="AK313" s="16">
        <v>-3.0990742883375499E-2</v>
      </c>
      <c r="AL313" s="17">
        <v>1336249.73</v>
      </c>
      <c r="AM313" s="16">
        <v>-7.6004500344760195E-2</v>
      </c>
      <c r="AN313" s="17">
        <v>2377410.52</v>
      </c>
      <c r="AO313" s="16">
        <v>-8.5716874865967393E-2</v>
      </c>
      <c r="AP313" s="18">
        <v>3.94878128057695</v>
      </c>
      <c r="AQ313" s="16">
        <v>4.87164250022648E-2</v>
      </c>
      <c r="AR313" s="18">
        <v>2.2194559482306002</v>
      </c>
      <c r="AS313" s="16">
        <v>5.9856876363729501E-2</v>
      </c>
    </row>
    <row r="314" spans="3:45" x14ac:dyDescent="0.2">
      <c r="C314" s="144" t="s">
        <v>19</v>
      </c>
      <c r="D314" s="144" t="s">
        <v>12</v>
      </c>
      <c r="E314" s="145" t="s">
        <v>281</v>
      </c>
      <c r="F314" s="15">
        <v>388072.94</v>
      </c>
      <c r="G314" s="16">
        <v>-5.7718075958755E-2</v>
      </c>
      <c r="H314" s="142">
        <v>103852.16</v>
      </c>
      <c r="I314" s="141">
        <v>-2.3999526341831799E-2</v>
      </c>
      <c r="J314" s="17">
        <v>174786.27</v>
      </c>
      <c r="K314" s="16">
        <v>-3.8095987070290202E-2</v>
      </c>
      <c r="L314" s="18">
        <v>3.7367825570503301</v>
      </c>
      <c r="M314" s="16">
        <v>-3.4547677513456602E-2</v>
      </c>
      <c r="N314" s="18">
        <v>2.2202713062072901</v>
      </c>
      <c r="O314" s="16">
        <v>-2.0399217203285198E-2</v>
      </c>
      <c r="P314" s="15">
        <v>1288787.79</v>
      </c>
      <c r="Q314" s="16">
        <v>-2.60492723832196E-2</v>
      </c>
      <c r="R314" s="17">
        <v>349434.26</v>
      </c>
      <c r="S314" s="16">
        <v>-5.0468279737455497E-3</v>
      </c>
      <c r="T314" s="17">
        <v>585706.37</v>
      </c>
      <c r="U314" s="16">
        <v>-2.5184063369104101E-2</v>
      </c>
      <c r="V314" s="18">
        <v>3.6882124551839901</v>
      </c>
      <c r="W314" s="16">
        <v>-2.11089777890772E-2</v>
      </c>
      <c r="X314" s="18">
        <v>2.2003991351502599</v>
      </c>
      <c r="Y314" s="16">
        <v>-8.8756141708744296E-4</v>
      </c>
      <c r="Z314" s="15">
        <v>2457149.5</v>
      </c>
      <c r="AA314" s="16">
        <v>-3.2560752068994198E-2</v>
      </c>
      <c r="AB314" s="17">
        <v>668658.04</v>
      </c>
      <c r="AC314" s="16">
        <v>-2.8725287609119601E-2</v>
      </c>
      <c r="AD314" s="17">
        <v>1126580.57</v>
      </c>
      <c r="AE314" s="16">
        <v>-5.3271943467141397E-2</v>
      </c>
      <c r="AF314" s="18">
        <v>3.6747475585577298</v>
      </c>
      <c r="AG314" s="16">
        <v>-3.9488976815151497E-3</v>
      </c>
      <c r="AH314" s="18">
        <v>2.1810685941441399</v>
      </c>
      <c r="AI314" s="16">
        <v>2.1876600418916901E-2</v>
      </c>
      <c r="AJ314" s="15">
        <v>4927829.41</v>
      </c>
      <c r="AK314" s="16">
        <v>-3.05133450188587E-2</v>
      </c>
      <c r="AL314" s="17">
        <v>1331377.69</v>
      </c>
      <c r="AM314" s="16">
        <v>-4.02833297744025E-2</v>
      </c>
      <c r="AN314" s="17">
        <v>2241947.63</v>
      </c>
      <c r="AO314" s="16">
        <v>-6.4884375570110203E-2</v>
      </c>
      <c r="AP314" s="18">
        <v>3.7013008757867998</v>
      </c>
      <c r="AQ314" s="16">
        <v>1.0180071951076199E-2</v>
      </c>
      <c r="AR314" s="18">
        <v>2.1980127207520899</v>
      </c>
      <c r="AS314" s="16">
        <v>3.6755915154563397E-2</v>
      </c>
    </row>
    <row r="315" spans="3:45" x14ac:dyDescent="0.2">
      <c r="C315" s="144" t="s">
        <v>19</v>
      </c>
      <c r="D315" s="144" t="s">
        <v>12</v>
      </c>
      <c r="E315" s="145" t="s">
        <v>282</v>
      </c>
      <c r="F315" s="15">
        <v>974445.16</v>
      </c>
      <c r="G315" s="16">
        <v>-8.8468463295693996E-4</v>
      </c>
      <c r="H315" s="142">
        <v>253304.79</v>
      </c>
      <c r="I315" s="141">
        <v>-2.0646303222352998E-2</v>
      </c>
      <c r="J315" s="17">
        <v>415833.61</v>
      </c>
      <c r="K315" s="16">
        <v>-3.2527752494907698E-2</v>
      </c>
      <c r="L315" s="18">
        <v>3.8469274900012702</v>
      </c>
      <c r="M315" s="16">
        <v>2.0178224327346998E-2</v>
      </c>
      <c r="N315" s="18">
        <v>2.3433535350834198</v>
      </c>
      <c r="O315" s="16">
        <v>3.2706951484708299E-2</v>
      </c>
      <c r="P315" s="15">
        <v>3204267.26</v>
      </c>
      <c r="Q315" s="16">
        <v>1.99575288694093E-2</v>
      </c>
      <c r="R315" s="17">
        <v>816453.41</v>
      </c>
      <c r="S315" s="16">
        <v>-1.8573507449410099E-2</v>
      </c>
      <c r="T315" s="17">
        <v>1329401.99</v>
      </c>
      <c r="U315" s="16">
        <v>-3.2194820303366303E-2</v>
      </c>
      <c r="V315" s="18">
        <v>3.9246174010100598</v>
      </c>
      <c r="W315" s="16">
        <v>3.9260236616073703E-2</v>
      </c>
      <c r="X315" s="18">
        <v>2.4103072540157702</v>
      </c>
      <c r="Y315" s="16">
        <v>5.3887239153982497E-2</v>
      </c>
      <c r="Z315" s="15">
        <v>6142338.3899999997</v>
      </c>
      <c r="AA315" s="16">
        <v>-2.25928347491248E-2</v>
      </c>
      <c r="AB315" s="17">
        <v>1580638.05</v>
      </c>
      <c r="AC315" s="16">
        <v>-5.5357248702360598E-2</v>
      </c>
      <c r="AD315" s="17">
        <v>2578430.91</v>
      </c>
      <c r="AE315" s="16">
        <v>-5.7798511954856503E-2</v>
      </c>
      <c r="AF315" s="18">
        <v>3.8859866684849198</v>
      </c>
      <c r="AG315" s="16">
        <v>3.4684449659120202E-2</v>
      </c>
      <c r="AH315" s="18">
        <v>2.3822001071186301</v>
      </c>
      <c r="AI315" s="16">
        <v>3.7365338149460602E-2</v>
      </c>
      <c r="AJ315" s="15">
        <v>11944693.199999999</v>
      </c>
      <c r="AK315" s="16">
        <v>-4.5902103509369498E-2</v>
      </c>
      <c r="AL315" s="17">
        <v>3156426.68</v>
      </c>
      <c r="AM315" s="16">
        <v>-6.4266742817231007E-2</v>
      </c>
      <c r="AN315" s="17">
        <v>5168532.8600000003</v>
      </c>
      <c r="AO315" s="16">
        <v>-5.9021943121042697E-2</v>
      </c>
      <c r="AP315" s="18">
        <v>3.7842454176695801</v>
      </c>
      <c r="AQ315" s="16">
        <v>1.9625934171830301E-2</v>
      </c>
      <c r="AR315" s="18">
        <v>2.3110413580692599</v>
      </c>
      <c r="AS315" s="16">
        <v>1.39427689261842E-2</v>
      </c>
    </row>
    <row r="316" spans="3:45" x14ac:dyDescent="0.2">
      <c r="C316" s="144" t="s">
        <v>19</v>
      </c>
      <c r="D316" s="144" t="s">
        <v>12</v>
      </c>
      <c r="E316" s="145" t="s">
        <v>283</v>
      </c>
      <c r="F316" s="15">
        <v>944007.41</v>
      </c>
      <c r="G316" s="16">
        <v>-2.6811493711395899E-2</v>
      </c>
      <c r="H316" s="142">
        <v>246960.59</v>
      </c>
      <c r="I316" s="141">
        <v>-5.0701439858297503E-2</v>
      </c>
      <c r="J316" s="17">
        <v>393359.98</v>
      </c>
      <c r="K316" s="16">
        <v>-0.152597860938536</v>
      </c>
      <c r="L316" s="18">
        <v>3.8225022462085998</v>
      </c>
      <c r="M316" s="16">
        <v>2.5165893165723902E-2</v>
      </c>
      <c r="N316" s="18">
        <v>2.3998562588903898</v>
      </c>
      <c r="O316" s="16">
        <v>0.14843763241671101</v>
      </c>
      <c r="P316" s="15">
        <v>3150840.21</v>
      </c>
      <c r="Q316" s="16">
        <v>-2.0436939210024302E-3</v>
      </c>
      <c r="R316" s="17">
        <v>830712.96</v>
      </c>
      <c r="S316" s="16">
        <v>-1.3653309165861501E-2</v>
      </c>
      <c r="T316" s="17">
        <v>1327140.21</v>
      </c>
      <c r="U316" s="16">
        <v>-0.113286815096037</v>
      </c>
      <c r="V316" s="18">
        <v>3.7929349386820701</v>
      </c>
      <c r="W316" s="16">
        <v>1.1770319049827199E-2</v>
      </c>
      <c r="X316" s="18">
        <v>2.37415774630173</v>
      </c>
      <c r="Y316" s="16">
        <v>0.12545558481470301</v>
      </c>
      <c r="Z316" s="15">
        <v>5991631.3499999996</v>
      </c>
      <c r="AA316" s="16">
        <v>-4.6239164535858301E-2</v>
      </c>
      <c r="AB316" s="17">
        <v>1596271.47</v>
      </c>
      <c r="AC316" s="16">
        <v>-3.9291194755345003E-2</v>
      </c>
      <c r="AD316" s="17">
        <v>2582243.0299999998</v>
      </c>
      <c r="AE316" s="16">
        <v>-0.117777932491861</v>
      </c>
      <c r="AF316" s="18">
        <v>3.7535165306186902</v>
      </c>
      <c r="AG316" s="16">
        <v>-7.2321287601230903E-3</v>
      </c>
      <c r="AH316" s="18">
        <v>2.32032046573091</v>
      </c>
      <c r="AI316" s="16">
        <v>8.1089297797849902E-2</v>
      </c>
      <c r="AJ316" s="15">
        <v>11753668.1</v>
      </c>
      <c r="AK316" s="16">
        <v>-3.3729608579751401E-2</v>
      </c>
      <c r="AL316" s="17">
        <v>3178627.1</v>
      </c>
      <c r="AM316" s="16">
        <v>-1.55971306049971E-2</v>
      </c>
      <c r="AN316" s="17">
        <v>5240057</v>
      </c>
      <c r="AO316" s="16">
        <v>-7.3300850688539504E-2</v>
      </c>
      <c r="AP316" s="18">
        <v>3.69771845838727</v>
      </c>
      <c r="AQ316" s="16">
        <v>-1.8419773589138599E-2</v>
      </c>
      <c r="AR316" s="18">
        <v>2.24304203179469</v>
      </c>
      <c r="AS316" s="16">
        <v>4.2701282436904901E-2</v>
      </c>
    </row>
    <row r="317" spans="3:45" x14ac:dyDescent="0.2">
      <c r="C317" s="144" t="s">
        <v>19</v>
      </c>
      <c r="D317" s="144" t="s">
        <v>12</v>
      </c>
      <c r="E317" s="145" t="s">
        <v>284</v>
      </c>
      <c r="F317" s="15">
        <v>923284.88</v>
      </c>
      <c r="G317" s="16">
        <v>1.0527188617413899E-2</v>
      </c>
      <c r="H317" s="142">
        <v>259365.38</v>
      </c>
      <c r="I317" s="141">
        <v>7.6895449887243103E-2</v>
      </c>
      <c r="J317" s="17">
        <v>445454.91</v>
      </c>
      <c r="K317" s="16">
        <v>6.9078638609059703E-2</v>
      </c>
      <c r="L317" s="18">
        <v>3.5597845788053899</v>
      </c>
      <c r="M317" s="16">
        <v>-6.1629252196003098E-2</v>
      </c>
      <c r="N317" s="18">
        <v>2.0726786466446199</v>
      </c>
      <c r="O317" s="16">
        <v>-5.4768141348165697E-2</v>
      </c>
      <c r="P317" s="15">
        <v>3130454.99</v>
      </c>
      <c r="Q317" s="16">
        <v>5.6793314647937201E-2</v>
      </c>
      <c r="R317" s="17">
        <v>857639.76</v>
      </c>
      <c r="S317" s="16">
        <v>6.6434641672500905E-2</v>
      </c>
      <c r="T317" s="17">
        <v>1443488.78</v>
      </c>
      <c r="U317" s="16">
        <v>3.8332528148813098E-2</v>
      </c>
      <c r="V317" s="18">
        <v>3.65008146310754</v>
      </c>
      <c r="W317" s="16">
        <v>-9.0407106519374992E-3</v>
      </c>
      <c r="X317" s="18">
        <v>2.1686728940144602</v>
      </c>
      <c r="Y317" s="16">
        <v>1.7779262421872499E-2</v>
      </c>
      <c r="Z317" s="15">
        <v>5888882.3899999997</v>
      </c>
      <c r="AA317" s="16">
        <v>3.6223908827085601E-2</v>
      </c>
      <c r="AB317" s="17">
        <v>1622186.1</v>
      </c>
      <c r="AC317" s="16">
        <v>4.0516682600930998E-2</v>
      </c>
      <c r="AD317" s="17">
        <v>2745245.29</v>
      </c>
      <c r="AE317" s="16">
        <v>1.6142970363801201E-2</v>
      </c>
      <c r="AF317" s="18">
        <v>3.6302138145555598</v>
      </c>
      <c r="AG317" s="16">
        <v>-4.12561744143771E-3</v>
      </c>
      <c r="AH317" s="18">
        <v>2.1451206606022399</v>
      </c>
      <c r="AI317" s="16">
        <v>1.9761922336672001E-2</v>
      </c>
      <c r="AJ317" s="15">
        <v>11696197.859999999</v>
      </c>
      <c r="AK317" s="16">
        <v>3.3518641934872001E-2</v>
      </c>
      <c r="AL317" s="17">
        <v>3195390.13</v>
      </c>
      <c r="AM317" s="16">
        <v>3.1025613137861001E-2</v>
      </c>
      <c r="AN317" s="17">
        <v>5420598.3399999999</v>
      </c>
      <c r="AO317" s="16">
        <v>1.01976018379421E-2</v>
      </c>
      <c r="AP317" s="18">
        <v>3.6603348524457</v>
      </c>
      <c r="AQ317" s="16">
        <v>2.4180085976948998E-3</v>
      </c>
      <c r="AR317" s="18">
        <v>2.1577318824179801</v>
      </c>
      <c r="AS317" s="16">
        <v>2.3085622114425702E-2</v>
      </c>
    </row>
    <row r="318" spans="3:45" x14ac:dyDescent="0.2">
      <c r="C318" s="144" t="s">
        <v>19</v>
      </c>
      <c r="D318" s="144" t="s">
        <v>12</v>
      </c>
      <c r="E318" s="145" t="s">
        <v>285</v>
      </c>
      <c r="F318" s="15">
        <v>404902.23</v>
      </c>
      <c r="G318" s="16">
        <v>-0.105108445605801</v>
      </c>
      <c r="H318" s="142">
        <v>123360.63</v>
      </c>
      <c r="I318" s="141">
        <v>-9.3347204501490505E-2</v>
      </c>
      <c r="J318" s="17">
        <v>226757.14</v>
      </c>
      <c r="K318" s="16">
        <v>-0.13341244668695801</v>
      </c>
      <c r="L318" s="18">
        <v>3.2822646090571999</v>
      </c>
      <c r="M318" s="16">
        <v>-1.29721555624205E-2</v>
      </c>
      <c r="N318" s="18">
        <v>1.7856206424194601</v>
      </c>
      <c r="O318" s="16">
        <v>3.2661444274093399E-2</v>
      </c>
      <c r="P318" s="15">
        <v>1419460.44</v>
      </c>
      <c r="Q318" s="16">
        <v>-2.1595872956387201E-2</v>
      </c>
      <c r="R318" s="17">
        <v>409870.95</v>
      </c>
      <c r="S318" s="16">
        <v>-5.3786045192202099E-2</v>
      </c>
      <c r="T318" s="17">
        <v>741636.51</v>
      </c>
      <c r="U318" s="16">
        <v>-0.101831697189665</v>
      </c>
      <c r="V318" s="18">
        <v>3.4631886939047498</v>
      </c>
      <c r="W318" s="16">
        <v>3.40199719865193E-2</v>
      </c>
      <c r="X318" s="18">
        <v>1.9139570677285</v>
      </c>
      <c r="Y318" s="16">
        <v>8.9332727487958202E-2</v>
      </c>
      <c r="Z318" s="15">
        <v>2621737.2599999998</v>
      </c>
      <c r="AA318" s="16">
        <v>-2.5592569891582598E-2</v>
      </c>
      <c r="AB318" s="17">
        <v>775352.7</v>
      </c>
      <c r="AC318" s="16">
        <v>-2.62659863843486E-2</v>
      </c>
      <c r="AD318" s="17">
        <v>1413432.44</v>
      </c>
      <c r="AE318" s="16">
        <v>-6.5629277627694799E-2</v>
      </c>
      <c r="AF318" s="18">
        <v>3.3813479465538698</v>
      </c>
      <c r="AG318" s="16">
        <v>6.9158156472889898E-4</v>
      </c>
      <c r="AH318" s="18">
        <v>1.8548727097278199</v>
      </c>
      <c r="AI318" s="16">
        <v>4.2848846584642199E-2</v>
      </c>
      <c r="AJ318" s="15">
        <v>5366548.5999999996</v>
      </c>
      <c r="AK318" s="16">
        <v>-1.21577766979178E-2</v>
      </c>
      <c r="AL318" s="17">
        <v>1561225.17</v>
      </c>
      <c r="AM318" s="16">
        <v>-7.07660208011436E-3</v>
      </c>
      <c r="AN318" s="17">
        <v>2833733.08</v>
      </c>
      <c r="AO318" s="16">
        <v>-3.8133552414242697E-2</v>
      </c>
      <c r="AP318" s="18">
        <v>3.4373956448575602</v>
      </c>
      <c r="AQ318" s="16">
        <v>-5.1173883387664104E-3</v>
      </c>
      <c r="AR318" s="18">
        <v>1.8938087845592</v>
      </c>
      <c r="AS318" s="16">
        <v>2.70055949882885E-2</v>
      </c>
    </row>
    <row r="319" spans="3:45" x14ac:dyDescent="0.2">
      <c r="C319" s="144" t="s">
        <v>19</v>
      </c>
      <c r="D319" s="144" t="s">
        <v>12</v>
      </c>
      <c r="E319" s="145" t="s">
        <v>286</v>
      </c>
      <c r="F319" s="15">
        <v>679003.27</v>
      </c>
      <c r="G319" s="16">
        <v>-8.3335508222152303E-3</v>
      </c>
      <c r="H319" s="142">
        <v>199822.07</v>
      </c>
      <c r="I319" s="141">
        <v>1.60854804709397E-2</v>
      </c>
      <c r="J319" s="17">
        <v>341978.82</v>
      </c>
      <c r="K319" s="16">
        <v>5.1620222765408501E-2</v>
      </c>
      <c r="L319" s="18">
        <v>3.3980394157662399</v>
      </c>
      <c r="M319" s="16">
        <v>-2.40324576647204E-2</v>
      </c>
      <c r="N319" s="18">
        <v>1.98551264081208</v>
      </c>
      <c r="O319" s="16">
        <v>-5.7010860279926197E-2</v>
      </c>
      <c r="P319" s="15">
        <v>2344701.65</v>
      </c>
      <c r="Q319" s="16">
        <v>3.1663202887877002E-2</v>
      </c>
      <c r="R319" s="17">
        <v>680100.34</v>
      </c>
      <c r="S319" s="16">
        <v>5.88159924135193E-2</v>
      </c>
      <c r="T319" s="17">
        <v>1095761.31</v>
      </c>
      <c r="U319" s="16">
        <v>5.6105692405382601E-2</v>
      </c>
      <c r="V319" s="18">
        <v>3.4475819406295298</v>
      </c>
      <c r="W319" s="16">
        <v>-2.5644483763178599E-2</v>
      </c>
      <c r="X319" s="18">
        <v>2.1397923330583701</v>
      </c>
      <c r="Y319" s="16">
        <v>-2.3143980468314101E-2</v>
      </c>
      <c r="Z319" s="15">
        <v>4282378.84</v>
      </c>
      <c r="AA319" s="16">
        <v>1.1298501648447701E-2</v>
      </c>
      <c r="AB319" s="17">
        <v>1233939.92</v>
      </c>
      <c r="AC319" s="16">
        <v>4.6757827029217103E-2</v>
      </c>
      <c r="AD319" s="17">
        <v>2028801.75</v>
      </c>
      <c r="AE319" s="16">
        <v>5.6915705601197797E-2</v>
      </c>
      <c r="AF319" s="18">
        <v>3.47049217760943</v>
      </c>
      <c r="AG319" s="16">
        <v>-3.3875385944240499E-2</v>
      </c>
      <c r="AH319" s="18">
        <v>2.1107921658683502</v>
      </c>
      <c r="AI319" s="16">
        <v>-4.31606832134281E-2</v>
      </c>
      <c r="AJ319" s="15">
        <v>8318505.7400000002</v>
      </c>
      <c r="AK319" s="16">
        <v>1.7328008635948201E-3</v>
      </c>
      <c r="AL319" s="17">
        <v>2359080.79</v>
      </c>
      <c r="AM319" s="16">
        <v>2.20570422604165E-2</v>
      </c>
      <c r="AN319" s="17">
        <v>3906616.52</v>
      </c>
      <c r="AO319" s="16">
        <v>2.3882947667757001E-2</v>
      </c>
      <c r="AP319" s="18">
        <v>3.5261639937307998</v>
      </c>
      <c r="AQ319" s="16">
        <v>-1.98856233619524E-2</v>
      </c>
      <c r="AR319" s="18">
        <v>2.1293376755597202</v>
      </c>
      <c r="AS319" s="16">
        <v>-2.1633475637637001E-2</v>
      </c>
    </row>
    <row r="320" spans="3:45" x14ac:dyDescent="0.2">
      <c r="C320" s="144" t="s">
        <v>19</v>
      </c>
      <c r="D320" s="144" t="s">
        <v>12</v>
      </c>
      <c r="E320" s="145" t="s">
        <v>287</v>
      </c>
      <c r="F320" s="15">
        <v>792829.39</v>
      </c>
      <c r="G320" s="16">
        <v>4.5316164379313802E-2</v>
      </c>
      <c r="H320" s="142">
        <v>231252.93</v>
      </c>
      <c r="I320" s="141">
        <v>3.36286426958445E-2</v>
      </c>
      <c r="J320" s="17">
        <v>412877.02</v>
      </c>
      <c r="K320" s="16">
        <v>0.103245504598845</v>
      </c>
      <c r="L320" s="18">
        <v>3.4284079773605498</v>
      </c>
      <c r="M320" s="16">
        <v>1.1307273425576201E-2</v>
      </c>
      <c r="N320" s="18">
        <v>1.9202555521254201</v>
      </c>
      <c r="O320" s="16">
        <v>-5.2508113541413999E-2</v>
      </c>
      <c r="P320" s="15">
        <v>2892693.88</v>
      </c>
      <c r="Q320" s="16">
        <v>1.8340098607086901E-2</v>
      </c>
      <c r="R320" s="17">
        <v>849752.87</v>
      </c>
      <c r="S320" s="16">
        <v>6.4139940084521493E-2</v>
      </c>
      <c r="T320" s="17">
        <v>1361715.26</v>
      </c>
      <c r="U320" s="16">
        <v>4.2785698522507798E-2</v>
      </c>
      <c r="V320" s="18">
        <v>3.4041589997807198</v>
      </c>
      <c r="W320" s="16">
        <v>-4.3039303151986702E-2</v>
      </c>
      <c r="X320" s="18">
        <v>2.1243015812277801</v>
      </c>
      <c r="Y320" s="16">
        <v>-2.3442592231613001E-2</v>
      </c>
      <c r="Z320" s="15">
        <v>5153050.0999999996</v>
      </c>
      <c r="AA320" s="16">
        <v>-1.2484095696439899E-2</v>
      </c>
      <c r="AB320" s="17">
        <v>1513414.06</v>
      </c>
      <c r="AC320" s="16">
        <v>2.1629375166977799E-2</v>
      </c>
      <c r="AD320" s="17">
        <v>2502020.81</v>
      </c>
      <c r="AE320" s="16">
        <v>2.25458866817453E-2</v>
      </c>
      <c r="AF320" s="18">
        <v>3.4049175544199701</v>
      </c>
      <c r="AG320" s="16">
        <v>-3.3391239222973698E-2</v>
      </c>
      <c r="AH320" s="18">
        <v>2.0595552520604299</v>
      </c>
      <c r="AI320" s="16">
        <v>-3.42576140928606E-2</v>
      </c>
      <c r="AJ320" s="15">
        <v>9609445.5299999993</v>
      </c>
      <c r="AK320" s="16">
        <v>3.7290214679765198E-3</v>
      </c>
      <c r="AL320" s="17">
        <v>2775569.49</v>
      </c>
      <c r="AM320" s="16">
        <v>3.8743632278287102E-2</v>
      </c>
      <c r="AN320" s="17">
        <v>4665080.4800000004</v>
      </c>
      <c r="AO320" s="16">
        <v>3.7664057557122502E-2</v>
      </c>
      <c r="AP320" s="18">
        <v>3.4621527454533298</v>
      </c>
      <c r="AQ320" s="16">
        <v>-3.3708616565487501E-2</v>
      </c>
      <c r="AR320" s="18">
        <v>2.0598670422080301</v>
      </c>
      <c r="AS320" s="16">
        <v>-3.2703297220331697E-2</v>
      </c>
    </row>
    <row r="321" spans="3:45" x14ac:dyDescent="0.2">
      <c r="C321" s="144" t="s">
        <v>19</v>
      </c>
      <c r="D321" s="144" t="s">
        <v>12</v>
      </c>
      <c r="E321" s="145" t="s">
        <v>288</v>
      </c>
      <c r="F321" s="15">
        <v>890538.63</v>
      </c>
      <c r="G321" s="16">
        <v>5.1942141746580697E-2</v>
      </c>
      <c r="H321" s="142">
        <v>233187.63</v>
      </c>
      <c r="I321" s="141">
        <v>-5.6805006928625596E-3</v>
      </c>
      <c r="J321" s="17">
        <v>369795.26</v>
      </c>
      <c r="K321" s="16">
        <v>-2.9178373814183001E-3</v>
      </c>
      <c r="L321" s="18">
        <v>3.8189788626437902</v>
      </c>
      <c r="M321" s="16">
        <v>5.7951837894757101E-2</v>
      </c>
      <c r="N321" s="18">
        <v>2.4081937394221899</v>
      </c>
      <c r="O321" s="16">
        <v>5.5020520058169799E-2</v>
      </c>
      <c r="P321" s="15">
        <v>2849914.97</v>
      </c>
      <c r="Q321" s="16">
        <v>6.2132300023432098E-2</v>
      </c>
      <c r="R321" s="17">
        <v>734839.49</v>
      </c>
      <c r="S321" s="16">
        <v>-1.2087630592899501E-2</v>
      </c>
      <c r="T321" s="17">
        <v>1151997.0900000001</v>
      </c>
      <c r="U321" s="16">
        <v>-1.10091188795281E-2</v>
      </c>
      <c r="V321" s="18">
        <v>3.8782822763104399</v>
      </c>
      <c r="W321" s="16">
        <v>7.5128050740851507E-2</v>
      </c>
      <c r="X321" s="18">
        <v>2.47389077172061</v>
      </c>
      <c r="Y321" s="16">
        <v>7.3955604949658402E-2</v>
      </c>
      <c r="Z321" s="15">
        <v>5431331.4100000001</v>
      </c>
      <c r="AA321" s="16">
        <v>1.8704876118144E-2</v>
      </c>
      <c r="AB321" s="17">
        <v>1422858.32</v>
      </c>
      <c r="AC321" s="16">
        <v>-4.04944771013762E-2</v>
      </c>
      <c r="AD321" s="17">
        <v>2247161.59</v>
      </c>
      <c r="AE321" s="16">
        <v>-3.1064197983701199E-2</v>
      </c>
      <c r="AF321" s="18">
        <v>3.8171976321577801</v>
      </c>
      <c r="AG321" s="16">
        <v>6.1697772244897101E-2</v>
      </c>
      <c r="AH321" s="18">
        <v>2.41697412156284</v>
      </c>
      <c r="AI321" s="16">
        <v>5.13646765846393E-2</v>
      </c>
      <c r="AJ321" s="15">
        <v>10470251.02</v>
      </c>
      <c r="AK321" s="16">
        <v>-1.10344020069214E-2</v>
      </c>
      <c r="AL321" s="17">
        <v>2850326.87</v>
      </c>
      <c r="AM321" s="16">
        <v>-4.22133070758276E-2</v>
      </c>
      <c r="AN321" s="17">
        <v>4494258.26</v>
      </c>
      <c r="AO321" s="16">
        <v>-3.0681377210717099E-2</v>
      </c>
      <c r="AP321" s="18">
        <v>3.6733509865835101</v>
      </c>
      <c r="AQ321" s="16">
        <v>3.2553078153252903E-2</v>
      </c>
      <c r="AR321" s="18">
        <v>2.3296950051108101</v>
      </c>
      <c r="AS321" s="16">
        <v>2.0268851481734899E-2</v>
      </c>
    </row>
    <row r="322" spans="3:45" x14ac:dyDescent="0.2">
      <c r="C322" s="144" t="s">
        <v>19</v>
      </c>
      <c r="D322" s="144" t="s">
        <v>12</v>
      </c>
      <c r="E322" s="145" t="s">
        <v>289</v>
      </c>
      <c r="F322" s="15">
        <v>370846.55</v>
      </c>
      <c r="G322" s="16">
        <v>-3.0747707802202099E-2</v>
      </c>
      <c r="H322" s="142">
        <v>101116.63</v>
      </c>
      <c r="I322" s="141">
        <v>-2.1533843264857001E-2</v>
      </c>
      <c r="J322" s="17">
        <v>163002.01999999999</v>
      </c>
      <c r="K322" s="16">
        <v>-3.7674119050280098E-2</v>
      </c>
      <c r="L322" s="18">
        <v>3.6675129501448001</v>
      </c>
      <c r="M322" s="16">
        <v>-9.4166410089124106E-3</v>
      </c>
      <c r="N322" s="18">
        <v>2.27510401404842</v>
      </c>
      <c r="O322" s="16">
        <v>7.19757348855923E-3</v>
      </c>
      <c r="P322" s="15">
        <v>1212835.06</v>
      </c>
      <c r="Q322" s="16">
        <v>3.4278463944304402E-3</v>
      </c>
      <c r="R322" s="17">
        <v>328157.3</v>
      </c>
      <c r="S322" s="16">
        <v>3.3159728932771802E-4</v>
      </c>
      <c r="T322" s="17">
        <v>524061.71</v>
      </c>
      <c r="U322" s="16">
        <v>-2.9850646247945801E-2</v>
      </c>
      <c r="V322" s="18">
        <v>3.6958954135714799</v>
      </c>
      <c r="W322" s="16">
        <v>3.0952227376330101E-3</v>
      </c>
      <c r="X322" s="18">
        <v>2.3142981768311199</v>
      </c>
      <c r="Y322" s="16">
        <v>3.4302442725619102E-2</v>
      </c>
      <c r="Z322" s="15">
        <v>2300426.12</v>
      </c>
      <c r="AA322" s="16">
        <v>-7.7523449747640702E-3</v>
      </c>
      <c r="AB322" s="17">
        <v>625441.68999999994</v>
      </c>
      <c r="AC322" s="16">
        <v>-6.7306742191183397E-3</v>
      </c>
      <c r="AD322" s="17">
        <v>1006601.17</v>
      </c>
      <c r="AE322" s="16">
        <v>-4.6709720435686303E-2</v>
      </c>
      <c r="AF322" s="18">
        <v>3.6780824764015998</v>
      </c>
      <c r="AG322" s="16">
        <v>-1.0285938859961601E-3</v>
      </c>
      <c r="AH322" s="18">
        <v>2.2853402008265098</v>
      </c>
      <c r="AI322" s="16">
        <v>4.0866225425824299E-2</v>
      </c>
      <c r="AJ322" s="15">
        <v>4671405.8600000003</v>
      </c>
      <c r="AK322" s="16">
        <v>-4.5365959795482698E-3</v>
      </c>
      <c r="AL322" s="17">
        <v>1267188.44</v>
      </c>
      <c r="AM322" s="16">
        <v>-6.2594073222772099E-3</v>
      </c>
      <c r="AN322" s="17">
        <v>2052609.71</v>
      </c>
      <c r="AO322" s="16">
        <v>-5.3164610949734598E-2</v>
      </c>
      <c r="AP322" s="18">
        <v>3.686433455785</v>
      </c>
      <c r="AQ322" s="16">
        <v>1.73366304589275E-3</v>
      </c>
      <c r="AR322" s="18">
        <v>2.2758373582866902</v>
      </c>
      <c r="AS322" s="16">
        <v>5.1358467937032998E-2</v>
      </c>
    </row>
    <row r="323" spans="3:45" x14ac:dyDescent="0.2">
      <c r="C323" s="144" t="s">
        <v>19</v>
      </c>
      <c r="D323" s="144" t="s">
        <v>12</v>
      </c>
      <c r="E323" s="145" t="s">
        <v>290</v>
      </c>
      <c r="F323" s="15">
        <v>352560.85</v>
      </c>
      <c r="G323" s="16">
        <v>7.2990149367927498E-2</v>
      </c>
      <c r="H323" s="142">
        <v>96067.61</v>
      </c>
      <c r="I323" s="141">
        <v>6.7136639099117407E-2</v>
      </c>
      <c r="J323" s="17">
        <v>152286.04999999999</v>
      </c>
      <c r="K323" s="16">
        <v>8.01436446023156E-2</v>
      </c>
      <c r="L323" s="18">
        <v>3.6699242335684201</v>
      </c>
      <c r="M323" s="16">
        <v>5.4852490808970896E-3</v>
      </c>
      <c r="N323" s="18">
        <v>2.3151224291391101</v>
      </c>
      <c r="O323" s="16">
        <v>-6.6227258477477404E-3</v>
      </c>
      <c r="P323" s="15">
        <v>1117691.42</v>
      </c>
      <c r="Q323" s="16">
        <v>3.6764265888877497E-2</v>
      </c>
      <c r="R323" s="17">
        <v>306164.87</v>
      </c>
      <c r="S323" s="16">
        <v>2.5415092921573301E-2</v>
      </c>
      <c r="T323" s="17">
        <v>489466.3</v>
      </c>
      <c r="U323" s="16">
        <v>3.3494429503785297E-2</v>
      </c>
      <c r="V323" s="18">
        <v>3.6506194195304</v>
      </c>
      <c r="W323" s="16">
        <v>1.1067881724823E-2</v>
      </c>
      <c r="X323" s="18">
        <v>2.2834900380271299</v>
      </c>
      <c r="Y323" s="16">
        <v>3.1638645470612099E-3</v>
      </c>
      <c r="Z323" s="15">
        <v>2140245.98</v>
      </c>
      <c r="AA323" s="16">
        <v>2.5251411255649499E-2</v>
      </c>
      <c r="AB323" s="17">
        <v>587283.75</v>
      </c>
      <c r="AC323" s="16">
        <v>8.6040964129915892E-3</v>
      </c>
      <c r="AD323" s="17">
        <v>931639.56</v>
      </c>
      <c r="AE323" s="16">
        <v>8.6835564689285993E-3</v>
      </c>
      <c r="AF323" s="18">
        <v>3.64431329829916</v>
      </c>
      <c r="AG323" s="16">
        <v>1.6505301636055899E-2</v>
      </c>
      <c r="AH323" s="18">
        <v>2.2972897157780601</v>
      </c>
      <c r="AI323" s="16">
        <v>1.6425225414320899E-2</v>
      </c>
      <c r="AJ323" s="15">
        <v>4160874.67</v>
      </c>
      <c r="AK323" s="16">
        <v>3.4903619838270797E-2</v>
      </c>
      <c r="AL323" s="17">
        <v>1153399.3600000001</v>
      </c>
      <c r="AM323" s="16">
        <v>2.3487044123408199E-2</v>
      </c>
      <c r="AN323" s="17">
        <v>1837150.18</v>
      </c>
      <c r="AO323" s="16">
        <v>2.5072552967116999E-2</v>
      </c>
      <c r="AP323" s="18">
        <v>3.6074882770872998</v>
      </c>
      <c r="AQ323" s="16">
        <v>1.1154587427768099E-2</v>
      </c>
      <c r="AR323" s="18">
        <v>2.2648527677797099</v>
      </c>
      <c r="AS323" s="16">
        <v>9.5906058968191696E-3</v>
      </c>
    </row>
    <row r="324" spans="3:45" x14ac:dyDescent="0.2">
      <c r="C324" s="144" t="s">
        <v>19</v>
      </c>
      <c r="D324" s="144" t="s">
        <v>12</v>
      </c>
      <c r="E324" s="145" t="s">
        <v>291</v>
      </c>
      <c r="F324" s="15">
        <v>346151.72</v>
      </c>
      <c r="G324" s="16">
        <v>-2.6129259618835499E-2</v>
      </c>
      <c r="H324" s="142">
        <v>86995.21</v>
      </c>
      <c r="I324" s="141">
        <v>-0.100826468661198</v>
      </c>
      <c r="J324" s="17">
        <v>149110.93</v>
      </c>
      <c r="K324" s="16">
        <v>-0.13163060771326901</v>
      </c>
      <c r="L324" s="18">
        <v>3.97897447457165</v>
      </c>
      <c r="M324" s="16">
        <v>8.3073184918093096E-2</v>
      </c>
      <c r="N324" s="18">
        <v>2.3214376035345001</v>
      </c>
      <c r="O324" s="16">
        <v>0.121493628208855</v>
      </c>
      <c r="P324" s="15">
        <v>1150179.51</v>
      </c>
      <c r="Q324" s="16">
        <v>2.2826893655401699E-2</v>
      </c>
      <c r="R324" s="17">
        <v>289256.5</v>
      </c>
      <c r="S324" s="16">
        <v>-1.8308633164722601E-2</v>
      </c>
      <c r="T324" s="17">
        <v>494114.33</v>
      </c>
      <c r="U324" s="16">
        <v>-4.4661799977432901E-2</v>
      </c>
      <c r="V324" s="18">
        <v>3.9763307306836699</v>
      </c>
      <c r="W324" s="16">
        <v>4.1902708131920201E-2</v>
      </c>
      <c r="X324" s="18">
        <v>2.3277598729022899</v>
      </c>
      <c r="Y324" s="16">
        <v>7.0643771631072994E-2</v>
      </c>
      <c r="Z324" s="15">
        <v>2200939.5</v>
      </c>
      <c r="AA324" s="16">
        <v>2.8385754950955001E-2</v>
      </c>
      <c r="AB324" s="17">
        <v>562384.55000000005</v>
      </c>
      <c r="AC324" s="16">
        <v>1.04540124786595E-2</v>
      </c>
      <c r="AD324" s="17">
        <v>965394.19</v>
      </c>
      <c r="AE324" s="16">
        <v>-8.1724656067555107E-3</v>
      </c>
      <c r="AF324" s="18">
        <v>3.9135845748251801</v>
      </c>
      <c r="AG324" s="16">
        <v>1.77462232331668E-2</v>
      </c>
      <c r="AH324" s="18">
        <v>2.2798350381619801</v>
      </c>
      <c r="AI324" s="16">
        <v>3.6859453171034499E-2</v>
      </c>
      <c r="AJ324" s="15">
        <v>4253410.5999999996</v>
      </c>
      <c r="AK324" s="16">
        <v>3.54094948415829E-2</v>
      </c>
      <c r="AL324" s="17">
        <v>1103230.57</v>
      </c>
      <c r="AM324" s="16">
        <v>2.2649852242685401E-2</v>
      </c>
      <c r="AN324" s="17">
        <v>1880303.2</v>
      </c>
      <c r="AO324" s="16">
        <v>-1.04558786021539E-3</v>
      </c>
      <c r="AP324" s="18">
        <v>3.8554140137722999</v>
      </c>
      <c r="AQ324" s="16">
        <v>1.2477039497845E-2</v>
      </c>
      <c r="AR324" s="18">
        <v>2.2620876250170698</v>
      </c>
      <c r="AS324" s="16">
        <v>3.6493239590093499E-2</v>
      </c>
    </row>
    <row r="325" spans="3:45" x14ac:dyDescent="0.2">
      <c r="C325" s="144" t="s">
        <v>19</v>
      </c>
      <c r="D325" s="144" t="s">
        <v>12</v>
      </c>
      <c r="E325" s="145" t="s">
        <v>292</v>
      </c>
      <c r="F325" s="15">
        <v>2571660.42</v>
      </c>
      <c r="G325" s="16">
        <v>1.13406250587596E-3</v>
      </c>
      <c r="H325" s="142">
        <v>663013.87</v>
      </c>
      <c r="I325" s="141">
        <v>1.8320445654396202E-2</v>
      </c>
      <c r="J325" s="17">
        <v>1176840.53</v>
      </c>
      <c r="K325" s="16">
        <v>-1.4974879418303401E-2</v>
      </c>
      <c r="L325" s="18">
        <v>3.87874301935795</v>
      </c>
      <c r="M325" s="16">
        <v>-1.6877185587171401E-2</v>
      </c>
      <c r="N325" s="18">
        <v>2.1852242121538801</v>
      </c>
      <c r="O325" s="16">
        <v>1.6353838686536702E-2</v>
      </c>
      <c r="P325" s="15">
        <v>8600359.7899999991</v>
      </c>
      <c r="Q325" s="16">
        <v>2.9882577138220099E-2</v>
      </c>
      <c r="R325" s="17">
        <v>2168438.92</v>
      </c>
      <c r="S325" s="16">
        <v>4.0821427023986397E-2</v>
      </c>
      <c r="T325" s="17">
        <v>3885079.11</v>
      </c>
      <c r="U325" s="16">
        <v>1.6623741508237502E-2</v>
      </c>
      <c r="V325" s="18">
        <v>3.9661526597207502</v>
      </c>
      <c r="W325" s="16">
        <v>-1.05098238773232E-2</v>
      </c>
      <c r="X325" s="18">
        <v>2.2136897464618199</v>
      </c>
      <c r="Y325" s="16">
        <v>1.3042028322407801E-2</v>
      </c>
      <c r="Z325" s="15">
        <v>16526849.91</v>
      </c>
      <c r="AA325" s="16">
        <v>1.50010777214356E-2</v>
      </c>
      <c r="AB325" s="17">
        <v>4156179.11</v>
      </c>
      <c r="AC325" s="16">
        <v>2.4304788323635598E-2</v>
      </c>
      <c r="AD325" s="17">
        <v>7532309.5999999996</v>
      </c>
      <c r="AE325" s="16">
        <v>1.2378378731753899E-2</v>
      </c>
      <c r="AF325" s="18">
        <v>3.97645276408696</v>
      </c>
      <c r="AG325" s="16">
        <v>-9.0829513912811504E-3</v>
      </c>
      <c r="AH325" s="18">
        <v>2.19412780244721</v>
      </c>
      <c r="AI325" s="16">
        <v>2.5906311758328001E-3</v>
      </c>
      <c r="AJ325" s="15">
        <v>31633637.34</v>
      </c>
      <c r="AK325" s="16">
        <v>9.71546243811423E-3</v>
      </c>
      <c r="AL325" s="17">
        <v>8011687.5</v>
      </c>
      <c r="AM325" s="16">
        <v>4.1448177332659999E-2</v>
      </c>
      <c r="AN325" s="17">
        <v>14591667.27</v>
      </c>
      <c r="AO325" s="16">
        <v>3.47083279937127E-2</v>
      </c>
      <c r="AP325" s="18">
        <v>3.9484362489175999</v>
      </c>
      <c r="AQ325" s="16">
        <v>-3.0469797331461101E-2</v>
      </c>
      <c r="AR325" s="18">
        <v>2.16792479945302</v>
      </c>
      <c r="AS325" s="16">
        <v>-2.4154503138154201E-2</v>
      </c>
    </row>
    <row r="326" spans="3:45" x14ac:dyDescent="0.2">
      <c r="C326" s="144" t="s">
        <v>19</v>
      </c>
      <c r="D326" s="144" t="s">
        <v>12</v>
      </c>
      <c r="E326" s="145" t="s">
        <v>293</v>
      </c>
      <c r="F326" s="15">
        <v>199827.09</v>
      </c>
      <c r="G326" s="16">
        <v>4.6100725905823302E-3</v>
      </c>
      <c r="H326" s="142">
        <v>52402.82</v>
      </c>
      <c r="I326" s="141">
        <v>-3.3908182338911498E-2</v>
      </c>
      <c r="J326" s="17">
        <v>79710.39</v>
      </c>
      <c r="K326" s="16">
        <v>-6.06837072020142E-2</v>
      </c>
      <c r="L326" s="18">
        <v>3.8132888649885599</v>
      </c>
      <c r="M326" s="16">
        <v>3.9870180272043497E-2</v>
      </c>
      <c r="N326" s="18">
        <v>2.5069139669245102</v>
      </c>
      <c r="O326" s="16">
        <v>6.9512027304565002E-2</v>
      </c>
      <c r="P326" s="15">
        <v>651373.77</v>
      </c>
      <c r="Q326" s="16">
        <v>2.28175219434128E-2</v>
      </c>
      <c r="R326" s="17">
        <v>170841.18</v>
      </c>
      <c r="S326" s="16">
        <v>-1.8307428661857899E-2</v>
      </c>
      <c r="T326" s="17">
        <v>255729.9</v>
      </c>
      <c r="U326" s="16">
        <v>-6.1081184915787699E-2</v>
      </c>
      <c r="V326" s="18">
        <v>3.8127445034036902</v>
      </c>
      <c r="W326" s="16">
        <v>4.18918832697424E-2</v>
      </c>
      <c r="X326" s="18">
        <v>2.54711619564236</v>
      </c>
      <c r="Y326" s="16">
        <v>8.9356721274858594E-2</v>
      </c>
      <c r="Z326" s="15">
        <v>1207182.8500000001</v>
      </c>
      <c r="AA326" s="16">
        <v>5.66652653891865E-3</v>
      </c>
      <c r="AB326" s="17">
        <v>325881.52</v>
      </c>
      <c r="AC326" s="16">
        <v>-7.3675838858507604E-3</v>
      </c>
      <c r="AD326" s="17">
        <v>494918.59</v>
      </c>
      <c r="AE326" s="16">
        <v>-4.9460170698556398E-2</v>
      </c>
      <c r="AF326" s="18">
        <v>3.7043611739628601</v>
      </c>
      <c r="AG326" s="16">
        <v>1.3130853086376E-2</v>
      </c>
      <c r="AH326" s="18">
        <v>2.4391543869871599</v>
      </c>
      <c r="AI326" s="16">
        <v>5.7995147113391203E-2</v>
      </c>
      <c r="AJ326" s="15">
        <v>2434732.9</v>
      </c>
      <c r="AK326" s="16">
        <v>2.0759015531879199E-2</v>
      </c>
      <c r="AL326" s="17">
        <v>666055.59</v>
      </c>
      <c r="AM326" s="16">
        <v>1.55748582705173E-2</v>
      </c>
      <c r="AN326" s="17">
        <v>1023574.61</v>
      </c>
      <c r="AO326" s="16">
        <v>-3.1035098765352299E-2</v>
      </c>
      <c r="AP326" s="18">
        <v>3.6554499902928499</v>
      </c>
      <c r="AQ326" s="16">
        <v>5.1046530141463297E-3</v>
      </c>
      <c r="AR326" s="18">
        <v>2.3786569891568501</v>
      </c>
      <c r="AS326" s="16">
        <v>5.3453034502318697E-2</v>
      </c>
    </row>
    <row r="327" spans="3:45" x14ac:dyDescent="0.2">
      <c r="C327" s="144" t="s">
        <v>19</v>
      </c>
      <c r="D327" s="144" t="s">
        <v>12</v>
      </c>
      <c r="E327" s="145" t="s">
        <v>294</v>
      </c>
      <c r="F327" s="15">
        <v>1078788.98</v>
      </c>
      <c r="G327" s="16">
        <v>6.8164809849918906E-2</v>
      </c>
      <c r="H327" s="142">
        <v>290198.08</v>
      </c>
      <c r="I327" s="141">
        <v>7.1417461081943301E-2</v>
      </c>
      <c r="J327" s="17">
        <v>456756.72</v>
      </c>
      <c r="K327" s="16">
        <v>9.1890190093671595E-2</v>
      </c>
      <c r="L327" s="18">
        <v>3.7174228719914302</v>
      </c>
      <c r="M327" s="16">
        <v>-3.0358392971677802E-3</v>
      </c>
      <c r="N327" s="18">
        <v>2.3618458859236902</v>
      </c>
      <c r="O327" s="16">
        <v>-2.17287236931007E-2</v>
      </c>
      <c r="P327" s="15">
        <v>3439036.93</v>
      </c>
      <c r="Q327" s="16">
        <v>3.53583420436673E-2</v>
      </c>
      <c r="R327" s="17">
        <v>922565.28</v>
      </c>
      <c r="S327" s="16">
        <v>2.12588464231355E-2</v>
      </c>
      <c r="T327" s="17">
        <v>1471728.89</v>
      </c>
      <c r="U327" s="16">
        <v>4.9168277250103302E-2</v>
      </c>
      <c r="V327" s="18">
        <v>3.7276895245830199</v>
      </c>
      <c r="W327" s="16">
        <v>1.3805996070353901E-2</v>
      </c>
      <c r="X327" s="18">
        <v>2.3367326369464698</v>
      </c>
      <c r="Y327" s="16">
        <v>-1.3162745677587699E-2</v>
      </c>
      <c r="Z327" s="15">
        <v>6585365.1900000004</v>
      </c>
      <c r="AA327" s="16">
        <v>3.0996153439071202E-2</v>
      </c>
      <c r="AB327" s="17">
        <v>1769369.36</v>
      </c>
      <c r="AC327" s="16">
        <v>1.41324503759159E-2</v>
      </c>
      <c r="AD327" s="17">
        <v>2800665.29</v>
      </c>
      <c r="AE327" s="16">
        <v>3.0298065646681398E-2</v>
      </c>
      <c r="AF327" s="18">
        <v>3.7218713847288498</v>
      </c>
      <c r="AG327" s="16">
        <v>1.6628698802512699E-2</v>
      </c>
      <c r="AH327" s="18">
        <v>2.35135744835828</v>
      </c>
      <c r="AI327" s="16">
        <v>6.7755906340701499E-4</v>
      </c>
      <c r="AJ327" s="15">
        <v>12594224.09</v>
      </c>
      <c r="AK327" s="16">
        <v>4.7442582739728102E-2</v>
      </c>
      <c r="AL327" s="17">
        <v>3421040.58</v>
      </c>
      <c r="AM327" s="16">
        <v>3.8322256489519202E-2</v>
      </c>
      <c r="AN327" s="17">
        <v>5411649.6799999997</v>
      </c>
      <c r="AO327" s="16">
        <v>5.0321939953132E-2</v>
      </c>
      <c r="AP327" s="18">
        <v>3.6814015488819498</v>
      </c>
      <c r="AQ327" s="16">
        <v>8.7837144905705093E-3</v>
      </c>
      <c r="AR327" s="18">
        <v>2.3272430468928702</v>
      </c>
      <c r="AS327" s="16">
        <v>-2.7414044245639298E-3</v>
      </c>
    </row>
    <row r="328" spans="3:45" x14ac:dyDescent="0.2">
      <c r="C328" s="144" t="s">
        <v>19</v>
      </c>
      <c r="D328" s="144" t="s">
        <v>12</v>
      </c>
      <c r="E328" s="145" t="s">
        <v>295</v>
      </c>
      <c r="F328" s="15">
        <v>617151.78</v>
      </c>
      <c r="G328" s="16">
        <v>1.83340186009315E-2</v>
      </c>
      <c r="H328" s="142">
        <v>194716.09</v>
      </c>
      <c r="I328" s="141">
        <v>-9.5344652871727401E-2</v>
      </c>
      <c r="J328" s="17">
        <v>298961.90000000002</v>
      </c>
      <c r="K328" s="16">
        <v>-0.149426609178407</v>
      </c>
      <c r="L328" s="18">
        <v>3.16949554605374</v>
      </c>
      <c r="M328" s="16">
        <v>0.12565964688488199</v>
      </c>
      <c r="N328" s="18">
        <v>2.0643158208454002</v>
      </c>
      <c r="O328" s="16">
        <v>0.197232395922113</v>
      </c>
      <c r="P328" s="15">
        <v>2136358.96</v>
      </c>
      <c r="Q328" s="16">
        <v>1.3362598021317999E-2</v>
      </c>
      <c r="R328" s="17">
        <v>672837.73</v>
      </c>
      <c r="S328" s="16">
        <v>-9.1656702856069194E-2</v>
      </c>
      <c r="T328" s="17">
        <v>1076478.42</v>
      </c>
      <c r="U328" s="16">
        <v>-0.13316130796751699</v>
      </c>
      <c r="V328" s="18">
        <v>3.1751473865771498</v>
      </c>
      <c r="W328" s="16">
        <v>0.11561631071379699</v>
      </c>
      <c r="X328" s="18">
        <v>1.98458131654883</v>
      </c>
      <c r="Y328" s="16">
        <v>0.16903249397564299</v>
      </c>
      <c r="Z328" s="15">
        <v>3937847.86</v>
      </c>
      <c r="AA328" s="16">
        <v>4.1290473892660502E-3</v>
      </c>
      <c r="AB328" s="17">
        <v>1233393.21</v>
      </c>
      <c r="AC328" s="16">
        <v>-3.3334310402027501E-2</v>
      </c>
      <c r="AD328" s="17">
        <v>2014441.04</v>
      </c>
      <c r="AE328" s="16">
        <v>-5.9245642737962199E-2</v>
      </c>
      <c r="AF328" s="18">
        <v>3.1926946152070999</v>
      </c>
      <c r="AG328" s="16">
        <v>3.87552368874024E-2</v>
      </c>
      <c r="AH328" s="18">
        <v>1.9548091911392</v>
      </c>
      <c r="AI328" s="16">
        <v>6.7365821521861893E-2</v>
      </c>
      <c r="AJ328" s="15">
        <v>7849277.4800000004</v>
      </c>
      <c r="AK328" s="16">
        <v>2.27391169528149E-2</v>
      </c>
      <c r="AL328" s="17">
        <v>2532128.46</v>
      </c>
      <c r="AM328" s="16">
        <v>-8.7094617097160205E-4</v>
      </c>
      <c r="AN328" s="17">
        <v>4182291.47</v>
      </c>
      <c r="AO328" s="16">
        <v>-2.7526386466164201E-2</v>
      </c>
      <c r="AP328" s="18">
        <v>3.0998733294913499</v>
      </c>
      <c r="AQ328" s="16">
        <v>2.3630644142820401E-2</v>
      </c>
      <c r="AR328" s="18">
        <v>1.8767887260617</v>
      </c>
      <c r="AS328" s="16">
        <v>5.1688295414331203E-2</v>
      </c>
    </row>
    <row r="329" spans="3:45" x14ac:dyDescent="0.2">
      <c r="C329" s="144" t="s">
        <v>19</v>
      </c>
      <c r="D329" s="144" t="s">
        <v>12</v>
      </c>
      <c r="E329" s="145" t="s">
        <v>296</v>
      </c>
      <c r="F329" s="15">
        <v>586483.57999999996</v>
      </c>
      <c r="G329" s="16">
        <v>-6.2557025381551695E-2</v>
      </c>
      <c r="H329" s="142">
        <v>177170.03</v>
      </c>
      <c r="I329" s="141">
        <v>-0.125930644184615</v>
      </c>
      <c r="J329" s="17">
        <v>314355.21999999997</v>
      </c>
      <c r="K329" s="16">
        <v>-0.13136987038352599</v>
      </c>
      <c r="L329" s="18">
        <v>3.3102866212756199</v>
      </c>
      <c r="M329" s="16">
        <v>7.2504107804974904E-2</v>
      </c>
      <c r="N329" s="18">
        <v>1.8656715164456299</v>
      </c>
      <c r="O329" s="16">
        <v>7.9219961011894796E-2</v>
      </c>
      <c r="P329" s="15">
        <v>2111896.79</v>
      </c>
      <c r="Q329" s="16">
        <v>-2.6780206618945601E-3</v>
      </c>
      <c r="R329" s="17">
        <v>674576.6</v>
      </c>
      <c r="S329" s="16">
        <v>-1.7303688458439E-2</v>
      </c>
      <c r="T329" s="17">
        <v>1212563.6100000001</v>
      </c>
      <c r="U329" s="16">
        <v>-1.4460731652791801E-2</v>
      </c>
      <c r="V329" s="18">
        <v>3.1306997455885699</v>
      </c>
      <c r="W329" s="16">
        <v>1.48832020887522E-2</v>
      </c>
      <c r="X329" s="18">
        <v>1.7416791767320099</v>
      </c>
      <c r="Y329" s="16">
        <v>1.1955597680706601E-2</v>
      </c>
      <c r="Z329" s="15">
        <v>3962868.66</v>
      </c>
      <c r="AA329" s="16">
        <v>7.67778221823401E-4</v>
      </c>
      <c r="AB329" s="17">
        <v>1260270.04</v>
      </c>
      <c r="AC329" s="16">
        <v>2.22676238914108E-2</v>
      </c>
      <c r="AD329" s="17">
        <v>2271247.4300000002</v>
      </c>
      <c r="AE329" s="16">
        <v>2.5197137564201801E-2</v>
      </c>
      <c r="AF329" s="18">
        <v>3.14445994447349</v>
      </c>
      <c r="AG329" s="16">
        <v>-2.10315236119335E-2</v>
      </c>
      <c r="AH329" s="18">
        <v>1.74479830231442</v>
      </c>
      <c r="AI329" s="16">
        <v>-2.3828938305876301E-2</v>
      </c>
      <c r="AJ329" s="15">
        <v>7944324.4100000001</v>
      </c>
      <c r="AK329" s="16">
        <v>1.20386882514664E-2</v>
      </c>
      <c r="AL329" s="17">
        <v>2541710.61</v>
      </c>
      <c r="AM329" s="16">
        <v>2.4767090325877001E-2</v>
      </c>
      <c r="AN329" s="17">
        <v>4557459.59</v>
      </c>
      <c r="AO329" s="16">
        <v>2.01366188922435E-2</v>
      </c>
      <c r="AP329" s="18">
        <v>3.1255817946953499</v>
      </c>
      <c r="AQ329" s="16">
        <v>-1.24207756031306E-2</v>
      </c>
      <c r="AR329" s="18">
        <v>1.7431475261857501</v>
      </c>
      <c r="AS329" s="16">
        <v>-7.9380844592860794E-3</v>
      </c>
    </row>
    <row r="330" spans="3:45" x14ac:dyDescent="0.2">
      <c r="C330" s="144" t="s">
        <v>19</v>
      </c>
      <c r="D330" s="144" t="s">
        <v>12</v>
      </c>
      <c r="E330" s="145" t="s">
        <v>297</v>
      </c>
      <c r="F330" s="15">
        <v>268834.83</v>
      </c>
      <c r="G330" s="16">
        <v>-6.1011126343415399E-3</v>
      </c>
      <c r="H330" s="142">
        <v>71973.33</v>
      </c>
      <c r="I330" s="141">
        <v>-3.2087042239504697E-2</v>
      </c>
      <c r="J330" s="17">
        <v>108455.05</v>
      </c>
      <c r="K330" s="16">
        <v>-6.3784835056409805E-2</v>
      </c>
      <c r="L330" s="18">
        <v>3.7352006639125901</v>
      </c>
      <c r="M330" s="16">
        <v>2.68473827081393E-2</v>
      </c>
      <c r="N330" s="18">
        <v>2.4787672865394499</v>
      </c>
      <c r="O330" s="16">
        <v>6.1613744983017797E-2</v>
      </c>
      <c r="P330" s="15">
        <v>857224.94</v>
      </c>
      <c r="Q330" s="16">
        <v>-9.82512059030821E-3</v>
      </c>
      <c r="R330" s="17">
        <v>230567.77</v>
      </c>
      <c r="S330" s="16">
        <v>-2.9550161402980099E-2</v>
      </c>
      <c r="T330" s="17">
        <v>347361.07</v>
      </c>
      <c r="U330" s="16">
        <v>-6.1530259139346198E-2</v>
      </c>
      <c r="V330" s="18">
        <v>3.7178871097205</v>
      </c>
      <c r="W330" s="16">
        <v>2.0325667569988298E-2</v>
      </c>
      <c r="X330" s="18">
        <v>2.46782099099361</v>
      </c>
      <c r="Y330" s="16">
        <v>5.5095157891420297E-2</v>
      </c>
      <c r="Z330" s="15">
        <v>1613199.47</v>
      </c>
      <c r="AA330" s="16">
        <v>-1.6153805972622799E-2</v>
      </c>
      <c r="AB330" s="17">
        <v>442059.56</v>
      </c>
      <c r="AC330" s="16">
        <v>-1.8483550024594599E-2</v>
      </c>
      <c r="AD330" s="17">
        <v>672855.01</v>
      </c>
      <c r="AE330" s="16">
        <v>-4.71493905830399E-2</v>
      </c>
      <c r="AF330" s="18">
        <v>3.64928081184354</v>
      </c>
      <c r="AG330" s="16">
        <v>2.3736169190339699E-3</v>
      </c>
      <c r="AH330" s="18">
        <v>2.3975439671616599</v>
      </c>
      <c r="AI330" s="16">
        <v>3.2529322334571301E-2</v>
      </c>
      <c r="AJ330" s="15">
        <v>3243320.56</v>
      </c>
      <c r="AK330" s="16">
        <v>-4.2664576997492598E-3</v>
      </c>
      <c r="AL330" s="17">
        <v>896191.32</v>
      </c>
      <c r="AM330" s="16">
        <v>2.62288777296814E-3</v>
      </c>
      <c r="AN330" s="17">
        <v>1374913.9</v>
      </c>
      <c r="AO330" s="16">
        <v>-2.6759689916554499E-2</v>
      </c>
      <c r="AP330" s="18">
        <v>3.61900465628255</v>
      </c>
      <c r="AQ330" s="16">
        <v>-6.87132276425482E-3</v>
      </c>
      <c r="AR330" s="18">
        <v>2.3589263007669099</v>
      </c>
      <c r="AS330" s="16">
        <v>2.3111693981188099E-2</v>
      </c>
    </row>
    <row r="331" spans="3:45" x14ac:dyDescent="0.2">
      <c r="C331" s="144" t="s">
        <v>19</v>
      </c>
      <c r="D331" s="144" t="s">
        <v>12</v>
      </c>
      <c r="E331" s="145" t="s">
        <v>298</v>
      </c>
      <c r="F331" s="15">
        <v>489972.87</v>
      </c>
      <c r="G331" s="16">
        <v>-0.14822781418252801</v>
      </c>
      <c r="H331" s="142">
        <v>133238.71</v>
      </c>
      <c r="I331" s="141">
        <v>-0.15927946700679499</v>
      </c>
      <c r="J331" s="17">
        <v>202442.92</v>
      </c>
      <c r="K331" s="16">
        <v>-0.15651988557768101</v>
      </c>
      <c r="L331" s="18">
        <v>3.6774062883076599</v>
      </c>
      <c r="M331" s="16">
        <v>1.31454536799759E-2</v>
      </c>
      <c r="N331" s="18">
        <v>2.4203013372855899</v>
      </c>
      <c r="O331" s="16">
        <v>9.8307846899657395E-3</v>
      </c>
      <c r="P331" s="15">
        <v>1510083.27</v>
      </c>
      <c r="Q331" s="16">
        <v>-5.7906877845096898E-2</v>
      </c>
      <c r="R331" s="17">
        <v>413606.29</v>
      </c>
      <c r="S331" s="16">
        <v>-6.5517289994359296E-2</v>
      </c>
      <c r="T331" s="17">
        <v>637104.13</v>
      </c>
      <c r="U331" s="16">
        <v>-7.3210579941811793E-2</v>
      </c>
      <c r="V331" s="18">
        <v>3.6510162115764699</v>
      </c>
      <c r="W331" s="16">
        <v>8.14398390443879E-3</v>
      </c>
      <c r="X331" s="18">
        <v>2.3702299183023698</v>
      </c>
      <c r="Y331" s="16">
        <v>1.65125990494733E-2</v>
      </c>
      <c r="Z331" s="15">
        <v>2951242.53</v>
      </c>
      <c r="AA331" s="16">
        <v>-3.06067132362246E-2</v>
      </c>
      <c r="AB331" s="17">
        <v>808171.85</v>
      </c>
      <c r="AC331" s="16">
        <v>-3.7422601501885103E-2</v>
      </c>
      <c r="AD331" s="17">
        <v>1235018.94</v>
      </c>
      <c r="AE331" s="16">
        <v>-5.7971420084475103E-2</v>
      </c>
      <c r="AF331" s="18">
        <v>3.65175120860743</v>
      </c>
      <c r="AG331" s="16">
        <v>7.0808729524453303E-3</v>
      </c>
      <c r="AH331" s="18">
        <v>2.3896334172818401</v>
      </c>
      <c r="AI331" s="16">
        <v>2.9048701315096299E-2</v>
      </c>
      <c r="AJ331" s="15">
        <v>6600955.4199999999</v>
      </c>
      <c r="AK331" s="16">
        <v>1.9838229689401301E-3</v>
      </c>
      <c r="AL331" s="17">
        <v>1834785.47</v>
      </c>
      <c r="AM331" s="16">
        <v>-6.6025137537072402E-4</v>
      </c>
      <c r="AN331" s="17">
        <v>2780620.36</v>
      </c>
      <c r="AO331" s="16">
        <v>-2.6215968097715599E-2</v>
      </c>
      <c r="AP331" s="18">
        <v>3.5976715141525499</v>
      </c>
      <c r="AQ331" s="16">
        <v>2.6458212514311199E-3</v>
      </c>
      <c r="AR331" s="18">
        <v>2.3739146540666201</v>
      </c>
      <c r="AS331" s="16">
        <v>2.8958978729162001E-2</v>
      </c>
    </row>
    <row r="332" spans="3:45" x14ac:dyDescent="0.2">
      <c r="C332" s="144" t="s">
        <v>19</v>
      </c>
      <c r="D332" s="144" t="s">
        <v>12</v>
      </c>
      <c r="E332" s="145" t="s">
        <v>299</v>
      </c>
      <c r="F332" s="15">
        <v>2723444.25</v>
      </c>
      <c r="G332" s="16">
        <v>-7.53567875679981E-3</v>
      </c>
      <c r="H332" s="142">
        <v>816442.72</v>
      </c>
      <c r="I332" s="141">
        <v>-9.1641933880194804E-3</v>
      </c>
      <c r="J332" s="17">
        <v>1242299.72</v>
      </c>
      <c r="K332" s="16">
        <v>8.5399231182772695E-3</v>
      </c>
      <c r="L332" s="18">
        <v>3.3357444230747801</v>
      </c>
      <c r="M332" s="16">
        <v>1.6435766858165801E-3</v>
      </c>
      <c r="N332" s="18">
        <v>2.1922602139844298</v>
      </c>
      <c r="O332" s="16">
        <v>-1.5939479941828701E-2</v>
      </c>
      <c r="P332" s="15">
        <v>11546570.83</v>
      </c>
      <c r="Q332" s="16">
        <v>0.15187986493736</v>
      </c>
      <c r="R332" s="17">
        <v>3551808.91</v>
      </c>
      <c r="S332" s="16">
        <v>0.23729911274993501</v>
      </c>
      <c r="T332" s="17">
        <v>4445578.87</v>
      </c>
      <c r="U332" s="16">
        <v>9.2853455927150094E-2</v>
      </c>
      <c r="V332" s="18">
        <v>3.2508986610994199</v>
      </c>
      <c r="W332" s="16">
        <v>-6.9036861767990704E-2</v>
      </c>
      <c r="X332" s="18">
        <v>2.5973154830115499</v>
      </c>
      <c r="Y332" s="16">
        <v>5.4011275427713702E-2</v>
      </c>
      <c r="Z332" s="15">
        <v>19991059.91</v>
      </c>
      <c r="AA332" s="16">
        <v>-2.5610822707606701E-3</v>
      </c>
      <c r="AB332" s="17">
        <v>6034330.6100000003</v>
      </c>
      <c r="AC332" s="16">
        <v>7.1835394386158893E-2</v>
      </c>
      <c r="AD332" s="17">
        <v>8173398.8300000001</v>
      </c>
      <c r="AE332" s="16">
        <v>2.0663737046383999E-2</v>
      </c>
      <c r="AF332" s="18">
        <v>3.31288774215836</v>
      </c>
      <c r="AG332" s="16">
        <v>-6.9410356335103701E-2</v>
      </c>
      <c r="AH332" s="18">
        <v>2.4458686436080801</v>
      </c>
      <c r="AI332" s="16">
        <v>-2.27546237552761E-2</v>
      </c>
      <c r="AJ332" s="15">
        <v>36793703.840000004</v>
      </c>
      <c r="AK332" s="16">
        <v>-2.71712440465588E-3</v>
      </c>
      <c r="AL332" s="17">
        <v>10902643.029999999</v>
      </c>
      <c r="AM332" s="16">
        <v>8.4866388638238505E-2</v>
      </c>
      <c r="AN332" s="17">
        <v>15233459.26</v>
      </c>
      <c r="AO332" s="16">
        <v>1.30452224084638E-2</v>
      </c>
      <c r="AP332" s="18">
        <v>3.37475085066598</v>
      </c>
      <c r="AQ332" s="16">
        <v>-8.0732073516289998E-2</v>
      </c>
      <c r="AR332" s="18">
        <v>2.4153216424461701</v>
      </c>
      <c r="AS332" s="16">
        <v>-1.55593713532803E-2</v>
      </c>
    </row>
    <row r="333" spans="3:45" x14ac:dyDescent="0.2">
      <c r="C333" s="144" t="s">
        <v>19</v>
      </c>
      <c r="D333" s="144" t="s">
        <v>12</v>
      </c>
      <c r="E333" s="145" t="s">
        <v>300</v>
      </c>
      <c r="F333" s="15">
        <v>1375347.38</v>
      </c>
      <c r="G333" s="16">
        <v>-1.25751151698152E-2</v>
      </c>
      <c r="H333" s="142">
        <v>381470.74</v>
      </c>
      <c r="I333" s="141">
        <v>-2.1657597134475601E-2</v>
      </c>
      <c r="J333" s="17">
        <v>631886.41</v>
      </c>
      <c r="K333" s="16">
        <v>-9.0159531631953498E-3</v>
      </c>
      <c r="L333" s="18">
        <v>3.6053810575353702</v>
      </c>
      <c r="M333" s="16">
        <v>9.2835411590647607E-3</v>
      </c>
      <c r="N333" s="18">
        <v>2.1765737610973499</v>
      </c>
      <c r="O333" s="16">
        <v>-3.5915431918209801E-3</v>
      </c>
      <c r="P333" s="15">
        <v>4514255.42</v>
      </c>
      <c r="Q333" s="16">
        <v>1.3101838941514701E-2</v>
      </c>
      <c r="R333" s="17">
        <v>1262362.6499999999</v>
      </c>
      <c r="S333" s="16">
        <v>1.8741557899969601E-2</v>
      </c>
      <c r="T333" s="17">
        <v>2049925.79</v>
      </c>
      <c r="U333" s="16">
        <v>2.1849804025790301E-2</v>
      </c>
      <c r="V333" s="18">
        <v>3.57603690191563</v>
      </c>
      <c r="W333" s="16">
        <v>-5.5359663250417702E-3</v>
      </c>
      <c r="X333" s="18">
        <v>2.2021555326644302</v>
      </c>
      <c r="Y333" s="16">
        <v>-8.5609108597086599E-3</v>
      </c>
      <c r="Z333" s="15">
        <v>8356656.71</v>
      </c>
      <c r="AA333" s="16">
        <v>1.42165479925291E-2</v>
      </c>
      <c r="AB333" s="17">
        <v>2370748.15</v>
      </c>
      <c r="AC333" s="16">
        <v>2.67958119466278E-2</v>
      </c>
      <c r="AD333" s="17">
        <v>3884598.11</v>
      </c>
      <c r="AE333" s="16">
        <v>3.7439374790646199E-2</v>
      </c>
      <c r="AF333" s="18">
        <v>3.52490276539918</v>
      </c>
      <c r="AG333" s="16">
        <v>-1.2250988763043799E-2</v>
      </c>
      <c r="AH333" s="18">
        <v>2.1512281253722798</v>
      </c>
      <c r="AI333" s="16">
        <v>-2.2384755545646801E-2</v>
      </c>
      <c r="AJ333" s="15">
        <v>16538438.539999999</v>
      </c>
      <c r="AK333" s="16">
        <v>1.96338592024877E-2</v>
      </c>
      <c r="AL333" s="17">
        <v>4637493.3600000003</v>
      </c>
      <c r="AM333" s="16">
        <v>2.5646169346511798E-2</v>
      </c>
      <c r="AN333" s="17">
        <v>7613746.4900000002</v>
      </c>
      <c r="AO333" s="16">
        <v>3.1509835220327902E-2</v>
      </c>
      <c r="AP333" s="18">
        <v>3.5662452226131101</v>
      </c>
      <c r="AQ333" s="16">
        <v>-5.8619729919674596E-3</v>
      </c>
      <c r="AR333" s="18">
        <v>2.17218140395426</v>
      </c>
      <c r="AS333" s="16">
        <v>-1.15131970751432E-2</v>
      </c>
    </row>
    <row r="334" spans="3:45" x14ac:dyDescent="0.2">
      <c r="C334" s="144" t="s">
        <v>19</v>
      </c>
      <c r="D334" s="144" t="s">
        <v>12</v>
      </c>
      <c r="E334" s="145" t="s">
        <v>301</v>
      </c>
      <c r="F334" s="15">
        <v>210426.77</v>
      </c>
      <c r="G334" s="16">
        <v>0.109944651190465</v>
      </c>
      <c r="H334" s="142">
        <v>56494.74</v>
      </c>
      <c r="I334" s="141">
        <v>0.120846653306518</v>
      </c>
      <c r="J334" s="17">
        <v>90115.27</v>
      </c>
      <c r="K334" s="16">
        <v>0.10481278374226501</v>
      </c>
      <c r="L334" s="18">
        <v>3.72471437163885</v>
      </c>
      <c r="M334" s="16">
        <v>-9.7265777471807896E-3</v>
      </c>
      <c r="N334" s="18">
        <v>2.33508449788809</v>
      </c>
      <c r="O334" s="16">
        <v>4.6450109228609602E-3</v>
      </c>
      <c r="P334" s="15">
        <v>670853.84</v>
      </c>
      <c r="Q334" s="16">
        <v>0.101564756513793</v>
      </c>
      <c r="R334" s="17">
        <v>178729.27</v>
      </c>
      <c r="S334" s="16">
        <v>0.102973244905863</v>
      </c>
      <c r="T334" s="17">
        <v>283570.71000000002</v>
      </c>
      <c r="U334" s="16">
        <v>8.63170744620088E-2</v>
      </c>
      <c r="V334" s="18">
        <v>3.7534637723300701</v>
      </c>
      <c r="W334" s="16">
        <v>-1.27699234643794E-3</v>
      </c>
      <c r="X334" s="18">
        <v>2.36573742048324</v>
      </c>
      <c r="Y334" s="16">
        <v>1.4036124820495001E-2</v>
      </c>
      <c r="Z334" s="15">
        <v>1287679.97</v>
      </c>
      <c r="AA334" s="16">
        <v>6.3247164247547005E-2</v>
      </c>
      <c r="AB334" s="17">
        <v>343937.19</v>
      </c>
      <c r="AC334" s="16">
        <v>6.3768384980781606E-2</v>
      </c>
      <c r="AD334" s="17">
        <v>548744.25</v>
      </c>
      <c r="AE334" s="16">
        <v>5.1898785861258699E-2</v>
      </c>
      <c r="AF334" s="18">
        <v>3.74393932217682</v>
      </c>
      <c r="AG334" s="16">
        <v>-4.8997576971973004E-4</v>
      </c>
      <c r="AH334" s="18">
        <v>2.3465940098689</v>
      </c>
      <c r="AI334" s="16">
        <v>1.0788469897316799E-2</v>
      </c>
      <c r="AJ334" s="15">
        <v>2499318.4900000002</v>
      </c>
      <c r="AK334" s="16">
        <v>1.4500157728786101E-2</v>
      </c>
      <c r="AL334" s="17">
        <v>669336.44999999995</v>
      </c>
      <c r="AM334" s="16">
        <v>1.1091292538446901E-2</v>
      </c>
      <c r="AN334" s="17">
        <v>1066217.69</v>
      </c>
      <c r="AO334" s="16">
        <v>-6.5368270417792002E-3</v>
      </c>
      <c r="AP334" s="18">
        <v>3.7340241817101099</v>
      </c>
      <c r="AQ334" s="16">
        <v>3.3714712167889202E-3</v>
      </c>
      <c r="AR334" s="18">
        <v>2.3440977517452399</v>
      </c>
      <c r="AS334" s="16">
        <v>2.11754047288173E-2</v>
      </c>
    </row>
    <row r="335" spans="3:45" x14ac:dyDescent="0.2">
      <c r="C335" s="144" t="s">
        <v>19</v>
      </c>
      <c r="D335" s="144" t="s">
        <v>12</v>
      </c>
      <c r="E335" s="145" t="s">
        <v>302</v>
      </c>
      <c r="F335" s="15">
        <v>690216.88</v>
      </c>
      <c r="G335" s="16">
        <v>4.1613195126625098E-2</v>
      </c>
      <c r="H335" s="142">
        <v>189726.38</v>
      </c>
      <c r="I335" s="141">
        <v>3.6904911223604502E-2</v>
      </c>
      <c r="J335" s="17">
        <v>295625.32</v>
      </c>
      <c r="K335" s="16">
        <v>5.74868737627642E-2</v>
      </c>
      <c r="L335" s="18">
        <v>3.63795946562623</v>
      </c>
      <c r="M335" s="16">
        <v>4.54070942480592E-3</v>
      </c>
      <c r="N335" s="18">
        <v>2.3347691598270401</v>
      </c>
      <c r="O335" s="16">
        <v>-1.50107571356012E-2</v>
      </c>
      <c r="P335" s="15">
        <v>2212053.27</v>
      </c>
      <c r="Q335" s="16">
        <v>1.8371063648090599E-2</v>
      </c>
      <c r="R335" s="17">
        <v>608485.74</v>
      </c>
      <c r="S335" s="16">
        <v>2.9469199536474601E-3</v>
      </c>
      <c r="T335" s="17">
        <v>953740.11</v>
      </c>
      <c r="U335" s="16">
        <v>1.93160878688543E-2</v>
      </c>
      <c r="V335" s="18">
        <v>3.6353411831804001</v>
      </c>
      <c r="W335" s="16">
        <v>1.53788235325115E-2</v>
      </c>
      <c r="X335" s="18">
        <v>2.3193459589321499</v>
      </c>
      <c r="Y335" s="16">
        <v>-9.2711596727531903E-4</v>
      </c>
      <c r="Z335" s="15">
        <v>4165339</v>
      </c>
      <c r="AA335" s="16">
        <v>7.8100324160091496E-3</v>
      </c>
      <c r="AB335" s="17">
        <v>1147474.8600000001</v>
      </c>
      <c r="AC335" s="16">
        <v>-1.34331054172013E-2</v>
      </c>
      <c r="AD335" s="17">
        <v>1788198.5</v>
      </c>
      <c r="AE335" s="16">
        <v>-4.5127254104597196E-3</v>
      </c>
      <c r="AF335" s="18">
        <v>3.63000458240976</v>
      </c>
      <c r="AG335" s="16">
        <v>2.15323846257722E-2</v>
      </c>
      <c r="AH335" s="18">
        <v>2.3293493423688698</v>
      </c>
      <c r="AI335" s="16">
        <v>1.2378619135588499E-2</v>
      </c>
      <c r="AJ335" s="15">
        <v>8095439.4100000001</v>
      </c>
      <c r="AK335" s="16">
        <v>2.2051777703545401E-2</v>
      </c>
      <c r="AL335" s="17">
        <v>2254114.7999999998</v>
      </c>
      <c r="AM335" s="16">
        <v>6.3481799691425698E-3</v>
      </c>
      <c r="AN335" s="17">
        <v>3517508.48</v>
      </c>
      <c r="AO335" s="16">
        <v>1.37369542383383E-2</v>
      </c>
      <c r="AP335" s="18">
        <v>3.5914051094469599</v>
      </c>
      <c r="AQ335" s="16">
        <v>1.56045373231404E-2</v>
      </c>
      <c r="AR335" s="18">
        <v>2.3014697636208701</v>
      </c>
      <c r="AS335" s="16">
        <v>8.2021508937241607E-3</v>
      </c>
    </row>
    <row r="336" spans="3:45" x14ac:dyDescent="0.2">
      <c r="C336" s="144" t="s">
        <v>19</v>
      </c>
      <c r="D336" s="144" t="s">
        <v>12</v>
      </c>
      <c r="E336" s="145" t="s">
        <v>303</v>
      </c>
      <c r="F336" s="15">
        <v>347566.87</v>
      </c>
      <c r="G336" s="16">
        <v>-2.4621560730125301E-2</v>
      </c>
      <c r="H336" s="142">
        <v>99075.56</v>
      </c>
      <c r="I336" s="141">
        <v>-6.8790839141583899E-3</v>
      </c>
      <c r="J336" s="17">
        <v>146751.76999999999</v>
      </c>
      <c r="K336" s="16">
        <v>-1.3932644516758901E-2</v>
      </c>
      <c r="L336" s="18">
        <v>3.5080989701193701</v>
      </c>
      <c r="M336" s="16">
        <v>-1.7865374224414501E-2</v>
      </c>
      <c r="N336" s="18">
        <v>2.36839984962362</v>
      </c>
      <c r="O336" s="16">
        <v>-1.0839945318064099E-2</v>
      </c>
      <c r="P336" s="15">
        <v>1137718.19</v>
      </c>
      <c r="Q336" s="16">
        <v>-2.8812488337848101E-2</v>
      </c>
      <c r="R336" s="17">
        <v>322973.17</v>
      </c>
      <c r="S336" s="16">
        <v>-3.0256440713060401E-2</v>
      </c>
      <c r="T336" s="17">
        <v>479450.21</v>
      </c>
      <c r="U336" s="16">
        <v>-4.4768243085605397E-2</v>
      </c>
      <c r="V336" s="18">
        <v>3.52263994560291</v>
      </c>
      <c r="W336" s="16">
        <v>1.4890043469575401E-3</v>
      </c>
      <c r="X336" s="18">
        <v>2.3729642124882999</v>
      </c>
      <c r="Y336" s="16">
        <v>1.67035430221644E-2</v>
      </c>
      <c r="Z336" s="15">
        <v>2162664.5299999998</v>
      </c>
      <c r="AA336" s="16">
        <v>-3.83337131904097E-2</v>
      </c>
      <c r="AB336" s="17">
        <v>618730.36</v>
      </c>
      <c r="AC336" s="16">
        <v>-2.72314505622544E-2</v>
      </c>
      <c r="AD336" s="17">
        <v>920078.79</v>
      </c>
      <c r="AE336" s="16">
        <v>-5.3564437083543602E-2</v>
      </c>
      <c r="AF336" s="18">
        <v>3.4953263486213899</v>
      </c>
      <c r="AG336" s="16">
        <v>-1.1413056717934E-2</v>
      </c>
      <c r="AH336" s="18">
        <v>2.3505210135319001</v>
      </c>
      <c r="AI336" s="16">
        <v>1.6092721459240299E-2</v>
      </c>
      <c r="AJ336" s="15">
        <v>4419135.97</v>
      </c>
      <c r="AK336" s="16">
        <v>-2.2019153259606902E-2</v>
      </c>
      <c r="AL336" s="17">
        <v>1252004.71</v>
      </c>
      <c r="AM336" s="16">
        <v>-2.3364184456231799E-2</v>
      </c>
      <c r="AN336" s="17">
        <v>1854518.07</v>
      </c>
      <c r="AO336" s="16">
        <v>-6.5953096706259803E-2</v>
      </c>
      <c r="AP336" s="18">
        <v>3.52964803942311</v>
      </c>
      <c r="AQ336" s="16">
        <v>1.37720855125104E-3</v>
      </c>
      <c r="AR336" s="18">
        <v>2.3829026211645399</v>
      </c>
      <c r="AS336" s="16">
        <v>4.7036121303681899E-2</v>
      </c>
    </row>
    <row r="337" spans="3:45" x14ac:dyDescent="0.2">
      <c r="C337" s="144" t="s">
        <v>19</v>
      </c>
      <c r="D337" s="144" t="s">
        <v>12</v>
      </c>
      <c r="E337" s="145" t="s">
        <v>304</v>
      </c>
      <c r="F337" s="15">
        <v>1128961.44</v>
      </c>
      <c r="G337" s="16">
        <v>8.0847947386212694E-3</v>
      </c>
      <c r="H337" s="142">
        <v>374647.79</v>
      </c>
      <c r="I337" s="141">
        <v>0.15206109142480501</v>
      </c>
      <c r="J337" s="17">
        <v>592997.05000000005</v>
      </c>
      <c r="K337" s="16">
        <v>0.10298407035697001</v>
      </c>
      <c r="L337" s="18">
        <v>3.0133941000959901</v>
      </c>
      <c r="M337" s="16">
        <v>-0.124972796805525</v>
      </c>
      <c r="N337" s="18">
        <v>1.9038230291364899</v>
      </c>
      <c r="O337" s="16">
        <v>-8.6038663811015201E-2</v>
      </c>
      <c r="P337" s="15">
        <v>4018607.06</v>
      </c>
      <c r="Q337" s="16">
        <v>3.1775473296127101E-2</v>
      </c>
      <c r="R337" s="17">
        <v>1199976.33</v>
      </c>
      <c r="S337" s="16">
        <v>9.7758493033281393E-2</v>
      </c>
      <c r="T337" s="17">
        <v>1867784.98</v>
      </c>
      <c r="U337" s="16">
        <v>5.9069705077674402E-2</v>
      </c>
      <c r="V337" s="18">
        <v>3.3489052738231901</v>
      </c>
      <c r="W337" s="16">
        <v>-6.0107045544082E-2</v>
      </c>
      <c r="X337" s="18">
        <v>2.1515362330411301</v>
      </c>
      <c r="Y337" s="16">
        <v>-2.57718936257793E-2</v>
      </c>
      <c r="Z337" s="15">
        <v>7396502.7800000003</v>
      </c>
      <c r="AA337" s="16">
        <v>-3.9369091884299497E-2</v>
      </c>
      <c r="AB337" s="17">
        <v>2161569.2000000002</v>
      </c>
      <c r="AC337" s="16">
        <v>1.9341276587332701E-2</v>
      </c>
      <c r="AD337" s="17">
        <v>3488858.18</v>
      </c>
      <c r="AE337" s="16">
        <v>8.5826273753774004E-5</v>
      </c>
      <c r="AF337" s="18">
        <v>3.4218209530372699</v>
      </c>
      <c r="AG337" s="16">
        <v>-5.75963809374909E-2</v>
      </c>
      <c r="AH337" s="18">
        <v>2.12003538074454</v>
      </c>
      <c r="AI337" s="16">
        <v>-3.9451532180052401E-2</v>
      </c>
      <c r="AJ337" s="15">
        <v>14113443.83</v>
      </c>
      <c r="AK337" s="16">
        <v>-2.8360189167124201E-2</v>
      </c>
      <c r="AL337" s="17">
        <v>4049901.93</v>
      </c>
      <c r="AM337" s="16">
        <v>1.8424553516013301E-2</v>
      </c>
      <c r="AN337" s="17">
        <v>6602926.5700000003</v>
      </c>
      <c r="AO337" s="16">
        <v>-9.0797949117230898E-3</v>
      </c>
      <c r="AP337" s="18">
        <v>3.4848853315319701</v>
      </c>
      <c r="AQ337" s="16">
        <v>-4.59383491114954E-2</v>
      </c>
      <c r="AR337" s="18">
        <v>2.1374527916338799</v>
      </c>
      <c r="AS337" s="16">
        <v>-1.94570603731745E-2</v>
      </c>
    </row>
    <row r="338" spans="3:45" x14ac:dyDescent="0.2">
      <c r="C338" s="144" t="s">
        <v>19</v>
      </c>
      <c r="D338" s="144" t="s">
        <v>12</v>
      </c>
      <c r="E338" s="145" t="s">
        <v>305</v>
      </c>
      <c r="F338" s="15">
        <v>1080685.8400000001</v>
      </c>
      <c r="G338" s="16">
        <v>4.2860990309024398E-2</v>
      </c>
      <c r="H338" s="142">
        <v>278151.65999999997</v>
      </c>
      <c r="I338" s="141">
        <v>3.0959856630904101E-2</v>
      </c>
      <c r="J338" s="17">
        <v>474565.53</v>
      </c>
      <c r="K338" s="16">
        <v>-5.3612800407777703E-2</v>
      </c>
      <c r="L338" s="18">
        <v>3.8852395847646601</v>
      </c>
      <c r="M338" s="16">
        <v>1.15437411084194E-2</v>
      </c>
      <c r="N338" s="18">
        <v>2.2772109891757202</v>
      </c>
      <c r="O338" s="16">
        <v>0.101939027449199</v>
      </c>
      <c r="P338" s="15">
        <v>3556979.25</v>
      </c>
      <c r="Q338" s="16">
        <v>6.84148015235366E-2</v>
      </c>
      <c r="R338" s="17">
        <v>907884.53</v>
      </c>
      <c r="S338" s="16">
        <v>6.3308790614558394E-2</v>
      </c>
      <c r="T338" s="17">
        <v>1551295.6</v>
      </c>
      <c r="U338" s="16">
        <v>-1.9885358673253199E-2</v>
      </c>
      <c r="V338" s="18">
        <v>3.9178762634054398</v>
      </c>
      <c r="W338" s="16">
        <v>4.8020019716258399E-3</v>
      </c>
      <c r="X338" s="18">
        <v>2.2929087467275702</v>
      </c>
      <c r="Y338" s="16">
        <v>9.0091665274238703E-2</v>
      </c>
      <c r="Z338" s="15">
        <v>6752902.8700000001</v>
      </c>
      <c r="AA338" s="16">
        <v>5.3201955845841899E-2</v>
      </c>
      <c r="AB338" s="17">
        <v>1725020.77</v>
      </c>
      <c r="AC338" s="16">
        <v>4.7970869117766303E-2</v>
      </c>
      <c r="AD338" s="17">
        <v>2967731.58</v>
      </c>
      <c r="AE338" s="16">
        <v>-2.9479254758533399E-2</v>
      </c>
      <c r="AF338" s="18">
        <v>3.9146791664427298</v>
      </c>
      <c r="AG338" s="16">
        <v>4.9916337202000303E-3</v>
      </c>
      <c r="AH338" s="18">
        <v>2.2754426025280901</v>
      </c>
      <c r="AI338" s="16">
        <v>8.5192625721569701E-2</v>
      </c>
      <c r="AJ338" s="15">
        <v>12628788.800000001</v>
      </c>
      <c r="AK338" s="16">
        <v>4.7951190664108197E-2</v>
      </c>
      <c r="AL338" s="17">
        <v>3222594.57</v>
      </c>
      <c r="AM338" s="16">
        <v>4.0527476962138501E-2</v>
      </c>
      <c r="AN338" s="17">
        <v>5719504.46</v>
      </c>
      <c r="AO338" s="16">
        <v>-8.6608465232816591E-3</v>
      </c>
      <c r="AP338" s="18">
        <v>3.91882643803996</v>
      </c>
      <c r="AQ338" s="16">
        <v>7.1345676748907298E-3</v>
      </c>
      <c r="AR338" s="18">
        <v>2.2080214970231902</v>
      </c>
      <c r="AS338" s="16">
        <v>5.7106628936067098E-2</v>
      </c>
    </row>
    <row r="339" spans="3:45" x14ac:dyDescent="0.2">
      <c r="C339" s="144" t="s">
        <v>19</v>
      </c>
      <c r="D339" s="144" t="s">
        <v>12</v>
      </c>
      <c r="E339" s="145" t="s">
        <v>306</v>
      </c>
      <c r="F339" s="15">
        <v>690408.16</v>
      </c>
      <c r="G339" s="16">
        <v>-1.56026560733988E-2</v>
      </c>
      <c r="H339" s="142">
        <v>175867.55</v>
      </c>
      <c r="I339" s="141">
        <v>1.64166845155167E-2</v>
      </c>
      <c r="J339" s="17">
        <v>291707.94</v>
      </c>
      <c r="K339" s="16">
        <v>7.9574990065824792E-3</v>
      </c>
      <c r="L339" s="18">
        <v>3.9257279697135701</v>
      </c>
      <c r="M339" s="16">
        <v>-3.1502179250606999E-2</v>
      </c>
      <c r="N339" s="18">
        <v>2.3667787719456701</v>
      </c>
      <c r="O339" s="16">
        <v>-2.33741552626986E-2</v>
      </c>
      <c r="P339" s="15">
        <v>2328753.67</v>
      </c>
      <c r="Q339" s="16">
        <v>-1.26546418882937E-2</v>
      </c>
      <c r="R339" s="17">
        <v>644086.56000000006</v>
      </c>
      <c r="S339" s="16">
        <v>2.2665412238662801E-2</v>
      </c>
      <c r="T339" s="17">
        <v>1097574.0900000001</v>
      </c>
      <c r="U339" s="16">
        <v>2.1950213629973798E-2</v>
      </c>
      <c r="V339" s="18">
        <v>3.6155911559464902</v>
      </c>
      <c r="W339" s="16">
        <v>-3.4537253049009599E-2</v>
      </c>
      <c r="X339" s="18">
        <v>2.1217279919572398</v>
      </c>
      <c r="Y339" s="16">
        <v>-3.3861586461585803E-2</v>
      </c>
      <c r="Z339" s="15">
        <v>4462515.82</v>
      </c>
      <c r="AA339" s="16">
        <v>-2.2931496438505401E-2</v>
      </c>
      <c r="AB339" s="17">
        <v>1228105.3500000001</v>
      </c>
      <c r="AC339" s="16">
        <v>-4.1520299678092398E-2</v>
      </c>
      <c r="AD339" s="17">
        <v>2132502.7999999998</v>
      </c>
      <c r="AE339" s="16">
        <v>-5.01637083569825E-2</v>
      </c>
      <c r="AF339" s="18">
        <v>3.6336588062253798</v>
      </c>
      <c r="AG339" s="16">
        <v>1.9394050007886202E-2</v>
      </c>
      <c r="AH339" s="18">
        <v>2.0926189733490599</v>
      </c>
      <c r="AI339" s="16">
        <v>2.8670426849421501E-2</v>
      </c>
      <c r="AJ339" s="15">
        <v>8612162</v>
      </c>
      <c r="AK339" s="16">
        <v>-1.45522402303069E-2</v>
      </c>
      <c r="AL339" s="17">
        <v>2310969.36</v>
      </c>
      <c r="AM339" s="16">
        <v>-4.0597674639475001E-2</v>
      </c>
      <c r="AN339" s="17">
        <v>3966906.19</v>
      </c>
      <c r="AO339" s="16">
        <v>-5.2982657370013501E-2</v>
      </c>
      <c r="AP339" s="18">
        <v>3.72664482232685</v>
      </c>
      <c r="AQ339" s="16">
        <v>2.7147562311130202E-2</v>
      </c>
      <c r="AR339" s="18">
        <v>2.1710021834420998</v>
      </c>
      <c r="AS339" s="16">
        <v>4.05804787407383E-2</v>
      </c>
    </row>
    <row r="340" spans="3:45" x14ac:dyDescent="0.2">
      <c r="C340" s="144" t="s">
        <v>19</v>
      </c>
      <c r="D340" s="144" t="s">
        <v>12</v>
      </c>
      <c r="E340" s="145" t="s">
        <v>307</v>
      </c>
      <c r="F340" s="15">
        <v>661299.87</v>
      </c>
      <c r="G340" s="16">
        <v>3.1576077276528801E-2</v>
      </c>
      <c r="H340" s="142">
        <v>188501.07</v>
      </c>
      <c r="I340" s="141">
        <v>9.3048274427836794E-3</v>
      </c>
      <c r="J340" s="17">
        <v>337582.06</v>
      </c>
      <c r="K340" s="16">
        <v>-3.9894694513437398E-2</v>
      </c>
      <c r="L340" s="18">
        <v>3.50820220808296</v>
      </c>
      <c r="M340" s="16">
        <v>2.20659301612302E-2</v>
      </c>
      <c r="N340" s="18">
        <v>1.9589307263543601</v>
      </c>
      <c r="O340" s="16">
        <v>7.4440554990732197E-2</v>
      </c>
      <c r="P340" s="15">
        <v>2174777.9300000002</v>
      </c>
      <c r="Q340" s="16">
        <v>1.22431653006746E-2</v>
      </c>
      <c r="R340" s="17">
        <v>615210.35</v>
      </c>
      <c r="S340" s="16">
        <v>-5.4918653933254801E-3</v>
      </c>
      <c r="T340" s="17">
        <v>1096919.28</v>
      </c>
      <c r="U340" s="16">
        <v>-5.7156102379168801E-2</v>
      </c>
      <c r="V340" s="18">
        <v>3.5350151862692201</v>
      </c>
      <c r="W340" s="16">
        <v>1.78329669480423E-2</v>
      </c>
      <c r="X340" s="18">
        <v>1.9826234889407699</v>
      </c>
      <c r="Y340" s="16">
        <v>7.3606317922792194E-2</v>
      </c>
      <c r="Z340" s="15">
        <v>4206079.38</v>
      </c>
      <c r="AA340" s="16">
        <v>1.6800901649389301E-3</v>
      </c>
      <c r="AB340" s="17">
        <v>1183599</v>
      </c>
      <c r="AC340" s="16">
        <v>-1.38569134333523E-2</v>
      </c>
      <c r="AD340" s="17">
        <v>2137372.69</v>
      </c>
      <c r="AE340" s="16">
        <v>-5.3580447134887098E-2</v>
      </c>
      <c r="AF340" s="18">
        <v>3.5536354626862598</v>
      </c>
      <c r="AG340" s="16">
        <v>1.5755323755688101E-2</v>
      </c>
      <c r="AH340" s="18">
        <v>1.9678736421021601</v>
      </c>
      <c r="AI340" s="16">
        <v>5.8389048633383497E-2</v>
      </c>
      <c r="AJ340" s="15">
        <v>8162481.7999999998</v>
      </c>
      <c r="AK340" s="16">
        <v>2.9660768100965699E-3</v>
      </c>
      <c r="AL340" s="17">
        <v>2327779.9900000002</v>
      </c>
      <c r="AM340" s="16">
        <v>2.10481512121184E-2</v>
      </c>
      <c r="AN340" s="17">
        <v>4255976.72</v>
      </c>
      <c r="AO340" s="16">
        <v>-1.4013239729348301E-2</v>
      </c>
      <c r="AP340" s="18">
        <v>3.5065520947278199</v>
      </c>
      <c r="AQ340" s="16">
        <v>-1.7709325834003201E-2</v>
      </c>
      <c r="AR340" s="18">
        <v>1.91788685347884</v>
      </c>
      <c r="AS340" s="16">
        <v>1.7220633403621101E-2</v>
      </c>
    </row>
    <row r="341" spans="3:45" x14ac:dyDescent="0.2">
      <c r="C341" s="144" t="s">
        <v>19</v>
      </c>
      <c r="D341" s="144" t="s">
        <v>12</v>
      </c>
      <c r="E341" s="145" t="s">
        <v>308</v>
      </c>
      <c r="F341" s="15">
        <v>553073.96</v>
      </c>
      <c r="G341" s="16">
        <v>1.2347505346465899E-2</v>
      </c>
      <c r="H341" s="142">
        <v>162842.51</v>
      </c>
      <c r="I341" s="141">
        <v>1.5163126482176799E-2</v>
      </c>
      <c r="J341" s="17">
        <v>266848.71000000002</v>
      </c>
      <c r="K341" s="16">
        <v>-3.6825634819255403E-2</v>
      </c>
      <c r="L341" s="18">
        <v>3.3963733425627001</v>
      </c>
      <c r="M341" s="16">
        <v>-2.7735652155410802E-3</v>
      </c>
      <c r="N341" s="18">
        <v>2.0726124551998</v>
      </c>
      <c r="O341" s="16">
        <v>5.1053206920113198E-2</v>
      </c>
      <c r="P341" s="15">
        <v>1795456.62</v>
      </c>
      <c r="Q341" s="16">
        <v>2.20452372420697E-2</v>
      </c>
      <c r="R341" s="17">
        <v>526342.98</v>
      </c>
      <c r="S341" s="16">
        <v>4.8253524795753601E-2</v>
      </c>
      <c r="T341" s="17">
        <v>866699.99</v>
      </c>
      <c r="U341" s="16">
        <v>1.31354349108052E-2</v>
      </c>
      <c r="V341" s="18">
        <v>3.4111913490325301</v>
      </c>
      <c r="W341" s="16">
        <v>-2.50018596968614E-2</v>
      </c>
      <c r="X341" s="18">
        <v>2.0716010623237699</v>
      </c>
      <c r="Y341" s="16">
        <v>8.7942855656301007E-3</v>
      </c>
      <c r="Z341" s="15">
        <v>3354231.31</v>
      </c>
      <c r="AA341" s="16">
        <v>-1.3123072195755E-2</v>
      </c>
      <c r="AB341" s="17">
        <v>967228.08</v>
      </c>
      <c r="AC341" s="16">
        <v>-7.2472745305084702E-3</v>
      </c>
      <c r="AD341" s="17">
        <v>1625426.39</v>
      </c>
      <c r="AE341" s="16">
        <v>-2.6549021989310199E-2</v>
      </c>
      <c r="AF341" s="18">
        <v>3.4678804093446098</v>
      </c>
      <c r="AG341" s="16">
        <v>-5.91869205140456E-3</v>
      </c>
      <c r="AH341" s="18">
        <v>2.0636008684465899</v>
      </c>
      <c r="AI341" s="16">
        <v>1.37921170113692E-2</v>
      </c>
      <c r="AJ341" s="15">
        <v>6576843.2300000004</v>
      </c>
      <c r="AK341" s="16">
        <v>-1.6941425183328501E-2</v>
      </c>
      <c r="AL341" s="17">
        <v>1875787.85</v>
      </c>
      <c r="AM341" s="16">
        <v>-8.2673752583481402E-3</v>
      </c>
      <c r="AN341" s="17">
        <v>3184061.69</v>
      </c>
      <c r="AO341" s="16">
        <v>-2.010983106513E-2</v>
      </c>
      <c r="AP341" s="18">
        <v>3.5061764740612902</v>
      </c>
      <c r="AQ341" s="16">
        <v>-8.7463593599534494E-3</v>
      </c>
      <c r="AR341" s="18">
        <v>2.0655514466492599</v>
      </c>
      <c r="AS341" s="16">
        <v>3.2334296049173401E-3</v>
      </c>
    </row>
    <row r="342" spans="3:45" x14ac:dyDescent="0.2">
      <c r="C342" s="144" t="s">
        <v>19</v>
      </c>
      <c r="D342" s="144" t="s">
        <v>12</v>
      </c>
      <c r="E342" s="145" t="s">
        <v>309</v>
      </c>
      <c r="F342" s="15">
        <v>505804.6</v>
      </c>
      <c r="G342" s="16">
        <v>1.1424594782960099E-2</v>
      </c>
      <c r="H342" s="142">
        <v>139101.79</v>
      </c>
      <c r="I342" s="141">
        <v>1.58918941341799E-2</v>
      </c>
      <c r="J342" s="17">
        <v>249745.06</v>
      </c>
      <c r="K342" s="16">
        <v>1.03857982136915E-2</v>
      </c>
      <c r="L342" s="18">
        <v>3.6362192032180198</v>
      </c>
      <c r="M342" s="16">
        <v>-4.3974160804059496E-3</v>
      </c>
      <c r="N342" s="18">
        <v>2.0252837033092899</v>
      </c>
      <c r="O342" s="16">
        <v>1.02811873554168E-3</v>
      </c>
      <c r="P342" s="15">
        <v>1650061.85</v>
      </c>
      <c r="Q342" s="16">
        <v>4.0913482281039401E-2</v>
      </c>
      <c r="R342" s="17">
        <v>445999.5</v>
      </c>
      <c r="S342" s="16">
        <v>3.1924923907020203E-2</v>
      </c>
      <c r="T342" s="17">
        <v>793288.71</v>
      </c>
      <c r="U342" s="16">
        <v>2.04218478552654E-2</v>
      </c>
      <c r="V342" s="18">
        <v>3.6996943942762299</v>
      </c>
      <c r="W342" s="16">
        <v>8.7104770567873295E-3</v>
      </c>
      <c r="X342" s="18">
        <v>2.08002689210086</v>
      </c>
      <c r="Y342" s="16">
        <v>2.0081532425872201E-2</v>
      </c>
      <c r="Z342" s="15">
        <v>3124496.62</v>
      </c>
      <c r="AA342" s="16">
        <v>1.7405384420552401E-2</v>
      </c>
      <c r="AB342" s="17">
        <v>845422.47</v>
      </c>
      <c r="AC342" s="16">
        <v>7.3049231726411302E-3</v>
      </c>
      <c r="AD342" s="17">
        <v>1509117.41</v>
      </c>
      <c r="AE342" s="16">
        <v>-1.76921153225518E-3</v>
      </c>
      <c r="AF342" s="18">
        <v>3.69578137661754</v>
      </c>
      <c r="AG342" s="16">
        <v>1.00272132256621E-2</v>
      </c>
      <c r="AH342" s="18">
        <v>2.07041320926779</v>
      </c>
      <c r="AI342" s="16">
        <v>1.92085799940513E-2</v>
      </c>
      <c r="AJ342" s="15">
        <v>6152474.7199999997</v>
      </c>
      <c r="AK342" s="16">
        <v>8.1975755102652297E-3</v>
      </c>
      <c r="AL342" s="17">
        <v>1673682.5</v>
      </c>
      <c r="AM342" s="16">
        <v>5.34249887870125E-3</v>
      </c>
      <c r="AN342" s="17">
        <v>2982069.87</v>
      </c>
      <c r="AO342" s="16">
        <v>-5.4878542397109598E-3</v>
      </c>
      <c r="AP342" s="18">
        <v>3.67601066510524</v>
      </c>
      <c r="AQ342" s="16">
        <v>2.8399044452496898E-3</v>
      </c>
      <c r="AR342" s="18">
        <v>2.0631557905113702</v>
      </c>
      <c r="AS342" s="16">
        <v>1.37609478258446E-2</v>
      </c>
    </row>
    <row r="343" spans="3:45" x14ac:dyDescent="0.2">
      <c r="C343" s="144" t="s">
        <v>19</v>
      </c>
      <c r="D343" s="144" t="s">
        <v>12</v>
      </c>
      <c r="E343" s="145" t="s">
        <v>310</v>
      </c>
      <c r="F343" s="15">
        <v>381711.56</v>
      </c>
      <c r="G343" s="16">
        <v>-3.8350028930503002E-2</v>
      </c>
      <c r="H343" s="142">
        <v>105901.75999999999</v>
      </c>
      <c r="I343" s="141">
        <v>6.5972522094929402E-4</v>
      </c>
      <c r="J343" s="17">
        <v>178183.58</v>
      </c>
      <c r="K343" s="16">
        <v>-3.9564894662307802E-2</v>
      </c>
      <c r="L343" s="18">
        <v>3.6043929770383398</v>
      </c>
      <c r="M343" s="16">
        <v>-3.89840354000845E-2</v>
      </c>
      <c r="N343" s="18">
        <v>2.1422375731815499</v>
      </c>
      <c r="O343" s="16">
        <v>1.26491183532655E-3</v>
      </c>
      <c r="P343" s="15">
        <v>1204228.1599999999</v>
      </c>
      <c r="Q343" s="16">
        <v>-1.48008435633918E-2</v>
      </c>
      <c r="R343" s="17">
        <v>330067.96999999997</v>
      </c>
      <c r="S343" s="16">
        <v>-1.3118397309011201E-2</v>
      </c>
      <c r="T343" s="17">
        <v>553677.67000000004</v>
      </c>
      <c r="U343" s="16">
        <v>-5.9366876901070301E-2</v>
      </c>
      <c r="V343" s="18">
        <v>3.64842477747841</v>
      </c>
      <c r="W343" s="16">
        <v>-1.7048106376620401E-3</v>
      </c>
      <c r="X343" s="18">
        <v>2.1749624831357202</v>
      </c>
      <c r="Y343" s="16">
        <v>4.7378762498661603E-2</v>
      </c>
      <c r="Z343" s="15">
        <v>2273506.7200000002</v>
      </c>
      <c r="AA343" s="16">
        <v>-2.7604405166992502E-2</v>
      </c>
      <c r="AB343" s="17">
        <v>611707.13</v>
      </c>
      <c r="AC343" s="16">
        <v>-3.7881620900018897E-2</v>
      </c>
      <c r="AD343" s="17">
        <v>1046847.25</v>
      </c>
      <c r="AE343" s="16">
        <v>-6.4920126229370698E-2</v>
      </c>
      <c r="AF343" s="18">
        <v>3.7166588527421598</v>
      </c>
      <c r="AG343" s="16">
        <v>1.0681861979022E-2</v>
      </c>
      <c r="AH343" s="18">
        <v>2.1717654796342098</v>
      </c>
      <c r="AI343" s="16">
        <v>3.9906453030483797E-2</v>
      </c>
      <c r="AJ343" s="15">
        <v>4675756.38</v>
      </c>
      <c r="AK343" s="16">
        <v>-1.34818359926249E-2</v>
      </c>
      <c r="AL343" s="17">
        <v>1251530.5</v>
      </c>
      <c r="AM343" s="16">
        <v>-2.0320154858755501E-2</v>
      </c>
      <c r="AN343" s="17">
        <v>2159761.77</v>
      </c>
      <c r="AO343" s="16">
        <v>-4.5561556193513798E-2</v>
      </c>
      <c r="AP343" s="18">
        <v>3.7360307080011199</v>
      </c>
      <c r="AQ343" s="16">
        <v>6.9801567318603401E-3</v>
      </c>
      <c r="AR343" s="18">
        <v>2.16494080270714</v>
      </c>
      <c r="AS343" s="16">
        <v>3.3611093946455797E-2</v>
      </c>
    </row>
    <row r="344" spans="3:45" x14ac:dyDescent="0.2">
      <c r="C344" s="144" t="s">
        <v>19</v>
      </c>
      <c r="D344" s="144" t="s">
        <v>12</v>
      </c>
      <c r="E344" s="145" t="s">
        <v>311</v>
      </c>
      <c r="F344" s="15">
        <v>783361.69</v>
      </c>
      <c r="G344" s="16">
        <v>6.59261868390838E-2</v>
      </c>
      <c r="H344" s="142">
        <v>241133.36</v>
      </c>
      <c r="I344" s="141">
        <v>-2.3624966427832801E-2</v>
      </c>
      <c r="J344" s="17">
        <v>298392.90999999997</v>
      </c>
      <c r="K344" s="16">
        <v>5.7416905131538701E-2</v>
      </c>
      <c r="L344" s="18">
        <v>3.2486657590637802</v>
      </c>
      <c r="M344" s="16">
        <v>9.1717987645878907E-2</v>
      </c>
      <c r="N344" s="18">
        <v>2.6252691124598102</v>
      </c>
      <c r="O344" s="16">
        <v>8.0472344126998902E-3</v>
      </c>
      <c r="P344" s="15">
        <v>2628991.96</v>
      </c>
      <c r="Q344" s="16">
        <v>0.10270890309422399</v>
      </c>
      <c r="R344" s="17">
        <v>801402.33</v>
      </c>
      <c r="S344" s="16">
        <v>-1.57847090453016E-2</v>
      </c>
      <c r="T344" s="17">
        <v>970393.62</v>
      </c>
      <c r="U344" s="16">
        <v>6.3790547209496395E-2</v>
      </c>
      <c r="V344" s="18">
        <v>3.2804895388811799</v>
      </c>
      <c r="W344" s="16">
        <v>0.120393996342595</v>
      </c>
      <c r="X344" s="18">
        <v>2.7092016124343399</v>
      </c>
      <c r="Y344" s="16">
        <v>3.6584603977556501E-2</v>
      </c>
      <c r="Z344" s="15">
        <v>4756714</v>
      </c>
      <c r="AA344" s="16">
        <v>7.4772432627142699E-2</v>
      </c>
      <c r="AB344" s="17">
        <v>1492678.59</v>
      </c>
      <c r="AC344" s="16">
        <v>-1.9998797877712499E-2</v>
      </c>
      <c r="AD344" s="17">
        <v>1741984.62</v>
      </c>
      <c r="AE344" s="16">
        <v>1.00360374414968E-2</v>
      </c>
      <c r="AF344" s="18">
        <v>3.1866967422638499</v>
      </c>
      <c r="AG344" s="16">
        <v>9.6705218625873904E-2</v>
      </c>
      <c r="AH344" s="18">
        <v>2.7306291602046402</v>
      </c>
      <c r="AI344" s="16">
        <v>6.4093153893427804E-2</v>
      </c>
      <c r="AJ344" s="15">
        <v>8891875.9399999995</v>
      </c>
      <c r="AK344" s="16">
        <v>5.9480824466404403E-2</v>
      </c>
      <c r="AL344" s="17">
        <v>2862867.25</v>
      </c>
      <c r="AM344" s="16">
        <v>-7.9844495478227796E-3</v>
      </c>
      <c r="AN344" s="17">
        <v>3307740.83</v>
      </c>
      <c r="AO344" s="16">
        <v>1.4093686408577E-2</v>
      </c>
      <c r="AP344" s="18">
        <v>3.1059337243108298</v>
      </c>
      <c r="AQ344" s="16">
        <v>6.8008282716410406E-2</v>
      </c>
      <c r="AR344" s="18">
        <v>2.6882021285809099</v>
      </c>
      <c r="AS344" s="16">
        <v>4.4756356011411702E-2</v>
      </c>
    </row>
    <row r="345" spans="3:45" x14ac:dyDescent="0.2">
      <c r="C345" s="144" t="s">
        <v>19</v>
      </c>
      <c r="D345" s="144" t="s">
        <v>12</v>
      </c>
      <c r="E345" s="145" t="s">
        <v>312</v>
      </c>
      <c r="F345" s="15">
        <v>407486.71</v>
      </c>
      <c r="G345" s="16">
        <v>3.51115970522312E-2</v>
      </c>
      <c r="H345" s="142">
        <v>111703.23</v>
      </c>
      <c r="I345" s="141">
        <v>1.8941083556408399E-2</v>
      </c>
      <c r="J345" s="17">
        <v>179997.19</v>
      </c>
      <c r="K345" s="16">
        <v>-3.25977903253324E-3</v>
      </c>
      <c r="L345" s="18">
        <v>3.6479402609933498</v>
      </c>
      <c r="M345" s="16">
        <v>1.58699200147891E-2</v>
      </c>
      <c r="N345" s="18">
        <v>2.26385039677564</v>
      </c>
      <c r="O345" s="16">
        <v>3.8496867365821801E-2</v>
      </c>
      <c r="P345" s="15">
        <v>1347472.11</v>
      </c>
      <c r="Q345" s="16">
        <v>5.9157368205692201E-2</v>
      </c>
      <c r="R345" s="17">
        <v>368980.95</v>
      </c>
      <c r="S345" s="16">
        <v>5.4592137012367502E-2</v>
      </c>
      <c r="T345" s="17">
        <v>591727.63</v>
      </c>
      <c r="U345" s="16">
        <v>1.7466681628477299E-2</v>
      </c>
      <c r="V345" s="18">
        <v>3.6518744666899501</v>
      </c>
      <c r="W345" s="16">
        <v>4.3289069139637003E-3</v>
      </c>
      <c r="X345" s="18">
        <v>2.2771830174636301</v>
      </c>
      <c r="Y345" s="16">
        <v>4.0974989481216403E-2</v>
      </c>
      <c r="Z345" s="15">
        <v>2546896.73</v>
      </c>
      <c r="AA345" s="16">
        <v>1.6950834095408499E-2</v>
      </c>
      <c r="AB345" s="17">
        <v>698765.15</v>
      </c>
      <c r="AC345" s="16">
        <v>1.8023691356186498E-2</v>
      </c>
      <c r="AD345" s="17">
        <v>1122972.31</v>
      </c>
      <c r="AE345" s="16">
        <v>-3.4674321816415998E-2</v>
      </c>
      <c r="AF345" s="18">
        <v>3.6448536822421702</v>
      </c>
      <c r="AG345" s="16">
        <v>-1.05386276359509E-3</v>
      </c>
      <c r="AH345" s="18">
        <v>2.2679960203114899</v>
      </c>
      <c r="AI345" s="16">
        <v>5.3479522070691898E-2</v>
      </c>
      <c r="AJ345" s="15">
        <v>4966816.6900000004</v>
      </c>
      <c r="AK345" s="16">
        <v>2.1761824444936899E-2</v>
      </c>
      <c r="AL345" s="17">
        <v>1372518.03</v>
      </c>
      <c r="AM345" s="16">
        <v>1.7138925167808398E-2</v>
      </c>
      <c r="AN345" s="17">
        <v>2212132.34</v>
      </c>
      <c r="AO345" s="16">
        <v>-4.32687482071012E-2</v>
      </c>
      <c r="AP345" s="18">
        <v>3.6187624362209698</v>
      </c>
      <c r="AQ345" s="16">
        <v>4.5450028140116604E-3</v>
      </c>
      <c r="AR345" s="18">
        <v>2.2452620036285902</v>
      </c>
      <c r="AS345" s="16">
        <v>6.7971619543285303E-2</v>
      </c>
    </row>
    <row r="346" spans="3:45" x14ac:dyDescent="0.2">
      <c r="C346" s="144" t="s">
        <v>19</v>
      </c>
      <c r="D346" s="144" t="s">
        <v>12</v>
      </c>
      <c r="E346" s="145" t="s">
        <v>313</v>
      </c>
      <c r="F346" s="15">
        <v>583360.96</v>
      </c>
      <c r="G346" s="16">
        <v>-2.7602566540922299E-2</v>
      </c>
      <c r="H346" s="142">
        <v>148504.48000000001</v>
      </c>
      <c r="I346" s="141">
        <v>-2.7140965576372401E-2</v>
      </c>
      <c r="J346" s="17">
        <v>269998.2</v>
      </c>
      <c r="K346" s="16">
        <v>-5.1871374327574798E-2</v>
      </c>
      <c r="L346" s="18">
        <v>3.9282381245333502</v>
      </c>
      <c r="M346" s="16">
        <v>-4.7447877669479802E-4</v>
      </c>
      <c r="N346" s="18">
        <v>2.1606105522185</v>
      </c>
      <c r="O346" s="16">
        <v>2.55965352479899E-2</v>
      </c>
      <c r="P346" s="15">
        <v>1975434.53</v>
      </c>
      <c r="Q346" s="16">
        <v>-6.3015759024032201E-4</v>
      </c>
      <c r="R346" s="17">
        <v>495299.45</v>
      </c>
      <c r="S346" s="16">
        <v>4.3281461034863303E-3</v>
      </c>
      <c r="T346" s="17">
        <v>902734.49</v>
      </c>
      <c r="U346" s="16">
        <v>-1.4653734204513401E-2</v>
      </c>
      <c r="V346" s="18">
        <v>3.9883640694533402</v>
      </c>
      <c r="W346" s="16">
        <v>-4.9369359137881597E-3</v>
      </c>
      <c r="X346" s="18">
        <v>2.1882785601777601</v>
      </c>
      <c r="Y346" s="16">
        <v>1.42321304713644E-2</v>
      </c>
      <c r="Z346" s="15">
        <v>3774793.39</v>
      </c>
      <c r="AA346" s="16">
        <v>-5.2053430486123601E-3</v>
      </c>
      <c r="AB346" s="17">
        <v>946901.26</v>
      </c>
      <c r="AC346" s="16">
        <v>-7.1830201992777903E-4</v>
      </c>
      <c r="AD346" s="17">
        <v>1744087.37</v>
      </c>
      <c r="AE346" s="16">
        <v>-7.5420352324274903E-3</v>
      </c>
      <c r="AF346" s="18">
        <v>3.9864699197886799</v>
      </c>
      <c r="AG346" s="16">
        <v>-4.4902663961068796E-3</v>
      </c>
      <c r="AH346" s="18">
        <v>2.1643373233073802</v>
      </c>
      <c r="AI346" s="16">
        <v>2.3544495250862399E-3</v>
      </c>
      <c r="AJ346" s="15">
        <v>7233410.4900000002</v>
      </c>
      <c r="AK346" s="16">
        <v>-2.1258615241368E-2</v>
      </c>
      <c r="AL346" s="17">
        <v>1831943.21</v>
      </c>
      <c r="AM346" s="16">
        <v>1.85647464079912E-2</v>
      </c>
      <c r="AN346" s="17">
        <v>3388926.07</v>
      </c>
      <c r="AO346" s="16">
        <v>1.9314138392228598E-2</v>
      </c>
      <c r="AP346" s="18">
        <v>3.9484905702944801</v>
      </c>
      <c r="AQ346" s="16">
        <v>-3.9097525994098797E-2</v>
      </c>
      <c r="AR346" s="18">
        <v>2.13442557925142</v>
      </c>
      <c r="AS346" s="16">
        <v>-3.9803974167956099E-2</v>
      </c>
    </row>
    <row r="347" spans="3:45" x14ac:dyDescent="0.2">
      <c r="C347" s="144" t="s">
        <v>19</v>
      </c>
      <c r="D347" s="144" t="s">
        <v>12</v>
      </c>
      <c r="E347" s="145" t="s">
        <v>314</v>
      </c>
      <c r="F347" s="15">
        <v>1586686.96</v>
      </c>
      <c r="G347" s="16">
        <v>-4.0074011767069997E-2</v>
      </c>
      <c r="H347" s="142">
        <v>374233.09</v>
      </c>
      <c r="I347" s="141">
        <v>-5.14408915403613E-2</v>
      </c>
      <c r="J347" s="17">
        <v>591852.88</v>
      </c>
      <c r="K347" s="16">
        <v>-7.1195321628029301E-2</v>
      </c>
      <c r="L347" s="18">
        <v>4.2398360871829901</v>
      </c>
      <c r="M347" s="16">
        <v>1.1983312027597001E-2</v>
      </c>
      <c r="N347" s="18">
        <v>2.68088069454017</v>
      </c>
      <c r="O347" s="16">
        <v>3.3506840120044797E-2</v>
      </c>
      <c r="P347" s="15">
        <v>5420496.6600000001</v>
      </c>
      <c r="Q347" s="16">
        <v>1.3558278625336101E-2</v>
      </c>
      <c r="R347" s="17">
        <v>1240150.1499999999</v>
      </c>
      <c r="S347" s="16">
        <v>-3.8524123738096702E-2</v>
      </c>
      <c r="T347" s="17">
        <v>1962280.62</v>
      </c>
      <c r="U347" s="16">
        <v>-5.8815210227855297E-2</v>
      </c>
      <c r="V347" s="18">
        <v>4.3708390149370198</v>
      </c>
      <c r="W347" s="16">
        <v>5.4169224261686598E-2</v>
      </c>
      <c r="X347" s="18">
        <v>2.7623453061468899</v>
      </c>
      <c r="Y347" s="16">
        <v>7.68961522112067E-2</v>
      </c>
      <c r="Z347" s="15">
        <v>10364425.07</v>
      </c>
      <c r="AA347" s="16">
        <v>2.7049119857975399E-2</v>
      </c>
      <c r="AB347" s="17">
        <v>2380573.1800000002</v>
      </c>
      <c r="AC347" s="16">
        <v>-3.7300625244822597E-2</v>
      </c>
      <c r="AD347" s="17">
        <v>3777241.82</v>
      </c>
      <c r="AE347" s="16">
        <v>-6.2082712810944699E-2</v>
      </c>
      <c r="AF347" s="18">
        <v>4.3537519270884202</v>
      </c>
      <c r="AG347" s="16">
        <v>6.6843031989257007E-2</v>
      </c>
      <c r="AH347" s="18">
        <v>2.7439135654809599</v>
      </c>
      <c r="AI347" s="16">
        <v>9.5031655654891203E-2</v>
      </c>
      <c r="AJ347" s="15">
        <v>19873519.73</v>
      </c>
      <c r="AK347" s="16">
        <v>4.3011088417867001E-2</v>
      </c>
      <c r="AL347" s="17">
        <v>4662906.59</v>
      </c>
      <c r="AM347" s="16">
        <v>-2.0067599761739502E-3</v>
      </c>
      <c r="AN347" s="17">
        <v>7467683.6600000001</v>
      </c>
      <c r="AO347" s="16">
        <v>-2.08345740324942E-2</v>
      </c>
      <c r="AP347" s="18">
        <v>4.2620454316242302</v>
      </c>
      <c r="AQ347" s="16">
        <v>4.51083700656792E-2</v>
      </c>
      <c r="AR347" s="18">
        <v>2.6612696298921699</v>
      </c>
      <c r="AS347" s="16">
        <v>6.5204163420369707E-2</v>
      </c>
    </row>
    <row r="348" spans="3:45" x14ac:dyDescent="0.2">
      <c r="C348" s="144" t="s">
        <v>19</v>
      </c>
      <c r="D348" s="144" t="s">
        <v>12</v>
      </c>
      <c r="E348" s="145" t="s">
        <v>315</v>
      </c>
      <c r="F348" s="15">
        <v>875667.27</v>
      </c>
      <c r="G348" s="16">
        <v>-6.2689444510132201E-3</v>
      </c>
      <c r="H348" s="142">
        <v>239211.55</v>
      </c>
      <c r="I348" s="141">
        <v>-9.7087411078381196E-4</v>
      </c>
      <c r="J348" s="17">
        <v>425349.12</v>
      </c>
      <c r="K348" s="16">
        <v>-4.0466954615154802E-2</v>
      </c>
      <c r="L348" s="18">
        <v>3.66063958868207</v>
      </c>
      <c r="M348" s="16">
        <v>-5.3032190983558101E-3</v>
      </c>
      <c r="N348" s="18">
        <v>2.0587024371885398</v>
      </c>
      <c r="O348" s="16">
        <v>3.5640263072363003E-2</v>
      </c>
      <c r="P348" s="15">
        <v>2881835.14</v>
      </c>
      <c r="Q348" s="16">
        <v>-2.40079764717059E-2</v>
      </c>
      <c r="R348" s="17">
        <v>781573.82</v>
      </c>
      <c r="S348" s="16">
        <v>-1.35645974144783E-2</v>
      </c>
      <c r="T348" s="17">
        <v>1383808.37</v>
      </c>
      <c r="U348" s="16">
        <v>-6.1750111041046697E-2</v>
      </c>
      <c r="V348" s="18">
        <v>3.6872206645816301</v>
      </c>
      <c r="W348" s="16">
        <v>-1.0586987277478799E-2</v>
      </c>
      <c r="X348" s="18">
        <v>2.0825391741199</v>
      </c>
      <c r="Y348" s="16">
        <v>4.0226100757888898E-2</v>
      </c>
      <c r="Z348" s="15">
        <v>5521423.8600000003</v>
      </c>
      <c r="AA348" s="16">
        <v>-2.70896032647697E-2</v>
      </c>
      <c r="AB348" s="17">
        <v>1515848.01</v>
      </c>
      <c r="AC348" s="16">
        <v>-7.18033198371859E-3</v>
      </c>
      <c r="AD348" s="17">
        <v>2696088.02</v>
      </c>
      <c r="AE348" s="16">
        <v>-5.3122787073832702E-2</v>
      </c>
      <c r="AF348" s="18">
        <v>3.6424653550852999</v>
      </c>
      <c r="AG348" s="16">
        <v>-2.0053260347703401E-2</v>
      </c>
      <c r="AH348" s="18">
        <v>2.04793902092262</v>
      </c>
      <c r="AI348" s="16">
        <v>2.74937272263759E-2</v>
      </c>
      <c r="AJ348" s="15">
        <v>10790949.41</v>
      </c>
      <c r="AK348" s="16">
        <v>-4.9365316274444099E-2</v>
      </c>
      <c r="AL348" s="17">
        <v>2992733.2</v>
      </c>
      <c r="AM348" s="16">
        <v>2.0426285367141299E-2</v>
      </c>
      <c r="AN348" s="17">
        <v>5373937.7000000002</v>
      </c>
      <c r="AO348" s="16">
        <v>-2.30536967490397E-2</v>
      </c>
      <c r="AP348" s="18">
        <v>3.60571714511671</v>
      </c>
      <c r="AQ348" s="16">
        <v>-6.8394554944725697E-2</v>
      </c>
      <c r="AR348" s="18">
        <v>2.0080153534344101</v>
      </c>
      <c r="AS348" s="16">
        <v>-2.6932513524896701E-2</v>
      </c>
    </row>
    <row r="349" spans="3:45" x14ac:dyDescent="0.2">
      <c r="C349" s="144" t="s">
        <v>19</v>
      </c>
      <c r="D349" s="144" t="s">
        <v>12</v>
      </c>
      <c r="E349" s="145" t="s">
        <v>316</v>
      </c>
      <c r="F349" s="15">
        <v>802956.32</v>
      </c>
      <c r="G349" s="16">
        <v>1.5872755610367599E-2</v>
      </c>
      <c r="H349" s="142">
        <v>216557.64</v>
      </c>
      <c r="I349" s="141">
        <v>2.0765613663060799E-2</v>
      </c>
      <c r="J349" s="17">
        <v>364374.72</v>
      </c>
      <c r="K349" s="16">
        <v>2.6945665788516301E-2</v>
      </c>
      <c r="L349" s="18">
        <v>3.7078180201816</v>
      </c>
      <c r="M349" s="16">
        <v>-4.7933217843566496E-3</v>
      </c>
      <c r="N349" s="18">
        <v>2.2036554017797898</v>
      </c>
      <c r="O349" s="16">
        <v>-1.0782371986201101E-2</v>
      </c>
      <c r="P349" s="15">
        <v>2512735.7000000002</v>
      </c>
      <c r="Q349" s="16">
        <v>7.0262275927975397E-3</v>
      </c>
      <c r="R349" s="17">
        <v>681625.15</v>
      </c>
      <c r="S349" s="16">
        <v>1.1449629545015501E-2</v>
      </c>
      <c r="T349" s="17">
        <v>1146553.96</v>
      </c>
      <c r="U349" s="16">
        <v>2.6750632438325001E-2</v>
      </c>
      <c r="V349" s="18">
        <v>3.6863893593128099</v>
      </c>
      <c r="W349" s="16">
        <v>-4.3733289557956103E-3</v>
      </c>
      <c r="X349" s="18">
        <v>2.1915546826945702</v>
      </c>
      <c r="Y349" s="16">
        <v>-1.9210511513088599E-2</v>
      </c>
      <c r="Z349" s="15">
        <v>4764132.88</v>
      </c>
      <c r="AA349" s="16">
        <v>1.40020809331485E-3</v>
      </c>
      <c r="AB349" s="17">
        <v>1295255.24</v>
      </c>
      <c r="AC349" s="16">
        <v>1.44635251750915E-3</v>
      </c>
      <c r="AD349" s="17">
        <v>2165900.9</v>
      </c>
      <c r="AE349" s="16">
        <v>5.45291440751265E-3</v>
      </c>
      <c r="AF349" s="18">
        <v>3.6781421397685299</v>
      </c>
      <c r="AG349" s="16">
        <v>-4.60777794819137E-5</v>
      </c>
      <c r="AH349" s="18">
        <v>2.1996079691365402</v>
      </c>
      <c r="AI349" s="16">
        <v>-4.0307271042981001E-3</v>
      </c>
      <c r="AJ349" s="15">
        <v>9565356.0399999991</v>
      </c>
      <c r="AK349" s="16">
        <v>-1.72565309879461E-3</v>
      </c>
      <c r="AL349" s="17">
        <v>2610264.2599999998</v>
      </c>
      <c r="AM349" s="16">
        <v>1.5187395726938399E-3</v>
      </c>
      <c r="AN349" s="17">
        <v>4353459.4000000004</v>
      </c>
      <c r="AO349" s="16">
        <v>-4.1997520867715701E-3</v>
      </c>
      <c r="AP349" s="18">
        <v>3.66451634287787</v>
      </c>
      <c r="AQ349" s="16">
        <v>-3.2394727560192101E-3</v>
      </c>
      <c r="AR349" s="18">
        <v>2.1971850799849002</v>
      </c>
      <c r="AS349" s="16">
        <v>2.4845334123601102E-3</v>
      </c>
    </row>
    <row r="350" spans="3:45" x14ac:dyDescent="0.2">
      <c r="C350" s="144" t="s">
        <v>19</v>
      </c>
      <c r="D350" s="144" t="s">
        <v>12</v>
      </c>
      <c r="E350" s="145" t="s">
        <v>317</v>
      </c>
      <c r="F350" s="15">
        <v>547126.61</v>
      </c>
      <c r="G350" s="16">
        <v>3.2404898452226501E-2</v>
      </c>
      <c r="H350" s="142">
        <v>165541.41</v>
      </c>
      <c r="I350" s="141">
        <v>7.8448407784228402E-2</v>
      </c>
      <c r="J350" s="17">
        <v>228253.85</v>
      </c>
      <c r="K350" s="16">
        <v>6.5371556317438901E-3</v>
      </c>
      <c r="L350" s="18">
        <v>3.3050739993092999</v>
      </c>
      <c r="M350" s="16">
        <v>-4.2694216060462899E-2</v>
      </c>
      <c r="N350" s="18">
        <v>2.3970093385062299</v>
      </c>
      <c r="O350" s="16">
        <v>2.5699739622872701E-2</v>
      </c>
      <c r="P350" s="15">
        <v>1887650.43</v>
      </c>
      <c r="Q350" s="16">
        <v>1.11186386502939E-2</v>
      </c>
      <c r="R350" s="17">
        <v>558803.51</v>
      </c>
      <c r="S350" s="16">
        <v>-8.6716206873605605E-3</v>
      </c>
      <c r="T350" s="17">
        <v>810055.9</v>
      </c>
      <c r="U350" s="16">
        <v>-3.3029019518263501E-2</v>
      </c>
      <c r="V350" s="18">
        <v>3.3780217844372502</v>
      </c>
      <c r="W350" s="16">
        <v>1.9963374145887499E-2</v>
      </c>
      <c r="X350" s="18">
        <v>2.3302718121058099</v>
      </c>
      <c r="Y350" s="16">
        <v>4.5655618482535403E-2</v>
      </c>
      <c r="Z350" s="15">
        <v>3563234.65</v>
      </c>
      <c r="AA350" s="16">
        <v>4.4661011830088703E-3</v>
      </c>
      <c r="AB350" s="17">
        <v>1094802.54</v>
      </c>
      <c r="AC350" s="16">
        <v>3.65493869806423E-2</v>
      </c>
      <c r="AD350" s="17">
        <v>1575982.19</v>
      </c>
      <c r="AE350" s="16">
        <v>1.8843898944774101E-2</v>
      </c>
      <c r="AF350" s="18">
        <v>3.2546824836559098</v>
      </c>
      <c r="AG350" s="16">
        <v>-3.0952008848404801E-2</v>
      </c>
      <c r="AH350" s="18">
        <v>2.2609612422079501</v>
      </c>
      <c r="AI350" s="16">
        <v>-1.4111875015060201E-2</v>
      </c>
      <c r="AJ350" s="15">
        <v>6819792.3799999999</v>
      </c>
      <c r="AK350" s="16">
        <v>1.52368874848268E-2</v>
      </c>
      <c r="AL350" s="17">
        <v>2056459.32</v>
      </c>
      <c r="AM350" s="16">
        <v>2.4038460030211501E-2</v>
      </c>
      <c r="AN350" s="17">
        <v>2948838.52</v>
      </c>
      <c r="AO350" s="16">
        <v>-2.4337247772452499E-3</v>
      </c>
      <c r="AP350" s="18">
        <v>3.3162787679164998</v>
      </c>
      <c r="AQ350" s="16">
        <v>-8.5949628738798203E-3</v>
      </c>
      <c r="AR350" s="18">
        <v>2.3127045898735701</v>
      </c>
      <c r="AS350" s="16">
        <v>1.7713722587630699E-2</v>
      </c>
    </row>
    <row r="351" spans="3:45" x14ac:dyDescent="0.2">
      <c r="C351" s="144" t="s">
        <v>19</v>
      </c>
      <c r="D351" s="144" t="s">
        <v>12</v>
      </c>
      <c r="E351" s="145" t="s">
        <v>318</v>
      </c>
      <c r="F351" s="15">
        <v>923799.18</v>
      </c>
      <c r="G351" s="16">
        <v>5.44204356038629E-2</v>
      </c>
      <c r="H351" s="142">
        <v>253998.85</v>
      </c>
      <c r="I351" s="141">
        <v>4.7344645613871902E-2</v>
      </c>
      <c r="J351" s="17">
        <v>400893.5</v>
      </c>
      <c r="K351" s="16">
        <v>6.5564766057961202E-2</v>
      </c>
      <c r="L351" s="18">
        <v>3.6370211124971599</v>
      </c>
      <c r="M351" s="16">
        <v>6.7559327482346098E-3</v>
      </c>
      <c r="N351" s="18">
        <v>2.3043506068319899</v>
      </c>
      <c r="O351" s="16">
        <v>-1.0458613881656999E-2</v>
      </c>
      <c r="P351" s="15">
        <v>2941584.37</v>
      </c>
      <c r="Q351" s="16">
        <v>3.82741415921624E-2</v>
      </c>
      <c r="R351" s="17">
        <v>817567.38</v>
      </c>
      <c r="S351" s="16">
        <v>3.0134553086843902E-2</v>
      </c>
      <c r="T351" s="17">
        <v>1291090.3400000001</v>
      </c>
      <c r="U351" s="16">
        <v>4.1848017711758702E-2</v>
      </c>
      <c r="V351" s="18">
        <v>3.5979717904107198</v>
      </c>
      <c r="W351" s="16">
        <v>7.9014809093897707E-3</v>
      </c>
      <c r="X351" s="18">
        <v>2.2783722245183902</v>
      </c>
      <c r="Y351" s="16">
        <v>-3.4303238657071898E-3</v>
      </c>
      <c r="Z351" s="15">
        <v>5493026.4000000004</v>
      </c>
      <c r="AA351" s="16">
        <v>1.9847554633150102E-2</v>
      </c>
      <c r="AB351" s="17">
        <v>1529874.31</v>
      </c>
      <c r="AC351" s="16">
        <v>6.00237559689616E-3</v>
      </c>
      <c r="AD351" s="17">
        <v>2400825.5099999998</v>
      </c>
      <c r="AE351" s="16">
        <v>8.8213616241800408E-3</v>
      </c>
      <c r="AF351" s="18">
        <v>3.5905082947631199</v>
      </c>
      <c r="AG351" s="16">
        <v>1.3762570916434499E-2</v>
      </c>
      <c r="AH351" s="18">
        <v>2.2879740227352099</v>
      </c>
      <c r="AI351" s="16">
        <v>1.09297774892655E-2</v>
      </c>
      <c r="AJ351" s="15">
        <v>10476297.390000001</v>
      </c>
      <c r="AK351" s="16">
        <v>2.5099859539180199E-2</v>
      </c>
      <c r="AL351" s="17">
        <v>2939785.39</v>
      </c>
      <c r="AM351" s="16">
        <v>1.8330483179639801E-2</v>
      </c>
      <c r="AN351" s="17">
        <v>4623180.3</v>
      </c>
      <c r="AO351" s="16">
        <v>2.0211783072171599E-2</v>
      </c>
      <c r="AP351" s="18">
        <v>3.5636265918037</v>
      </c>
      <c r="AQ351" s="16">
        <v>6.6475240320841003E-3</v>
      </c>
      <c r="AR351" s="18">
        <v>2.2660369507976998</v>
      </c>
      <c r="AS351" s="16">
        <v>4.7912370236394596E-3</v>
      </c>
    </row>
    <row r="352" spans="3:45" x14ac:dyDescent="0.2">
      <c r="C352" s="144" t="s">
        <v>19</v>
      </c>
      <c r="D352" s="144" t="s">
        <v>12</v>
      </c>
      <c r="E352" s="145" t="s">
        <v>344</v>
      </c>
      <c r="F352" s="15">
        <v>318228.53999999998</v>
      </c>
      <c r="G352" s="16">
        <v>-7.3911771495913797E-2</v>
      </c>
      <c r="H352" s="142">
        <v>89373.4</v>
      </c>
      <c r="I352" s="141">
        <v>-2.7313525182283398E-2</v>
      </c>
      <c r="J352" s="17">
        <v>150232.79</v>
      </c>
      <c r="K352" s="16">
        <v>-6.1537344816559598E-2</v>
      </c>
      <c r="L352" s="18">
        <v>3.5606627922849499</v>
      </c>
      <c r="M352" s="16">
        <v>-4.79067484950512E-2</v>
      </c>
      <c r="N352" s="18">
        <v>2.1182362385734801</v>
      </c>
      <c r="O352" s="16">
        <v>-1.3185848803898699E-2</v>
      </c>
      <c r="P352" s="15">
        <v>1065335.46</v>
      </c>
      <c r="Q352" s="16">
        <v>-4.6029526700254897E-2</v>
      </c>
      <c r="R352" s="17">
        <v>293468.21999999997</v>
      </c>
      <c r="S352" s="16">
        <v>-1.9770350243084999E-2</v>
      </c>
      <c r="T352" s="17">
        <v>486013.3</v>
      </c>
      <c r="U352" s="16">
        <v>-5.9046999064513099E-2</v>
      </c>
      <c r="V352" s="18">
        <v>3.63015613751976</v>
      </c>
      <c r="W352" s="16">
        <v>-2.6788800424147399E-2</v>
      </c>
      <c r="X352" s="18">
        <v>2.19198828509426</v>
      </c>
      <c r="Y352" s="16">
        <v>1.38343491665539E-2</v>
      </c>
      <c r="Z352" s="15">
        <v>1997983.44</v>
      </c>
      <c r="AA352" s="16">
        <v>-6.1191059014019097E-2</v>
      </c>
      <c r="AB352" s="17">
        <v>555395.07999999996</v>
      </c>
      <c r="AC352" s="16">
        <v>-3.9676163622718003E-2</v>
      </c>
      <c r="AD352" s="17">
        <v>925428.44</v>
      </c>
      <c r="AE352" s="16">
        <v>-7.8084390362338996E-2</v>
      </c>
      <c r="AF352" s="18">
        <v>3.5974093252680599</v>
      </c>
      <c r="AG352" s="16">
        <v>-2.2403791904680601E-2</v>
      </c>
      <c r="AH352" s="18">
        <v>2.1589821034676699</v>
      </c>
      <c r="AI352" s="16">
        <v>1.8324162398073902E-2</v>
      </c>
      <c r="AJ352" s="15">
        <v>4126950.88</v>
      </c>
      <c r="AK352" s="16">
        <v>-4.8243310446483598E-2</v>
      </c>
      <c r="AL352" s="17">
        <v>1139522.98</v>
      </c>
      <c r="AM352" s="16">
        <v>-4.4502439102555399E-2</v>
      </c>
      <c r="AN352" s="17">
        <v>1909809.77</v>
      </c>
      <c r="AO352" s="16">
        <v>-8.1416172163219003E-2</v>
      </c>
      <c r="AP352" s="18">
        <v>3.6216477880946298</v>
      </c>
      <c r="AQ352" s="16">
        <v>-3.9151029756837397E-3</v>
      </c>
      <c r="AR352" s="18">
        <v>2.1609224881072802</v>
      </c>
      <c r="AS352" s="16">
        <v>3.6113047836750997E-2</v>
      </c>
    </row>
    <row r="353" spans="3:45" x14ac:dyDescent="0.2">
      <c r="C353" s="144" t="s">
        <v>19</v>
      </c>
      <c r="D353" s="144" t="s">
        <v>12</v>
      </c>
      <c r="E353" s="145" t="s">
        <v>345</v>
      </c>
      <c r="F353" s="15">
        <v>722841.59999999998</v>
      </c>
      <c r="G353" s="16">
        <v>-3.1903657136195399E-3</v>
      </c>
      <c r="H353" s="142">
        <v>192265.03</v>
      </c>
      <c r="I353" s="141">
        <v>2.0077153513665502E-3</v>
      </c>
      <c r="J353" s="17">
        <v>315850.21000000002</v>
      </c>
      <c r="K353" s="16">
        <v>-3.36930525957293E-2</v>
      </c>
      <c r="L353" s="18">
        <v>3.75961036700226</v>
      </c>
      <c r="M353" s="16">
        <v>-5.1876657089044596E-3</v>
      </c>
      <c r="N353" s="18">
        <v>2.2885582377798599</v>
      </c>
      <c r="O353" s="16">
        <v>3.1566250210709003E-2</v>
      </c>
      <c r="P353" s="15">
        <v>2326075.41</v>
      </c>
      <c r="Q353" s="16">
        <v>4.2051779207169498E-3</v>
      </c>
      <c r="R353" s="17">
        <v>611925.56999999995</v>
      </c>
      <c r="S353" s="16">
        <v>1.58887559476978E-2</v>
      </c>
      <c r="T353" s="17">
        <v>1002023.24</v>
      </c>
      <c r="U353" s="16">
        <v>-2.3526825093718302E-2</v>
      </c>
      <c r="V353" s="18">
        <v>3.8012391114821402</v>
      </c>
      <c r="W353" s="16">
        <v>-1.1500843924669201E-2</v>
      </c>
      <c r="X353" s="18">
        <v>2.32137870375142</v>
      </c>
      <c r="Y353" s="16">
        <v>2.84001688188689E-2</v>
      </c>
      <c r="Z353" s="15">
        <v>4468306.8099999996</v>
      </c>
      <c r="AA353" s="16">
        <v>-2.5518610184585701E-3</v>
      </c>
      <c r="AB353" s="17">
        <v>1175856.45</v>
      </c>
      <c r="AC353" s="16">
        <v>1.1544308141898999E-2</v>
      </c>
      <c r="AD353" s="17">
        <v>1928839.82</v>
      </c>
      <c r="AE353" s="16">
        <v>-2.6285763659859001E-2</v>
      </c>
      <c r="AF353" s="18">
        <v>3.80004447821841</v>
      </c>
      <c r="AG353" s="16">
        <v>-1.39352958114616E-2</v>
      </c>
      <c r="AH353" s="18">
        <v>2.3165774387631601</v>
      </c>
      <c r="AI353" s="16">
        <v>2.4374607821908902E-2</v>
      </c>
      <c r="AJ353" s="15">
        <v>8886618.0999999996</v>
      </c>
      <c r="AK353" s="16">
        <v>7.8688497571550095E-3</v>
      </c>
      <c r="AL353" s="17">
        <v>2338574.52</v>
      </c>
      <c r="AM353" s="16">
        <v>2.10741236983173E-2</v>
      </c>
      <c r="AN353" s="17">
        <v>3896533.28</v>
      </c>
      <c r="AO353" s="16">
        <v>-3.8853686236873402E-3</v>
      </c>
      <c r="AP353" s="18">
        <v>3.8000149338837401</v>
      </c>
      <c r="AQ353" s="16">
        <v>-1.2932728030882801E-2</v>
      </c>
      <c r="AR353" s="18">
        <v>2.2806472988728101</v>
      </c>
      <c r="AS353" s="16">
        <v>1.1800065986985599E-2</v>
      </c>
    </row>
    <row r="354" spans="3:45" x14ac:dyDescent="0.2">
      <c r="C354" s="144" t="s">
        <v>19</v>
      </c>
      <c r="D354" s="144" t="s">
        <v>12</v>
      </c>
      <c r="E354" s="145" t="s">
        <v>319</v>
      </c>
      <c r="F354" s="15">
        <v>7536762.1600000001</v>
      </c>
      <c r="G354" s="16">
        <v>-2.3866201234607502E-3</v>
      </c>
      <c r="H354" s="142">
        <v>1959228.5</v>
      </c>
      <c r="I354" s="141">
        <v>-1.80765163569599E-2</v>
      </c>
      <c r="J354" s="17">
        <v>3128845.25</v>
      </c>
      <c r="K354" s="16">
        <v>-2.5350255169630902E-2</v>
      </c>
      <c r="L354" s="18">
        <v>3.8468010035582898</v>
      </c>
      <c r="M354" s="16">
        <v>1.59787361183053E-2</v>
      </c>
      <c r="N354" s="18">
        <v>2.4087999110854099</v>
      </c>
      <c r="O354" s="16">
        <v>2.3560910129994301E-2</v>
      </c>
      <c r="P354" s="15">
        <v>25336372.93</v>
      </c>
      <c r="Q354" s="16">
        <v>3.32617880901451E-2</v>
      </c>
      <c r="R354" s="17">
        <v>6458865.3399999999</v>
      </c>
      <c r="S354" s="16">
        <v>-1.6578158414667699E-3</v>
      </c>
      <c r="T354" s="17">
        <v>10305756.550000001</v>
      </c>
      <c r="U354" s="16">
        <v>-5.2821345519617402E-3</v>
      </c>
      <c r="V354" s="18">
        <v>3.9227281567694101</v>
      </c>
      <c r="W354" s="16">
        <v>3.49775903349656E-2</v>
      </c>
      <c r="X354" s="18">
        <v>2.4584680229031801</v>
      </c>
      <c r="Y354" s="16">
        <v>3.8748597950179701E-2</v>
      </c>
      <c r="Z354" s="15">
        <v>47961527.409999996</v>
      </c>
      <c r="AA354" s="16">
        <v>2.64308905355949E-2</v>
      </c>
      <c r="AB354" s="17">
        <v>12296640.01</v>
      </c>
      <c r="AC354" s="16">
        <v>-7.1972098455342897E-3</v>
      </c>
      <c r="AD354" s="17">
        <v>19656907.949999999</v>
      </c>
      <c r="AE354" s="16">
        <v>-1.50199956963234E-2</v>
      </c>
      <c r="AF354" s="18">
        <v>3.90037663711357</v>
      </c>
      <c r="AG354" s="16">
        <v>3.3871883434067697E-2</v>
      </c>
      <c r="AH354" s="18">
        <v>2.4399324416635899</v>
      </c>
      <c r="AI354" s="16">
        <v>4.20829722946729E-2</v>
      </c>
      <c r="AJ354" s="15">
        <v>91519411.930000007</v>
      </c>
      <c r="AK354" s="16">
        <v>2.4793709150881801E-2</v>
      </c>
      <c r="AL354" s="17">
        <v>23822178.98</v>
      </c>
      <c r="AM354" s="16">
        <v>1.3311190859375901E-2</v>
      </c>
      <c r="AN354" s="17">
        <v>38227379.359999999</v>
      </c>
      <c r="AO354" s="16">
        <v>9.41562364276868E-3</v>
      </c>
      <c r="AP354" s="18">
        <v>3.8417733326088901</v>
      </c>
      <c r="AQ354" s="16">
        <v>1.1331680134478401E-2</v>
      </c>
      <c r="AR354" s="18">
        <v>2.3940801975497998</v>
      </c>
      <c r="AS354" s="16">
        <v>1.52346418540826E-2</v>
      </c>
    </row>
    <row r="355" spans="3:45" x14ac:dyDescent="0.2">
      <c r="C355" s="144" t="s">
        <v>19</v>
      </c>
      <c r="D355" s="144" t="s">
        <v>12</v>
      </c>
      <c r="E355" s="145" t="s">
        <v>320</v>
      </c>
      <c r="F355" s="15">
        <v>8304662.2599999998</v>
      </c>
      <c r="G355" s="16">
        <v>5.7184875135268699E-3</v>
      </c>
      <c r="H355" s="142">
        <v>2370226.34</v>
      </c>
      <c r="I355" s="141">
        <v>1.4198839915246E-2</v>
      </c>
      <c r="J355" s="17">
        <v>3891874.92</v>
      </c>
      <c r="K355" s="16">
        <v>-8.2681774696714994E-3</v>
      </c>
      <c r="L355" s="18">
        <v>3.5037422881731999</v>
      </c>
      <c r="M355" s="16">
        <v>-8.3616269985358291E-3</v>
      </c>
      <c r="N355" s="18">
        <v>2.1338461360418002</v>
      </c>
      <c r="O355" s="16">
        <v>1.41032733501609E-2</v>
      </c>
      <c r="P355" s="15">
        <v>27902048.620000001</v>
      </c>
      <c r="Q355" s="16">
        <v>2.09943890597689E-2</v>
      </c>
      <c r="R355" s="17">
        <v>7930134.9199999999</v>
      </c>
      <c r="S355" s="16">
        <v>1.1040628258167999E-2</v>
      </c>
      <c r="T355" s="17">
        <v>12975609.74</v>
      </c>
      <c r="U355" s="16">
        <v>-1.46494563700227E-2</v>
      </c>
      <c r="V355" s="18">
        <v>3.5184834686267901</v>
      </c>
      <c r="W355" s="16">
        <v>9.8450650976798903E-3</v>
      </c>
      <c r="X355" s="18">
        <v>2.15034585496096</v>
      </c>
      <c r="Y355" s="16">
        <v>3.6173771517374602E-2</v>
      </c>
      <c r="Z355" s="15">
        <v>52426437.799999997</v>
      </c>
      <c r="AA355" s="16">
        <v>1.09566127482292E-3</v>
      </c>
      <c r="AB355" s="17">
        <v>14937871.359999999</v>
      </c>
      <c r="AC355" s="16">
        <v>-1.6017712477656E-3</v>
      </c>
      <c r="AD355" s="17">
        <v>24632377.050000001</v>
      </c>
      <c r="AE355" s="16">
        <v>-2.6039714308733902E-2</v>
      </c>
      <c r="AF355" s="18">
        <v>3.5096324326627499</v>
      </c>
      <c r="AG355" s="16">
        <v>2.7017601242739502E-3</v>
      </c>
      <c r="AH355" s="18">
        <v>2.1283547947314299</v>
      </c>
      <c r="AI355" s="16">
        <v>2.7860864536481199E-2</v>
      </c>
      <c r="AJ355" s="15">
        <v>104560261.18000001</v>
      </c>
      <c r="AK355" s="16">
        <v>2.8451076234818802E-3</v>
      </c>
      <c r="AL355" s="17">
        <v>29624129.870000001</v>
      </c>
      <c r="AM355" s="16">
        <v>-3.1927524834315301E-3</v>
      </c>
      <c r="AN355" s="17">
        <v>48905155.5</v>
      </c>
      <c r="AO355" s="16">
        <v>-2.9064082229525001E-2</v>
      </c>
      <c r="AP355" s="18">
        <v>3.5295639615017702</v>
      </c>
      <c r="AQ355" s="16">
        <v>6.0571992448450801E-3</v>
      </c>
      <c r="AR355" s="18">
        <v>2.1380212394989702</v>
      </c>
      <c r="AS355" s="16">
        <v>3.2864362383748999E-2</v>
      </c>
    </row>
    <row r="356" spans="3:45" x14ac:dyDescent="0.2">
      <c r="C356" s="144" t="s">
        <v>19</v>
      </c>
      <c r="D356" s="144" t="s">
        <v>12</v>
      </c>
      <c r="E356" s="145" t="s">
        <v>321</v>
      </c>
      <c r="F356" s="15">
        <v>6036879.4000000004</v>
      </c>
      <c r="G356" s="16">
        <v>5.9956019366621599E-3</v>
      </c>
      <c r="H356" s="142">
        <v>1704341.71</v>
      </c>
      <c r="I356" s="141">
        <v>1.3293318412370201E-2</v>
      </c>
      <c r="J356" s="17">
        <v>2843552.89</v>
      </c>
      <c r="K356" s="16">
        <v>-1.40015862784473E-2</v>
      </c>
      <c r="L356" s="18">
        <v>3.54205929748677</v>
      </c>
      <c r="M356" s="16">
        <v>-7.2019782851644202E-3</v>
      </c>
      <c r="N356" s="18">
        <v>2.1230058428770802</v>
      </c>
      <c r="O356" s="16">
        <v>2.0281156578773701E-2</v>
      </c>
      <c r="P356" s="15">
        <v>19642158.789999999</v>
      </c>
      <c r="Q356" s="16">
        <v>2.31488808077033E-2</v>
      </c>
      <c r="R356" s="17">
        <v>5465672.54</v>
      </c>
      <c r="S356" s="16">
        <v>2.9078982486430701E-2</v>
      </c>
      <c r="T356" s="17">
        <v>9058936.6899999995</v>
      </c>
      <c r="U356" s="16">
        <v>8.4536172845849696E-4</v>
      </c>
      <c r="V356" s="18">
        <v>3.59373135625136</v>
      </c>
      <c r="W356" s="16">
        <v>-5.7625330802105199E-3</v>
      </c>
      <c r="X356" s="18">
        <v>2.16826317063046</v>
      </c>
      <c r="Y356" s="16">
        <v>2.2284680463250401E-2</v>
      </c>
      <c r="Z356" s="15">
        <v>36772568.009999998</v>
      </c>
      <c r="AA356" s="16">
        <v>-8.7348294916498505E-3</v>
      </c>
      <c r="AB356" s="17">
        <v>10186619.810000001</v>
      </c>
      <c r="AC356" s="16">
        <v>-6.3326907254684399E-3</v>
      </c>
      <c r="AD356" s="17">
        <v>17110855.379999999</v>
      </c>
      <c r="AE356" s="16">
        <v>-2.94969441869729E-2</v>
      </c>
      <c r="AF356" s="18">
        <v>3.6098891188518798</v>
      </c>
      <c r="AG356" s="16">
        <v>-2.4174477149049001E-3</v>
      </c>
      <c r="AH356" s="18">
        <v>2.1490783010755599</v>
      </c>
      <c r="AI356" s="16">
        <v>2.1393147163179301E-2</v>
      </c>
      <c r="AJ356" s="15">
        <v>72681412.200000003</v>
      </c>
      <c r="AK356" s="16">
        <v>-1.20784833415394E-2</v>
      </c>
      <c r="AL356" s="17">
        <v>20114165.170000002</v>
      </c>
      <c r="AM356" s="16">
        <v>2.1853804932697E-4</v>
      </c>
      <c r="AN356" s="17">
        <v>33984345.329999998</v>
      </c>
      <c r="AO356" s="16">
        <v>-2.4393692074818101E-2</v>
      </c>
      <c r="AP356" s="18">
        <v>3.6134441367918799</v>
      </c>
      <c r="AQ356" s="16">
        <v>-1.2294334610962699E-2</v>
      </c>
      <c r="AR356" s="18">
        <v>2.1386733066133199</v>
      </c>
      <c r="AS356" s="16">
        <v>1.2623133566519701E-2</v>
      </c>
    </row>
    <row r="357" spans="3:45" x14ac:dyDescent="0.2">
      <c r="C357" s="144" t="s">
        <v>19</v>
      </c>
      <c r="D357" s="144" t="s">
        <v>12</v>
      </c>
      <c r="E357" s="145" t="s">
        <v>322</v>
      </c>
      <c r="F357" s="15">
        <v>11471605.189999999</v>
      </c>
      <c r="G357" s="16">
        <v>9.3344024387314907E-3</v>
      </c>
      <c r="H357" s="142">
        <v>3308273.49</v>
      </c>
      <c r="I357" s="141">
        <v>1.36825536474641E-2</v>
      </c>
      <c r="J357" s="17">
        <v>5420899.5300000003</v>
      </c>
      <c r="K357" s="16">
        <v>4.35669658312191E-2</v>
      </c>
      <c r="L357" s="18">
        <v>3.4675504382196598</v>
      </c>
      <c r="M357" s="16">
        <v>-4.2894604361957602E-3</v>
      </c>
      <c r="N357" s="18">
        <v>2.1161811109972701</v>
      </c>
      <c r="O357" s="16">
        <v>-3.28034180012787E-2</v>
      </c>
      <c r="P357" s="15">
        <v>41435673.990000002</v>
      </c>
      <c r="Q357" s="16">
        <v>5.8344010982708E-2</v>
      </c>
      <c r="R357" s="17">
        <v>12056517.699999999</v>
      </c>
      <c r="S357" s="16">
        <v>9.6574252674079097E-2</v>
      </c>
      <c r="T357" s="17">
        <v>18115765.27</v>
      </c>
      <c r="U357" s="16">
        <v>6.2899107035132198E-2</v>
      </c>
      <c r="V357" s="18">
        <v>3.4367862280830899</v>
      </c>
      <c r="W357" s="16">
        <v>-3.4863340624808399E-2</v>
      </c>
      <c r="X357" s="18">
        <v>2.2872715213758101</v>
      </c>
      <c r="Y357" s="16">
        <v>-4.2855394479822204E-3</v>
      </c>
      <c r="Z357" s="15">
        <v>74889247.659999996</v>
      </c>
      <c r="AA357" s="16">
        <v>5.5746757389810297E-5</v>
      </c>
      <c r="AB357" s="17">
        <v>21687518.109999999</v>
      </c>
      <c r="AC357" s="16">
        <v>3.5239347058412897E-2</v>
      </c>
      <c r="AD357" s="17">
        <v>33790183.57</v>
      </c>
      <c r="AE357" s="16">
        <v>3.0765604827401899E-2</v>
      </c>
      <c r="AF357" s="18">
        <v>3.4531036368550199</v>
      </c>
      <c r="AG357" s="16">
        <v>-3.39859573546889E-2</v>
      </c>
      <c r="AH357" s="18">
        <v>2.216301888531</v>
      </c>
      <c r="AI357" s="16">
        <v>-2.9793250692677301E-2</v>
      </c>
      <c r="AJ357" s="15">
        <v>142577924.27000001</v>
      </c>
      <c r="AK357" s="16">
        <v>4.1912886682295303E-3</v>
      </c>
      <c r="AL357" s="17">
        <v>40691174.039999999</v>
      </c>
      <c r="AM357" s="16">
        <v>4.0202007771888502E-2</v>
      </c>
      <c r="AN357" s="17">
        <v>64204709.880000003</v>
      </c>
      <c r="AO357" s="16">
        <v>2.5229853595755299E-2</v>
      </c>
      <c r="AP357" s="18">
        <v>3.5039029380141198</v>
      </c>
      <c r="AQ357" s="16">
        <v>-3.4618967118506101E-2</v>
      </c>
      <c r="AR357" s="18">
        <v>2.2206770272224801</v>
      </c>
      <c r="AS357" s="16">
        <v>-2.0520827455168301E-2</v>
      </c>
    </row>
    <row r="358" spans="3:45" x14ac:dyDescent="0.2">
      <c r="C358" s="144" t="s">
        <v>19</v>
      </c>
      <c r="D358" s="144" t="s">
        <v>12</v>
      </c>
      <c r="E358" s="145" t="s">
        <v>323</v>
      </c>
      <c r="F358" s="18">
        <v>3942968.02</v>
      </c>
      <c r="G358" s="16">
        <v>1.1735827941562599E-2</v>
      </c>
      <c r="H358" s="142">
        <v>1133997.07</v>
      </c>
      <c r="I358" s="141">
        <v>-8.0697929495166694E-3</v>
      </c>
      <c r="J358" s="18">
        <v>1828904.43</v>
      </c>
      <c r="K358" s="16">
        <v>-3.7307920261054103E-2</v>
      </c>
      <c r="L358" s="18">
        <v>3.4770530932676902</v>
      </c>
      <c r="M358" s="16">
        <v>1.9966748416676901E-2</v>
      </c>
      <c r="N358" s="18">
        <v>2.1559180213697702</v>
      </c>
      <c r="O358" s="16">
        <v>5.0944376955833898E-2</v>
      </c>
      <c r="P358" s="18">
        <v>13393431.189999999</v>
      </c>
      <c r="Q358" s="16">
        <v>3.07840245293487E-2</v>
      </c>
      <c r="R358" s="18">
        <v>3910140.43</v>
      </c>
      <c r="S358" s="16">
        <v>1.49920835407644E-2</v>
      </c>
      <c r="T358" s="18">
        <v>6440450.9900000002</v>
      </c>
      <c r="U358" s="16">
        <v>5.2999526483807399E-3</v>
      </c>
      <c r="V358" s="18">
        <v>3.4253069499092099</v>
      </c>
      <c r="W358" s="16">
        <v>1.5558683899774601E-2</v>
      </c>
      <c r="X358" s="18">
        <v>2.0795797081284801</v>
      </c>
      <c r="Y358" s="16">
        <v>2.5349719567609799E-2</v>
      </c>
      <c r="Z358" s="18">
        <v>25351273.73</v>
      </c>
      <c r="AA358" s="16">
        <v>1.8000978680659401E-2</v>
      </c>
      <c r="AB358" s="18">
        <v>7483882.6100000003</v>
      </c>
      <c r="AC358" s="16">
        <v>3.38467577355357E-2</v>
      </c>
      <c r="AD358" s="18">
        <v>12324332.359999999</v>
      </c>
      <c r="AE358" s="16">
        <v>2.5299500530299002E-2</v>
      </c>
      <c r="AF358" s="18">
        <v>3.3874494097656598</v>
      </c>
      <c r="AG358" s="16">
        <v>-1.5327009478255601E-2</v>
      </c>
      <c r="AH358" s="18">
        <v>2.0570099044294201</v>
      </c>
      <c r="AI358" s="16">
        <v>-7.1184291476437704E-3</v>
      </c>
      <c r="AJ358" s="18">
        <v>49822963.609999999</v>
      </c>
      <c r="AK358" s="16">
        <v>1.84052371913184E-2</v>
      </c>
      <c r="AL358" s="18">
        <v>14691302.91</v>
      </c>
      <c r="AM358" s="16">
        <v>2.53323968223651E-2</v>
      </c>
      <c r="AN358" s="18">
        <v>24151767.280000001</v>
      </c>
      <c r="AO358" s="16">
        <v>8.5105430345609103E-3</v>
      </c>
      <c r="AP358" s="18">
        <v>3.3913236909768401</v>
      </c>
      <c r="AQ358" s="16">
        <v>-6.7560136132583702E-3</v>
      </c>
      <c r="AR358" s="18">
        <v>2.0629117129353198</v>
      </c>
      <c r="AS358" s="16">
        <v>9.8111955547680908E-3</v>
      </c>
    </row>
    <row r="359" spans="3:45" x14ac:dyDescent="0.2">
      <c r="C359" s="144" t="s">
        <v>19</v>
      </c>
      <c r="D359" s="144" t="s">
        <v>12</v>
      </c>
      <c r="E359" s="145" t="s">
        <v>324</v>
      </c>
      <c r="F359" s="18">
        <v>5343414.18</v>
      </c>
      <c r="G359" s="16">
        <v>-1.2542010049987199E-2</v>
      </c>
      <c r="H359" s="142">
        <v>1388616.33</v>
      </c>
      <c r="I359" s="141">
        <v>-4.8621423367154797E-2</v>
      </c>
      <c r="J359" s="18">
        <v>2225660.9300000002</v>
      </c>
      <c r="K359" s="16">
        <v>-5.26698464409475E-2</v>
      </c>
      <c r="L359" s="18">
        <v>3.8480133529756202</v>
      </c>
      <c r="M359" s="16">
        <v>3.7923298046988997E-2</v>
      </c>
      <c r="N359" s="18">
        <v>2.4008213056963701</v>
      </c>
      <c r="O359" s="16">
        <v>4.2358871656520997E-2</v>
      </c>
      <c r="P359" s="18">
        <v>17052768.850000001</v>
      </c>
      <c r="Q359" s="16">
        <v>1.5767324269098201E-2</v>
      </c>
      <c r="R359" s="18">
        <v>4371957.8499999996</v>
      </c>
      <c r="S359" s="16">
        <v>-3.18198357548896E-2</v>
      </c>
      <c r="T359" s="18">
        <v>6972578.6200000001</v>
      </c>
      <c r="U359" s="16">
        <v>-3.88244949917117E-2</v>
      </c>
      <c r="V359" s="18">
        <v>3.9004879358569302</v>
      </c>
      <c r="W359" s="16">
        <v>4.9151141266245098E-2</v>
      </c>
      <c r="X359" s="18">
        <v>2.4456904366895502</v>
      </c>
      <c r="Y359" s="16">
        <v>5.6796931441089098E-2</v>
      </c>
      <c r="Z359" s="18">
        <v>32754258.100000001</v>
      </c>
      <c r="AA359" s="16">
        <v>-1.0330107680299801E-2</v>
      </c>
      <c r="AB359" s="18">
        <v>8465061.7100000009</v>
      </c>
      <c r="AC359" s="16">
        <v>-4.9090218615856301E-2</v>
      </c>
      <c r="AD359" s="18">
        <v>13559291.390000001</v>
      </c>
      <c r="AE359" s="16">
        <v>-4.9032978672571302E-2</v>
      </c>
      <c r="AF359" s="18">
        <v>3.8693466417742202</v>
      </c>
      <c r="AG359" s="16">
        <v>4.07610813290167E-2</v>
      </c>
      <c r="AH359" s="18">
        <v>2.4156319941731099</v>
      </c>
      <c r="AI359" s="16">
        <v>4.0698436564337498E-2</v>
      </c>
      <c r="AJ359" s="18">
        <v>65138935.479999997</v>
      </c>
      <c r="AK359" s="16">
        <v>-2.3872696135503899E-2</v>
      </c>
      <c r="AL359" s="18">
        <v>17306884.489999998</v>
      </c>
      <c r="AM359" s="16">
        <v>-4.5710610781178003E-2</v>
      </c>
      <c r="AN359" s="18">
        <v>27698595.989999998</v>
      </c>
      <c r="AO359" s="16">
        <v>-4.4378330703317197E-2</v>
      </c>
      <c r="AP359" s="18">
        <v>3.7637586081791699</v>
      </c>
      <c r="AQ359" s="16">
        <v>2.2883954167771399E-2</v>
      </c>
      <c r="AR359" s="18">
        <v>2.3517053176094902</v>
      </c>
      <c r="AS359" s="16">
        <v>2.1457900366475598E-2</v>
      </c>
    </row>
    <row r="360" spans="3:45" x14ac:dyDescent="0.2">
      <c r="C360" s="144" t="s">
        <v>19</v>
      </c>
      <c r="D360" s="144" t="s">
        <v>12</v>
      </c>
      <c r="E360" s="145" t="s">
        <v>325</v>
      </c>
      <c r="F360" s="15">
        <v>7565179.4100000001</v>
      </c>
      <c r="G360" s="16">
        <v>3.9368015869318297E-2</v>
      </c>
      <c r="H360" s="142">
        <v>2049485.22</v>
      </c>
      <c r="I360" s="141">
        <v>3.7762870724660801E-2</v>
      </c>
      <c r="J360" s="17">
        <v>3257442.93</v>
      </c>
      <c r="K360" s="16">
        <v>4.3136925339449801E-2</v>
      </c>
      <c r="L360" s="18">
        <v>3.6912583394965899</v>
      </c>
      <c r="M360" s="16">
        <v>1.5467359547529801E-3</v>
      </c>
      <c r="N360" s="18">
        <v>2.3224288414471199</v>
      </c>
      <c r="O360" s="16">
        <v>-3.6130534530784898E-3</v>
      </c>
      <c r="P360" s="15">
        <v>23859306.670000002</v>
      </c>
      <c r="Q360" s="16">
        <v>1.8691622123664701E-2</v>
      </c>
      <c r="R360" s="17">
        <v>6476207.4400000004</v>
      </c>
      <c r="S360" s="16">
        <v>1.0465590201309201E-2</v>
      </c>
      <c r="T360" s="17">
        <v>10345563.5</v>
      </c>
      <c r="U360" s="16">
        <v>1.8193796488324501E-2</v>
      </c>
      <c r="V360" s="18">
        <v>3.6841479972729201</v>
      </c>
      <c r="W360" s="16">
        <v>8.1408332971700196E-3</v>
      </c>
      <c r="X360" s="18">
        <v>2.3062355830110199</v>
      </c>
      <c r="Y360" s="16">
        <v>4.8893013987817301E-4</v>
      </c>
      <c r="Z360" s="15">
        <v>44944070.210000001</v>
      </c>
      <c r="AA360" s="16">
        <v>9.1397340262850697E-3</v>
      </c>
      <c r="AB360" s="17">
        <v>12224021.890000001</v>
      </c>
      <c r="AC360" s="16">
        <v>-3.2355410539342401E-3</v>
      </c>
      <c r="AD360" s="17">
        <v>19452114.640000001</v>
      </c>
      <c r="AE360" s="16">
        <v>-2.54553269225944E-3</v>
      </c>
      <c r="AF360" s="18">
        <v>3.6767007302864099</v>
      </c>
      <c r="AG360" s="16">
        <v>1.2415445764693901E-2</v>
      </c>
      <c r="AH360" s="18">
        <v>2.31049790944477</v>
      </c>
      <c r="AI360" s="16">
        <v>1.1715087857678899E-2</v>
      </c>
      <c r="AJ360" s="15">
        <v>87773574.680000007</v>
      </c>
      <c r="AK360" s="16">
        <v>2.0671744401372601E-2</v>
      </c>
      <c r="AL360" s="17">
        <v>24063248.260000002</v>
      </c>
      <c r="AM360" s="16">
        <v>1.2517178116295101E-2</v>
      </c>
      <c r="AN360" s="17">
        <v>38363964.719999999</v>
      </c>
      <c r="AO360" s="16">
        <v>1.0984608484367201E-2</v>
      </c>
      <c r="AP360" s="18">
        <v>3.6476195454420299</v>
      </c>
      <c r="AQ360" s="16">
        <v>8.0537559868844501E-3</v>
      </c>
      <c r="AR360" s="18">
        <v>2.28791719835572</v>
      </c>
      <c r="AS360" s="16">
        <v>9.5818826871440603E-3</v>
      </c>
    </row>
    <row r="361" spans="3:45" x14ac:dyDescent="0.2">
      <c r="C361" s="144" t="s">
        <v>19</v>
      </c>
      <c r="D361" s="144" t="s">
        <v>12</v>
      </c>
      <c r="E361" s="145" t="s">
        <v>326</v>
      </c>
      <c r="F361" s="15">
        <v>7874747.9400000004</v>
      </c>
      <c r="G361" s="16">
        <v>1.63649900514302E-2</v>
      </c>
      <c r="H361" s="142">
        <v>2079552.74</v>
      </c>
      <c r="I361" s="141">
        <v>1.48025092263993E-3</v>
      </c>
      <c r="J361" s="17">
        <v>3478061.59</v>
      </c>
      <c r="K361" s="16">
        <v>-5.4368248943030599E-2</v>
      </c>
      <c r="L361" s="18">
        <v>3.7867507702641898</v>
      </c>
      <c r="M361" s="16">
        <v>1.4862738546344E-2</v>
      </c>
      <c r="N361" s="18">
        <v>2.26411975067986</v>
      </c>
      <c r="O361" s="16">
        <v>7.4799983096379294E-2</v>
      </c>
      <c r="P361" s="15">
        <v>25720986.239999998</v>
      </c>
      <c r="Q361" s="16">
        <v>2.3928921586153101E-2</v>
      </c>
      <c r="R361" s="17">
        <v>6777357.6299999999</v>
      </c>
      <c r="S361" s="16">
        <v>1.6405362617252599E-2</v>
      </c>
      <c r="T361" s="17">
        <v>11311119.25</v>
      </c>
      <c r="U361" s="16">
        <v>-4.1990707888911502E-2</v>
      </c>
      <c r="V361" s="18">
        <v>3.7951348658577402</v>
      </c>
      <c r="W361" s="16">
        <v>7.4021244334320302E-3</v>
      </c>
      <c r="X361" s="18">
        <v>2.27395588990895</v>
      </c>
      <c r="Y361" s="16">
        <v>6.8808966695722507E-2</v>
      </c>
      <c r="Z361" s="15">
        <v>48741091.5</v>
      </c>
      <c r="AA361" s="16">
        <v>2.7255744048954398E-3</v>
      </c>
      <c r="AB361" s="17">
        <v>12912785.220000001</v>
      </c>
      <c r="AC361" s="16">
        <v>3.2586480789724898E-3</v>
      </c>
      <c r="AD361" s="17">
        <v>21694492.890000001</v>
      </c>
      <c r="AE361" s="16">
        <v>-4.7370787828977003E-2</v>
      </c>
      <c r="AF361" s="18">
        <v>3.77463813341426</v>
      </c>
      <c r="AG361" s="16">
        <v>-5.3134221678304602E-4</v>
      </c>
      <c r="AH361" s="18">
        <v>2.2467034259402801</v>
      </c>
      <c r="AI361" s="16">
        <v>5.2587472223010898E-2</v>
      </c>
      <c r="AJ361" s="15">
        <v>95017193.680000007</v>
      </c>
      <c r="AK361" s="16">
        <v>-7.4975270510275105E-4</v>
      </c>
      <c r="AL361" s="17">
        <v>25372585.68</v>
      </c>
      <c r="AM361" s="16">
        <v>1.68908406928318E-2</v>
      </c>
      <c r="AN361" s="17">
        <v>43244289.049999997</v>
      </c>
      <c r="AO361" s="16">
        <v>-2.28518868937009E-2</v>
      </c>
      <c r="AP361" s="18">
        <v>3.7448762565376801</v>
      </c>
      <c r="AQ361" s="16">
        <v>-1.73475782178504E-2</v>
      </c>
      <c r="AR361" s="18">
        <v>2.1972194656764699</v>
      </c>
      <c r="AS361" s="16">
        <v>2.2619021509785901E-2</v>
      </c>
    </row>
    <row r="362" spans="3:45" x14ac:dyDescent="0.2">
      <c r="C362" s="144" t="s">
        <v>19</v>
      </c>
      <c r="D362" s="144" t="s">
        <v>12</v>
      </c>
      <c r="E362" s="145" t="s">
        <v>327</v>
      </c>
      <c r="F362" s="15">
        <v>58076218.68</v>
      </c>
      <c r="G362" s="16">
        <v>9.7797190494325493E-3</v>
      </c>
      <c r="H362" s="142">
        <v>15993721.439999999</v>
      </c>
      <c r="I362" s="141">
        <v>3.8656782636663101E-3</v>
      </c>
      <c r="J362" s="17">
        <v>26075242.399999999</v>
      </c>
      <c r="K362" s="16">
        <v>-7.1498429407898202E-3</v>
      </c>
      <c r="L362" s="18">
        <v>3.6311885822115499</v>
      </c>
      <c r="M362" s="16">
        <v>5.8912670428134997E-3</v>
      </c>
      <c r="N362" s="18">
        <v>2.2272551790352701</v>
      </c>
      <c r="O362" s="16">
        <v>1.7051477375364599E-2</v>
      </c>
      <c r="P362" s="15">
        <v>194342747.21000001</v>
      </c>
      <c r="Q362" s="16">
        <v>3.0880215328259401E-2</v>
      </c>
      <c r="R362" s="17">
        <v>53446853.700000003</v>
      </c>
      <c r="S362" s="16">
        <v>2.6556788343613101E-2</v>
      </c>
      <c r="T362" s="17">
        <v>85525780.680000007</v>
      </c>
      <c r="U362" s="16">
        <v>3.2074723378223298E-3</v>
      </c>
      <c r="V362" s="18">
        <v>3.6361868614541102</v>
      </c>
      <c r="W362" s="16">
        <v>4.2115809215214602E-3</v>
      </c>
      <c r="X362" s="18">
        <v>2.2723294153507401</v>
      </c>
      <c r="Y362" s="16">
        <v>2.7584267216381499E-2</v>
      </c>
      <c r="Z362" s="15">
        <v>363840474.77999997</v>
      </c>
      <c r="AA362" s="16">
        <v>4.4681942440268699E-3</v>
      </c>
      <c r="AB362" s="17">
        <v>100194399.84</v>
      </c>
      <c r="AC362" s="16">
        <v>3.7113391474966999E-3</v>
      </c>
      <c r="AD362" s="17">
        <v>162220555.09</v>
      </c>
      <c r="AE362" s="16">
        <v>-1.21383618108356E-2</v>
      </c>
      <c r="AF362" s="18">
        <v>3.6313454181173301</v>
      </c>
      <c r="AG362" s="16">
        <v>7.5405653698514799E-4</v>
      </c>
      <c r="AH362" s="18">
        <v>2.2428752914705599</v>
      </c>
      <c r="AI362" s="16">
        <v>1.6810609312963899E-2</v>
      </c>
      <c r="AJ362" s="15">
        <v>709091677.67999995</v>
      </c>
      <c r="AK362" s="16">
        <v>4.5774973385249197E-3</v>
      </c>
      <c r="AL362" s="17">
        <v>195685666.78999999</v>
      </c>
      <c r="AM362" s="16">
        <v>1.0576363781983299E-2</v>
      </c>
      <c r="AN362" s="17">
        <v>318780207.20999998</v>
      </c>
      <c r="AO362" s="16">
        <v>-6.4022294212971098E-3</v>
      </c>
      <c r="AP362" s="18">
        <v>3.6236260392078798</v>
      </c>
      <c r="AQ362" s="16">
        <v>-5.9360842569167599E-3</v>
      </c>
      <c r="AR362" s="18">
        <v>2.2243905413264198</v>
      </c>
      <c r="AS362" s="16">
        <v>1.10504744323522E-2</v>
      </c>
    </row>
    <row r="363" spans="3:45" x14ac:dyDescent="0.2">
      <c r="C363" s="144"/>
      <c r="D363" s="144"/>
      <c r="E363" s="145"/>
      <c r="F363" s="15"/>
      <c r="G363" s="16"/>
      <c r="H363" s="142"/>
      <c r="I363" s="141"/>
      <c r="J363" s="17"/>
      <c r="K363" s="16"/>
      <c r="L363" s="18"/>
      <c r="M363" s="16"/>
      <c r="N363" s="18"/>
      <c r="O363" s="16"/>
      <c r="P363" s="15"/>
      <c r="Q363" s="16"/>
      <c r="R363" s="17"/>
      <c r="S363" s="16"/>
      <c r="T363" s="17"/>
      <c r="U363" s="16"/>
      <c r="V363" s="18"/>
      <c r="W363" s="16"/>
      <c r="X363" s="18"/>
      <c r="Y363" s="16"/>
      <c r="Z363" s="15"/>
      <c r="AA363" s="16"/>
      <c r="AB363" s="17"/>
      <c r="AC363" s="16"/>
      <c r="AD363" s="17"/>
      <c r="AE363" s="16"/>
      <c r="AF363" s="18"/>
      <c r="AG363" s="16"/>
      <c r="AH363" s="18"/>
      <c r="AI363" s="16"/>
      <c r="AJ363" s="15"/>
      <c r="AK363" s="16"/>
      <c r="AL363" s="17"/>
      <c r="AM363" s="16"/>
      <c r="AN363" s="17"/>
      <c r="AO363" s="16"/>
      <c r="AP363" s="18"/>
      <c r="AQ363" s="16"/>
      <c r="AR363" s="18"/>
      <c r="AS363" s="16"/>
    </row>
    <row r="364" spans="3:45" x14ac:dyDescent="0.2">
      <c r="C364" s="144"/>
      <c r="D364" s="144"/>
      <c r="E364" s="145"/>
      <c r="F364" s="15"/>
      <c r="G364" s="16"/>
      <c r="H364" s="142"/>
      <c r="I364" s="141"/>
      <c r="J364" s="17"/>
      <c r="K364" s="16"/>
      <c r="L364" s="18"/>
      <c r="M364" s="16"/>
      <c r="N364" s="18"/>
      <c r="O364" s="16"/>
      <c r="P364" s="15"/>
      <c r="Q364" s="16"/>
      <c r="R364" s="17"/>
      <c r="S364" s="16"/>
      <c r="T364" s="17"/>
      <c r="U364" s="16"/>
      <c r="V364" s="18"/>
      <c r="W364" s="16"/>
      <c r="X364" s="18"/>
      <c r="Y364" s="16"/>
      <c r="Z364" s="15"/>
      <c r="AA364" s="16"/>
      <c r="AB364" s="17"/>
      <c r="AC364" s="16"/>
      <c r="AD364" s="17"/>
      <c r="AE364" s="16"/>
      <c r="AF364" s="18"/>
      <c r="AG364" s="16"/>
      <c r="AH364" s="18"/>
      <c r="AI364" s="16"/>
      <c r="AJ364" s="15"/>
      <c r="AK364" s="16"/>
      <c r="AL364" s="17"/>
      <c r="AM364" s="16"/>
      <c r="AN364" s="17"/>
      <c r="AO364" s="16"/>
      <c r="AP364" s="18"/>
      <c r="AQ364" s="16"/>
      <c r="AR364" s="18"/>
      <c r="AS364" s="16"/>
    </row>
    <row r="365" spans="3:45" x14ac:dyDescent="0.2">
      <c r="C365" s="144"/>
      <c r="D365" s="144"/>
      <c r="E365" s="145"/>
      <c r="F365" s="15"/>
      <c r="G365" s="16"/>
      <c r="H365" s="142"/>
      <c r="I365" s="141"/>
      <c r="J365" s="17"/>
      <c r="K365" s="16"/>
      <c r="L365" s="18"/>
      <c r="M365" s="16"/>
      <c r="N365" s="18"/>
      <c r="O365" s="16"/>
      <c r="P365" s="15"/>
      <c r="Q365" s="16"/>
      <c r="R365" s="17"/>
      <c r="S365" s="16"/>
      <c r="T365" s="17"/>
      <c r="U365" s="16"/>
      <c r="V365" s="18"/>
      <c r="W365" s="16"/>
      <c r="X365" s="18"/>
      <c r="Y365" s="16"/>
      <c r="Z365" s="15"/>
      <c r="AA365" s="16"/>
      <c r="AB365" s="17"/>
      <c r="AC365" s="16"/>
      <c r="AD365" s="17"/>
      <c r="AE365" s="16"/>
      <c r="AF365" s="18"/>
      <c r="AG365" s="16"/>
      <c r="AH365" s="18"/>
      <c r="AI365" s="16"/>
      <c r="AJ365" s="15"/>
      <c r="AK365" s="16"/>
      <c r="AL365" s="17"/>
      <c r="AM365" s="16"/>
      <c r="AN365" s="17"/>
      <c r="AO365" s="16"/>
      <c r="AP365" s="18"/>
      <c r="AQ365" s="16"/>
      <c r="AR365" s="18"/>
      <c r="AS365" s="16"/>
    </row>
    <row r="366" spans="3:45" x14ac:dyDescent="0.2">
      <c r="C366" s="144"/>
      <c r="D366" s="144"/>
      <c r="E366" s="145"/>
      <c r="F366" s="15"/>
      <c r="G366" s="16"/>
      <c r="H366" s="142"/>
      <c r="I366" s="141"/>
      <c r="J366" s="17"/>
      <c r="K366" s="16"/>
      <c r="L366" s="18"/>
      <c r="M366" s="16"/>
      <c r="N366" s="18"/>
      <c r="O366" s="16"/>
      <c r="P366" s="15"/>
      <c r="Q366" s="16"/>
      <c r="R366" s="17"/>
      <c r="S366" s="16"/>
      <c r="T366" s="17"/>
      <c r="U366" s="16"/>
      <c r="V366" s="18"/>
      <c r="W366" s="16"/>
      <c r="X366" s="18"/>
      <c r="Y366" s="16"/>
      <c r="Z366" s="15"/>
      <c r="AA366" s="16"/>
      <c r="AB366" s="17"/>
      <c r="AC366" s="16"/>
      <c r="AD366" s="17"/>
      <c r="AE366" s="16"/>
      <c r="AF366" s="18"/>
      <c r="AG366" s="16"/>
      <c r="AH366" s="18"/>
      <c r="AI366" s="16"/>
      <c r="AJ366" s="15"/>
      <c r="AK366" s="16"/>
      <c r="AL366" s="17"/>
      <c r="AM366" s="16"/>
      <c r="AN366" s="17"/>
      <c r="AO366" s="16"/>
      <c r="AP366" s="18"/>
      <c r="AQ366" s="16"/>
      <c r="AR366" s="18"/>
      <c r="AS366" s="16"/>
    </row>
    <row r="367" spans="3:45" x14ac:dyDescent="0.2">
      <c r="C367" s="144"/>
      <c r="D367" s="144"/>
      <c r="E367" s="145"/>
      <c r="F367" s="15"/>
      <c r="G367" s="16"/>
      <c r="H367" s="142"/>
      <c r="I367" s="141"/>
      <c r="J367" s="17"/>
      <c r="K367" s="16"/>
      <c r="L367" s="18"/>
      <c r="M367" s="16"/>
      <c r="N367" s="18"/>
      <c r="O367" s="16"/>
      <c r="P367" s="15"/>
      <c r="Q367" s="16"/>
      <c r="R367" s="17"/>
      <c r="S367" s="16"/>
      <c r="T367" s="17"/>
      <c r="U367" s="16"/>
      <c r="V367" s="18"/>
      <c r="W367" s="16"/>
      <c r="X367" s="18"/>
      <c r="Y367" s="16"/>
      <c r="Z367" s="15"/>
      <c r="AA367" s="16"/>
      <c r="AB367" s="17"/>
      <c r="AC367" s="16"/>
      <c r="AD367" s="17"/>
      <c r="AE367" s="16"/>
      <c r="AF367" s="18"/>
      <c r="AG367" s="16"/>
      <c r="AH367" s="18"/>
      <c r="AI367" s="16"/>
      <c r="AJ367" s="15"/>
      <c r="AK367" s="16"/>
      <c r="AL367" s="17"/>
      <c r="AM367" s="16"/>
      <c r="AN367" s="17"/>
      <c r="AO367" s="16"/>
      <c r="AP367" s="18"/>
      <c r="AQ367" s="16"/>
      <c r="AR367" s="18"/>
      <c r="AS367" s="16"/>
    </row>
    <row r="368" spans="3:45" x14ac:dyDescent="0.2">
      <c r="C368" s="144"/>
      <c r="D368" s="144"/>
      <c r="E368" s="145"/>
      <c r="F368" s="15"/>
      <c r="G368" s="16"/>
      <c r="H368" s="142"/>
      <c r="I368" s="141"/>
      <c r="J368" s="17"/>
      <c r="K368" s="16"/>
      <c r="L368" s="18"/>
      <c r="M368" s="16"/>
      <c r="N368" s="18"/>
      <c r="O368" s="16"/>
      <c r="P368" s="15"/>
      <c r="Q368" s="16"/>
      <c r="R368" s="17"/>
      <c r="S368" s="16"/>
      <c r="T368" s="17"/>
      <c r="U368" s="16"/>
      <c r="V368" s="18"/>
      <c r="W368" s="16"/>
      <c r="X368" s="18"/>
      <c r="Y368" s="16"/>
      <c r="Z368" s="15"/>
      <c r="AA368" s="16"/>
      <c r="AB368" s="17"/>
      <c r="AC368" s="16"/>
      <c r="AD368" s="17"/>
      <c r="AE368" s="16"/>
      <c r="AF368" s="18"/>
      <c r="AG368" s="16"/>
      <c r="AH368" s="18"/>
      <c r="AI368" s="16"/>
      <c r="AJ368" s="15"/>
      <c r="AK368" s="16"/>
      <c r="AL368" s="17"/>
      <c r="AM368" s="16"/>
      <c r="AN368" s="17"/>
      <c r="AO368" s="16"/>
      <c r="AP368" s="18"/>
      <c r="AQ368" s="16"/>
      <c r="AR368" s="18"/>
      <c r="AS368" s="16"/>
    </row>
    <row r="370" spans="1:45" s="27" customFormat="1" x14ac:dyDescent="0.2">
      <c r="A370" s="26" t="s">
        <v>109</v>
      </c>
      <c r="E370" s="30">
        <v>1</v>
      </c>
      <c r="F370" s="30">
        <v>2</v>
      </c>
      <c r="G370" s="30">
        <v>3</v>
      </c>
      <c r="H370" s="30">
        <v>4</v>
      </c>
      <c r="I370" s="30">
        <v>5</v>
      </c>
      <c r="J370" s="30">
        <v>6</v>
      </c>
      <c r="K370" s="30">
        <v>7</v>
      </c>
      <c r="L370" s="30">
        <v>8</v>
      </c>
      <c r="M370" s="30">
        <v>9</v>
      </c>
      <c r="N370" s="30">
        <v>10</v>
      </c>
      <c r="O370" s="30">
        <v>11</v>
      </c>
      <c r="P370" s="30">
        <v>12</v>
      </c>
      <c r="Q370" s="30">
        <v>13</v>
      </c>
      <c r="R370" s="30">
        <v>14</v>
      </c>
      <c r="S370" s="30">
        <v>15</v>
      </c>
      <c r="T370" s="30">
        <v>16</v>
      </c>
      <c r="U370" s="30">
        <v>17</v>
      </c>
      <c r="V370" s="30">
        <v>18</v>
      </c>
      <c r="W370" s="30">
        <v>19</v>
      </c>
      <c r="X370" s="30">
        <v>20</v>
      </c>
      <c r="Y370" s="30">
        <v>21</v>
      </c>
      <c r="Z370" s="30">
        <v>22</v>
      </c>
      <c r="AA370" s="30">
        <v>23</v>
      </c>
      <c r="AB370" s="30">
        <v>24</v>
      </c>
      <c r="AC370" s="30">
        <v>25</v>
      </c>
      <c r="AD370" s="30">
        <v>26</v>
      </c>
      <c r="AE370" s="30">
        <v>27</v>
      </c>
      <c r="AF370" s="30">
        <v>28</v>
      </c>
      <c r="AG370" s="30">
        <v>29</v>
      </c>
      <c r="AH370" s="30">
        <v>30</v>
      </c>
      <c r="AI370" s="30">
        <v>31</v>
      </c>
      <c r="AJ370" s="30">
        <v>32</v>
      </c>
      <c r="AK370" s="30">
        <v>33</v>
      </c>
      <c r="AL370" s="30">
        <v>34</v>
      </c>
      <c r="AM370" s="30">
        <v>35</v>
      </c>
      <c r="AN370" s="30">
        <v>36</v>
      </c>
      <c r="AO370" s="30">
        <v>37</v>
      </c>
      <c r="AP370" s="30">
        <v>38</v>
      </c>
      <c r="AQ370" s="30">
        <v>39</v>
      </c>
      <c r="AR370" s="30">
        <v>40</v>
      </c>
      <c r="AS370" s="30">
        <v>41</v>
      </c>
    </row>
    <row r="371" spans="1:45" x14ac:dyDescent="0.2">
      <c r="B371" s="5" t="s">
        <v>107</v>
      </c>
      <c r="C371" s="6"/>
      <c r="D371" s="6"/>
      <c r="E371" s="7"/>
      <c r="F371" s="8" t="s">
        <v>69</v>
      </c>
      <c r="G371" s="9"/>
      <c r="N371" s="9"/>
      <c r="P371" s="8" t="s">
        <v>70</v>
      </c>
      <c r="Q371" s="9"/>
      <c r="Z371" s="8" t="s">
        <v>71</v>
      </c>
      <c r="AA371" s="9"/>
      <c r="AJ371" s="8" t="s">
        <v>72</v>
      </c>
      <c r="AK371" s="9"/>
    </row>
    <row r="372" spans="1:45" ht="56.25" x14ac:dyDescent="0.2">
      <c r="B372" s="10"/>
      <c r="C372" s="11"/>
      <c r="D372" s="11"/>
      <c r="E372" s="12"/>
      <c r="F372" s="140" t="s">
        <v>406</v>
      </c>
      <c r="G372" s="140" t="s">
        <v>407</v>
      </c>
      <c r="H372" s="140" t="s">
        <v>408</v>
      </c>
      <c r="I372" s="140" t="s">
        <v>409</v>
      </c>
      <c r="J372" s="140" t="s">
        <v>410</v>
      </c>
      <c r="K372" s="140" t="s">
        <v>411</v>
      </c>
      <c r="L372" s="140" t="s">
        <v>412</v>
      </c>
      <c r="M372" s="140" t="s">
        <v>413</v>
      </c>
      <c r="N372" s="140" t="s">
        <v>414</v>
      </c>
      <c r="O372" s="140" t="s">
        <v>415</v>
      </c>
      <c r="P372" s="140" t="s">
        <v>406</v>
      </c>
      <c r="Q372" s="140" t="s">
        <v>407</v>
      </c>
      <c r="R372" s="140" t="s">
        <v>408</v>
      </c>
      <c r="S372" s="140" t="s">
        <v>409</v>
      </c>
      <c r="T372" s="140" t="s">
        <v>410</v>
      </c>
      <c r="U372" s="140" t="s">
        <v>411</v>
      </c>
      <c r="V372" s="140" t="s">
        <v>412</v>
      </c>
      <c r="W372" s="140" t="s">
        <v>413</v>
      </c>
      <c r="X372" s="140" t="s">
        <v>414</v>
      </c>
      <c r="Y372" s="140" t="s">
        <v>415</v>
      </c>
      <c r="Z372" s="140" t="s">
        <v>406</v>
      </c>
      <c r="AA372" s="140" t="s">
        <v>407</v>
      </c>
      <c r="AB372" s="140" t="s">
        <v>408</v>
      </c>
      <c r="AC372" s="140" t="s">
        <v>409</v>
      </c>
      <c r="AD372" s="140" t="s">
        <v>410</v>
      </c>
      <c r="AE372" s="140" t="s">
        <v>411</v>
      </c>
      <c r="AF372" s="140" t="s">
        <v>412</v>
      </c>
      <c r="AG372" s="140" t="s">
        <v>413</v>
      </c>
      <c r="AH372" s="140" t="s">
        <v>414</v>
      </c>
      <c r="AI372" s="140" t="s">
        <v>415</v>
      </c>
      <c r="AJ372" s="140" t="s">
        <v>406</v>
      </c>
      <c r="AK372" s="140" t="s">
        <v>407</v>
      </c>
      <c r="AL372" s="140" t="s">
        <v>408</v>
      </c>
      <c r="AM372" s="140" t="s">
        <v>409</v>
      </c>
      <c r="AN372" s="140" t="s">
        <v>410</v>
      </c>
      <c r="AO372" s="140" t="s">
        <v>411</v>
      </c>
      <c r="AP372" s="140" t="s">
        <v>412</v>
      </c>
      <c r="AQ372" s="140" t="s">
        <v>413</v>
      </c>
      <c r="AR372" s="140" t="s">
        <v>414</v>
      </c>
      <c r="AS372" s="140" t="s">
        <v>415</v>
      </c>
    </row>
    <row r="373" spans="1:45" x14ac:dyDescent="0.2">
      <c r="B373" s="28" t="s">
        <v>19</v>
      </c>
      <c r="C373" s="28" t="s">
        <v>11</v>
      </c>
      <c r="D373" s="28" t="s">
        <v>23</v>
      </c>
      <c r="E373" s="14" t="s">
        <v>271</v>
      </c>
      <c r="F373" s="15">
        <v>67335.47</v>
      </c>
      <c r="G373" s="16">
        <v>0.13262589073714101</v>
      </c>
      <c r="H373" s="17">
        <v>13947.26</v>
      </c>
      <c r="I373" s="16">
        <v>8.5378058137888097E-2</v>
      </c>
      <c r="J373" s="17">
        <v>27189.02</v>
      </c>
      <c r="K373" s="16">
        <v>8.3746877986988197E-2</v>
      </c>
      <c r="L373" s="18">
        <v>4.82786368075163</v>
      </c>
      <c r="M373" s="16">
        <v>4.35312214439946E-2</v>
      </c>
      <c r="N373" s="18">
        <v>2.4765684824241601</v>
      </c>
      <c r="O373" s="16">
        <v>4.5101871795878802E-2</v>
      </c>
      <c r="P373" s="15">
        <v>224682.17</v>
      </c>
      <c r="Q373" s="16">
        <v>5.2157679768403797E-2</v>
      </c>
      <c r="R373" s="17">
        <v>45400.39</v>
      </c>
      <c r="S373" s="16">
        <v>3.4875459279026202E-2</v>
      </c>
      <c r="T373" s="17">
        <v>88699.33</v>
      </c>
      <c r="U373" s="16">
        <v>3.5983590923780798E-2</v>
      </c>
      <c r="V373" s="18">
        <v>4.9489039631597898</v>
      </c>
      <c r="W373" s="16">
        <v>1.6699807048683599E-2</v>
      </c>
      <c r="X373" s="18">
        <v>2.5330762926845098</v>
      </c>
      <c r="Y373" s="16">
        <v>1.56123021506552E-2</v>
      </c>
      <c r="Z373" s="15">
        <v>422899.49</v>
      </c>
      <c r="AA373" s="16">
        <v>9.6177125310515296E-3</v>
      </c>
      <c r="AB373" s="17">
        <v>86116.34</v>
      </c>
      <c r="AC373" s="16">
        <v>3.26266079568149E-2</v>
      </c>
      <c r="AD373" s="17">
        <v>168048.24</v>
      </c>
      <c r="AE373" s="16">
        <v>3.4129014868721698E-2</v>
      </c>
      <c r="AF373" s="18">
        <v>4.91079265560984</v>
      </c>
      <c r="AG373" s="16">
        <v>-2.2281912211510199E-2</v>
      </c>
      <c r="AH373" s="18">
        <v>2.5165362636347801</v>
      </c>
      <c r="AI373" s="16">
        <v>-2.3702364004148799E-2</v>
      </c>
      <c r="AJ373" s="15">
        <v>843422.09</v>
      </c>
      <c r="AK373" s="16">
        <v>-4.8520602227139102E-2</v>
      </c>
      <c r="AL373" s="17">
        <v>170562.24</v>
      </c>
      <c r="AM373" s="16">
        <v>-3.1974886616383001E-2</v>
      </c>
      <c r="AN373" s="17">
        <v>323926.63</v>
      </c>
      <c r="AO373" s="16">
        <v>-1.57184946878389E-2</v>
      </c>
      <c r="AP373" s="18">
        <v>4.9449520010994199</v>
      </c>
      <c r="AQ373" s="16">
        <v>-1.7092237982259201E-2</v>
      </c>
      <c r="AR373" s="18">
        <v>2.6037442182508999</v>
      </c>
      <c r="AS373" s="16">
        <v>-3.3325941168524997E-2</v>
      </c>
    </row>
    <row r="374" spans="1:45" x14ac:dyDescent="0.2">
      <c r="B374" s="29"/>
      <c r="C374" s="29"/>
      <c r="D374" s="29"/>
      <c r="E374" s="14" t="s">
        <v>272</v>
      </c>
      <c r="F374" s="15">
        <v>304811.09999999998</v>
      </c>
      <c r="G374" s="16">
        <v>1.5721584590598501E-2</v>
      </c>
      <c r="H374" s="17">
        <v>66721.34</v>
      </c>
      <c r="I374" s="16">
        <v>3.9778207629647397E-4</v>
      </c>
      <c r="J374" s="17">
        <v>130951.06</v>
      </c>
      <c r="K374" s="16">
        <v>6.3504464294291702E-3</v>
      </c>
      <c r="L374" s="18">
        <v>4.5684199388081801</v>
      </c>
      <c r="M374" s="16">
        <v>1.5317709404051199E-2</v>
      </c>
      <c r="N374" s="18">
        <v>2.3276718798610698</v>
      </c>
      <c r="O374" s="16">
        <v>9.3120027863241202E-3</v>
      </c>
      <c r="P374" s="15">
        <v>918097.65</v>
      </c>
      <c r="Q374" s="16">
        <v>3.6269619827810698E-2</v>
      </c>
      <c r="R374" s="17">
        <v>199230.67</v>
      </c>
      <c r="S374" s="16">
        <v>1.6441263509330301E-2</v>
      </c>
      <c r="T374" s="17">
        <v>390575.58</v>
      </c>
      <c r="U374" s="16">
        <v>1.8968637518532502E-2</v>
      </c>
      <c r="V374" s="18">
        <v>4.6082144380681997</v>
      </c>
      <c r="W374" s="16">
        <v>1.9507626294137E-2</v>
      </c>
      <c r="X374" s="18">
        <v>2.35062737409236</v>
      </c>
      <c r="Y374" s="16">
        <v>1.6978915417270101E-2</v>
      </c>
      <c r="Z374" s="15">
        <v>1762712.89</v>
      </c>
      <c r="AA374" s="16">
        <v>4.91624700871547E-2</v>
      </c>
      <c r="AB374" s="17">
        <v>388937.54</v>
      </c>
      <c r="AC374" s="16">
        <v>3.6785319278664498E-2</v>
      </c>
      <c r="AD374" s="17">
        <v>763644.48</v>
      </c>
      <c r="AE374" s="16">
        <v>3.51751156445297E-2</v>
      </c>
      <c r="AF374" s="18">
        <v>4.5321233069967999</v>
      </c>
      <c r="AG374" s="16">
        <v>1.1938007394917001E-2</v>
      </c>
      <c r="AH374" s="18">
        <v>2.3082899649847501</v>
      </c>
      <c r="AI374" s="16">
        <v>1.3512065959889401E-2</v>
      </c>
      <c r="AJ374" s="15">
        <v>3472127.45</v>
      </c>
      <c r="AK374" s="16">
        <v>8.0766527934478194E-2</v>
      </c>
      <c r="AL374" s="17">
        <v>760977.47</v>
      </c>
      <c r="AM374" s="16">
        <v>7.0640940658932699E-2</v>
      </c>
      <c r="AN374" s="17">
        <v>1493984.92</v>
      </c>
      <c r="AO374" s="16">
        <v>5.6958976362111897E-2</v>
      </c>
      <c r="AP374" s="18">
        <v>4.5627204311318197</v>
      </c>
      <c r="AQ374" s="16">
        <v>9.4575005410436307E-3</v>
      </c>
      <c r="AR374" s="18">
        <v>2.3240712831291499</v>
      </c>
      <c r="AS374" s="16">
        <v>2.2524574846138502E-2</v>
      </c>
    </row>
    <row r="375" spans="1:45" x14ac:dyDescent="0.2">
      <c r="B375" s="29"/>
      <c r="C375" s="29"/>
      <c r="D375" s="29"/>
      <c r="E375" s="14" t="s">
        <v>273</v>
      </c>
      <c r="F375" s="15">
        <v>476118.62</v>
      </c>
      <c r="G375" s="16">
        <v>0.14796812404534099</v>
      </c>
      <c r="H375" s="17">
        <v>103734.49</v>
      </c>
      <c r="I375" s="16">
        <v>0.148512655789281</v>
      </c>
      <c r="J375" s="17">
        <v>193325.04</v>
      </c>
      <c r="K375" s="16">
        <v>4.6787166784552497E-2</v>
      </c>
      <c r="L375" s="18">
        <v>4.5897812771817703</v>
      </c>
      <c r="M375" s="16">
        <v>-4.7411906276732802E-4</v>
      </c>
      <c r="N375" s="18">
        <v>2.46278816236117</v>
      </c>
      <c r="O375" s="16">
        <v>9.6658576328929699E-2</v>
      </c>
      <c r="P375" s="15">
        <v>1485482.95</v>
      </c>
      <c r="Q375" s="16">
        <v>0.170976044605784</v>
      </c>
      <c r="R375" s="17">
        <v>329045.15000000002</v>
      </c>
      <c r="S375" s="16">
        <v>0.20233202136349501</v>
      </c>
      <c r="T375" s="17">
        <v>619715.92000000004</v>
      </c>
      <c r="U375" s="16">
        <v>0.105650772234495</v>
      </c>
      <c r="V375" s="18">
        <v>4.5145261980004898</v>
      </c>
      <c r="W375" s="16">
        <v>-2.6079299395313699E-2</v>
      </c>
      <c r="X375" s="18">
        <v>2.3970385495341202</v>
      </c>
      <c r="Y375" s="16">
        <v>5.9083097494942199E-2</v>
      </c>
      <c r="Z375" s="15">
        <v>2838747.31</v>
      </c>
      <c r="AA375" s="16">
        <v>0.14334000463208699</v>
      </c>
      <c r="AB375" s="17">
        <v>637115.93000000005</v>
      </c>
      <c r="AC375" s="16">
        <v>0.17484320310639101</v>
      </c>
      <c r="AD375" s="17">
        <v>1202021.51</v>
      </c>
      <c r="AE375" s="16">
        <v>8.7386771659187706E-2</v>
      </c>
      <c r="AF375" s="18">
        <v>4.4556213027038902</v>
      </c>
      <c r="AG375" s="16">
        <v>-2.68148110241496E-2</v>
      </c>
      <c r="AH375" s="18">
        <v>2.36164435193843</v>
      </c>
      <c r="AI375" s="16">
        <v>5.1456606270391697E-2</v>
      </c>
      <c r="AJ375" s="15">
        <v>5252081.78</v>
      </c>
      <c r="AK375" s="16">
        <v>0.101083111589193</v>
      </c>
      <c r="AL375" s="17">
        <v>1156947.1299999999</v>
      </c>
      <c r="AM375" s="16">
        <v>0.109927791724515</v>
      </c>
      <c r="AN375" s="17">
        <v>2266675.4500000002</v>
      </c>
      <c r="AO375" s="16">
        <v>6.6560761044117206E-2</v>
      </c>
      <c r="AP375" s="18">
        <v>4.5396039661725904</v>
      </c>
      <c r="AQ375" s="16">
        <v>-7.9686986858660495E-3</v>
      </c>
      <c r="AR375" s="18">
        <v>2.3170859242332198</v>
      </c>
      <c r="AS375" s="16">
        <v>3.2367917333917202E-2</v>
      </c>
    </row>
    <row r="376" spans="1:45" x14ac:dyDescent="0.2">
      <c r="B376" s="29"/>
      <c r="C376" s="29"/>
      <c r="D376" s="29"/>
      <c r="E376" s="14" t="s">
        <v>274</v>
      </c>
      <c r="F376" s="15">
        <v>208502.62</v>
      </c>
      <c r="G376" s="16">
        <v>3.8879204430821303E-2</v>
      </c>
      <c r="H376" s="17">
        <v>45518.33</v>
      </c>
      <c r="I376" s="16">
        <v>1.6688645100998E-2</v>
      </c>
      <c r="J376" s="17">
        <v>86515.4</v>
      </c>
      <c r="K376" s="16">
        <v>1.7361445924810901E-2</v>
      </c>
      <c r="L376" s="18">
        <v>4.5806298253912203</v>
      </c>
      <c r="M376" s="16">
        <v>2.1826307824672299E-2</v>
      </c>
      <c r="N376" s="18">
        <v>2.4100058486697198</v>
      </c>
      <c r="O376" s="16">
        <v>2.11505543012298E-2</v>
      </c>
      <c r="P376" s="15">
        <v>608121.42000000004</v>
      </c>
      <c r="Q376" s="16">
        <v>6.77231855270925E-2</v>
      </c>
      <c r="R376" s="17">
        <v>131340.43</v>
      </c>
      <c r="S376" s="16">
        <v>3.7762123165541797E-2</v>
      </c>
      <c r="T376" s="17">
        <v>249631.14</v>
      </c>
      <c r="U376" s="16">
        <v>3.6521661285467799E-2</v>
      </c>
      <c r="V376" s="18">
        <v>4.6301159513487198</v>
      </c>
      <c r="W376" s="16">
        <v>2.88708382130567E-2</v>
      </c>
      <c r="X376" s="18">
        <v>2.4360799698306899</v>
      </c>
      <c r="Y376" s="16">
        <v>3.0102143936798501E-2</v>
      </c>
      <c r="Z376" s="15">
        <v>1141188.04</v>
      </c>
      <c r="AA376" s="16">
        <v>7.3955170747909998E-2</v>
      </c>
      <c r="AB376" s="17">
        <v>250376.41</v>
      </c>
      <c r="AC376" s="16">
        <v>5.6338836910302503E-2</v>
      </c>
      <c r="AD376" s="17">
        <v>477540.34</v>
      </c>
      <c r="AE376" s="16">
        <v>5.2738585469453599E-2</v>
      </c>
      <c r="AF376" s="18">
        <v>4.55788961907394</v>
      </c>
      <c r="AG376" s="16">
        <v>1.6676783265049299E-2</v>
      </c>
      <c r="AH376" s="18">
        <v>2.3897207092494002</v>
      </c>
      <c r="AI376" s="16">
        <v>2.0153707265318101E-2</v>
      </c>
      <c r="AJ376" s="15">
        <v>2253557.0099999998</v>
      </c>
      <c r="AK376" s="16">
        <v>0.102013210082782</v>
      </c>
      <c r="AL376" s="17">
        <v>492012.57</v>
      </c>
      <c r="AM376" s="16">
        <v>9.4550118358555896E-2</v>
      </c>
      <c r="AN376" s="17">
        <v>938187.61</v>
      </c>
      <c r="AO376" s="16">
        <v>7.5642132553008903E-2</v>
      </c>
      <c r="AP376" s="18">
        <v>4.5802834061739501</v>
      </c>
      <c r="AQ376" s="16">
        <v>6.8184102299656199E-3</v>
      </c>
      <c r="AR376" s="18">
        <v>2.4020323717555798</v>
      </c>
      <c r="AS376" s="16">
        <v>2.4516590352575598E-2</v>
      </c>
    </row>
    <row r="377" spans="1:45" x14ac:dyDescent="0.2">
      <c r="B377" s="29"/>
      <c r="C377" s="29"/>
      <c r="D377" s="29"/>
      <c r="E377" s="14" t="s">
        <v>275</v>
      </c>
      <c r="F377" s="15">
        <v>421945.81</v>
      </c>
      <c r="G377" s="16">
        <v>0.19678768727381801</v>
      </c>
      <c r="H377" s="17">
        <v>109668.68</v>
      </c>
      <c r="I377" s="16">
        <v>0.225309224755499</v>
      </c>
      <c r="J377" s="17">
        <v>178122.27</v>
      </c>
      <c r="K377" s="16">
        <v>0.19340290830967499</v>
      </c>
      <c r="L377" s="18">
        <v>3.8474595481590601</v>
      </c>
      <c r="M377" s="16">
        <v>-2.3277011961917001E-2</v>
      </c>
      <c r="N377" s="18">
        <v>2.3688548882742202</v>
      </c>
      <c r="O377" s="16">
        <v>2.83624159164916E-3</v>
      </c>
      <c r="P377" s="15">
        <v>1335564.82</v>
      </c>
      <c r="Q377" s="16">
        <v>0.22014922134687301</v>
      </c>
      <c r="R377" s="17">
        <v>354498.44</v>
      </c>
      <c r="S377" s="16">
        <v>0.28014091506536398</v>
      </c>
      <c r="T377" s="17">
        <v>572835.28</v>
      </c>
      <c r="U377" s="16">
        <v>0.23504684954813199</v>
      </c>
      <c r="V377" s="18">
        <v>3.7674772842441802</v>
      </c>
      <c r="W377" s="16">
        <v>-4.6863351536129298E-2</v>
      </c>
      <c r="X377" s="18">
        <v>2.3314988909202699</v>
      </c>
      <c r="Y377" s="16">
        <v>-1.2062399257736001E-2</v>
      </c>
      <c r="Z377" s="15">
        <v>2487776.38</v>
      </c>
      <c r="AA377" s="16">
        <v>0.184654838002627</v>
      </c>
      <c r="AB377" s="17">
        <v>670391.30000000005</v>
      </c>
      <c r="AC377" s="16">
        <v>0.28182189484606601</v>
      </c>
      <c r="AD377" s="17">
        <v>1087084.27</v>
      </c>
      <c r="AE377" s="16">
        <v>0.22493480742001901</v>
      </c>
      <c r="AF377" s="18">
        <v>3.71093177969344</v>
      </c>
      <c r="AG377" s="16">
        <v>-7.5803867318952597E-2</v>
      </c>
      <c r="AH377" s="18">
        <v>2.2884853075833802</v>
      </c>
      <c r="AI377" s="16">
        <v>-3.2883357688423001E-2</v>
      </c>
      <c r="AJ377" s="15">
        <v>4437195.84</v>
      </c>
      <c r="AK377" s="16">
        <v>0.13459169502801199</v>
      </c>
      <c r="AL377" s="17">
        <v>1152837.94</v>
      </c>
      <c r="AM377" s="16">
        <v>0.20359245908993101</v>
      </c>
      <c r="AN377" s="17">
        <v>1908089.45</v>
      </c>
      <c r="AO377" s="16">
        <v>0.165210427504458</v>
      </c>
      <c r="AP377" s="18">
        <v>3.84893286909</v>
      </c>
      <c r="AQ377" s="16">
        <v>-5.73290099491746E-2</v>
      </c>
      <c r="AR377" s="18">
        <v>2.3254653182008802</v>
      </c>
      <c r="AS377" s="16">
        <v>-2.6277427453187101E-2</v>
      </c>
    </row>
    <row r="378" spans="1:45" x14ac:dyDescent="0.2">
      <c r="B378" s="29"/>
      <c r="C378" s="29"/>
      <c r="D378" s="29"/>
      <c r="E378" s="14" t="s">
        <v>276</v>
      </c>
      <c r="F378" s="15">
        <v>167775.41</v>
      </c>
      <c r="G378" s="16">
        <v>-5.0079634017568701E-2</v>
      </c>
      <c r="H378" s="17">
        <v>40301.01</v>
      </c>
      <c r="I378" s="16">
        <v>-3.3540113794801998E-2</v>
      </c>
      <c r="J378" s="17">
        <v>81127.91</v>
      </c>
      <c r="K378" s="16">
        <v>-3.6194198388253801E-2</v>
      </c>
      <c r="L378" s="18">
        <v>4.1630572037772797</v>
      </c>
      <c r="M378" s="16">
        <v>-1.7113509271149501E-2</v>
      </c>
      <c r="N378" s="18">
        <v>2.0680356488907501</v>
      </c>
      <c r="O378" s="16">
        <v>-1.44068811435816E-2</v>
      </c>
      <c r="P378" s="15">
        <v>551266.36</v>
      </c>
      <c r="Q378" s="16">
        <v>-3.0488196832086499E-2</v>
      </c>
      <c r="R378" s="17">
        <v>131643.5</v>
      </c>
      <c r="S378" s="16">
        <v>-2.91308319096533E-2</v>
      </c>
      <c r="T378" s="17">
        <v>265197.5</v>
      </c>
      <c r="U378" s="16">
        <v>-2.95513901661014E-2</v>
      </c>
      <c r="V378" s="18">
        <v>4.1875699142000897</v>
      </c>
      <c r="W378" s="16">
        <v>-1.3980925206463701E-3</v>
      </c>
      <c r="X378" s="18">
        <v>2.0787011943928602</v>
      </c>
      <c r="Y378" s="16">
        <v>-9.6533361632149901E-4</v>
      </c>
      <c r="Z378" s="15">
        <v>1068989.4399999999</v>
      </c>
      <c r="AA378" s="16">
        <v>-4.9649697329107997E-2</v>
      </c>
      <c r="AB378" s="17">
        <v>254174</v>
      </c>
      <c r="AC378" s="16">
        <v>-5.09976651482444E-2</v>
      </c>
      <c r="AD378" s="17">
        <v>512700.54</v>
      </c>
      <c r="AE378" s="16">
        <v>-3.4449113120692702E-2</v>
      </c>
      <c r="AF378" s="18">
        <v>4.2057387458984801</v>
      </c>
      <c r="AG378" s="16">
        <v>1.4204051661759699E-3</v>
      </c>
      <c r="AH378" s="18">
        <v>2.0850171915168998</v>
      </c>
      <c r="AI378" s="16">
        <v>-1.5742913620579901E-2</v>
      </c>
      <c r="AJ378" s="15">
        <v>2076246.43</v>
      </c>
      <c r="AK378" s="16">
        <v>-8.78107663267369E-2</v>
      </c>
      <c r="AL378" s="17">
        <v>489716.37</v>
      </c>
      <c r="AM378" s="16">
        <v>-9.7516870360208702E-2</v>
      </c>
      <c r="AN378" s="17">
        <v>989610.21</v>
      </c>
      <c r="AO378" s="16">
        <v>-5.5017892979015798E-2</v>
      </c>
      <c r="AP378" s="18">
        <v>4.2396917015455298</v>
      </c>
      <c r="AQ378" s="16">
        <v>1.07548869499042E-2</v>
      </c>
      <c r="AR378" s="18">
        <v>2.0980446735689999</v>
      </c>
      <c r="AS378" s="16">
        <v>-3.4702110340585401E-2</v>
      </c>
    </row>
    <row r="379" spans="1:45" x14ac:dyDescent="0.2">
      <c r="B379" s="29"/>
      <c r="C379" s="29"/>
      <c r="D379" s="29"/>
      <c r="E379" s="14" t="s">
        <v>277</v>
      </c>
      <c r="F379" s="15">
        <v>122544.69</v>
      </c>
      <c r="G379" s="16">
        <v>0.15804727475713301</v>
      </c>
      <c r="H379" s="17">
        <v>24782.94</v>
      </c>
      <c r="I379" s="16">
        <v>0.24287375696024499</v>
      </c>
      <c r="J379" s="17">
        <v>49940.09</v>
      </c>
      <c r="K379" s="16">
        <v>0.24414060407725599</v>
      </c>
      <c r="L379" s="18">
        <v>4.9447196337480497</v>
      </c>
      <c r="M379" s="16">
        <v>-6.8250280230050697E-2</v>
      </c>
      <c r="N379" s="18">
        <v>2.45383398387948</v>
      </c>
      <c r="O379" s="16">
        <v>-6.9199035091356303E-2</v>
      </c>
      <c r="P379" s="15">
        <v>378463.79</v>
      </c>
      <c r="Q379" s="16">
        <v>0.15960629177701299</v>
      </c>
      <c r="R379" s="17">
        <v>77519.38</v>
      </c>
      <c r="S379" s="16">
        <v>0.25561614121064902</v>
      </c>
      <c r="T379" s="17">
        <v>156212.32999999999</v>
      </c>
      <c r="U379" s="16">
        <v>0.23868298268763999</v>
      </c>
      <c r="V379" s="18">
        <v>4.8821828812356296</v>
      </c>
      <c r="W379" s="16">
        <v>-7.6464331958224302E-2</v>
      </c>
      <c r="X379" s="18">
        <v>2.4227523525191601</v>
      </c>
      <c r="Y379" s="16">
        <v>-6.3839329365007705E-2</v>
      </c>
      <c r="Z379" s="15">
        <v>700797.89</v>
      </c>
      <c r="AA379" s="16">
        <v>0.15210785984717001</v>
      </c>
      <c r="AB379" s="17">
        <v>145657.71</v>
      </c>
      <c r="AC379" s="16">
        <v>0.26590860441159497</v>
      </c>
      <c r="AD379" s="17">
        <v>294936.56</v>
      </c>
      <c r="AE379" s="16">
        <v>0.25043164009669799</v>
      </c>
      <c r="AF379" s="18">
        <v>4.8112653288315501</v>
      </c>
      <c r="AG379" s="16">
        <v>-8.9896493449715398E-2</v>
      </c>
      <c r="AH379" s="18">
        <v>2.3760970494807401</v>
      </c>
      <c r="AI379" s="16">
        <v>-7.8631871664671907E-2</v>
      </c>
      <c r="AJ379" s="15">
        <v>1286034.3500000001</v>
      </c>
      <c r="AK379" s="16">
        <v>5.6177656688701699E-2</v>
      </c>
      <c r="AL379" s="17">
        <v>258098.86</v>
      </c>
      <c r="AM379" s="16">
        <v>0.13277766561625001</v>
      </c>
      <c r="AN379" s="17">
        <v>534160.56000000006</v>
      </c>
      <c r="AO379" s="16">
        <v>0.119303491208617</v>
      </c>
      <c r="AP379" s="18">
        <v>4.9827199934164801</v>
      </c>
      <c r="AQ379" s="16">
        <v>-6.76213976075139E-2</v>
      </c>
      <c r="AR379" s="18">
        <v>2.4075801290907699</v>
      </c>
      <c r="AS379" s="16">
        <v>-5.63974248411864E-2</v>
      </c>
    </row>
    <row r="380" spans="1:45" x14ac:dyDescent="0.2">
      <c r="B380" s="29"/>
      <c r="C380" s="29"/>
      <c r="D380" s="29"/>
      <c r="E380" s="14" t="s">
        <v>278</v>
      </c>
      <c r="F380" s="15">
        <v>200618.06</v>
      </c>
      <c r="G380" s="16">
        <v>1.8654888298501399E-2</v>
      </c>
      <c r="H380" s="17">
        <v>39824.51</v>
      </c>
      <c r="I380" s="16">
        <v>1.9516590868654E-2</v>
      </c>
      <c r="J380" s="17">
        <v>77377.77</v>
      </c>
      <c r="K380" s="16">
        <v>9.7252471209996298E-3</v>
      </c>
      <c r="L380" s="18">
        <v>5.0375525022153402</v>
      </c>
      <c r="M380" s="16">
        <v>-8.4520701072496904E-4</v>
      </c>
      <c r="N380" s="18">
        <v>2.5927092496979398</v>
      </c>
      <c r="O380" s="16">
        <v>8.8436346451300808E-3</v>
      </c>
      <c r="P380" s="15">
        <v>651126.35</v>
      </c>
      <c r="Q380" s="16">
        <v>1.8530370678587298E-2</v>
      </c>
      <c r="R380" s="17">
        <v>127908.49</v>
      </c>
      <c r="S380" s="16">
        <v>-1.85878178233185E-2</v>
      </c>
      <c r="T380" s="17">
        <v>247817.49</v>
      </c>
      <c r="U380" s="16">
        <v>-2.85135075114166E-2</v>
      </c>
      <c r="V380" s="18">
        <v>5.0905639649095997</v>
      </c>
      <c r="W380" s="16">
        <v>3.7821202116710299E-2</v>
      </c>
      <c r="X380" s="18">
        <v>2.62744308321418</v>
      </c>
      <c r="Y380" s="16">
        <v>4.8424634365728803E-2</v>
      </c>
      <c r="Z380" s="15">
        <v>1232291.6100000001</v>
      </c>
      <c r="AA380" s="16">
        <v>1.94801623429177E-2</v>
      </c>
      <c r="AB380" s="17">
        <v>240140.89</v>
      </c>
      <c r="AC380" s="16">
        <v>-2.8882490283199301E-2</v>
      </c>
      <c r="AD380" s="17">
        <v>466907.35</v>
      </c>
      <c r="AE380" s="16">
        <v>-4.2180111450816002E-2</v>
      </c>
      <c r="AF380" s="18">
        <v>5.1315359495835997</v>
      </c>
      <c r="AG380" s="16">
        <v>4.9801030402819801E-2</v>
      </c>
      <c r="AH380" s="18">
        <v>2.6392636783293302</v>
      </c>
      <c r="AI380" s="16">
        <v>6.4375645704257495E-2</v>
      </c>
      <c r="AJ380" s="15">
        <v>2427151.5099999998</v>
      </c>
      <c r="AK380" s="16">
        <v>6.2649109927121402E-2</v>
      </c>
      <c r="AL380" s="17">
        <v>476357.21</v>
      </c>
      <c r="AM380" s="16">
        <v>2.2933308721173901E-2</v>
      </c>
      <c r="AN380" s="17">
        <v>932581.15</v>
      </c>
      <c r="AO380" s="16">
        <v>1.92886485729438E-3</v>
      </c>
      <c r="AP380" s="18">
        <v>5.0952341206297698</v>
      </c>
      <c r="AQ380" s="16">
        <v>3.8825406179801202E-2</v>
      </c>
      <c r="AR380" s="18">
        <v>2.6026169518867102</v>
      </c>
      <c r="AS380" s="16">
        <v>6.0603349398936898E-2</v>
      </c>
    </row>
    <row r="381" spans="1:45" x14ac:dyDescent="0.2">
      <c r="B381" s="29"/>
      <c r="C381" s="29"/>
      <c r="D381" s="29"/>
      <c r="E381" s="14" t="s">
        <v>279</v>
      </c>
      <c r="F381" s="15">
        <v>107737.03</v>
      </c>
      <c r="G381" s="16">
        <v>0.12094595297598899</v>
      </c>
      <c r="H381" s="17">
        <v>23137.45</v>
      </c>
      <c r="I381" s="16">
        <v>-6.4752229037267697E-2</v>
      </c>
      <c r="J381" s="17">
        <v>46364.83</v>
      </c>
      <c r="K381" s="16">
        <v>-6.3083137657466801E-2</v>
      </c>
      <c r="L381" s="18">
        <v>4.6563916939852898</v>
      </c>
      <c r="M381" s="16">
        <v>0.19855506506270601</v>
      </c>
      <c r="N381" s="18">
        <v>2.3236800393746702</v>
      </c>
      <c r="O381" s="16">
        <v>0.19641987248829701</v>
      </c>
      <c r="P381" s="15">
        <v>350489.7</v>
      </c>
      <c r="Q381" s="16">
        <v>0.144087589611131</v>
      </c>
      <c r="R381" s="17">
        <v>76294.73</v>
      </c>
      <c r="S381" s="16">
        <v>6.5756701809732296E-2</v>
      </c>
      <c r="T381" s="17">
        <v>152630.42000000001</v>
      </c>
      <c r="U381" s="16">
        <v>6.5777485434018707E-2</v>
      </c>
      <c r="V381" s="18">
        <v>4.5938913474102296</v>
      </c>
      <c r="W381" s="16">
        <v>7.3497907794890904E-2</v>
      </c>
      <c r="X381" s="18">
        <v>2.29632926385186</v>
      </c>
      <c r="Y381" s="16">
        <v>7.3476973615390295E-2</v>
      </c>
      <c r="Z381" s="15">
        <v>690876.93</v>
      </c>
      <c r="AA381" s="16">
        <v>0.16603917745670099</v>
      </c>
      <c r="AB381" s="17">
        <v>151397.56</v>
      </c>
      <c r="AC381" s="16">
        <v>0.135372647457212</v>
      </c>
      <c r="AD381" s="17">
        <v>302788.39</v>
      </c>
      <c r="AE381" s="16">
        <v>0.12981235776290501</v>
      </c>
      <c r="AF381" s="18">
        <v>4.5633293561666397</v>
      </c>
      <c r="AG381" s="16">
        <v>2.70101011048401E-2</v>
      </c>
      <c r="AH381" s="18">
        <v>2.2817153920597799</v>
      </c>
      <c r="AI381" s="16">
        <v>3.2064456938254E-2</v>
      </c>
      <c r="AJ381" s="15">
        <v>1324686.83</v>
      </c>
      <c r="AK381" s="16">
        <v>0.13051450801123099</v>
      </c>
      <c r="AL381" s="17">
        <v>293523.96999999997</v>
      </c>
      <c r="AM381" s="16">
        <v>0.14519607823246999</v>
      </c>
      <c r="AN381" s="17">
        <v>586969.57999999996</v>
      </c>
      <c r="AO381" s="16">
        <v>0.12630789208382701</v>
      </c>
      <c r="AP381" s="18">
        <v>4.5130448119790696</v>
      </c>
      <c r="AQ381" s="16">
        <v>-1.2820136656335499E-2</v>
      </c>
      <c r="AR381" s="18">
        <v>2.2568236500433301</v>
      </c>
      <c r="AS381" s="16">
        <v>3.7348721046611302E-3</v>
      </c>
    </row>
    <row r="382" spans="1:45" x14ac:dyDescent="0.2">
      <c r="B382" s="29"/>
      <c r="C382" s="29"/>
      <c r="D382" s="29"/>
      <c r="E382" s="14" t="s">
        <v>280</v>
      </c>
      <c r="F382" s="15">
        <v>85966.37</v>
      </c>
      <c r="G382" s="16">
        <v>9.6854966990250604E-2</v>
      </c>
      <c r="H382" s="17">
        <v>13275.31</v>
      </c>
      <c r="I382" s="16">
        <v>0.116197902521834</v>
      </c>
      <c r="J382" s="17">
        <v>27096.1</v>
      </c>
      <c r="K382" s="16">
        <v>0.10664306032889601</v>
      </c>
      <c r="L382" s="18">
        <v>6.4756581955524997</v>
      </c>
      <c r="M382" s="16">
        <v>-1.7329306467859799E-2</v>
      </c>
      <c r="N382" s="18">
        <v>3.1726473551544299</v>
      </c>
      <c r="O382" s="16">
        <v>-8.8448513251747907E-3</v>
      </c>
      <c r="P382" s="15">
        <v>324585.94</v>
      </c>
      <c r="Q382" s="16">
        <v>0.13934777763152101</v>
      </c>
      <c r="R382" s="17">
        <v>58242.13</v>
      </c>
      <c r="S382" s="16">
        <v>0.218399035357802</v>
      </c>
      <c r="T382" s="17">
        <v>118152.03</v>
      </c>
      <c r="U382" s="16">
        <v>0.20641294208173799</v>
      </c>
      <c r="V382" s="18">
        <v>5.5730437743262504</v>
      </c>
      <c r="W382" s="16">
        <v>-6.4881254361027901E-2</v>
      </c>
      <c r="X382" s="18">
        <v>2.7471888549016001</v>
      </c>
      <c r="Y382" s="16">
        <v>-5.5590554536402499E-2</v>
      </c>
      <c r="Z382" s="15">
        <v>639450.1</v>
      </c>
      <c r="AA382" s="16">
        <v>0.11827707605103099</v>
      </c>
      <c r="AB382" s="17">
        <v>114009.81</v>
      </c>
      <c r="AC382" s="16">
        <v>0.17182526916257701</v>
      </c>
      <c r="AD382" s="17">
        <v>232063.6</v>
      </c>
      <c r="AE382" s="16">
        <v>0.16421147242723799</v>
      </c>
      <c r="AF382" s="18">
        <v>5.6087287576393701</v>
      </c>
      <c r="AG382" s="16">
        <v>-4.5696397339009799E-2</v>
      </c>
      <c r="AH382" s="18">
        <v>2.7554950453237801</v>
      </c>
      <c r="AI382" s="16">
        <v>-3.9455371695006097E-2</v>
      </c>
      <c r="AJ382" s="15">
        <v>1241027</v>
      </c>
      <c r="AK382" s="16">
        <v>0.114474017425289</v>
      </c>
      <c r="AL382" s="17">
        <v>216276.72</v>
      </c>
      <c r="AM382" s="16">
        <v>0.14537058686304399</v>
      </c>
      <c r="AN382" s="17">
        <v>442613.89</v>
      </c>
      <c r="AO382" s="16">
        <v>0.136736594319223</v>
      </c>
      <c r="AP382" s="18">
        <v>5.7381441701168798</v>
      </c>
      <c r="AQ382" s="16">
        <v>-2.6975172745072201E-2</v>
      </c>
      <c r="AR382" s="18">
        <v>2.8038591378142201</v>
      </c>
      <c r="AS382" s="16">
        <v>-1.9584639929065398E-2</v>
      </c>
    </row>
    <row r="383" spans="1:45" x14ac:dyDescent="0.2">
      <c r="B383" s="29"/>
      <c r="C383" s="29"/>
      <c r="D383" s="29"/>
      <c r="E383" s="14" t="s">
        <v>281</v>
      </c>
      <c r="F383" s="15">
        <v>94717.440000000002</v>
      </c>
      <c r="G383" s="16">
        <v>5.46066523740147E-2</v>
      </c>
      <c r="H383" s="17">
        <v>16957.009999999998</v>
      </c>
      <c r="I383" s="16">
        <v>1.09043108125026E-2</v>
      </c>
      <c r="J383" s="17">
        <v>34224.46</v>
      </c>
      <c r="K383" s="16">
        <v>-8.6188233348780005E-5</v>
      </c>
      <c r="L383" s="18">
        <v>5.5857394670404803</v>
      </c>
      <c r="M383" s="16">
        <v>4.3230937977093702E-2</v>
      </c>
      <c r="N383" s="18">
        <v>2.7675364344682101</v>
      </c>
      <c r="O383" s="16">
        <v>5.4697554892988103E-2</v>
      </c>
      <c r="P383" s="15">
        <v>303360.19</v>
      </c>
      <c r="Q383" s="16">
        <v>8.7720384611606E-2</v>
      </c>
      <c r="R383" s="17">
        <v>56454.7</v>
      </c>
      <c r="S383" s="16">
        <v>4.4895099044847203E-2</v>
      </c>
      <c r="T383" s="17">
        <v>113763.17</v>
      </c>
      <c r="U383" s="16">
        <v>3.3653215375126999E-2</v>
      </c>
      <c r="V383" s="18">
        <v>5.37351522548167</v>
      </c>
      <c r="W383" s="16">
        <v>4.0985248764116203E-2</v>
      </c>
      <c r="X383" s="18">
        <v>2.6665940303878699</v>
      </c>
      <c r="Y383" s="16">
        <v>5.2306874716059597E-2</v>
      </c>
      <c r="Z383" s="15">
        <v>588732.71</v>
      </c>
      <c r="AA383" s="16">
        <v>9.4712775283722003E-2</v>
      </c>
      <c r="AB383" s="17">
        <v>109457.15</v>
      </c>
      <c r="AC383" s="16">
        <v>4.2821384511479203E-2</v>
      </c>
      <c r="AD383" s="17">
        <v>220792.59</v>
      </c>
      <c r="AE383" s="16">
        <v>3.06867400268259E-2</v>
      </c>
      <c r="AF383" s="18">
        <v>5.3786592287484201</v>
      </c>
      <c r="AG383" s="16">
        <v>4.9760574095392099E-2</v>
      </c>
      <c r="AH383" s="18">
        <v>2.6664513967610999</v>
      </c>
      <c r="AI383" s="16">
        <v>6.21197816663768E-2</v>
      </c>
      <c r="AJ383" s="15">
        <v>1137850.8</v>
      </c>
      <c r="AK383" s="16">
        <v>0.103659195323844</v>
      </c>
      <c r="AL383" s="17">
        <v>212129.12</v>
      </c>
      <c r="AM383" s="16">
        <v>4.9410661923975002E-2</v>
      </c>
      <c r="AN383" s="17">
        <v>429372.28</v>
      </c>
      <c r="AO383" s="16">
        <v>3.4858272384665497E-2</v>
      </c>
      <c r="AP383" s="18">
        <v>5.3639538032307899</v>
      </c>
      <c r="AQ383" s="16">
        <v>5.1694284581033999E-2</v>
      </c>
      <c r="AR383" s="18">
        <v>2.6500332066150101</v>
      </c>
      <c r="AS383" s="16">
        <v>6.6483425581203404E-2</v>
      </c>
    </row>
    <row r="384" spans="1:45" x14ac:dyDescent="0.2">
      <c r="B384" s="29"/>
      <c r="C384" s="29"/>
      <c r="D384" s="29"/>
      <c r="E384" s="14" t="s">
        <v>282</v>
      </c>
      <c r="F384" s="15">
        <v>244579.96</v>
      </c>
      <c r="G384" s="16">
        <v>0.18854739298272899</v>
      </c>
      <c r="H384" s="17">
        <v>46044.82</v>
      </c>
      <c r="I384" s="16">
        <v>0.12047440456085599</v>
      </c>
      <c r="J384" s="17">
        <v>85186.15</v>
      </c>
      <c r="K384" s="16">
        <v>0.15470836365726301</v>
      </c>
      <c r="L384" s="18">
        <v>5.3117801307508596</v>
      </c>
      <c r="M384" s="16">
        <v>6.0753720160660898E-2</v>
      </c>
      <c r="N384" s="18">
        <v>2.8711235335791101</v>
      </c>
      <c r="O384" s="16">
        <v>2.9305260436746999E-2</v>
      </c>
      <c r="P384" s="15">
        <v>777587.62</v>
      </c>
      <c r="Q384" s="16">
        <v>0.203184652714547</v>
      </c>
      <c r="R384" s="17">
        <v>145952.69</v>
      </c>
      <c r="S384" s="16">
        <v>0.13814546455247201</v>
      </c>
      <c r="T384" s="17">
        <v>267734.24</v>
      </c>
      <c r="U384" s="16">
        <v>0.15762421379609501</v>
      </c>
      <c r="V384" s="18">
        <v>5.3276689864366302</v>
      </c>
      <c r="W384" s="16">
        <v>5.7144881904572002E-2</v>
      </c>
      <c r="X384" s="18">
        <v>2.90432639471141</v>
      </c>
      <c r="Y384" s="16">
        <v>3.9356846872655699E-2</v>
      </c>
      <c r="Z384" s="15">
        <v>1469470.03</v>
      </c>
      <c r="AA384" s="16">
        <v>0.222414325101394</v>
      </c>
      <c r="AB384" s="17">
        <v>279233.52</v>
      </c>
      <c r="AC384" s="16">
        <v>0.17431565213544201</v>
      </c>
      <c r="AD384" s="17">
        <v>510598.62</v>
      </c>
      <c r="AE384" s="16">
        <v>0.18652373099189501</v>
      </c>
      <c r="AF384" s="18">
        <v>5.2625130034531704</v>
      </c>
      <c r="AG384" s="16">
        <v>4.0958896254585701E-2</v>
      </c>
      <c r="AH384" s="18">
        <v>2.8779357648870998</v>
      </c>
      <c r="AI384" s="16">
        <v>3.0248526154209299E-2</v>
      </c>
      <c r="AJ384" s="15">
        <v>2724748.95</v>
      </c>
      <c r="AK384" s="16">
        <v>0.20649940850842799</v>
      </c>
      <c r="AL384" s="17">
        <v>524277.44</v>
      </c>
      <c r="AM384" s="16">
        <v>0.19292063177774699</v>
      </c>
      <c r="AN384" s="17">
        <v>952390.43</v>
      </c>
      <c r="AO384" s="16">
        <v>0.182543796962789</v>
      </c>
      <c r="AP384" s="18">
        <v>5.1971508634817498</v>
      </c>
      <c r="AQ384" s="16">
        <v>1.13827998015637E-2</v>
      </c>
      <c r="AR384" s="18">
        <v>2.8609579266771901</v>
      </c>
      <c r="AS384" s="16">
        <v>2.02576949853072E-2</v>
      </c>
    </row>
    <row r="385" spans="2:45" x14ac:dyDescent="0.2">
      <c r="B385" s="29"/>
      <c r="C385" s="29"/>
      <c r="D385" s="29"/>
      <c r="E385" s="14" t="s">
        <v>283</v>
      </c>
      <c r="F385" s="15">
        <v>153770.59</v>
      </c>
      <c r="G385" s="16">
        <v>0.40202838820783499</v>
      </c>
      <c r="H385" s="17">
        <v>28522.04</v>
      </c>
      <c r="I385" s="16">
        <v>0.33578115362585698</v>
      </c>
      <c r="J385" s="17">
        <v>54893.42</v>
      </c>
      <c r="K385" s="16">
        <v>0.374306255169914</v>
      </c>
      <c r="L385" s="18">
        <v>5.3912900339526901</v>
      </c>
      <c r="M385" s="16">
        <v>4.9594377344040097E-2</v>
      </c>
      <c r="N385" s="18">
        <v>2.8012572362953501</v>
      </c>
      <c r="O385" s="16">
        <v>2.0171728778527701E-2</v>
      </c>
      <c r="P385" s="15">
        <v>492638.52</v>
      </c>
      <c r="Q385" s="16">
        <v>0.400836984414078</v>
      </c>
      <c r="R385" s="17">
        <v>90740.91</v>
      </c>
      <c r="S385" s="16">
        <v>0.32052910279286001</v>
      </c>
      <c r="T385" s="17">
        <v>173552.47</v>
      </c>
      <c r="U385" s="16">
        <v>0.35734502867629198</v>
      </c>
      <c r="V385" s="18">
        <v>5.4290674404742001</v>
      </c>
      <c r="W385" s="16">
        <v>6.0814927479727401E-2</v>
      </c>
      <c r="X385" s="18">
        <v>2.8385566624318299</v>
      </c>
      <c r="Y385" s="16">
        <v>3.2041930989499402E-2</v>
      </c>
      <c r="Z385" s="15">
        <v>927724.9</v>
      </c>
      <c r="AA385" s="16">
        <v>0.41455292079803402</v>
      </c>
      <c r="AB385" s="17">
        <v>171363.53</v>
      </c>
      <c r="AC385" s="16">
        <v>0.35855355398010502</v>
      </c>
      <c r="AD385" s="17">
        <v>326911.03999999998</v>
      </c>
      <c r="AE385" s="16">
        <v>0.38250977398018399</v>
      </c>
      <c r="AF385" s="18">
        <v>5.4137826175733004</v>
      </c>
      <c r="AG385" s="16">
        <v>4.1219844925413501E-2</v>
      </c>
      <c r="AH385" s="18">
        <v>2.8378512392851598</v>
      </c>
      <c r="AI385" s="16">
        <v>2.31775191907681E-2</v>
      </c>
      <c r="AJ385" s="15">
        <v>1637714.3</v>
      </c>
      <c r="AK385" s="16">
        <v>0.47006026296820902</v>
      </c>
      <c r="AL385" s="17">
        <v>307907.40000000002</v>
      </c>
      <c r="AM385" s="16">
        <v>0.45674052985285901</v>
      </c>
      <c r="AN385" s="17">
        <v>586205.82999999996</v>
      </c>
      <c r="AO385" s="16">
        <v>0.43749675695913698</v>
      </c>
      <c r="AP385" s="18">
        <v>5.3188533305792598</v>
      </c>
      <c r="AQ385" s="16">
        <v>9.1435179034221395E-3</v>
      </c>
      <c r="AR385" s="18">
        <v>2.7937530065164999</v>
      </c>
      <c r="AS385" s="16">
        <v>2.2652924851084201E-2</v>
      </c>
    </row>
    <row r="386" spans="2:45" x14ac:dyDescent="0.2">
      <c r="B386" s="29"/>
      <c r="C386" s="29"/>
      <c r="D386" s="29"/>
      <c r="E386" s="14" t="s">
        <v>284</v>
      </c>
      <c r="F386" s="15">
        <v>148563.49</v>
      </c>
      <c r="G386" s="16">
        <v>3.9065453361038303E-2</v>
      </c>
      <c r="H386" s="17">
        <v>30130.35</v>
      </c>
      <c r="I386" s="16">
        <v>-3.05097889058531E-2</v>
      </c>
      <c r="J386" s="17">
        <v>60938.44</v>
      </c>
      <c r="K386" s="16">
        <v>-1.4892096076829399E-2</v>
      </c>
      <c r="L386" s="18">
        <v>4.9306924745314902</v>
      </c>
      <c r="M386" s="16">
        <v>7.1764770258350596E-2</v>
      </c>
      <c r="N386" s="18">
        <v>2.4379273575103002</v>
      </c>
      <c r="O386" s="16">
        <v>5.4773237756983797E-2</v>
      </c>
      <c r="P386" s="15">
        <v>477042.78</v>
      </c>
      <c r="Q386" s="16">
        <v>0.122188182691473</v>
      </c>
      <c r="R386" s="17">
        <v>96053.759999999995</v>
      </c>
      <c r="S386" s="16">
        <v>4.1766532610679599E-2</v>
      </c>
      <c r="T386" s="17">
        <v>193329.86</v>
      </c>
      <c r="U386" s="16">
        <v>5.03162305458019E-2</v>
      </c>
      <c r="V386" s="18">
        <v>4.9664144329175697</v>
      </c>
      <c r="W386" s="16">
        <v>7.7197383063607697E-2</v>
      </c>
      <c r="X386" s="18">
        <v>2.4675069852117</v>
      </c>
      <c r="Y386" s="16">
        <v>6.8428869378055701E-2</v>
      </c>
      <c r="Z386" s="15">
        <v>912555.38</v>
      </c>
      <c r="AA386" s="16">
        <v>8.4044112275208097E-2</v>
      </c>
      <c r="AB386" s="17">
        <v>183904.43</v>
      </c>
      <c r="AC386" s="16">
        <v>-8.5949886789019794E-3</v>
      </c>
      <c r="AD386" s="17">
        <v>369747.25</v>
      </c>
      <c r="AE386" s="16">
        <v>-5.2794964801697901E-3</v>
      </c>
      <c r="AF386" s="18">
        <v>4.96211744328291</v>
      </c>
      <c r="AG386" s="16">
        <v>9.3442235913921506E-2</v>
      </c>
      <c r="AH386" s="18">
        <v>2.4680518381137402</v>
      </c>
      <c r="AI386" s="16">
        <v>8.9797695372021799E-2</v>
      </c>
      <c r="AJ386" s="15">
        <v>1711931.48</v>
      </c>
      <c r="AK386" s="16">
        <v>2.0209703082004701E-2</v>
      </c>
      <c r="AL386" s="17">
        <v>343107.46</v>
      </c>
      <c r="AM386" s="16">
        <v>-5.8901681775523997E-2</v>
      </c>
      <c r="AN386" s="17">
        <v>691168.62</v>
      </c>
      <c r="AO386" s="16">
        <v>-6.7107192387508202E-2</v>
      </c>
      <c r="AP386" s="18">
        <v>4.9894906977539897</v>
      </c>
      <c r="AQ386" s="16">
        <v>8.4062826726525305E-2</v>
      </c>
      <c r="AR386" s="18">
        <v>2.4768651678659799</v>
      </c>
      <c r="AS386" s="16">
        <v>9.3597994064268594E-2</v>
      </c>
    </row>
    <row r="387" spans="2:45" x14ac:dyDescent="0.2">
      <c r="B387" s="29"/>
      <c r="C387" s="29"/>
      <c r="D387" s="29"/>
      <c r="E387" s="14" t="s">
        <v>285</v>
      </c>
      <c r="F387" s="15">
        <v>92885.1</v>
      </c>
      <c r="G387" s="16">
        <v>9.6245753284130903E-2</v>
      </c>
      <c r="H387" s="17">
        <v>22853.31</v>
      </c>
      <c r="I387" s="16">
        <v>0.11489078335955499</v>
      </c>
      <c r="J387" s="17">
        <v>45990.71</v>
      </c>
      <c r="K387" s="16">
        <v>0.14349283307848201</v>
      </c>
      <c r="L387" s="18">
        <v>4.0644046748589204</v>
      </c>
      <c r="M387" s="16">
        <v>-1.6723638183859E-2</v>
      </c>
      <c r="N387" s="18">
        <v>2.0196491856724998</v>
      </c>
      <c r="O387" s="16">
        <v>-4.13182124344003E-2</v>
      </c>
      <c r="P387" s="15">
        <v>305564.09000000003</v>
      </c>
      <c r="Q387" s="16">
        <v>0.156625015197628</v>
      </c>
      <c r="R387" s="17">
        <v>75504.67</v>
      </c>
      <c r="S387" s="16">
        <v>0.18627049882181601</v>
      </c>
      <c r="T387" s="17">
        <v>151306.43</v>
      </c>
      <c r="U387" s="16">
        <v>0.208630758625207</v>
      </c>
      <c r="V387" s="18">
        <v>4.04695616840654</v>
      </c>
      <c r="W387" s="16">
        <v>-2.49904921800135E-2</v>
      </c>
      <c r="X387" s="18">
        <v>2.01950498732936</v>
      </c>
      <c r="Y387" s="16">
        <v>-4.3028644651352602E-2</v>
      </c>
      <c r="Z387" s="15">
        <v>573699.74</v>
      </c>
      <c r="AA387" s="16">
        <v>9.57227829652368E-2</v>
      </c>
      <c r="AB387" s="17">
        <v>153275.26999999999</v>
      </c>
      <c r="AC387" s="16">
        <v>0.16327953252448699</v>
      </c>
      <c r="AD387" s="17">
        <v>306850.53999999998</v>
      </c>
      <c r="AE387" s="16">
        <v>0.17985014064742499</v>
      </c>
      <c r="AF387" s="18">
        <v>3.7429373962283701</v>
      </c>
      <c r="AG387" s="16">
        <v>-5.8074390265117397E-2</v>
      </c>
      <c r="AH387" s="18">
        <v>1.86963901057499</v>
      </c>
      <c r="AI387" s="16">
        <v>-7.1303426413141205E-2</v>
      </c>
      <c r="AJ387" s="15">
        <v>1068969.31</v>
      </c>
      <c r="AK387" s="16">
        <v>1.4505443248445301E-2</v>
      </c>
      <c r="AL387" s="17">
        <v>274378.58</v>
      </c>
      <c r="AM387" s="16">
        <v>1.68220850838195E-2</v>
      </c>
      <c r="AN387" s="17">
        <v>548919.35</v>
      </c>
      <c r="AO387" s="16">
        <v>2.1790986237394099E-2</v>
      </c>
      <c r="AP387" s="18">
        <v>3.8959648745175399</v>
      </c>
      <c r="AQ387" s="16">
        <v>-2.27831581292149E-3</v>
      </c>
      <c r="AR387" s="18">
        <v>1.94740686405025</v>
      </c>
      <c r="AS387" s="16">
        <v>-7.1301695621496701E-3</v>
      </c>
    </row>
    <row r="388" spans="2:45" x14ac:dyDescent="0.2">
      <c r="B388" s="29"/>
      <c r="C388" s="29"/>
      <c r="D388" s="29"/>
      <c r="E388" s="14" t="s">
        <v>286</v>
      </c>
      <c r="F388" s="15">
        <v>254496.71</v>
      </c>
      <c r="G388" s="16">
        <v>6.5381887411414694E-2</v>
      </c>
      <c r="H388" s="17">
        <v>61594.35</v>
      </c>
      <c r="I388" s="16">
        <v>5.4835408318688203E-2</v>
      </c>
      <c r="J388" s="17">
        <v>113126.01</v>
      </c>
      <c r="K388" s="16">
        <v>-3.5554534779958603E-2</v>
      </c>
      <c r="L388" s="18">
        <v>4.1318190710673903</v>
      </c>
      <c r="M388" s="16">
        <v>9.9982224805447491E-3</v>
      </c>
      <c r="N388" s="18">
        <v>2.2496745885406901</v>
      </c>
      <c r="O388" s="16">
        <v>0.104657469842885</v>
      </c>
      <c r="P388" s="15">
        <v>815039.71</v>
      </c>
      <c r="Q388" s="16">
        <v>8.8279901994420804E-2</v>
      </c>
      <c r="R388" s="17">
        <v>202714.6</v>
      </c>
      <c r="S388" s="16">
        <v>0.11959587432952699</v>
      </c>
      <c r="T388" s="17">
        <v>376200.59</v>
      </c>
      <c r="U388" s="16">
        <v>3.38620623509635E-2</v>
      </c>
      <c r="V388" s="18">
        <v>4.0206265853569496</v>
      </c>
      <c r="W388" s="16">
        <v>-2.7970782184115799E-2</v>
      </c>
      <c r="X388" s="18">
        <v>2.1665030084083599</v>
      </c>
      <c r="Y388" s="16">
        <v>5.2635493287869803E-2</v>
      </c>
      <c r="Z388" s="15">
        <v>1545646.74</v>
      </c>
      <c r="AA388" s="16">
        <v>4.0491281753193102E-2</v>
      </c>
      <c r="AB388" s="17">
        <v>386009.51</v>
      </c>
      <c r="AC388" s="16">
        <v>7.4601957475651903E-2</v>
      </c>
      <c r="AD388" s="17">
        <v>719420.26</v>
      </c>
      <c r="AE388" s="16">
        <v>-1.10842740419751E-3</v>
      </c>
      <c r="AF388" s="18">
        <v>4.0041675139040001</v>
      </c>
      <c r="AG388" s="16">
        <v>-3.1742614542214401E-2</v>
      </c>
      <c r="AH388" s="18">
        <v>2.14846151260739</v>
      </c>
      <c r="AI388" s="16">
        <v>4.1645870581614702E-2</v>
      </c>
      <c r="AJ388" s="15">
        <v>2963291.84</v>
      </c>
      <c r="AK388" s="16">
        <v>3.23842692758236E-2</v>
      </c>
      <c r="AL388" s="17">
        <v>725308.01</v>
      </c>
      <c r="AM388" s="16">
        <v>5.85025706238382E-2</v>
      </c>
      <c r="AN388" s="17">
        <v>1399946.59</v>
      </c>
      <c r="AO388" s="16">
        <v>2.4361399533301999E-2</v>
      </c>
      <c r="AP388" s="18">
        <v>4.0855633732764103</v>
      </c>
      <c r="AQ388" s="16">
        <v>-2.46747642120714E-2</v>
      </c>
      <c r="AR388" s="18">
        <v>2.1167177813547902</v>
      </c>
      <c r="AS388" s="16">
        <v>7.8320695666362905E-3</v>
      </c>
    </row>
    <row r="389" spans="2:45" x14ac:dyDescent="0.2">
      <c r="B389" s="29"/>
      <c r="C389" s="29"/>
      <c r="D389" s="29"/>
      <c r="E389" s="14" t="s">
        <v>287</v>
      </c>
      <c r="F389" s="15">
        <v>266316</v>
      </c>
      <c r="G389" s="16">
        <v>9.8472357220062506E-2</v>
      </c>
      <c r="H389" s="17">
        <v>63073.25</v>
      </c>
      <c r="I389" s="16">
        <v>0.147020564380691</v>
      </c>
      <c r="J389" s="17">
        <v>112014.21</v>
      </c>
      <c r="K389" s="16">
        <v>8.4017114007136594E-3</v>
      </c>
      <c r="L389" s="18">
        <v>4.2223288002441599</v>
      </c>
      <c r="M389" s="16">
        <v>-4.2325489767344203E-2</v>
      </c>
      <c r="N389" s="18">
        <v>2.3775197807492501</v>
      </c>
      <c r="O389" s="16">
        <v>8.9320203249394201E-2</v>
      </c>
      <c r="P389" s="15">
        <v>839998.56</v>
      </c>
      <c r="Q389" s="16">
        <v>0.25450116161779601</v>
      </c>
      <c r="R389" s="17">
        <v>202097.01</v>
      </c>
      <c r="S389" s="16">
        <v>0.322262606023836</v>
      </c>
      <c r="T389" s="17">
        <v>363504.47</v>
      </c>
      <c r="U389" s="16">
        <v>0.17495194230905001</v>
      </c>
      <c r="V389" s="18">
        <v>4.1564126060054001</v>
      </c>
      <c r="W389" s="16">
        <v>-5.1246586039217001E-2</v>
      </c>
      <c r="X389" s="18">
        <v>2.3108341968944699</v>
      </c>
      <c r="Y389" s="16">
        <v>6.7704232355592295E-2</v>
      </c>
      <c r="Z389" s="15">
        <v>1529205.08</v>
      </c>
      <c r="AA389" s="16">
        <v>0.1059958386864</v>
      </c>
      <c r="AB389" s="17">
        <v>374466.33</v>
      </c>
      <c r="AC389" s="16">
        <v>0.202455213667567</v>
      </c>
      <c r="AD389" s="17">
        <v>675988.09</v>
      </c>
      <c r="AE389" s="16">
        <v>7.1282559065277501E-2</v>
      </c>
      <c r="AF389" s="18">
        <v>4.0836917968032003</v>
      </c>
      <c r="AG389" s="16">
        <v>-8.0218684142888103E-2</v>
      </c>
      <c r="AH389" s="18">
        <v>2.2621775481281001</v>
      </c>
      <c r="AI389" s="16">
        <v>3.2403476867401401E-2</v>
      </c>
      <c r="AJ389" s="15">
        <v>2865705.63</v>
      </c>
      <c r="AK389" s="16">
        <v>8.3108493423272506E-2</v>
      </c>
      <c r="AL389" s="17">
        <v>673747.85</v>
      </c>
      <c r="AM389" s="16">
        <v>0.14596545818617701</v>
      </c>
      <c r="AN389" s="17">
        <v>1282037.3400000001</v>
      </c>
      <c r="AO389" s="16">
        <v>7.6303651408262396E-2</v>
      </c>
      <c r="AP389" s="18">
        <v>4.2533799996541699</v>
      </c>
      <c r="AQ389" s="16">
        <v>-5.4850662656441299E-2</v>
      </c>
      <c r="AR389" s="18">
        <v>2.2352746995652999</v>
      </c>
      <c r="AS389" s="16">
        <v>6.3224184049792999E-3</v>
      </c>
    </row>
    <row r="390" spans="2:45" x14ac:dyDescent="0.2">
      <c r="B390" s="29"/>
      <c r="C390" s="29"/>
      <c r="D390" s="29"/>
      <c r="E390" s="14" t="s">
        <v>288</v>
      </c>
      <c r="F390" s="15">
        <v>164467.82</v>
      </c>
      <c r="G390" s="16">
        <v>0.23854606455375299</v>
      </c>
      <c r="H390" s="17">
        <v>31033.68</v>
      </c>
      <c r="I390" s="16">
        <v>0.14771861114038901</v>
      </c>
      <c r="J390" s="17">
        <v>57963.19</v>
      </c>
      <c r="K390" s="16">
        <v>0.17928811214420901</v>
      </c>
      <c r="L390" s="18">
        <v>5.2996557288726303</v>
      </c>
      <c r="M390" s="16">
        <v>7.9137388321268196E-2</v>
      </c>
      <c r="N390" s="18">
        <v>2.83745287310792</v>
      </c>
      <c r="O390" s="16">
        <v>5.02489186478784E-2</v>
      </c>
      <c r="P390" s="15">
        <v>519366.71</v>
      </c>
      <c r="Q390" s="16">
        <v>0.233208823654699</v>
      </c>
      <c r="R390" s="17">
        <v>97746.18</v>
      </c>
      <c r="S390" s="16">
        <v>0.161596027578496</v>
      </c>
      <c r="T390" s="17">
        <v>181694.19</v>
      </c>
      <c r="U390" s="16">
        <v>0.18086235994927499</v>
      </c>
      <c r="V390" s="18">
        <v>5.3134220692818896</v>
      </c>
      <c r="W390" s="16">
        <v>6.1650345194007798E-2</v>
      </c>
      <c r="X390" s="18">
        <v>2.8584662503517602</v>
      </c>
      <c r="Y390" s="16">
        <v>4.43290136774891E-2</v>
      </c>
      <c r="Z390" s="15">
        <v>969152.09</v>
      </c>
      <c r="AA390" s="16">
        <v>0.227581287296101</v>
      </c>
      <c r="AB390" s="17">
        <v>185623.37</v>
      </c>
      <c r="AC390" s="16">
        <v>0.18426699051270201</v>
      </c>
      <c r="AD390" s="17">
        <v>344028.07</v>
      </c>
      <c r="AE390" s="16">
        <v>0.195469187019751</v>
      </c>
      <c r="AF390" s="18">
        <v>5.2210672072164197</v>
      </c>
      <c r="AG390" s="16">
        <v>3.6574773366474397E-2</v>
      </c>
      <c r="AH390" s="18">
        <v>2.81707271735123</v>
      </c>
      <c r="AI390" s="16">
        <v>2.6861503939222001E-2</v>
      </c>
      <c r="AJ390" s="15">
        <v>1751960.52</v>
      </c>
      <c r="AK390" s="16">
        <v>0.15407364008147001</v>
      </c>
      <c r="AL390" s="17">
        <v>339756.06</v>
      </c>
      <c r="AM390" s="16">
        <v>0.14018168886438001</v>
      </c>
      <c r="AN390" s="17">
        <v>625664.21</v>
      </c>
      <c r="AO390" s="16">
        <v>0.15092429363798299</v>
      </c>
      <c r="AP390" s="18">
        <v>5.1565247136430798</v>
      </c>
      <c r="AQ390" s="16">
        <v>1.2183980283814001E-2</v>
      </c>
      <c r="AR390" s="18">
        <v>2.8001610000994002</v>
      </c>
      <c r="AS390" s="16">
        <v>2.7363628180374399E-3</v>
      </c>
    </row>
    <row r="391" spans="2:45" x14ac:dyDescent="0.2">
      <c r="B391" s="29"/>
      <c r="C391" s="29"/>
      <c r="D391" s="29"/>
      <c r="E391" s="14" t="s">
        <v>289</v>
      </c>
      <c r="F391" s="15">
        <v>92404.67</v>
      </c>
      <c r="G391" s="16">
        <v>9.9280340864371402E-2</v>
      </c>
      <c r="H391" s="17">
        <v>18313.11</v>
      </c>
      <c r="I391" s="16">
        <v>3.9364273621373701E-2</v>
      </c>
      <c r="J391" s="17">
        <v>36717.440000000002</v>
      </c>
      <c r="K391" s="16">
        <v>3.4770370362020103E-2</v>
      </c>
      <c r="L391" s="18">
        <v>5.0458207262447496</v>
      </c>
      <c r="M391" s="16">
        <v>5.76468412121161E-2</v>
      </c>
      <c r="N391" s="18">
        <v>2.5166425001307302</v>
      </c>
      <c r="O391" s="16">
        <v>6.2342305452544197E-2</v>
      </c>
      <c r="P391" s="15">
        <v>297185.14</v>
      </c>
      <c r="Q391" s="16">
        <v>0.112390773821756</v>
      </c>
      <c r="R391" s="17">
        <v>59203.94</v>
      </c>
      <c r="S391" s="16">
        <v>2.9366819838542599E-2</v>
      </c>
      <c r="T391" s="17">
        <v>118613.02</v>
      </c>
      <c r="U391" s="16">
        <v>2.2175586869915401E-2</v>
      </c>
      <c r="V391" s="18">
        <v>5.0196851763582</v>
      </c>
      <c r="W391" s="16">
        <v>8.06553624841293E-2</v>
      </c>
      <c r="X391" s="18">
        <v>2.5055018411975301</v>
      </c>
      <c r="Y391" s="16">
        <v>8.8258013702024907E-2</v>
      </c>
      <c r="Z391" s="15">
        <v>564695.93000000005</v>
      </c>
      <c r="AA391" s="16">
        <v>6.6921191648654205E-2</v>
      </c>
      <c r="AB391" s="17">
        <v>112579.61</v>
      </c>
      <c r="AC391" s="16">
        <v>6.5819673318406203E-3</v>
      </c>
      <c r="AD391" s="17">
        <v>225510.68</v>
      </c>
      <c r="AE391" s="16">
        <v>-6.6333049286494503E-3</v>
      </c>
      <c r="AF391" s="18">
        <v>5.0159698545766798</v>
      </c>
      <c r="AG391" s="16">
        <v>5.9944670454166203E-2</v>
      </c>
      <c r="AH391" s="18">
        <v>2.5040762149269402</v>
      </c>
      <c r="AI391" s="16">
        <v>7.4045664045562107E-2</v>
      </c>
      <c r="AJ391" s="15">
        <v>1083415.74</v>
      </c>
      <c r="AK391" s="16">
        <v>-2.2906370609569698E-3</v>
      </c>
      <c r="AL391" s="17">
        <v>214984.36</v>
      </c>
      <c r="AM391" s="16">
        <v>-4.3369825867292898E-2</v>
      </c>
      <c r="AN391" s="17">
        <v>431103.25</v>
      </c>
      <c r="AO391" s="16">
        <v>-6.66177656872744E-2</v>
      </c>
      <c r="AP391" s="18">
        <v>5.0395095717660601</v>
      </c>
      <c r="AQ391" s="16">
        <v>4.29415566402961E-2</v>
      </c>
      <c r="AR391" s="18">
        <v>2.5131235730651502</v>
      </c>
      <c r="AS391" s="16">
        <v>6.8918312628569997E-2</v>
      </c>
    </row>
    <row r="392" spans="2:45" x14ac:dyDescent="0.2">
      <c r="B392" s="29"/>
      <c r="C392" s="29"/>
      <c r="D392" s="29"/>
      <c r="E392" s="14" t="s">
        <v>290</v>
      </c>
      <c r="F392" s="15">
        <v>140264.84</v>
      </c>
      <c r="G392" s="16">
        <v>-4.46546231644665E-2</v>
      </c>
      <c r="H392" s="17">
        <v>31052.67</v>
      </c>
      <c r="I392" s="16">
        <v>-7.1884370023576102E-2</v>
      </c>
      <c r="J392" s="17">
        <v>61036.09</v>
      </c>
      <c r="K392" s="16">
        <v>-6.8661472158457304E-2</v>
      </c>
      <c r="L392" s="18">
        <v>4.5169977332061899</v>
      </c>
      <c r="M392" s="16">
        <v>2.9338743987967601E-2</v>
      </c>
      <c r="N392" s="18">
        <v>2.2980639814903001</v>
      </c>
      <c r="O392" s="16">
        <v>2.5776716281273902E-2</v>
      </c>
      <c r="P392" s="15">
        <v>403237.13</v>
      </c>
      <c r="Q392" s="16">
        <v>-3.4129548995124101E-4</v>
      </c>
      <c r="R392" s="17">
        <v>87784.59</v>
      </c>
      <c r="S392" s="16">
        <v>-3.6756494832849498E-2</v>
      </c>
      <c r="T392" s="17">
        <v>172185.39</v>
      </c>
      <c r="U392" s="16">
        <v>-3.8177322084155203E-2</v>
      </c>
      <c r="V392" s="18">
        <v>4.5934842322553404</v>
      </c>
      <c r="W392" s="16">
        <v>3.7804770182778703E-2</v>
      </c>
      <c r="X392" s="18">
        <v>2.34187772841819</v>
      </c>
      <c r="Y392" s="16">
        <v>3.9337839981263598E-2</v>
      </c>
      <c r="Z392" s="15">
        <v>789423.68</v>
      </c>
      <c r="AA392" s="16">
        <v>3.3843313788815201E-2</v>
      </c>
      <c r="AB392" s="17">
        <v>176753.95</v>
      </c>
      <c r="AC392" s="16">
        <v>1.1503180884659601E-2</v>
      </c>
      <c r="AD392" s="17">
        <v>347046.01</v>
      </c>
      <c r="AE392" s="16">
        <v>9.3824933805503104E-3</v>
      </c>
      <c r="AF392" s="18">
        <v>4.4662293544217802</v>
      </c>
      <c r="AG392" s="16">
        <v>2.2086072813549702E-2</v>
      </c>
      <c r="AH392" s="18">
        <v>2.2746945858850198</v>
      </c>
      <c r="AI392" s="16">
        <v>2.4233450221969301E-2</v>
      </c>
      <c r="AJ392" s="15">
        <v>1542259.9</v>
      </c>
      <c r="AK392" s="16">
        <v>7.0025502278437096E-2</v>
      </c>
      <c r="AL392" s="17">
        <v>342961.73</v>
      </c>
      <c r="AM392" s="16">
        <v>5.0221950746811003E-2</v>
      </c>
      <c r="AN392" s="17">
        <v>673752.53</v>
      </c>
      <c r="AO392" s="16">
        <v>3.9141534586425601E-2</v>
      </c>
      <c r="AP392" s="18">
        <v>4.4968862852423799</v>
      </c>
      <c r="AQ392" s="16">
        <v>1.8856539341559099E-2</v>
      </c>
      <c r="AR392" s="18">
        <v>2.2890599015635602</v>
      </c>
      <c r="AS392" s="16">
        <v>2.97206556220499E-2</v>
      </c>
    </row>
    <row r="393" spans="2:45" x14ac:dyDescent="0.2">
      <c r="B393" s="29"/>
      <c r="C393" s="29"/>
      <c r="D393" s="29"/>
      <c r="E393" s="14" t="s">
        <v>291</v>
      </c>
      <c r="F393" s="15">
        <v>32167.1</v>
      </c>
      <c r="G393" s="16">
        <v>0.34835562910631601</v>
      </c>
      <c r="H393" s="17">
        <v>6345.68</v>
      </c>
      <c r="I393" s="16">
        <v>0.30861967276671698</v>
      </c>
      <c r="J393" s="17">
        <v>11371.24</v>
      </c>
      <c r="K393" s="16">
        <v>0.384276961545157</v>
      </c>
      <c r="L393" s="18">
        <v>5.0691336468274502</v>
      </c>
      <c r="M393" s="16">
        <v>3.0364786015778002E-2</v>
      </c>
      <c r="N393" s="18">
        <v>2.8288119853243798</v>
      </c>
      <c r="O393" s="16">
        <v>-2.5949527035936899E-2</v>
      </c>
      <c r="P393" s="15">
        <v>97824.95</v>
      </c>
      <c r="Q393" s="16">
        <v>0.22749908023788901</v>
      </c>
      <c r="R393" s="17">
        <v>18876.61</v>
      </c>
      <c r="S393" s="16">
        <v>0.201344754946573</v>
      </c>
      <c r="T393" s="17">
        <v>34009.279999999999</v>
      </c>
      <c r="U393" s="16">
        <v>0.26412102514542701</v>
      </c>
      <c r="V393" s="18">
        <v>5.18233676491701</v>
      </c>
      <c r="W393" s="16">
        <v>2.17708740006771E-2</v>
      </c>
      <c r="X393" s="18">
        <v>2.87641931849189</v>
      </c>
      <c r="Y393" s="16">
        <v>-2.89702838407623E-2</v>
      </c>
      <c r="Z393" s="15">
        <v>180646.75</v>
      </c>
      <c r="AA393" s="16">
        <v>0.158692476201478</v>
      </c>
      <c r="AB393" s="17">
        <v>34817.67</v>
      </c>
      <c r="AC393" s="16">
        <v>0.15079839088977301</v>
      </c>
      <c r="AD393" s="17">
        <v>62664.639999999999</v>
      </c>
      <c r="AE393" s="16">
        <v>0.18855889085660801</v>
      </c>
      <c r="AF393" s="18">
        <v>5.1883641266058298</v>
      </c>
      <c r="AG393" s="16">
        <v>6.8596596712312899E-3</v>
      </c>
      <c r="AH393" s="18">
        <v>2.8827541337507099</v>
      </c>
      <c r="AI393" s="16">
        <v>-2.5128258166159999E-2</v>
      </c>
      <c r="AJ393" s="15">
        <v>337234</v>
      </c>
      <c r="AK393" s="16">
        <v>-0.39700479277428502</v>
      </c>
      <c r="AL393" s="17">
        <v>64796.51</v>
      </c>
      <c r="AM393" s="16">
        <v>-0.33235375699005598</v>
      </c>
      <c r="AN393" s="17">
        <v>116503.35</v>
      </c>
      <c r="AO393" s="16">
        <v>-0.369867917836817</v>
      </c>
      <c r="AP393" s="18">
        <v>5.2045086996197796</v>
      </c>
      <c r="AQ393" s="16">
        <v>-9.6834268837885998E-2</v>
      </c>
      <c r="AR393" s="18">
        <v>2.8946292102330098</v>
      </c>
      <c r="AS393" s="16">
        <v>-4.3065375824557002E-2</v>
      </c>
    </row>
    <row r="394" spans="2:45" x14ac:dyDescent="0.2">
      <c r="B394" s="29"/>
      <c r="C394" s="29"/>
      <c r="D394" s="29"/>
      <c r="E394" s="14" t="s">
        <v>292</v>
      </c>
      <c r="F394" s="15">
        <v>426374.41</v>
      </c>
      <c r="G394" s="16">
        <v>9.4777387895410695E-2</v>
      </c>
      <c r="H394" s="17">
        <v>74796.92</v>
      </c>
      <c r="I394" s="16">
        <v>3.3600302464906598E-2</v>
      </c>
      <c r="J394" s="17">
        <v>146416.21</v>
      </c>
      <c r="K394" s="16">
        <v>2.9499343942611899E-2</v>
      </c>
      <c r="L394" s="18">
        <v>5.7004273705387902</v>
      </c>
      <c r="M394" s="16">
        <v>5.9188339326730399E-2</v>
      </c>
      <c r="N394" s="18">
        <v>2.9120710746439902</v>
      </c>
      <c r="O394" s="16">
        <v>6.3407562459250805E-2</v>
      </c>
      <c r="P394" s="15">
        <v>1419301.48</v>
      </c>
      <c r="Q394" s="16">
        <v>5.4272718935011698E-2</v>
      </c>
      <c r="R394" s="17">
        <v>249530.08</v>
      </c>
      <c r="S394" s="16">
        <v>-1.14336284135215E-3</v>
      </c>
      <c r="T394" s="17">
        <v>488736.43</v>
      </c>
      <c r="U394" s="16">
        <v>-9.5495650864584006E-3</v>
      </c>
      <c r="V394" s="18">
        <v>5.6878973468849896</v>
      </c>
      <c r="W394" s="16">
        <v>5.5479514992262301E-2</v>
      </c>
      <c r="X394" s="18">
        <v>2.9040222763832002</v>
      </c>
      <c r="Y394" s="16">
        <v>6.4437635414882094E-2</v>
      </c>
      <c r="Z394" s="15">
        <v>2705719.77</v>
      </c>
      <c r="AA394" s="16">
        <v>1.68205895130722E-2</v>
      </c>
      <c r="AB394" s="17">
        <v>482733.42</v>
      </c>
      <c r="AC394" s="16">
        <v>-1.61699725374107E-2</v>
      </c>
      <c r="AD394" s="17">
        <v>947925.75</v>
      </c>
      <c r="AE394" s="16">
        <v>-3.1387575068489201E-2</v>
      </c>
      <c r="AF394" s="18">
        <v>5.6049978267508402</v>
      </c>
      <c r="AG394" s="16">
        <v>3.3532786283794601E-2</v>
      </c>
      <c r="AH394" s="18">
        <v>2.8543583397750298</v>
      </c>
      <c r="AI394" s="16">
        <v>4.9770334698081301E-2</v>
      </c>
      <c r="AJ394" s="15">
        <v>5097423.37</v>
      </c>
      <c r="AK394" s="16">
        <v>7.1944024338007799E-3</v>
      </c>
      <c r="AL394" s="17">
        <v>932535.82</v>
      </c>
      <c r="AM394" s="16">
        <v>1.2463583110936399E-2</v>
      </c>
      <c r="AN394" s="17">
        <v>1834818.5</v>
      </c>
      <c r="AO394" s="16">
        <v>6.8534635739096598E-5</v>
      </c>
      <c r="AP394" s="18">
        <v>5.4661957864524702</v>
      </c>
      <c r="AQ394" s="16">
        <v>-5.2043162490303697E-3</v>
      </c>
      <c r="AR394" s="18">
        <v>2.77816218334402</v>
      </c>
      <c r="AS394" s="16">
        <v>7.1253794627756497E-3</v>
      </c>
    </row>
    <row r="395" spans="2:45" x14ac:dyDescent="0.2">
      <c r="B395" s="29"/>
      <c r="C395" s="29"/>
      <c r="D395" s="29"/>
      <c r="E395" s="14" t="s">
        <v>293</v>
      </c>
      <c r="F395" s="15">
        <v>47467.79</v>
      </c>
      <c r="G395" s="16">
        <v>7.5208771683839007E-2</v>
      </c>
      <c r="H395" s="17">
        <v>9406.61</v>
      </c>
      <c r="I395" s="16">
        <v>0.29817251905868603</v>
      </c>
      <c r="J395" s="17">
        <v>17895.060000000001</v>
      </c>
      <c r="K395" s="16">
        <v>0.322153740215948</v>
      </c>
      <c r="L395" s="18">
        <v>5.0462164371649303</v>
      </c>
      <c r="M395" s="16">
        <v>-0.17175201608528801</v>
      </c>
      <c r="N395" s="18">
        <v>2.6525638919344199</v>
      </c>
      <c r="O395" s="16">
        <v>-0.186774775898433</v>
      </c>
      <c r="P395" s="15">
        <v>146232.59</v>
      </c>
      <c r="Q395" s="16">
        <v>9.6138726143401201E-2</v>
      </c>
      <c r="R395" s="17">
        <v>28735.65</v>
      </c>
      <c r="S395" s="16">
        <v>0.30404446584397499</v>
      </c>
      <c r="T395" s="17">
        <v>54588.66</v>
      </c>
      <c r="U395" s="16">
        <v>0.32533805568935797</v>
      </c>
      <c r="V395" s="18">
        <v>5.0888909768875896</v>
      </c>
      <c r="W395" s="16">
        <v>-0.15943148040279201</v>
      </c>
      <c r="X395" s="18">
        <v>2.67880893211154</v>
      </c>
      <c r="Y395" s="16">
        <v>-0.17293650368074701</v>
      </c>
      <c r="Z395" s="15">
        <v>268590.53999999998</v>
      </c>
      <c r="AA395" s="16">
        <v>5.76549766211032E-2</v>
      </c>
      <c r="AB395" s="17">
        <v>53517.73</v>
      </c>
      <c r="AC395" s="16">
        <v>0.234805502962321</v>
      </c>
      <c r="AD395" s="17">
        <v>101984.98</v>
      </c>
      <c r="AE395" s="16">
        <v>0.23973879961995201</v>
      </c>
      <c r="AF395" s="18">
        <v>5.0187207118089603</v>
      </c>
      <c r="AG395" s="16">
        <v>-0.143464315567294</v>
      </c>
      <c r="AH395" s="18">
        <v>2.6336284029275698</v>
      </c>
      <c r="AI395" s="16">
        <v>-0.146872730816094</v>
      </c>
      <c r="AJ395" s="15">
        <v>515541.01</v>
      </c>
      <c r="AK395" s="16">
        <v>7.1508091580778005E-2</v>
      </c>
      <c r="AL395" s="17">
        <v>99534.44</v>
      </c>
      <c r="AM395" s="16">
        <v>0.101427143783666</v>
      </c>
      <c r="AN395" s="17">
        <v>188673.24</v>
      </c>
      <c r="AO395" s="16">
        <v>7.2433520580144198E-2</v>
      </c>
      <c r="AP395" s="18">
        <v>5.1795238914289401</v>
      </c>
      <c r="AQ395" s="16">
        <v>-2.7163895834370299E-2</v>
      </c>
      <c r="AR395" s="18">
        <v>2.7324543215561499</v>
      </c>
      <c r="AS395" s="16">
        <v>-8.6292435065407202E-4</v>
      </c>
    </row>
    <row r="396" spans="2:45" x14ac:dyDescent="0.2">
      <c r="B396" s="29"/>
      <c r="C396" s="29"/>
      <c r="D396" s="29"/>
      <c r="E396" s="14" t="s">
        <v>294</v>
      </c>
      <c r="F396" s="15">
        <v>372044.39</v>
      </c>
      <c r="G396" s="16">
        <v>-4.8129454708751102E-2</v>
      </c>
      <c r="H396" s="17">
        <v>80173.56</v>
      </c>
      <c r="I396" s="16">
        <v>-6.8394168548213105E-2</v>
      </c>
      <c r="J396" s="17">
        <v>159535.76999999999</v>
      </c>
      <c r="K396" s="16">
        <v>-6.9997133668459596E-2</v>
      </c>
      <c r="L396" s="18">
        <v>4.6404873377208196</v>
      </c>
      <c r="M396" s="16">
        <v>2.17524549066874E-2</v>
      </c>
      <c r="N396" s="18">
        <v>2.33204371659096</v>
      </c>
      <c r="O396" s="16">
        <v>2.3513560819405799E-2</v>
      </c>
      <c r="P396" s="15">
        <v>1113020.72</v>
      </c>
      <c r="Q396" s="16">
        <v>-1.8607923106002702E-2</v>
      </c>
      <c r="R396" s="17">
        <v>233606.39999999999</v>
      </c>
      <c r="S396" s="16">
        <v>-5.3292383406891103E-2</v>
      </c>
      <c r="T396" s="17">
        <v>465320.89</v>
      </c>
      <c r="U396" s="16">
        <v>-5.6282715027170201E-2</v>
      </c>
      <c r="V396" s="18">
        <v>4.76451295854908</v>
      </c>
      <c r="W396" s="16">
        <v>3.6636929599981799E-2</v>
      </c>
      <c r="X396" s="18">
        <v>2.39194230029088</v>
      </c>
      <c r="Y396" s="16">
        <v>3.9921693203120903E-2</v>
      </c>
      <c r="Z396" s="15">
        <v>2267052.02</v>
      </c>
      <c r="AA396" s="16">
        <v>3.7333964083801498E-2</v>
      </c>
      <c r="AB396" s="17">
        <v>494163.79</v>
      </c>
      <c r="AC396" s="16">
        <v>2.1821160997962798E-2</v>
      </c>
      <c r="AD396" s="17">
        <v>984754.01</v>
      </c>
      <c r="AE396" s="16">
        <v>1.9470423738322098E-2</v>
      </c>
      <c r="AF396" s="18">
        <v>4.5876530532518398</v>
      </c>
      <c r="AG396" s="16">
        <v>1.51815245934897E-2</v>
      </c>
      <c r="AH396" s="18">
        <v>2.30215058479427</v>
      </c>
      <c r="AI396" s="16">
        <v>1.7522372331288501E-2</v>
      </c>
      <c r="AJ396" s="15">
        <v>4455663.34</v>
      </c>
      <c r="AK396" s="16">
        <v>9.3041177788261806E-2</v>
      </c>
      <c r="AL396" s="17">
        <v>963049.16</v>
      </c>
      <c r="AM396" s="16">
        <v>7.6114401770994905E-2</v>
      </c>
      <c r="AN396" s="17">
        <v>1920841.78</v>
      </c>
      <c r="AO396" s="16">
        <v>6.6022756604515995E-2</v>
      </c>
      <c r="AP396" s="18">
        <v>4.6266208674124201</v>
      </c>
      <c r="AQ396" s="16">
        <v>1.57295320919504E-2</v>
      </c>
      <c r="AR396" s="18">
        <v>2.3196409961470099</v>
      </c>
      <c r="AS396" s="16">
        <v>2.5345069808645201E-2</v>
      </c>
    </row>
    <row r="397" spans="2:45" x14ac:dyDescent="0.2">
      <c r="B397" s="29"/>
      <c r="C397" s="29"/>
      <c r="D397" s="29"/>
      <c r="E397" s="14" t="s">
        <v>295</v>
      </c>
      <c r="F397" s="15">
        <v>25690.080000000002</v>
      </c>
      <c r="G397" s="16">
        <v>0.31560355237458299</v>
      </c>
      <c r="H397" s="17">
        <v>5518.56</v>
      </c>
      <c r="I397" s="16">
        <v>0.195023765956756</v>
      </c>
      <c r="J397" s="17">
        <v>8850.8700000000008</v>
      </c>
      <c r="K397" s="16">
        <v>0.22441534726401199</v>
      </c>
      <c r="L397" s="18">
        <v>4.6552144037575003</v>
      </c>
      <c r="M397" s="16">
        <v>0.100901580247058</v>
      </c>
      <c r="N397" s="18">
        <v>2.90254856302262</v>
      </c>
      <c r="O397" s="16">
        <v>7.4474895560835003E-2</v>
      </c>
      <c r="P397" s="15">
        <v>85526.45</v>
      </c>
      <c r="Q397" s="16">
        <v>0.40029457670725399</v>
      </c>
      <c r="R397" s="17">
        <v>18431.240000000002</v>
      </c>
      <c r="S397" s="16">
        <v>0.27475260535539903</v>
      </c>
      <c r="T397" s="17">
        <v>29148.52</v>
      </c>
      <c r="U397" s="16">
        <v>0.29708490396856901</v>
      </c>
      <c r="V397" s="18">
        <v>4.6402982110807498</v>
      </c>
      <c r="W397" s="16">
        <v>9.8483400484484104E-2</v>
      </c>
      <c r="X397" s="18">
        <v>2.93416097969983</v>
      </c>
      <c r="Y397" s="16">
        <v>7.9570483337600903E-2</v>
      </c>
      <c r="Z397" s="15">
        <v>148924.84</v>
      </c>
      <c r="AA397" s="16">
        <v>0.28417214418304498</v>
      </c>
      <c r="AB397" s="17">
        <v>32493.84</v>
      </c>
      <c r="AC397" s="16">
        <v>0.16993861518537001</v>
      </c>
      <c r="AD397" s="17">
        <v>52102.46</v>
      </c>
      <c r="AE397" s="16">
        <v>0.16735808642971101</v>
      </c>
      <c r="AF397" s="18">
        <v>4.5831714564975998</v>
      </c>
      <c r="AG397" s="16">
        <v>9.7640617648624195E-2</v>
      </c>
      <c r="AH397" s="18">
        <v>2.85830726610605</v>
      </c>
      <c r="AI397" s="16">
        <v>0.10006703094044</v>
      </c>
      <c r="AJ397" s="15">
        <v>260331.64</v>
      </c>
      <c r="AK397" s="16">
        <v>-0.33643362735292398</v>
      </c>
      <c r="AL397" s="17">
        <v>58189.41</v>
      </c>
      <c r="AM397" s="16">
        <v>-0.34977092015108202</v>
      </c>
      <c r="AN397" s="17">
        <v>93725.17</v>
      </c>
      <c r="AO397" s="16">
        <v>-0.44987031989285903</v>
      </c>
      <c r="AP397" s="18">
        <v>4.4738662928529402</v>
      </c>
      <c r="AQ397" s="16">
        <v>2.0511683053696099E-2</v>
      </c>
      <c r="AR397" s="18">
        <v>2.7776064850029099</v>
      </c>
      <c r="AS397" s="16">
        <v>0.20619991366007001</v>
      </c>
    </row>
    <row r="398" spans="2:45" x14ac:dyDescent="0.2">
      <c r="B398" s="29"/>
      <c r="C398" s="29"/>
      <c r="D398" s="29"/>
      <c r="E398" s="14" t="s">
        <v>296</v>
      </c>
      <c r="F398" s="15">
        <v>42415.83</v>
      </c>
      <c r="G398" s="16">
        <v>-0.59352849461386703</v>
      </c>
      <c r="H398" s="17">
        <v>8825.2800000000007</v>
      </c>
      <c r="I398" s="16">
        <v>-0.62945552473731003</v>
      </c>
      <c r="J398" s="17">
        <v>16466.89</v>
      </c>
      <c r="K398" s="16">
        <v>-0.645602619463298</v>
      </c>
      <c r="L398" s="18">
        <v>4.8061738551071498</v>
      </c>
      <c r="M398" s="16">
        <v>9.6957403285999E-2</v>
      </c>
      <c r="N398" s="18">
        <v>2.5758251861766199</v>
      </c>
      <c r="O398" s="16">
        <v>0.146937104248822</v>
      </c>
      <c r="P398" s="15">
        <v>142251.85999999999</v>
      </c>
      <c r="Q398" s="16">
        <v>-0.56167176111944095</v>
      </c>
      <c r="R398" s="17">
        <v>29707.25</v>
      </c>
      <c r="S398" s="16">
        <v>-0.59204859177133495</v>
      </c>
      <c r="T398" s="17">
        <v>55325.02</v>
      </c>
      <c r="U398" s="16">
        <v>-0.61046229255232298</v>
      </c>
      <c r="V398" s="18">
        <v>4.78845601662894</v>
      </c>
      <c r="W398" s="16">
        <v>7.4461884526373104E-2</v>
      </c>
      <c r="X398" s="18">
        <v>2.5712030470120002</v>
      </c>
      <c r="Y398" s="16">
        <v>0.12525239662308199</v>
      </c>
      <c r="Z398" s="15">
        <v>268678.02</v>
      </c>
      <c r="AA398" s="16">
        <v>-0.56964337319431302</v>
      </c>
      <c r="AB398" s="17">
        <v>56841.27</v>
      </c>
      <c r="AC398" s="16">
        <v>-0.59475484463537298</v>
      </c>
      <c r="AD398" s="17">
        <v>106719.71</v>
      </c>
      <c r="AE398" s="16">
        <v>-0.61094583109571299</v>
      </c>
      <c r="AF398" s="18">
        <v>4.72681240232669</v>
      </c>
      <c r="AG398" s="16">
        <v>6.1966123736794498E-2</v>
      </c>
      <c r="AH398" s="18">
        <v>2.5176044799971802</v>
      </c>
      <c r="AI398" s="16">
        <v>0.10616120119654</v>
      </c>
      <c r="AJ398" s="15">
        <v>584049.68999999994</v>
      </c>
      <c r="AK398" s="16">
        <v>-0.52627376478870402</v>
      </c>
      <c r="AL398" s="17">
        <v>125618.37</v>
      </c>
      <c r="AM398" s="16">
        <v>-0.55352708229965297</v>
      </c>
      <c r="AN398" s="17">
        <v>239112.35</v>
      </c>
      <c r="AO398" s="16">
        <v>-0.57187579066169103</v>
      </c>
      <c r="AP398" s="18">
        <v>4.6493971383325503</v>
      </c>
      <c r="AQ398" s="16">
        <v>6.10413676406696E-2</v>
      </c>
      <c r="AR398" s="18">
        <v>2.4425743379628901</v>
      </c>
      <c r="AS398" s="16">
        <v>0.106515877584844</v>
      </c>
    </row>
    <row r="399" spans="2:45" x14ac:dyDescent="0.2">
      <c r="B399" s="29"/>
      <c r="C399" s="29"/>
      <c r="D399" s="29"/>
      <c r="E399" s="14" t="s">
        <v>297</v>
      </c>
      <c r="F399" s="15">
        <v>93336.21</v>
      </c>
      <c r="G399" s="16">
        <v>4.7967395146233903E-2</v>
      </c>
      <c r="H399" s="17">
        <v>19282.47</v>
      </c>
      <c r="I399" s="16">
        <v>0.155481662673735</v>
      </c>
      <c r="J399" s="17">
        <v>36989.08</v>
      </c>
      <c r="K399" s="16">
        <v>0.16318593198699399</v>
      </c>
      <c r="L399" s="18">
        <v>4.8404696078873704</v>
      </c>
      <c r="M399" s="16">
        <v>-9.3047143023211099E-2</v>
      </c>
      <c r="N399" s="18">
        <v>2.5233449980372602</v>
      </c>
      <c r="O399" s="16">
        <v>-9.9054272986210695E-2</v>
      </c>
      <c r="P399" s="15">
        <v>277063.52</v>
      </c>
      <c r="Q399" s="16">
        <v>6.14394216795539E-2</v>
      </c>
      <c r="R399" s="17">
        <v>56773.56</v>
      </c>
      <c r="S399" s="16">
        <v>0.16695662326087701</v>
      </c>
      <c r="T399" s="17">
        <v>108940.36</v>
      </c>
      <c r="U399" s="16">
        <v>0.170596023102808</v>
      </c>
      <c r="V399" s="18">
        <v>4.8801505489527202</v>
      </c>
      <c r="W399" s="16">
        <v>-9.04208429671291E-2</v>
      </c>
      <c r="X399" s="18">
        <v>2.5432587151355102</v>
      </c>
      <c r="Y399" s="16">
        <v>-9.3248737625061695E-2</v>
      </c>
      <c r="Z399" s="15">
        <v>522339.24</v>
      </c>
      <c r="AA399" s="16">
        <v>5.2508999605807197E-2</v>
      </c>
      <c r="AB399" s="17">
        <v>109381.36</v>
      </c>
      <c r="AC399" s="16">
        <v>0.15824221298812</v>
      </c>
      <c r="AD399" s="17">
        <v>210306.51</v>
      </c>
      <c r="AE399" s="16">
        <v>0.15480801210978901</v>
      </c>
      <c r="AF399" s="18">
        <v>4.7753953690098596</v>
      </c>
      <c r="AG399" s="16">
        <v>-9.1287653132183802E-2</v>
      </c>
      <c r="AH399" s="18">
        <v>2.4837045700582498</v>
      </c>
      <c r="AI399" s="16">
        <v>-8.8585298535542006E-2</v>
      </c>
      <c r="AJ399" s="15">
        <v>1007430.43</v>
      </c>
      <c r="AK399" s="16">
        <v>6.2114410030240597E-2</v>
      </c>
      <c r="AL399" s="17">
        <v>206819.06</v>
      </c>
      <c r="AM399" s="16">
        <v>9.33757842649071E-2</v>
      </c>
      <c r="AN399" s="17">
        <v>397472.82</v>
      </c>
      <c r="AO399" s="16">
        <v>7.0362901803336195E-2</v>
      </c>
      <c r="AP399" s="18">
        <v>4.8710715056919804</v>
      </c>
      <c r="AQ399" s="16">
        <v>-2.8591610208089702E-2</v>
      </c>
      <c r="AR399" s="18">
        <v>2.5345894846344499</v>
      </c>
      <c r="AS399" s="16">
        <v>-7.7062571574544204E-3</v>
      </c>
    </row>
    <row r="400" spans="2:45" x14ac:dyDescent="0.2">
      <c r="B400" s="29"/>
      <c r="C400" s="29"/>
      <c r="D400" s="29"/>
      <c r="E400" s="14" t="s">
        <v>298</v>
      </c>
      <c r="F400" s="15">
        <v>144460.10999999999</v>
      </c>
      <c r="G400" s="16">
        <v>0.19528625991937501</v>
      </c>
      <c r="H400" s="17">
        <v>29034.1</v>
      </c>
      <c r="I400" s="16">
        <v>0.15504773695523399</v>
      </c>
      <c r="J400" s="17">
        <v>54093.440000000002</v>
      </c>
      <c r="K400" s="16">
        <v>0.170462258833355</v>
      </c>
      <c r="L400" s="18">
        <v>4.9755325634340304</v>
      </c>
      <c r="M400" s="16">
        <v>3.4837108178932603E-2</v>
      </c>
      <c r="N400" s="18">
        <v>2.6705661536777798</v>
      </c>
      <c r="O400" s="16">
        <v>2.1208715529847499E-2</v>
      </c>
      <c r="P400" s="15">
        <v>413443.77</v>
      </c>
      <c r="Q400" s="16">
        <v>0.200042545625089</v>
      </c>
      <c r="R400" s="17">
        <v>83317.83</v>
      </c>
      <c r="S400" s="16">
        <v>0.17037357831094599</v>
      </c>
      <c r="T400" s="17">
        <v>155147.89000000001</v>
      </c>
      <c r="U400" s="16">
        <v>0.18435827328826199</v>
      </c>
      <c r="V400" s="18">
        <v>4.9622484166954397</v>
      </c>
      <c r="W400" s="16">
        <v>2.53499975255424E-2</v>
      </c>
      <c r="X400" s="18">
        <v>2.6648365633590001</v>
      </c>
      <c r="Y400" s="16">
        <v>1.32428444082893E-2</v>
      </c>
      <c r="Z400" s="15">
        <v>782102.07</v>
      </c>
      <c r="AA400" s="16">
        <v>0.189560685800225</v>
      </c>
      <c r="AB400" s="17">
        <v>158163.07</v>
      </c>
      <c r="AC400" s="16">
        <v>0.17508291581031599</v>
      </c>
      <c r="AD400" s="17">
        <v>294778.75</v>
      </c>
      <c r="AE400" s="16">
        <v>0.19091207978942801</v>
      </c>
      <c r="AF400" s="18">
        <v>4.9449095164882699</v>
      </c>
      <c r="AG400" s="16">
        <v>1.23206369483513E-2</v>
      </c>
      <c r="AH400" s="18">
        <v>2.6531833451359699</v>
      </c>
      <c r="AI400" s="16">
        <v>-1.1347554635950099E-3</v>
      </c>
      <c r="AJ400" s="15">
        <v>1482431.06</v>
      </c>
      <c r="AK400" s="16">
        <v>0.198973352857922</v>
      </c>
      <c r="AL400" s="17">
        <v>298996.90999999997</v>
      </c>
      <c r="AM400" s="16">
        <v>0.207272547703304</v>
      </c>
      <c r="AN400" s="17">
        <v>557722.24</v>
      </c>
      <c r="AO400" s="16">
        <v>0.198098928907468</v>
      </c>
      <c r="AP400" s="18">
        <v>4.9580146497166098</v>
      </c>
      <c r="AQ400" s="16">
        <v>-6.8743341022460798E-3</v>
      </c>
      <c r="AR400" s="18">
        <v>2.6580095855600101</v>
      </c>
      <c r="AS400" s="16">
        <v>7.2984286134909E-4</v>
      </c>
    </row>
    <row r="401" spans="2:45" x14ac:dyDescent="0.2">
      <c r="B401" s="29"/>
      <c r="C401" s="29"/>
      <c r="D401" s="29"/>
      <c r="E401" s="14" t="s">
        <v>299</v>
      </c>
      <c r="F401" s="15">
        <v>550687.13</v>
      </c>
      <c r="G401" s="16">
        <v>1.58035012707709E-2</v>
      </c>
      <c r="H401" s="17">
        <v>127952.9</v>
      </c>
      <c r="I401" s="16">
        <v>9.3376804470676599E-3</v>
      </c>
      <c r="J401" s="17">
        <v>219345.62</v>
      </c>
      <c r="K401" s="16">
        <v>-6.9599819405018998E-2</v>
      </c>
      <c r="L401" s="18">
        <v>4.3038268769211196</v>
      </c>
      <c r="M401" s="16">
        <v>6.4060036090590198E-3</v>
      </c>
      <c r="N401" s="18">
        <v>2.51059095686524</v>
      </c>
      <c r="O401" s="16">
        <v>9.1792029340724501E-2</v>
      </c>
      <c r="P401" s="15">
        <v>1778531.74</v>
      </c>
      <c r="Q401" s="16">
        <v>5.4193511989498899E-2</v>
      </c>
      <c r="R401" s="17">
        <v>409261.15</v>
      </c>
      <c r="S401" s="16">
        <v>0.14698723738561401</v>
      </c>
      <c r="T401" s="17">
        <v>705538.44</v>
      </c>
      <c r="U401" s="16">
        <v>1.1863420647677501E-5</v>
      </c>
      <c r="V401" s="18">
        <v>4.3457135865449201</v>
      </c>
      <c r="W401" s="16">
        <v>-8.0902142911044403E-2</v>
      </c>
      <c r="X401" s="18">
        <v>2.5208147978443201</v>
      </c>
      <c r="Y401" s="16">
        <v>5.4181005796788403E-2</v>
      </c>
      <c r="Z401" s="15">
        <v>3427988.87</v>
      </c>
      <c r="AA401" s="16">
        <v>5.43272417062182E-2</v>
      </c>
      <c r="AB401" s="17">
        <v>801757</v>
      </c>
      <c r="AC401" s="16">
        <v>0.21235610456683099</v>
      </c>
      <c r="AD401" s="17">
        <v>1389896.95</v>
      </c>
      <c r="AE401" s="16">
        <v>4.08038617854369E-2</v>
      </c>
      <c r="AF401" s="18">
        <v>4.2755958102018399</v>
      </c>
      <c r="AG401" s="16">
        <v>-0.130348552100603</v>
      </c>
      <c r="AH401" s="18">
        <v>2.4663618910740102</v>
      </c>
      <c r="AI401" s="16">
        <v>1.29932069021946E-2</v>
      </c>
      <c r="AJ401" s="15">
        <v>6560808.6600000001</v>
      </c>
      <c r="AK401" s="16">
        <v>4.0272893878794E-2</v>
      </c>
      <c r="AL401" s="17">
        <v>1499209.72</v>
      </c>
      <c r="AM401" s="16">
        <v>0.18222428489792999</v>
      </c>
      <c r="AN401" s="17">
        <v>2677944.85</v>
      </c>
      <c r="AO401" s="16">
        <v>5.6122483105359999E-2</v>
      </c>
      <c r="AP401" s="18">
        <v>4.3761780439897402</v>
      </c>
      <c r="AQ401" s="16">
        <v>-0.120071455841724</v>
      </c>
      <c r="AR401" s="18">
        <v>2.4499416632870501</v>
      </c>
      <c r="AS401" s="16">
        <v>-1.5007340038783E-2</v>
      </c>
    </row>
    <row r="402" spans="2:45" x14ac:dyDescent="0.2">
      <c r="B402" s="29"/>
      <c r="C402" s="29"/>
      <c r="D402" s="29"/>
      <c r="E402" s="14" t="s">
        <v>300</v>
      </c>
      <c r="F402" s="15">
        <v>281853.39</v>
      </c>
      <c r="G402" s="16">
        <v>8.4032279273817595E-2</v>
      </c>
      <c r="H402" s="17">
        <v>67319.009999999995</v>
      </c>
      <c r="I402" s="16">
        <v>8.3257234412621103E-2</v>
      </c>
      <c r="J402" s="17">
        <v>116654.94</v>
      </c>
      <c r="K402" s="16">
        <v>0.118498588776311</v>
      </c>
      <c r="L402" s="18">
        <v>4.1868320701685899</v>
      </c>
      <c r="M402" s="16">
        <v>7.15476284463979E-4</v>
      </c>
      <c r="N402" s="18">
        <v>2.41612905548621</v>
      </c>
      <c r="O402" s="16">
        <v>-3.08147992749826E-2</v>
      </c>
      <c r="P402" s="15">
        <v>910508.19</v>
      </c>
      <c r="Q402" s="16">
        <v>0.133002410840698</v>
      </c>
      <c r="R402" s="17">
        <v>218042.7</v>
      </c>
      <c r="S402" s="16">
        <v>0.148764292860669</v>
      </c>
      <c r="T402" s="17">
        <v>375395.97</v>
      </c>
      <c r="U402" s="16">
        <v>0.17728725079244301</v>
      </c>
      <c r="V402" s="18">
        <v>4.1758251480100004</v>
      </c>
      <c r="W402" s="16">
        <v>-1.37207276705301E-2</v>
      </c>
      <c r="X402" s="18">
        <v>2.4254607474875098</v>
      </c>
      <c r="Y402" s="16">
        <v>-3.76160023154384E-2</v>
      </c>
      <c r="Z402" s="15">
        <v>1652851.76</v>
      </c>
      <c r="AA402" s="16">
        <v>0.118187083659092</v>
      </c>
      <c r="AB402" s="17">
        <v>399595.6</v>
      </c>
      <c r="AC402" s="16">
        <v>0.16608954423168401</v>
      </c>
      <c r="AD402" s="17">
        <v>685693.31</v>
      </c>
      <c r="AE402" s="16">
        <v>0.18285888102286699</v>
      </c>
      <c r="AF402" s="18">
        <v>4.1363112106339504</v>
      </c>
      <c r="AG402" s="16">
        <v>-4.1079573013541197E-2</v>
      </c>
      <c r="AH402" s="18">
        <v>2.41048255232357</v>
      </c>
      <c r="AI402" s="16">
        <v>-5.4674144482772601E-2</v>
      </c>
      <c r="AJ402" s="15">
        <v>3068366.18</v>
      </c>
      <c r="AK402" s="16">
        <v>7.5541238776863404E-2</v>
      </c>
      <c r="AL402" s="17">
        <v>724196.67</v>
      </c>
      <c r="AM402" s="16">
        <v>0.101436719933742</v>
      </c>
      <c r="AN402" s="17">
        <v>1231853.78</v>
      </c>
      <c r="AO402" s="16">
        <v>0.10323597099406</v>
      </c>
      <c r="AP402" s="18">
        <v>4.2369239007961701</v>
      </c>
      <c r="AQ402" s="16">
        <v>-2.35106390482753E-2</v>
      </c>
      <c r="AR402" s="18">
        <v>2.4908525912872599</v>
      </c>
      <c r="AS402" s="16">
        <v>-2.5103180956148899E-2</v>
      </c>
    </row>
    <row r="403" spans="2:45" x14ac:dyDescent="0.2">
      <c r="B403" s="29"/>
      <c r="C403" s="29"/>
      <c r="D403" s="29"/>
      <c r="E403" s="14" t="s">
        <v>301</v>
      </c>
      <c r="F403" s="15">
        <v>41603.980000000003</v>
      </c>
      <c r="G403" s="16">
        <v>1.7986292755616199E-2</v>
      </c>
      <c r="H403" s="17">
        <v>7839.49</v>
      </c>
      <c r="I403" s="16">
        <v>3.7595427930074199E-2</v>
      </c>
      <c r="J403" s="17">
        <v>14746.46</v>
      </c>
      <c r="K403" s="16">
        <v>3.91490321262217E-2</v>
      </c>
      <c r="L403" s="18">
        <v>5.3069753262010702</v>
      </c>
      <c r="M403" s="16">
        <v>-1.88986329802712E-2</v>
      </c>
      <c r="N403" s="18">
        <v>2.8212859221806501</v>
      </c>
      <c r="O403" s="16">
        <v>-2.0365451649706202E-2</v>
      </c>
      <c r="P403" s="15">
        <v>135124.19</v>
      </c>
      <c r="Q403" s="16">
        <v>0.17596737331307</v>
      </c>
      <c r="R403" s="17">
        <v>25475.73</v>
      </c>
      <c r="S403" s="16">
        <v>0.189911428287179</v>
      </c>
      <c r="T403" s="17">
        <v>47971.9</v>
      </c>
      <c r="U403" s="16">
        <v>0.195396324096312</v>
      </c>
      <c r="V403" s="18">
        <v>5.3040360374364104</v>
      </c>
      <c r="W403" s="16">
        <v>-1.1718565468508401E-2</v>
      </c>
      <c r="X403" s="18">
        <v>2.8167362560165401</v>
      </c>
      <c r="Y403" s="16">
        <v>-1.6253145832559001E-2</v>
      </c>
      <c r="Z403" s="15">
        <v>248037.74</v>
      </c>
      <c r="AA403" s="16">
        <v>0.22747166394643201</v>
      </c>
      <c r="AB403" s="17">
        <v>46554.83</v>
      </c>
      <c r="AC403" s="16">
        <v>0.22600563509061899</v>
      </c>
      <c r="AD403" s="17">
        <v>87593.24</v>
      </c>
      <c r="AE403" s="16">
        <v>0.21883269673631001</v>
      </c>
      <c r="AF403" s="18">
        <v>5.3278626514155496</v>
      </c>
      <c r="AG403" s="16">
        <v>1.1957766048157801E-3</v>
      </c>
      <c r="AH403" s="18">
        <v>2.8316995695101599</v>
      </c>
      <c r="AI403" s="16">
        <v>7.0879024112623298E-3</v>
      </c>
      <c r="AJ403" s="15">
        <v>456558.69</v>
      </c>
      <c r="AK403" s="16">
        <v>0.22579991352576401</v>
      </c>
      <c r="AL403" s="17">
        <v>85310.88</v>
      </c>
      <c r="AM403" s="16">
        <v>0.202161077494976</v>
      </c>
      <c r="AN403" s="17">
        <v>160851.48000000001</v>
      </c>
      <c r="AO403" s="16">
        <v>0.169437545339371</v>
      </c>
      <c r="AP403" s="18">
        <v>5.3517053158987498</v>
      </c>
      <c r="AQ403" s="16">
        <v>1.9663617857305998E-2</v>
      </c>
      <c r="AR403" s="18">
        <v>2.8383866284599901</v>
      </c>
      <c r="AS403" s="16">
        <v>4.8196133612280603E-2</v>
      </c>
    </row>
    <row r="404" spans="2:45" x14ac:dyDescent="0.2">
      <c r="B404" s="29"/>
      <c r="C404" s="29"/>
      <c r="D404" s="29"/>
      <c r="E404" s="14" t="s">
        <v>302</v>
      </c>
      <c r="F404" s="15">
        <v>236708.5</v>
      </c>
      <c r="G404" s="16">
        <v>-7.0217504335784997E-2</v>
      </c>
      <c r="H404" s="17">
        <v>52216.03</v>
      </c>
      <c r="I404" s="16">
        <v>-0.100435672384153</v>
      </c>
      <c r="J404" s="17">
        <v>101802.79</v>
      </c>
      <c r="K404" s="16">
        <v>-9.8334710593745295E-2</v>
      </c>
      <c r="L404" s="18">
        <v>4.5332534855675499</v>
      </c>
      <c r="M404" s="16">
        <v>3.3592003507360101E-2</v>
      </c>
      <c r="N404" s="18">
        <v>2.3251671196830701</v>
      </c>
      <c r="O404" s="16">
        <v>3.1183640524163399E-2</v>
      </c>
      <c r="P404" s="15">
        <v>699020.13</v>
      </c>
      <c r="Q404" s="16">
        <v>-3.0346546383902901E-2</v>
      </c>
      <c r="R404" s="17">
        <v>151243.60999999999</v>
      </c>
      <c r="S404" s="16">
        <v>-7.3170419325835304E-2</v>
      </c>
      <c r="T404" s="17">
        <v>294817.28000000003</v>
      </c>
      <c r="U404" s="16">
        <v>-7.1823140410004593E-2</v>
      </c>
      <c r="V404" s="18">
        <v>4.6218159563898302</v>
      </c>
      <c r="W404" s="16">
        <v>4.6204689443319999E-2</v>
      </c>
      <c r="X404" s="18">
        <v>2.3710283535619099</v>
      </c>
      <c r="Y404" s="16">
        <v>4.4686089291671401E-2</v>
      </c>
      <c r="Z404" s="15">
        <v>1390701.43</v>
      </c>
      <c r="AA404" s="16">
        <v>9.9509587868462403E-3</v>
      </c>
      <c r="AB404" s="17">
        <v>310488.33</v>
      </c>
      <c r="AC404" s="16">
        <v>-1.5396011509485901E-2</v>
      </c>
      <c r="AD404" s="17">
        <v>606567.93999999994</v>
      </c>
      <c r="AE404" s="16">
        <v>-1.30279869518201E-2</v>
      </c>
      <c r="AF404" s="18">
        <v>4.4790779415123296</v>
      </c>
      <c r="AG404" s="16">
        <v>2.5743314665210001E-2</v>
      </c>
      <c r="AH404" s="18">
        <v>2.2927381061386098</v>
      </c>
      <c r="AI404" s="16">
        <v>2.3282266806834501E-2</v>
      </c>
      <c r="AJ404" s="15">
        <v>2752205.75</v>
      </c>
      <c r="AK404" s="16">
        <v>6.6762114324604896E-2</v>
      </c>
      <c r="AL404" s="17">
        <v>610411.1</v>
      </c>
      <c r="AM404" s="16">
        <v>4.6682888356015403E-2</v>
      </c>
      <c r="AN404" s="17">
        <v>1192480.08</v>
      </c>
      <c r="AO404" s="16">
        <v>3.6480805097849997E-2</v>
      </c>
      <c r="AP404" s="18">
        <v>4.5087740868408197</v>
      </c>
      <c r="AQ404" s="16">
        <v>1.91836765384856E-2</v>
      </c>
      <c r="AR404" s="18">
        <v>2.3079679033296698</v>
      </c>
      <c r="AS404" s="16">
        <v>2.9215504115289399E-2</v>
      </c>
    </row>
    <row r="405" spans="2:45" x14ac:dyDescent="0.2">
      <c r="B405" s="29"/>
      <c r="C405" s="29"/>
      <c r="D405" s="29"/>
      <c r="E405" s="14" t="s">
        <v>303</v>
      </c>
      <c r="F405" s="15">
        <v>69564.960000000006</v>
      </c>
      <c r="G405" s="16">
        <v>3.20601246395242E-2</v>
      </c>
      <c r="H405" s="17">
        <v>14217.27</v>
      </c>
      <c r="I405" s="16">
        <v>1.5785566644970699E-2</v>
      </c>
      <c r="J405" s="17">
        <v>26024.57</v>
      </c>
      <c r="K405" s="16">
        <v>2.6220782377908802E-3</v>
      </c>
      <c r="L405" s="18">
        <v>4.8929900044101302</v>
      </c>
      <c r="M405" s="16">
        <v>1.6021647214683899E-2</v>
      </c>
      <c r="N405" s="18">
        <v>2.67304935297682</v>
      </c>
      <c r="O405" s="16">
        <v>2.9361059406824201E-2</v>
      </c>
      <c r="P405" s="15">
        <v>218895.82</v>
      </c>
      <c r="Q405" s="16">
        <v>0.12940364903924001</v>
      </c>
      <c r="R405" s="17">
        <v>44649.43</v>
      </c>
      <c r="S405" s="16">
        <v>9.0786607656760193E-2</v>
      </c>
      <c r="T405" s="17">
        <v>81273.17</v>
      </c>
      <c r="U405" s="16">
        <v>7.2182069915364702E-2</v>
      </c>
      <c r="V405" s="18">
        <v>4.9025445565598504</v>
      </c>
      <c r="W405" s="16">
        <v>3.5402929511059597E-2</v>
      </c>
      <c r="X405" s="18">
        <v>2.6933343439169399</v>
      </c>
      <c r="Y405" s="16">
        <v>5.3369274425930799E-2</v>
      </c>
      <c r="Z405" s="15">
        <v>402689.71</v>
      </c>
      <c r="AA405" s="16">
        <v>8.9777115264884605E-2</v>
      </c>
      <c r="AB405" s="17">
        <v>81763.88</v>
      </c>
      <c r="AC405" s="16">
        <v>5.1430461385811199E-2</v>
      </c>
      <c r="AD405" s="17">
        <v>149411.03</v>
      </c>
      <c r="AE405" s="16">
        <v>2.70038775813768E-2</v>
      </c>
      <c r="AF405" s="18">
        <v>4.9250318111126798</v>
      </c>
      <c r="AG405" s="16">
        <v>3.6470936773632799E-2</v>
      </c>
      <c r="AH405" s="18">
        <v>2.69518060346683</v>
      </c>
      <c r="AI405" s="16">
        <v>6.1122688096699899E-2</v>
      </c>
      <c r="AJ405" s="15">
        <v>785998.2</v>
      </c>
      <c r="AK405" s="16">
        <v>7.9501483425219399E-2</v>
      </c>
      <c r="AL405" s="17">
        <v>157872.09</v>
      </c>
      <c r="AM405" s="16">
        <v>4.5366463072208402E-2</v>
      </c>
      <c r="AN405" s="17">
        <v>291367.02</v>
      </c>
      <c r="AO405" s="16">
        <v>1.14899377991723E-2</v>
      </c>
      <c r="AP405" s="18">
        <v>4.9787026953275904</v>
      </c>
      <c r="AQ405" s="16">
        <v>3.2653640191107898E-2</v>
      </c>
      <c r="AR405" s="18">
        <v>2.6976224007782301</v>
      </c>
      <c r="AS405" s="16">
        <v>6.7238973997139698E-2</v>
      </c>
    </row>
    <row r="406" spans="2:45" x14ac:dyDescent="0.2">
      <c r="B406" s="29"/>
      <c r="C406" s="29"/>
      <c r="D406" s="29"/>
      <c r="E406" s="14" t="s">
        <v>304</v>
      </c>
      <c r="F406" s="15">
        <v>283934.61</v>
      </c>
      <c r="G406" s="16">
        <v>2.6981806155077601E-2</v>
      </c>
      <c r="H406" s="17">
        <v>64555.27</v>
      </c>
      <c r="I406" s="16">
        <v>1.30017695876658E-2</v>
      </c>
      <c r="J406" s="17">
        <v>120871.67999999999</v>
      </c>
      <c r="K406" s="16">
        <v>-4.57008738975224E-2</v>
      </c>
      <c r="L406" s="18">
        <v>4.3983180614069104</v>
      </c>
      <c r="M406" s="16">
        <v>1.38006042902593E-2</v>
      </c>
      <c r="N406" s="18">
        <v>2.3490581912984099</v>
      </c>
      <c r="O406" s="16">
        <v>7.6163414661657103E-2</v>
      </c>
      <c r="P406" s="15">
        <v>925664.67</v>
      </c>
      <c r="Q406" s="16">
        <v>5.0622911960489098E-2</v>
      </c>
      <c r="R406" s="17">
        <v>212530.06</v>
      </c>
      <c r="S406" s="16">
        <v>8.3384933393994304E-2</v>
      </c>
      <c r="T406" s="17">
        <v>401919.99</v>
      </c>
      <c r="U406" s="16">
        <v>1.5743596508785599E-2</v>
      </c>
      <c r="V406" s="18">
        <v>4.3554529180483899</v>
      </c>
      <c r="W406" s="16">
        <v>-3.0240425562195399E-2</v>
      </c>
      <c r="X406" s="18">
        <v>2.30310681984243</v>
      </c>
      <c r="Y406" s="16">
        <v>3.4338700801646402E-2</v>
      </c>
      <c r="Z406" s="15">
        <v>1791237.5</v>
      </c>
      <c r="AA406" s="16">
        <v>2.8767952743460602E-2</v>
      </c>
      <c r="AB406" s="17">
        <v>414101.89</v>
      </c>
      <c r="AC406" s="16">
        <v>7.7642723901959795E-2</v>
      </c>
      <c r="AD406" s="17">
        <v>784189.52</v>
      </c>
      <c r="AE406" s="16">
        <v>9.2092929985176705E-3</v>
      </c>
      <c r="AF406" s="18">
        <v>4.3255960507690503</v>
      </c>
      <c r="AG406" s="16">
        <v>-4.5353408949426202E-2</v>
      </c>
      <c r="AH406" s="18">
        <v>2.2841895413241402</v>
      </c>
      <c r="AI406" s="16">
        <v>1.9380181970809301E-2</v>
      </c>
      <c r="AJ406" s="15">
        <v>3443338.04</v>
      </c>
      <c r="AK406" s="16">
        <v>5.1213568283376303E-2</v>
      </c>
      <c r="AL406" s="17">
        <v>785163.49</v>
      </c>
      <c r="AM406" s="16">
        <v>0.110197954869938</v>
      </c>
      <c r="AN406" s="17">
        <v>1523206.21</v>
      </c>
      <c r="AO406" s="16">
        <v>6.9306278796677501E-2</v>
      </c>
      <c r="AP406" s="18">
        <v>4.3855045272163604</v>
      </c>
      <c r="AQ406" s="16">
        <v>-5.31296120010167E-2</v>
      </c>
      <c r="AR406" s="18">
        <v>2.26058561040136</v>
      </c>
      <c r="AS406" s="16">
        <v>-1.6920045147084999E-2</v>
      </c>
    </row>
    <row r="407" spans="2:45" x14ac:dyDescent="0.2">
      <c r="B407" s="29"/>
      <c r="C407" s="29"/>
      <c r="D407" s="29"/>
      <c r="E407" s="14" t="s">
        <v>305</v>
      </c>
      <c r="F407" s="15">
        <v>167557.38</v>
      </c>
      <c r="G407" s="16">
        <v>5.5643740749348698E-2</v>
      </c>
      <c r="H407" s="17">
        <v>27946.22</v>
      </c>
      <c r="I407" s="16">
        <v>-0.109471438845872</v>
      </c>
      <c r="J407" s="17">
        <v>54355.63</v>
      </c>
      <c r="K407" s="16">
        <v>-8.8845998403173101E-2</v>
      </c>
      <c r="L407" s="18">
        <v>5.9957081852214698</v>
      </c>
      <c r="M407" s="16">
        <v>0.18541255923474301</v>
      </c>
      <c r="N407" s="18">
        <v>3.08261315341207</v>
      </c>
      <c r="O407" s="16">
        <v>0.15857883398338701</v>
      </c>
      <c r="P407" s="15">
        <v>567436.42000000004</v>
      </c>
      <c r="Q407" s="16">
        <v>0.188937937986765</v>
      </c>
      <c r="R407" s="17">
        <v>94291.09</v>
      </c>
      <c r="S407" s="16">
        <v>1.4239744185210901E-2</v>
      </c>
      <c r="T407" s="17">
        <v>182728.07</v>
      </c>
      <c r="U407" s="16">
        <v>4.5695002231274602E-2</v>
      </c>
      <c r="V407" s="18">
        <v>6.0179219478743997</v>
      </c>
      <c r="W407" s="16">
        <v>0.17224546247879299</v>
      </c>
      <c r="X407" s="18">
        <v>3.1053598935292199</v>
      </c>
      <c r="Y407" s="16">
        <v>0.136983475535259</v>
      </c>
      <c r="Z407" s="15">
        <v>1071641.8700000001</v>
      </c>
      <c r="AA407" s="16">
        <v>0.12939198518602499</v>
      </c>
      <c r="AB407" s="17">
        <v>178651.25</v>
      </c>
      <c r="AC407" s="16">
        <v>2.0186299048118399E-2</v>
      </c>
      <c r="AD407" s="17">
        <v>347774.34</v>
      </c>
      <c r="AE407" s="16">
        <v>3.9883739715776197E-2</v>
      </c>
      <c r="AF407" s="18">
        <v>5.9985131366279303</v>
      </c>
      <c r="AG407" s="16">
        <v>0.107044846847876</v>
      </c>
      <c r="AH407" s="18">
        <v>3.08142880811736</v>
      </c>
      <c r="AI407" s="16">
        <v>8.60752428869727E-2</v>
      </c>
      <c r="AJ407" s="15">
        <v>1937633.22</v>
      </c>
      <c r="AK407" s="16">
        <v>0.12619758737460199</v>
      </c>
      <c r="AL407" s="17">
        <v>344164.67</v>
      </c>
      <c r="AM407" s="16">
        <v>7.2463134502084997E-2</v>
      </c>
      <c r="AN407" s="17">
        <v>669260.43000000005</v>
      </c>
      <c r="AO407" s="16">
        <v>6.1894548065278901E-2</v>
      </c>
      <c r="AP407" s="18">
        <v>5.6299596934223404</v>
      </c>
      <c r="AQ407" s="16">
        <v>5.0103776198763897E-2</v>
      </c>
      <c r="AR407" s="18">
        <v>2.8951856902700799</v>
      </c>
      <c r="AS407" s="16">
        <v>6.0555014079769598E-2</v>
      </c>
    </row>
    <row r="408" spans="2:45" x14ac:dyDescent="0.2">
      <c r="B408" s="29"/>
      <c r="C408" s="29"/>
      <c r="D408" s="29"/>
      <c r="E408" s="14" t="s">
        <v>306</v>
      </c>
      <c r="F408" s="15">
        <v>143435.25</v>
      </c>
      <c r="G408" s="16">
        <v>5.7415337438644999E-2</v>
      </c>
      <c r="H408" s="17">
        <v>22285.71</v>
      </c>
      <c r="I408" s="16">
        <v>8.3281970018082394E-2</v>
      </c>
      <c r="J408" s="17">
        <v>44939.46</v>
      </c>
      <c r="K408" s="16">
        <v>6.2807624305524598E-2</v>
      </c>
      <c r="L408" s="18">
        <v>6.4361983531150697</v>
      </c>
      <c r="M408" s="16">
        <v>-2.38780237235976E-2</v>
      </c>
      <c r="N408" s="18">
        <v>3.1917439595402399</v>
      </c>
      <c r="O408" s="16">
        <v>-5.0736245615504603E-3</v>
      </c>
      <c r="P408" s="15">
        <v>536109.42000000004</v>
      </c>
      <c r="Q408" s="16">
        <v>0.106654154669179</v>
      </c>
      <c r="R408" s="17">
        <v>96891.92</v>
      </c>
      <c r="S408" s="16">
        <v>0.16400826574854899</v>
      </c>
      <c r="T408" s="17">
        <v>195069.56</v>
      </c>
      <c r="U408" s="16">
        <v>0.147510187874554</v>
      </c>
      <c r="V408" s="18">
        <v>5.5330663279249697</v>
      </c>
      <c r="W408" s="16">
        <v>-4.9272941410331797E-2</v>
      </c>
      <c r="X408" s="18">
        <v>2.7482987094449798</v>
      </c>
      <c r="Y408" s="16">
        <v>-3.5604070131220099E-2</v>
      </c>
      <c r="Z408" s="15">
        <v>1055425.3799999999</v>
      </c>
      <c r="AA408" s="16">
        <v>0.107634507872737</v>
      </c>
      <c r="AB408" s="17">
        <v>190570.55</v>
      </c>
      <c r="AC408" s="16">
        <v>0.15182185512955099</v>
      </c>
      <c r="AD408" s="17">
        <v>384835.22</v>
      </c>
      <c r="AE408" s="16">
        <v>0.13725019688024201</v>
      </c>
      <c r="AF408" s="18">
        <v>5.5382396702953303</v>
      </c>
      <c r="AG408" s="16">
        <v>-3.8363004712950503E-2</v>
      </c>
      <c r="AH408" s="18">
        <v>2.7425384298245898</v>
      </c>
      <c r="AI408" s="16">
        <v>-2.6041489453022801E-2</v>
      </c>
      <c r="AJ408" s="15">
        <v>2054732.14</v>
      </c>
      <c r="AK408" s="16">
        <v>0.108610161006665</v>
      </c>
      <c r="AL408" s="17">
        <v>364323.08</v>
      </c>
      <c r="AM408" s="16">
        <v>0.136908254195583</v>
      </c>
      <c r="AN408" s="17">
        <v>741579.4</v>
      </c>
      <c r="AO408" s="16">
        <v>0.123674546931111</v>
      </c>
      <c r="AP408" s="18">
        <v>5.6398626735369097</v>
      </c>
      <c r="AQ408" s="16">
        <v>-2.4890392944626999E-2</v>
      </c>
      <c r="AR408" s="18">
        <v>2.7707513720041299</v>
      </c>
      <c r="AS408" s="16">
        <v>-1.3406360378624299E-2</v>
      </c>
    </row>
    <row r="409" spans="2:45" x14ac:dyDescent="0.2">
      <c r="B409" s="29"/>
      <c r="C409" s="29"/>
      <c r="D409" s="29"/>
      <c r="E409" s="14" t="s">
        <v>307</v>
      </c>
      <c r="F409" s="15">
        <v>120490.87</v>
      </c>
      <c r="G409" s="16">
        <v>-1.1087817705955299E-2</v>
      </c>
      <c r="H409" s="17">
        <v>26989.09</v>
      </c>
      <c r="I409" s="16">
        <v>-1.2284101409893999E-2</v>
      </c>
      <c r="J409" s="17">
        <v>52949.35</v>
      </c>
      <c r="K409" s="16">
        <v>-1.5341520759068399E-2</v>
      </c>
      <c r="L409" s="18">
        <v>4.4644287747382396</v>
      </c>
      <c r="M409" s="16">
        <v>1.21116173754647E-3</v>
      </c>
      <c r="N409" s="18">
        <v>2.2755873301560801</v>
      </c>
      <c r="O409" s="16">
        <v>4.3199780866074802E-3</v>
      </c>
      <c r="P409" s="15">
        <v>396526.1</v>
      </c>
      <c r="Q409" s="16">
        <v>1.8658645628207401E-2</v>
      </c>
      <c r="R409" s="17">
        <v>87745.87</v>
      </c>
      <c r="S409" s="16">
        <v>2.47574608556207E-3</v>
      </c>
      <c r="T409" s="17">
        <v>172111.59</v>
      </c>
      <c r="U409" s="16">
        <v>-4.6763183623060702E-3</v>
      </c>
      <c r="V409" s="18">
        <v>4.51902864488095</v>
      </c>
      <c r="W409" s="16">
        <v>1.6142933737635E-2</v>
      </c>
      <c r="X409" s="18">
        <v>2.30388958698249</v>
      </c>
      <c r="Y409" s="16">
        <v>2.3444598396491802E-2</v>
      </c>
      <c r="Z409" s="15">
        <v>748773.24</v>
      </c>
      <c r="AA409" s="16">
        <v>2.8773348653832699E-3</v>
      </c>
      <c r="AB409" s="17">
        <v>167395.15</v>
      </c>
      <c r="AC409" s="16">
        <v>-3.7635357353426301E-6</v>
      </c>
      <c r="AD409" s="17">
        <v>328277.51</v>
      </c>
      <c r="AE409" s="16">
        <v>-1.0974923468828999E-2</v>
      </c>
      <c r="AF409" s="18">
        <v>4.4730880195752398</v>
      </c>
      <c r="AG409" s="16">
        <v>2.8811092442763298E-3</v>
      </c>
      <c r="AH409" s="18">
        <v>2.2809154364549702</v>
      </c>
      <c r="AI409" s="16">
        <v>1.4005972813951899E-2</v>
      </c>
      <c r="AJ409" s="15">
        <v>1447988.01</v>
      </c>
      <c r="AK409" s="16">
        <v>-2.3251027272871601E-2</v>
      </c>
      <c r="AL409" s="17">
        <v>329783.78000000003</v>
      </c>
      <c r="AM409" s="16">
        <v>-1.63262673967885E-2</v>
      </c>
      <c r="AN409" s="17">
        <v>648122.88</v>
      </c>
      <c r="AO409" s="16">
        <v>-3.3012209531769802E-2</v>
      </c>
      <c r="AP409" s="18">
        <v>4.3907193070562798</v>
      </c>
      <c r="AQ409" s="16">
        <v>-7.0396917662496998E-3</v>
      </c>
      <c r="AR409" s="18">
        <v>2.2341257417112002</v>
      </c>
      <c r="AS409" s="16">
        <v>1.00944214137095E-2</v>
      </c>
    </row>
    <row r="410" spans="2:45" x14ac:dyDescent="0.2">
      <c r="B410" s="29"/>
      <c r="C410" s="29"/>
      <c r="D410" s="29"/>
      <c r="E410" s="14" t="s">
        <v>308</v>
      </c>
      <c r="F410" s="15">
        <v>160419.45000000001</v>
      </c>
      <c r="G410" s="16">
        <v>0.109471734170712</v>
      </c>
      <c r="H410" s="17">
        <v>32152.66</v>
      </c>
      <c r="I410" s="16">
        <v>0.233950756581422</v>
      </c>
      <c r="J410" s="17">
        <v>64895.92</v>
      </c>
      <c r="K410" s="16">
        <v>0.18550328783198899</v>
      </c>
      <c r="L410" s="18">
        <v>4.9893057059664701</v>
      </c>
      <c r="M410" s="16">
        <v>-0.100878435988459</v>
      </c>
      <c r="N410" s="18">
        <v>2.4719497003817801</v>
      </c>
      <c r="O410" s="16">
        <v>-6.4134409783308602E-2</v>
      </c>
      <c r="P410" s="15">
        <v>492792.16</v>
      </c>
      <c r="Q410" s="16">
        <v>8.9600311531590496E-2</v>
      </c>
      <c r="R410" s="17">
        <v>99625.04</v>
      </c>
      <c r="S410" s="16">
        <v>0.20713903861244001</v>
      </c>
      <c r="T410" s="17">
        <v>200782.09</v>
      </c>
      <c r="U410" s="16">
        <v>0.14873109387835301</v>
      </c>
      <c r="V410" s="18">
        <v>4.9464688797113698</v>
      </c>
      <c r="W410" s="16">
        <v>-9.7369667719433006E-2</v>
      </c>
      <c r="X410" s="18">
        <v>2.4543631356761</v>
      </c>
      <c r="Y410" s="16">
        <v>-5.1474868802519301E-2</v>
      </c>
      <c r="Z410" s="15">
        <v>936726.3</v>
      </c>
      <c r="AA410" s="16">
        <v>7.6984414252936104E-2</v>
      </c>
      <c r="AB410" s="17">
        <v>191420.25</v>
      </c>
      <c r="AC410" s="16">
        <v>0.21115729908605299</v>
      </c>
      <c r="AD410" s="17">
        <v>387510.03</v>
      </c>
      <c r="AE410" s="16">
        <v>0.15768380562971099</v>
      </c>
      <c r="AF410" s="18">
        <v>4.8935590670266098</v>
      </c>
      <c r="AG410" s="16">
        <v>-0.110780725950596</v>
      </c>
      <c r="AH410" s="18">
        <v>2.4172956245803499</v>
      </c>
      <c r="AI410" s="16">
        <v>-6.9707627405981798E-2</v>
      </c>
      <c r="AJ410" s="15">
        <v>1756590.04</v>
      </c>
      <c r="AK410" s="16">
        <v>5.0903899438539797E-2</v>
      </c>
      <c r="AL410" s="17">
        <v>345966.16</v>
      </c>
      <c r="AM410" s="16">
        <v>0.14080496278913901</v>
      </c>
      <c r="AN410" s="17">
        <v>716647.86</v>
      </c>
      <c r="AO410" s="16">
        <v>0.108649764976067</v>
      </c>
      <c r="AP410" s="18">
        <v>5.0773464086776601</v>
      </c>
      <c r="AQ410" s="16">
        <v>-7.8804937112827003E-2</v>
      </c>
      <c r="AR410" s="18">
        <v>2.4511201917215</v>
      </c>
      <c r="AS410" s="16">
        <v>-5.20866619574617E-2</v>
      </c>
    </row>
    <row r="411" spans="2:45" x14ac:dyDescent="0.2">
      <c r="B411" s="29"/>
      <c r="C411" s="29"/>
      <c r="D411" s="29"/>
      <c r="E411" s="14" t="s">
        <v>309</v>
      </c>
      <c r="F411" s="15">
        <v>126368.83</v>
      </c>
      <c r="G411" s="16">
        <v>0.20981511207767001</v>
      </c>
      <c r="H411" s="17">
        <v>26238.51</v>
      </c>
      <c r="I411" s="16">
        <v>0.336432327811239</v>
      </c>
      <c r="J411" s="17">
        <v>50978.7</v>
      </c>
      <c r="K411" s="16">
        <v>0.18877051923173299</v>
      </c>
      <c r="L411" s="18">
        <v>4.8161587681617597</v>
      </c>
      <c r="M411" s="16">
        <v>-9.4742706457077303E-2</v>
      </c>
      <c r="N411" s="18">
        <v>2.4788554827800602</v>
      </c>
      <c r="O411" s="16">
        <v>1.7702821953843002E-2</v>
      </c>
      <c r="P411" s="15">
        <v>404385.16</v>
      </c>
      <c r="Q411" s="16">
        <v>0.25065275088136502</v>
      </c>
      <c r="R411" s="17">
        <v>84615.95</v>
      </c>
      <c r="S411" s="16">
        <v>0.37702692784453401</v>
      </c>
      <c r="T411" s="17">
        <v>165167.78</v>
      </c>
      <c r="U411" s="16">
        <v>0.22495694385710399</v>
      </c>
      <c r="V411" s="18">
        <v>4.7790654126083796</v>
      </c>
      <c r="W411" s="16">
        <v>-9.1773206760003695E-2</v>
      </c>
      <c r="X411" s="18">
        <v>2.44832957130017</v>
      </c>
      <c r="Y411" s="16">
        <v>2.0976906293009301E-2</v>
      </c>
      <c r="Z411" s="15">
        <v>757082.76</v>
      </c>
      <c r="AA411" s="16">
        <v>0.14810477948053599</v>
      </c>
      <c r="AB411" s="17">
        <v>157700.15</v>
      </c>
      <c r="AC411" s="16">
        <v>0.236144630822269</v>
      </c>
      <c r="AD411" s="17">
        <v>310542.53000000003</v>
      </c>
      <c r="AE411" s="16">
        <v>0.119878129229508</v>
      </c>
      <c r="AF411" s="18">
        <v>4.8007738737090602</v>
      </c>
      <c r="AG411" s="16">
        <v>-7.1221319210171705E-2</v>
      </c>
      <c r="AH411" s="18">
        <v>2.4379358279846599</v>
      </c>
      <c r="AI411" s="16">
        <v>2.52051089438175E-2</v>
      </c>
      <c r="AJ411" s="15">
        <v>1393055.25</v>
      </c>
      <c r="AK411" s="16">
        <v>7.6530966858179603E-2</v>
      </c>
      <c r="AL411" s="17">
        <v>276865.98</v>
      </c>
      <c r="AM411" s="16">
        <v>0.10999893556905301</v>
      </c>
      <c r="AN411" s="17">
        <v>568808.22</v>
      </c>
      <c r="AO411" s="16">
        <v>5.0543972784064403E-2</v>
      </c>
      <c r="AP411" s="18">
        <v>5.0315147061405003</v>
      </c>
      <c r="AQ411" s="16">
        <v>-3.0151352076491202E-2</v>
      </c>
      <c r="AR411" s="18">
        <v>2.44907721270273</v>
      </c>
      <c r="AS411" s="16">
        <v>2.4736702839050599E-2</v>
      </c>
    </row>
    <row r="412" spans="2:45" x14ac:dyDescent="0.2">
      <c r="B412" s="29"/>
      <c r="C412" s="29"/>
      <c r="D412" s="29"/>
      <c r="E412" s="14" t="s">
        <v>310</v>
      </c>
      <c r="F412" s="15">
        <v>75492.100000000006</v>
      </c>
      <c r="G412" s="16">
        <v>0.28198853663440598</v>
      </c>
      <c r="H412" s="17">
        <v>14994.43</v>
      </c>
      <c r="I412" s="16">
        <v>0.491758949650351</v>
      </c>
      <c r="J412" s="17">
        <v>28991.24</v>
      </c>
      <c r="K412" s="16">
        <v>0.389005526079511</v>
      </c>
      <c r="L412" s="18">
        <v>5.0346762097658901</v>
      </c>
      <c r="M412" s="16">
        <v>-0.14061951032042599</v>
      </c>
      <c r="N412" s="18">
        <v>2.6039624383089501</v>
      </c>
      <c r="O412" s="16">
        <v>-7.7045762191574899E-2</v>
      </c>
      <c r="P412" s="15">
        <v>234263.73</v>
      </c>
      <c r="Q412" s="16">
        <v>0.33847519558018802</v>
      </c>
      <c r="R412" s="17">
        <v>46080.15</v>
      </c>
      <c r="S412" s="16">
        <v>0.52941728992652304</v>
      </c>
      <c r="T412" s="17">
        <v>89323.9</v>
      </c>
      <c r="U412" s="16">
        <v>0.416759796739057</v>
      </c>
      <c r="V412" s="18">
        <v>5.0838317583601604</v>
      </c>
      <c r="W412" s="16">
        <v>-0.1248463029704</v>
      </c>
      <c r="X412" s="18">
        <v>2.6226321286912002</v>
      </c>
      <c r="Y412" s="16">
        <v>-5.52560859921742E-2</v>
      </c>
      <c r="Z412" s="15">
        <v>441850.54</v>
      </c>
      <c r="AA412" s="16">
        <v>0.28059710386297898</v>
      </c>
      <c r="AB412" s="17">
        <v>85074.59</v>
      </c>
      <c r="AC412" s="16">
        <v>0.45429931068530099</v>
      </c>
      <c r="AD412" s="17">
        <v>165607.31</v>
      </c>
      <c r="AE412" s="16">
        <v>0.34670614770242197</v>
      </c>
      <c r="AF412" s="18">
        <v>5.1936840365613302</v>
      </c>
      <c r="AG412" s="16">
        <v>-0.11944047937454499</v>
      </c>
      <c r="AH412" s="18">
        <v>2.6680618144211099</v>
      </c>
      <c r="AI412" s="16">
        <v>-4.9089434953742898E-2</v>
      </c>
      <c r="AJ412" s="15">
        <v>817858.34</v>
      </c>
      <c r="AK412" s="16">
        <v>0.182249391234866</v>
      </c>
      <c r="AL412" s="17">
        <v>149095.35999999999</v>
      </c>
      <c r="AM412" s="16">
        <v>0.28718422752254702</v>
      </c>
      <c r="AN412" s="17">
        <v>298692.03999999998</v>
      </c>
      <c r="AO412" s="16">
        <v>0.20760695409313701</v>
      </c>
      <c r="AP412" s="18">
        <v>5.4854714459256204</v>
      </c>
      <c r="AQ412" s="16">
        <v>-8.1522779757525504E-2</v>
      </c>
      <c r="AR412" s="18">
        <v>2.7381323586661401</v>
      </c>
      <c r="AS412" s="16">
        <v>-2.0998192145483999E-2</v>
      </c>
    </row>
    <row r="413" spans="2:45" x14ac:dyDescent="0.2">
      <c r="B413" s="29"/>
      <c r="C413" s="29"/>
      <c r="D413" s="29"/>
      <c r="E413" s="14" t="s">
        <v>311</v>
      </c>
      <c r="F413" s="15">
        <v>123873.41</v>
      </c>
      <c r="G413" s="16">
        <v>-0.21297237670716501</v>
      </c>
      <c r="H413" s="17">
        <v>23401.62</v>
      </c>
      <c r="I413" s="16">
        <v>-0.20539924395916001</v>
      </c>
      <c r="J413" s="17">
        <v>40504.800000000003</v>
      </c>
      <c r="K413" s="16">
        <v>-0.233174868609199</v>
      </c>
      <c r="L413" s="18">
        <v>5.2933690060773602</v>
      </c>
      <c r="M413" s="16">
        <v>-9.5307394190492292E-3</v>
      </c>
      <c r="N413" s="18">
        <v>3.0582402579447399</v>
      </c>
      <c r="O413" s="16">
        <v>2.63456309333422E-2</v>
      </c>
      <c r="P413" s="15">
        <v>401474.67</v>
      </c>
      <c r="Q413" s="16">
        <v>-0.22851942961409799</v>
      </c>
      <c r="R413" s="17">
        <v>74010.509999999995</v>
      </c>
      <c r="S413" s="16">
        <v>-0.24959811039135699</v>
      </c>
      <c r="T413" s="17">
        <v>127393.12</v>
      </c>
      <c r="U413" s="16">
        <v>-0.27723959604248599</v>
      </c>
      <c r="V413" s="18">
        <v>5.4245629438305398</v>
      </c>
      <c r="W413" s="16">
        <v>2.8089855674873099E-2</v>
      </c>
      <c r="X413" s="18">
        <v>3.1514627320533499</v>
      </c>
      <c r="Y413" s="16">
        <v>6.7408460897439501E-2</v>
      </c>
      <c r="Z413" s="15">
        <v>826087.13</v>
      </c>
      <c r="AA413" s="16">
        <v>-0.14616503523697699</v>
      </c>
      <c r="AB413" s="17">
        <v>152113.62</v>
      </c>
      <c r="AC413" s="16">
        <v>-0.196634320669899</v>
      </c>
      <c r="AD413" s="17">
        <v>266189.96999999997</v>
      </c>
      <c r="AE413" s="16">
        <v>-0.21693599454905699</v>
      </c>
      <c r="AF413" s="18">
        <v>5.4307242835980096</v>
      </c>
      <c r="AG413" s="16">
        <v>6.2822307115492707E-2</v>
      </c>
      <c r="AH413" s="18">
        <v>3.1033743683129802</v>
      </c>
      <c r="AI413" s="16">
        <v>9.0376979173401206E-2</v>
      </c>
      <c r="AJ413" s="15">
        <v>1755322.08</v>
      </c>
      <c r="AK413" s="16">
        <v>-1.2442733102624099E-2</v>
      </c>
      <c r="AL413" s="17">
        <v>329911.01</v>
      </c>
      <c r="AM413" s="16">
        <v>-5.4570035581540902E-2</v>
      </c>
      <c r="AN413" s="17">
        <v>585204.05000000005</v>
      </c>
      <c r="AO413" s="16">
        <v>-6.8676263287663297E-2</v>
      </c>
      <c r="AP413" s="18">
        <v>5.3205926046542098</v>
      </c>
      <c r="AQ413" s="16">
        <v>4.4558882269856402E-2</v>
      </c>
      <c r="AR413" s="18">
        <v>2.9995043267386801</v>
      </c>
      <c r="AS413" s="16">
        <v>6.0380217928890097E-2</v>
      </c>
    </row>
    <row r="414" spans="2:45" x14ac:dyDescent="0.2">
      <c r="B414" s="29"/>
      <c r="C414" s="29"/>
      <c r="D414" s="29"/>
      <c r="E414" s="14" t="s">
        <v>312</v>
      </c>
      <c r="F414" s="15">
        <v>43769.95</v>
      </c>
      <c r="G414" s="16">
        <v>0.119438924396226</v>
      </c>
      <c r="H414" s="17">
        <v>8847.41</v>
      </c>
      <c r="I414" s="16">
        <v>6.8937020574301996E-2</v>
      </c>
      <c r="J414" s="17">
        <v>15940.26</v>
      </c>
      <c r="K414" s="16">
        <v>0.131506767634607</v>
      </c>
      <c r="L414" s="18">
        <v>4.9472048882102202</v>
      </c>
      <c r="M414" s="16">
        <v>4.7244975943289101E-2</v>
      </c>
      <c r="N414" s="18">
        <v>2.74587428310454</v>
      </c>
      <c r="O414" s="16">
        <v>-1.06652859563615E-2</v>
      </c>
      <c r="P414" s="15">
        <v>159305.37</v>
      </c>
      <c r="Q414" s="16">
        <v>0.42025180492050301</v>
      </c>
      <c r="R414" s="17">
        <v>30293.84</v>
      </c>
      <c r="S414" s="16">
        <v>0.28685661077543101</v>
      </c>
      <c r="T414" s="17">
        <v>54816.52</v>
      </c>
      <c r="U414" s="16">
        <v>0.38422968863713097</v>
      </c>
      <c r="V414" s="18">
        <v>5.2586720600623797</v>
      </c>
      <c r="W414" s="16">
        <v>0.10365971859497999</v>
      </c>
      <c r="X414" s="18">
        <v>2.90615620984331</v>
      </c>
      <c r="Y414" s="16">
        <v>2.6023221853331301E-2</v>
      </c>
      <c r="Z414" s="15">
        <v>277948.34999999998</v>
      </c>
      <c r="AA414" s="16">
        <v>0.40363684237557002</v>
      </c>
      <c r="AB414" s="17">
        <v>54748.23</v>
      </c>
      <c r="AC414" s="16">
        <v>0.332411526231225</v>
      </c>
      <c r="AD414" s="17">
        <v>98429.5</v>
      </c>
      <c r="AE414" s="16">
        <v>0.46355647069809203</v>
      </c>
      <c r="AF414" s="18">
        <v>5.0768463199632201</v>
      </c>
      <c r="AG414" s="16">
        <v>5.34559441599919E-2</v>
      </c>
      <c r="AH414" s="18">
        <v>2.82383177807466</v>
      </c>
      <c r="AI414" s="16">
        <v>-4.09411112739234E-2</v>
      </c>
      <c r="AJ414" s="15">
        <v>491116.16</v>
      </c>
      <c r="AK414" s="16">
        <v>0.44234261390989299</v>
      </c>
      <c r="AL414" s="17">
        <v>99088.76</v>
      </c>
      <c r="AM414" s="16">
        <v>0.45664654570963797</v>
      </c>
      <c r="AN414" s="17">
        <v>176154.3</v>
      </c>
      <c r="AO414" s="16">
        <v>0.53329968831646302</v>
      </c>
      <c r="AP414" s="18">
        <v>4.9563256215942202</v>
      </c>
      <c r="AQ414" s="16">
        <v>-9.8197684550688797E-3</v>
      </c>
      <c r="AR414" s="18">
        <v>2.7879884850951702</v>
      </c>
      <c r="AS414" s="16">
        <v>-5.9321132782880502E-2</v>
      </c>
    </row>
    <row r="415" spans="2:45" x14ac:dyDescent="0.2">
      <c r="B415" s="29"/>
      <c r="C415" s="29"/>
      <c r="D415" s="29"/>
      <c r="E415" s="14" t="s">
        <v>313</v>
      </c>
      <c r="F415" s="15">
        <v>123818.14</v>
      </c>
      <c r="G415" s="16">
        <v>9.8119838406692805E-2</v>
      </c>
      <c r="H415" s="17">
        <v>22584.57</v>
      </c>
      <c r="I415" s="16">
        <v>1.8607703409705901E-2</v>
      </c>
      <c r="J415" s="17">
        <v>42400.639999999999</v>
      </c>
      <c r="K415" s="16">
        <v>2.0525736115283098E-2</v>
      </c>
      <c r="L415" s="18">
        <v>5.4824218481910396</v>
      </c>
      <c r="M415" s="16">
        <v>7.8059624653167806E-2</v>
      </c>
      <c r="N415" s="18">
        <v>2.9201950725272101</v>
      </c>
      <c r="O415" s="16">
        <v>7.6033459564457603E-2</v>
      </c>
      <c r="P415" s="15">
        <v>408743.3</v>
      </c>
      <c r="Q415" s="16">
        <v>4.95080108237567E-2</v>
      </c>
      <c r="R415" s="17">
        <v>74553.05</v>
      </c>
      <c r="S415" s="16">
        <v>-1.02843905466445E-2</v>
      </c>
      <c r="T415" s="17">
        <v>139845.94</v>
      </c>
      <c r="U415" s="16">
        <v>-1.49140773745645E-2</v>
      </c>
      <c r="V415" s="18">
        <v>5.4825832075280596</v>
      </c>
      <c r="W415" s="16">
        <v>6.04137196577368E-2</v>
      </c>
      <c r="X415" s="18">
        <v>2.9228113451130602</v>
      </c>
      <c r="Y415" s="16">
        <v>6.5397430537454504E-2</v>
      </c>
      <c r="Z415" s="15">
        <v>776995.81</v>
      </c>
      <c r="AA415" s="16">
        <v>3.1410070612147803E-2</v>
      </c>
      <c r="AB415" s="17">
        <v>143686.53</v>
      </c>
      <c r="AC415" s="16">
        <v>-4.6926525577918503E-3</v>
      </c>
      <c r="AD415" s="17">
        <v>269331.95</v>
      </c>
      <c r="AE415" s="16">
        <v>-1.55296847287071E-2</v>
      </c>
      <c r="AF415" s="18">
        <v>5.4075758527956701</v>
      </c>
      <c r="AG415" s="16">
        <v>3.6272939472132198E-2</v>
      </c>
      <c r="AH415" s="18">
        <v>2.8849002504158898</v>
      </c>
      <c r="AI415" s="16">
        <v>4.76802140325783E-2</v>
      </c>
      <c r="AJ415" s="15">
        <v>1446055.11</v>
      </c>
      <c r="AK415" s="16">
        <v>-7.5400949159067704E-3</v>
      </c>
      <c r="AL415" s="17">
        <v>276207.34000000003</v>
      </c>
      <c r="AM415" s="16">
        <v>4.6071762981273103E-3</v>
      </c>
      <c r="AN415" s="17">
        <v>517714.5</v>
      </c>
      <c r="AO415" s="16">
        <v>-2.0089188641518201E-3</v>
      </c>
      <c r="AP415" s="18">
        <v>5.2353971114598199</v>
      </c>
      <c r="AQ415" s="16">
        <v>-1.2091563250419299E-2</v>
      </c>
      <c r="AR415" s="18">
        <v>2.79315165018558</v>
      </c>
      <c r="AS415" s="16">
        <v>-5.5423101030719303E-3</v>
      </c>
    </row>
    <row r="416" spans="2:45" x14ac:dyDescent="0.2">
      <c r="B416" s="29"/>
      <c r="C416" s="29"/>
      <c r="D416" s="29"/>
      <c r="E416" s="14" t="s">
        <v>314</v>
      </c>
      <c r="F416" s="15">
        <v>321098.42</v>
      </c>
      <c r="G416" s="16">
        <v>0.106765708265809</v>
      </c>
      <c r="H416" s="17">
        <v>59436.25</v>
      </c>
      <c r="I416" s="16">
        <v>0.237247882349121</v>
      </c>
      <c r="J416" s="17">
        <v>105839.74</v>
      </c>
      <c r="K416" s="16">
        <v>0.24318782142779999</v>
      </c>
      <c r="L416" s="18">
        <v>5.4024003869692301</v>
      </c>
      <c r="M416" s="16">
        <v>-0.105461626521898</v>
      </c>
      <c r="N416" s="18">
        <v>3.0338171654616701</v>
      </c>
      <c r="O416" s="16">
        <v>-0.109735721996786</v>
      </c>
      <c r="P416" s="15">
        <v>1040600.61</v>
      </c>
      <c r="Q416" s="16">
        <v>5.5580939684580798E-2</v>
      </c>
      <c r="R416" s="17">
        <v>184874.58</v>
      </c>
      <c r="S416" s="16">
        <v>9.2851214656269304E-2</v>
      </c>
      <c r="T416" s="17">
        <v>329131.71999999997</v>
      </c>
      <c r="U416" s="16">
        <v>0.104320776314693</v>
      </c>
      <c r="V416" s="18">
        <v>5.62868410573265</v>
      </c>
      <c r="W416" s="16">
        <v>-3.4103704577398399E-2</v>
      </c>
      <c r="X416" s="18">
        <v>3.1616539724582</v>
      </c>
      <c r="Y416" s="16">
        <v>-4.4135578787863602E-2</v>
      </c>
      <c r="Z416" s="15">
        <v>2014491.99</v>
      </c>
      <c r="AA416" s="16">
        <v>9.3369716176212897E-2</v>
      </c>
      <c r="AB416" s="17">
        <v>356636.15999999997</v>
      </c>
      <c r="AC416" s="16">
        <v>7.9040148598353496E-2</v>
      </c>
      <c r="AD416" s="17">
        <v>635538.46</v>
      </c>
      <c r="AE416" s="16">
        <v>9.4207435608110401E-2</v>
      </c>
      <c r="AF416" s="18">
        <v>5.6485915225197596</v>
      </c>
      <c r="AG416" s="16">
        <v>1.32799206743819E-2</v>
      </c>
      <c r="AH416" s="18">
        <v>3.1697404906069702</v>
      </c>
      <c r="AI416" s="16">
        <v>-7.6559471690307898E-4</v>
      </c>
      <c r="AJ416" s="15">
        <v>3856441.31</v>
      </c>
      <c r="AK416" s="16">
        <v>0.111728189624319</v>
      </c>
      <c r="AL416" s="17">
        <v>688474.38</v>
      </c>
      <c r="AM416" s="16">
        <v>8.7133580307903996E-2</v>
      </c>
      <c r="AN416" s="17">
        <v>1224237.3600000001</v>
      </c>
      <c r="AO416" s="16">
        <v>9.8746106164695702E-2</v>
      </c>
      <c r="AP416" s="18">
        <v>5.6014303829287</v>
      </c>
      <c r="AQ416" s="16">
        <v>2.2623355364894199E-2</v>
      </c>
      <c r="AR416" s="18">
        <v>3.15007647699953</v>
      </c>
      <c r="AS416" s="16">
        <v>1.1815362427029999E-2</v>
      </c>
    </row>
    <row r="417" spans="2:45" x14ac:dyDescent="0.2">
      <c r="B417" s="29"/>
      <c r="C417" s="29"/>
      <c r="D417" s="29"/>
      <c r="E417" s="14" t="s">
        <v>315</v>
      </c>
      <c r="F417" s="15">
        <v>172995.91</v>
      </c>
      <c r="G417" s="16">
        <v>0.10404180754169</v>
      </c>
      <c r="H417" s="17">
        <v>33819.14</v>
      </c>
      <c r="I417" s="16">
        <v>0.13820142773532901</v>
      </c>
      <c r="J417" s="17">
        <v>66638.81</v>
      </c>
      <c r="K417" s="16">
        <v>0.13627262163270501</v>
      </c>
      <c r="L417" s="18">
        <v>5.1153255227661001</v>
      </c>
      <c r="M417" s="16">
        <v>-3.00119287862834E-2</v>
      </c>
      <c r="N417" s="18">
        <v>2.5960233983770098</v>
      </c>
      <c r="O417" s="16">
        <v>-2.83653882680923E-2</v>
      </c>
      <c r="P417" s="15">
        <v>553801.71</v>
      </c>
      <c r="Q417" s="16">
        <v>0.15711070224430501</v>
      </c>
      <c r="R417" s="17">
        <v>105755.36</v>
      </c>
      <c r="S417" s="16">
        <v>0.14553876696665399</v>
      </c>
      <c r="T417" s="17">
        <v>208551.11</v>
      </c>
      <c r="U417" s="16">
        <v>0.14005166311633499</v>
      </c>
      <c r="V417" s="18">
        <v>5.2366301812031102</v>
      </c>
      <c r="W417" s="16">
        <v>1.0101740431092399E-2</v>
      </c>
      <c r="X417" s="18">
        <v>2.65547236838011</v>
      </c>
      <c r="Y417" s="16">
        <v>1.4963391291706001E-2</v>
      </c>
      <c r="Z417" s="15">
        <v>1053929.6599999999</v>
      </c>
      <c r="AA417" s="16">
        <v>0.17999651060477301</v>
      </c>
      <c r="AB417" s="17">
        <v>202877.86</v>
      </c>
      <c r="AC417" s="16">
        <v>0.17858724658480299</v>
      </c>
      <c r="AD417" s="17">
        <v>400103.09</v>
      </c>
      <c r="AE417" s="16">
        <v>0.16740141486441501</v>
      </c>
      <c r="AF417" s="18">
        <v>5.1948973633692699</v>
      </c>
      <c r="AG417" s="16">
        <v>1.19572312024768E-3</v>
      </c>
      <c r="AH417" s="18">
        <v>2.6341452649115999</v>
      </c>
      <c r="AI417" s="16">
        <v>1.07890016064618E-2</v>
      </c>
      <c r="AJ417" s="15">
        <v>1952103.92</v>
      </c>
      <c r="AK417" s="16">
        <v>0.15692174471034701</v>
      </c>
      <c r="AL417" s="17">
        <v>379839.44</v>
      </c>
      <c r="AM417" s="16">
        <v>0.19687742588291601</v>
      </c>
      <c r="AN417" s="17">
        <v>749758.11</v>
      </c>
      <c r="AO417" s="16">
        <v>0.17585458022202499</v>
      </c>
      <c r="AP417" s="18">
        <v>5.1392870629758702</v>
      </c>
      <c r="AQ417" s="16">
        <v>-3.33832690871365E-2</v>
      </c>
      <c r="AR417" s="18">
        <v>2.6036449542373101</v>
      </c>
      <c r="AS417" s="16">
        <v>-1.6101340956721499E-2</v>
      </c>
    </row>
    <row r="418" spans="2:45" x14ac:dyDescent="0.2">
      <c r="B418" s="29"/>
      <c r="C418" s="29"/>
      <c r="D418" s="29"/>
      <c r="E418" s="14" t="s">
        <v>316</v>
      </c>
      <c r="F418" s="15">
        <v>250824.61</v>
      </c>
      <c r="G418" s="16">
        <v>-4.0828769590861597E-2</v>
      </c>
      <c r="H418" s="17">
        <v>52856.95</v>
      </c>
      <c r="I418" s="16">
        <v>-5.5903693047756498E-2</v>
      </c>
      <c r="J418" s="17">
        <v>104716.8</v>
      </c>
      <c r="K418" s="16">
        <v>-4.9959573056639797E-2</v>
      </c>
      <c r="L418" s="18">
        <v>4.7453477735662002</v>
      </c>
      <c r="M418" s="16">
        <v>1.59675695645503E-2</v>
      </c>
      <c r="N418" s="18">
        <v>2.3952661846045702</v>
      </c>
      <c r="O418" s="16">
        <v>9.6109630778087995E-3</v>
      </c>
      <c r="P418" s="15">
        <v>758147.24</v>
      </c>
      <c r="Q418" s="16">
        <v>2.8177983729056302E-2</v>
      </c>
      <c r="R418" s="17">
        <v>159804.54</v>
      </c>
      <c r="S418" s="16">
        <v>2.7869457598148101E-2</v>
      </c>
      <c r="T418" s="17">
        <v>316143.23</v>
      </c>
      <c r="U418" s="16">
        <v>2.6867108662601301E-2</v>
      </c>
      <c r="V418" s="18">
        <v>4.7442159027521997</v>
      </c>
      <c r="W418" s="16">
        <v>3.00160811888769E-4</v>
      </c>
      <c r="X418" s="18">
        <v>2.39811315902605</v>
      </c>
      <c r="Y418" s="16">
        <v>1.2765771299876601E-3</v>
      </c>
      <c r="Z418" s="15">
        <v>1457645.64</v>
      </c>
      <c r="AA418" s="16">
        <v>7.3769761255107896E-2</v>
      </c>
      <c r="AB418" s="17">
        <v>310964.69</v>
      </c>
      <c r="AC418" s="16">
        <v>8.1262899914069903E-2</v>
      </c>
      <c r="AD418" s="17">
        <v>617463.49</v>
      </c>
      <c r="AE418" s="16">
        <v>8.0339400248281095E-2</v>
      </c>
      <c r="AF418" s="18">
        <v>4.6874956767599603</v>
      </c>
      <c r="AG418" s="16">
        <v>-6.9299877574247404E-3</v>
      </c>
      <c r="AH418" s="18">
        <v>2.3606993184325802</v>
      </c>
      <c r="AI418" s="16">
        <v>-6.0810880281358401E-3</v>
      </c>
      <c r="AJ418" s="15">
        <v>2908433.34</v>
      </c>
      <c r="AK418" s="16">
        <v>8.7494987116506606E-2</v>
      </c>
      <c r="AL418" s="17">
        <v>608627.84</v>
      </c>
      <c r="AM418" s="16">
        <v>9.8461783472368003E-2</v>
      </c>
      <c r="AN418" s="17">
        <v>1223097.74</v>
      </c>
      <c r="AO418" s="16">
        <v>8.5212573004547904E-2</v>
      </c>
      <c r="AP418" s="18">
        <v>4.7786728586060097</v>
      </c>
      <c r="AQ418" s="16">
        <v>-9.9837759682399607E-3</v>
      </c>
      <c r="AR418" s="18">
        <v>2.3779238934739602</v>
      </c>
      <c r="AS418" s="16">
        <v>2.1031954187920999E-3</v>
      </c>
    </row>
    <row r="419" spans="2:45" x14ac:dyDescent="0.2">
      <c r="B419" s="29"/>
      <c r="C419" s="29"/>
      <c r="D419" s="29"/>
      <c r="E419" s="14" t="s">
        <v>317</v>
      </c>
      <c r="F419" s="15">
        <v>137865.35</v>
      </c>
      <c r="G419" s="16">
        <v>8.67574995457569E-2</v>
      </c>
      <c r="H419" s="17">
        <v>25957.99</v>
      </c>
      <c r="I419" s="16">
        <v>0.143688036255427</v>
      </c>
      <c r="J419" s="17">
        <v>48852.88</v>
      </c>
      <c r="K419" s="16">
        <v>0.138228475702526</v>
      </c>
      <c r="L419" s="18">
        <v>5.3110949653651902</v>
      </c>
      <c r="M419" s="16">
        <v>-4.9778029414443703E-2</v>
      </c>
      <c r="N419" s="18">
        <v>2.8220516374878999</v>
      </c>
      <c r="O419" s="16">
        <v>-4.52202499370798E-2</v>
      </c>
      <c r="P419" s="15">
        <v>463117.39</v>
      </c>
      <c r="Q419" s="16">
        <v>0.22502430977524501</v>
      </c>
      <c r="R419" s="17">
        <v>86369.81</v>
      </c>
      <c r="S419" s="16">
        <v>0.308187908118568</v>
      </c>
      <c r="T419" s="17">
        <v>162953.1</v>
      </c>
      <c r="U419" s="16">
        <v>0.28783308167259097</v>
      </c>
      <c r="V419" s="18">
        <v>5.3620285838303898</v>
      </c>
      <c r="W419" s="16">
        <v>-6.3571599941577905E-2</v>
      </c>
      <c r="X419" s="18">
        <v>2.84202871869268</v>
      </c>
      <c r="Y419" s="16">
        <v>-4.8770894917354098E-2</v>
      </c>
      <c r="Z419" s="15">
        <v>833915.67</v>
      </c>
      <c r="AA419" s="16">
        <v>0.18162967517824599</v>
      </c>
      <c r="AB419" s="17">
        <v>152989.41</v>
      </c>
      <c r="AC419" s="16">
        <v>0.26090353205999101</v>
      </c>
      <c r="AD419" s="17">
        <v>287095.78000000003</v>
      </c>
      <c r="AE419" s="16">
        <v>0.226865772544289</v>
      </c>
      <c r="AF419" s="18">
        <v>5.4508064969987098</v>
      </c>
      <c r="AG419" s="16">
        <v>-6.2870675564079104E-2</v>
      </c>
      <c r="AH419" s="18">
        <v>2.90466014512648</v>
      </c>
      <c r="AI419" s="16">
        <v>-3.68712685432835E-2</v>
      </c>
      <c r="AJ419" s="15">
        <v>1540928.98</v>
      </c>
      <c r="AK419" s="16">
        <v>0.203053432563713</v>
      </c>
      <c r="AL419" s="17">
        <v>277228.08</v>
      </c>
      <c r="AM419" s="16">
        <v>0.21590585876999699</v>
      </c>
      <c r="AN419" s="17">
        <v>526515.59</v>
      </c>
      <c r="AO419" s="16">
        <v>0.180863742272244</v>
      </c>
      <c r="AP419" s="18">
        <v>5.5583438012484203</v>
      </c>
      <c r="AQ419" s="16">
        <v>-1.0570247781588301E-2</v>
      </c>
      <c r="AR419" s="18">
        <v>2.9266540426656702</v>
      </c>
      <c r="AS419" s="16">
        <v>1.8791067501803101E-2</v>
      </c>
    </row>
    <row r="420" spans="2:45" x14ac:dyDescent="0.2">
      <c r="B420" s="135"/>
      <c r="C420" s="135"/>
      <c r="D420" s="135"/>
      <c r="E420" s="14" t="s">
        <v>318</v>
      </c>
      <c r="F420" s="15">
        <v>308582.76</v>
      </c>
      <c r="G420" s="16">
        <v>-9.1599552356697894E-2</v>
      </c>
      <c r="H420" s="17">
        <v>68479.070000000007</v>
      </c>
      <c r="I420" s="16">
        <v>-0.11202660118119701</v>
      </c>
      <c r="J420" s="17">
        <v>134628.66</v>
      </c>
      <c r="K420" s="16">
        <v>-0.113536945096621</v>
      </c>
      <c r="L420" s="18">
        <v>4.5062346787127803</v>
      </c>
      <c r="M420" s="16">
        <v>2.3004122478974501E-2</v>
      </c>
      <c r="N420" s="18">
        <v>2.2921030336334001</v>
      </c>
      <c r="O420" s="16">
        <v>2.4747103242012101E-2</v>
      </c>
      <c r="P420" s="15">
        <v>914972.96</v>
      </c>
      <c r="Q420" s="16">
        <v>-4.1493515821041299E-2</v>
      </c>
      <c r="R420" s="17">
        <v>198888</v>
      </c>
      <c r="S420" s="16">
        <v>-7.7090729079205902E-2</v>
      </c>
      <c r="T420" s="17">
        <v>390537.46</v>
      </c>
      <c r="U420" s="16">
        <v>-8.0728991782128806E-2</v>
      </c>
      <c r="V420" s="18">
        <v>4.6004432645508997</v>
      </c>
      <c r="W420" s="16">
        <v>3.85706530205824E-2</v>
      </c>
      <c r="X420" s="18">
        <v>2.3428558172114902</v>
      </c>
      <c r="Y420" s="16">
        <v>4.2681076211846102E-2</v>
      </c>
      <c r="Z420" s="15">
        <v>1812073.3</v>
      </c>
      <c r="AA420" s="16">
        <v>-7.5751430609916903E-3</v>
      </c>
      <c r="AB420" s="17">
        <v>405753.05</v>
      </c>
      <c r="AC420" s="16">
        <v>-2.9839567395145799E-2</v>
      </c>
      <c r="AD420" s="17">
        <v>798755.61</v>
      </c>
      <c r="AE420" s="16">
        <v>-3.2837746125172602E-2</v>
      </c>
      <c r="AF420" s="18">
        <v>4.4659511493505697</v>
      </c>
      <c r="AG420" s="16">
        <v>2.2949219104282301E-2</v>
      </c>
      <c r="AH420" s="18">
        <v>2.2686204357300199</v>
      </c>
      <c r="AI420" s="16">
        <v>2.6120336027351299E-2</v>
      </c>
      <c r="AJ420" s="15">
        <v>3556072.66</v>
      </c>
      <c r="AK420" s="16">
        <v>3.5595982877125502E-2</v>
      </c>
      <c r="AL420" s="17">
        <v>789760.93</v>
      </c>
      <c r="AM420" s="16">
        <v>1.31724190201962E-2</v>
      </c>
      <c r="AN420" s="17">
        <v>1557341.73</v>
      </c>
      <c r="AO420" s="16">
        <v>2.1935629300072002E-3</v>
      </c>
      <c r="AP420" s="18">
        <v>4.50272041185932</v>
      </c>
      <c r="AQ420" s="16">
        <v>2.2132031464707901E-2</v>
      </c>
      <c r="AR420" s="18">
        <v>2.2834247561066801</v>
      </c>
      <c r="AS420" s="16">
        <v>3.3329310008201697E-2</v>
      </c>
    </row>
    <row r="421" spans="2:45" x14ac:dyDescent="0.2">
      <c r="C421" s="29"/>
      <c r="D421" s="29"/>
      <c r="E421" s="14" t="s">
        <v>344</v>
      </c>
      <c r="F421" s="15">
        <v>56102.2</v>
      </c>
      <c r="G421" s="16">
        <v>9.1062622204917995E-2</v>
      </c>
      <c r="H421" s="18">
        <v>11059.41</v>
      </c>
      <c r="I421" s="16">
        <v>1.3116249840833399E-2</v>
      </c>
      <c r="J421" s="15">
        <v>22180.240000000002</v>
      </c>
      <c r="K421" s="16">
        <v>2.8420830072220502E-2</v>
      </c>
      <c r="L421" s="18">
        <v>5.0728022561782202</v>
      </c>
      <c r="M421" s="16">
        <v>7.69372442464826E-2</v>
      </c>
      <c r="N421" s="18">
        <v>2.5293774999729499</v>
      </c>
      <c r="O421" s="16">
        <v>6.0910660598248102E-2</v>
      </c>
      <c r="P421" s="18">
        <v>172929.54</v>
      </c>
      <c r="Q421" s="16">
        <v>0.134201151794729</v>
      </c>
      <c r="R421" s="18">
        <v>34287.15</v>
      </c>
      <c r="S421" s="16">
        <v>4.8071955860551199E-2</v>
      </c>
      <c r="T421" s="18">
        <v>68531.48</v>
      </c>
      <c r="U421" s="16">
        <v>6.09874230885879E-2</v>
      </c>
      <c r="V421" s="18">
        <v>5.0435670506297496</v>
      </c>
      <c r="W421" s="16">
        <v>8.2178704861402996E-2</v>
      </c>
      <c r="X421" s="18">
        <v>2.5233591920092802</v>
      </c>
      <c r="Y421" s="16">
        <v>6.9005274815616593E-2</v>
      </c>
      <c r="Z421" s="18">
        <v>330687.64</v>
      </c>
      <c r="AA421" s="16">
        <v>9.9430243115155206E-2</v>
      </c>
      <c r="AB421" s="18">
        <v>65489.279999999999</v>
      </c>
      <c r="AC421" s="16">
        <v>1.09752769136341E-2</v>
      </c>
      <c r="AD421" s="18">
        <v>130716.39</v>
      </c>
      <c r="AE421" s="16">
        <v>1.5778099197604801E-2</v>
      </c>
      <c r="AF421" s="18">
        <v>5.0494926803287496</v>
      </c>
      <c r="AG421" s="16">
        <v>8.7494687774721497E-2</v>
      </c>
      <c r="AH421" s="18">
        <v>2.5298100720192802</v>
      </c>
      <c r="AI421" s="16">
        <v>8.2352773685148206E-2</v>
      </c>
      <c r="AJ421" s="18">
        <v>637683.42000000004</v>
      </c>
      <c r="AK421" s="16">
        <v>6.1249942958620698E-2</v>
      </c>
      <c r="AL421" s="18">
        <v>126531.37</v>
      </c>
      <c r="AM421" s="16">
        <v>-1.2799990512746299E-2</v>
      </c>
      <c r="AN421" s="18">
        <v>252855.1</v>
      </c>
      <c r="AO421" s="16">
        <v>-2.7848942037628201E-2</v>
      </c>
      <c r="AP421" s="18">
        <v>5.0397258798351698</v>
      </c>
      <c r="AQ421" s="16">
        <v>7.5010061547536006E-2</v>
      </c>
      <c r="AR421" s="18">
        <v>2.5219322054409798</v>
      </c>
      <c r="AS421" s="16">
        <v>9.1651276071231302E-2</v>
      </c>
    </row>
    <row r="422" spans="2:45" x14ac:dyDescent="0.2">
      <c r="C422" s="29"/>
      <c r="D422" s="29"/>
      <c r="E422" s="14" t="s">
        <v>345</v>
      </c>
      <c r="F422" s="15">
        <v>123465.02</v>
      </c>
      <c r="G422" s="16">
        <v>0.190585671817497</v>
      </c>
      <c r="H422" s="18">
        <v>24486.55</v>
      </c>
      <c r="I422" s="16">
        <v>8.7084206068107503E-2</v>
      </c>
      <c r="J422" s="15">
        <v>44842.17</v>
      </c>
      <c r="K422" s="16">
        <v>0.10829692121413401</v>
      </c>
      <c r="L422" s="18">
        <v>5.0421566125076804</v>
      </c>
      <c r="M422" s="16">
        <v>9.52101641911859E-2</v>
      </c>
      <c r="N422" s="18">
        <v>2.75332393592906</v>
      </c>
      <c r="O422" s="16">
        <v>7.4247928536348998E-2</v>
      </c>
      <c r="P422" s="18">
        <v>391910.25</v>
      </c>
      <c r="Q422" s="16">
        <v>0.21834090742915499</v>
      </c>
      <c r="R422" s="18">
        <v>78377.259999999995</v>
      </c>
      <c r="S422" s="16">
        <v>0.146616368659851</v>
      </c>
      <c r="T422" s="18">
        <v>142605.01999999999</v>
      </c>
      <c r="U422" s="16">
        <v>0.16741529517253101</v>
      </c>
      <c r="V422" s="18">
        <v>5.00030557332573</v>
      </c>
      <c r="W422" s="16">
        <v>6.2553213724947904E-2</v>
      </c>
      <c r="X422" s="18">
        <v>2.7482219770384</v>
      </c>
      <c r="Y422" s="16">
        <v>4.3622533015637302E-2</v>
      </c>
      <c r="Z422" s="18">
        <v>743381.37</v>
      </c>
      <c r="AA422" s="16">
        <v>0.13721674691991501</v>
      </c>
      <c r="AB422" s="18">
        <v>147901.41</v>
      </c>
      <c r="AC422" s="16">
        <v>7.2076564238302304E-2</v>
      </c>
      <c r="AD422" s="18">
        <v>269239.89</v>
      </c>
      <c r="AE422" s="16">
        <v>8.99569036920424E-2</v>
      </c>
      <c r="AF422" s="18">
        <v>5.0261952877934002</v>
      </c>
      <c r="AG422" s="16">
        <v>6.0760756138619601E-2</v>
      </c>
      <c r="AH422" s="18">
        <v>2.7610372668032199</v>
      </c>
      <c r="AI422" s="16">
        <v>4.3359368675759499E-2</v>
      </c>
      <c r="AJ422" s="18">
        <v>1332521.43</v>
      </c>
      <c r="AK422" s="16">
        <v>1.6851619780805901E-2</v>
      </c>
      <c r="AL422" s="18">
        <v>269337.18</v>
      </c>
      <c r="AM422" s="16">
        <v>-1.11648782529442E-2</v>
      </c>
      <c r="AN422" s="18">
        <v>494680.77</v>
      </c>
      <c r="AO422" s="16">
        <v>-1.10314760914011E-2</v>
      </c>
      <c r="AP422" s="18">
        <v>4.9474098971408296</v>
      </c>
      <c r="AQ422" s="16">
        <v>2.8332830638388901E-2</v>
      </c>
      <c r="AR422" s="18">
        <v>2.69369967625788</v>
      </c>
      <c r="AS422" s="16">
        <v>2.8194118617655799E-2</v>
      </c>
    </row>
    <row r="423" spans="2:45" x14ac:dyDescent="0.2">
      <c r="B423" s="28" t="s">
        <v>19</v>
      </c>
      <c r="C423" s="28" t="s">
        <v>11</v>
      </c>
      <c r="D423" s="28" t="s">
        <v>23</v>
      </c>
      <c r="E423" s="14" t="s">
        <v>319</v>
      </c>
      <c r="F423" s="15">
        <v>1348528.81</v>
      </c>
      <c r="G423" s="16">
        <v>4.65170093174187E-2</v>
      </c>
      <c r="H423" s="17">
        <v>246184.2</v>
      </c>
      <c r="I423" s="16">
        <v>4.8677163482734598E-2</v>
      </c>
      <c r="J423" s="17">
        <v>452091.35</v>
      </c>
      <c r="K423" s="16">
        <v>4.4473304382625499E-2</v>
      </c>
      <c r="L423" s="18">
        <v>5.4777228189298901</v>
      </c>
      <c r="M423" s="16">
        <v>-2.0598848154008901E-3</v>
      </c>
      <c r="N423" s="18">
        <v>2.9828679756867702</v>
      </c>
      <c r="O423" s="16">
        <v>1.9566847005258901E-3</v>
      </c>
      <c r="P423" s="15">
        <v>4417519.53</v>
      </c>
      <c r="Q423" s="16">
        <v>7.40142249514604E-3</v>
      </c>
      <c r="R423" s="17">
        <v>792120.43</v>
      </c>
      <c r="S423" s="16">
        <v>-1.7755170512672201E-2</v>
      </c>
      <c r="T423" s="17">
        <v>1455266.53</v>
      </c>
      <c r="U423" s="16">
        <v>-2.09166099810566E-2</v>
      </c>
      <c r="V423" s="18">
        <v>5.5768281724535198</v>
      </c>
      <c r="W423" s="16">
        <v>2.5611326476463501E-2</v>
      </c>
      <c r="X423" s="18">
        <v>3.0355398402518099</v>
      </c>
      <c r="Y423" s="16">
        <v>2.8923003663308799E-2</v>
      </c>
      <c r="Z423" s="15">
        <v>8523487.3300000001</v>
      </c>
      <c r="AA423" s="16">
        <v>1.6917386916512699E-2</v>
      </c>
      <c r="AB423" s="17">
        <v>1537564.75</v>
      </c>
      <c r="AC423" s="16">
        <v>-1.9207678585814202E-2</v>
      </c>
      <c r="AD423" s="17">
        <v>2833092.19</v>
      </c>
      <c r="AE423" s="16">
        <v>-2.40593240460058E-2</v>
      </c>
      <c r="AF423" s="18">
        <v>5.5434981388588698</v>
      </c>
      <c r="AG423" s="16">
        <v>3.6832532956863603E-2</v>
      </c>
      <c r="AH423" s="18">
        <v>3.0085457014372698</v>
      </c>
      <c r="AI423" s="16">
        <v>4.1986887084568998E-2</v>
      </c>
      <c r="AJ423" s="15">
        <v>16429189.189999999</v>
      </c>
      <c r="AK423" s="16">
        <v>3.4747722687191E-2</v>
      </c>
      <c r="AL423" s="17">
        <v>3025843.77</v>
      </c>
      <c r="AM423" s="16">
        <v>1.8864303764007599E-2</v>
      </c>
      <c r="AN423" s="17">
        <v>5579274.6900000004</v>
      </c>
      <c r="AO423" s="16">
        <v>1.4459568218935201E-2</v>
      </c>
      <c r="AP423" s="18">
        <v>5.4296224256151904</v>
      </c>
      <c r="AQ423" s="16">
        <v>1.55893369357479E-2</v>
      </c>
      <c r="AR423" s="18">
        <v>2.9446818991448498</v>
      </c>
      <c r="AS423" s="16">
        <v>1.9998977883244101E-2</v>
      </c>
    </row>
    <row r="424" spans="2:45" x14ac:dyDescent="0.2">
      <c r="B424" s="29"/>
      <c r="C424" s="29"/>
      <c r="D424" s="29"/>
      <c r="E424" s="14" t="s">
        <v>320</v>
      </c>
      <c r="F424" s="15">
        <v>1516751.26</v>
      </c>
      <c r="G424" s="16">
        <v>8.62282231384989E-2</v>
      </c>
      <c r="H424" s="17">
        <v>306177.43</v>
      </c>
      <c r="I424" s="16">
        <v>4.7036253481472598E-2</v>
      </c>
      <c r="J424" s="17">
        <v>601405.06000000006</v>
      </c>
      <c r="K424" s="16">
        <v>5.1507579751519199E-2</v>
      </c>
      <c r="L424" s="18">
        <v>4.9538310514919397</v>
      </c>
      <c r="M424" s="16">
        <v>3.7431339675880498E-2</v>
      </c>
      <c r="N424" s="18">
        <v>2.5220128011560101</v>
      </c>
      <c r="O424" s="16">
        <v>3.3019869809388001E-2</v>
      </c>
      <c r="P424" s="15">
        <v>4925337.57</v>
      </c>
      <c r="Q424" s="16">
        <v>0.12692666026024399</v>
      </c>
      <c r="R424" s="17">
        <v>1007504.36</v>
      </c>
      <c r="S424" s="16">
        <v>9.2921971794534194E-2</v>
      </c>
      <c r="T424" s="17">
        <v>1972546</v>
      </c>
      <c r="U424" s="16">
        <v>9.3646951474633006E-2</v>
      </c>
      <c r="V424" s="18">
        <v>4.8886513702035002</v>
      </c>
      <c r="W424" s="16">
        <v>3.11135555357854E-2</v>
      </c>
      <c r="X424" s="18">
        <v>2.4969443399545601</v>
      </c>
      <c r="Y424" s="16">
        <v>3.04300293076642E-2</v>
      </c>
      <c r="Z424" s="15">
        <v>9371413.8699999992</v>
      </c>
      <c r="AA424" s="16">
        <v>0.101787694386898</v>
      </c>
      <c r="AB424" s="17">
        <v>1932338.54</v>
      </c>
      <c r="AC424" s="16">
        <v>7.1613266761280894E-2</v>
      </c>
      <c r="AD424" s="17">
        <v>3791278.2</v>
      </c>
      <c r="AE424" s="16">
        <v>6.7593058061320294E-2</v>
      </c>
      <c r="AF424" s="18">
        <v>4.8497784813628</v>
      </c>
      <c r="AG424" s="16">
        <v>2.8157945185592101E-2</v>
      </c>
      <c r="AH424" s="18">
        <v>2.4718349262789499</v>
      </c>
      <c r="AI424" s="16">
        <v>3.2029654059078601E-2</v>
      </c>
      <c r="AJ424" s="15">
        <v>17932273</v>
      </c>
      <c r="AK424" s="16">
        <v>5.6472972511178103E-2</v>
      </c>
      <c r="AL424" s="17">
        <v>3664924.73</v>
      </c>
      <c r="AM424" s="16">
        <v>2.3734608148299301E-2</v>
      </c>
      <c r="AN424" s="17">
        <v>7214761.71</v>
      </c>
      <c r="AO424" s="16">
        <v>6.7114471265996697E-3</v>
      </c>
      <c r="AP424" s="18">
        <v>4.8929444179880903</v>
      </c>
      <c r="AQ424" s="16">
        <v>3.1979347090839202E-2</v>
      </c>
      <c r="AR424" s="18">
        <v>2.48549761181232</v>
      </c>
      <c r="AS424" s="16">
        <v>4.9429780029431498E-2</v>
      </c>
    </row>
    <row r="425" spans="2:45" x14ac:dyDescent="0.2">
      <c r="B425" s="29"/>
      <c r="C425" s="29"/>
      <c r="D425" s="29"/>
      <c r="E425" s="14" t="s">
        <v>321</v>
      </c>
      <c r="F425" s="15">
        <v>1730747.19</v>
      </c>
      <c r="G425" s="16">
        <v>0.14233316087369199</v>
      </c>
      <c r="H425" s="17">
        <v>360774.72</v>
      </c>
      <c r="I425" s="16">
        <v>0.214267825467195</v>
      </c>
      <c r="J425" s="17">
        <v>689816.42</v>
      </c>
      <c r="K425" s="16">
        <v>0.141851738500723</v>
      </c>
      <c r="L425" s="18">
        <v>4.7973072780709201</v>
      </c>
      <c r="M425" s="16">
        <v>-5.9241184757428497E-2</v>
      </c>
      <c r="N425" s="18">
        <v>2.5089967994673099</v>
      </c>
      <c r="O425" s="16">
        <v>4.2161548363614E-4</v>
      </c>
      <c r="P425" s="15">
        <v>5326613.16</v>
      </c>
      <c r="Q425" s="16">
        <v>0.155261475370882</v>
      </c>
      <c r="R425" s="17">
        <v>1120998.3600000001</v>
      </c>
      <c r="S425" s="16">
        <v>0.242465819227631</v>
      </c>
      <c r="T425" s="17">
        <v>2154269.8199999998</v>
      </c>
      <c r="U425" s="16">
        <v>0.166236756892401</v>
      </c>
      <c r="V425" s="18">
        <v>4.7516690033337801</v>
      </c>
      <c r="W425" s="16">
        <v>-7.0186513389123795E-2</v>
      </c>
      <c r="X425" s="18">
        <v>2.4725840331365698</v>
      </c>
      <c r="Y425" s="16">
        <v>-9.4108520046686708E-3</v>
      </c>
      <c r="Z425" s="15">
        <v>9988896.4100000001</v>
      </c>
      <c r="AA425" s="16">
        <v>0.12564745204966499</v>
      </c>
      <c r="AB425" s="17">
        <v>2119665.54</v>
      </c>
      <c r="AC425" s="16">
        <v>0.21332867540042399</v>
      </c>
      <c r="AD425" s="17">
        <v>4090175.82</v>
      </c>
      <c r="AE425" s="16">
        <v>0.14281097655560601</v>
      </c>
      <c r="AF425" s="18">
        <v>4.7124870511410997</v>
      </c>
      <c r="AG425" s="16">
        <v>-7.2265021942074098E-2</v>
      </c>
      <c r="AH425" s="18">
        <v>2.4421679775125198</v>
      </c>
      <c r="AI425" s="16">
        <v>-1.5018690630423701E-2</v>
      </c>
      <c r="AJ425" s="15">
        <v>18763673.190000001</v>
      </c>
      <c r="AK425" s="16">
        <v>8.7581853059614495E-2</v>
      </c>
      <c r="AL425" s="17">
        <v>3867157.17</v>
      </c>
      <c r="AM425" s="16">
        <v>0.13568734944549601</v>
      </c>
      <c r="AN425" s="17">
        <v>7672438.7599999998</v>
      </c>
      <c r="AO425" s="16">
        <v>9.0396857982269596E-2</v>
      </c>
      <c r="AP425" s="18">
        <v>4.8520585963150804</v>
      </c>
      <c r="AQ425" s="16">
        <v>-4.2358045468560999E-2</v>
      </c>
      <c r="AR425" s="18">
        <v>2.4455943901206201</v>
      </c>
      <c r="AS425" s="16">
        <v>-2.5816333769194E-3</v>
      </c>
    </row>
    <row r="426" spans="2:45" x14ac:dyDescent="0.2">
      <c r="B426" s="29"/>
      <c r="C426" s="29"/>
      <c r="D426" s="29"/>
      <c r="E426" s="14" t="s">
        <v>322</v>
      </c>
      <c r="F426" s="15">
        <v>2903461.23</v>
      </c>
      <c r="G426" s="16">
        <v>7.8428125317524897E-2</v>
      </c>
      <c r="H426" s="17">
        <v>681433.91</v>
      </c>
      <c r="I426" s="16">
        <v>8.7702600067250697E-2</v>
      </c>
      <c r="J426" s="17">
        <v>1220228.3700000001</v>
      </c>
      <c r="K426" s="16">
        <v>3.1925442693079703E-2</v>
      </c>
      <c r="L426" s="18">
        <v>4.2608111915064502</v>
      </c>
      <c r="M426" s="16">
        <v>-8.5266641351710998E-3</v>
      </c>
      <c r="N426" s="18">
        <v>2.37944085007629</v>
      </c>
      <c r="O426" s="16">
        <v>4.5063994645857697E-2</v>
      </c>
      <c r="P426" s="15">
        <v>9390732.0899999999</v>
      </c>
      <c r="Q426" s="16">
        <v>0.111391556947428</v>
      </c>
      <c r="R426" s="17">
        <v>2227396.69</v>
      </c>
      <c r="S426" s="16">
        <v>0.16020598504976</v>
      </c>
      <c r="T426" s="17">
        <v>4005686.55</v>
      </c>
      <c r="U426" s="16">
        <v>9.0584327717234001E-2</v>
      </c>
      <c r="V426" s="18">
        <v>4.2160124113320796</v>
      </c>
      <c r="W426" s="16">
        <v>-4.2073932328696002E-2</v>
      </c>
      <c r="X426" s="18">
        <v>2.34435020633354</v>
      </c>
      <c r="Y426" s="16">
        <v>1.90789732635776E-2</v>
      </c>
      <c r="Z426" s="15">
        <v>17708515.32</v>
      </c>
      <c r="AA426" s="16">
        <v>7.7183410882270195E-2</v>
      </c>
      <c r="AB426" s="17">
        <v>4234175.96</v>
      </c>
      <c r="AC426" s="16">
        <v>0.150851670541407</v>
      </c>
      <c r="AD426" s="17">
        <v>7639235.1900000004</v>
      </c>
      <c r="AE426" s="16">
        <v>7.8670742680560304E-2</v>
      </c>
      <c r="AF426" s="18">
        <v>4.1822813901196501</v>
      </c>
      <c r="AG426" s="16">
        <v>-6.4011950058238107E-2</v>
      </c>
      <c r="AH426" s="18">
        <v>2.3181005532047201</v>
      </c>
      <c r="AI426" s="16">
        <v>-1.3788561601234799E-3</v>
      </c>
      <c r="AJ426" s="15">
        <v>33574036.939999998</v>
      </c>
      <c r="AK426" s="16">
        <v>4.8660751015689403E-2</v>
      </c>
      <c r="AL426" s="17">
        <v>7817116.8899999997</v>
      </c>
      <c r="AM426" s="16">
        <v>0.104738353473596</v>
      </c>
      <c r="AN426" s="17">
        <v>14424162.619999999</v>
      </c>
      <c r="AO426" s="16">
        <v>6.4309956125615395E-2</v>
      </c>
      <c r="AP426" s="18">
        <v>4.2949385831686104</v>
      </c>
      <c r="AQ426" s="16">
        <v>-5.0760980897950399E-2</v>
      </c>
      <c r="AR426" s="18">
        <v>2.32762468258972</v>
      </c>
      <c r="AS426" s="16">
        <v>-1.4703616197384301E-2</v>
      </c>
    </row>
    <row r="427" spans="2:45" x14ac:dyDescent="0.2">
      <c r="B427" s="29"/>
      <c r="C427" s="29"/>
      <c r="D427" s="29"/>
      <c r="E427" s="14" t="s">
        <v>323</v>
      </c>
      <c r="F427" s="15">
        <v>684654</v>
      </c>
      <c r="G427" s="16">
        <v>-0.11241671525346</v>
      </c>
      <c r="H427" s="17">
        <v>131191.73000000001</v>
      </c>
      <c r="I427" s="16">
        <v>-0.151978245319459</v>
      </c>
      <c r="J427" s="17">
        <v>241487.61</v>
      </c>
      <c r="K427" s="16">
        <v>-0.161102149477729</v>
      </c>
      <c r="L427" s="18">
        <v>5.2187283451479702</v>
      </c>
      <c r="M427" s="16">
        <v>4.6651550915580299E-2</v>
      </c>
      <c r="N427" s="18">
        <v>2.8351516667873802</v>
      </c>
      <c r="O427" s="16">
        <v>5.8034996983195697E-2</v>
      </c>
      <c r="P427" s="15">
        <v>2225683.15</v>
      </c>
      <c r="Q427" s="16">
        <v>-5.19911263278304E-2</v>
      </c>
      <c r="R427" s="17">
        <v>424610.37</v>
      </c>
      <c r="S427" s="16">
        <v>-8.7433610052410404E-2</v>
      </c>
      <c r="T427" s="17">
        <v>781202.77</v>
      </c>
      <c r="U427" s="16">
        <v>-0.100739568863478</v>
      </c>
      <c r="V427" s="18">
        <v>5.2417070030578898</v>
      </c>
      <c r="W427" s="16">
        <v>3.8838252334293603E-2</v>
      </c>
      <c r="X427" s="18">
        <v>2.8490466694069698</v>
      </c>
      <c r="Y427" s="16">
        <v>5.4209482423281503E-2</v>
      </c>
      <c r="Z427" s="15">
        <v>4086588.17</v>
      </c>
      <c r="AA427" s="16">
        <v>-7.7240810529487405E-2</v>
      </c>
      <c r="AB427" s="17">
        <v>774906.73</v>
      </c>
      <c r="AC427" s="16">
        <v>-0.116508830308667</v>
      </c>
      <c r="AD427" s="17">
        <v>1424807.67</v>
      </c>
      <c r="AE427" s="16">
        <v>-0.13694239611546699</v>
      </c>
      <c r="AF427" s="18">
        <v>5.2736516690208601</v>
      </c>
      <c r="AG427" s="16">
        <v>4.4446420209155797E-2</v>
      </c>
      <c r="AH427" s="18">
        <v>2.8681682840744398</v>
      </c>
      <c r="AI427" s="16">
        <v>6.9174508534852103E-2</v>
      </c>
      <c r="AJ427" s="15">
        <v>7824381.4299999997</v>
      </c>
      <c r="AK427" s="16">
        <v>-8.5727842984272398E-2</v>
      </c>
      <c r="AL427" s="17">
        <v>1486057.61</v>
      </c>
      <c r="AM427" s="16">
        <v>-0.13476145491685401</v>
      </c>
      <c r="AN427" s="17">
        <v>2751925.9</v>
      </c>
      <c r="AO427" s="16">
        <v>-0.16905132008387799</v>
      </c>
      <c r="AP427" s="18">
        <v>5.2651938776451601</v>
      </c>
      <c r="AQ427" s="16">
        <v>5.6670628246075397E-2</v>
      </c>
      <c r="AR427" s="18">
        <v>2.84323841350525</v>
      </c>
      <c r="AS427" s="16">
        <v>0.100275118203469</v>
      </c>
    </row>
    <row r="428" spans="2:45" x14ac:dyDescent="0.2">
      <c r="B428" s="29"/>
      <c r="C428" s="29"/>
      <c r="D428" s="29"/>
      <c r="E428" s="14" t="s">
        <v>324</v>
      </c>
      <c r="F428" s="15">
        <v>1166553.8600000001</v>
      </c>
      <c r="G428" s="16">
        <v>0.21978109385608099</v>
      </c>
      <c r="H428" s="17">
        <v>221238.48</v>
      </c>
      <c r="I428" s="16">
        <v>0.15427740350286301</v>
      </c>
      <c r="J428" s="17">
        <v>406649.02</v>
      </c>
      <c r="K428" s="16">
        <v>0.19578842683383399</v>
      </c>
      <c r="L428" s="18">
        <v>5.27283436407627</v>
      </c>
      <c r="M428" s="16">
        <v>5.6748655179799302E-2</v>
      </c>
      <c r="N428" s="18">
        <v>2.8686995483230202</v>
      </c>
      <c r="O428" s="16">
        <v>2.00643077687029E-2</v>
      </c>
      <c r="P428" s="15">
        <v>3573320.74</v>
      </c>
      <c r="Q428" s="16">
        <v>0.21893581527460201</v>
      </c>
      <c r="R428" s="17">
        <v>675948.57</v>
      </c>
      <c r="S428" s="16">
        <v>0.16136032375141601</v>
      </c>
      <c r="T428" s="17">
        <v>1236809.28</v>
      </c>
      <c r="U428" s="16">
        <v>0.18992143720034199</v>
      </c>
      <c r="V428" s="18">
        <v>5.2863796131708698</v>
      </c>
      <c r="W428" s="16">
        <v>4.9575907102806703E-2</v>
      </c>
      <c r="X428" s="18">
        <v>2.88914450900627</v>
      </c>
      <c r="Y428" s="16">
        <v>2.43834400887213E-2</v>
      </c>
      <c r="Z428" s="15">
        <v>6756949.2000000002</v>
      </c>
      <c r="AA428" s="16">
        <v>0.21216043539910301</v>
      </c>
      <c r="AB428" s="17">
        <v>1291240.49</v>
      </c>
      <c r="AC428" s="16">
        <v>0.17335798846584899</v>
      </c>
      <c r="AD428" s="17">
        <v>2359695.0499999998</v>
      </c>
      <c r="AE428" s="16">
        <v>0.19487825100851999</v>
      </c>
      <c r="AF428" s="18">
        <v>5.2329130416286702</v>
      </c>
      <c r="AG428" s="16">
        <v>3.3069572385140203E-2</v>
      </c>
      <c r="AH428" s="18">
        <v>2.8634840760461802</v>
      </c>
      <c r="AI428" s="16">
        <v>1.4463552563615799E-2</v>
      </c>
      <c r="AJ428" s="15">
        <v>12423690.92</v>
      </c>
      <c r="AK428" s="16">
        <v>0.15685858800192601</v>
      </c>
      <c r="AL428" s="17">
        <v>2399415.42</v>
      </c>
      <c r="AM428" s="16">
        <v>0.150813632095563</v>
      </c>
      <c r="AN428" s="17">
        <v>4362718.58</v>
      </c>
      <c r="AO428" s="16">
        <v>0.15003988217570399</v>
      </c>
      <c r="AP428" s="18">
        <v>5.1777990657407704</v>
      </c>
      <c r="AQ428" s="16">
        <v>5.2527670317527898E-3</v>
      </c>
      <c r="AR428" s="18">
        <v>2.84769477842414</v>
      </c>
      <c r="AS428" s="16">
        <v>5.9291037918809903E-3</v>
      </c>
    </row>
    <row r="429" spans="2:45" x14ac:dyDescent="0.2">
      <c r="B429" s="29"/>
      <c r="C429" s="29"/>
      <c r="D429" s="29"/>
      <c r="E429" s="14" t="s">
        <v>325</v>
      </c>
      <c r="F429" s="15">
        <v>2596891.91</v>
      </c>
      <c r="G429" s="16">
        <v>-3.0693105671726399E-2</v>
      </c>
      <c r="H429" s="17">
        <v>564320.44999999995</v>
      </c>
      <c r="I429" s="16">
        <v>-5.3234177789433797E-2</v>
      </c>
      <c r="J429" s="17">
        <v>1101489.6200000001</v>
      </c>
      <c r="K429" s="16">
        <v>-5.2364997066605301E-2</v>
      </c>
      <c r="L429" s="18">
        <v>4.60180365606102</v>
      </c>
      <c r="M429" s="16">
        <v>2.3808497929379401E-2</v>
      </c>
      <c r="N429" s="18">
        <v>2.35761814078647</v>
      </c>
      <c r="O429" s="16">
        <v>2.28694500813009E-2</v>
      </c>
      <c r="P429" s="15">
        <v>7671704.1299999999</v>
      </c>
      <c r="Q429" s="16">
        <v>6.6174898700781101E-3</v>
      </c>
      <c r="R429" s="17">
        <v>1642824.23</v>
      </c>
      <c r="S429" s="16">
        <v>-2.32205088798637E-2</v>
      </c>
      <c r="T429" s="17">
        <v>3205472.78</v>
      </c>
      <c r="U429" s="16">
        <v>-2.4867267048105501E-2</v>
      </c>
      <c r="V429" s="18">
        <v>4.6698265035937503</v>
      </c>
      <c r="W429" s="16">
        <v>3.0547323138126699E-2</v>
      </c>
      <c r="X429" s="18">
        <v>2.39331438964832</v>
      </c>
      <c r="Y429" s="16">
        <v>3.2287662852700898E-2</v>
      </c>
      <c r="Z429" s="15">
        <v>14969842.75</v>
      </c>
      <c r="AA429" s="16">
        <v>3.9974194947189103E-2</v>
      </c>
      <c r="AB429" s="17">
        <v>3288016.69</v>
      </c>
      <c r="AC429" s="16">
        <v>2.3937165779481101E-2</v>
      </c>
      <c r="AD429" s="17">
        <v>6433497.2800000003</v>
      </c>
      <c r="AE429" s="16">
        <v>2.2129952966051001E-2</v>
      </c>
      <c r="AF429" s="18">
        <v>4.55284877218795</v>
      </c>
      <c r="AG429" s="16">
        <v>1.5662122348591299E-2</v>
      </c>
      <c r="AH429" s="18">
        <v>2.32685926463934</v>
      </c>
      <c r="AI429" s="16">
        <v>1.7457899486613498E-2</v>
      </c>
      <c r="AJ429" s="15">
        <v>29432604</v>
      </c>
      <c r="AK429" s="16">
        <v>7.9813892655765703E-2</v>
      </c>
      <c r="AL429" s="17">
        <v>6418235.9199999999</v>
      </c>
      <c r="AM429" s="16">
        <v>6.8052610963404703E-2</v>
      </c>
      <c r="AN429" s="17">
        <v>12577404.83</v>
      </c>
      <c r="AO429" s="16">
        <v>5.4524273411201002E-2</v>
      </c>
      <c r="AP429" s="18">
        <v>4.58577783161327</v>
      </c>
      <c r="AQ429" s="16">
        <v>1.10118935824258E-2</v>
      </c>
      <c r="AR429" s="18">
        <v>2.34011740878345</v>
      </c>
      <c r="AS429" s="16">
        <v>2.3982017182740799E-2</v>
      </c>
    </row>
    <row r="430" spans="2:45" x14ac:dyDescent="0.2">
      <c r="B430" s="29"/>
      <c r="C430" s="29"/>
      <c r="D430" s="29"/>
      <c r="E430" s="14" t="s">
        <v>326</v>
      </c>
      <c r="F430" s="15">
        <v>1267551.45</v>
      </c>
      <c r="G430" s="16">
        <v>0.139339123302131</v>
      </c>
      <c r="H430" s="17">
        <v>243462.2</v>
      </c>
      <c r="I430" s="16">
        <v>8.8503192425023303E-2</v>
      </c>
      <c r="J430" s="17">
        <v>461651.18</v>
      </c>
      <c r="K430" s="16">
        <v>0.110712823665858</v>
      </c>
      <c r="L430" s="18">
        <v>5.2063583176361696</v>
      </c>
      <c r="M430" s="16">
        <v>4.6702601545755E-2</v>
      </c>
      <c r="N430" s="18">
        <v>2.74569091321287</v>
      </c>
      <c r="O430" s="16">
        <v>2.5772908195832198E-2</v>
      </c>
      <c r="P430" s="15">
        <v>4118961.11</v>
      </c>
      <c r="Q430" s="16">
        <v>0.19503713596280001</v>
      </c>
      <c r="R430" s="17">
        <v>781728.71</v>
      </c>
      <c r="S430" s="16">
        <v>0.12722236481615001</v>
      </c>
      <c r="T430" s="17">
        <v>1478743.27</v>
      </c>
      <c r="U430" s="16">
        <v>0.148412498009345</v>
      </c>
      <c r="V430" s="18">
        <v>5.2690416218690501</v>
      </c>
      <c r="W430" s="16">
        <v>6.0160952500007102E-2</v>
      </c>
      <c r="X430" s="18">
        <v>2.7854470708766099</v>
      </c>
      <c r="Y430" s="16">
        <v>4.0599208067026701E-2</v>
      </c>
      <c r="Z430" s="15">
        <v>7739694.2400000002</v>
      </c>
      <c r="AA430" s="16">
        <v>0.16687507014342001</v>
      </c>
      <c r="AB430" s="17">
        <v>1477231.69</v>
      </c>
      <c r="AC430" s="16">
        <v>0.124442884832284</v>
      </c>
      <c r="AD430" s="17">
        <v>2793278.24</v>
      </c>
      <c r="AE430" s="16">
        <v>0.13552928730007899</v>
      </c>
      <c r="AF430" s="18">
        <v>5.2393231829463396</v>
      </c>
      <c r="AG430" s="16">
        <v>3.7736185522189103E-2</v>
      </c>
      <c r="AH430" s="18">
        <v>2.7708282437341398</v>
      </c>
      <c r="AI430" s="16">
        <v>2.76045569180088E-2</v>
      </c>
      <c r="AJ430" s="15">
        <v>14205609.029999999</v>
      </c>
      <c r="AK430" s="16">
        <v>0.14387788716109801</v>
      </c>
      <c r="AL430" s="17">
        <v>2774255.3</v>
      </c>
      <c r="AM430" s="16">
        <v>0.141261849339087</v>
      </c>
      <c r="AN430" s="17">
        <v>5242242.32</v>
      </c>
      <c r="AO430" s="16">
        <v>0.122861545100789</v>
      </c>
      <c r="AP430" s="18">
        <v>5.1205125317774502</v>
      </c>
      <c r="AQ430" s="16">
        <v>2.2922327803442401E-3</v>
      </c>
      <c r="AR430" s="18">
        <v>2.70983448739165</v>
      </c>
      <c r="AS430" s="16">
        <v>1.87167706935964E-2</v>
      </c>
    </row>
    <row r="431" spans="2:45" x14ac:dyDescent="0.2">
      <c r="B431" s="29"/>
      <c r="C431" s="29"/>
      <c r="D431" s="29"/>
      <c r="E431" s="14" t="s">
        <v>327</v>
      </c>
      <c r="F431" s="15">
        <v>13215139.77</v>
      </c>
      <c r="G431" s="16">
        <v>6.4730052249122996E-2</v>
      </c>
      <c r="H431" s="17">
        <v>2754783</v>
      </c>
      <c r="I431" s="16">
        <v>5.2700954679706202E-2</v>
      </c>
      <c r="J431" s="17">
        <v>5174818.6500000004</v>
      </c>
      <c r="K431" s="16">
        <v>3.5521416271861603E-2</v>
      </c>
      <c r="L431" s="18">
        <v>4.7971617982251198</v>
      </c>
      <c r="M431" s="16">
        <v>1.14268895795547E-2</v>
      </c>
      <c r="N431" s="18">
        <v>2.5537396890227302</v>
      </c>
      <c r="O431" s="16">
        <v>2.8206694249182901E-2</v>
      </c>
      <c r="P431" s="15">
        <v>41649871.689999998</v>
      </c>
      <c r="Q431" s="16">
        <v>9.1362957681357507E-2</v>
      </c>
      <c r="R431" s="17">
        <v>8673131.4299999997</v>
      </c>
      <c r="S431" s="16">
        <v>8.7805756832176896E-2</v>
      </c>
      <c r="T431" s="17">
        <v>16289997.109999999</v>
      </c>
      <c r="U431" s="16">
        <v>6.5182836894354598E-2</v>
      </c>
      <c r="V431" s="18">
        <v>4.8021723210529004</v>
      </c>
      <c r="W431" s="16">
        <v>3.2700698877892202E-3</v>
      </c>
      <c r="X431" s="18">
        <v>2.5567758796244502</v>
      </c>
      <c r="Y431" s="16">
        <v>2.4578053532418601E-2</v>
      </c>
      <c r="Z431" s="15">
        <v>79145387.469999999</v>
      </c>
      <c r="AA431" s="16">
        <v>8.0761463659275501E-2</v>
      </c>
      <c r="AB431" s="17">
        <v>16655140.01</v>
      </c>
      <c r="AC431" s="16">
        <v>8.8607498805435794E-2</v>
      </c>
      <c r="AD431" s="17">
        <v>31365059.550000001</v>
      </c>
      <c r="AE431" s="16">
        <v>6.3397983751954504E-2</v>
      </c>
      <c r="AF431" s="18">
        <v>4.7520097352817103</v>
      </c>
      <c r="AG431" s="16">
        <v>-7.2074050149112901E-3</v>
      </c>
      <c r="AH431" s="18">
        <v>2.52336161976138</v>
      </c>
      <c r="AI431" s="16">
        <v>1.6328298692139701E-2</v>
      </c>
      <c r="AJ431" s="15">
        <v>150585457.71000001</v>
      </c>
      <c r="AK431" s="16">
        <v>6.7277327195901002E-2</v>
      </c>
      <c r="AL431" s="17">
        <v>31453005.949999999</v>
      </c>
      <c r="AM431" s="16">
        <v>7.4452132501617002E-2</v>
      </c>
      <c r="AN431" s="17">
        <v>59824929.490000002</v>
      </c>
      <c r="AO431" s="16">
        <v>5.0362830916616003E-2</v>
      </c>
      <c r="AP431" s="18">
        <v>4.7876332694363697</v>
      </c>
      <c r="AQ431" s="16">
        <v>-6.6776407144458101E-3</v>
      </c>
      <c r="AR431" s="18">
        <v>2.5171021344065401</v>
      </c>
      <c r="AS431" s="16">
        <v>1.61034794657808E-2</v>
      </c>
    </row>
    <row r="432" spans="2:45" x14ac:dyDescent="0.2">
      <c r="B432" s="28" t="s">
        <v>19</v>
      </c>
      <c r="C432" s="28" t="s">
        <v>11</v>
      </c>
      <c r="D432" s="28" t="s">
        <v>24</v>
      </c>
      <c r="E432" s="14" t="s">
        <v>271</v>
      </c>
      <c r="F432" s="15">
        <v>69028.13</v>
      </c>
      <c r="G432" s="16">
        <v>-3.6914935784916003E-2</v>
      </c>
      <c r="H432" s="17">
        <v>14935.12</v>
      </c>
      <c r="I432" s="16">
        <v>-7.9677646359964896E-2</v>
      </c>
      <c r="J432" s="17">
        <v>21953.95</v>
      </c>
      <c r="K432" s="16">
        <v>-0.103524129237536</v>
      </c>
      <c r="L432" s="18">
        <v>4.6218664463358898</v>
      </c>
      <c r="M432" s="16">
        <v>4.6464926561780098E-2</v>
      </c>
      <c r="N432" s="18">
        <v>3.1442237046180801</v>
      </c>
      <c r="O432" s="16">
        <v>7.4301155920647802E-2</v>
      </c>
      <c r="P432" s="15">
        <v>267455.62</v>
      </c>
      <c r="Q432" s="16">
        <v>0.13434526369166699</v>
      </c>
      <c r="R432" s="17">
        <v>63133.93</v>
      </c>
      <c r="S432" s="16">
        <v>0.21341935588029701</v>
      </c>
      <c r="T432" s="17">
        <v>94208.6</v>
      </c>
      <c r="U432" s="16">
        <v>0.20788247017366801</v>
      </c>
      <c r="V432" s="18">
        <v>4.2363214201935504</v>
      </c>
      <c r="W432" s="16">
        <v>-6.5166334957022995E-2</v>
      </c>
      <c r="X432" s="18">
        <v>2.8389724504981499</v>
      </c>
      <c r="Y432" s="16">
        <v>-6.0881094227179501E-2</v>
      </c>
      <c r="Z432" s="15">
        <v>493496.97</v>
      </c>
      <c r="AA432" s="16">
        <v>9.4203761990972606E-2</v>
      </c>
      <c r="AB432" s="17">
        <v>117652.68</v>
      </c>
      <c r="AC432" s="16">
        <v>0.17653456512813001</v>
      </c>
      <c r="AD432" s="17">
        <v>174694.17</v>
      </c>
      <c r="AE432" s="16">
        <v>0.16616208057734599</v>
      </c>
      <c r="AF432" s="18">
        <v>4.1945238306513701</v>
      </c>
      <c r="AG432" s="16">
        <v>-6.9977377271691996E-2</v>
      </c>
      <c r="AH432" s="18">
        <v>2.8249195150588</v>
      </c>
      <c r="AI432" s="16">
        <v>-6.1705246453175898E-2</v>
      </c>
      <c r="AJ432" s="15">
        <v>1013551.25</v>
      </c>
      <c r="AK432" s="16">
        <v>0.16748655940747301</v>
      </c>
      <c r="AL432" s="17">
        <v>238968.59</v>
      </c>
      <c r="AM432" s="16">
        <v>0.23782147315143801</v>
      </c>
      <c r="AN432" s="17">
        <v>356097.46</v>
      </c>
      <c r="AO432" s="16">
        <v>0.20303468254472101</v>
      </c>
      <c r="AP432" s="18">
        <v>4.2413576194260498</v>
      </c>
      <c r="AQ432" s="16">
        <v>-5.6821533047811998E-2</v>
      </c>
      <c r="AR432" s="18">
        <v>2.8462748653135601</v>
      </c>
      <c r="AS432" s="16">
        <v>-2.9548710151942499E-2</v>
      </c>
    </row>
    <row r="433" spans="2:45" x14ac:dyDescent="0.2">
      <c r="B433" s="29"/>
      <c r="C433" s="29"/>
      <c r="D433" s="29"/>
      <c r="E433" s="14" t="s">
        <v>272</v>
      </c>
      <c r="F433" s="15">
        <v>232664.37</v>
      </c>
      <c r="G433" s="16">
        <v>0.256085117630653</v>
      </c>
      <c r="H433" s="17">
        <v>47769.98</v>
      </c>
      <c r="I433" s="16">
        <v>0.33035032480390097</v>
      </c>
      <c r="J433" s="17">
        <v>86703.14</v>
      </c>
      <c r="K433" s="16">
        <v>0.210979146632811</v>
      </c>
      <c r="L433" s="18">
        <v>4.8705142853314998</v>
      </c>
      <c r="M433" s="16">
        <v>-5.5823797528064302E-2</v>
      </c>
      <c r="N433" s="18">
        <v>2.6834595609801402</v>
      </c>
      <c r="O433" s="16">
        <v>3.7247520837383398E-2</v>
      </c>
      <c r="P433" s="15">
        <v>682914.77</v>
      </c>
      <c r="Q433" s="16">
        <v>0.210772729505837</v>
      </c>
      <c r="R433" s="17">
        <v>137763.99</v>
      </c>
      <c r="S433" s="16">
        <v>0.26095756958566202</v>
      </c>
      <c r="T433" s="17">
        <v>250761.2</v>
      </c>
      <c r="U433" s="16">
        <v>0.153886045601381</v>
      </c>
      <c r="V433" s="18">
        <v>4.9571355330228197</v>
      </c>
      <c r="W433" s="16">
        <v>-3.9798991885440803E-2</v>
      </c>
      <c r="X433" s="18">
        <v>2.7233669722429101</v>
      </c>
      <c r="Y433" s="16">
        <v>4.93000882724152E-2</v>
      </c>
      <c r="Z433" s="15">
        <v>1272915.8600000001</v>
      </c>
      <c r="AA433" s="16">
        <v>0.17327896849039101</v>
      </c>
      <c r="AB433" s="17">
        <v>255906.08</v>
      </c>
      <c r="AC433" s="16">
        <v>0.22897851932017299</v>
      </c>
      <c r="AD433" s="17">
        <v>477189.75</v>
      </c>
      <c r="AE433" s="16">
        <v>0.15192943030241499</v>
      </c>
      <c r="AF433" s="18">
        <v>4.9741524703125499</v>
      </c>
      <c r="AG433" s="16">
        <v>-4.5321826178535397E-2</v>
      </c>
      <c r="AH433" s="18">
        <v>2.6675255702789098</v>
      </c>
      <c r="AI433" s="16">
        <v>1.8533720579020699E-2</v>
      </c>
      <c r="AJ433" s="15">
        <v>2435376.89</v>
      </c>
      <c r="AK433" s="16">
        <v>0.17677022041679799</v>
      </c>
      <c r="AL433" s="17">
        <v>474677.24</v>
      </c>
      <c r="AM433" s="16">
        <v>0.19366211722208301</v>
      </c>
      <c r="AN433" s="17">
        <v>912547.48</v>
      </c>
      <c r="AO433" s="16">
        <v>0.13825688913003001</v>
      </c>
      <c r="AP433" s="18">
        <v>5.1305954547136103</v>
      </c>
      <c r="AQ433" s="16">
        <v>-1.41513218536222E-2</v>
      </c>
      <c r="AR433" s="18">
        <v>2.6687673171811301</v>
      </c>
      <c r="AS433" s="16">
        <v>3.38353597105863E-2</v>
      </c>
    </row>
    <row r="434" spans="2:45" x14ac:dyDescent="0.2">
      <c r="B434" s="29"/>
      <c r="C434" s="29"/>
      <c r="D434" s="29"/>
      <c r="E434" s="14" t="s">
        <v>273</v>
      </c>
      <c r="F434" s="15">
        <v>377079.8</v>
      </c>
      <c r="G434" s="16">
        <v>0.17978639497315901</v>
      </c>
      <c r="H434" s="17">
        <v>82677.7</v>
      </c>
      <c r="I434" s="16">
        <v>0.175226981619581</v>
      </c>
      <c r="J434" s="17">
        <v>144072.24</v>
      </c>
      <c r="K434" s="16">
        <v>0.17348577523914299</v>
      </c>
      <c r="L434" s="18">
        <v>4.5608404684697303</v>
      </c>
      <c r="M434" s="16">
        <v>3.8796023448118698E-3</v>
      </c>
      <c r="N434" s="18">
        <v>2.6172967117051802</v>
      </c>
      <c r="O434" s="16">
        <v>5.3691487932453902E-3</v>
      </c>
      <c r="P434" s="15">
        <v>1217052.19</v>
      </c>
      <c r="Q434" s="16">
        <v>4.71779107283921E-2</v>
      </c>
      <c r="R434" s="17">
        <v>265411.90999999997</v>
      </c>
      <c r="S434" s="16">
        <v>-6.9048446500692296E-3</v>
      </c>
      <c r="T434" s="17">
        <v>463294.5</v>
      </c>
      <c r="U434" s="16">
        <v>-3.7608976030383399E-2</v>
      </c>
      <c r="V434" s="18">
        <v>4.5855221417908503</v>
      </c>
      <c r="W434" s="16">
        <v>5.4458784827526897E-2</v>
      </c>
      <c r="X434" s="18">
        <v>2.6269515178790201</v>
      </c>
      <c r="Y434" s="16">
        <v>8.8100246830078804E-2</v>
      </c>
      <c r="Z434" s="15">
        <v>2303747.65</v>
      </c>
      <c r="AA434" s="16">
        <v>-1.2155896091925601E-3</v>
      </c>
      <c r="AB434" s="17">
        <v>500974.54</v>
      </c>
      <c r="AC434" s="16">
        <v>-7.0519278660329393E-2</v>
      </c>
      <c r="AD434" s="17">
        <v>880689.07</v>
      </c>
      <c r="AE434" s="16">
        <v>-0.100955149263408</v>
      </c>
      <c r="AF434" s="18">
        <v>4.5985323924844597</v>
      </c>
      <c r="AG434" s="16">
        <v>7.45617283500499E-2</v>
      </c>
      <c r="AH434" s="18">
        <v>2.6158467596288002</v>
      </c>
      <c r="AI434" s="16">
        <v>0.110939470453002</v>
      </c>
      <c r="AJ434" s="15">
        <v>4404289.0599999996</v>
      </c>
      <c r="AK434" s="16">
        <v>-2.49786143073575E-2</v>
      </c>
      <c r="AL434" s="17">
        <v>952894.82</v>
      </c>
      <c r="AM434" s="16">
        <v>-8.0756372701458704E-2</v>
      </c>
      <c r="AN434" s="17">
        <v>1676745.5</v>
      </c>
      <c r="AO434" s="16">
        <v>-0.123466693174018</v>
      </c>
      <c r="AP434" s="18">
        <v>4.6220096568475402</v>
      </c>
      <c r="AQ434" s="16">
        <v>6.0677884227514398E-2</v>
      </c>
      <c r="AR434" s="18">
        <v>2.6266890592519898</v>
      </c>
      <c r="AS434" s="16">
        <v>0.112360908706705</v>
      </c>
    </row>
    <row r="435" spans="2:45" x14ac:dyDescent="0.2">
      <c r="B435" s="29"/>
      <c r="C435" s="29"/>
      <c r="D435" s="29"/>
      <c r="E435" s="14" t="s">
        <v>274</v>
      </c>
      <c r="F435" s="15">
        <v>146656.38</v>
      </c>
      <c r="G435" s="16">
        <v>3.08160165182048E-2</v>
      </c>
      <c r="H435" s="17">
        <v>32228.720000000001</v>
      </c>
      <c r="I435" s="16">
        <v>2.7724798616295201E-2</v>
      </c>
      <c r="J435" s="17">
        <v>55253.86</v>
      </c>
      <c r="K435" s="16">
        <v>1.46913368492151E-2</v>
      </c>
      <c r="L435" s="18">
        <v>4.5504872672572798</v>
      </c>
      <c r="M435" s="16">
        <v>3.00782651744089E-3</v>
      </c>
      <c r="N435" s="18">
        <v>2.6542286819418601</v>
      </c>
      <c r="O435" s="16">
        <v>1.5891216455103999E-2</v>
      </c>
      <c r="P435" s="15">
        <v>434383.37</v>
      </c>
      <c r="Q435" s="16">
        <v>7.5758539723719098E-2</v>
      </c>
      <c r="R435" s="17">
        <v>95721.23</v>
      </c>
      <c r="S435" s="16">
        <v>7.6905863751332904E-2</v>
      </c>
      <c r="T435" s="17">
        <v>161595.59</v>
      </c>
      <c r="U435" s="16">
        <v>5.0527732316148502E-2</v>
      </c>
      <c r="V435" s="18">
        <v>4.5380044740336096</v>
      </c>
      <c r="W435" s="16">
        <v>-1.0653893401761599E-3</v>
      </c>
      <c r="X435" s="18">
        <v>2.6880892603566702</v>
      </c>
      <c r="Y435" s="16">
        <v>2.40172692556559E-2</v>
      </c>
      <c r="Z435" s="15">
        <v>814617.79</v>
      </c>
      <c r="AA435" s="16">
        <v>7.7737252602124204E-2</v>
      </c>
      <c r="AB435" s="17">
        <v>181631.11</v>
      </c>
      <c r="AC435" s="16">
        <v>8.4085433026007406E-2</v>
      </c>
      <c r="AD435" s="17">
        <v>306282.28999999998</v>
      </c>
      <c r="AE435" s="16">
        <v>6.45352463219101E-2</v>
      </c>
      <c r="AF435" s="18">
        <v>4.4850124518866803</v>
      </c>
      <c r="AG435" s="16">
        <v>-5.8557934923666099E-3</v>
      </c>
      <c r="AH435" s="18">
        <v>2.6596960274784398</v>
      </c>
      <c r="AI435" s="16">
        <v>1.2401661970168201E-2</v>
      </c>
      <c r="AJ435" s="15">
        <v>1640294.22</v>
      </c>
      <c r="AK435" s="16">
        <v>0.124727964079012</v>
      </c>
      <c r="AL435" s="17">
        <v>362213.18</v>
      </c>
      <c r="AM435" s="16">
        <v>0.17844847774528</v>
      </c>
      <c r="AN435" s="17">
        <v>611614.88</v>
      </c>
      <c r="AO435" s="16">
        <v>9.3339477527656395E-2</v>
      </c>
      <c r="AP435" s="18">
        <v>4.5285326723892299</v>
      </c>
      <c r="AQ435" s="16">
        <v>-4.5585797496256297E-2</v>
      </c>
      <c r="AR435" s="18">
        <v>2.6819069869588499</v>
      </c>
      <c r="AS435" s="16">
        <v>2.8708820267181499E-2</v>
      </c>
    </row>
    <row r="436" spans="2:45" x14ac:dyDescent="0.2">
      <c r="B436" s="29"/>
      <c r="C436" s="29"/>
      <c r="D436" s="29"/>
      <c r="E436" s="14" t="s">
        <v>275</v>
      </c>
      <c r="F436" s="15">
        <v>288155.06</v>
      </c>
      <c r="G436" s="16">
        <v>-2.5954452381535899E-2</v>
      </c>
      <c r="H436" s="17">
        <v>67801.19</v>
      </c>
      <c r="I436" s="16">
        <v>-6.47532516151689E-2</v>
      </c>
      <c r="J436" s="17">
        <v>101291.74</v>
      </c>
      <c r="K436" s="16">
        <v>-3.2114165949293103E-2</v>
      </c>
      <c r="L436" s="18">
        <v>4.2500000368725104</v>
      </c>
      <c r="M436" s="16">
        <v>4.1485093961180101E-2</v>
      </c>
      <c r="N436" s="18">
        <v>2.8448031399203901</v>
      </c>
      <c r="O436" s="16">
        <v>6.3640910436493E-3</v>
      </c>
      <c r="P436" s="15">
        <v>975756.9</v>
      </c>
      <c r="Q436" s="16">
        <v>-0.106863308086996</v>
      </c>
      <c r="R436" s="17">
        <v>234876.51</v>
      </c>
      <c r="S436" s="16">
        <v>-0.13367621154164899</v>
      </c>
      <c r="T436" s="17">
        <v>344861.58</v>
      </c>
      <c r="U436" s="16">
        <v>-0.16357486358736401</v>
      </c>
      <c r="V436" s="18">
        <v>4.1543400827949997</v>
      </c>
      <c r="W436" s="16">
        <v>3.0950210316130801E-2</v>
      </c>
      <c r="X436" s="18">
        <v>2.8294160805039499</v>
      </c>
      <c r="Y436" s="16">
        <v>6.7802308935381597E-2</v>
      </c>
      <c r="Z436" s="15">
        <v>1887395.69</v>
      </c>
      <c r="AA436" s="16">
        <v>-0.147713680959774</v>
      </c>
      <c r="AB436" s="17">
        <v>451722.21</v>
      </c>
      <c r="AC436" s="16">
        <v>-0.17624779057159901</v>
      </c>
      <c r="AD436" s="17">
        <v>667907.26</v>
      </c>
      <c r="AE436" s="16">
        <v>-0.218933834404616</v>
      </c>
      <c r="AF436" s="18">
        <v>4.1782220316331102</v>
      </c>
      <c r="AG436" s="16">
        <v>3.4639190384236303E-2</v>
      </c>
      <c r="AH436" s="18">
        <v>2.82583496696832</v>
      </c>
      <c r="AI436" s="16">
        <v>9.1183252561649497E-2</v>
      </c>
      <c r="AJ436" s="15">
        <v>3912100.25</v>
      </c>
      <c r="AK436" s="16">
        <v>-0.111399128478874</v>
      </c>
      <c r="AL436" s="17">
        <v>925440.79</v>
      </c>
      <c r="AM436" s="16">
        <v>-0.119973204013323</v>
      </c>
      <c r="AN436" s="17">
        <v>1364796.61</v>
      </c>
      <c r="AO436" s="16">
        <v>-0.18827405068539299</v>
      </c>
      <c r="AP436" s="18">
        <v>4.2272831414746701</v>
      </c>
      <c r="AQ436" s="16">
        <v>9.7429709794648496E-3</v>
      </c>
      <c r="AR436" s="18">
        <v>2.8664346184154099</v>
      </c>
      <c r="AS436" s="16">
        <v>9.4705512705895195E-2</v>
      </c>
    </row>
    <row r="437" spans="2:45" x14ac:dyDescent="0.2">
      <c r="B437" s="29"/>
      <c r="C437" s="29"/>
      <c r="D437" s="29"/>
      <c r="E437" s="14" t="s">
        <v>276</v>
      </c>
      <c r="F437" s="15">
        <v>146513.94</v>
      </c>
      <c r="G437" s="16">
        <v>-9.3750479369661702E-2</v>
      </c>
      <c r="H437" s="17">
        <v>33093.31</v>
      </c>
      <c r="I437" s="16">
        <v>-7.7130662606336303E-2</v>
      </c>
      <c r="J437" s="17">
        <v>58227.6</v>
      </c>
      <c r="K437" s="16">
        <v>-6.6185525776218196E-2</v>
      </c>
      <c r="L437" s="18">
        <v>4.4272978435822798</v>
      </c>
      <c r="M437" s="16">
        <v>-1.80088514049698E-2</v>
      </c>
      <c r="N437" s="18">
        <v>2.5162283865383399</v>
      </c>
      <c r="O437" s="16">
        <v>-2.9518661740980799E-2</v>
      </c>
      <c r="P437" s="15">
        <v>498601.24</v>
      </c>
      <c r="Q437" s="16">
        <v>-4.3550017375656599E-2</v>
      </c>
      <c r="R437" s="17">
        <v>113286.09</v>
      </c>
      <c r="S437" s="16">
        <v>-4.2150712628447301E-2</v>
      </c>
      <c r="T437" s="17">
        <v>197527.1</v>
      </c>
      <c r="U437" s="16">
        <v>-3.99546201422354E-2</v>
      </c>
      <c r="V437" s="18">
        <v>4.4012573829673203</v>
      </c>
      <c r="W437" s="16">
        <v>-1.4608819630166101E-3</v>
      </c>
      <c r="X437" s="18">
        <v>2.5242168796079101</v>
      </c>
      <c r="Y437" s="16">
        <v>-3.7450284214209902E-3</v>
      </c>
      <c r="Z437" s="15">
        <v>972040.07</v>
      </c>
      <c r="AA437" s="16">
        <v>-2.5009521061589199E-2</v>
      </c>
      <c r="AB437" s="17">
        <v>219172.9</v>
      </c>
      <c r="AC437" s="16">
        <v>-2.50599904673596E-2</v>
      </c>
      <c r="AD437" s="17">
        <v>385462.63</v>
      </c>
      <c r="AE437" s="16">
        <v>-2.11308190589958E-2</v>
      </c>
      <c r="AF437" s="18">
        <v>4.4350376802971496</v>
      </c>
      <c r="AG437" s="16">
        <v>5.1766678233377303E-5</v>
      </c>
      <c r="AH437" s="18">
        <v>2.5217491770862499</v>
      </c>
      <c r="AI437" s="16">
        <v>-3.9624314240485903E-3</v>
      </c>
      <c r="AJ437" s="15">
        <v>2100931.84</v>
      </c>
      <c r="AK437" s="16">
        <v>-1.2927712385500101E-3</v>
      </c>
      <c r="AL437" s="17">
        <v>461181.02</v>
      </c>
      <c r="AM437" s="16">
        <v>-1.1622486316666E-2</v>
      </c>
      <c r="AN437" s="17">
        <v>810170.26</v>
      </c>
      <c r="AO437" s="16">
        <v>-2.0984567989776499E-2</v>
      </c>
      <c r="AP437" s="18">
        <v>4.5555470604579504</v>
      </c>
      <c r="AQ437" s="16">
        <v>1.04511838190457E-2</v>
      </c>
      <c r="AR437" s="18">
        <v>2.5931979285440598</v>
      </c>
      <c r="AS437" s="16">
        <v>2.0113877787189802E-2</v>
      </c>
    </row>
    <row r="438" spans="2:45" x14ac:dyDescent="0.2">
      <c r="B438" s="29"/>
      <c r="C438" s="29"/>
      <c r="D438" s="29"/>
      <c r="E438" s="14" t="s">
        <v>277</v>
      </c>
      <c r="F438" s="15">
        <v>88965.27</v>
      </c>
      <c r="G438" s="16">
        <v>6.7976597140258596E-2</v>
      </c>
      <c r="H438" s="17">
        <v>18773.71</v>
      </c>
      <c r="I438" s="16">
        <v>9.4322828472418505E-2</v>
      </c>
      <c r="J438" s="17">
        <v>28539.919999999998</v>
      </c>
      <c r="K438" s="16">
        <v>-1.0827552169115E-2</v>
      </c>
      <c r="L438" s="18">
        <v>4.7388220016182201</v>
      </c>
      <c r="M438" s="16">
        <v>-2.4075373963400801E-2</v>
      </c>
      <c r="N438" s="18">
        <v>3.1172221225567598</v>
      </c>
      <c r="O438" s="16">
        <v>7.9666745148613799E-2</v>
      </c>
      <c r="P438" s="15">
        <v>270345.14</v>
      </c>
      <c r="Q438" s="16">
        <v>1.30939358258378E-2</v>
      </c>
      <c r="R438" s="17">
        <v>57460.86</v>
      </c>
      <c r="S438" s="16">
        <v>3.5723452638621998E-2</v>
      </c>
      <c r="T438" s="17">
        <v>88356.78</v>
      </c>
      <c r="U438" s="16">
        <v>-4.73174636976018E-2</v>
      </c>
      <c r="V438" s="18">
        <v>4.7048571845252596</v>
      </c>
      <c r="W438" s="16">
        <v>-2.18489952652254E-2</v>
      </c>
      <c r="X438" s="18">
        <v>3.05969887087329</v>
      </c>
      <c r="Y438" s="16">
        <v>6.34118892930602E-2</v>
      </c>
      <c r="Z438" s="15">
        <v>535637.52</v>
      </c>
      <c r="AA438" s="16">
        <v>6.4056459696291201E-2</v>
      </c>
      <c r="AB438" s="17">
        <v>112636.82</v>
      </c>
      <c r="AC438" s="16">
        <v>9.3320616392429306E-2</v>
      </c>
      <c r="AD438" s="17">
        <v>179812.3</v>
      </c>
      <c r="AE438" s="16">
        <v>2.7746455946186799E-2</v>
      </c>
      <c r="AF438" s="18">
        <v>4.75543894083658</v>
      </c>
      <c r="AG438" s="16">
        <v>-2.6766308306432E-2</v>
      </c>
      <c r="AH438" s="18">
        <v>2.9788702997514598</v>
      </c>
      <c r="AI438" s="16">
        <v>3.53297289813332E-2</v>
      </c>
      <c r="AJ438" s="15">
        <v>1085438.3</v>
      </c>
      <c r="AK438" s="16">
        <v>0.12970517598304901</v>
      </c>
      <c r="AL438" s="17">
        <v>223879.24</v>
      </c>
      <c r="AM438" s="16">
        <v>0.16788570497932201</v>
      </c>
      <c r="AN438" s="17">
        <v>365856.82</v>
      </c>
      <c r="AO438" s="16">
        <v>0.12336980463432599</v>
      </c>
      <c r="AP438" s="18">
        <v>4.8483204606197496</v>
      </c>
      <c r="AQ438" s="16">
        <v>-3.2692008159264797E-2</v>
      </c>
      <c r="AR438" s="18">
        <v>2.9668390492215</v>
      </c>
      <c r="AS438" s="16">
        <v>5.6396133513532398E-3</v>
      </c>
    </row>
    <row r="439" spans="2:45" x14ac:dyDescent="0.2">
      <c r="B439" s="29"/>
      <c r="C439" s="29"/>
      <c r="D439" s="29"/>
      <c r="E439" s="14" t="s">
        <v>278</v>
      </c>
      <c r="F439" s="15">
        <v>374413.52</v>
      </c>
      <c r="G439" s="16">
        <v>0.240207164090807</v>
      </c>
      <c r="H439" s="17">
        <v>95418.33</v>
      </c>
      <c r="I439" s="16">
        <v>0.40554435231435698</v>
      </c>
      <c r="J439" s="17">
        <v>170857.97</v>
      </c>
      <c r="K439" s="16">
        <v>0.40473034546286302</v>
      </c>
      <c r="L439" s="18">
        <v>3.9239160861440401</v>
      </c>
      <c r="M439" s="16">
        <v>-0.117632138716439</v>
      </c>
      <c r="N439" s="18">
        <v>2.19137286952432</v>
      </c>
      <c r="O439" s="16">
        <v>-0.117120828138617</v>
      </c>
      <c r="P439" s="15">
        <v>1195144.33</v>
      </c>
      <c r="Q439" s="16">
        <v>0.21457488031174901</v>
      </c>
      <c r="R439" s="17">
        <v>296722.82</v>
      </c>
      <c r="S439" s="16">
        <v>0.317814342721916</v>
      </c>
      <c r="T439" s="17">
        <v>532378.09</v>
      </c>
      <c r="U439" s="16">
        <v>0.32577226050534702</v>
      </c>
      <c r="V439" s="18">
        <v>4.0278140050030498</v>
      </c>
      <c r="W439" s="16">
        <v>-7.8341431765667602E-2</v>
      </c>
      <c r="X439" s="18">
        <v>2.2449164465051501</v>
      </c>
      <c r="Y439" s="16">
        <v>-8.3873666319743898E-2</v>
      </c>
      <c r="Z439" s="15">
        <v>2160027.7599999998</v>
      </c>
      <c r="AA439" s="16">
        <v>0.17307632401359299</v>
      </c>
      <c r="AB439" s="17">
        <v>531567.31000000006</v>
      </c>
      <c r="AC439" s="16">
        <v>0.25556247674314803</v>
      </c>
      <c r="AD439" s="17">
        <v>963268.39</v>
      </c>
      <c r="AE439" s="16">
        <v>0.26126341391700098</v>
      </c>
      <c r="AF439" s="18">
        <v>4.06350751704427</v>
      </c>
      <c r="AG439" s="16">
        <v>-6.5696573653203694E-2</v>
      </c>
      <c r="AH439" s="18">
        <v>2.24239452101195</v>
      </c>
      <c r="AI439" s="16">
        <v>-6.9919644802454606E-2</v>
      </c>
      <c r="AJ439" s="15">
        <v>4137744.64</v>
      </c>
      <c r="AK439" s="16">
        <v>0.18989268886654601</v>
      </c>
      <c r="AL439" s="17">
        <v>983293.55</v>
      </c>
      <c r="AM439" s="16">
        <v>0.24631545200094401</v>
      </c>
      <c r="AN439" s="17">
        <v>1802998.19</v>
      </c>
      <c r="AO439" s="16">
        <v>0.24394311209931199</v>
      </c>
      <c r="AP439" s="18">
        <v>4.2080461526468902</v>
      </c>
      <c r="AQ439" s="16">
        <v>-4.52716549761236E-2</v>
      </c>
      <c r="AR439" s="18">
        <v>2.2949244558032502</v>
      </c>
      <c r="AS439" s="16">
        <v>-4.3450880275022599E-2</v>
      </c>
    </row>
    <row r="440" spans="2:45" x14ac:dyDescent="0.2">
      <c r="B440" s="29"/>
      <c r="C440" s="29"/>
      <c r="D440" s="29"/>
      <c r="E440" s="14" t="s">
        <v>279</v>
      </c>
      <c r="F440" s="15">
        <v>169501.23</v>
      </c>
      <c r="G440" s="16">
        <v>0.25472715952337299</v>
      </c>
      <c r="H440" s="17">
        <v>42561.15</v>
      </c>
      <c r="I440" s="16">
        <v>0.216239965434114</v>
      </c>
      <c r="J440" s="17">
        <v>65868.539999999994</v>
      </c>
      <c r="K440" s="16">
        <v>0.185275197958122</v>
      </c>
      <c r="L440" s="18">
        <v>3.98253407156527</v>
      </c>
      <c r="M440" s="16">
        <v>3.16444083265442E-2</v>
      </c>
      <c r="N440" s="18">
        <v>2.5733260521639001</v>
      </c>
      <c r="O440" s="16">
        <v>5.85956423325961E-2</v>
      </c>
      <c r="P440" s="15">
        <v>556696.67000000004</v>
      </c>
      <c r="Q440" s="16">
        <v>0.20566429977199699</v>
      </c>
      <c r="R440" s="17">
        <v>135704.69</v>
      </c>
      <c r="S440" s="16">
        <v>0.20733387722274799</v>
      </c>
      <c r="T440" s="17">
        <v>210503.63</v>
      </c>
      <c r="U440" s="16">
        <v>0.189111709328491</v>
      </c>
      <c r="V440" s="18">
        <v>4.1022655149206697</v>
      </c>
      <c r="W440" s="16">
        <v>-1.3828630855547599E-3</v>
      </c>
      <c r="X440" s="18">
        <v>2.6445941573549101</v>
      </c>
      <c r="Y440" s="16">
        <v>1.3920130727543801E-2</v>
      </c>
      <c r="Z440" s="15">
        <v>1048759.3400000001</v>
      </c>
      <c r="AA440" s="16">
        <v>0.2874485557632</v>
      </c>
      <c r="AB440" s="17">
        <v>257725.02</v>
      </c>
      <c r="AC440" s="16">
        <v>0.26303035815563702</v>
      </c>
      <c r="AD440" s="17">
        <v>408000.37</v>
      </c>
      <c r="AE440" s="16">
        <v>0.25540101179691299</v>
      </c>
      <c r="AF440" s="18">
        <v>4.0692957944090997</v>
      </c>
      <c r="AG440" s="16">
        <v>1.93330250930944E-2</v>
      </c>
      <c r="AH440" s="18">
        <v>2.57048624735316</v>
      </c>
      <c r="AI440" s="16">
        <v>2.5527734696036499E-2</v>
      </c>
      <c r="AJ440" s="15">
        <v>2058365.02</v>
      </c>
      <c r="AK440" s="16">
        <v>0.42661994550183202</v>
      </c>
      <c r="AL440" s="17">
        <v>495143.89</v>
      </c>
      <c r="AM440" s="16">
        <v>0.28042863119779099</v>
      </c>
      <c r="AN440" s="17">
        <v>796811.31</v>
      </c>
      <c r="AO440" s="16">
        <v>0.26686997139614199</v>
      </c>
      <c r="AP440" s="18">
        <v>4.1571047559528598</v>
      </c>
      <c r="AQ440" s="16">
        <v>0.11417373115695199</v>
      </c>
      <c r="AR440" s="18">
        <v>2.5832527653253301</v>
      </c>
      <c r="AS440" s="16">
        <v>0.12609816138402799</v>
      </c>
    </row>
    <row r="441" spans="2:45" x14ac:dyDescent="0.2">
      <c r="B441" s="29"/>
      <c r="C441" s="29"/>
      <c r="D441" s="29"/>
      <c r="E441" s="14" t="s">
        <v>280</v>
      </c>
      <c r="F441" s="15">
        <v>92912.74</v>
      </c>
      <c r="G441" s="16">
        <v>0.155371998045712</v>
      </c>
      <c r="H441" s="17">
        <v>20502.8</v>
      </c>
      <c r="I441" s="16">
        <v>0.220654705487314</v>
      </c>
      <c r="J441" s="17">
        <v>33571.300000000003</v>
      </c>
      <c r="K441" s="16">
        <v>0.201320578429384</v>
      </c>
      <c r="L441" s="18">
        <v>4.5317098152447501</v>
      </c>
      <c r="M441" s="16">
        <v>-5.3481715302559303E-2</v>
      </c>
      <c r="N441" s="18">
        <v>2.76762413132646</v>
      </c>
      <c r="O441" s="16">
        <v>-3.8248391985214403E-2</v>
      </c>
      <c r="P441" s="15">
        <v>265902.87</v>
      </c>
      <c r="Q441" s="16">
        <v>8.4353116535464304E-2</v>
      </c>
      <c r="R441" s="17">
        <v>56611.73</v>
      </c>
      <c r="S441" s="16">
        <v>0.117996026209403</v>
      </c>
      <c r="T441" s="17">
        <v>93524.84</v>
      </c>
      <c r="U441" s="16">
        <v>0.105410154260088</v>
      </c>
      <c r="V441" s="18">
        <v>4.6969571500464697</v>
      </c>
      <c r="W441" s="16">
        <v>-3.0092154967674999E-2</v>
      </c>
      <c r="X441" s="18">
        <v>2.8431256337888402</v>
      </c>
      <c r="Y441" s="16">
        <v>-1.9049072096428098E-2</v>
      </c>
      <c r="Z441" s="15">
        <v>484062.85</v>
      </c>
      <c r="AA441" s="16">
        <v>0.110055510474961</v>
      </c>
      <c r="AB441" s="17">
        <v>99272.73</v>
      </c>
      <c r="AC441" s="16">
        <v>0.13592326326777801</v>
      </c>
      <c r="AD441" s="17">
        <v>167643.44</v>
      </c>
      <c r="AE441" s="16">
        <v>0.128874652772447</v>
      </c>
      <c r="AF441" s="18">
        <v>4.8760908458949404</v>
      </c>
      <c r="AG441" s="16">
        <v>-2.2772447426071998E-2</v>
      </c>
      <c r="AH441" s="18">
        <v>2.88745476709378</v>
      </c>
      <c r="AI441" s="16">
        <v>-1.6670710296548701E-2</v>
      </c>
      <c r="AJ441" s="15">
        <v>1032748.19</v>
      </c>
      <c r="AK441" s="16">
        <v>0.16647481026128699</v>
      </c>
      <c r="AL441" s="17">
        <v>205410.71</v>
      </c>
      <c r="AM441" s="16">
        <v>0.22184052766958701</v>
      </c>
      <c r="AN441" s="17">
        <v>351147.35</v>
      </c>
      <c r="AO441" s="16">
        <v>0.156291178674794</v>
      </c>
      <c r="AP441" s="18">
        <v>5.0277231893117902</v>
      </c>
      <c r="AQ441" s="16">
        <v>-4.5313374498960897E-2</v>
      </c>
      <c r="AR441" s="18">
        <v>2.9410678736433602</v>
      </c>
      <c r="AS441" s="16">
        <v>8.8071514980893797E-3</v>
      </c>
    </row>
    <row r="442" spans="2:45" x14ac:dyDescent="0.2">
      <c r="B442" s="29"/>
      <c r="C442" s="29"/>
      <c r="D442" s="29"/>
      <c r="E442" s="14" t="s">
        <v>281</v>
      </c>
      <c r="F442" s="15">
        <v>104227.96</v>
      </c>
      <c r="G442" s="16">
        <v>8.8892132169415897E-2</v>
      </c>
      <c r="H442" s="17">
        <v>27101.99</v>
      </c>
      <c r="I442" s="16">
        <v>0.18846119608301401</v>
      </c>
      <c r="J442" s="17">
        <v>45856.25</v>
      </c>
      <c r="K442" s="16">
        <v>0.18695562141664601</v>
      </c>
      <c r="L442" s="18">
        <v>3.8457677831037498</v>
      </c>
      <c r="M442" s="16">
        <v>-8.3779819014505999E-2</v>
      </c>
      <c r="N442" s="18">
        <v>2.2729281177592999</v>
      </c>
      <c r="O442" s="16">
        <v>-8.2617654340092495E-2</v>
      </c>
      <c r="P442" s="15">
        <v>327915.65999999997</v>
      </c>
      <c r="Q442" s="16">
        <v>8.8908576195005196E-2</v>
      </c>
      <c r="R442" s="17">
        <v>82963.97</v>
      </c>
      <c r="S442" s="16">
        <v>0.1025242690578</v>
      </c>
      <c r="T442" s="17">
        <v>142388.43</v>
      </c>
      <c r="U442" s="16">
        <v>0.11657907265121201</v>
      </c>
      <c r="V442" s="18">
        <v>3.9525068532761898</v>
      </c>
      <c r="W442" s="16">
        <v>-1.23495629483338E-2</v>
      </c>
      <c r="X442" s="18">
        <v>2.30296562719316</v>
      </c>
      <c r="Y442" s="16">
        <v>-2.4781492985092E-2</v>
      </c>
      <c r="Z442" s="15">
        <v>626742.29</v>
      </c>
      <c r="AA442" s="16">
        <v>0.16069276478102801</v>
      </c>
      <c r="AB442" s="17">
        <v>158457.75</v>
      </c>
      <c r="AC442" s="16">
        <v>0.160443347502573</v>
      </c>
      <c r="AD442" s="17">
        <v>275410.71999999997</v>
      </c>
      <c r="AE442" s="16">
        <v>0.186275984419987</v>
      </c>
      <c r="AF442" s="18">
        <v>3.9552643528006701</v>
      </c>
      <c r="AG442" s="16">
        <v>2.1493274875678201E-4</v>
      </c>
      <c r="AH442" s="18">
        <v>2.27566410632092</v>
      </c>
      <c r="AI442" s="16">
        <v>-2.1565993053014099E-2</v>
      </c>
      <c r="AJ442" s="15">
        <v>1306835.82</v>
      </c>
      <c r="AK442" s="16">
        <v>0.25608222257253399</v>
      </c>
      <c r="AL442" s="17">
        <v>320927.96999999997</v>
      </c>
      <c r="AM442" s="16">
        <v>0.21086370409598401</v>
      </c>
      <c r="AN442" s="17">
        <v>562243.26</v>
      </c>
      <c r="AO442" s="16">
        <v>0.22362663429565099</v>
      </c>
      <c r="AP442" s="18">
        <v>4.0720533644979602</v>
      </c>
      <c r="AQ442" s="16">
        <v>3.7344020077229902E-2</v>
      </c>
      <c r="AR442" s="18">
        <v>2.32432456371287</v>
      </c>
      <c r="AS442" s="16">
        <v>2.65240943333712E-2</v>
      </c>
    </row>
    <row r="443" spans="2:45" x14ac:dyDescent="0.2">
      <c r="B443" s="29"/>
      <c r="C443" s="29"/>
      <c r="D443" s="29"/>
      <c r="E443" s="14" t="s">
        <v>282</v>
      </c>
      <c r="F443" s="15">
        <v>253733.63</v>
      </c>
      <c r="G443" s="16">
        <v>5.9099697576744603E-2</v>
      </c>
      <c r="H443" s="17">
        <v>51710.44</v>
      </c>
      <c r="I443" s="16">
        <v>3.1296007556258103E-2</v>
      </c>
      <c r="J443" s="17">
        <v>81570.2</v>
      </c>
      <c r="K443" s="16">
        <v>2.0670369950497099E-2</v>
      </c>
      <c r="L443" s="18">
        <v>4.9068163024720004</v>
      </c>
      <c r="M443" s="16">
        <v>2.6959951184500001E-2</v>
      </c>
      <c r="N443" s="18">
        <v>3.1106167448406401</v>
      </c>
      <c r="O443" s="16">
        <v>3.7651066159696003E-2</v>
      </c>
      <c r="P443" s="15">
        <v>833877.96</v>
      </c>
      <c r="Q443" s="16">
        <v>0.14600029759139399</v>
      </c>
      <c r="R443" s="17">
        <v>169768.63</v>
      </c>
      <c r="S443" s="16">
        <v>0.11504248256159801</v>
      </c>
      <c r="T443" s="17">
        <v>263951.59000000003</v>
      </c>
      <c r="U443" s="16">
        <v>8.4790218986981802E-2</v>
      </c>
      <c r="V443" s="18">
        <v>4.9118494977546803</v>
      </c>
      <c r="W443" s="16">
        <v>2.7763798701799802E-2</v>
      </c>
      <c r="X443" s="18">
        <v>3.1592079441537</v>
      </c>
      <c r="Y443" s="16">
        <v>5.6425728710544999E-2</v>
      </c>
      <c r="Z443" s="15">
        <v>1566825.91</v>
      </c>
      <c r="AA443" s="16">
        <v>0.172140919860304</v>
      </c>
      <c r="AB443" s="17">
        <v>321931.48</v>
      </c>
      <c r="AC443" s="16">
        <v>0.17591193481752801</v>
      </c>
      <c r="AD443" s="17">
        <v>501137.5</v>
      </c>
      <c r="AE443" s="16">
        <v>0.102276209307886</v>
      </c>
      <c r="AF443" s="18">
        <v>4.8669546389188199</v>
      </c>
      <c r="AG443" s="16">
        <v>-3.2068855205630198E-3</v>
      </c>
      <c r="AH443" s="18">
        <v>3.1265389439026201</v>
      </c>
      <c r="AI443" s="16">
        <v>6.3382217598877397E-2</v>
      </c>
      <c r="AJ443" s="15">
        <v>3082533.39</v>
      </c>
      <c r="AK443" s="16">
        <v>0.23680430962551899</v>
      </c>
      <c r="AL443" s="17">
        <v>637440.46</v>
      </c>
      <c r="AM443" s="16">
        <v>0.30815153031598602</v>
      </c>
      <c r="AN443" s="17">
        <v>993282.75</v>
      </c>
      <c r="AO443" s="16">
        <v>0.15155243975454799</v>
      </c>
      <c r="AP443" s="18">
        <v>4.8357981386998903</v>
      </c>
      <c r="AQ443" s="16">
        <v>-5.4540486355760698E-2</v>
      </c>
      <c r="AR443" s="18">
        <v>3.1033795663923498</v>
      </c>
      <c r="AS443" s="16">
        <v>7.4032121271995405E-2</v>
      </c>
    </row>
    <row r="444" spans="2:45" x14ac:dyDescent="0.2">
      <c r="B444" s="29"/>
      <c r="C444" s="29"/>
      <c r="D444" s="29"/>
      <c r="E444" s="14" t="s">
        <v>283</v>
      </c>
      <c r="F444" s="15">
        <v>285701.03000000003</v>
      </c>
      <c r="G444" s="16">
        <v>0.21827431319446899</v>
      </c>
      <c r="H444" s="17">
        <v>56940.02</v>
      </c>
      <c r="I444" s="16">
        <v>3.8435788708482903E-2</v>
      </c>
      <c r="J444" s="17">
        <v>99459.26</v>
      </c>
      <c r="K444" s="16">
        <v>0.13733860329297801</v>
      </c>
      <c r="L444" s="18">
        <v>5.0175786731371002</v>
      </c>
      <c r="M444" s="16">
        <v>0.17318213262820401</v>
      </c>
      <c r="N444" s="18">
        <v>2.8725432905895301</v>
      </c>
      <c r="O444" s="16">
        <v>7.1162369471285805E-2</v>
      </c>
      <c r="P444" s="15">
        <v>928901.47</v>
      </c>
      <c r="Q444" s="16">
        <v>0.28845657779899803</v>
      </c>
      <c r="R444" s="17">
        <v>184874.45</v>
      </c>
      <c r="S444" s="16">
        <v>0.10664696494994</v>
      </c>
      <c r="T444" s="17">
        <v>324892.96999999997</v>
      </c>
      <c r="U444" s="16">
        <v>0.2040270369028</v>
      </c>
      <c r="V444" s="18">
        <v>5.0244988964132098</v>
      </c>
      <c r="W444" s="16">
        <v>0.164288719535125</v>
      </c>
      <c r="X444" s="18">
        <v>2.8590999368191898</v>
      </c>
      <c r="Y444" s="16">
        <v>7.0122628735465098E-2</v>
      </c>
      <c r="Z444" s="15">
        <v>1742650.51</v>
      </c>
      <c r="AA444" s="16">
        <v>0.29030274225959102</v>
      </c>
      <c r="AB444" s="17">
        <v>359571.79</v>
      </c>
      <c r="AC444" s="16">
        <v>0.13428967722037399</v>
      </c>
      <c r="AD444" s="17">
        <v>613194.65</v>
      </c>
      <c r="AE444" s="16">
        <v>0.21158618841341301</v>
      </c>
      <c r="AF444" s="18">
        <v>4.8464605913606302</v>
      </c>
      <c r="AG444" s="16">
        <v>0.13754252390053801</v>
      </c>
      <c r="AH444" s="18">
        <v>2.84192060384088</v>
      </c>
      <c r="AI444" s="16">
        <v>6.4969834254431896E-2</v>
      </c>
      <c r="AJ444" s="15">
        <v>3324042.29</v>
      </c>
      <c r="AK444" s="16">
        <v>0.28519271830514598</v>
      </c>
      <c r="AL444" s="17">
        <v>720731.87</v>
      </c>
      <c r="AM444" s="16">
        <v>0.15813023537847701</v>
      </c>
      <c r="AN444" s="17">
        <v>1182252.6299999999</v>
      </c>
      <c r="AO444" s="16">
        <v>0.21951953729391299</v>
      </c>
      <c r="AP444" s="18">
        <v>4.6120373308870004</v>
      </c>
      <c r="AQ444" s="16">
        <v>0.109713466625059</v>
      </c>
      <c r="AR444" s="18">
        <v>2.81161758971938</v>
      </c>
      <c r="AS444" s="16">
        <v>5.3851684210783998E-2</v>
      </c>
    </row>
    <row r="445" spans="2:45" x14ac:dyDescent="0.2">
      <c r="B445" s="29"/>
      <c r="C445" s="29"/>
      <c r="D445" s="29"/>
      <c r="E445" s="14" t="s">
        <v>284</v>
      </c>
      <c r="F445" s="15">
        <v>217122.24</v>
      </c>
      <c r="G445" s="16">
        <v>0.29457086003050098</v>
      </c>
      <c r="H445" s="17">
        <v>69299.850000000006</v>
      </c>
      <c r="I445" s="16">
        <v>0.64042998769319803</v>
      </c>
      <c r="J445" s="17">
        <v>111300.17</v>
      </c>
      <c r="K445" s="16">
        <v>0.625631154348258</v>
      </c>
      <c r="L445" s="18">
        <v>3.1330838378438002</v>
      </c>
      <c r="M445" s="16">
        <v>-0.210834433811497</v>
      </c>
      <c r="N445" s="18">
        <v>1.9507808478639299</v>
      </c>
      <c r="O445" s="16">
        <v>-0.20365031356112501</v>
      </c>
      <c r="P445" s="15">
        <v>695386.85</v>
      </c>
      <c r="Q445" s="16">
        <v>0.25092118667930502</v>
      </c>
      <c r="R445" s="17">
        <v>208769.81</v>
      </c>
      <c r="S445" s="16">
        <v>0.40854996069253502</v>
      </c>
      <c r="T445" s="17">
        <v>339934.78</v>
      </c>
      <c r="U445" s="16">
        <v>0.42857950939891498</v>
      </c>
      <c r="V445" s="18">
        <v>3.3308783966417401</v>
      </c>
      <c r="W445" s="16">
        <v>-0.11190854312028101</v>
      </c>
      <c r="X445" s="18">
        <v>2.0456478445659498</v>
      </c>
      <c r="Y445" s="16">
        <v>-0.12436012245083999</v>
      </c>
      <c r="Z445" s="15">
        <v>1286330.55</v>
      </c>
      <c r="AA445" s="16">
        <v>0.236397618337397</v>
      </c>
      <c r="AB445" s="17">
        <v>394145.89</v>
      </c>
      <c r="AC445" s="16">
        <v>0.33556286386970502</v>
      </c>
      <c r="AD445" s="17">
        <v>648308.59</v>
      </c>
      <c r="AE445" s="16">
        <v>0.358448541150786</v>
      </c>
      <c r="AF445" s="18">
        <v>3.2635899108322599</v>
      </c>
      <c r="AG445" s="16">
        <v>-7.4249777539473705E-2</v>
      </c>
      <c r="AH445" s="18">
        <v>1.98413312709616</v>
      </c>
      <c r="AI445" s="16">
        <v>-8.9845819783497594E-2</v>
      </c>
      <c r="AJ445" s="15">
        <v>2553057.84</v>
      </c>
      <c r="AK445" s="16">
        <v>0.29691514208762698</v>
      </c>
      <c r="AL445" s="17">
        <v>746603.51</v>
      </c>
      <c r="AM445" s="16">
        <v>0.251398719787918</v>
      </c>
      <c r="AN445" s="17">
        <v>1235719.69</v>
      </c>
      <c r="AO445" s="16">
        <v>0.27188993770761699</v>
      </c>
      <c r="AP445" s="18">
        <v>3.4195631359943599</v>
      </c>
      <c r="AQ445" s="16">
        <v>3.6372437960798303E-2</v>
      </c>
      <c r="AR445" s="18">
        <v>2.0660493319484101</v>
      </c>
      <c r="AS445" s="16">
        <v>1.96756052847726E-2</v>
      </c>
    </row>
    <row r="446" spans="2:45" x14ac:dyDescent="0.2">
      <c r="B446" s="29"/>
      <c r="C446" s="29"/>
      <c r="D446" s="29"/>
      <c r="E446" s="14" t="s">
        <v>285</v>
      </c>
      <c r="F446" s="15">
        <v>115541.93</v>
      </c>
      <c r="G446" s="16">
        <v>0.64865946989505896</v>
      </c>
      <c r="H446" s="17">
        <v>45847.5</v>
      </c>
      <c r="I446" s="16">
        <v>1.3041943649952401</v>
      </c>
      <c r="J446" s="17">
        <v>71901.399999999994</v>
      </c>
      <c r="K446" s="16">
        <v>1.2475838943587401</v>
      </c>
      <c r="L446" s="18">
        <v>2.5201358852718299</v>
      </c>
      <c r="M446" s="16">
        <v>-0.28449635371864002</v>
      </c>
      <c r="N446" s="18">
        <v>1.60694965605677</v>
      </c>
      <c r="O446" s="16">
        <v>-0.26647478030383298</v>
      </c>
      <c r="P446" s="15">
        <v>380009.28</v>
      </c>
      <c r="Q446" s="16">
        <v>0.43514160536306901</v>
      </c>
      <c r="R446" s="17">
        <v>142076.57999999999</v>
      </c>
      <c r="S446" s="16">
        <v>0.76508498837845895</v>
      </c>
      <c r="T446" s="17">
        <v>226549.57</v>
      </c>
      <c r="U446" s="16">
        <v>0.75556158782109895</v>
      </c>
      <c r="V446" s="18">
        <v>2.6746792469244398</v>
      </c>
      <c r="W446" s="16">
        <v>-0.18692775995930999</v>
      </c>
      <c r="X446" s="18">
        <v>1.67737806785508</v>
      </c>
      <c r="Y446" s="16">
        <v>-0.182517084379658</v>
      </c>
      <c r="Z446" s="15">
        <v>690735.9</v>
      </c>
      <c r="AA446" s="16">
        <v>0.30943317665437797</v>
      </c>
      <c r="AB446" s="17">
        <v>267243.71999999997</v>
      </c>
      <c r="AC446" s="16">
        <v>0.53778084004913895</v>
      </c>
      <c r="AD446" s="17">
        <v>430356.27</v>
      </c>
      <c r="AE446" s="16">
        <v>0.53123601235303597</v>
      </c>
      <c r="AF446" s="18">
        <v>2.5846665358497498</v>
      </c>
      <c r="AG446" s="16">
        <v>-0.148491681940493</v>
      </c>
      <c r="AH446" s="18">
        <v>1.60503273253112</v>
      </c>
      <c r="AI446" s="16">
        <v>-0.144852154670667</v>
      </c>
      <c r="AJ446" s="15">
        <v>1363944.37</v>
      </c>
      <c r="AK446" s="16">
        <v>0.238250952212058</v>
      </c>
      <c r="AL446" s="17">
        <v>504333.58</v>
      </c>
      <c r="AM446" s="16">
        <v>0.28562602657782798</v>
      </c>
      <c r="AN446" s="17">
        <v>813901.15</v>
      </c>
      <c r="AO446" s="16">
        <v>0.27311239689528699</v>
      </c>
      <c r="AP446" s="18">
        <v>2.7044488491129202</v>
      </c>
      <c r="AQ446" s="16">
        <v>-3.6849809654115502E-2</v>
      </c>
      <c r="AR446" s="18">
        <v>1.6758108401739</v>
      </c>
      <c r="AS446" s="16">
        <v>-2.7382849124904199E-2</v>
      </c>
    </row>
    <row r="447" spans="2:45" x14ac:dyDescent="0.2">
      <c r="B447" s="29"/>
      <c r="C447" s="29"/>
      <c r="D447" s="29"/>
      <c r="E447" s="14" t="s">
        <v>286</v>
      </c>
      <c r="F447" s="15">
        <v>176386.44</v>
      </c>
      <c r="G447" s="16">
        <v>3.9243287881208899E-2</v>
      </c>
      <c r="H447" s="17">
        <v>42018.11</v>
      </c>
      <c r="I447" s="16">
        <v>3.9260177701202499E-2</v>
      </c>
      <c r="J447" s="17">
        <v>63811.46</v>
      </c>
      <c r="K447" s="16">
        <v>2.8061191199378999E-2</v>
      </c>
      <c r="L447" s="18">
        <v>4.1978670625594496</v>
      </c>
      <c r="M447" s="16">
        <v>-1.6251772516611699E-5</v>
      </c>
      <c r="N447" s="18">
        <v>2.76418123014267</v>
      </c>
      <c r="O447" s="16">
        <v>1.0876878514190801E-2</v>
      </c>
      <c r="P447" s="15">
        <v>580398.85</v>
      </c>
      <c r="Q447" s="16">
        <v>-7.0391760336014103E-2</v>
      </c>
      <c r="R447" s="17">
        <v>137412.74</v>
      </c>
      <c r="S447" s="16">
        <v>-8.7028118189264994E-2</v>
      </c>
      <c r="T447" s="17">
        <v>206635.81</v>
      </c>
      <c r="U447" s="16">
        <v>-0.145440293480877</v>
      </c>
      <c r="V447" s="18">
        <v>4.22376302226417</v>
      </c>
      <c r="W447" s="16">
        <v>1.8222201783756099E-2</v>
      </c>
      <c r="X447" s="18">
        <v>2.80880090435438</v>
      </c>
      <c r="Y447" s="16">
        <v>8.7821286882993302E-2</v>
      </c>
      <c r="Z447" s="15">
        <v>1095745.3999999999</v>
      </c>
      <c r="AA447" s="16">
        <v>-0.159238798967026</v>
      </c>
      <c r="AB447" s="17">
        <v>258737.92000000001</v>
      </c>
      <c r="AC447" s="16">
        <v>-0.18849412542680899</v>
      </c>
      <c r="AD447" s="17">
        <v>392238.43</v>
      </c>
      <c r="AE447" s="16">
        <v>-0.25311020463594103</v>
      </c>
      <c r="AF447" s="18">
        <v>4.2349625443383001</v>
      </c>
      <c r="AG447" s="16">
        <v>3.6050665036984203E-2</v>
      </c>
      <c r="AH447" s="18">
        <v>2.7935697172762999</v>
      </c>
      <c r="AI447" s="16">
        <v>0.12568307433248499</v>
      </c>
      <c r="AJ447" s="15">
        <v>2259623.87</v>
      </c>
      <c r="AK447" s="16">
        <v>-0.15700068818474699</v>
      </c>
      <c r="AL447" s="17">
        <v>524964.46</v>
      </c>
      <c r="AM447" s="16">
        <v>-0.17933113241617901</v>
      </c>
      <c r="AN447" s="17">
        <v>798769.31</v>
      </c>
      <c r="AO447" s="16">
        <v>-0.25460921951498</v>
      </c>
      <c r="AP447" s="18">
        <v>4.3043368497745496</v>
      </c>
      <c r="AQ447" s="16">
        <v>2.7210054034554901E-2</v>
      </c>
      <c r="AR447" s="18">
        <v>2.8288816829980599</v>
      </c>
      <c r="AS447" s="16">
        <v>0.130949474940809</v>
      </c>
    </row>
    <row r="448" spans="2:45" x14ac:dyDescent="0.2">
      <c r="B448" s="29"/>
      <c r="C448" s="29"/>
      <c r="D448" s="29"/>
      <c r="E448" s="14" t="s">
        <v>287</v>
      </c>
      <c r="F448" s="15">
        <v>196770.11</v>
      </c>
      <c r="G448" s="16">
        <v>0.16844166535830399</v>
      </c>
      <c r="H448" s="17">
        <v>46969.440000000002</v>
      </c>
      <c r="I448" s="16">
        <v>8.5455759350872601E-2</v>
      </c>
      <c r="J448" s="17">
        <v>66812.820000000007</v>
      </c>
      <c r="K448" s="16">
        <v>5.8064563126937398E-2</v>
      </c>
      <c r="L448" s="18">
        <v>4.18932203577475</v>
      </c>
      <c r="M448" s="16">
        <v>7.6452591727053806E-2</v>
      </c>
      <c r="N448" s="18">
        <v>2.9450951179728699</v>
      </c>
      <c r="O448" s="16">
        <v>0.104319817597109</v>
      </c>
      <c r="P448" s="15">
        <v>604442.67000000004</v>
      </c>
      <c r="Q448" s="16">
        <v>-5.9481641674358099E-2</v>
      </c>
      <c r="R448" s="17">
        <v>148826.39000000001</v>
      </c>
      <c r="S448" s="16">
        <v>-5.6715687414755703E-2</v>
      </c>
      <c r="T448" s="17">
        <v>211215.55</v>
      </c>
      <c r="U448" s="16">
        <v>-0.15751989564546001</v>
      </c>
      <c r="V448" s="18">
        <v>4.0613944207072397</v>
      </c>
      <c r="W448" s="16">
        <v>-2.9322593651767599E-3</v>
      </c>
      <c r="X448" s="18">
        <v>2.8617337596592698</v>
      </c>
      <c r="Y448" s="16">
        <v>0.11636862813064699</v>
      </c>
      <c r="Z448" s="15">
        <v>1143043.1399999999</v>
      </c>
      <c r="AA448" s="16">
        <v>-0.18528171962562101</v>
      </c>
      <c r="AB448" s="17">
        <v>286529.57</v>
      </c>
      <c r="AC448" s="16">
        <v>-0.19098931908349001</v>
      </c>
      <c r="AD448" s="17">
        <v>405963.23</v>
      </c>
      <c r="AE448" s="16">
        <v>-0.29962594049907698</v>
      </c>
      <c r="AF448" s="18">
        <v>3.98926763475058</v>
      </c>
      <c r="AG448" s="16">
        <v>7.0550359748074096E-3</v>
      </c>
      <c r="AH448" s="18">
        <v>2.8156321940782698</v>
      </c>
      <c r="AI448" s="16">
        <v>0.16326164472016</v>
      </c>
      <c r="AJ448" s="15">
        <v>2429892.4300000002</v>
      </c>
      <c r="AK448" s="16">
        <v>-0.197121640891153</v>
      </c>
      <c r="AL448" s="17">
        <v>599848.27</v>
      </c>
      <c r="AM448" s="16">
        <v>-0.215219695160281</v>
      </c>
      <c r="AN448" s="17">
        <v>858009.16</v>
      </c>
      <c r="AO448" s="16">
        <v>-0.31396831550915999</v>
      </c>
      <c r="AP448" s="18">
        <v>4.0508451078803596</v>
      </c>
      <c r="AQ448" s="16">
        <v>2.3061300286867301E-2</v>
      </c>
      <c r="AR448" s="18">
        <v>2.8320122246713502</v>
      </c>
      <c r="AS448" s="16">
        <v>0.17032256273225599</v>
      </c>
    </row>
    <row r="449" spans="2:45" x14ac:dyDescent="0.2">
      <c r="B449" s="29"/>
      <c r="C449" s="29"/>
      <c r="D449" s="29"/>
      <c r="E449" s="14" t="s">
        <v>288</v>
      </c>
      <c r="F449" s="15">
        <v>223940.84</v>
      </c>
      <c r="G449" s="16">
        <v>0.14120042174418401</v>
      </c>
      <c r="H449" s="17">
        <v>42474.58</v>
      </c>
      <c r="I449" s="16">
        <v>9.6962642467737198E-2</v>
      </c>
      <c r="J449" s="17">
        <v>70430.55</v>
      </c>
      <c r="K449" s="16">
        <v>8.46651293895445E-2</v>
      </c>
      <c r="L449" s="18">
        <v>5.2723497207035397</v>
      </c>
      <c r="M449" s="16">
        <v>4.0327516693667402E-2</v>
      </c>
      <c r="N449" s="18">
        <v>3.17959805794503</v>
      </c>
      <c r="O449" s="16">
        <v>5.2122347093852099E-2</v>
      </c>
      <c r="P449" s="15">
        <v>714135.39</v>
      </c>
      <c r="Q449" s="16">
        <v>0.21430321850753301</v>
      </c>
      <c r="R449" s="17">
        <v>137193.42000000001</v>
      </c>
      <c r="S449" s="16">
        <v>0.18822509457755399</v>
      </c>
      <c r="T449" s="17">
        <v>225846.71</v>
      </c>
      <c r="U449" s="16">
        <v>0.16238536170861001</v>
      </c>
      <c r="V449" s="18">
        <v>5.20531808303926</v>
      </c>
      <c r="W449" s="16">
        <v>2.1947124369773301E-2</v>
      </c>
      <c r="X449" s="18">
        <v>3.1620358339512702</v>
      </c>
      <c r="Y449" s="16">
        <v>4.46649265460533E-2</v>
      </c>
      <c r="Z449" s="15">
        <v>1346643.12</v>
      </c>
      <c r="AA449" s="16">
        <v>0.27045683461107201</v>
      </c>
      <c r="AB449" s="17">
        <v>261821.43</v>
      </c>
      <c r="AC449" s="16">
        <v>0.27051568087394201</v>
      </c>
      <c r="AD449" s="17">
        <v>430909.22</v>
      </c>
      <c r="AE449" s="16">
        <v>0.19685964525328101</v>
      </c>
      <c r="AF449" s="18">
        <v>5.1433647734641097</v>
      </c>
      <c r="AG449" s="16">
        <v>-4.6316833200734198E-5</v>
      </c>
      <c r="AH449" s="18">
        <v>3.1251202283395099</v>
      </c>
      <c r="AI449" s="16">
        <v>6.1491913149278703E-2</v>
      </c>
      <c r="AJ449" s="15">
        <v>2620397.6</v>
      </c>
      <c r="AK449" s="16">
        <v>0.38621996951572302</v>
      </c>
      <c r="AL449" s="17">
        <v>510803.27</v>
      </c>
      <c r="AM449" s="16">
        <v>0.38283060038341099</v>
      </c>
      <c r="AN449" s="17">
        <v>841283.95</v>
      </c>
      <c r="AO449" s="16">
        <v>0.28285671366889398</v>
      </c>
      <c r="AP449" s="18">
        <v>5.1299546300868402</v>
      </c>
      <c r="AQ449" s="16">
        <v>2.45103712007291E-3</v>
      </c>
      <c r="AR449" s="18">
        <v>3.1147600046333901</v>
      </c>
      <c r="AS449" s="16">
        <v>8.0572720823369595E-2</v>
      </c>
    </row>
    <row r="450" spans="2:45" x14ac:dyDescent="0.2">
      <c r="B450" s="29"/>
      <c r="C450" s="29"/>
      <c r="D450" s="29"/>
      <c r="E450" s="14" t="s">
        <v>289</v>
      </c>
      <c r="F450" s="15">
        <v>113807.25</v>
      </c>
      <c r="G450" s="16">
        <v>0.19262008017920401</v>
      </c>
      <c r="H450" s="17">
        <v>31283.23</v>
      </c>
      <c r="I450" s="16">
        <v>0.34017129973340698</v>
      </c>
      <c r="J450" s="17">
        <v>46863.72</v>
      </c>
      <c r="K450" s="16">
        <v>0.34522024008237201</v>
      </c>
      <c r="L450" s="18">
        <v>3.6379635350953201</v>
      </c>
      <c r="M450" s="16">
        <v>-0.11009877586809599</v>
      </c>
      <c r="N450" s="18">
        <v>2.4284723875953498</v>
      </c>
      <c r="O450" s="16">
        <v>-0.11343879266477799</v>
      </c>
      <c r="P450" s="15">
        <v>362299.63</v>
      </c>
      <c r="Q450" s="16">
        <v>0.18510517860089701</v>
      </c>
      <c r="R450" s="17">
        <v>95448.3</v>
      </c>
      <c r="S450" s="16">
        <v>0.218688438060477</v>
      </c>
      <c r="T450" s="17">
        <v>143257.21</v>
      </c>
      <c r="U450" s="16">
        <v>0.22208182613939401</v>
      </c>
      <c r="V450" s="18">
        <v>3.7957682850297001</v>
      </c>
      <c r="W450" s="16">
        <v>-2.75568869046031E-2</v>
      </c>
      <c r="X450" s="18">
        <v>2.5290149794205798</v>
      </c>
      <c r="Y450" s="16">
        <v>-3.0257096331517901E-2</v>
      </c>
      <c r="Z450" s="15">
        <v>679255.65</v>
      </c>
      <c r="AA450" s="16">
        <v>0.22609821068767899</v>
      </c>
      <c r="AB450" s="17">
        <v>181041.55</v>
      </c>
      <c r="AC450" s="16">
        <v>0.22858911347983599</v>
      </c>
      <c r="AD450" s="17">
        <v>275669.69</v>
      </c>
      <c r="AE450" s="16">
        <v>0.24224274478860899</v>
      </c>
      <c r="AF450" s="18">
        <v>3.7519323602786199</v>
      </c>
      <c r="AG450" s="16">
        <v>-2.0274498323545002E-3</v>
      </c>
      <c r="AH450" s="18">
        <v>2.4640200741692002</v>
      </c>
      <c r="AI450" s="16">
        <v>-1.29962796471611E-2</v>
      </c>
      <c r="AJ450" s="15">
        <v>1360066.64</v>
      </c>
      <c r="AK450" s="16">
        <v>0.33400673832639</v>
      </c>
      <c r="AL450" s="17">
        <v>351030.05</v>
      </c>
      <c r="AM450" s="16">
        <v>0.25764306552164301</v>
      </c>
      <c r="AN450" s="17">
        <v>543510.43999999994</v>
      </c>
      <c r="AO450" s="16">
        <v>0.25347519032796101</v>
      </c>
      <c r="AP450" s="18">
        <v>3.8745020262510299</v>
      </c>
      <c r="AQ450" s="16">
        <v>6.0719670706467402E-2</v>
      </c>
      <c r="AR450" s="18">
        <v>2.5023744530095899</v>
      </c>
      <c r="AS450" s="16">
        <v>6.4246623004447806E-2</v>
      </c>
    </row>
    <row r="451" spans="2:45" x14ac:dyDescent="0.2">
      <c r="B451" s="29"/>
      <c r="C451" s="29"/>
      <c r="D451" s="29"/>
      <c r="E451" s="14" t="s">
        <v>290</v>
      </c>
      <c r="F451" s="15">
        <v>98976.46</v>
      </c>
      <c r="G451" s="16">
        <v>-3.0119977215137698E-2</v>
      </c>
      <c r="H451" s="17">
        <v>21693.05</v>
      </c>
      <c r="I451" s="16">
        <v>-6.6695836387979698E-2</v>
      </c>
      <c r="J451" s="17">
        <v>38247.410000000003</v>
      </c>
      <c r="K451" s="16">
        <v>-5.58421409272628E-2</v>
      </c>
      <c r="L451" s="18">
        <v>4.56258847879851</v>
      </c>
      <c r="M451" s="16">
        <v>3.9189645347009097E-2</v>
      </c>
      <c r="N451" s="18">
        <v>2.5877950951450002</v>
      </c>
      <c r="O451" s="16">
        <v>2.7243499023973699E-2</v>
      </c>
      <c r="P451" s="15">
        <v>298224.93</v>
      </c>
      <c r="Q451" s="16">
        <v>1.5649918187757801E-2</v>
      </c>
      <c r="R451" s="17">
        <v>64964.54</v>
      </c>
      <c r="S451" s="16">
        <v>-2.26713567942009E-2</v>
      </c>
      <c r="T451" s="17">
        <v>113461.41</v>
      </c>
      <c r="U451" s="16">
        <v>-1.4773610015319299E-2</v>
      </c>
      <c r="V451" s="18">
        <v>4.5905801842051099</v>
      </c>
      <c r="W451" s="16">
        <v>3.9210223959321097E-2</v>
      </c>
      <c r="X451" s="18">
        <v>2.62842608777733</v>
      </c>
      <c r="Y451" s="16">
        <v>3.0879733340831699E-2</v>
      </c>
      <c r="Z451" s="15">
        <v>578997.82999999996</v>
      </c>
      <c r="AA451" s="16">
        <v>4.41571568810529E-2</v>
      </c>
      <c r="AB451" s="17">
        <v>127509.66</v>
      </c>
      <c r="AC451" s="16">
        <v>1.8994537164590399E-2</v>
      </c>
      <c r="AD451" s="17">
        <v>225049.76</v>
      </c>
      <c r="AE451" s="16">
        <v>2.39822308749559E-2</v>
      </c>
      <c r="AF451" s="18">
        <v>4.5408154174358204</v>
      </c>
      <c r="AG451" s="16">
        <v>2.4693576656926002E-2</v>
      </c>
      <c r="AH451" s="18">
        <v>2.5727547098917101</v>
      </c>
      <c r="AI451" s="16">
        <v>1.9702418067214199E-2</v>
      </c>
      <c r="AJ451" s="15">
        <v>1134873.4099999999</v>
      </c>
      <c r="AK451" s="16">
        <v>8.5010473383311497E-2</v>
      </c>
      <c r="AL451" s="17">
        <v>248893.51</v>
      </c>
      <c r="AM451" s="16">
        <v>0.11907100027458201</v>
      </c>
      <c r="AN451" s="17">
        <v>436136.96000000002</v>
      </c>
      <c r="AO451" s="16">
        <v>5.1349021284481898E-2</v>
      </c>
      <c r="AP451" s="18">
        <v>4.5596745772921103</v>
      </c>
      <c r="AQ451" s="16">
        <v>-3.04364306490949E-2</v>
      </c>
      <c r="AR451" s="18">
        <v>2.6021032704955802</v>
      </c>
      <c r="AS451" s="16">
        <v>3.2017390435864899E-2</v>
      </c>
    </row>
    <row r="452" spans="2:45" x14ac:dyDescent="0.2">
      <c r="B452" s="29"/>
      <c r="C452" s="29"/>
      <c r="D452" s="29"/>
      <c r="E452" s="14" t="s">
        <v>291</v>
      </c>
      <c r="F452" s="15">
        <v>166018</v>
      </c>
      <c r="G452" s="16">
        <v>0.12971790668003999</v>
      </c>
      <c r="H452" s="17">
        <v>28974.93</v>
      </c>
      <c r="I452" s="16">
        <v>7.3006064767135906E-2</v>
      </c>
      <c r="J452" s="17">
        <v>54912.12</v>
      </c>
      <c r="K452" s="16">
        <v>7.6018317666907601E-2</v>
      </c>
      <c r="L452" s="18">
        <v>5.7297118578025898</v>
      </c>
      <c r="M452" s="16">
        <v>5.2853235200689498E-2</v>
      </c>
      <c r="N452" s="18">
        <v>3.0233398382724999</v>
      </c>
      <c r="O452" s="16">
        <v>4.9905831649378202E-2</v>
      </c>
      <c r="P452" s="15">
        <v>568295.52</v>
      </c>
      <c r="Q452" s="16">
        <v>0.22914217636185899</v>
      </c>
      <c r="R452" s="17">
        <v>101228.95</v>
      </c>
      <c r="S452" s="16">
        <v>0.22324168814179199</v>
      </c>
      <c r="T452" s="17">
        <v>193098.75</v>
      </c>
      <c r="U452" s="16">
        <v>0.239025553671874</v>
      </c>
      <c r="V452" s="18">
        <v>5.6139624089749001</v>
      </c>
      <c r="W452" s="16">
        <v>4.8236487337434304E-3</v>
      </c>
      <c r="X452" s="18">
        <v>2.9430305478414498</v>
      </c>
      <c r="Y452" s="16">
        <v>-7.9767340396857903E-3</v>
      </c>
      <c r="Z452" s="15">
        <v>1081866.43</v>
      </c>
      <c r="AA452" s="16">
        <v>0.27999275874778701</v>
      </c>
      <c r="AB452" s="17">
        <v>195140.29</v>
      </c>
      <c r="AC452" s="16">
        <v>0.29547699028094998</v>
      </c>
      <c r="AD452" s="17">
        <v>376398.36</v>
      </c>
      <c r="AE452" s="16">
        <v>0.30826755008246598</v>
      </c>
      <c r="AF452" s="18">
        <v>5.5440443898079703</v>
      </c>
      <c r="AG452" s="16">
        <v>-1.1952533043296101E-2</v>
      </c>
      <c r="AH452" s="18">
        <v>2.8742591492694101</v>
      </c>
      <c r="AI452" s="16">
        <v>-2.1612392153957199E-2</v>
      </c>
      <c r="AJ452" s="15">
        <v>1999175.28</v>
      </c>
      <c r="AK452" s="16">
        <v>0.54418242315558296</v>
      </c>
      <c r="AL452" s="17">
        <v>364313.13</v>
      </c>
      <c r="AM452" s="16">
        <v>0.54051638294715298</v>
      </c>
      <c r="AN452" s="17">
        <v>710893.99</v>
      </c>
      <c r="AO452" s="16">
        <v>0.59099126979521299</v>
      </c>
      <c r="AP452" s="18">
        <v>5.4875191569406203</v>
      </c>
      <c r="AQ452" s="16">
        <v>2.3797476281403598E-3</v>
      </c>
      <c r="AR452" s="18">
        <v>2.81219887651603</v>
      </c>
      <c r="AS452" s="16">
        <v>-2.9421183841979899E-2</v>
      </c>
    </row>
    <row r="453" spans="2:45" x14ac:dyDescent="0.2">
      <c r="B453" s="29"/>
      <c r="C453" s="29"/>
      <c r="D453" s="29"/>
      <c r="E453" s="14" t="s">
        <v>292</v>
      </c>
      <c r="F453" s="15">
        <v>553588.35</v>
      </c>
      <c r="G453" s="16">
        <v>-1.32533768932197E-2</v>
      </c>
      <c r="H453" s="17">
        <v>105813.23</v>
      </c>
      <c r="I453" s="16">
        <v>-3.0102033707898001E-2</v>
      </c>
      <c r="J453" s="17">
        <v>213236.76</v>
      </c>
      <c r="K453" s="16">
        <v>-2.6350664469605899E-2</v>
      </c>
      <c r="L453" s="18">
        <v>5.2317498482940197</v>
      </c>
      <c r="M453" s="16">
        <v>1.7371576599021402E-2</v>
      </c>
      <c r="N453" s="18">
        <v>2.5961206219790598</v>
      </c>
      <c r="O453" s="16">
        <v>1.34517501306069E-2</v>
      </c>
      <c r="P453" s="15">
        <v>1847585.67</v>
      </c>
      <c r="Q453" s="16">
        <v>5.1839793423347401E-2</v>
      </c>
      <c r="R453" s="17">
        <v>352345.48</v>
      </c>
      <c r="S453" s="16">
        <v>3.6461070864077599E-2</v>
      </c>
      <c r="T453" s="17">
        <v>708986.29</v>
      </c>
      <c r="U453" s="16">
        <v>4.1045181999654602E-2</v>
      </c>
      <c r="V453" s="18">
        <v>5.2436763769468504</v>
      </c>
      <c r="W453" s="16">
        <v>1.48377232793209E-2</v>
      </c>
      <c r="X453" s="18">
        <v>2.6059540164027699</v>
      </c>
      <c r="Y453" s="16">
        <v>1.0369013382261E-2</v>
      </c>
      <c r="Z453" s="15">
        <v>3435773.68</v>
      </c>
      <c r="AA453" s="16">
        <v>3.0566015919742399E-2</v>
      </c>
      <c r="AB453" s="17">
        <v>657567.56000000006</v>
      </c>
      <c r="AC453" s="16">
        <v>1.3477370943912E-2</v>
      </c>
      <c r="AD453" s="17">
        <v>1332013.58</v>
      </c>
      <c r="AE453" s="16">
        <v>1.95185915968797E-2</v>
      </c>
      <c r="AF453" s="18">
        <v>5.2249744193585199</v>
      </c>
      <c r="AG453" s="16">
        <v>1.6861397664868098E-2</v>
      </c>
      <c r="AH453" s="18">
        <v>2.57938337235271</v>
      </c>
      <c r="AI453" s="16">
        <v>1.08359223793643E-2</v>
      </c>
      <c r="AJ453" s="15">
        <v>6738706.0199999996</v>
      </c>
      <c r="AK453" s="16">
        <v>8.3831742641010704E-2</v>
      </c>
      <c r="AL453" s="17">
        <v>1301992.78</v>
      </c>
      <c r="AM453" s="16">
        <v>7.9603361807325093E-2</v>
      </c>
      <c r="AN453" s="17">
        <v>2657194.52</v>
      </c>
      <c r="AO453" s="16">
        <v>8.6559782663387805E-2</v>
      </c>
      <c r="AP453" s="18">
        <v>5.1756861662473996</v>
      </c>
      <c r="AQ453" s="16">
        <v>3.9166058418037301E-3</v>
      </c>
      <c r="AR453" s="18">
        <v>2.53602285014497</v>
      </c>
      <c r="AS453" s="16">
        <v>-2.5107132307898399E-3</v>
      </c>
    </row>
    <row r="454" spans="2:45" x14ac:dyDescent="0.2">
      <c r="B454" s="29"/>
      <c r="C454" s="29"/>
      <c r="D454" s="29"/>
      <c r="E454" s="14" t="s">
        <v>293</v>
      </c>
      <c r="F454" s="15">
        <v>63589.760000000002</v>
      </c>
      <c r="G454" s="16">
        <v>0.37403791053832097</v>
      </c>
      <c r="H454" s="17">
        <v>15966.78</v>
      </c>
      <c r="I454" s="16">
        <v>0.74632017587032795</v>
      </c>
      <c r="J454" s="17">
        <v>24637.49</v>
      </c>
      <c r="K454" s="16">
        <v>0.71758888417154498</v>
      </c>
      <c r="L454" s="18">
        <v>3.9826289333228102</v>
      </c>
      <c r="M454" s="16">
        <v>-0.21318099079194899</v>
      </c>
      <c r="N454" s="18">
        <v>2.5810161668254401</v>
      </c>
      <c r="O454" s="16">
        <v>-0.200019327558079</v>
      </c>
      <c r="P454" s="15">
        <v>194817.17</v>
      </c>
      <c r="Q454" s="16">
        <v>0.37064737329225</v>
      </c>
      <c r="R454" s="17">
        <v>47502.39</v>
      </c>
      <c r="S454" s="16">
        <v>0.63114744247232402</v>
      </c>
      <c r="T454" s="17">
        <v>72746.59</v>
      </c>
      <c r="U454" s="16">
        <v>0.57166026522659097</v>
      </c>
      <c r="V454" s="18">
        <v>4.10120774975743</v>
      </c>
      <c r="W454" s="16">
        <v>-0.15970356964495799</v>
      </c>
      <c r="X454" s="18">
        <v>2.6780247706456102</v>
      </c>
      <c r="Y454" s="16">
        <v>-0.127898437328859</v>
      </c>
      <c r="Z454" s="15">
        <v>350241.37</v>
      </c>
      <c r="AA454" s="16">
        <v>0.38036556685571699</v>
      </c>
      <c r="AB454" s="17">
        <v>86009.279999999999</v>
      </c>
      <c r="AC454" s="16">
        <v>0.58371877073227896</v>
      </c>
      <c r="AD454" s="17">
        <v>135676.78</v>
      </c>
      <c r="AE454" s="16">
        <v>0.52937350559032703</v>
      </c>
      <c r="AF454" s="18">
        <v>4.0721346580275997</v>
      </c>
      <c r="AG454" s="16">
        <v>-0.128402344933081</v>
      </c>
      <c r="AH454" s="18">
        <v>2.5814392853368102</v>
      </c>
      <c r="AI454" s="16">
        <v>-9.7430704919327996E-2</v>
      </c>
      <c r="AJ454" s="15">
        <v>671749.9</v>
      </c>
      <c r="AK454" s="16">
        <v>0.422902603123121</v>
      </c>
      <c r="AL454" s="17">
        <v>157795.96</v>
      </c>
      <c r="AM454" s="16">
        <v>0.42829719262719101</v>
      </c>
      <c r="AN454" s="17">
        <v>253972.62</v>
      </c>
      <c r="AO454" s="16">
        <v>0.35933107706434397</v>
      </c>
      <c r="AP454" s="18">
        <v>4.2570792053231301</v>
      </c>
      <c r="AQ454" s="16">
        <v>-3.7769376933014099E-3</v>
      </c>
      <c r="AR454" s="18">
        <v>2.6449697609135998</v>
      </c>
      <c r="AS454" s="16">
        <v>4.6766771635993097E-2</v>
      </c>
    </row>
    <row r="455" spans="2:45" x14ac:dyDescent="0.2">
      <c r="B455" s="29"/>
      <c r="C455" s="29"/>
      <c r="D455" s="29"/>
      <c r="E455" s="14" t="s">
        <v>294</v>
      </c>
      <c r="F455" s="15">
        <v>313594.48</v>
      </c>
      <c r="G455" s="16">
        <v>-2.4015371032565201E-2</v>
      </c>
      <c r="H455" s="17">
        <v>66088.479999999996</v>
      </c>
      <c r="I455" s="16">
        <v>-5.6103284089175096E-3</v>
      </c>
      <c r="J455" s="17">
        <v>120688.2</v>
      </c>
      <c r="K455" s="16">
        <v>-4.4309191690806E-2</v>
      </c>
      <c r="L455" s="18">
        <v>4.7450702452227702</v>
      </c>
      <c r="M455" s="16">
        <v>-1.8508883538782502E-2</v>
      </c>
      <c r="N455" s="18">
        <v>2.59838559196342</v>
      </c>
      <c r="O455" s="16">
        <v>2.1234713656129601E-2</v>
      </c>
      <c r="P455" s="15">
        <v>986207.06</v>
      </c>
      <c r="Q455" s="16">
        <v>4.4856429098507199E-2</v>
      </c>
      <c r="R455" s="17">
        <v>203818.87</v>
      </c>
      <c r="S455" s="16">
        <v>5.2195472591813098E-2</v>
      </c>
      <c r="T455" s="17">
        <v>371906.42</v>
      </c>
      <c r="U455" s="16">
        <v>1.0758837946900799E-2</v>
      </c>
      <c r="V455" s="18">
        <v>4.8386445278594703</v>
      </c>
      <c r="W455" s="16">
        <v>-6.9749810605325797E-3</v>
      </c>
      <c r="X455" s="18">
        <v>2.6517613221089298</v>
      </c>
      <c r="Y455" s="16">
        <v>3.3734645566757503E-2</v>
      </c>
      <c r="Z455" s="15">
        <v>1906972.75</v>
      </c>
      <c r="AA455" s="16">
        <v>6.5874536367994105E-2</v>
      </c>
      <c r="AB455" s="17">
        <v>402297.68</v>
      </c>
      <c r="AC455" s="16">
        <v>8.5674809346658803E-2</v>
      </c>
      <c r="AD455" s="17">
        <v>740882.9</v>
      </c>
      <c r="AE455" s="16">
        <v>4.7779568225657203E-2</v>
      </c>
      <c r="AF455" s="18">
        <v>4.7402031997798204</v>
      </c>
      <c r="AG455" s="16">
        <v>-1.82377566543893E-2</v>
      </c>
      <c r="AH455" s="18">
        <v>2.5739192387892902</v>
      </c>
      <c r="AI455" s="16">
        <v>1.72698234352665E-2</v>
      </c>
      <c r="AJ455" s="15">
        <v>3654265.24</v>
      </c>
      <c r="AK455" s="16">
        <v>0.10249634603596899</v>
      </c>
      <c r="AL455" s="17">
        <v>757400.93</v>
      </c>
      <c r="AM455" s="16">
        <v>0.128513832248875</v>
      </c>
      <c r="AN455" s="17">
        <v>1406850.75</v>
      </c>
      <c r="AO455" s="16">
        <v>7.7921818410882596E-2</v>
      </c>
      <c r="AP455" s="18">
        <v>4.8247435344448304</v>
      </c>
      <c r="AQ455" s="16">
        <v>-2.3054645383529301E-2</v>
      </c>
      <c r="AR455" s="18">
        <v>2.5974789720942302</v>
      </c>
      <c r="AS455" s="16">
        <v>2.27980612372384E-2</v>
      </c>
    </row>
    <row r="456" spans="2:45" x14ac:dyDescent="0.2">
      <c r="B456" s="29"/>
      <c r="C456" s="29"/>
      <c r="D456" s="29"/>
      <c r="E456" s="14" t="s">
        <v>295</v>
      </c>
      <c r="F456" s="15">
        <v>242882.93</v>
      </c>
      <c r="G456" s="16">
        <v>0.140862020584683</v>
      </c>
      <c r="H456" s="17">
        <v>60892.35</v>
      </c>
      <c r="I456" s="16">
        <v>0.114053325400424</v>
      </c>
      <c r="J456" s="17">
        <v>118421.37</v>
      </c>
      <c r="K456" s="16">
        <v>0.11485416309707799</v>
      </c>
      <c r="L456" s="18">
        <v>3.98872649848462</v>
      </c>
      <c r="M456" s="16">
        <v>2.4064104090011699E-2</v>
      </c>
      <c r="N456" s="18">
        <v>2.0510059121930402</v>
      </c>
      <c r="O456" s="16">
        <v>2.3328483983370899E-2</v>
      </c>
      <c r="P456" s="15">
        <v>765786.87</v>
      </c>
      <c r="Q456" s="16">
        <v>0.13573673366896599</v>
      </c>
      <c r="R456" s="17">
        <v>191417.88</v>
      </c>
      <c r="S456" s="16">
        <v>0.12501749961709499</v>
      </c>
      <c r="T456" s="17">
        <v>371333.18</v>
      </c>
      <c r="U456" s="16">
        <v>0.122830591372842</v>
      </c>
      <c r="V456" s="18">
        <v>4.00060260828299</v>
      </c>
      <c r="W456" s="16">
        <v>9.5280598350870101E-3</v>
      </c>
      <c r="X456" s="18">
        <v>2.06226351763125</v>
      </c>
      <c r="Y456" s="16">
        <v>1.1494291654758701E-2</v>
      </c>
      <c r="Z456" s="15">
        <v>1501158.45</v>
      </c>
      <c r="AA456" s="16">
        <v>0.19224471949712901</v>
      </c>
      <c r="AB456" s="17">
        <v>382531.84000000003</v>
      </c>
      <c r="AC456" s="16">
        <v>0.21997306970160899</v>
      </c>
      <c r="AD456" s="17">
        <v>750769.2</v>
      </c>
      <c r="AE456" s="16">
        <v>0.223960508731983</v>
      </c>
      <c r="AF456" s="18">
        <v>3.9242705914362599</v>
      </c>
      <c r="AG456" s="16">
        <v>-2.2728657618042498E-2</v>
      </c>
      <c r="AH456" s="18">
        <v>1.9994939190366401</v>
      </c>
      <c r="AI456" s="16">
        <v>-2.59124285535254E-2</v>
      </c>
      <c r="AJ456" s="15">
        <v>2790290.38</v>
      </c>
      <c r="AK456" s="16">
        <v>0.25317511759162098</v>
      </c>
      <c r="AL456" s="17">
        <v>692567.01</v>
      </c>
      <c r="AM456" s="16">
        <v>0.251890822979014</v>
      </c>
      <c r="AN456" s="17">
        <v>1366720.3</v>
      </c>
      <c r="AO456" s="16">
        <v>0.25548347250418602</v>
      </c>
      <c r="AP456" s="18">
        <v>4.0289103288359103</v>
      </c>
      <c r="AQ456" s="16">
        <v>1.0258838782370599E-3</v>
      </c>
      <c r="AR456" s="18">
        <v>2.04159576761975</v>
      </c>
      <c r="AS456" s="16">
        <v>-1.83861831965062E-3</v>
      </c>
    </row>
    <row r="457" spans="2:45" x14ac:dyDescent="0.2">
      <c r="B457" s="29"/>
      <c r="C457" s="29"/>
      <c r="D457" s="29"/>
      <c r="E457" s="14" t="s">
        <v>296</v>
      </c>
      <c r="F457" s="15">
        <v>273183.53000000003</v>
      </c>
      <c r="G457" s="16">
        <v>0.45658217021007502</v>
      </c>
      <c r="H457" s="17">
        <v>66714.11</v>
      </c>
      <c r="I457" s="16">
        <v>0.39995022519322898</v>
      </c>
      <c r="J457" s="17">
        <v>122643.09</v>
      </c>
      <c r="K457" s="16">
        <v>0.44957465322305901</v>
      </c>
      <c r="L457" s="18">
        <v>4.0948388579267601</v>
      </c>
      <c r="M457" s="16">
        <v>4.0452827534656899E-2</v>
      </c>
      <c r="N457" s="18">
        <v>2.2274677684653899</v>
      </c>
      <c r="O457" s="16">
        <v>4.8341884092927799E-3</v>
      </c>
      <c r="P457" s="15">
        <v>849363.46</v>
      </c>
      <c r="Q457" s="16">
        <v>0.42273676043274899</v>
      </c>
      <c r="R457" s="17">
        <v>202137.4</v>
      </c>
      <c r="S457" s="16">
        <v>0.34928798677688799</v>
      </c>
      <c r="T457" s="17">
        <v>366448.14</v>
      </c>
      <c r="U457" s="16">
        <v>0.38587785379018402</v>
      </c>
      <c r="V457" s="18">
        <v>4.2019114720976898</v>
      </c>
      <c r="W457" s="16">
        <v>5.4435209070016199E-2</v>
      </c>
      <c r="X457" s="18">
        <v>2.3178271828586698</v>
      </c>
      <c r="Y457" s="16">
        <v>2.6596071610323301E-2</v>
      </c>
      <c r="Z457" s="15">
        <v>1628593.34</v>
      </c>
      <c r="AA457" s="16">
        <v>0.34373605133815499</v>
      </c>
      <c r="AB457" s="17">
        <v>396378.66</v>
      </c>
      <c r="AC457" s="16">
        <v>0.26076185286498699</v>
      </c>
      <c r="AD457" s="17">
        <v>734296.24</v>
      </c>
      <c r="AE457" s="16">
        <v>0.27636685762902202</v>
      </c>
      <c r="AF457" s="18">
        <v>4.1086806741816</v>
      </c>
      <c r="AG457" s="16">
        <v>6.5812745114880306E-2</v>
      </c>
      <c r="AH457" s="18">
        <v>2.2178968804198198</v>
      </c>
      <c r="AI457" s="16">
        <v>5.2781998613061799E-2</v>
      </c>
      <c r="AJ457" s="15">
        <v>3003336.93</v>
      </c>
      <c r="AK457" s="16">
        <v>0.376916296126862</v>
      </c>
      <c r="AL457" s="17">
        <v>720159.55</v>
      </c>
      <c r="AM457" s="16">
        <v>0.31315632443274399</v>
      </c>
      <c r="AN457" s="17">
        <v>1344642.73</v>
      </c>
      <c r="AO457" s="16">
        <v>0.32062796879563099</v>
      </c>
      <c r="AP457" s="18">
        <v>4.1703771476751204</v>
      </c>
      <c r="AQ457" s="16">
        <v>4.8554745926126602E-2</v>
      </c>
      <c r="AR457" s="18">
        <v>2.23355755621421</v>
      </c>
      <c r="AS457" s="16">
        <v>4.2622395300747698E-2</v>
      </c>
    </row>
    <row r="458" spans="2:45" x14ac:dyDescent="0.2">
      <c r="B458" s="29"/>
      <c r="C458" s="29"/>
      <c r="D458" s="29"/>
      <c r="E458" s="14" t="s">
        <v>297</v>
      </c>
      <c r="F458" s="15">
        <v>82683.34</v>
      </c>
      <c r="G458" s="16">
        <v>0.201754479036205</v>
      </c>
      <c r="H458" s="17">
        <v>17348.990000000002</v>
      </c>
      <c r="I458" s="16">
        <v>0.33215722981165202</v>
      </c>
      <c r="J458" s="17">
        <v>28312.58</v>
      </c>
      <c r="K458" s="16">
        <v>0.26466470901961903</v>
      </c>
      <c r="L458" s="18">
        <v>4.7658878124893702</v>
      </c>
      <c r="M458" s="16">
        <v>-9.78884082578481E-2</v>
      </c>
      <c r="N458" s="18">
        <v>2.9203746179260199</v>
      </c>
      <c r="O458" s="16">
        <v>-4.9744592012995303E-2</v>
      </c>
      <c r="P458" s="15">
        <v>248648.77</v>
      </c>
      <c r="Q458" s="16">
        <v>0.22074473112135801</v>
      </c>
      <c r="R458" s="17">
        <v>52327.839999999997</v>
      </c>
      <c r="S458" s="16">
        <v>0.35962341579665502</v>
      </c>
      <c r="T458" s="17">
        <v>85209.63</v>
      </c>
      <c r="U458" s="16">
        <v>0.28058332093471999</v>
      </c>
      <c r="V458" s="18">
        <v>4.7517491644982899</v>
      </c>
      <c r="W458" s="16">
        <v>-0.102144963864073</v>
      </c>
      <c r="X458" s="18">
        <v>2.9180829678523401</v>
      </c>
      <c r="Y458" s="16">
        <v>-4.6727603612457203E-2</v>
      </c>
      <c r="Z458" s="15">
        <v>466186.16</v>
      </c>
      <c r="AA458" s="16">
        <v>0.26246015021826202</v>
      </c>
      <c r="AB458" s="17">
        <v>97019.99</v>
      </c>
      <c r="AC458" s="16">
        <v>0.37362623204459899</v>
      </c>
      <c r="AD458" s="17">
        <v>162815.92000000001</v>
      </c>
      <c r="AE458" s="16">
        <v>0.29870697965209703</v>
      </c>
      <c r="AF458" s="18">
        <v>4.8050526494591503</v>
      </c>
      <c r="AG458" s="16">
        <v>-8.0928915911041205E-2</v>
      </c>
      <c r="AH458" s="18">
        <v>2.8632713557740601</v>
      </c>
      <c r="AI458" s="16">
        <v>-2.7909936576721198E-2</v>
      </c>
      <c r="AJ458" s="15">
        <v>914688.11</v>
      </c>
      <c r="AK458" s="16">
        <v>0.29748589159021899</v>
      </c>
      <c r="AL458" s="17">
        <v>184006</v>
      </c>
      <c r="AM458" s="16">
        <v>0.32241323922465998</v>
      </c>
      <c r="AN458" s="17">
        <v>317212.78999999998</v>
      </c>
      <c r="AO458" s="16">
        <v>0.244991348993427</v>
      </c>
      <c r="AP458" s="18">
        <v>4.97096893579557</v>
      </c>
      <c r="AQ458" s="16">
        <v>-1.88498926773117E-2</v>
      </c>
      <c r="AR458" s="18">
        <v>2.8835158569741099</v>
      </c>
      <c r="AS458" s="16">
        <v>4.2164584227218901E-2</v>
      </c>
    </row>
    <row r="459" spans="2:45" x14ac:dyDescent="0.2">
      <c r="B459" s="29"/>
      <c r="C459" s="29"/>
      <c r="D459" s="29"/>
      <c r="E459" s="14" t="s">
        <v>298</v>
      </c>
      <c r="F459" s="15">
        <v>138865.10999999999</v>
      </c>
      <c r="G459" s="16">
        <v>3.3530373667097498E-2</v>
      </c>
      <c r="H459" s="17">
        <v>34343.67</v>
      </c>
      <c r="I459" s="16">
        <v>0.101680958546065</v>
      </c>
      <c r="J459" s="17">
        <v>45918.720000000001</v>
      </c>
      <c r="K459" s="16">
        <v>-8.4431518912228398E-3</v>
      </c>
      <c r="L459" s="18">
        <v>4.0433975169223304</v>
      </c>
      <c r="M459" s="16">
        <v>-6.1860545333295602E-2</v>
      </c>
      <c r="N459" s="18">
        <v>3.0241502811925098</v>
      </c>
      <c r="O459" s="16">
        <v>4.2330932047292602E-2</v>
      </c>
      <c r="P459" s="15">
        <v>416780.36</v>
      </c>
      <c r="Q459" s="16">
        <v>7.8663202082891195E-2</v>
      </c>
      <c r="R459" s="17">
        <v>104023.58</v>
      </c>
      <c r="S459" s="16">
        <v>0.160365026092813</v>
      </c>
      <c r="T459" s="17">
        <v>138107.88</v>
      </c>
      <c r="U459" s="16">
        <v>4.4357795168128399E-2</v>
      </c>
      <c r="V459" s="18">
        <v>4.0065950431623296</v>
      </c>
      <c r="W459" s="16">
        <v>-7.0410450308924497E-2</v>
      </c>
      <c r="X459" s="18">
        <v>3.0177884129421102</v>
      </c>
      <c r="Y459" s="16">
        <v>3.2848327530547103E-2</v>
      </c>
      <c r="Z459" s="15">
        <v>778131.84</v>
      </c>
      <c r="AA459" s="16">
        <v>8.2340124172896198E-2</v>
      </c>
      <c r="AB459" s="17">
        <v>192688.82</v>
      </c>
      <c r="AC459" s="16">
        <v>0.187208213714806</v>
      </c>
      <c r="AD459" s="17">
        <v>259589.26</v>
      </c>
      <c r="AE459" s="16">
        <v>5.9721837635324702E-2</v>
      </c>
      <c r="AF459" s="18">
        <v>4.0382822418031301</v>
      </c>
      <c r="AG459" s="16">
        <v>-8.8331674537337604E-2</v>
      </c>
      <c r="AH459" s="18">
        <v>2.99755020681518</v>
      </c>
      <c r="AI459" s="16">
        <v>2.13436070998048E-2</v>
      </c>
      <c r="AJ459" s="15">
        <v>1559084.04</v>
      </c>
      <c r="AK459" s="16">
        <v>0.13557791991766599</v>
      </c>
      <c r="AL459" s="17">
        <v>373191.95</v>
      </c>
      <c r="AM459" s="16">
        <v>0.30662313263001001</v>
      </c>
      <c r="AN459" s="17">
        <v>527793.80000000005</v>
      </c>
      <c r="AO459" s="16">
        <v>0.109329138879341</v>
      </c>
      <c r="AP459" s="18">
        <v>4.1777000816871901</v>
      </c>
      <c r="AQ459" s="16">
        <v>-0.130906309892172</v>
      </c>
      <c r="AR459" s="18">
        <v>2.9539642943892099</v>
      </c>
      <c r="AS459" s="16">
        <v>2.36618512201364E-2</v>
      </c>
    </row>
    <row r="460" spans="2:45" x14ac:dyDescent="0.2">
      <c r="B460" s="29"/>
      <c r="C460" s="29"/>
      <c r="D460" s="29"/>
      <c r="E460" s="14" t="s">
        <v>299</v>
      </c>
      <c r="F460" s="15">
        <v>803701.21</v>
      </c>
      <c r="G460" s="16">
        <v>-2.4880990950431201E-2</v>
      </c>
      <c r="H460" s="17">
        <v>251231.11</v>
      </c>
      <c r="I460" s="16">
        <v>-2.2957575981017601E-2</v>
      </c>
      <c r="J460" s="17">
        <v>276597.53000000003</v>
      </c>
      <c r="K460" s="16">
        <v>-6.7444556116839693E-2</v>
      </c>
      <c r="L460" s="18">
        <v>3.1990513037975301</v>
      </c>
      <c r="M460" s="16">
        <v>-1.9686094709190699E-3</v>
      </c>
      <c r="N460" s="18">
        <v>2.9056702350162</v>
      </c>
      <c r="O460" s="16">
        <v>4.5641860165625901E-2</v>
      </c>
      <c r="P460" s="15">
        <v>2662818.04</v>
      </c>
      <c r="Q460" s="16">
        <v>-1.6685182535014401E-2</v>
      </c>
      <c r="R460" s="17">
        <v>819298.64</v>
      </c>
      <c r="S460" s="16">
        <v>0.101165416112258</v>
      </c>
      <c r="T460" s="17">
        <v>904243.75</v>
      </c>
      <c r="U460" s="16">
        <v>-5.3255636345547898E-2</v>
      </c>
      <c r="V460" s="18">
        <v>3.2501189554031198</v>
      </c>
      <c r="W460" s="16">
        <v>-0.107023519739071</v>
      </c>
      <c r="X460" s="18">
        <v>2.9448011556618399</v>
      </c>
      <c r="Y460" s="16">
        <v>3.86275907356564E-2</v>
      </c>
      <c r="Z460" s="15">
        <v>5089571.9800000004</v>
      </c>
      <c r="AA460" s="16">
        <v>-9.4331858361057702E-2</v>
      </c>
      <c r="AB460" s="17">
        <v>1589967.26</v>
      </c>
      <c r="AC460" s="16">
        <v>4.6525265466637301E-2</v>
      </c>
      <c r="AD460" s="17">
        <v>1728859.56</v>
      </c>
      <c r="AE460" s="16">
        <v>-0.146179380909814</v>
      </c>
      <c r="AF460" s="18">
        <v>3.2010545802056298</v>
      </c>
      <c r="AG460" s="16">
        <v>-0.134595053244976</v>
      </c>
      <c r="AH460" s="18">
        <v>2.9438897743666401</v>
      </c>
      <c r="AI460" s="16">
        <v>6.0724139695764498E-2</v>
      </c>
      <c r="AJ460" s="15">
        <v>10447628.17</v>
      </c>
      <c r="AK460" s="16">
        <v>-6.1481618595826799E-2</v>
      </c>
      <c r="AL460" s="17">
        <v>3306205.26</v>
      </c>
      <c r="AM460" s="16">
        <v>7.0669148565039905E-2</v>
      </c>
      <c r="AN460" s="17">
        <v>3488549.36</v>
      </c>
      <c r="AO460" s="16">
        <v>-0.13709029495191899</v>
      </c>
      <c r="AP460" s="18">
        <v>3.1600059126395599</v>
      </c>
      <c r="AQ460" s="16">
        <v>-0.12342820126832001</v>
      </c>
      <c r="AR460" s="18">
        <v>2.9948345549566802</v>
      </c>
      <c r="AS460" s="16">
        <v>8.7620611883000493E-2</v>
      </c>
    </row>
    <row r="461" spans="2:45" x14ac:dyDescent="0.2">
      <c r="B461" s="29"/>
      <c r="C461" s="29"/>
      <c r="D461" s="29"/>
      <c r="E461" s="14" t="s">
        <v>300</v>
      </c>
      <c r="F461" s="15">
        <v>239226.72</v>
      </c>
      <c r="G461" s="16">
        <v>-1.1523432149427399E-2</v>
      </c>
      <c r="H461" s="17">
        <v>53803.839999999997</v>
      </c>
      <c r="I461" s="16">
        <v>-4.3614636913235902E-2</v>
      </c>
      <c r="J461" s="17">
        <v>83904.88</v>
      </c>
      <c r="K461" s="16">
        <v>-3.8250182097081401E-3</v>
      </c>
      <c r="L461" s="18">
        <v>4.4462759535378904</v>
      </c>
      <c r="M461" s="16">
        <v>3.3554679946410898E-2</v>
      </c>
      <c r="N461" s="18">
        <v>2.8511657486429902</v>
      </c>
      <c r="O461" s="16">
        <v>-7.7279735793846002E-3</v>
      </c>
      <c r="P461" s="15">
        <v>796626.53</v>
      </c>
      <c r="Q461" s="16">
        <v>5.3200716607430698E-2</v>
      </c>
      <c r="R461" s="17">
        <v>183289.62</v>
      </c>
      <c r="S461" s="16">
        <v>4.2602715835250597E-2</v>
      </c>
      <c r="T461" s="17">
        <v>282082.55</v>
      </c>
      <c r="U461" s="16">
        <v>7.2266203948145299E-2</v>
      </c>
      <c r="V461" s="18">
        <v>4.3462719274555797</v>
      </c>
      <c r="W461" s="16">
        <v>1.01649464472093E-2</v>
      </c>
      <c r="X461" s="18">
        <v>2.8240900757597398</v>
      </c>
      <c r="Y461" s="16">
        <v>-1.77805541856253E-2</v>
      </c>
      <c r="Z461" s="15">
        <v>1489444.41</v>
      </c>
      <c r="AA461" s="16">
        <v>4.8657045791517799E-2</v>
      </c>
      <c r="AB461" s="17">
        <v>342619.19</v>
      </c>
      <c r="AC461" s="16">
        <v>5.1651263979640399E-2</v>
      </c>
      <c r="AD461" s="17">
        <v>530258.1</v>
      </c>
      <c r="AE461" s="16">
        <v>7.8834837110838996E-2</v>
      </c>
      <c r="AF461" s="18">
        <v>4.3472299668912298</v>
      </c>
      <c r="AG461" s="16">
        <v>-2.8471588355172802E-3</v>
      </c>
      <c r="AH461" s="18">
        <v>2.8089045881618802</v>
      </c>
      <c r="AI461" s="16">
        <v>-2.7972577711838101E-2</v>
      </c>
      <c r="AJ461" s="15">
        <v>3152616.92</v>
      </c>
      <c r="AK461" s="16">
        <v>8.4066543475197E-2</v>
      </c>
      <c r="AL461" s="17">
        <v>717438.44</v>
      </c>
      <c r="AM461" s="16">
        <v>0.114892862112298</v>
      </c>
      <c r="AN461" s="17">
        <v>1110120.55</v>
      </c>
      <c r="AO461" s="16">
        <v>0.112223898859611</v>
      </c>
      <c r="AP461" s="18">
        <v>4.3942681967250001</v>
      </c>
      <c r="AQ461" s="16">
        <v>-2.76495793315037E-2</v>
      </c>
      <c r="AR461" s="18">
        <v>2.8398870014612401</v>
      </c>
      <c r="AS461" s="16">
        <v>-2.53162653790165E-2</v>
      </c>
    </row>
    <row r="462" spans="2:45" x14ac:dyDescent="0.2">
      <c r="B462" s="29"/>
      <c r="C462" s="29"/>
      <c r="D462" s="29"/>
      <c r="E462" s="14" t="s">
        <v>301</v>
      </c>
      <c r="F462" s="15">
        <v>49633.14</v>
      </c>
      <c r="G462" s="16">
        <v>0.177391806839305</v>
      </c>
      <c r="H462" s="17">
        <v>9897.56</v>
      </c>
      <c r="I462" s="16">
        <v>0.116836339755409</v>
      </c>
      <c r="J462" s="17">
        <v>16489.95</v>
      </c>
      <c r="K462" s="16">
        <v>0.13569104151242301</v>
      </c>
      <c r="L462" s="18">
        <v>5.0146844272729796</v>
      </c>
      <c r="M462" s="16">
        <v>5.42205378964997E-2</v>
      </c>
      <c r="N462" s="18">
        <v>3.0099023950951902</v>
      </c>
      <c r="O462" s="16">
        <v>3.6718406505477599E-2</v>
      </c>
      <c r="P462" s="15">
        <v>157902.20000000001</v>
      </c>
      <c r="Q462" s="16">
        <v>0.28184287958784199</v>
      </c>
      <c r="R462" s="17">
        <v>31804.93</v>
      </c>
      <c r="S462" s="16">
        <v>0.22871589344898499</v>
      </c>
      <c r="T462" s="17">
        <v>52310.36</v>
      </c>
      <c r="U462" s="16">
        <v>0.243773980408377</v>
      </c>
      <c r="V462" s="18">
        <v>4.9647083015117497</v>
      </c>
      <c r="W462" s="16">
        <v>4.3237811460003599E-2</v>
      </c>
      <c r="X462" s="18">
        <v>3.0185645826180498</v>
      </c>
      <c r="Y462" s="16">
        <v>3.06075700079897E-2</v>
      </c>
      <c r="Z462" s="15">
        <v>287713.11</v>
      </c>
      <c r="AA462" s="16">
        <v>0.31266945701531901</v>
      </c>
      <c r="AB462" s="17">
        <v>56953.11</v>
      </c>
      <c r="AC462" s="16">
        <v>0.25647030325279002</v>
      </c>
      <c r="AD462" s="17">
        <v>96757.09</v>
      </c>
      <c r="AE462" s="16">
        <v>0.308404166789497</v>
      </c>
      <c r="AF462" s="18">
        <v>5.0517541535484201</v>
      </c>
      <c r="AG462" s="16">
        <v>4.4727801060669099E-2</v>
      </c>
      <c r="AH462" s="18">
        <v>2.9735610072605501</v>
      </c>
      <c r="AI462" s="16">
        <v>3.2599179474398798E-3</v>
      </c>
      <c r="AJ462" s="15">
        <v>566215.66</v>
      </c>
      <c r="AK462" s="16">
        <v>0.34923224446249301</v>
      </c>
      <c r="AL462" s="17">
        <v>109322.28</v>
      </c>
      <c r="AM462" s="16">
        <v>0.27913256682924598</v>
      </c>
      <c r="AN462" s="17">
        <v>190853.96</v>
      </c>
      <c r="AO462" s="16">
        <v>0.34807956506353199</v>
      </c>
      <c r="AP462" s="18">
        <v>5.1793253854566501</v>
      </c>
      <c r="AQ462" s="16">
        <v>5.4802511835823103E-2</v>
      </c>
      <c r="AR462" s="18">
        <v>2.9667482927784201</v>
      </c>
      <c r="AS462" s="16">
        <v>8.55052942595905E-4</v>
      </c>
    </row>
    <row r="463" spans="2:45" x14ac:dyDescent="0.2">
      <c r="B463" s="29"/>
      <c r="C463" s="29"/>
      <c r="D463" s="29"/>
      <c r="E463" s="14" t="s">
        <v>302</v>
      </c>
      <c r="F463" s="15">
        <v>192794.61</v>
      </c>
      <c r="G463" s="16">
        <v>-8.7974768049299094E-3</v>
      </c>
      <c r="H463" s="17">
        <v>40636.870000000003</v>
      </c>
      <c r="I463" s="16">
        <v>-1.9500983108010999E-2</v>
      </c>
      <c r="J463" s="17">
        <v>72288.44</v>
      </c>
      <c r="K463" s="16">
        <v>-4.4039153319645301E-2</v>
      </c>
      <c r="L463" s="18">
        <v>4.7443272574880897</v>
      </c>
      <c r="M463" s="16">
        <v>1.09163865732466E-2</v>
      </c>
      <c r="N463" s="18">
        <v>2.6670185440438301</v>
      </c>
      <c r="O463" s="16">
        <v>3.68651881895527E-2</v>
      </c>
      <c r="P463" s="15">
        <v>600059.12</v>
      </c>
      <c r="Q463" s="16">
        <v>5.7230419414137798E-2</v>
      </c>
      <c r="R463" s="17">
        <v>125865.07</v>
      </c>
      <c r="S463" s="16">
        <v>4.2774829195127199E-2</v>
      </c>
      <c r="T463" s="17">
        <v>220732.58</v>
      </c>
      <c r="U463" s="16">
        <v>1.0303436717081799E-2</v>
      </c>
      <c r="V463" s="18">
        <v>4.7674793332256504</v>
      </c>
      <c r="W463" s="16">
        <v>1.38626190566647E-2</v>
      </c>
      <c r="X463" s="18">
        <v>2.7184891328683798</v>
      </c>
      <c r="Y463" s="16">
        <v>4.6448404500673897E-2</v>
      </c>
      <c r="Z463" s="15">
        <v>1155431.8999999999</v>
      </c>
      <c r="AA463" s="16">
        <v>8.3213310349670194E-2</v>
      </c>
      <c r="AB463" s="17">
        <v>246499.84</v>
      </c>
      <c r="AC463" s="16">
        <v>8.6679186923621601E-2</v>
      </c>
      <c r="AD463" s="17">
        <v>436055.81</v>
      </c>
      <c r="AE463" s="16">
        <v>5.4926015483702899E-2</v>
      </c>
      <c r="AF463" s="18">
        <v>4.6873535496006804</v>
      </c>
      <c r="AG463" s="16">
        <v>-3.1894202223226699E-3</v>
      </c>
      <c r="AH463" s="18">
        <v>2.6497339870325298</v>
      </c>
      <c r="AI463" s="16">
        <v>2.6814482201386401E-2</v>
      </c>
      <c r="AJ463" s="15">
        <v>2234578.87</v>
      </c>
      <c r="AK463" s="16">
        <v>0.10995060807201899</v>
      </c>
      <c r="AL463" s="17">
        <v>473691.29</v>
      </c>
      <c r="AM463" s="16">
        <v>0.15807999470358799</v>
      </c>
      <c r="AN463" s="17">
        <v>836591.21</v>
      </c>
      <c r="AO463" s="16">
        <v>7.7529985781117194E-2</v>
      </c>
      <c r="AP463" s="18">
        <v>4.7173737773392501</v>
      </c>
      <c r="AQ463" s="16">
        <v>-4.1559639102381002E-2</v>
      </c>
      <c r="AR463" s="18">
        <v>2.6710522932699701</v>
      </c>
      <c r="AS463" s="16">
        <v>3.0087907268213698E-2</v>
      </c>
    </row>
    <row r="464" spans="2:45" x14ac:dyDescent="0.2">
      <c r="B464" s="29"/>
      <c r="C464" s="29"/>
      <c r="D464" s="29"/>
      <c r="E464" s="14" t="s">
        <v>303</v>
      </c>
      <c r="F464" s="15">
        <v>102964.58</v>
      </c>
      <c r="G464" s="16">
        <v>0.17006454387126399</v>
      </c>
      <c r="H464" s="17">
        <v>27675.31</v>
      </c>
      <c r="I464" s="16">
        <v>0.354631441585814</v>
      </c>
      <c r="J464" s="17">
        <v>40996.379999999997</v>
      </c>
      <c r="K464" s="16">
        <v>0.32677159875531397</v>
      </c>
      <c r="L464" s="18">
        <v>3.7204490211672399</v>
      </c>
      <c r="M464" s="16">
        <v>-0.136248792142669</v>
      </c>
      <c r="N464" s="18">
        <v>2.5115529712623399</v>
      </c>
      <c r="O464" s="16">
        <v>-0.118111553662335</v>
      </c>
      <c r="P464" s="15">
        <v>323154.12</v>
      </c>
      <c r="Q464" s="16">
        <v>0.131339032515981</v>
      </c>
      <c r="R464" s="17">
        <v>84431.63</v>
      </c>
      <c r="S464" s="16">
        <v>0.21349862159968599</v>
      </c>
      <c r="T464" s="17">
        <v>125600.57</v>
      </c>
      <c r="U464" s="16">
        <v>0.18414603471266899</v>
      </c>
      <c r="V464" s="18">
        <v>3.8274059141106198</v>
      </c>
      <c r="W464" s="16">
        <v>-6.7704723863137695E-2</v>
      </c>
      <c r="X464" s="18">
        <v>2.5728714447713101</v>
      </c>
      <c r="Y464" s="16">
        <v>-4.4595008257998399E-2</v>
      </c>
      <c r="Z464" s="15">
        <v>601000.39</v>
      </c>
      <c r="AA464" s="16">
        <v>0.162657069354713</v>
      </c>
      <c r="AB464" s="17">
        <v>157831.9</v>
      </c>
      <c r="AC464" s="16">
        <v>0.22234462129148</v>
      </c>
      <c r="AD464" s="17">
        <v>239540.42</v>
      </c>
      <c r="AE464" s="16">
        <v>0.20235805119956299</v>
      </c>
      <c r="AF464" s="18">
        <v>3.8078512011830301</v>
      </c>
      <c r="AG464" s="16">
        <v>-4.8830379663064097E-2</v>
      </c>
      <c r="AH464" s="18">
        <v>2.5089727654314</v>
      </c>
      <c r="AI464" s="16">
        <v>-3.3019267268382398E-2</v>
      </c>
      <c r="AJ464" s="15">
        <v>1211016.44</v>
      </c>
      <c r="AK464" s="16">
        <v>0.25631597799769301</v>
      </c>
      <c r="AL464" s="17">
        <v>306587.65000000002</v>
      </c>
      <c r="AM464" s="16">
        <v>0.23614407504898299</v>
      </c>
      <c r="AN464" s="17">
        <v>476672.17</v>
      </c>
      <c r="AO464" s="16">
        <v>0.21019600023499499</v>
      </c>
      <c r="AP464" s="18">
        <v>3.9499844171805401</v>
      </c>
      <c r="AQ464" s="16">
        <v>1.6318407664503501E-2</v>
      </c>
      <c r="AR464" s="18">
        <v>2.5405645980968399</v>
      </c>
      <c r="AS464" s="16">
        <v>3.8109510983131901E-2</v>
      </c>
    </row>
    <row r="465" spans="2:45" x14ac:dyDescent="0.2">
      <c r="B465" s="29"/>
      <c r="C465" s="29"/>
      <c r="D465" s="29"/>
      <c r="E465" s="14" t="s">
        <v>304</v>
      </c>
      <c r="F465" s="15">
        <v>282690.58</v>
      </c>
      <c r="G465" s="16">
        <v>1.89058201573102E-2</v>
      </c>
      <c r="H465" s="17">
        <v>81604.789999999994</v>
      </c>
      <c r="I465" s="16">
        <v>2.2985485615675299E-2</v>
      </c>
      <c r="J465" s="17">
        <v>101108.62</v>
      </c>
      <c r="K465" s="16">
        <v>-1.4091151447261099E-2</v>
      </c>
      <c r="L465" s="18">
        <v>3.4641419946059502</v>
      </c>
      <c r="M465" s="16">
        <v>-3.9879993565206202E-3</v>
      </c>
      <c r="N465" s="18">
        <v>2.7959097849421699</v>
      </c>
      <c r="O465" s="16">
        <v>3.34685824688652E-2</v>
      </c>
      <c r="P465" s="15">
        <v>933834.46</v>
      </c>
      <c r="Q465" s="16">
        <v>-4.7407040211702497E-3</v>
      </c>
      <c r="R465" s="17">
        <v>263353.34000000003</v>
      </c>
      <c r="S465" s="16">
        <v>5.8571567534280999E-2</v>
      </c>
      <c r="T465" s="17">
        <v>328102.65000000002</v>
      </c>
      <c r="U465" s="16">
        <v>-5.85335198384122E-2</v>
      </c>
      <c r="V465" s="18">
        <v>3.54593740865409</v>
      </c>
      <c r="W465" s="16">
        <v>-5.9809155561322901E-2</v>
      </c>
      <c r="X465" s="18">
        <v>2.8461655521526601</v>
      </c>
      <c r="Y465" s="16">
        <v>5.7137260806151398E-2</v>
      </c>
      <c r="Z465" s="15">
        <v>1781771.34</v>
      </c>
      <c r="AA465" s="16">
        <v>-6.8043881246146895E-2</v>
      </c>
      <c r="AB465" s="17">
        <v>498722.08</v>
      </c>
      <c r="AC465" s="16">
        <v>-1.13678544482326E-2</v>
      </c>
      <c r="AD465" s="17">
        <v>626634.74</v>
      </c>
      <c r="AE465" s="16">
        <v>-0.136393704799708</v>
      </c>
      <c r="AF465" s="18">
        <v>3.5726738627654102</v>
      </c>
      <c r="AG465" s="16">
        <v>-5.7327719974432798E-2</v>
      </c>
      <c r="AH465" s="18">
        <v>2.8433970003003699</v>
      </c>
      <c r="AI465" s="16">
        <v>7.9144656463751795E-2</v>
      </c>
      <c r="AJ465" s="15">
        <v>3528287.17</v>
      </c>
      <c r="AK465" s="16">
        <v>-5.2814145634192199E-2</v>
      </c>
      <c r="AL465" s="17">
        <v>974300.23</v>
      </c>
      <c r="AM465" s="16">
        <v>-1.00788941432694E-2</v>
      </c>
      <c r="AN465" s="17">
        <v>1222294.43</v>
      </c>
      <c r="AO465" s="16">
        <v>-0.133071899498694</v>
      </c>
      <c r="AP465" s="18">
        <v>3.6213551648242999</v>
      </c>
      <c r="AQ465" s="16">
        <v>-4.3170360989462399E-2</v>
      </c>
      <c r="AR465" s="18">
        <v>2.8866098735310399</v>
      </c>
      <c r="AS465" s="16">
        <v>9.2577174298644399E-2</v>
      </c>
    </row>
    <row r="466" spans="2:45" x14ac:dyDescent="0.2">
      <c r="B466" s="29"/>
      <c r="C466" s="29"/>
      <c r="D466" s="29"/>
      <c r="E466" s="14" t="s">
        <v>305</v>
      </c>
      <c r="F466" s="15">
        <v>208618.49</v>
      </c>
      <c r="G466" s="16">
        <v>0.139014561278029</v>
      </c>
      <c r="H466" s="17">
        <v>52236.45</v>
      </c>
      <c r="I466" s="16">
        <v>-6.3970390749887402E-3</v>
      </c>
      <c r="J466" s="17">
        <v>61976.62</v>
      </c>
      <c r="K466" s="16">
        <v>-2.95851743592964E-2</v>
      </c>
      <c r="L466" s="18">
        <v>3.9937340688350802</v>
      </c>
      <c r="M466" s="16">
        <v>0.14634779290275499</v>
      </c>
      <c r="N466" s="18">
        <v>3.36608369414144</v>
      </c>
      <c r="O466" s="16">
        <v>0.173739859679091</v>
      </c>
      <c r="P466" s="15">
        <v>699671</v>
      </c>
      <c r="Q466" s="16">
        <v>0.201077268655969</v>
      </c>
      <c r="R466" s="17">
        <v>175041.04</v>
      </c>
      <c r="S466" s="16">
        <v>6.7644163584999001E-2</v>
      </c>
      <c r="T466" s="17">
        <v>206785.06</v>
      </c>
      <c r="U466" s="16">
        <v>2.6879775174550001E-2</v>
      </c>
      <c r="V466" s="18">
        <v>3.9971826035768498</v>
      </c>
      <c r="W466" s="16">
        <v>0.124979004823967</v>
      </c>
      <c r="X466" s="18">
        <v>3.3835664916991601</v>
      </c>
      <c r="Y466" s="16">
        <v>0.169637671023182</v>
      </c>
      <c r="Z466" s="15">
        <v>1303644.05</v>
      </c>
      <c r="AA466" s="16">
        <v>0.143071673871592</v>
      </c>
      <c r="AB466" s="17">
        <v>329599.13</v>
      </c>
      <c r="AC466" s="16">
        <v>5.4296947933427001E-2</v>
      </c>
      <c r="AD466" s="17">
        <v>390142.83</v>
      </c>
      <c r="AE466" s="16">
        <v>-1.60421850506275E-3</v>
      </c>
      <c r="AF466" s="18">
        <v>3.95524117433198</v>
      </c>
      <c r="AG466" s="16">
        <v>8.4202772389862596E-2</v>
      </c>
      <c r="AH466" s="18">
        <v>3.3414533082666198</v>
      </c>
      <c r="AI466" s="16">
        <v>0.14490835704456401</v>
      </c>
      <c r="AJ466" s="15">
        <v>2337952.69</v>
      </c>
      <c r="AK466" s="16">
        <v>0.14713976524914099</v>
      </c>
      <c r="AL466" s="17">
        <v>627957.43999999994</v>
      </c>
      <c r="AM466" s="16">
        <v>0.10776523734684899</v>
      </c>
      <c r="AN466" s="17">
        <v>748237.82</v>
      </c>
      <c r="AO466" s="16">
        <v>3.1806680918080601E-2</v>
      </c>
      <c r="AP466" s="18">
        <v>3.7231069194753101</v>
      </c>
      <c r="AQ466" s="16">
        <v>3.5544108602464798E-2</v>
      </c>
      <c r="AR466" s="18">
        <v>3.1246117577964698</v>
      </c>
      <c r="AS466" s="16">
        <v>0.111777803404451</v>
      </c>
    </row>
    <row r="467" spans="2:45" x14ac:dyDescent="0.2">
      <c r="B467" s="29"/>
      <c r="C467" s="29"/>
      <c r="D467" s="29"/>
      <c r="E467" s="14" t="s">
        <v>306</v>
      </c>
      <c r="F467" s="15">
        <v>178808.81</v>
      </c>
      <c r="G467" s="16">
        <v>0.11339042561299501</v>
      </c>
      <c r="H467" s="17">
        <v>39330.559999999998</v>
      </c>
      <c r="I467" s="16">
        <v>0.180382933220329</v>
      </c>
      <c r="J467" s="17">
        <v>62928.11</v>
      </c>
      <c r="K467" s="16">
        <v>0.12724593884601201</v>
      </c>
      <c r="L467" s="18">
        <v>4.5463072481042701</v>
      </c>
      <c r="M467" s="16">
        <v>-5.6754893451877099E-2</v>
      </c>
      <c r="N467" s="18">
        <v>2.84147752093619</v>
      </c>
      <c r="O467" s="16">
        <v>-1.22914731874759E-2</v>
      </c>
      <c r="P467" s="15">
        <v>512434.56</v>
      </c>
      <c r="Q467" s="16">
        <v>8.9325420143227696E-2</v>
      </c>
      <c r="R467" s="17">
        <v>110066.04</v>
      </c>
      <c r="S467" s="16">
        <v>0.138271626387755</v>
      </c>
      <c r="T467" s="17">
        <v>176167.64</v>
      </c>
      <c r="U467" s="16">
        <v>8.3042839691897199E-2</v>
      </c>
      <c r="V467" s="18">
        <v>4.6557008864859704</v>
      </c>
      <c r="W467" s="16">
        <v>-4.3000462376327001E-2</v>
      </c>
      <c r="X467" s="18">
        <v>2.9087893781173402</v>
      </c>
      <c r="Y467" s="16">
        <v>5.8008605210092901E-3</v>
      </c>
      <c r="Z467" s="15">
        <v>935761.96</v>
      </c>
      <c r="AA467" s="16">
        <v>0.108147213264164</v>
      </c>
      <c r="AB467" s="17">
        <v>194046.47</v>
      </c>
      <c r="AC467" s="16">
        <v>0.148729117228385</v>
      </c>
      <c r="AD467" s="17">
        <v>316539</v>
      </c>
      <c r="AE467" s="16">
        <v>0.10649473985126801</v>
      </c>
      <c r="AF467" s="18">
        <v>4.8223601284784996</v>
      </c>
      <c r="AG467" s="16">
        <v>-3.5327653278377703E-2</v>
      </c>
      <c r="AH467" s="18">
        <v>2.9562295957212199</v>
      </c>
      <c r="AI467" s="16">
        <v>1.49343087985966E-3</v>
      </c>
      <c r="AJ467" s="15">
        <v>1969265.47</v>
      </c>
      <c r="AK467" s="16">
        <v>0.14012451213996499</v>
      </c>
      <c r="AL467" s="17">
        <v>397458.65</v>
      </c>
      <c r="AM467" s="16">
        <v>0.18488516522967599</v>
      </c>
      <c r="AN467" s="17">
        <v>659689.38</v>
      </c>
      <c r="AO467" s="16">
        <v>0.129211754200074</v>
      </c>
      <c r="AP467" s="18">
        <v>4.9546423760056504</v>
      </c>
      <c r="AQ467" s="16">
        <v>-3.7776363822594201E-2</v>
      </c>
      <c r="AR467" s="18">
        <v>2.9851404762647502</v>
      </c>
      <c r="AS467" s="16">
        <v>9.6640491912186599E-3</v>
      </c>
    </row>
    <row r="468" spans="2:45" x14ac:dyDescent="0.2">
      <c r="B468" s="29"/>
      <c r="C468" s="29"/>
      <c r="D468" s="29"/>
      <c r="E468" s="14" t="s">
        <v>307</v>
      </c>
      <c r="F468" s="15">
        <v>285468.79999999999</v>
      </c>
      <c r="G468" s="16">
        <v>0.15235103891864299</v>
      </c>
      <c r="H468" s="17">
        <v>73362.460000000006</v>
      </c>
      <c r="I468" s="16">
        <v>0.13227966122884</v>
      </c>
      <c r="J468" s="17">
        <v>156422.54</v>
      </c>
      <c r="K468" s="16">
        <v>0.120343669616719</v>
      </c>
      <c r="L468" s="18">
        <v>3.8912108454378398</v>
      </c>
      <c r="M468" s="16">
        <v>1.77265196727278E-2</v>
      </c>
      <c r="N468" s="18">
        <v>1.82498506928733</v>
      </c>
      <c r="O468" s="16">
        <v>2.8569241894207599E-2</v>
      </c>
      <c r="P468" s="15">
        <v>923985.5</v>
      </c>
      <c r="Q468" s="16">
        <v>0.17609426660576299</v>
      </c>
      <c r="R468" s="17">
        <v>238128.35</v>
      </c>
      <c r="S468" s="16">
        <v>0.14211061470466199</v>
      </c>
      <c r="T468" s="17">
        <v>504002.32</v>
      </c>
      <c r="U468" s="16">
        <v>0.12853077925900699</v>
      </c>
      <c r="V468" s="18">
        <v>3.8801994806582298</v>
      </c>
      <c r="W468" s="16">
        <v>2.97551318266043E-2</v>
      </c>
      <c r="X468" s="18">
        <v>1.8332961245099</v>
      </c>
      <c r="Y468" s="16">
        <v>4.2146380250245502E-2</v>
      </c>
      <c r="Z468" s="15">
        <v>1731116.92</v>
      </c>
      <c r="AA468" s="16">
        <v>0.16206331262621801</v>
      </c>
      <c r="AB468" s="17">
        <v>447825.22</v>
      </c>
      <c r="AC468" s="16">
        <v>0.122758927148181</v>
      </c>
      <c r="AD468" s="17">
        <v>950740.56</v>
      </c>
      <c r="AE468" s="16">
        <v>0.110764607009216</v>
      </c>
      <c r="AF468" s="18">
        <v>3.86560837283796</v>
      </c>
      <c r="AG468" s="16">
        <v>3.5006967682608803E-2</v>
      </c>
      <c r="AH468" s="18">
        <v>1.82080894918378</v>
      </c>
      <c r="AI468" s="16">
        <v>4.6183237468401403E-2</v>
      </c>
      <c r="AJ468" s="15">
        <v>3389689.7</v>
      </c>
      <c r="AK468" s="16">
        <v>0.15841993528624301</v>
      </c>
      <c r="AL468" s="17">
        <v>881630.57</v>
      </c>
      <c r="AM468" s="16">
        <v>0.23806027341365901</v>
      </c>
      <c r="AN468" s="17">
        <v>1870234.8</v>
      </c>
      <c r="AO468" s="16">
        <v>0.26343487543380001</v>
      </c>
      <c r="AP468" s="18">
        <v>3.8447960124613201</v>
      </c>
      <c r="AQ468" s="16">
        <v>-6.4326705118989802E-2</v>
      </c>
      <c r="AR468" s="18">
        <v>1.8124407159999401</v>
      </c>
      <c r="AS468" s="16">
        <v>-8.3118601670308406E-2</v>
      </c>
    </row>
    <row r="469" spans="2:45" x14ac:dyDescent="0.2">
      <c r="B469" s="29"/>
      <c r="C469" s="29"/>
      <c r="D469" s="29"/>
      <c r="E469" s="14" t="s">
        <v>308</v>
      </c>
      <c r="F469" s="15">
        <v>122514.31</v>
      </c>
      <c r="G469" s="16">
        <v>4.6672108156356799E-2</v>
      </c>
      <c r="H469" s="17">
        <v>25956.89</v>
      </c>
      <c r="I469" s="16">
        <v>4.0046174607651898E-2</v>
      </c>
      <c r="J469" s="17">
        <v>39685.11</v>
      </c>
      <c r="K469" s="16">
        <v>2.9752058395615202E-2</v>
      </c>
      <c r="L469" s="18">
        <v>4.7199148280090597</v>
      </c>
      <c r="M469" s="16">
        <v>6.3708070953717296E-3</v>
      </c>
      <c r="N469" s="18">
        <v>3.0871606504303499</v>
      </c>
      <c r="O469" s="16">
        <v>1.6431188093086701E-2</v>
      </c>
      <c r="P469" s="15">
        <v>390075.23</v>
      </c>
      <c r="Q469" s="16">
        <v>4.6664534387166001E-2</v>
      </c>
      <c r="R469" s="17">
        <v>82752.53</v>
      </c>
      <c r="S469" s="16">
        <v>1.8452816246699599E-2</v>
      </c>
      <c r="T469" s="17">
        <v>127682.06</v>
      </c>
      <c r="U469" s="16">
        <v>1.1857032804069099E-2</v>
      </c>
      <c r="V469" s="18">
        <v>4.7137559419633499</v>
      </c>
      <c r="W469" s="16">
        <v>2.77005647099441E-2</v>
      </c>
      <c r="X469" s="18">
        <v>3.05505119513266</v>
      </c>
      <c r="Y469" s="16">
        <v>3.4399624111558502E-2</v>
      </c>
      <c r="Z469" s="15">
        <v>737057.42</v>
      </c>
      <c r="AA469" s="16">
        <v>3.2452757094572703E-2</v>
      </c>
      <c r="AB469" s="17">
        <v>154837.6</v>
      </c>
      <c r="AC469" s="16">
        <v>6.1139720492996499E-3</v>
      </c>
      <c r="AD469" s="17">
        <v>243005.89</v>
      </c>
      <c r="AE469" s="16">
        <v>1.3564839278581301E-2</v>
      </c>
      <c r="AF469" s="18">
        <v>4.7601966189090996</v>
      </c>
      <c r="AG469" s="16">
        <v>2.61787290277114E-2</v>
      </c>
      <c r="AH469" s="18">
        <v>3.0330845890196301</v>
      </c>
      <c r="AI469" s="16">
        <v>1.8635135202040999E-2</v>
      </c>
      <c r="AJ469" s="15">
        <v>1482853.61</v>
      </c>
      <c r="AK469" s="16">
        <v>9.2128876181757802E-2</v>
      </c>
      <c r="AL469" s="17">
        <v>305767.18</v>
      </c>
      <c r="AM469" s="16">
        <v>8.1065377357239704E-2</v>
      </c>
      <c r="AN469" s="17">
        <v>486942.91</v>
      </c>
      <c r="AO469" s="16">
        <v>6.76300361951475E-2</v>
      </c>
      <c r="AP469" s="18">
        <v>4.8496166593157604</v>
      </c>
      <c r="AQ469" s="16">
        <v>1.0233885069526201E-2</v>
      </c>
      <c r="AR469" s="18">
        <v>3.0452309286113199</v>
      </c>
      <c r="AS469" s="16">
        <v>2.2946937755629199E-2</v>
      </c>
    </row>
    <row r="470" spans="2:45" x14ac:dyDescent="0.2">
      <c r="B470" s="29"/>
      <c r="C470" s="29"/>
      <c r="D470" s="29"/>
      <c r="E470" s="14" t="s">
        <v>309</v>
      </c>
      <c r="F470" s="15">
        <v>139775.25</v>
      </c>
      <c r="G470" s="16">
        <v>3.2990299626882498E-2</v>
      </c>
      <c r="H470" s="17">
        <v>29999.84</v>
      </c>
      <c r="I470" s="16">
        <v>-8.8339794668953597E-3</v>
      </c>
      <c r="J470" s="17">
        <v>50447.92</v>
      </c>
      <c r="K470" s="16">
        <v>1.13500405759539E-2</v>
      </c>
      <c r="L470" s="18">
        <v>4.6591998490658604</v>
      </c>
      <c r="M470" s="16">
        <v>4.2197046940009399E-2</v>
      </c>
      <c r="N470" s="18">
        <v>2.77068410352696</v>
      </c>
      <c r="O470" s="16">
        <v>2.1397397718602499E-2</v>
      </c>
      <c r="P470" s="15">
        <v>452453.48</v>
      </c>
      <c r="Q470" s="16">
        <v>4.4337456362979498E-2</v>
      </c>
      <c r="R470" s="17">
        <v>96961.600000000006</v>
      </c>
      <c r="S470" s="16">
        <v>-1.0394765956508701E-2</v>
      </c>
      <c r="T470" s="17">
        <v>164322.29999999999</v>
      </c>
      <c r="U470" s="16">
        <v>3.6385664220534401E-3</v>
      </c>
      <c r="V470" s="18">
        <v>4.6663161498985204</v>
      </c>
      <c r="W470" s="16">
        <v>5.5307126959964002E-2</v>
      </c>
      <c r="X470" s="18">
        <v>2.7534514791966802</v>
      </c>
      <c r="Y470" s="16">
        <v>4.05513411924939E-2</v>
      </c>
      <c r="Z470" s="15">
        <v>863726.3</v>
      </c>
      <c r="AA470" s="16">
        <v>8.5386627021416195E-2</v>
      </c>
      <c r="AB470" s="17">
        <v>182833.42</v>
      </c>
      <c r="AC470" s="16">
        <v>2.62822815675673E-2</v>
      </c>
      <c r="AD470" s="17">
        <v>314538.18</v>
      </c>
      <c r="AE470" s="16">
        <v>4.9793522835944702E-2</v>
      </c>
      <c r="AF470" s="18">
        <v>4.7241160833725004</v>
      </c>
      <c r="AG470" s="16">
        <v>5.7590729680699101E-2</v>
      </c>
      <c r="AH470" s="18">
        <v>2.7460141722699598</v>
      </c>
      <c r="AI470" s="16">
        <v>3.3904861681104001E-2</v>
      </c>
      <c r="AJ470" s="15">
        <v>1715965.29</v>
      </c>
      <c r="AK470" s="16">
        <v>0.178327971935615</v>
      </c>
      <c r="AL470" s="17">
        <v>357527.44</v>
      </c>
      <c r="AM470" s="16">
        <v>0.14471364584445601</v>
      </c>
      <c r="AN470" s="17">
        <v>620507.78</v>
      </c>
      <c r="AO470" s="16">
        <v>0.15122325445527601</v>
      </c>
      <c r="AP470" s="18">
        <v>4.7995345196441397</v>
      </c>
      <c r="AQ470" s="16">
        <v>2.9364833915613599E-2</v>
      </c>
      <c r="AR470" s="18">
        <v>2.76542107175514</v>
      </c>
      <c r="AS470" s="16">
        <v>2.3544275513409801E-2</v>
      </c>
    </row>
    <row r="471" spans="2:45" x14ac:dyDescent="0.2">
      <c r="B471" s="29"/>
      <c r="C471" s="29"/>
      <c r="D471" s="29"/>
      <c r="E471" s="14" t="s">
        <v>310</v>
      </c>
      <c r="F471" s="15">
        <v>84156.57</v>
      </c>
      <c r="G471" s="16">
        <v>5.6490393215990801E-2</v>
      </c>
      <c r="H471" s="17">
        <v>16900.41</v>
      </c>
      <c r="I471" s="16">
        <v>3.0517831794301498E-2</v>
      </c>
      <c r="J471" s="17">
        <v>26462.65</v>
      </c>
      <c r="K471" s="16">
        <v>5.9583808650158998E-2</v>
      </c>
      <c r="L471" s="18">
        <v>4.9795578923824904</v>
      </c>
      <c r="M471" s="16">
        <v>2.5203408054052599E-2</v>
      </c>
      <c r="N471" s="18">
        <v>3.1802019072164001</v>
      </c>
      <c r="O471" s="16">
        <v>-2.9194627257555102E-3</v>
      </c>
      <c r="P471" s="15">
        <v>264862.96999999997</v>
      </c>
      <c r="Q471" s="16">
        <v>6.0762558216932903E-2</v>
      </c>
      <c r="R471" s="17">
        <v>52503.17</v>
      </c>
      <c r="S471" s="16">
        <v>1.08473739578312E-2</v>
      </c>
      <c r="T471" s="17">
        <v>82639.72</v>
      </c>
      <c r="U471" s="16">
        <v>3.4230336791792701E-2</v>
      </c>
      <c r="V471" s="18">
        <v>5.0447043483279197</v>
      </c>
      <c r="W471" s="16">
        <v>4.9379545859297901E-2</v>
      </c>
      <c r="X471" s="18">
        <v>3.20503227745689</v>
      </c>
      <c r="Y471" s="16">
        <v>2.56540738375978E-2</v>
      </c>
      <c r="Z471" s="15">
        <v>490742.71</v>
      </c>
      <c r="AA471" s="16">
        <v>3.3447207605223198E-2</v>
      </c>
      <c r="AB471" s="17">
        <v>96067.09</v>
      </c>
      <c r="AC471" s="16">
        <v>-3.0165815676253999E-2</v>
      </c>
      <c r="AD471" s="17">
        <v>153328.75</v>
      </c>
      <c r="AE471" s="16">
        <v>-3.90528441227376E-3</v>
      </c>
      <c r="AF471" s="18">
        <v>5.1083332491907498</v>
      </c>
      <c r="AG471" s="16">
        <v>6.5591648871228203E-2</v>
      </c>
      <c r="AH471" s="18">
        <v>3.2005916046403602</v>
      </c>
      <c r="AI471" s="16">
        <v>3.7498936027843301E-2</v>
      </c>
      <c r="AJ471" s="15">
        <v>1011066.84</v>
      </c>
      <c r="AK471" s="16">
        <v>0.10565298747207399</v>
      </c>
      <c r="AL471" s="17">
        <v>194257.1</v>
      </c>
      <c r="AM471" s="16">
        <v>4.9210749596277997E-2</v>
      </c>
      <c r="AN471" s="17">
        <v>314967.09999999998</v>
      </c>
      <c r="AO471" s="16">
        <v>4.72552645451935E-2</v>
      </c>
      <c r="AP471" s="18">
        <v>5.2047870579762598</v>
      </c>
      <c r="AQ471" s="16">
        <v>5.3794948152708098E-2</v>
      </c>
      <c r="AR471" s="18">
        <v>3.2100712741108501</v>
      </c>
      <c r="AS471" s="16">
        <v>5.5762644413386298E-2</v>
      </c>
    </row>
    <row r="472" spans="2:45" x14ac:dyDescent="0.2">
      <c r="B472" s="29"/>
      <c r="C472" s="29"/>
      <c r="D472" s="29"/>
      <c r="E472" s="14" t="s">
        <v>311</v>
      </c>
      <c r="F472" s="15">
        <v>125348.19</v>
      </c>
      <c r="G472" s="16">
        <v>-0.151287620557323</v>
      </c>
      <c r="H472" s="17">
        <v>24901.99</v>
      </c>
      <c r="I472" s="16">
        <v>-0.13728657777155701</v>
      </c>
      <c r="J472" s="17">
        <v>48060.86</v>
      </c>
      <c r="K472" s="16">
        <v>-0.15074756202117801</v>
      </c>
      <c r="L472" s="18">
        <v>5.0336615668065097</v>
      </c>
      <c r="M472" s="16">
        <v>-1.6229077263687101E-2</v>
      </c>
      <c r="N472" s="18">
        <v>2.60811375410261</v>
      </c>
      <c r="O472" s="16">
        <v>-6.3592226762430404E-4</v>
      </c>
      <c r="P472" s="15">
        <v>419890.1</v>
      </c>
      <c r="Q472" s="16">
        <v>-0.12601079630036799</v>
      </c>
      <c r="R472" s="17">
        <v>83276.89</v>
      </c>
      <c r="S472" s="16">
        <v>-0.120773009595102</v>
      </c>
      <c r="T472" s="17">
        <v>160867.63</v>
      </c>
      <c r="U472" s="16">
        <v>-0.13657824465010901</v>
      </c>
      <c r="V472" s="18">
        <v>5.0420963126745004</v>
      </c>
      <c r="W472" s="16">
        <v>-5.9572633261105396E-3</v>
      </c>
      <c r="X472" s="18">
        <v>2.6101590481565502</v>
      </c>
      <c r="Y472" s="16">
        <v>1.22390341501862E-2</v>
      </c>
      <c r="Z472" s="15">
        <v>816416.75</v>
      </c>
      <c r="AA472" s="16">
        <v>-0.15462777178213899</v>
      </c>
      <c r="AB472" s="17">
        <v>160296.9</v>
      </c>
      <c r="AC472" s="16">
        <v>-0.19202300082311399</v>
      </c>
      <c r="AD472" s="17">
        <v>313317.63</v>
      </c>
      <c r="AE472" s="16">
        <v>-0.18990305756251299</v>
      </c>
      <c r="AF472" s="18">
        <v>5.0931537041577197</v>
      </c>
      <c r="AG472" s="16">
        <v>4.6282541556345203E-2</v>
      </c>
      <c r="AH472" s="18">
        <v>2.60571596306279</v>
      </c>
      <c r="AI472" s="16">
        <v>4.3544524034660803E-2</v>
      </c>
      <c r="AJ472" s="15">
        <v>1709381.51</v>
      </c>
      <c r="AK472" s="16">
        <v>-0.122475621920174</v>
      </c>
      <c r="AL472" s="17">
        <v>329892.33</v>
      </c>
      <c r="AM472" s="16">
        <v>-0.191045923225408</v>
      </c>
      <c r="AN472" s="17">
        <v>654156.54</v>
      </c>
      <c r="AO472" s="16">
        <v>-0.17923650599072299</v>
      </c>
      <c r="AP472" s="18">
        <v>5.1816345957482604</v>
      </c>
      <c r="AQ472" s="16">
        <v>8.4764145795065596E-2</v>
      </c>
      <c r="AR472" s="18">
        <v>2.61310772800651</v>
      </c>
      <c r="AS472" s="16">
        <v>6.9156199666341095E-2</v>
      </c>
    </row>
    <row r="473" spans="2:45" x14ac:dyDescent="0.2">
      <c r="B473" s="29"/>
      <c r="C473" s="29"/>
      <c r="D473" s="29"/>
      <c r="E473" s="14" t="s">
        <v>312</v>
      </c>
      <c r="F473" s="15">
        <v>73716.22</v>
      </c>
      <c r="G473" s="16">
        <v>0.12627260280858399</v>
      </c>
      <c r="H473" s="17">
        <v>15411.03</v>
      </c>
      <c r="I473" s="16">
        <v>0.13237131067076599</v>
      </c>
      <c r="J473" s="17">
        <v>26132.54</v>
      </c>
      <c r="K473" s="16">
        <v>0.12493435292213401</v>
      </c>
      <c r="L473" s="18">
        <v>4.7833415417399099</v>
      </c>
      <c r="M473" s="16">
        <v>-5.3857845078831602E-3</v>
      </c>
      <c r="N473" s="18">
        <v>2.8208593577203001</v>
      </c>
      <c r="O473" s="16">
        <v>1.18962487275203E-3</v>
      </c>
      <c r="P473" s="15">
        <v>244876.05</v>
      </c>
      <c r="Q473" s="16">
        <v>0.21132123799739799</v>
      </c>
      <c r="R473" s="17">
        <v>52578.81</v>
      </c>
      <c r="S473" s="16">
        <v>0.23917254960926801</v>
      </c>
      <c r="T473" s="17">
        <v>89535.48</v>
      </c>
      <c r="U473" s="16">
        <v>0.23519600655898201</v>
      </c>
      <c r="V473" s="18">
        <v>4.6573144200106498</v>
      </c>
      <c r="W473" s="16">
        <v>-2.2475733198457401E-2</v>
      </c>
      <c r="X473" s="18">
        <v>2.7349610456100799</v>
      </c>
      <c r="Y473" s="16">
        <v>-1.93287287481562E-2</v>
      </c>
      <c r="Z473" s="15">
        <v>445913.97</v>
      </c>
      <c r="AA473" s="16">
        <v>0.173697713424741</v>
      </c>
      <c r="AB473" s="17">
        <v>95676.27</v>
      </c>
      <c r="AC473" s="16">
        <v>0.18897217624565199</v>
      </c>
      <c r="AD473" s="17">
        <v>164706.37</v>
      </c>
      <c r="AE473" s="16">
        <v>0.178520656729028</v>
      </c>
      <c r="AF473" s="18">
        <v>4.66065378593877</v>
      </c>
      <c r="AG473" s="16">
        <v>-1.28467790298856E-2</v>
      </c>
      <c r="AH473" s="18">
        <v>2.707326802236</v>
      </c>
      <c r="AI473" s="16">
        <v>-4.0923706145915197E-3</v>
      </c>
      <c r="AJ473" s="15">
        <v>877061.81</v>
      </c>
      <c r="AK473" s="16">
        <v>0.237385409714653</v>
      </c>
      <c r="AL473" s="17">
        <v>182442.7</v>
      </c>
      <c r="AM473" s="16">
        <v>0.22219323765478499</v>
      </c>
      <c r="AN473" s="17">
        <v>316866.28999999998</v>
      </c>
      <c r="AO473" s="16">
        <v>0.19646487631960699</v>
      </c>
      <c r="AP473" s="18">
        <v>4.8073275061156204</v>
      </c>
      <c r="AQ473" s="16">
        <v>1.2430253737142001E-2</v>
      </c>
      <c r="AR473" s="18">
        <v>2.7679240035284298</v>
      </c>
      <c r="AS473" s="16">
        <v>3.4201199053097001E-2</v>
      </c>
    </row>
    <row r="474" spans="2:45" x14ac:dyDescent="0.2">
      <c r="B474" s="29"/>
      <c r="C474" s="29"/>
      <c r="D474" s="29"/>
      <c r="E474" s="14" t="s">
        <v>313</v>
      </c>
      <c r="F474" s="15">
        <v>149558.51</v>
      </c>
      <c r="G474" s="16">
        <v>-1.8719058685266E-2</v>
      </c>
      <c r="H474" s="17">
        <v>29882.54</v>
      </c>
      <c r="I474" s="16">
        <v>-2.8460312010695099E-2</v>
      </c>
      <c r="J474" s="17">
        <v>61049.96</v>
      </c>
      <c r="K474" s="16">
        <v>-2.9056593871044901E-2</v>
      </c>
      <c r="L474" s="18">
        <v>5.0048794379594197</v>
      </c>
      <c r="M474" s="16">
        <v>1.0026613885007101E-2</v>
      </c>
      <c r="N474" s="18">
        <v>2.4497724486633601</v>
      </c>
      <c r="O474" s="16">
        <v>1.0646897770276401E-2</v>
      </c>
      <c r="P474" s="15">
        <v>494182.1</v>
      </c>
      <c r="Q474" s="16">
        <v>2.0509578176229702E-2</v>
      </c>
      <c r="R474" s="17">
        <v>98298.9</v>
      </c>
      <c r="S474" s="16">
        <v>1.5688901030909998E-2</v>
      </c>
      <c r="T474" s="17">
        <v>200014.07</v>
      </c>
      <c r="U474" s="16">
        <v>1.5533007908364E-2</v>
      </c>
      <c r="V474" s="18">
        <v>5.0273410994426202</v>
      </c>
      <c r="W474" s="16">
        <v>4.7462142595303897E-3</v>
      </c>
      <c r="X474" s="18">
        <v>2.4707366836742999</v>
      </c>
      <c r="Y474" s="16">
        <v>4.9004515157174801E-3</v>
      </c>
      <c r="Z474" s="15">
        <v>925165.15</v>
      </c>
      <c r="AA474" s="16">
        <v>1.8373774547930199E-3</v>
      </c>
      <c r="AB474" s="17">
        <v>186149.32</v>
      </c>
      <c r="AC474" s="16">
        <v>-1.2058545057183399E-3</v>
      </c>
      <c r="AD474" s="17">
        <v>378387.37</v>
      </c>
      <c r="AE474" s="16">
        <v>-1.46020208438935E-3</v>
      </c>
      <c r="AF474" s="18">
        <v>4.9700162751064596</v>
      </c>
      <c r="AG474" s="16">
        <v>3.0469060859434501E-3</v>
      </c>
      <c r="AH474" s="18">
        <v>2.4450212225635299</v>
      </c>
      <c r="AI474" s="16">
        <v>3.3024017130472301E-3</v>
      </c>
      <c r="AJ474" s="15">
        <v>1851346.31</v>
      </c>
      <c r="AK474" s="16">
        <v>3.3052875393615302E-2</v>
      </c>
      <c r="AL474" s="17">
        <v>378966.38</v>
      </c>
      <c r="AM474" s="16">
        <v>4.7935117825594599E-2</v>
      </c>
      <c r="AN474" s="17">
        <v>772523.71</v>
      </c>
      <c r="AO474" s="16">
        <v>4.7647654997120502E-2</v>
      </c>
      <c r="AP474" s="18">
        <v>4.8852521165597897</v>
      </c>
      <c r="AQ474" s="16">
        <v>-1.4201492228697399E-2</v>
      </c>
      <c r="AR474" s="18">
        <v>2.3964912481456402</v>
      </c>
      <c r="AS474" s="16">
        <v>-1.3931000116203501E-2</v>
      </c>
    </row>
    <row r="475" spans="2:45" x14ac:dyDescent="0.2">
      <c r="B475" s="29"/>
      <c r="C475" s="29"/>
      <c r="D475" s="29"/>
      <c r="E475" s="14" t="s">
        <v>314</v>
      </c>
      <c r="F475" s="15">
        <v>282266.11</v>
      </c>
      <c r="G475" s="16">
        <v>-6.5822726075869295E-2</v>
      </c>
      <c r="H475" s="17">
        <v>47690.96</v>
      </c>
      <c r="I475" s="16">
        <v>2.3655430222834301E-2</v>
      </c>
      <c r="J475" s="17">
        <v>95599.34</v>
      </c>
      <c r="K475" s="16">
        <v>2.9438072723159299E-3</v>
      </c>
      <c r="L475" s="18">
        <v>5.9186502012121398</v>
      </c>
      <c r="M475" s="16">
        <v>-8.7410425087302596E-2</v>
      </c>
      <c r="N475" s="18">
        <v>2.9525947564073101</v>
      </c>
      <c r="O475" s="16">
        <v>-6.8564692108930805E-2</v>
      </c>
      <c r="P475" s="15">
        <v>935579.92</v>
      </c>
      <c r="Q475" s="16">
        <v>-2.8088391253555198E-2</v>
      </c>
      <c r="R475" s="17">
        <v>155081.26</v>
      </c>
      <c r="S475" s="16">
        <v>1.7984665368486401E-2</v>
      </c>
      <c r="T475" s="17">
        <v>310449</v>
      </c>
      <c r="U475" s="16">
        <v>-1.8874659778205401E-3</v>
      </c>
      <c r="V475" s="18">
        <v>6.0328367205682998</v>
      </c>
      <c r="W475" s="16">
        <v>-4.5259087085918102E-2</v>
      </c>
      <c r="X475" s="18">
        <v>3.01363483213024</v>
      </c>
      <c r="Y475" s="16">
        <v>-2.6250472148817299E-2</v>
      </c>
      <c r="Z475" s="15">
        <v>1805915.13</v>
      </c>
      <c r="AA475" s="16">
        <v>-0.14459819874987001</v>
      </c>
      <c r="AB475" s="17">
        <v>298026.2</v>
      </c>
      <c r="AC475" s="16">
        <v>-0.212615038586662</v>
      </c>
      <c r="AD475" s="17">
        <v>597603.85</v>
      </c>
      <c r="AE475" s="16">
        <v>-0.19393571368500401</v>
      </c>
      <c r="AF475" s="18">
        <v>6.05958513043484</v>
      </c>
      <c r="AG475" s="16">
        <v>8.6383209192492399E-2</v>
      </c>
      <c r="AH475" s="18">
        <v>3.0219268667696801</v>
      </c>
      <c r="AI475" s="16">
        <v>6.1207915761514797E-2</v>
      </c>
      <c r="AJ475" s="15">
        <v>3670886.12</v>
      </c>
      <c r="AK475" s="16">
        <v>-0.17817477006033899</v>
      </c>
      <c r="AL475" s="17">
        <v>597053.44999999995</v>
      </c>
      <c r="AM475" s="16">
        <v>-0.28666995828456199</v>
      </c>
      <c r="AN475" s="17">
        <v>1208255</v>
      </c>
      <c r="AO475" s="16">
        <v>-0.25744332473841502</v>
      </c>
      <c r="AP475" s="18">
        <v>6.1483375064661301</v>
      </c>
      <c r="AQ475" s="16">
        <v>0.152096760096225</v>
      </c>
      <c r="AR475" s="18">
        <v>3.0381716773363201</v>
      </c>
      <c r="AS475" s="16">
        <v>0.106750847873197</v>
      </c>
    </row>
    <row r="476" spans="2:45" x14ac:dyDescent="0.2">
      <c r="B476" s="29"/>
      <c r="C476" s="29"/>
      <c r="D476" s="29"/>
      <c r="E476" s="14" t="s">
        <v>315</v>
      </c>
      <c r="F476" s="15">
        <v>331940.74</v>
      </c>
      <c r="G476" s="16">
        <v>0.12769532902325101</v>
      </c>
      <c r="H476" s="17">
        <v>77107.710000000006</v>
      </c>
      <c r="I476" s="16">
        <v>0.101591590682067</v>
      </c>
      <c r="J476" s="17">
        <v>158402.62</v>
      </c>
      <c r="K476" s="16">
        <v>0.11086836981570899</v>
      </c>
      <c r="L476" s="18">
        <v>4.3048968773680398</v>
      </c>
      <c r="M476" s="16">
        <v>2.3696384905245501E-2</v>
      </c>
      <c r="N476" s="18">
        <v>2.0955508185407501</v>
      </c>
      <c r="O476" s="16">
        <v>1.51475725340287E-2</v>
      </c>
      <c r="P476" s="15">
        <v>1119461.03</v>
      </c>
      <c r="Q476" s="16">
        <v>0.174187120610029</v>
      </c>
      <c r="R476" s="17">
        <v>258821.34</v>
      </c>
      <c r="S476" s="16">
        <v>0.12332896350415</v>
      </c>
      <c r="T476" s="17">
        <v>520337.14</v>
      </c>
      <c r="U476" s="16">
        <v>9.8383410279066705E-2</v>
      </c>
      <c r="V476" s="18">
        <v>4.32522693066963</v>
      </c>
      <c r="W476" s="16">
        <v>4.5274499953450703E-2</v>
      </c>
      <c r="X476" s="18">
        <v>2.1514148115585199</v>
      </c>
      <c r="Y476" s="16">
        <v>6.9013888612631802E-2</v>
      </c>
      <c r="Z476" s="15">
        <v>2096117.49</v>
      </c>
      <c r="AA476" s="16">
        <v>0.164641392316528</v>
      </c>
      <c r="AB476" s="17">
        <v>488484.26</v>
      </c>
      <c r="AC476" s="16">
        <v>0.111700405907755</v>
      </c>
      <c r="AD476" s="17">
        <v>992462.62</v>
      </c>
      <c r="AE476" s="16">
        <v>9.7168431613773795E-2</v>
      </c>
      <c r="AF476" s="18">
        <v>4.2910645472998503</v>
      </c>
      <c r="AG476" s="16">
        <v>4.7621630906524701E-2</v>
      </c>
      <c r="AH476" s="18">
        <v>2.11203671328196</v>
      </c>
      <c r="AI476" s="16">
        <v>6.1497358799789098E-2</v>
      </c>
      <c r="AJ476" s="15">
        <v>4020742.88</v>
      </c>
      <c r="AK476" s="16">
        <v>0.16281200684425001</v>
      </c>
      <c r="AL476" s="17">
        <v>942709.92</v>
      </c>
      <c r="AM476" s="16">
        <v>0.14868787399741901</v>
      </c>
      <c r="AN476" s="17">
        <v>1929736.61</v>
      </c>
      <c r="AO476" s="16">
        <v>0.133594726220508</v>
      </c>
      <c r="AP476" s="18">
        <v>4.2650902411210403</v>
      </c>
      <c r="AQ476" s="16">
        <v>1.22958839964763E-2</v>
      </c>
      <c r="AR476" s="18">
        <v>2.0835708143610301</v>
      </c>
      <c r="AS476" s="16">
        <v>2.5774008953935699E-2</v>
      </c>
    </row>
    <row r="477" spans="2:45" x14ac:dyDescent="0.2">
      <c r="B477" s="29"/>
      <c r="C477" s="29"/>
      <c r="D477" s="29"/>
      <c r="E477" s="14" t="s">
        <v>316</v>
      </c>
      <c r="F477" s="15">
        <v>206739.81</v>
      </c>
      <c r="G477" s="16">
        <v>-1.8502204692754501E-2</v>
      </c>
      <c r="H477" s="17">
        <v>42849.35</v>
      </c>
      <c r="I477" s="16">
        <v>-3.5299064164343902E-3</v>
      </c>
      <c r="J477" s="17">
        <v>76429.38</v>
      </c>
      <c r="K477" s="16">
        <v>-7.2823437486162795E-2</v>
      </c>
      <c r="L477" s="18">
        <v>4.8248062105959599</v>
      </c>
      <c r="M477" s="16">
        <v>-1.50253363073605E-2</v>
      </c>
      <c r="N477" s="18">
        <v>2.7049782426600899</v>
      </c>
      <c r="O477" s="16">
        <v>5.8587797610121103E-2</v>
      </c>
      <c r="P477" s="15">
        <v>624428.05000000005</v>
      </c>
      <c r="Q477" s="16">
        <v>1.9868594430069102E-2</v>
      </c>
      <c r="R477" s="17">
        <v>128298.18</v>
      </c>
      <c r="S477" s="16">
        <v>3.2138829549226498E-2</v>
      </c>
      <c r="T477" s="17">
        <v>229207.22</v>
      </c>
      <c r="U477" s="16">
        <v>-3.4713547002220901E-2</v>
      </c>
      <c r="V477" s="18">
        <v>4.8670062973613497</v>
      </c>
      <c r="W477" s="16">
        <v>-1.1888163460061199E-2</v>
      </c>
      <c r="X477" s="18">
        <v>2.7242948542371401</v>
      </c>
      <c r="Y477" s="16">
        <v>5.6545019628920098E-2</v>
      </c>
      <c r="Z477" s="15">
        <v>1192033.47</v>
      </c>
      <c r="AA477" s="16">
        <v>4.1773653394385699E-2</v>
      </c>
      <c r="AB477" s="17">
        <v>244088.77</v>
      </c>
      <c r="AC477" s="16">
        <v>5.9944830828973603E-2</v>
      </c>
      <c r="AD477" s="17">
        <v>444008.1</v>
      </c>
      <c r="AE477" s="16">
        <v>7.4960193855034699E-3</v>
      </c>
      <c r="AF477" s="18">
        <v>4.8836063617347101</v>
      </c>
      <c r="AG477" s="16">
        <v>-1.7143512479207399E-2</v>
      </c>
      <c r="AH477" s="18">
        <v>2.6847110897301198</v>
      </c>
      <c r="AI477" s="16">
        <v>3.4022599940185298E-2</v>
      </c>
      <c r="AJ477" s="15">
        <v>2400899.54</v>
      </c>
      <c r="AK477" s="16">
        <v>8.7222981959182003E-2</v>
      </c>
      <c r="AL477" s="17">
        <v>484076.65</v>
      </c>
      <c r="AM477" s="16">
        <v>0.123733350864512</v>
      </c>
      <c r="AN477" s="17">
        <v>890750.64</v>
      </c>
      <c r="AO477" s="16">
        <v>5.6344954684879697E-2</v>
      </c>
      <c r="AP477" s="18">
        <v>4.9597507750064</v>
      </c>
      <c r="AQ477" s="16">
        <v>-3.2490242349078699E-2</v>
      </c>
      <c r="AR477" s="18">
        <v>2.6953666179796398</v>
      </c>
      <c r="AS477" s="16">
        <v>2.92310074823178E-2</v>
      </c>
    </row>
    <row r="478" spans="2:45" x14ac:dyDescent="0.2">
      <c r="B478" s="29"/>
      <c r="C478" s="29"/>
      <c r="D478" s="29"/>
      <c r="E478" s="14" t="s">
        <v>317</v>
      </c>
      <c r="F478" s="15">
        <v>115912.32000000001</v>
      </c>
      <c r="G478" s="16">
        <v>-3.3674688834784299E-3</v>
      </c>
      <c r="H478" s="17">
        <v>23933.9</v>
      </c>
      <c r="I478" s="16">
        <v>-7.4659307418221299E-2</v>
      </c>
      <c r="J478" s="17">
        <v>35258.11</v>
      </c>
      <c r="K478" s="16">
        <v>-0.12871062276312401</v>
      </c>
      <c r="L478" s="18">
        <v>4.8430184800638401</v>
      </c>
      <c r="M478" s="16">
        <v>7.7043881357721999E-2</v>
      </c>
      <c r="N478" s="18">
        <v>3.28753639942697</v>
      </c>
      <c r="O478" s="16">
        <v>0.14385938490051001</v>
      </c>
      <c r="P478" s="15">
        <v>406650.24</v>
      </c>
      <c r="Q478" s="16">
        <v>9.7421561458998496E-2</v>
      </c>
      <c r="R478" s="17">
        <v>85663.6</v>
      </c>
      <c r="S478" s="16">
        <v>7.4780959536059302E-2</v>
      </c>
      <c r="T478" s="17">
        <v>126841.61</v>
      </c>
      <c r="U478" s="16">
        <v>1.3538607188377599E-2</v>
      </c>
      <c r="V478" s="18">
        <v>4.7470598947511</v>
      </c>
      <c r="W478" s="16">
        <v>2.1065317283544101E-2</v>
      </c>
      <c r="X478" s="18">
        <v>3.2059687668738999</v>
      </c>
      <c r="Y478" s="16">
        <v>8.2762465756797896E-2</v>
      </c>
      <c r="Z478" s="15">
        <v>765063.66</v>
      </c>
      <c r="AA478" s="16">
        <v>0.11116693756066399</v>
      </c>
      <c r="AB478" s="17">
        <v>161292.4</v>
      </c>
      <c r="AC478" s="16">
        <v>0.120649938111223</v>
      </c>
      <c r="AD478" s="17">
        <v>243461.83</v>
      </c>
      <c r="AE478" s="16">
        <v>6.2153439925108002E-2</v>
      </c>
      <c r="AF478" s="18">
        <v>4.74333359786326</v>
      </c>
      <c r="AG478" s="16">
        <v>-8.4620542312631199E-3</v>
      </c>
      <c r="AH478" s="18">
        <v>3.1424378104773099</v>
      </c>
      <c r="AI478" s="16">
        <v>4.6145402154901802E-2</v>
      </c>
      <c r="AJ478" s="15">
        <v>1496204.01</v>
      </c>
      <c r="AK478" s="16">
        <v>7.5686724055547397E-2</v>
      </c>
      <c r="AL478" s="17">
        <v>309476.23</v>
      </c>
      <c r="AM478" s="16">
        <v>8.9084372163258402E-2</v>
      </c>
      <c r="AN478" s="17">
        <v>486130.08</v>
      </c>
      <c r="AO478" s="16">
        <v>4.4460429914220001E-2</v>
      </c>
      <c r="AP478" s="18">
        <v>4.8346330508162101</v>
      </c>
      <c r="AQ478" s="16">
        <v>-1.23017540698881E-2</v>
      </c>
      <c r="AR478" s="18">
        <v>3.0777852915417201</v>
      </c>
      <c r="AS478" s="16">
        <v>2.9897058085668199E-2</v>
      </c>
    </row>
    <row r="479" spans="2:45" x14ac:dyDescent="0.2">
      <c r="B479" s="135"/>
      <c r="C479" s="135"/>
      <c r="D479" s="135"/>
      <c r="E479" s="14" t="s">
        <v>318</v>
      </c>
      <c r="F479" s="15">
        <v>250728.36</v>
      </c>
      <c r="G479" s="16">
        <v>-1.7265903999189199E-2</v>
      </c>
      <c r="H479" s="17">
        <v>53149.08</v>
      </c>
      <c r="I479" s="16">
        <v>-2.78740673648292E-2</v>
      </c>
      <c r="J479" s="17">
        <v>95965.97</v>
      </c>
      <c r="K479" s="16">
        <v>-5.6974978472243198E-2</v>
      </c>
      <c r="L479" s="18">
        <v>4.7174543755037703</v>
      </c>
      <c r="M479" s="16">
        <v>1.0912334512961801E-2</v>
      </c>
      <c r="N479" s="18">
        <v>2.6126798905903801</v>
      </c>
      <c r="O479" s="16">
        <v>4.2108187552354501E-2</v>
      </c>
      <c r="P479" s="15">
        <v>772304.32</v>
      </c>
      <c r="Q479" s="16">
        <v>5.2899829145701897E-2</v>
      </c>
      <c r="R479" s="17">
        <v>162124.28</v>
      </c>
      <c r="S479" s="16">
        <v>2.7479079577459299E-2</v>
      </c>
      <c r="T479" s="17">
        <v>288742.02</v>
      </c>
      <c r="U479" s="16">
        <v>-6.2498373818428597E-3</v>
      </c>
      <c r="V479" s="18">
        <v>4.76365612849599</v>
      </c>
      <c r="W479" s="16">
        <v>2.4740892611357802E-2</v>
      </c>
      <c r="X479" s="18">
        <v>2.67472091523083</v>
      </c>
      <c r="Y479" s="16">
        <v>5.9521667268670003E-2</v>
      </c>
      <c r="Z479" s="15">
        <v>1468340.67</v>
      </c>
      <c r="AA479" s="16">
        <v>7.2810124428499504E-2</v>
      </c>
      <c r="AB479" s="17">
        <v>310973.84999999998</v>
      </c>
      <c r="AC479" s="16">
        <v>5.87789536130362E-2</v>
      </c>
      <c r="AD479" s="17">
        <v>563214.09</v>
      </c>
      <c r="AE479" s="16">
        <v>2.9255753221200099E-2</v>
      </c>
      <c r="AF479" s="18">
        <v>4.7217496583715999</v>
      </c>
      <c r="AG479" s="16">
        <v>1.32522192357361E-2</v>
      </c>
      <c r="AH479" s="18">
        <v>2.6070737505874502</v>
      </c>
      <c r="AI479" s="16">
        <v>4.2316373817673503E-2</v>
      </c>
      <c r="AJ479" s="15">
        <v>2793906.54</v>
      </c>
      <c r="AK479" s="16">
        <v>8.8124106006431002E-2</v>
      </c>
      <c r="AL479" s="17">
        <v>585355.80000000005</v>
      </c>
      <c r="AM479" s="16">
        <v>0.11541380079522399</v>
      </c>
      <c r="AN479" s="17">
        <v>1065296.54</v>
      </c>
      <c r="AO479" s="16">
        <v>4.4375003743752903E-2</v>
      </c>
      <c r="AP479" s="18">
        <v>4.7730056488720196</v>
      </c>
      <c r="AQ479" s="16">
        <v>-2.4465982731554099E-2</v>
      </c>
      <c r="AR479" s="18">
        <v>2.6226561667045298</v>
      </c>
      <c r="AS479" s="16">
        <v>4.1890223440671601E-2</v>
      </c>
    </row>
    <row r="480" spans="2:45" x14ac:dyDescent="0.2">
      <c r="C480" s="29"/>
      <c r="D480" s="29"/>
      <c r="E480" s="14" t="s">
        <v>344</v>
      </c>
      <c r="F480" s="15">
        <v>82489.399999999994</v>
      </c>
      <c r="G480" s="16">
        <v>0.246283520458522</v>
      </c>
      <c r="H480" s="18">
        <v>24959.87</v>
      </c>
      <c r="I480" s="16">
        <v>0.496550301679971</v>
      </c>
      <c r="J480" s="18">
        <v>38960.76</v>
      </c>
      <c r="K480" s="16">
        <v>0.48093035277840102</v>
      </c>
      <c r="L480" s="18">
        <v>3.3048809949731299</v>
      </c>
      <c r="M480" s="16">
        <v>-0.167229114143713</v>
      </c>
      <c r="N480" s="18">
        <v>2.1172430927938799</v>
      </c>
      <c r="O480" s="16">
        <v>-0.158445555444018</v>
      </c>
      <c r="P480" s="18">
        <v>262658.09999999998</v>
      </c>
      <c r="Q480" s="16">
        <v>0.21582757323949101</v>
      </c>
      <c r="R480" s="18">
        <v>74939.3</v>
      </c>
      <c r="S480" s="16">
        <v>0.28297278562290101</v>
      </c>
      <c r="T480" s="18">
        <v>118228.98</v>
      </c>
      <c r="U480" s="16">
        <v>0.287586008612296</v>
      </c>
      <c r="V480" s="18">
        <v>3.50494466855175</v>
      </c>
      <c r="W480" s="16">
        <v>-5.2335648219389498E-2</v>
      </c>
      <c r="X480" s="18">
        <v>2.2216050582522202</v>
      </c>
      <c r="Y480" s="16">
        <v>-5.5730984099573701E-2</v>
      </c>
      <c r="Z480" s="18">
        <v>493275.4</v>
      </c>
      <c r="AA480" s="16">
        <v>0.252723787929926</v>
      </c>
      <c r="AB480" s="18">
        <v>144252.25</v>
      </c>
      <c r="AC480" s="16">
        <v>0.304311638907792</v>
      </c>
      <c r="AD480" s="18">
        <v>229534.49</v>
      </c>
      <c r="AE480" s="16">
        <v>0.31753090595080902</v>
      </c>
      <c r="AF480" s="18">
        <v>3.4195334908120998</v>
      </c>
      <c r="AG480" s="16">
        <v>-3.9551783054749198E-2</v>
      </c>
      <c r="AH480" s="18">
        <v>2.1490251857139202</v>
      </c>
      <c r="AI480" s="16">
        <v>-4.9188309532757303E-2</v>
      </c>
      <c r="AJ480" s="18">
        <v>1014316.71</v>
      </c>
      <c r="AK480" s="16">
        <v>0.33793725395296698</v>
      </c>
      <c r="AL480" s="18">
        <v>287027.12</v>
      </c>
      <c r="AM480" s="16">
        <v>0.29263441835010801</v>
      </c>
      <c r="AN480" s="18">
        <v>459027.17</v>
      </c>
      <c r="AO480" s="16">
        <v>0.28118308552141702</v>
      </c>
      <c r="AP480" s="18">
        <v>3.5338706321548998</v>
      </c>
      <c r="AQ480" s="16">
        <v>3.50469049560687E-2</v>
      </c>
      <c r="AR480" s="18">
        <v>2.20970952547319</v>
      </c>
      <c r="AS480" s="16">
        <v>4.4298249854314603E-2</v>
      </c>
    </row>
    <row r="481" spans="2:45" x14ac:dyDescent="0.2">
      <c r="C481" s="29"/>
      <c r="D481" s="29"/>
      <c r="E481" s="14" t="s">
        <v>345</v>
      </c>
      <c r="F481" s="15">
        <v>200720.37</v>
      </c>
      <c r="G481" s="16">
        <v>0.131566265902474</v>
      </c>
      <c r="H481" s="18">
        <v>104957.02</v>
      </c>
      <c r="I481" s="16">
        <v>2.5302219242526701E-2</v>
      </c>
      <c r="J481" s="18">
        <v>70435.17</v>
      </c>
      <c r="K481" s="16">
        <v>6.84506039799328E-2</v>
      </c>
      <c r="L481" s="18">
        <v>1.9124053826985601</v>
      </c>
      <c r="M481" s="16">
        <v>0.103641682096868</v>
      </c>
      <c r="N481" s="18">
        <v>2.8497179746992898</v>
      </c>
      <c r="O481" s="16">
        <v>5.9072138372553401E-2</v>
      </c>
      <c r="P481" s="18">
        <v>646941.94999999995</v>
      </c>
      <c r="Q481" s="16">
        <v>0.17305007621701901</v>
      </c>
      <c r="R481" s="18">
        <v>337676.76</v>
      </c>
      <c r="S481" s="16">
        <v>6.6631600489945195E-2</v>
      </c>
      <c r="T481" s="18">
        <v>229614.13</v>
      </c>
      <c r="U481" s="16">
        <v>0.14625389488929499</v>
      </c>
      <c r="V481" s="18">
        <v>1.91586163643598</v>
      </c>
      <c r="W481" s="16">
        <v>9.9770600906809406E-2</v>
      </c>
      <c r="X481" s="18">
        <v>2.8175180246964802</v>
      </c>
      <c r="Y481" s="16">
        <v>2.3377177994506899E-2</v>
      </c>
      <c r="Z481" s="18">
        <v>1210782.78</v>
      </c>
      <c r="AA481" s="16">
        <v>0.15624823929384701</v>
      </c>
      <c r="AB481" s="18">
        <v>639117.29</v>
      </c>
      <c r="AC481" s="16">
        <v>6.03101397082988E-2</v>
      </c>
      <c r="AD481" s="18">
        <v>432373.65</v>
      </c>
      <c r="AE481" s="16">
        <v>0.10760894820178001</v>
      </c>
      <c r="AF481" s="18">
        <v>1.8944609994825801</v>
      </c>
      <c r="AG481" s="16">
        <v>9.0481167719419595E-2</v>
      </c>
      <c r="AH481" s="18">
        <v>2.8003158379332298</v>
      </c>
      <c r="AI481" s="16">
        <v>4.39137758601831E-2</v>
      </c>
      <c r="AJ481" s="18">
        <v>2335390.39</v>
      </c>
      <c r="AK481" s="16">
        <v>0.22142368064805501</v>
      </c>
      <c r="AL481" s="18">
        <v>1287032.8999999999</v>
      </c>
      <c r="AM481" s="16">
        <v>0.153759467219511</v>
      </c>
      <c r="AN481" s="18">
        <v>842122.99</v>
      </c>
      <c r="AO481" s="16">
        <v>0.121353994587714</v>
      </c>
      <c r="AP481" s="18">
        <v>1.8145537616015901</v>
      </c>
      <c r="AQ481" s="16">
        <v>5.8646724339876097E-2</v>
      </c>
      <c r="AR481" s="18">
        <v>2.7732177101589399</v>
      </c>
      <c r="AS481" s="16">
        <v>8.9240049568052704E-2</v>
      </c>
    </row>
    <row r="482" spans="2:45" x14ac:dyDescent="0.2">
      <c r="B482" s="28" t="s">
        <v>19</v>
      </c>
      <c r="C482" s="28" t="s">
        <v>11</v>
      </c>
      <c r="D482" s="28" t="s">
        <v>24</v>
      </c>
      <c r="E482" s="14" t="s">
        <v>319</v>
      </c>
      <c r="F482" s="15">
        <v>1492038.99</v>
      </c>
      <c r="G482" s="16">
        <v>-5.1001890021549402E-2</v>
      </c>
      <c r="H482" s="17">
        <v>281116.98</v>
      </c>
      <c r="I482" s="16">
        <v>-3.7355737927557302E-2</v>
      </c>
      <c r="J482" s="17">
        <v>563518.06000000006</v>
      </c>
      <c r="K482" s="16">
        <v>-4.3802341765855499E-2</v>
      </c>
      <c r="L482" s="18">
        <v>5.3075377730651496</v>
      </c>
      <c r="M482" s="16">
        <v>-1.41756956662409E-2</v>
      </c>
      <c r="N482" s="18">
        <v>2.6477216897005902</v>
      </c>
      <c r="O482" s="16">
        <v>-7.52935148261045E-3</v>
      </c>
      <c r="P482" s="15">
        <v>4941026.75</v>
      </c>
      <c r="Q482" s="16">
        <v>-7.9203727028421093E-3</v>
      </c>
      <c r="R482" s="17">
        <v>923950.11</v>
      </c>
      <c r="S482" s="16">
        <v>-5.5845469740461199E-3</v>
      </c>
      <c r="T482" s="17">
        <v>1849694.25</v>
      </c>
      <c r="U482" s="16">
        <v>-1.1789008577459899E-2</v>
      </c>
      <c r="V482" s="18">
        <v>5.3477202897892404</v>
      </c>
      <c r="W482" s="16">
        <v>-2.3489435141904901E-3</v>
      </c>
      <c r="X482" s="18">
        <v>2.67126675124821</v>
      </c>
      <c r="Y482" s="16">
        <v>3.9147873361019599E-3</v>
      </c>
      <c r="Z482" s="15">
        <v>9364157.0199999996</v>
      </c>
      <c r="AA482" s="16">
        <v>-6.4684180766995503E-2</v>
      </c>
      <c r="AB482" s="17">
        <v>1752546.38</v>
      </c>
      <c r="AC482" s="16">
        <v>-0.100323331900631</v>
      </c>
      <c r="AD482" s="17">
        <v>3523218.78</v>
      </c>
      <c r="AE482" s="16">
        <v>-8.9150845443548399E-2</v>
      </c>
      <c r="AF482" s="18">
        <v>5.3431721561628498</v>
      </c>
      <c r="AG482" s="16">
        <v>3.9613288192663201E-2</v>
      </c>
      <c r="AH482" s="18">
        <v>2.6578414809653101</v>
      </c>
      <c r="AI482" s="16">
        <v>2.6861379355912401E-2</v>
      </c>
      <c r="AJ482" s="15">
        <v>18864856.640000001</v>
      </c>
      <c r="AK482" s="16">
        <v>-5.4674002255722699E-2</v>
      </c>
      <c r="AL482" s="17">
        <v>3535945.76</v>
      </c>
      <c r="AM482" s="16">
        <v>-0.103556041366676</v>
      </c>
      <c r="AN482" s="17">
        <v>7162409.2599999998</v>
      </c>
      <c r="AO482" s="16">
        <v>-8.4422952744968499E-2</v>
      </c>
      <c r="AP482" s="18">
        <v>5.3351657294652597</v>
      </c>
      <c r="AQ482" s="16">
        <v>5.4528828757434498E-2</v>
      </c>
      <c r="AR482" s="18">
        <v>2.6338702460574002</v>
      </c>
      <c r="AS482" s="16">
        <v>3.2492023012629503E-2</v>
      </c>
    </row>
    <row r="483" spans="2:45" x14ac:dyDescent="0.2">
      <c r="B483" s="29"/>
      <c r="C483" s="29"/>
      <c r="D483" s="29"/>
      <c r="E483" s="14" t="s">
        <v>320</v>
      </c>
      <c r="F483" s="15">
        <v>2327431.59</v>
      </c>
      <c r="G483" s="16">
        <v>0.225638689483213</v>
      </c>
      <c r="H483" s="17">
        <v>652109.27</v>
      </c>
      <c r="I483" s="16">
        <v>0.41048947138976</v>
      </c>
      <c r="J483" s="17">
        <v>1066717.51</v>
      </c>
      <c r="K483" s="16">
        <v>0.38219378787753899</v>
      </c>
      <c r="L483" s="18">
        <v>3.56908220304858</v>
      </c>
      <c r="M483" s="16">
        <v>-0.13105435074564101</v>
      </c>
      <c r="N483" s="18">
        <v>2.1818631157559198</v>
      </c>
      <c r="O483" s="16">
        <v>-0.11326566489256799</v>
      </c>
      <c r="P483" s="15">
        <v>7404412.5499999998</v>
      </c>
      <c r="Q483" s="16">
        <v>0.194696852536591</v>
      </c>
      <c r="R483" s="17">
        <v>2004011.59</v>
      </c>
      <c r="S483" s="16">
        <v>0.29377583025614701</v>
      </c>
      <c r="T483" s="17">
        <v>3303925.08</v>
      </c>
      <c r="U483" s="16">
        <v>0.28317943342964502</v>
      </c>
      <c r="V483" s="18">
        <v>3.6947952731151599</v>
      </c>
      <c r="W483" s="16">
        <v>-7.6581255734186393E-2</v>
      </c>
      <c r="X483" s="18">
        <v>2.24109577872147</v>
      </c>
      <c r="Y483" s="16">
        <v>-6.8955734940794294E-2</v>
      </c>
      <c r="Z483" s="15">
        <v>13789755.109999999</v>
      </c>
      <c r="AA483" s="16">
        <v>0.20539862386819299</v>
      </c>
      <c r="AB483" s="17">
        <v>3767576.91</v>
      </c>
      <c r="AC483" s="16">
        <v>0.28175902166254702</v>
      </c>
      <c r="AD483" s="17">
        <v>6300493.1699999999</v>
      </c>
      <c r="AE483" s="16">
        <v>0.28037637460811998</v>
      </c>
      <c r="AF483" s="18">
        <v>3.66011243815591</v>
      </c>
      <c r="AG483" s="16">
        <v>-5.9574691111055497E-2</v>
      </c>
      <c r="AH483" s="18">
        <v>2.18867868560835</v>
      </c>
      <c r="AI483" s="16">
        <v>-5.8559148877512797E-2</v>
      </c>
      <c r="AJ483" s="15">
        <v>27403279.239999998</v>
      </c>
      <c r="AK483" s="16">
        <v>0.26564267532429697</v>
      </c>
      <c r="AL483" s="17">
        <v>7220588.6699999999</v>
      </c>
      <c r="AM483" s="16">
        <v>0.26149944610887199</v>
      </c>
      <c r="AN483" s="17">
        <v>12175532.699999999</v>
      </c>
      <c r="AO483" s="16">
        <v>0.24917085103151401</v>
      </c>
      <c r="AP483" s="18">
        <v>3.79515860719982</v>
      </c>
      <c r="AQ483" s="16">
        <v>3.2843686362321401E-3</v>
      </c>
      <c r="AR483" s="18">
        <v>2.25068421359502</v>
      </c>
      <c r="AS483" s="16">
        <v>1.31862060975732E-2</v>
      </c>
    </row>
    <row r="484" spans="2:45" x14ac:dyDescent="0.2">
      <c r="B484" s="29"/>
      <c r="C484" s="29"/>
      <c r="D484" s="29"/>
      <c r="E484" s="14" t="s">
        <v>321</v>
      </c>
      <c r="F484" s="15">
        <v>1553997.61</v>
      </c>
      <c r="G484" s="16">
        <v>0.12658079773424999</v>
      </c>
      <c r="H484" s="17">
        <v>338846.48</v>
      </c>
      <c r="I484" s="16">
        <v>0.15404149974299899</v>
      </c>
      <c r="J484" s="17">
        <v>545850.41</v>
      </c>
      <c r="K484" s="16">
        <v>0.125896155221701</v>
      </c>
      <c r="L484" s="18">
        <v>4.5861406321824596</v>
      </c>
      <c r="M484" s="16">
        <v>-2.3795246544309302E-2</v>
      </c>
      <c r="N484" s="18">
        <v>2.84692945453682</v>
      </c>
      <c r="O484" s="16">
        <v>6.0808673106638297E-4</v>
      </c>
      <c r="P484" s="15">
        <v>4909690.2699999996</v>
      </c>
      <c r="Q484" s="16">
        <v>8.3322640639440795E-2</v>
      </c>
      <c r="R484" s="17">
        <v>1066067.95</v>
      </c>
      <c r="S484" s="16">
        <v>8.2425971783197299E-2</v>
      </c>
      <c r="T484" s="17">
        <v>1724190.71</v>
      </c>
      <c r="U484" s="16">
        <v>3.7545440697363298E-2</v>
      </c>
      <c r="V484" s="18">
        <v>4.60541963577462</v>
      </c>
      <c r="W484" s="16">
        <v>8.2838815735934604E-4</v>
      </c>
      <c r="X484" s="18">
        <v>2.8475331884835402</v>
      </c>
      <c r="Y484" s="16">
        <v>4.4120669945124903E-2</v>
      </c>
      <c r="Z484" s="15">
        <v>9247338.5600000005</v>
      </c>
      <c r="AA484" s="16">
        <v>6.9144055565050794E-2</v>
      </c>
      <c r="AB484" s="17">
        <v>1988666.96</v>
      </c>
      <c r="AC484" s="16">
        <v>5.2932534393799698E-2</v>
      </c>
      <c r="AD484" s="17">
        <v>3279258.85</v>
      </c>
      <c r="AE484" s="16">
        <v>1.6555552544121398E-2</v>
      </c>
      <c r="AF484" s="18">
        <v>4.6500187039865102</v>
      </c>
      <c r="AG484" s="16">
        <v>1.53965431228548E-2</v>
      </c>
      <c r="AH484" s="18">
        <v>2.8199477330068001</v>
      </c>
      <c r="AI484" s="16">
        <v>5.17320503432563E-2</v>
      </c>
      <c r="AJ484" s="15">
        <v>18316763.02</v>
      </c>
      <c r="AK484" s="16">
        <v>9.9026915927204001E-2</v>
      </c>
      <c r="AL484" s="17">
        <v>3862007</v>
      </c>
      <c r="AM484" s="16">
        <v>7.86798161650267E-2</v>
      </c>
      <c r="AN484" s="17">
        <v>6467252.96</v>
      </c>
      <c r="AO484" s="16">
        <v>2.9014578031597599E-2</v>
      </c>
      <c r="AP484" s="18">
        <v>4.7428093786469097</v>
      </c>
      <c r="AQ484" s="16">
        <v>1.8862965133172E-2</v>
      </c>
      <c r="AR484" s="18">
        <v>2.8322323455243401</v>
      </c>
      <c r="AS484" s="16">
        <v>6.8038237154553302E-2</v>
      </c>
    </row>
    <row r="485" spans="2:45" x14ac:dyDescent="0.2">
      <c r="B485" s="29"/>
      <c r="C485" s="29"/>
      <c r="D485" s="29"/>
      <c r="E485" s="14" t="s">
        <v>322</v>
      </c>
      <c r="F485" s="15">
        <v>2819085.6</v>
      </c>
      <c r="G485" s="16">
        <v>7.2027925916369499E-3</v>
      </c>
      <c r="H485" s="17">
        <v>737016.02</v>
      </c>
      <c r="I485" s="16">
        <v>-2.6864364108696798E-3</v>
      </c>
      <c r="J485" s="17">
        <v>992367.22</v>
      </c>
      <c r="K485" s="16">
        <v>-1.7782368737826799E-2</v>
      </c>
      <c r="L485" s="18">
        <v>3.8249990821095001</v>
      </c>
      <c r="M485" s="16">
        <v>9.9158673495999307E-3</v>
      </c>
      <c r="N485" s="18">
        <v>2.84076856146054</v>
      </c>
      <c r="O485" s="16">
        <v>2.5437500340283199E-2</v>
      </c>
      <c r="P485" s="15">
        <v>9303595.0199999996</v>
      </c>
      <c r="Q485" s="16">
        <v>-1.7389188431886599E-2</v>
      </c>
      <c r="R485" s="17">
        <v>2435244.5499999998</v>
      </c>
      <c r="S485" s="16">
        <v>2.4063440006871599E-2</v>
      </c>
      <c r="T485" s="17">
        <v>3276802.35</v>
      </c>
      <c r="U485" s="16">
        <v>-5.4937822607722703E-2</v>
      </c>
      <c r="V485" s="18">
        <v>3.8203945554461902</v>
      </c>
      <c r="W485" s="16">
        <v>-4.0478574685256001E-2</v>
      </c>
      <c r="X485" s="18">
        <v>2.8392298424712701</v>
      </c>
      <c r="Y485" s="16">
        <v>3.97313902450784E-2</v>
      </c>
      <c r="Z485" s="15">
        <v>17658188.68</v>
      </c>
      <c r="AA485" s="16">
        <v>-7.3018654348495304E-2</v>
      </c>
      <c r="AB485" s="17">
        <v>4641016.79</v>
      </c>
      <c r="AC485" s="16">
        <v>-2.94602845658576E-2</v>
      </c>
      <c r="AD485" s="17">
        <v>6236657.2300000004</v>
      </c>
      <c r="AE485" s="16">
        <v>-0.12443922300575</v>
      </c>
      <c r="AF485" s="18">
        <v>3.8048103420026602</v>
      </c>
      <c r="AG485" s="16">
        <v>-4.48805639686298E-2</v>
      </c>
      <c r="AH485" s="18">
        <v>2.8313546871005499</v>
      </c>
      <c r="AI485" s="16">
        <v>5.8728725644585103E-2</v>
      </c>
      <c r="AJ485" s="15">
        <v>36586506.149999999</v>
      </c>
      <c r="AK485" s="16">
        <v>-5.2253480157780398E-2</v>
      </c>
      <c r="AL485" s="17">
        <v>9549884.8399999999</v>
      </c>
      <c r="AM485" s="16">
        <v>-1.34905594499797E-2</v>
      </c>
      <c r="AN485" s="17">
        <v>12740197.57</v>
      </c>
      <c r="AO485" s="16">
        <v>-0.119021414786476</v>
      </c>
      <c r="AP485" s="18">
        <v>3.8310939621759901</v>
      </c>
      <c r="AQ485" s="16">
        <v>-3.9293005332203201E-2</v>
      </c>
      <c r="AR485" s="18">
        <v>2.8717377378944402</v>
      </c>
      <c r="AS485" s="16">
        <v>7.5788374143638398E-2</v>
      </c>
    </row>
    <row r="486" spans="2:45" x14ac:dyDescent="0.2">
      <c r="B486" s="29"/>
      <c r="C486" s="29"/>
      <c r="D486" s="29"/>
      <c r="E486" s="14" t="s">
        <v>323</v>
      </c>
      <c r="F486" s="15">
        <v>1278709.0900000001</v>
      </c>
      <c r="G486" s="16">
        <v>0.27000880577541903</v>
      </c>
      <c r="H486" s="17">
        <v>276042.3</v>
      </c>
      <c r="I486" s="16">
        <v>0.23698807296035801</v>
      </c>
      <c r="J486" s="17">
        <v>491704.99</v>
      </c>
      <c r="K486" s="16">
        <v>0.25703290887450098</v>
      </c>
      <c r="L486" s="18">
        <v>4.6322939998688604</v>
      </c>
      <c r="M486" s="16">
        <v>2.6694463379938398E-2</v>
      </c>
      <c r="N486" s="18">
        <v>2.60056154809411</v>
      </c>
      <c r="O486" s="16">
        <v>1.0322638977317E-2</v>
      </c>
      <c r="P486" s="15">
        <v>4126198.18</v>
      </c>
      <c r="Q486" s="16">
        <v>0.31274634664665302</v>
      </c>
      <c r="R486" s="17">
        <v>881776.05</v>
      </c>
      <c r="S486" s="16">
        <v>0.28120808272173697</v>
      </c>
      <c r="T486" s="17">
        <v>1558471.99</v>
      </c>
      <c r="U486" s="16">
        <v>0.295323519616421</v>
      </c>
      <c r="V486" s="18">
        <v>4.6794173872152696</v>
      </c>
      <c r="W486" s="16">
        <v>2.4616035716788699E-2</v>
      </c>
      <c r="X486" s="18">
        <v>2.6475921328557201</v>
      </c>
      <c r="Y486" s="16">
        <v>1.34505602394927E-2</v>
      </c>
      <c r="Z486" s="15">
        <v>7886017.3700000001</v>
      </c>
      <c r="AA486" s="16">
        <v>0.294199557405733</v>
      </c>
      <c r="AB486" s="17">
        <v>1706337.63</v>
      </c>
      <c r="AC486" s="16">
        <v>0.25209188952782202</v>
      </c>
      <c r="AD486" s="17">
        <v>3073520.26</v>
      </c>
      <c r="AE486" s="16">
        <v>0.26052142319448102</v>
      </c>
      <c r="AF486" s="18">
        <v>4.6216043245790699</v>
      </c>
      <c r="AG486" s="16">
        <v>3.3629854350218903E-2</v>
      </c>
      <c r="AH486" s="18">
        <v>2.56579319571494</v>
      </c>
      <c r="AI486" s="16">
        <v>2.6717621447402799E-2</v>
      </c>
      <c r="AJ486" s="15">
        <v>14980001.689999999</v>
      </c>
      <c r="AK486" s="16">
        <v>0.31296154783851998</v>
      </c>
      <c r="AL486" s="17">
        <v>3193600.11</v>
      </c>
      <c r="AM486" s="16">
        <v>0.279952719183028</v>
      </c>
      <c r="AN486" s="17">
        <v>5826034.3600000003</v>
      </c>
      <c r="AO486" s="16">
        <v>0.29610338869883102</v>
      </c>
      <c r="AP486" s="18">
        <v>4.6906316301448303</v>
      </c>
      <c r="AQ486" s="16">
        <v>2.5789099988443601E-2</v>
      </c>
      <c r="AR486" s="18">
        <v>2.5712175322632298</v>
      </c>
      <c r="AS486" s="16">
        <v>1.3006801221785699E-2</v>
      </c>
    </row>
    <row r="487" spans="2:45" x14ac:dyDescent="0.2">
      <c r="B487" s="29"/>
      <c r="C487" s="29"/>
      <c r="D487" s="29"/>
      <c r="E487" s="14" t="s">
        <v>324</v>
      </c>
      <c r="F487" s="15">
        <v>1326581.78</v>
      </c>
      <c r="G487" s="16">
        <v>8.1335486415485506E-2</v>
      </c>
      <c r="H487" s="17">
        <v>285110.24</v>
      </c>
      <c r="I487" s="16">
        <v>5.9594690413420699E-2</v>
      </c>
      <c r="J487" s="17">
        <v>421949.69</v>
      </c>
      <c r="K487" s="16">
        <v>3.9463989450202602E-2</v>
      </c>
      <c r="L487" s="18">
        <v>4.6528731482951997</v>
      </c>
      <c r="M487" s="16">
        <v>2.0518030336280999E-2</v>
      </c>
      <c r="N487" s="18">
        <v>3.1439335338769898</v>
      </c>
      <c r="O487" s="16">
        <v>4.0281815811079397E-2</v>
      </c>
      <c r="P487" s="15">
        <v>4189803.28</v>
      </c>
      <c r="Q487" s="16">
        <v>0.14600786606951499</v>
      </c>
      <c r="R487" s="17">
        <v>903910.48</v>
      </c>
      <c r="S487" s="16">
        <v>0.12465412838461699</v>
      </c>
      <c r="T487" s="17">
        <v>1328024.3600000001</v>
      </c>
      <c r="U487" s="16">
        <v>9.6670544526080301E-2</v>
      </c>
      <c r="V487" s="18">
        <v>4.63519714916902</v>
      </c>
      <c r="W487" s="16">
        <v>1.8986937535692999E-2</v>
      </c>
      <c r="X487" s="18">
        <v>3.1549144776229898</v>
      </c>
      <c r="Y487" s="16">
        <v>4.4988280016908598E-2</v>
      </c>
      <c r="Z487" s="15">
        <v>7863871.0300000003</v>
      </c>
      <c r="AA487" s="16">
        <v>0.17351931633356199</v>
      </c>
      <c r="AB487" s="17">
        <v>1701328.65</v>
      </c>
      <c r="AC487" s="16">
        <v>0.17129964339955001</v>
      </c>
      <c r="AD487" s="17">
        <v>2518872.08</v>
      </c>
      <c r="AE487" s="16">
        <v>0.11599864774324201</v>
      </c>
      <c r="AF487" s="18">
        <v>4.6221939717526102</v>
      </c>
      <c r="AG487" s="16">
        <v>1.8950513188663099E-3</v>
      </c>
      <c r="AH487" s="18">
        <v>3.1219811011601699</v>
      </c>
      <c r="AI487" s="16">
        <v>5.1541880186537201E-2</v>
      </c>
      <c r="AJ487" s="15">
        <v>15524098.17</v>
      </c>
      <c r="AK487" s="16">
        <v>0.23408977428025499</v>
      </c>
      <c r="AL487" s="17">
        <v>3372399.65</v>
      </c>
      <c r="AM487" s="16">
        <v>0.271778132723065</v>
      </c>
      <c r="AN487" s="17">
        <v>5028507</v>
      </c>
      <c r="AO487" s="16">
        <v>0.165460661272675</v>
      </c>
      <c r="AP487" s="18">
        <v>4.6032794986205197</v>
      </c>
      <c r="AQ487" s="16">
        <v>-2.9634381558451401E-2</v>
      </c>
      <c r="AR487" s="18">
        <v>3.0872181683350499</v>
      </c>
      <c r="AS487" s="16">
        <v>5.8885825397690897E-2</v>
      </c>
    </row>
    <row r="488" spans="2:45" x14ac:dyDescent="0.2">
      <c r="B488" s="29"/>
      <c r="C488" s="29"/>
      <c r="D488" s="29"/>
      <c r="E488" s="14" t="s">
        <v>325</v>
      </c>
      <c r="F488" s="15">
        <v>2095715.68</v>
      </c>
      <c r="G488" s="16">
        <v>3.1544941869749397E-2</v>
      </c>
      <c r="H488" s="17">
        <v>443100.15999999997</v>
      </c>
      <c r="I488" s="16">
        <v>4.0179702422793999E-2</v>
      </c>
      <c r="J488" s="17">
        <v>786457.97</v>
      </c>
      <c r="K488" s="16">
        <v>-8.6417028928852599E-3</v>
      </c>
      <c r="L488" s="18">
        <v>4.7296658164149603</v>
      </c>
      <c r="M488" s="16">
        <v>-8.3012200035555497E-3</v>
      </c>
      <c r="N488" s="18">
        <v>2.6647522943915201</v>
      </c>
      <c r="O488" s="16">
        <v>4.0536953067224497E-2</v>
      </c>
      <c r="P488" s="15">
        <v>6363120.5800000001</v>
      </c>
      <c r="Q488" s="16">
        <v>7.4989576405588607E-2</v>
      </c>
      <c r="R488" s="17">
        <v>1332762.3600000001</v>
      </c>
      <c r="S488" s="16">
        <v>7.6812293833563805E-2</v>
      </c>
      <c r="T488" s="17">
        <v>2348355.21</v>
      </c>
      <c r="U488" s="16">
        <v>2.4767752734796498E-2</v>
      </c>
      <c r="V488" s="18">
        <v>4.7743849698756504</v>
      </c>
      <c r="W488" s="16">
        <v>-1.6926974537839401E-3</v>
      </c>
      <c r="X488" s="18">
        <v>2.7096073681289501</v>
      </c>
      <c r="Y488" s="16">
        <v>4.9008005508336297E-2</v>
      </c>
      <c r="Z488" s="15">
        <v>12045808.84</v>
      </c>
      <c r="AA488" s="16">
        <v>8.6475593699966394E-2</v>
      </c>
      <c r="AB488" s="17">
        <v>2546839.4700000002</v>
      </c>
      <c r="AC488" s="16">
        <v>9.9266314554695895E-2</v>
      </c>
      <c r="AD488" s="17">
        <v>4549747.0999999996</v>
      </c>
      <c r="AE488" s="16">
        <v>5.6035369523473502E-2</v>
      </c>
      <c r="AF488" s="18">
        <v>4.7297087161916798</v>
      </c>
      <c r="AG488" s="16">
        <v>-1.16356889002925E-2</v>
      </c>
      <c r="AH488" s="18">
        <v>2.6475776730535201</v>
      </c>
      <c r="AI488" s="16">
        <v>2.8825004403241601E-2</v>
      </c>
      <c r="AJ488" s="15">
        <v>23261315.280000001</v>
      </c>
      <c r="AK488" s="16">
        <v>0.116093615932397</v>
      </c>
      <c r="AL488" s="17">
        <v>4845811.49</v>
      </c>
      <c r="AM488" s="16">
        <v>0.152427607685131</v>
      </c>
      <c r="AN488" s="17">
        <v>8751009.5800000001</v>
      </c>
      <c r="AO488" s="16">
        <v>8.0634622245212506E-2</v>
      </c>
      <c r="AP488" s="18">
        <v>4.8002930629891303</v>
      </c>
      <c r="AQ488" s="16">
        <v>-3.15282205237317E-2</v>
      </c>
      <c r="AR488" s="18">
        <v>2.65812933551834</v>
      </c>
      <c r="AS488" s="16">
        <v>3.2813120140008201E-2</v>
      </c>
    </row>
    <row r="489" spans="2:45" x14ac:dyDescent="0.2">
      <c r="B489" s="29"/>
      <c r="C489" s="29"/>
      <c r="D489" s="29"/>
      <c r="E489" s="14" t="s">
        <v>326</v>
      </c>
      <c r="F489" s="15">
        <v>2189950.09</v>
      </c>
      <c r="G489" s="16">
        <v>0.14200169853418501</v>
      </c>
      <c r="H489" s="17">
        <v>538049.43000000005</v>
      </c>
      <c r="I489" s="16">
        <v>0.113477359642207</v>
      </c>
      <c r="J489" s="17">
        <v>899802.42</v>
      </c>
      <c r="K489" s="16">
        <v>9.9630670271607505E-2</v>
      </c>
      <c r="L489" s="18">
        <v>4.0701652448549197</v>
      </c>
      <c r="M489" s="16">
        <v>2.5617349688317099E-2</v>
      </c>
      <c r="N489" s="18">
        <v>2.43381218067851</v>
      </c>
      <c r="O489" s="16">
        <v>3.8532053905073603E-2</v>
      </c>
      <c r="P489" s="15">
        <v>7170427.75</v>
      </c>
      <c r="Q489" s="16">
        <v>0.186799583402253</v>
      </c>
      <c r="R489" s="17">
        <v>1756248.89</v>
      </c>
      <c r="S489" s="16">
        <v>0.14945757905224799</v>
      </c>
      <c r="T489" s="17">
        <v>2925799.09</v>
      </c>
      <c r="U489" s="16">
        <v>0.124296677430606</v>
      </c>
      <c r="V489" s="18">
        <v>4.0828084167500904</v>
      </c>
      <c r="W489" s="16">
        <v>3.2486631112384E-2</v>
      </c>
      <c r="X489" s="18">
        <v>2.4507587600623699</v>
      </c>
      <c r="Y489" s="16">
        <v>5.5592893963261399E-2</v>
      </c>
      <c r="Z489" s="15">
        <v>13365321.560000001</v>
      </c>
      <c r="AA489" s="16">
        <v>0.17092177198266301</v>
      </c>
      <c r="AB489" s="17">
        <v>3289477.74</v>
      </c>
      <c r="AC489" s="16">
        <v>0.13308091470130101</v>
      </c>
      <c r="AD489" s="17">
        <v>5510283.3799999999</v>
      </c>
      <c r="AE489" s="16">
        <v>0.112805650811948</v>
      </c>
      <c r="AF489" s="18">
        <v>4.0630527446584903</v>
      </c>
      <c r="AG489" s="16">
        <v>3.3396429849263498E-2</v>
      </c>
      <c r="AH489" s="18">
        <v>2.4255234510280301</v>
      </c>
      <c r="AI489" s="16">
        <v>5.2224861662331902E-2</v>
      </c>
      <c r="AJ489" s="15">
        <v>25647961.670000002</v>
      </c>
      <c r="AK489" s="16">
        <v>0.17832584667120399</v>
      </c>
      <c r="AL489" s="17">
        <v>6352481.0599999996</v>
      </c>
      <c r="AM489" s="16">
        <v>0.17412126908084699</v>
      </c>
      <c r="AN489" s="17">
        <v>10727768.34</v>
      </c>
      <c r="AO489" s="16">
        <v>0.16440378280627499</v>
      </c>
      <c r="AP489" s="18">
        <v>4.03747156862834</v>
      </c>
      <c r="AQ489" s="16">
        <v>3.5810420108044298E-3</v>
      </c>
      <c r="AR489" s="18">
        <v>2.3908012232486402</v>
      </c>
      <c r="AS489" s="16">
        <v>1.19563883856306E-2</v>
      </c>
    </row>
    <row r="490" spans="2:45" x14ac:dyDescent="0.2">
      <c r="B490" s="29"/>
      <c r="C490" s="29"/>
      <c r="D490" s="29"/>
      <c r="E490" s="14" t="s">
        <v>327</v>
      </c>
      <c r="F490" s="15">
        <v>15083510.369999999</v>
      </c>
      <c r="G490" s="16">
        <v>9.0446415138891498E-2</v>
      </c>
      <c r="H490" s="17">
        <v>3551390.78</v>
      </c>
      <c r="I490" s="16">
        <v>0.11384601221753</v>
      </c>
      <c r="J490" s="17">
        <v>5768368.2000000002</v>
      </c>
      <c r="K490" s="16">
        <v>9.5623120480739995E-2</v>
      </c>
      <c r="L490" s="18">
        <v>4.2472122344137002</v>
      </c>
      <c r="M490" s="16">
        <v>-2.1007928225243E-2</v>
      </c>
      <c r="N490" s="18">
        <v>2.61486608465805</v>
      </c>
      <c r="O490" s="16">
        <v>-4.7248960386826197E-3</v>
      </c>
      <c r="P490" s="15">
        <v>48408274.43</v>
      </c>
      <c r="Q490" s="16">
        <v>0.101721690380542</v>
      </c>
      <c r="R490" s="17">
        <v>11303971.52</v>
      </c>
      <c r="S490" s="16">
        <v>0.119364955171955</v>
      </c>
      <c r="T490" s="17">
        <v>18315262.699999999</v>
      </c>
      <c r="U490" s="16">
        <v>8.4790331110284195E-2</v>
      </c>
      <c r="V490" s="18">
        <v>4.2824129859449602</v>
      </c>
      <c r="W490" s="16">
        <v>-1.5761852030379799E-2</v>
      </c>
      <c r="X490" s="18">
        <v>2.6430565164648199</v>
      </c>
      <c r="Y490" s="16">
        <v>1.56079555511231E-2</v>
      </c>
      <c r="Z490" s="15">
        <v>91220458.560000002</v>
      </c>
      <c r="AA490" s="16">
        <v>8.0221841190428994E-2</v>
      </c>
      <c r="AB490" s="17">
        <v>21393789.41</v>
      </c>
      <c r="AC490" s="16">
        <v>9.1897440421135096E-2</v>
      </c>
      <c r="AD490" s="17">
        <v>34992050.369999997</v>
      </c>
      <c r="AE490" s="16">
        <v>5.7380473396987201E-2</v>
      </c>
      <c r="AF490" s="18">
        <v>4.2638756889586498</v>
      </c>
      <c r="AG490" s="16">
        <v>-1.0692944958459599E-2</v>
      </c>
      <c r="AH490" s="18">
        <v>2.6068909250944299</v>
      </c>
      <c r="AI490" s="16">
        <v>2.1601843771580798E-2</v>
      </c>
      <c r="AJ490" s="15">
        <v>180584782.43000001</v>
      </c>
      <c r="AK490" s="16">
        <v>0.10466631684821</v>
      </c>
      <c r="AL490" s="17">
        <v>41932716.5</v>
      </c>
      <c r="AM490" s="16">
        <v>0.11253589346741701</v>
      </c>
      <c r="AN490" s="17">
        <v>68878711.719999999</v>
      </c>
      <c r="AO490" s="16">
        <v>6.8934105407219601E-2</v>
      </c>
      <c r="AP490" s="18">
        <v>4.3065366974257397</v>
      </c>
      <c r="AQ490" s="16">
        <v>-7.0735485168746696E-3</v>
      </c>
      <c r="AR490" s="18">
        <v>2.6217793265951101</v>
      </c>
      <c r="AS490" s="16">
        <v>3.3427889764428599E-2</v>
      </c>
    </row>
    <row r="491" spans="2:45" x14ac:dyDescent="0.2">
      <c r="B491" s="28" t="s">
        <v>19</v>
      </c>
      <c r="C491" s="28" t="s">
        <v>20</v>
      </c>
      <c r="D491" s="28" t="s">
        <v>23</v>
      </c>
      <c r="E491" s="14" t="s">
        <v>271</v>
      </c>
      <c r="F491" s="15">
        <v>11099.14</v>
      </c>
      <c r="G491" s="16">
        <v>-1.36614037130084E-2</v>
      </c>
      <c r="H491" s="17">
        <v>797.41</v>
      </c>
      <c r="I491" s="16">
        <v>-5.6240023942537801E-3</v>
      </c>
      <c r="J491" s="17">
        <v>2781.74</v>
      </c>
      <c r="K491" s="16">
        <v>-1.3661812521496199E-2</v>
      </c>
      <c r="L491" s="18">
        <v>13.9189877227524</v>
      </c>
      <c r="M491" s="16">
        <v>-8.0828593390298298E-3</v>
      </c>
      <c r="N491" s="18">
        <v>3.98999906533321</v>
      </c>
      <c r="O491" s="16">
        <v>4.1447091170152899E-7</v>
      </c>
      <c r="P491" s="15">
        <v>36947.26</v>
      </c>
      <c r="Q491" s="16">
        <v>-1.5027082765721201E-2</v>
      </c>
      <c r="R491" s="17">
        <v>2648.42</v>
      </c>
      <c r="S491" s="16">
        <v>-7.2979020874173201E-3</v>
      </c>
      <c r="T491" s="17">
        <v>9260.61</v>
      </c>
      <c r="U491" s="16">
        <v>-1.8059724756731298E-2</v>
      </c>
      <c r="V491" s="18">
        <v>13.950680028092201</v>
      </c>
      <c r="W491" s="16">
        <v>-7.7860021597178303E-3</v>
      </c>
      <c r="X491" s="18">
        <v>3.9897220593459801</v>
      </c>
      <c r="Y491" s="16">
        <v>3.0884179694726198E-3</v>
      </c>
      <c r="Z491" s="15">
        <v>67758.880000000005</v>
      </c>
      <c r="AA491" s="16">
        <v>-6.0515095622182104E-3</v>
      </c>
      <c r="AB491" s="17">
        <v>4844.28</v>
      </c>
      <c r="AC491" s="16">
        <v>1.2587351881592399E-3</v>
      </c>
      <c r="AD491" s="17">
        <v>16980.52</v>
      </c>
      <c r="AE491" s="16">
        <v>-7.8725067571277299E-3</v>
      </c>
      <c r="AF491" s="18">
        <v>13.9873995722791</v>
      </c>
      <c r="AG491" s="16">
        <v>-7.3010546559712898E-3</v>
      </c>
      <c r="AH491" s="18">
        <v>3.9903889869097098</v>
      </c>
      <c r="AI491" s="16">
        <v>1.83544676194528E-3</v>
      </c>
      <c r="AJ491" s="15">
        <v>126030.36</v>
      </c>
      <c r="AK491" s="16">
        <v>1.6199068337680301E-2</v>
      </c>
      <c r="AL491" s="17">
        <v>9036.44</v>
      </c>
      <c r="AM491" s="16">
        <v>1.9997110374658001E-2</v>
      </c>
      <c r="AN491" s="17">
        <v>31650.46</v>
      </c>
      <c r="AO491" s="16">
        <v>1.46479046623114E-2</v>
      </c>
      <c r="AP491" s="18">
        <v>13.946903869222799</v>
      </c>
      <c r="AQ491" s="16">
        <v>-3.7235811732668602E-3</v>
      </c>
      <c r="AR491" s="18">
        <v>3.98194402229857</v>
      </c>
      <c r="AS491" s="16">
        <v>1.52877039241023E-3</v>
      </c>
    </row>
    <row r="492" spans="2:45" x14ac:dyDescent="0.2">
      <c r="B492" s="29"/>
      <c r="C492" s="29"/>
      <c r="D492" s="29"/>
      <c r="E492" s="14" t="s">
        <v>272</v>
      </c>
      <c r="F492" s="15">
        <v>21636.37</v>
      </c>
      <c r="G492" s="16">
        <v>2.5305030179116601</v>
      </c>
      <c r="H492" s="17">
        <v>1646.15</v>
      </c>
      <c r="I492" s="16">
        <v>2.4808948848618102</v>
      </c>
      <c r="J492" s="17">
        <v>5713.86</v>
      </c>
      <c r="K492" s="16">
        <v>2.6092855789274201</v>
      </c>
      <c r="L492" s="18">
        <v>13.1436199617289</v>
      </c>
      <c r="M492" s="16">
        <v>1.42515458497731E-2</v>
      </c>
      <c r="N492" s="18">
        <v>3.78664685519071</v>
      </c>
      <c r="O492" s="16">
        <v>-2.1827743827124001E-2</v>
      </c>
      <c r="P492" s="15">
        <v>60219.48</v>
      </c>
      <c r="Q492" s="16">
        <v>2.2658366243257602</v>
      </c>
      <c r="R492" s="17">
        <v>4597.1099999999997</v>
      </c>
      <c r="S492" s="16">
        <v>2.22903320971005</v>
      </c>
      <c r="T492" s="17">
        <v>15870.34</v>
      </c>
      <c r="U492" s="16">
        <v>2.33632692360248</v>
      </c>
      <c r="V492" s="18">
        <v>13.099421158075399</v>
      </c>
      <c r="W492" s="16">
        <v>1.13976575109351E-2</v>
      </c>
      <c r="X492" s="18">
        <v>3.7944669112319001</v>
      </c>
      <c r="Y492" s="16">
        <v>-2.1128115107080701E-2</v>
      </c>
      <c r="Z492" s="15">
        <v>111435.51</v>
      </c>
      <c r="AA492" s="16">
        <v>2.5838025793226498</v>
      </c>
      <c r="AB492" s="17">
        <v>8596.2199999999993</v>
      </c>
      <c r="AC492" s="16">
        <v>2.3658660735960901</v>
      </c>
      <c r="AD492" s="17">
        <v>29696.74</v>
      </c>
      <c r="AE492" s="16">
        <v>2.4942438661640001</v>
      </c>
      <c r="AF492" s="18">
        <v>12.963315271130799</v>
      </c>
      <c r="AG492" s="16">
        <v>6.4749012872550901E-2</v>
      </c>
      <c r="AH492" s="18">
        <v>3.7524492587401901</v>
      </c>
      <c r="AI492" s="16">
        <v>2.5630355690359801E-2</v>
      </c>
      <c r="AJ492" s="15">
        <v>164623.79</v>
      </c>
      <c r="AK492" s="16">
        <v>3.1896339613652498</v>
      </c>
      <c r="AL492" s="17">
        <v>12676.46</v>
      </c>
      <c r="AM492" s="16">
        <v>2.9333440899584802</v>
      </c>
      <c r="AN492" s="17">
        <v>43567.17</v>
      </c>
      <c r="AO492" s="16">
        <v>3.0949821226487799</v>
      </c>
      <c r="AP492" s="18">
        <v>12.9865743275331</v>
      </c>
      <c r="AQ492" s="16">
        <v>6.5158263692477694E-2</v>
      </c>
      <c r="AR492" s="18">
        <v>3.7786202317019901</v>
      </c>
      <c r="AS492" s="16">
        <v>2.3114103036728902E-2</v>
      </c>
    </row>
    <row r="493" spans="2:45" x14ac:dyDescent="0.2">
      <c r="B493" s="29"/>
      <c r="C493" s="29"/>
      <c r="D493" s="29"/>
      <c r="E493" s="14" t="s">
        <v>273</v>
      </c>
      <c r="F493" s="15">
        <v>16612.740000000002</v>
      </c>
      <c r="G493" s="16">
        <v>-0.50811389386072803</v>
      </c>
      <c r="H493" s="17">
        <v>1306.44</v>
      </c>
      <c r="I493" s="16">
        <v>-0.50936069372410997</v>
      </c>
      <c r="J493" s="17">
        <v>4144.8</v>
      </c>
      <c r="K493" s="16">
        <v>-0.537484530928658</v>
      </c>
      <c r="L493" s="18">
        <v>12.716037475888699</v>
      </c>
      <c r="M493" s="16">
        <v>2.5411740303593498E-3</v>
      </c>
      <c r="N493" s="18">
        <v>4.0080920671684996</v>
      </c>
      <c r="O493" s="16">
        <v>6.3501956219757905E-2</v>
      </c>
      <c r="P493" s="15">
        <v>44948.42</v>
      </c>
      <c r="Q493" s="16">
        <v>-0.55044575944932195</v>
      </c>
      <c r="R493" s="17">
        <v>3310.23</v>
      </c>
      <c r="S493" s="16">
        <v>-0.57743668692531902</v>
      </c>
      <c r="T493" s="17">
        <v>11678.96</v>
      </c>
      <c r="U493" s="16">
        <v>-0.55932942681311704</v>
      </c>
      <c r="V493" s="18">
        <v>13.5786395507261</v>
      </c>
      <c r="W493" s="16">
        <v>6.3874280234134606E-2</v>
      </c>
      <c r="X493" s="18">
        <v>3.8486663196038</v>
      </c>
      <c r="Y493" s="16">
        <v>2.0159429524756401E-2</v>
      </c>
      <c r="Z493" s="15">
        <v>78424.56</v>
      </c>
      <c r="AA493" s="16">
        <v>-0.563489931630757</v>
      </c>
      <c r="AB493" s="17">
        <v>5738.75</v>
      </c>
      <c r="AC493" s="16">
        <v>-0.59196595088731196</v>
      </c>
      <c r="AD493" s="17">
        <v>20770.66</v>
      </c>
      <c r="AE493" s="16">
        <v>-0.56598173921492601</v>
      </c>
      <c r="AF493" s="18">
        <v>13.6657913308647</v>
      </c>
      <c r="AG493" s="16">
        <v>6.9788340748715802E-2</v>
      </c>
      <c r="AH493" s="18">
        <v>3.7757375066560201</v>
      </c>
      <c r="AI493" s="16">
        <v>5.7412505631942801E-3</v>
      </c>
      <c r="AJ493" s="15">
        <v>212804.58</v>
      </c>
      <c r="AK493" s="16">
        <v>-0.322070322094406</v>
      </c>
      <c r="AL493" s="17">
        <v>16198.19</v>
      </c>
      <c r="AM493" s="16">
        <v>-0.34064015526809999</v>
      </c>
      <c r="AN493" s="17">
        <v>56493.79</v>
      </c>
      <c r="AO493" s="16">
        <v>-0.325498585958298</v>
      </c>
      <c r="AP493" s="18">
        <v>13.1375530228995</v>
      </c>
      <c r="AQ493" s="16">
        <v>2.81634274851012E-2</v>
      </c>
      <c r="AR493" s="18">
        <v>3.7668667653559802</v>
      </c>
      <c r="AS493" s="16">
        <v>5.0826637165210901E-3</v>
      </c>
    </row>
    <row r="494" spans="2:45" x14ac:dyDescent="0.2">
      <c r="B494" s="29"/>
      <c r="C494" s="29"/>
      <c r="D494" s="29"/>
      <c r="E494" s="14" t="s">
        <v>274</v>
      </c>
      <c r="F494" s="15">
        <v>3389.61</v>
      </c>
      <c r="G494" s="16">
        <v>2.6234299336162601</v>
      </c>
      <c r="H494" s="17">
        <v>261.77999999999997</v>
      </c>
      <c r="I494" s="16">
        <v>2.6037995594713701</v>
      </c>
      <c r="J494" s="17">
        <v>879.65</v>
      </c>
      <c r="K494" s="16">
        <v>2.63086638873984</v>
      </c>
      <c r="L494" s="18">
        <v>12.9483153793262</v>
      </c>
      <c r="M494" s="16">
        <v>5.4471326223736096E-3</v>
      </c>
      <c r="N494" s="18">
        <v>3.8533621326663998</v>
      </c>
      <c r="O494" s="16">
        <v>-2.0481213923598499E-3</v>
      </c>
      <c r="P494" s="15">
        <v>9402.42</v>
      </c>
      <c r="Q494" s="16">
        <v>1.6501292310120601</v>
      </c>
      <c r="R494" s="17">
        <v>725.88</v>
      </c>
      <c r="S494" s="16">
        <v>1.62041081549403</v>
      </c>
      <c r="T494" s="17">
        <v>2440.09</v>
      </c>
      <c r="U494" s="16">
        <v>1.7002002943552399</v>
      </c>
      <c r="V494" s="18">
        <v>12.953132749214699</v>
      </c>
      <c r="W494" s="16">
        <v>1.13411283995302E-2</v>
      </c>
      <c r="X494" s="18">
        <v>3.85330868943359</v>
      </c>
      <c r="Y494" s="16">
        <v>-1.8543462663807901E-2</v>
      </c>
      <c r="Z494" s="15">
        <v>16982.07</v>
      </c>
      <c r="AA494" s="16">
        <v>1.4848694578289501</v>
      </c>
      <c r="AB494" s="17">
        <v>1318.79</v>
      </c>
      <c r="AC494" s="16">
        <v>1.5496674657799101</v>
      </c>
      <c r="AD494" s="17">
        <v>4484.93</v>
      </c>
      <c r="AE494" s="16">
        <v>1.64267111341567</v>
      </c>
      <c r="AF494" s="18">
        <v>12.8770084698853</v>
      </c>
      <c r="AG494" s="16">
        <v>-2.5414297676321699E-2</v>
      </c>
      <c r="AH494" s="18">
        <v>3.7864738134151499</v>
      </c>
      <c r="AI494" s="16">
        <v>-5.97129377112555E-2</v>
      </c>
      <c r="AJ494" s="15">
        <v>25429.89</v>
      </c>
      <c r="AK494" s="16">
        <v>-4.7617103717305501E-2</v>
      </c>
      <c r="AL494" s="17">
        <v>1966.55</v>
      </c>
      <c r="AM494" s="16">
        <v>7.5087469932210896E-2</v>
      </c>
      <c r="AN494" s="17">
        <v>6694.6</v>
      </c>
      <c r="AO494" s="16">
        <v>0.13555561586582199</v>
      </c>
      <c r="AP494" s="18">
        <v>12.9312196486232</v>
      </c>
      <c r="AQ494" s="16">
        <v>-0.114134502616102</v>
      </c>
      <c r="AR494" s="18">
        <v>3.7985675021659202</v>
      </c>
      <c r="AS494" s="16">
        <v>-0.161306691652847</v>
      </c>
    </row>
    <row r="495" spans="2:45" x14ac:dyDescent="0.2">
      <c r="B495" s="29"/>
      <c r="C495" s="29"/>
      <c r="D495" s="29"/>
      <c r="E495" s="14" t="s">
        <v>275</v>
      </c>
      <c r="F495" s="15">
        <v>30802.3</v>
      </c>
      <c r="G495" s="136">
        <v>1.7798203720349299</v>
      </c>
      <c r="H495" s="17">
        <v>2098.41</v>
      </c>
      <c r="I495" s="136">
        <v>1.4976314035421801</v>
      </c>
      <c r="J495" s="17">
        <v>6735.23</v>
      </c>
      <c r="K495" s="136">
        <v>1.3917465367911599</v>
      </c>
      <c r="L495" s="137">
        <v>14.678875910808699</v>
      </c>
      <c r="M495" s="136">
        <v>0.112982631501406</v>
      </c>
      <c r="N495" s="137">
        <v>4.5733107852293102</v>
      </c>
      <c r="O495" s="136">
        <v>0.16225541848779099</v>
      </c>
      <c r="P495" s="15">
        <v>98412.96</v>
      </c>
      <c r="Q495" s="136">
        <v>0.65252122387336897</v>
      </c>
      <c r="R495" s="17">
        <v>6610.11</v>
      </c>
      <c r="S495" s="136">
        <v>0.577787696802467</v>
      </c>
      <c r="T495" s="17">
        <v>21552.9</v>
      </c>
      <c r="U495" s="136">
        <v>0.35311312261510602</v>
      </c>
      <c r="V495" s="137">
        <v>14.888248455774599</v>
      </c>
      <c r="W495" s="136">
        <v>4.7366022198269297E-2</v>
      </c>
      <c r="X495" s="137">
        <v>4.56611221691744</v>
      </c>
      <c r="Y495" s="136">
        <v>0.22127351826993499</v>
      </c>
      <c r="Z495" s="15">
        <v>171437.77</v>
      </c>
      <c r="AA495" s="136">
        <v>0.36264301817591099</v>
      </c>
      <c r="AB495" s="17">
        <v>11516.91</v>
      </c>
      <c r="AC495" s="136">
        <v>0.31690909860143801</v>
      </c>
      <c r="AD495" s="17">
        <v>37742.39</v>
      </c>
      <c r="AE495" s="136">
        <v>0.111212228095578</v>
      </c>
      <c r="AF495" s="137">
        <v>14.8857436586723</v>
      </c>
      <c r="AG495" s="136">
        <v>3.4728228108562902E-2</v>
      </c>
      <c r="AH495" s="137">
        <v>4.5423135630785403</v>
      </c>
      <c r="AI495" s="136">
        <v>0.22626711956836601</v>
      </c>
      <c r="AJ495" s="15">
        <v>227625.26</v>
      </c>
      <c r="AK495" s="136">
        <v>-4.8277975682772201E-2</v>
      </c>
      <c r="AL495" s="17">
        <v>15801.7</v>
      </c>
      <c r="AM495" s="136">
        <v>-4.5156807057828298E-2</v>
      </c>
      <c r="AN495" s="17">
        <v>52035.94</v>
      </c>
      <c r="AO495" s="136">
        <v>-0.19965295081019199</v>
      </c>
      <c r="AP495" s="137">
        <v>14.405112108190901</v>
      </c>
      <c r="AQ495" s="136">
        <v>-3.2687761173921799E-3</v>
      </c>
      <c r="AR495" s="137">
        <v>4.3743854728097498</v>
      </c>
      <c r="AS495" s="136">
        <v>0.18913666924949199</v>
      </c>
    </row>
    <row r="496" spans="2:45" x14ac:dyDescent="0.2">
      <c r="B496" s="29"/>
      <c r="C496" s="29"/>
      <c r="D496" s="29"/>
      <c r="E496" s="14" t="s">
        <v>276</v>
      </c>
      <c r="F496" s="15">
        <v>11265.31</v>
      </c>
      <c r="G496" s="16">
        <v>-0.58128731002805101</v>
      </c>
      <c r="H496" s="17">
        <v>1088.4100000000001</v>
      </c>
      <c r="I496" s="16">
        <v>-0.49970122085754198</v>
      </c>
      <c r="J496" s="17">
        <v>2376.61</v>
      </c>
      <c r="K496" s="16">
        <v>-0.65861544914446002</v>
      </c>
      <c r="L496" s="18">
        <v>10.350244852583099</v>
      </c>
      <c r="M496" s="16">
        <v>-0.16307473168403899</v>
      </c>
      <c r="N496" s="18">
        <v>4.7400751490568496</v>
      </c>
      <c r="O496" s="16">
        <v>0.22651329394554401</v>
      </c>
      <c r="P496" s="15">
        <v>17080.7</v>
      </c>
      <c r="Q496" s="16">
        <v>-0.77831771324624599</v>
      </c>
      <c r="R496" s="17">
        <v>1451.08</v>
      </c>
      <c r="S496" s="16">
        <v>-0.76671789694354597</v>
      </c>
      <c r="T496" s="17">
        <v>3551.86</v>
      </c>
      <c r="U496" s="16">
        <v>-0.82155913824537297</v>
      </c>
      <c r="V496" s="18">
        <v>11.771025718775</v>
      </c>
      <c r="W496" s="16">
        <v>-4.9724415849820201E-2</v>
      </c>
      <c r="X496" s="18">
        <v>4.8089451723885501</v>
      </c>
      <c r="Y496" s="16">
        <v>0.24232916482205899</v>
      </c>
      <c r="Z496" s="15">
        <v>22904.17</v>
      </c>
      <c r="AA496" s="16">
        <v>-0.82603930188382602</v>
      </c>
      <c r="AB496" s="17">
        <v>1814.73</v>
      </c>
      <c r="AC496" s="16">
        <v>-0.82922567021252602</v>
      </c>
      <c r="AD496" s="17">
        <v>4725.79</v>
      </c>
      <c r="AE496" s="16">
        <v>-0.86102563288198497</v>
      </c>
      <c r="AF496" s="18">
        <v>12.6212549525274</v>
      </c>
      <c r="AG496" s="16">
        <v>1.8658356514500901E-2</v>
      </c>
      <c r="AH496" s="18">
        <v>4.8466330497123202</v>
      </c>
      <c r="AI496" s="16">
        <v>0.25174664741195601</v>
      </c>
      <c r="AJ496" s="15">
        <v>106852.63</v>
      </c>
      <c r="AK496" s="16">
        <v>-0.52296061082039802</v>
      </c>
      <c r="AL496" s="17">
        <v>8510.2900000000009</v>
      </c>
      <c r="AM496" s="16">
        <v>-0.52856332491682301</v>
      </c>
      <c r="AN496" s="17">
        <v>26181.48</v>
      </c>
      <c r="AO496" s="16">
        <v>-0.54676527628876803</v>
      </c>
      <c r="AP496" s="18">
        <v>12.5556978669352</v>
      </c>
      <c r="AQ496" s="16">
        <v>1.18843407663108E-2</v>
      </c>
      <c r="AR496" s="18">
        <v>4.08122955615955</v>
      </c>
      <c r="AS496" s="16">
        <v>5.2521716062374803E-2</v>
      </c>
    </row>
    <row r="497" spans="2:45" x14ac:dyDescent="0.2">
      <c r="B497" s="29"/>
      <c r="C497" s="29"/>
      <c r="D497" s="29"/>
      <c r="E497" s="14" t="s">
        <v>277</v>
      </c>
      <c r="F497" s="15">
        <v>9157.83</v>
      </c>
      <c r="G497" s="16">
        <v>4.6914243579557403E-2</v>
      </c>
      <c r="H497" s="17">
        <v>639.57000000000005</v>
      </c>
      <c r="I497" s="16">
        <v>-2.2572362991716801E-2</v>
      </c>
      <c r="J497" s="17">
        <v>2415.38</v>
      </c>
      <c r="K497" s="16">
        <v>-2.1118626620573799E-2</v>
      </c>
      <c r="L497" s="18">
        <v>14.3187297715653</v>
      </c>
      <c r="M497" s="16">
        <v>7.1091305320524004E-2</v>
      </c>
      <c r="N497" s="18">
        <v>3.79146552509336</v>
      </c>
      <c r="O497" s="16">
        <v>6.9500628013033902E-2</v>
      </c>
      <c r="P497" s="15">
        <v>29559.69</v>
      </c>
      <c r="Q497" s="16">
        <v>0.16570726165157501</v>
      </c>
      <c r="R497" s="17">
        <v>2057.48</v>
      </c>
      <c r="S497" s="16">
        <v>7.8242094561309705E-2</v>
      </c>
      <c r="T497" s="17">
        <v>7789.16</v>
      </c>
      <c r="U497" s="16">
        <v>8.4466646617881197E-2</v>
      </c>
      <c r="V497" s="18">
        <v>14.366939168303</v>
      </c>
      <c r="W497" s="16">
        <v>8.1118301290074801E-2</v>
      </c>
      <c r="X497" s="18">
        <v>3.7949778923529598</v>
      </c>
      <c r="Y497" s="16">
        <v>7.4912967851117201E-2</v>
      </c>
      <c r="Z497" s="15">
        <v>44425.01</v>
      </c>
      <c r="AA497" s="16">
        <v>0.40935225962658001</v>
      </c>
      <c r="AB497" s="17">
        <v>3185.93</v>
      </c>
      <c r="AC497" s="16">
        <v>0.26330544430786301</v>
      </c>
      <c r="AD497" s="17">
        <v>11932.04</v>
      </c>
      <c r="AE497" s="16">
        <v>0.29640566974578297</v>
      </c>
      <c r="AF497" s="18">
        <v>13.944126204907199</v>
      </c>
      <c r="AG497" s="16">
        <v>0.115606891410756</v>
      </c>
      <c r="AH497" s="18">
        <v>3.72316971783534</v>
      </c>
      <c r="AI497" s="16">
        <v>8.7122875591052501E-2</v>
      </c>
      <c r="AJ497" s="15">
        <v>80150.880000000005</v>
      </c>
      <c r="AK497" s="16">
        <v>0.87678189879538404</v>
      </c>
      <c r="AL497" s="17">
        <v>5999.78</v>
      </c>
      <c r="AM497" s="16">
        <v>0.64868073226091905</v>
      </c>
      <c r="AN497" s="17">
        <v>21776.23</v>
      </c>
      <c r="AO497" s="16">
        <v>0.70406103128408903</v>
      </c>
      <c r="AP497" s="18">
        <v>13.3589698288937</v>
      </c>
      <c r="AQ497" s="16">
        <v>0.13835375283464299</v>
      </c>
      <c r="AR497" s="18">
        <v>3.6806591407236202</v>
      </c>
      <c r="AS497" s="16">
        <v>0.10135838114973</v>
      </c>
    </row>
    <row r="498" spans="2:45" x14ac:dyDescent="0.2">
      <c r="B498" s="29"/>
      <c r="C498" s="29"/>
      <c r="D498" s="29"/>
      <c r="E498" s="14" t="s">
        <v>278</v>
      </c>
      <c r="F498" s="15">
        <v>79494.75</v>
      </c>
      <c r="G498" s="16">
        <v>0.16810149371108499</v>
      </c>
      <c r="H498" s="17">
        <v>6192.47</v>
      </c>
      <c r="I498" s="16">
        <v>8.8722764217636696E-2</v>
      </c>
      <c r="J498" s="17">
        <v>20061.36</v>
      </c>
      <c r="K498" s="16">
        <v>9.3606000360876504E-2</v>
      </c>
      <c r="L498" s="18">
        <v>12.837325009245101</v>
      </c>
      <c r="M498" s="16">
        <v>7.2909956604508094E-2</v>
      </c>
      <c r="N498" s="18">
        <v>3.9625803036284699</v>
      </c>
      <c r="O498" s="16">
        <v>6.8119133696802503E-2</v>
      </c>
      <c r="P498" s="15">
        <v>249113.82</v>
      </c>
      <c r="Q498" s="16">
        <v>0.160531502326478</v>
      </c>
      <c r="R498" s="17">
        <v>19415.009999999998</v>
      </c>
      <c r="S498" s="16">
        <v>0.13285992280335299</v>
      </c>
      <c r="T498" s="17">
        <v>62858.9</v>
      </c>
      <c r="U498" s="16">
        <v>0.13773865146469699</v>
      </c>
      <c r="V498" s="18">
        <v>12.830991073401499</v>
      </c>
      <c r="W498" s="16">
        <v>2.44263028165475E-2</v>
      </c>
      <c r="X498" s="18">
        <v>3.96306362344871</v>
      </c>
      <c r="Y498" s="16">
        <v>2.0033467995869102E-2</v>
      </c>
      <c r="Z498" s="15">
        <v>435370.42</v>
      </c>
      <c r="AA498" s="16">
        <v>0.109961127305589</v>
      </c>
      <c r="AB498" s="17">
        <v>33945.870000000003</v>
      </c>
      <c r="AC498" s="16">
        <v>9.0826272091919596E-2</v>
      </c>
      <c r="AD498" s="17">
        <v>109832.65</v>
      </c>
      <c r="AE498" s="16">
        <v>9.5514861108963803E-2</v>
      </c>
      <c r="AF498" s="18">
        <v>12.825431193838901</v>
      </c>
      <c r="AG498" s="16">
        <v>1.7541615657068299E-2</v>
      </c>
      <c r="AH498" s="18">
        <v>3.9639435086015</v>
      </c>
      <c r="AI498" s="16">
        <v>1.31867368572264E-2</v>
      </c>
      <c r="AJ498" s="15">
        <v>798153.37</v>
      </c>
      <c r="AK498" s="16">
        <v>0.138086261312799</v>
      </c>
      <c r="AL498" s="17">
        <v>62255.5</v>
      </c>
      <c r="AM498" s="16">
        <v>0.126433882453755</v>
      </c>
      <c r="AN498" s="17">
        <v>201305.55</v>
      </c>
      <c r="AO498" s="16">
        <v>0.12862632694736101</v>
      </c>
      <c r="AP498" s="18">
        <v>12.8206081390399</v>
      </c>
      <c r="AQ498" s="16">
        <v>1.03444854070451E-2</v>
      </c>
      <c r="AR498" s="18">
        <v>3.9648850714746802</v>
      </c>
      <c r="AS498" s="16">
        <v>8.3818125978199192E-3</v>
      </c>
    </row>
    <row r="499" spans="2:45" x14ac:dyDescent="0.2">
      <c r="B499" s="29"/>
      <c r="C499" s="29"/>
      <c r="D499" s="29"/>
      <c r="E499" s="14" t="s">
        <v>279</v>
      </c>
      <c r="F499" s="15">
        <v>35610.11</v>
      </c>
      <c r="G499" s="16">
        <v>0.16294580676217801</v>
      </c>
      <c r="H499" s="17">
        <v>2427.23</v>
      </c>
      <c r="I499" s="16">
        <v>-4.2475048325377698E-2</v>
      </c>
      <c r="J499" s="17">
        <v>8738.82</v>
      </c>
      <c r="K499" s="16">
        <v>-3.9082937020644901E-2</v>
      </c>
      <c r="L499" s="18">
        <v>14.6710900903499</v>
      </c>
      <c r="M499" s="16">
        <v>0.21453316148920501</v>
      </c>
      <c r="N499" s="18">
        <v>4.0749334578352698</v>
      </c>
      <c r="O499" s="16">
        <v>0.21024576580670301</v>
      </c>
      <c r="P499" s="15">
        <v>124290.38</v>
      </c>
      <c r="Q499" s="16">
        <v>0.16735898071435701</v>
      </c>
      <c r="R499" s="17">
        <v>8560.52</v>
      </c>
      <c r="S499" s="16">
        <v>0.115240608967762</v>
      </c>
      <c r="T499" s="17">
        <v>30828.75</v>
      </c>
      <c r="U499" s="16">
        <v>0.118943874504794</v>
      </c>
      <c r="V499" s="18">
        <v>14.519022208931201</v>
      </c>
      <c r="W499" s="16">
        <v>4.6732849689570401E-2</v>
      </c>
      <c r="X499" s="18">
        <v>4.03163864898836</v>
      </c>
      <c r="Y499" s="16">
        <v>4.3268574333981E-2</v>
      </c>
      <c r="Z499" s="15">
        <v>233870.05</v>
      </c>
      <c r="AA499" s="16">
        <v>0.288754728817397</v>
      </c>
      <c r="AB499" s="17">
        <v>16273.03</v>
      </c>
      <c r="AC499" s="16">
        <v>0.17825734373076699</v>
      </c>
      <c r="AD499" s="17">
        <v>58644.83</v>
      </c>
      <c r="AE499" s="16">
        <v>0.193406969541325</v>
      </c>
      <c r="AF499" s="18">
        <v>14.371635153379501</v>
      </c>
      <c r="AG499" s="16">
        <v>9.3780349152551803E-2</v>
      </c>
      <c r="AH499" s="18">
        <v>3.98790566875204</v>
      </c>
      <c r="AI499" s="16">
        <v>7.9895426882514498E-2</v>
      </c>
      <c r="AJ499" s="15">
        <v>400231.95</v>
      </c>
      <c r="AK499" s="16">
        <v>0.66518793528269904</v>
      </c>
      <c r="AL499" s="17">
        <v>28186.91</v>
      </c>
      <c r="AM499" s="16">
        <v>0.48787478733832301</v>
      </c>
      <c r="AN499" s="17">
        <v>101406.23</v>
      </c>
      <c r="AO499" s="16">
        <v>0.52786172465404502</v>
      </c>
      <c r="AP499" s="18">
        <v>14.199213393734899</v>
      </c>
      <c r="AQ499" s="16">
        <v>0.11917208991865</v>
      </c>
      <c r="AR499" s="18">
        <v>3.9468181590026599</v>
      </c>
      <c r="AS499" s="16">
        <v>8.9881308244532804E-2</v>
      </c>
    </row>
    <row r="500" spans="2:45" x14ac:dyDescent="0.2">
      <c r="B500" s="29"/>
      <c r="C500" s="29"/>
      <c r="D500" s="29"/>
      <c r="E500" s="14" t="s">
        <v>280</v>
      </c>
      <c r="F500" s="15">
        <v>9522.08</v>
      </c>
      <c r="G500" s="16"/>
      <c r="H500" s="17">
        <v>663.1</v>
      </c>
      <c r="I500" s="16"/>
      <c r="J500" s="17">
        <v>2652.39</v>
      </c>
      <c r="K500" s="16"/>
      <c r="L500" s="18">
        <v>14.3599457095461</v>
      </c>
      <c r="M500" s="16"/>
      <c r="N500" s="18">
        <v>3.5899999622981502</v>
      </c>
      <c r="O500" s="16"/>
      <c r="P500" s="15">
        <v>30614.65</v>
      </c>
      <c r="Q500" s="16"/>
      <c r="R500" s="17">
        <v>2131.94</v>
      </c>
      <c r="S500" s="16"/>
      <c r="T500" s="17">
        <v>8527.75</v>
      </c>
      <c r="U500" s="16"/>
      <c r="V500" s="18">
        <v>14.359996059926599</v>
      </c>
      <c r="W500" s="16"/>
      <c r="X500" s="18">
        <v>3.5900032247662002</v>
      </c>
      <c r="Y500" s="16"/>
      <c r="Z500" s="15">
        <v>58261.85</v>
      </c>
      <c r="AA500" s="16"/>
      <c r="AB500" s="17">
        <v>4057.24</v>
      </c>
      <c r="AC500" s="16"/>
      <c r="AD500" s="17">
        <v>16228.91</v>
      </c>
      <c r="AE500" s="16"/>
      <c r="AF500" s="18">
        <v>14.359971310546101</v>
      </c>
      <c r="AG500" s="16"/>
      <c r="AH500" s="18">
        <v>3.59000388812311</v>
      </c>
      <c r="AI500" s="16"/>
      <c r="AJ500" s="15">
        <v>61762.87</v>
      </c>
      <c r="AK500" s="16">
        <v>17.9903453831561</v>
      </c>
      <c r="AL500" s="17">
        <v>4301.04</v>
      </c>
      <c r="AM500" s="16">
        <v>17.9899774824496</v>
      </c>
      <c r="AN500" s="17">
        <v>17204.12</v>
      </c>
      <c r="AO500" s="16">
        <v>17.9905621847163</v>
      </c>
      <c r="AP500" s="18">
        <v>14.359985026877199</v>
      </c>
      <c r="AQ500" s="16">
        <v>1.9373414574170399E-5</v>
      </c>
      <c r="AR500" s="18">
        <v>3.5900046035484499</v>
      </c>
      <c r="AS500" s="16">
        <v>-1.14162792061803E-5</v>
      </c>
    </row>
    <row r="501" spans="2:45" x14ac:dyDescent="0.2">
      <c r="B501" s="29"/>
      <c r="C501" s="29"/>
      <c r="D501" s="29"/>
      <c r="E501" s="14" t="s">
        <v>281</v>
      </c>
      <c r="F501" s="15">
        <v>8873.26</v>
      </c>
      <c r="G501" s="16">
        <v>9.1043451103061501E-2</v>
      </c>
      <c r="H501" s="17">
        <v>630.27</v>
      </c>
      <c r="I501" s="16">
        <v>7.9710144927536197E-2</v>
      </c>
      <c r="J501" s="17">
        <v>2521.04</v>
      </c>
      <c r="K501" s="16">
        <v>7.9711510458602405E-2</v>
      </c>
      <c r="L501" s="18">
        <v>14.078506037095201</v>
      </c>
      <c r="M501" s="16">
        <v>1.04966191424327E-2</v>
      </c>
      <c r="N501" s="18">
        <v>3.5196823533145101</v>
      </c>
      <c r="O501" s="16">
        <v>1.04953411487166E-2</v>
      </c>
      <c r="P501" s="15">
        <v>28820.69</v>
      </c>
      <c r="Q501" s="16">
        <v>8.5552032555234803E-2</v>
      </c>
      <c r="R501" s="17">
        <v>2055.1</v>
      </c>
      <c r="S501" s="16">
        <v>7.8928578928578894E-2</v>
      </c>
      <c r="T501" s="17">
        <v>8220.2900000000009</v>
      </c>
      <c r="U501" s="16">
        <v>7.8932550719197497E-2</v>
      </c>
      <c r="V501" s="18">
        <v>14.0239842343438</v>
      </c>
      <c r="W501" s="16">
        <v>6.1389175854748203E-3</v>
      </c>
      <c r="X501" s="18">
        <v>3.5060429741529799</v>
      </c>
      <c r="Y501" s="16">
        <v>6.1352137644052999E-3</v>
      </c>
      <c r="Z501" s="15">
        <v>53395.21</v>
      </c>
      <c r="AA501" s="16">
        <v>-9.9097835953607799E-2</v>
      </c>
      <c r="AB501" s="17">
        <v>3836.35</v>
      </c>
      <c r="AC501" s="16">
        <v>-0.20211847750807499</v>
      </c>
      <c r="AD501" s="17">
        <v>15345.14</v>
      </c>
      <c r="AE501" s="16">
        <v>-0.202124528792409</v>
      </c>
      <c r="AF501" s="18">
        <v>13.918232173811001</v>
      </c>
      <c r="AG501" s="16">
        <v>0.12911771817038101</v>
      </c>
      <c r="AH501" s="18">
        <v>3.4796169992584001</v>
      </c>
      <c r="AI501" s="16">
        <v>0.12912628167760201</v>
      </c>
      <c r="AJ501" s="15">
        <v>88109.96</v>
      </c>
      <c r="AK501" s="16">
        <v>6.7775735242880594E-2</v>
      </c>
      <c r="AL501" s="17">
        <v>6345.7</v>
      </c>
      <c r="AM501" s="16">
        <v>-5.9277509947283799E-2</v>
      </c>
      <c r="AN501" s="17">
        <v>25382.560000000001</v>
      </c>
      <c r="AO501" s="16">
        <v>-5.52106317911518E-2</v>
      </c>
      <c r="AP501" s="18">
        <v>13.8849866838962</v>
      </c>
      <c r="AQ501" s="16">
        <v>0.13505921941235299</v>
      </c>
      <c r="AR501" s="18">
        <v>3.47127949269104</v>
      </c>
      <c r="AS501" s="16">
        <v>0.130173318172698</v>
      </c>
    </row>
    <row r="502" spans="2:45" x14ac:dyDescent="0.2">
      <c r="B502" s="29"/>
      <c r="C502" s="29"/>
      <c r="D502" s="29"/>
      <c r="E502" s="14" t="s">
        <v>282</v>
      </c>
      <c r="F502" s="15">
        <v>17103.77</v>
      </c>
      <c r="G502" s="16">
        <v>-0.16225584650816099</v>
      </c>
      <c r="H502" s="17">
        <v>1287.19</v>
      </c>
      <c r="I502" s="16">
        <v>-0.36941707858343098</v>
      </c>
      <c r="J502" s="17">
        <v>4351.76</v>
      </c>
      <c r="K502" s="16">
        <v>-0.25924337205838499</v>
      </c>
      <c r="L502" s="18">
        <v>13.2876809173471</v>
      </c>
      <c r="M502" s="16">
        <v>0.32852337898700801</v>
      </c>
      <c r="N502" s="18">
        <v>3.9303109546482302</v>
      </c>
      <c r="O502" s="16">
        <v>0.130930351335134</v>
      </c>
      <c r="P502" s="15">
        <v>58030.29</v>
      </c>
      <c r="Q502" s="16">
        <v>-1.7235965833921001E-2</v>
      </c>
      <c r="R502" s="17">
        <v>4328.16</v>
      </c>
      <c r="S502" s="16">
        <v>-0.296848117984784</v>
      </c>
      <c r="T502" s="17">
        <v>14634.02</v>
      </c>
      <c r="U502" s="16">
        <v>-0.175730669209578</v>
      </c>
      <c r="V502" s="18">
        <v>13.4076120106466</v>
      </c>
      <c r="W502" s="16">
        <v>0.397655413151283</v>
      </c>
      <c r="X502" s="18">
        <v>3.96543738494276</v>
      </c>
      <c r="Y502" s="16">
        <v>0.192285091116602</v>
      </c>
      <c r="Z502" s="15">
        <v>108562.53</v>
      </c>
      <c r="AA502" s="16">
        <v>9.4791330939154997E-2</v>
      </c>
      <c r="AB502" s="17">
        <v>8118.21</v>
      </c>
      <c r="AC502" s="16">
        <v>-0.19265973845159401</v>
      </c>
      <c r="AD502" s="17">
        <v>27499.57</v>
      </c>
      <c r="AE502" s="16">
        <v>-6.7832989669055196E-2</v>
      </c>
      <c r="AF502" s="18">
        <v>13.3727176311034</v>
      </c>
      <c r="AG502" s="16">
        <v>0.356046989208049</v>
      </c>
      <c r="AH502" s="18">
        <v>3.9477900927178098</v>
      </c>
      <c r="AI502" s="16">
        <v>0.17445835221145001</v>
      </c>
      <c r="AJ502" s="15">
        <v>195319.85</v>
      </c>
      <c r="AK502" s="16">
        <v>0.19905648203728299</v>
      </c>
      <c r="AL502" s="17">
        <v>15304.98</v>
      </c>
      <c r="AM502" s="16">
        <v>6.19829721684464E-2</v>
      </c>
      <c r="AN502" s="17">
        <v>50238.49</v>
      </c>
      <c r="AO502" s="16">
        <v>0.15938624530571799</v>
      </c>
      <c r="AP502" s="18">
        <v>12.7618494111067</v>
      </c>
      <c r="AQ502" s="16">
        <v>0.129073171097036</v>
      </c>
      <c r="AR502" s="18">
        <v>3.8878527200956898</v>
      </c>
      <c r="AS502" s="16">
        <v>3.4216583897029397E-2</v>
      </c>
    </row>
    <row r="503" spans="2:45" x14ac:dyDescent="0.2">
      <c r="B503" s="29"/>
      <c r="C503" s="29"/>
      <c r="D503" s="29"/>
      <c r="E503" s="14" t="s">
        <v>283</v>
      </c>
      <c r="F503" s="15">
        <v>32699.1</v>
      </c>
      <c r="G503" s="16">
        <v>0.62513108260564898</v>
      </c>
      <c r="H503" s="17">
        <v>2307.9899999999998</v>
      </c>
      <c r="I503" s="16">
        <v>0.54100232353176803</v>
      </c>
      <c r="J503" s="17">
        <v>7827.85</v>
      </c>
      <c r="K503" s="16">
        <v>0.61686337366618604</v>
      </c>
      <c r="L503" s="18">
        <v>14.167782356076099</v>
      </c>
      <c r="M503" s="16">
        <v>5.4593531618478602E-2</v>
      </c>
      <c r="N503" s="18">
        <v>4.1772772855892697</v>
      </c>
      <c r="O503" s="16">
        <v>5.1134245936413098E-3</v>
      </c>
      <c r="P503" s="15">
        <v>111294.37</v>
      </c>
      <c r="Q503" s="16">
        <v>0.85150772423882604</v>
      </c>
      <c r="R503" s="17">
        <v>7690.19</v>
      </c>
      <c r="S503" s="16">
        <v>0.70390648022387303</v>
      </c>
      <c r="T503" s="17">
        <v>26090.81</v>
      </c>
      <c r="U503" s="16">
        <v>0.78982090684645301</v>
      </c>
      <c r="V503" s="18">
        <v>14.472252311061199</v>
      </c>
      <c r="W503" s="16">
        <v>8.6625202573066107E-2</v>
      </c>
      <c r="X503" s="18">
        <v>4.2656540751321996</v>
      </c>
      <c r="Y503" s="16">
        <v>3.4465357487114101E-2</v>
      </c>
      <c r="Z503" s="15">
        <v>205762.24</v>
      </c>
      <c r="AA503" s="16">
        <v>1.04123495751409</v>
      </c>
      <c r="AB503" s="17">
        <v>14264.89</v>
      </c>
      <c r="AC503" s="16">
        <v>0.89801216120920202</v>
      </c>
      <c r="AD503" s="17">
        <v>48558.93</v>
      </c>
      <c r="AE503" s="16">
        <v>0.997632490052756</v>
      </c>
      <c r="AF503" s="18">
        <v>14.424383223424799</v>
      </c>
      <c r="AG503" s="16">
        <v>7.5459367032526203E-2</v>
      </c>
      <c r="AH503" s="18">
        <v>4.2373717872284304</v>
      </c>
      <c r="AI503" s="16">
        <v>2.1827071635272401E-2</v>
      </c>
      <c r="AJ503" s="15">
        <v>326959.28999999998</v>
      </c>
      <c r="AK503" s="16">
        <v>1.1080347594384501</v>
      </c>
      <c r="AL503" s="17">
        <v>22684.05</v>
      </c>
      <c r="AM503" s="16">
        <v>1.05766137920337</v>
      </c>
      <c r="AN503" s="17">
        <v>76453.399999999994</v>
      </c>
      <c r="AO503" s="16">
        <v>1.1432526147500199</v>
      </c>
      <c r="AP503" s="18">
        <v>14.413620583625899</v>
      </c>
      <c r="AQ503" s="16">
        <v>2.44808891998461E-2</v>
      </c>
      <c r="AR503" s="18">
        <v>4.2765827288256597</v>
      </c>
      <c r="AS503" s="16">
        <v>-1.6431966567637402E-2</v>
      </c>
    </row>
    <row r="504" spans="2:45" x14ac:dyDescent="0.2">
      <c r="B504" s="29"/>
      <c r="C504" s="29"/>
      <c r="D504" s="29"/>
      <c r="E504" s="14" t="s">
        <v>284</v>
      </c>
      <c r="F504" s="15">
        <v>10530.55</v>
      </c>
      <c r="G504" s="16">
        <v>-0.16678930760880201</v>
      </c>
      <c r="H504" s="17">
        <v>739.5</v>
      </c>
      <c r="I504" s="16">
        <v>-0.19522467324706999</v>
      </c>
      <c r="J504" s="17">
        <v>2967.99</v>
      </c>
      <c r="K504" s="16">
        <v>-0.195542400858669</v>
      </c>
      <c r="L504" s="18">
        <v>14.240094658553099</v>
      </c>
      <c r="M504" s="16">
        <v>3.5333296999793998E-2</v>
      </c>
      <c r="N504" s="18">
        <v>3.5480409300570401</v>
      </c>
      <c r="O504" s="16">
        <v>3.5742211000999398E-2</v>
      </c>
      <c r="P504" s="15">
        <v>36825.089999999997</v>
      </c>
      <c r="Q504" s="16">
        <v>-0.157411795016238</v>
      </c>
      <c r="R504" s="17">
        <v>2592.33</v>
      </c>
      <c r="S504" s="16">
        <v>-0.183353494877708</v>
      </c>
      <c r="T504" s="17">
        <v>10408.84</v>
      </c>
      <c r="U504" s="16">
        <v>-0.18274865739141399</v>
      </c>
      <c r="V504" s="18">
        <v>14.205402090011701</v>
      </c>
      <c r="W504" s="16">
        <v>3.1766130998852997E-2</v>
      </c>
      <c r="X504" s="18">
        <v>3.5378668516376499</v>
      </c>
      <c r="Y504" s="16">
        <v>3.1002533803497101E-2</v>
      </c>
      <c r="Z504" s="15">
        <v>68161.64</v>
      </c>
      <c r="AA504" s="16">
        <v>-0.24393048631648001</v>
      </c>
      <c r="AB504" s="17">
        <v>4984.2700000000004</v>
      </c>
      <c r="AC504" s="16">
        <v>-0.30111347457068599</v>
      </c>
      <c r="AD504" s="17">
        <v>20001.02</v>
      </c>
      <c r="AE504" s="16">
        <v>-0.30059394030524</v>
      </c>
      <c r="AF504" s="18">
        <v>13.675350653154799</v>
      </c>
      <c r="AG504" s="16">
        <v>8.18201327019136E-2</v>
      </c>
      <c r="AH504" s="18">
        <v>3.4079081966819702</v>
      </c>
      <c r="AI504" s="16">
        <v>8.1016532818559306E-2</v>
      </c>
      <c r="AJ504" s="15">
        <v>130166.59</v>
      </c>
      <c r="AK504" s="16">
        <v>0.20216754167891199</v>
      </c>
      <c r="AL504" s="17">
        <v>9498.98</v>
      </c>
      <c r="AM504" s="16">
        <v>8.0283951852828897E-2</v>
      </c>
      <c r="AN504" s="17">
        <v>37792.050000000003</v>
      </c>
      <c r="AO504" s="16">
        <v>7.87846903664816E-2</v>
      </c>
      <c r="AP504" s="18">
        <v>13.703217608627501</v>
      </c>
      <c r="AQ504" s="16">
        <v>0.11282551186383601</v>
      </c>
      <c r="AR504" s="18">
        <v>3.44428497527919</v>
      </c>
      <c r="AS504" s="16">
        <v>0.114372082227562</v>
      </c>
    </row>
    <row r="505" spans="2:45" x14ac:dyDescent="0.2">
      <c r="B505" s="29"/>
      <c r="C505" s="29"/>
      <c r="D505" s="29"/>
      <c r="E505" s="14" t="s">
        <v>285</v>
      </c>
      <c r="F505" s="15">
        <v>3888.39</v>
      </c>
      <c r="G505" s="16">
        <v>-2.4147909080186099E-2</v>
      </c>
      <c r="H505" s="17">
        <v>227.65</v>
      </c>
      <c r="I505" s="16">
        <v>-2.3506198258482401E-2</v>
      </c>
      <c r="J505" s="17">
        <v>1033.3699999999999</v>
      </c>
      <c r="K505" s="16">
        <v>-8.9669326377168693E-3</v>
      </c>
      <c r="L505" s="18">
        <v>17.080562266637401</v>
      </c>
      <c r="M505" s="16">
        <v>-6.57158110537181E-4</v>
      </c>
      <c r="N505" s="18">
        <v>3.7628245449355</v>
      </c>
      <c r="O505" s="16">
        <v>-1.5318334919817199E-2</v>
      </c>
      <c r="P505" s="15">
        <v>13694.27</v>
      </c>
      <c r="Q505" s="16">
        <v>0.132303415612646</v>
      </c>
      <c r="R505" s="17">
        <v>802.12</v>
      </c>
      <c r="S505" s="16">
        <v>0.13701698182746</v>
      </c>
      <c r="T505" s="17">
        <v>3640.37</v>
      </c>
      <c r="U505" s="16">
        <v>0.156903373428885</v>
      </c>
      <c r="V505" s="18">
        <v>17.072595122924302</v>
      </c>
      <c r="W505" s="16">
        <v>-4.1455548071390102E-3</v>
      </c>
      <c r="X505" s="18">
        <v>3.76177970920538</v>
      </c>
      <c r="Y505" s="16">
        <v>-2.1263623549932002E-2</v>
      </c>
      <c r="Z505" s="15">
        <v>24344.7</v>
      </c>
      <c r="AA505" s="16">
        <v>0.15880459586281001</v>
      </c>
      <c r="AB505" s="17">
        <v>1423.75</v>
      </c>
      <c r="AC505" s="16">
        <v>0.17963610452880899</v>
      </c>
      <c r="AD505" s="17">
        <v>6458.24</v>
      </c>
      <c r="AE505" s="16">
        <v>0.190775062873832</v>
      </c>
      <c r="AF505" s="18">
        <v>17.098999122036901</v>
      </c>
      <c r="AG505" s="16">
        <v>-1.7659266773900398E-2</v>
      </c>
      <c r="AH505" s="18">
        <v>3.7695564116539502</v>
      </c>
      <c r="AI505" s="16">
        <v>-2.6848451909854701E-2</v>
      </c>
      <c r="AJ505" s="15">
        <v>49217.57</v>
      </c>
      <c r="AK505" s="16">
        <v>0.39923211853974599</v>
      </c>
      <c r="AL505" s="17">
        <v>2939.17</v>
      </c>
      <c r="AM505" s="16">
        <v>0.481309565208626</v>
      </c>
      <c r="AN505" s="17">
        <v>13028.09</v>
      </c>
      <c r="AO505" s="16">
        <v>0.45133903705188999</v>
      </c>
      <c r="AP505" s="18">
        <v>16.745397510181402</v>
      </c>
      <c r="AQ505" s="16">
        <v>-5.5408706320829497E-2</v>
      </c>
      <c r="AR505" s="18">
        <v>3.7778039605191598</v>
      </c>
      <c r="AS505" s="16">
        <v>-3.5902650712124E-2</v>
      </c>
    </row>
    <row r="506" spans="2:45" x14ac:dyDescent="0.2">
      <c r="B506" s="29"/>
      <c r="C506" s="29"/>
      <c r="D506" s="29"/>
      <c r="E506" s="14" t="s">
        <v>286</v>
      </c>
      <c r="F506" s="15">
        <v>4610.03</v>
      </c>
      <c r="G506" s="16">
        <v>-0.53742099332425597</v>
      </c>
      <c r="H506" s="17">
        <v>432.39</v>
      </c>
      <c r="I506" s="16">
        <v>-0.46615223161923602</v>
      </c>
      <c r="J506" s="17">
        <v>969.35</v>
      </c>
      <c r="K506" s="16">
        <v>-0.63162195029262003</v>
      </c>
      <c r="L506" s="18">
        <v>10.661740558292299</v>
      </c>
      <c r="M506" s="16">
        <v>-0.13350015852119801</v>
      </c>
      <c r="N506" s="18">
        <v>4.7557951204415296</v>
      </c>
      <c r="O506" s="16">
        <v>0.25571815976329798</v>
      </c>
      <c r="P506" s="15">
        <v>6352.86</v>
      </c>
      <c r="Q506" s="16">
        <v>-0.83148514646632199</v>
      </c>
      <c r="R506" s="17">
        <v>538.58000000000004</v>
      </c>
      <c r="S506" s="16">
        <v>-0.81603675302717205</v>
      </c>
      <c r="T506" s="17">
        <v>1423.09</v>
      </c>
      <c r="U506" s="16">
        <v>-0.85913389154886499</v>
      </c>
      <c r="V506" s="18">
        <v>11.795573545248599</v>
      </c>
      <c r="W506" s="16">
        <v>-8.3975433644266004E-2</v>
      </c>
      <c r="X506" s="18">
        <v>4.4641308701487601</v>
      </c>
      <c r="Y506" s="16">
        <v>0.19627677222398501</v>
      </c>
      <c r="Z506" s="15">
        <v>8520.99</v>
      </c>
      <c r="AA506" s="16">
        <v>-0.86938495277940897</v>
      </c>
      <c r="AB506" s="17">
        <v>669.25</v>
      </c>
      <c r="AC506" s="16">
        <v>-0.86781656870180801</v>
      </c>
      <c r="AD506" s="17">
        <v>1986.14</v>
      </c>
      <c r="AE506" s="16">
        <v>-0.88634131825621199</v>
      </c>
      <c r="AF506" s="18">
        <v>12.7321479267837</v>
      </c>
      <c r="AG506" s="16">
        <v>-1.18652092943728E-2</v>
      </c>
      <c r="AH506" s="18">
        <v>4.2902262680375003</v>
      </c>
      <c r="AI506" s="16">
        <v>0.14918671602250599</v>
      </c>
      <c r="AJ506" s="15">
        <v>51184.6</v>
      </c>
      <c r="AK506" s="16">
        <v>-0.54194807600580297</v>
      </c>
      <c r="AL506" s="17">
        <v>4135.87</v>
      </c>
      <c r="AM506" s="16">
        <v>-0.53041818619458703</v>
      </c>
      <c r="AN506" s="17">
        <v>13259.42</v>
      </c>
      <c r="AO506" s="16">
        <v>-0.55747295994788204</v>
      </c>
      <c r="AP506" s="18">
        <v>12.375775834346801</v>
      </c>
      <c r="AQ506" s="16">
        <v>-2.4553527143180601E-2</v>
      </c>
      <c r="AR506" s="18">
        <v>3.8602442640779202</v>
      </c>
      <c r="AS506" s="16">
        <v>3.5082339692171997E-2</v>
      </c>
    </row>
    <row r="507" spans="2:45" x14ac:dyDescent="0.2">
      <c r="B507" s="29"/>
      <c r="C507" s="29"/>
      <c r="D507" s="29"/>
      <c r="E507" s="14" t="s">
        <v>287</v>
      </c>
      <c r="F507" s="15">
        <v>5728</v>
      </c>
      <c r="G507" s="16">
        <v>8.1834510294237106E-2</v>
      </c>
      <c r="H507" s="17">
        <v>351.39</v>
      </c>
      <c r="I507" s="16">
        <v>8.3667427373095599E-2</v>
      </c>
      <c r="J507" s="17">
        <v>1606.32</v>
      </c>
      <c r="K507" s="16">
        <v>8.3659963165599593E-2</v>
      </c>
      <c r="L507" s="18">
        <v>16.300976123395699</v>
      </c>
      <c r="M507" s="16">
        <v>-1.6914018383868E-3</v>
      </c>
      <c r="N507" s="18">
        <v>3.5659146371831301</v>
      </c>
      <c r="O507" s="16">
        <v>-1.6845255277586799E-3</v>
      </c>
      <c r="P507" s="15">
        <v>18745.03</v>
      </c>
      <c r="Q507" s="16">
        <v>-0.58174277210495395</v>
      </c>
      <c r="R507" s="17">
        <v>1146.21</v>
      </c>
      <c r="S507" s="16">
        <v>-0.58821416125683101</v>
      </c>
      <c r="T507" s="17">
        <v>5239.82</v>
      </c>
      <c r="U507" s="16">
        <v>-0.58821273472287505</v>
      </c>
      <c r="V507" s="18">
        <v>16.353922928608199</v>
      </c>
      <c r="W507" s="16">
        <v>1.5715424240008099E-2</v>
      </c>
      <c r="X507" s="18">
        <v>3.577418689955</v>
      </c>
      <c r="Y507" s="16">
        <v>1.57119055480427E-2</v>
      </c>
      <c r="Z507" s="15">
        <v>34065.440000000002</v>
      </c>
      <c r="AA507" s="16">
        <v>-0.65950307982558098</v>
      </c>
      <c r="AB507" s="17">
        <v>2087.17</v>
      </c>
      <c r="AC507" s="16">
        <v>-0.66464322841768497</v>
      </c>
      <c r="AD507" s="17">
        <v>9541.34</v>
      </c>
      <c r="AE507" s="16">
        <v>-0.66464379910134397</v>
      </c>
      <c r="AF507" s="18">
        <v>16.321353794851401</v>
      </c>
      <c r="AG507" s="16">
        <v>1.53274036121344E-2</v>
      </c>
      <c r="AH507" s="18">
        <v>3.5702993499864801</v>
      </c>
      <c r="AI507" s="16">
        <v>1.5329131419032201E-2</v>
      </c>
      <c r="AJ507" s="15">
        <v>60754.94</v>
      </c>
      <c r="AK507" s="16">
        <v>-0.68059262468163695</v>
      </c>
      <c r="AL507" s="17">
        <v>3719.4</v>
      </c>
      <c r="AM507" s="16">
        <v>-0.68616710247537704</v>
      </c>
      <c r="AN507" s="17">
        <v>17003.22</v>
      </c>
      <c r="AO507" s="16">
        <v>-0.68616243998301196</v>
      </c>
      <c r="AP507" s="18">
        <v>16.334607732430001</v>
      </c>
      <c r="AQ507" s="16">
        <v>1.77625667599174E-2</v>
      </c>
      <c r="AR507" s="18">
        <v>3.57314320464006</v>
      </c>
      <c r="AS507" s="16">
        <v>1.7747446484968201E-2</v>
      </c>
    </row>
    <row r="508" spans="2:45" x14ac:dyDescent="0.2">
      <c r="B508" s="29"/>
      <c r="C508" s="29"/>
      <c r="D508" s="29"/>
      <c r="E508" s="14" t="s">
        <v>288</v>
      </c>
      <c r="F508" s="15">
        <v>22672.22</v>
      </c>
      <c r="G508" s="16">
        <v>-4.9191052786746597E-2</v>
      </c>
      <c r="H508" s="17">
        <v>1785.17</v>
      </c>
      <c r="I508" s="16">
        <v>-0.20041117794867899</v>
      </c>
      <c r="J508" s="17">
        <v>5967.79</v>
      </c>
      <c r="K508" s="16">
        <v>-0.11646151705105701</v>
      </c>
      <c r="L508" s="18">
        <v>12.7003142557852</v>
      </c>
      <c r="M508" s="16">
        <v>0.18912236013252601</v>
      </c>
      <c r="N508" s="18">
        <v>3.79909815861483</v>
      </c>
      <c r="O508" s="16">
        <v>7.6137560007329894E-2</v>
      </c>
      <c r="P508" s="15">
        <v>74947.73</v>
      </c>
      <c r="Q508" s="16">
        <v>0.141492380098167</v>
      </c>
      <c r="R508" s="17">
        <v>5819.67</v>
      </c>
      <c r="S508" s="16">
        <v>-0.13052435939766699</v>
      </c>
      <c r="T508" s="17">
        <v>19501.66</v>
      </c>
      <c r="U508" s="16">
        <v>-3.8293851670193599E-2</v>
      </c>
      <c r="V508" s="18">
        <v>12.878347054042599</v>
      </c>
      <c r="W508" s="16">
        <v>0.31285147828568599</v>
      </c>
      <c r="X508" s="18">
        <v>3.8431461731975598</v>
      </c>
      <c r="Y508" s="16">
        <v>0.18694507888983999</v>
      </c>
      <c r="Z508" s="15">
        <v>148669.93</v>
      </c>
      <c r="AA508" s="16">
        <v>0.38973979500790901</v>
      </c>
      <c r="AB508" s="17">
        <v>11718.2</v>
      </c>
      <c r="AC508" s="16">
        <v>4.3983211739309802E-2</v>
      </c>
      <c r="AD508" s="17">
        <v>38981.120000000003</v>
      </c>
      <c r="AE508" s="16">
        <v>0.15277360064610199</v>
      </c>
      <c r="AF508" s="18">
        <v>12.6870961410456</v>
      </c>
      <c r="AG508" s="16">
        <v>0.33118979249920799</v>
      </c>
      <c r="AH508" s="18">
        <v>3.8138958039173798</v>
      </c>
      <c r="AI508" s="16">
        <v>0.20556178093338701</v>
      </c>
      <c r="AJ508" s="15">
        <v>260704.67</v>
      </c>
      <c r="AK508" s="16">
        <v>0.292717203714847</v>
      </c>
      <c r="AL508" s="17">
        <v>20980.7</v>
      </c>
      <c r="AM508" s="16">
        <v>0.19276428966945999</v>
      </c>
      <c r="AN508" s="17">
        <v>68254.559999999998</v>
      </c>
      <c r="AO508" s="16">
        <v>0.27564692003713998</v>
      </c>
      <c r="AP508" s="18">
        <v>12.425928114886499</v>
      </c>
      <c r="AQ508" s="16">
        <v>8.3799385101549204E-2</v>
      </c>
      <c r="AR508" s="18">
        <v>3.8195934454782199</v>
      </c>
      <c r="AS508" s="16">
        <v>1.33816680850919E-2</v>
      </c>
    </row>
    <row r="509" spans="2:45" x14ac:dyDescent="0.2">
      <c r="B509" s="29"/>
      <c r="C509" s="29"/>
      <c r="D509" s="29"/>
      <c r="E509" s="14" t="s">
        <v>289</v>
      </c>
      <c r="F509" s="15">
        <v>20952.919999999998</v>
      </c>
      <c r="G509" s="16">
        <v>9.4683453305065099E-2</v>
      </c>
      <c r="H509" s="17">
        <v>1498.38</v>
      </c>
      <c r="I509" s="16">
        <v>9.6364913513038802E-2</v>
      </c>
      <c r="J509" s="17">
        <v>5150.3500000000004</v>
      </c>
      <c r="K509" s="16">
        <v>0.107247355148565</v>
      </c>
      <c r="L509" s="18">
        <v>13.983715746339399</v>
      </c>
      <c r="M509" s="16">
        <v>-1.5336683865464201E-3</v>
      </c>
      <c r="N509" s="18">
        <v>4.0682516722164497</v>
      </c>
      <c r="O509" s="16">
        <v>-1.1346969387716E-2</v>
      </c>
      <c r="P509" s="15">
        <v>69041.97</v>
      </c>
      <c r="Q509" s="16">
        <v>0.13366616585798399</v>
      </c>
      <c r="R509" s="17">
        <v>4913.13</v>
      </c>
      <c r="S509" s="16">
        <v>0.15103644422786799</v>
      </c>
      <c r="T509" s="17">
        <v>16823.740000000002</v>
      </c>
      <c r="U509" s="16">
        <v>0.142125700940924</v>
      </c>
      <c r="V509" s="18">
        <v>14.0525428799971</v>
      </c>
      <c r="W509" s="16">
        <v>-1.50909890446921E-2</v>
      </c>
      <c r="X509" s="18">
        <v>4.1038419519084304</v>
      </c>
      <c r="Y509" s="16">
        <v>-7.4068336576007801E-3</v>
      </c>
      <c r="Z509" s="15">
        <v>127625.89</v>
      </c>
      <c r="AA509" s="16">
        <v>0.12483833729032801</v>
      </c>
      <c r="AB509" s="17">
        <v>9142.24</v>
      </c>
      <c r="AC509" s="16">
        <v>8.6655596747488295E-2</v>
      </c>
      <c r="AD509" s="17">
        <v>31456.58</v>
      </c>
      <c r="AE509" s="16">
        <v>3.21402603402429E-2</v>
      </c>
      <c r="AF509" s="18">
        <v>13.960024020371399</v>
      </c>
      <c r="AG509" s="16">
        <v>3.5137849247844001E-2</v>
      </c>
      <c r="AH509" s="18">
        <v>4.0572080626692397</v>
      </c>
      <c r="AI509" s="16">
        <v>8.9811511586154802E-2</v>
      </c>
      <c r="AJ509" s="15">
        <v>225966.99</v>
      </c>
      <c r="AK509" s="16">
        <v>0.33423872096543999</v>
      </c>
      <c r="AL509" s="17">
        <v>16152.7</v>
      </c>
      <c r="AM509" s="16">
        <v>0.319019532108062</v>
      </c>
      <c r="AN509" s="17">
        <v>55258.68</v>
      </c>
      <c r="AO509" s="16">
        <v>0.21275144453866901</v>
      </c>
      <c r="AP509" s="18">
        <v>13.9894252973187</v>
      </c>
      <c r="AQ509" s="16">
        <v>1.1538258901333601E-2</v>
      </c>
      <c r="AR509" s="18">
        <v>4.08925783243465</v>
      </c>
      <c r="AS509" s="16">
        <v>0.100174917930512</v>
      </c>
    </row>
    <row r="510" spans="2:45" x14ac:dyDescent="0.2">
      <c r="B510" s="29"/>
      <c r="C510" s="29"/>
      <c r="D510" s="29"/>
      <c r="E510" s="14" t="s">
        <v>290</v>
      </c>
      <c r="F510" s="15">
        <v>366.05</v>
      </c>
      <c r="G510" s="16">
        <v>-3.7242576470897702E-2</v>
      </c>
      <c r="H510" s="17">
        <v>24.76</v>
      </c>
      <c r="I510" s="16">
        <v>-5.2229811169145299E-3</v>
      </c>
      <c r="J510" s="17">
        <v>91.75</v>
      </c>
      <c r="K510" s="16">
        <v>-3.7048698572628103E-2</v>
      </c>
      <c r="L510" s="18">
        <v>14.783925686591299</v>
      </c>
      <c r="M510" s="16">
        <v>-3.2187711161576697E-2</v>
      </c>
      <c r="N510" s="18">
        <v>3.9896457765667601</v>
      </c>
      <c r="O510" s="16">
        <v>-2.0133717871534E-4</v>
      </c>
      <c r="P510" s="15">
        <v>1103.76</v>
      </c>
      <c r="Q510" s="16">
        <v>0.168865826538176</v>
      </c>
      <c r="R510" s="17">
        <v>74.22</v>
      </c>
      <c r="S510" s="16">
        <v>0.17959313413858899</v>
      </c>
      <c r="T510" s="17">
        <v>276.64</v>
      </c>
      <c r="U510" s="16">
        <v>0.16903313049357699</v>
      </c>
      <c r="V510" s="18">
        <v>14.871463217461599</v>
      </c>
      <c r="W510" s="16">
        <v>-9.0940742955798095E-3</v>
      </c>
      <c r="X510" s="18">
        <v>3.98987854251012</v>
      </c>
      <c r="Y510" s="16">
        <v>-1.4311310007919699E-4</v>
      </c>
      <c r="Z510" s="15">
        <v>1669.68</v>
      </c>
      <c r="AA510" s="16">
        <v>-1.27363678291409E-2</v>
      </c>
      <c r="AB510" s="17">
        <v>113.88</v>
      </c>
      <c r="AC510" s="16">
        <v>-8.7734690296538301E-4</v>
      </c>
      <c r="AD510" s="17">
        <v>420.96</v>
      </c>
      <c r="AE510" s="16">
        <v>5.25578836825525E-2</v>
      </c>
      <c r="AF510" s="18">
        <v>14.661749209694401</v>
      </c>
      <c r="AG510" s="16">
        <v>-1.18694345378072E-2</v>
      </c>
      <c r="AH510" s="18">
        <v>3.96636259977195</v>
      </c>
      <c r="AI510" s="16">
        <v>-6.2033881959299403E-2</v>
      </c>
      <c r="AJ510" s="15">
        <v>2984.26</v>
      </c>
      <c r="AK510" s="16">
        <v>-0.70487876756085399</v>
      </c>
      <c r="AL510" s="17">
        <v>205.43</v>
      </c>
      <c r="AM510" s="16">
        <v>-0.68867638590003899</v>
      </c>
      <c r="AN510" s="17">
        <v>750.45</v>
      </c>
      <c r="AO510" s="16">
        <v>-0.65043808778524603</v>
      </c>
      <c r="AP510" s="18">
        <v>14.5268948060166</v>
      </c>
      <c r="AQ510" s="16">
        <v>-5.2043535816116399E-2</v>
      </c>
      <c r="AR510" s="18">
        <v>3.9766273569191801</v>
      </c>
      <c r="AS510" s="16">
        <v>-0.15573973557554399</v>
      </c>
    </row>
    <row r="511" spans="2:45" x14ac:dyDescent="0.2">
      <c r="B511" s="29"/>
      <c r="C511" s="29"/>
      <c r="D511" s="29"/>
      <c r="E511" s="14" t="s">
        <v>291</v>
      </c>
      <c r="F511" s="15">
        <v>14242.14</v>
      </c>
      <c r="G511" s="16">
        <v>0.198665842988269</v>
      </c>
      <c r="H511" s="17">
        <v>902.01</v>
      </c>
      <c r="I511" s="16">
        <v>0.15153642874468601</v>
      </c>
      <c r="J511" s="17">
        <v>2834.69</v>
      </c>
      <c r="K511" s="16">
        <v>0.166635114001152</v>
      </c>
      <c r="L511" s="18">
        <v>15.789337147038299</v>
      </c>
      <c r="M511" s="16">
        <v>4.0927419287082503E-2</v>
      </c>
      <c r="N511" s="18">
        <v>5.0242319265951503</v>
      </c>
      <c r="O511" s="16">
        <v>2.7455653102419202E-2</v>
      </c>
      <c r="P511" s="15">
        <v>45045.61</v>
      </c>
      <c r="Q511" s="16">
        <v>0.17624474750967001</v>
      </c>
      <c r="R511" s="17">
        <v>2782.3</v>
      </c>
      <c r="S511" s="16">
        <v>0.12843828327154999</v>
      </c>
      <c r="T511" s="17">
        <v>8727.36</v>
      </c>
      <c r="U511" s="16">
        <v>0.13536972472290201</v>
      </c>
      <c r="V511" s="18">
        <v>16.190062178773001</v>
      </c>
      <c r="W511" s="16">
        <v>4.2365156293279402E-2</v>
      </c>
      <c r="X511" s="18">
        <v>5.1614245315880201</v>
      </c>
      <c r="Y511" s="16">
        <v>3.6001508492525501E-2</v>
      </c>
      <c r="Z511" s="15">
        <v>78788.160000000003</v>
      </c>
      <c r="AA511" s="16">
        <v>0.167865934931198</v>
      </c>
      <c r="AB511" s="17">
        <v>4817.05</v>
      </c>
      <c r="AC511" s="16">
        <v>0.16852888664635499</v>
      </c>
      <c r="AD511" s="17">
        <v>15059.54</v>
      </c>
      <c r="AE511" s="16">
        <v>0.163009305130912</v>
      </c>
      <c r="AF511" s="18">
        <v>16.356101763527501</v>
      </c>
      <c r="AG511" s="16">
        <v>-5.6733874766168096E-4</v>
      </c>
      <c r="AH511" s="18">
        <v>5.2317773318441301</v>
      </c>
      <c r="AI511" s="16">
        <v>4.1759165458608201E-3</v>
      </c>
      <c r="AJ511" s="15">
        <v>138984.95999999999</v>
      </c>
      <c r="AK511" s="16">
        <v>-1.6295031313514199E-2</v>
      </c>
      <c r="AL511" s="17">
        <v>8482.94</v>
      </c>
      <c r="AM511" s="16">
        <v>6.0590223947029002E-2</v>
      </c>
      <c r="AN511" s="17">
        <v>26442.03</v>
      </c>
      <c r="AO511" s="16">
        <v>-1.0962919869064701E-3</v>
      </c>
      <c r="AP511" s="18">
        <v>16.384055527918399</v>
      </c>
      <c r="AQ511" s="16">
        <v>-7.2492894545465106E-2</v>
      </c>
      <c r="AR511" s="18">
        <v>5.2562136870731901</v>
      </c>
      <c r="AS511" s="16">
        <v>-1.52154198694881E-2</v>
      </c>
    </row>
    <row r="512" spans="2:45" x14ac:dyDescent="0.2">
      <c r="B512" s="29"/>
      <c r="C512" s="29"/>
      <c r="D512" s="29"/>
      <c r="E512" s="14" t="s">
        <v>292</v>
      </c>
      <c r="F512" s="15">
        <v>41275.660000000003</v>
      </c>
      <c r="G512" s="16">
        <v>0.23846646847519401</v>
      </c>
      <c r="H512" s="17">
        <v>2999.59</v>
      </c>
      <c r="I512" s="16">
        <v>0.22276031029745699</v>
      </c>
      <c r="J512" s="17">
        <v>10345.1</v>
      </c>
      <c r="K512" s="16">
        <v>0.212400705986588</v>
      </c>
      <c r="L512" s="18">
        <v>13.760433925969901</v>
      </c>
      <c r="M512" s="16">
        <v>1.2844838064719699E-2</v>
      </c>
      <c r="N512" s="18">
        <v>3.9898753999477998</v>
      </c>
      <c r="O512" s="16">
        <v>2.14992966928329E-2</v>
      </c>
      <c r="P512" s="15">
        <v>144308.54</v>
      </c>
      <c r="Q512" s="16">
        <v>5.2019006080937E-2</v>
      </c>
      <c r="R512" s="17">
        <v>10413.09</v>
      </c>
      <c r="S512" s="16">
        <v>3.0221753488952001E-2</v>
      </c>
      <c r="T512" s="17">
        <v>36150.82</v>
      </c>
      <c r="U512" s="16">
        <v>3.5754939350259897E-2</v>
      </c>
      <c r="V512" s="18">
        <v>13.8583782527569</v>
      </c>
      <c r="W512" s="16">
        <v>2.1157825990536901E-2</v>
      </c>
      <c r="X512" s="18">
        <v>3.9918469345923602</v>
      </c>
      <c r="Y512" s="16">
        <v>1.5702620487506199E-2</v>
      </c>
      <c r="Z512" s="15">
        <v>274963.36</v>
      </c>
      <c r="AA512" s="16">
        <v>5.8764973605514997E-2</v>
      </c>
      <c r="AB512" s="17">
        <v>20079.89</v>
      </c>
      <c r="AC512" s="16">
        <v>-1.02797404434543E-2</v>
      </c>
      <c r="AD512" s="17">
        <v>69248.789999999994</v>
      </c>
      <c r="AE512" s="16">
        <v>-1.3969133348445699E-2</v>
      </c>
      <c r="AF512" s="18">
        <v>13.693469436336599</v>
      </c>
      <c r="AG512" s="16">
        <v>6.9761847736556803E-2</v>
      </c>
      <c r="AH512" s="18">
        <v>3.9706594151320198</v>
      </c>
      <c r="AI512" s="16">
        <v>7.3764533559641104E-2</v>
      </c>
      <c r="AJ512" s="15">
        <v>481844.53</v>
      </c>
      <c r="AK512" s="16">
        <v>0.24058136127962201</v>
      </c>
      <c r="AL512" s="17">
        <v>35533.61</v>
      </c>
      <c r="AM512" s="16">
        <v>0.163637357969942</v>
      </c>
      <c r="AN512" s="17">
        <v>122288.17</v>
      </c>
      <c r="AO512" s="16">
        <v>0.18401750927554</v>
      </c>
      <c r="AP512" s="18">
        <v>13.5602470449808</v>
      </c>
      <c r="AQ512" s="16">
        <v>6.6123696341199203E-2</v>
      </c>
      <c r="AR512" s="18">
        <v>3.9402382912427298</v>
      </c>
      <c r="AS512" s="16">
        <v>4.7772817176235903E-2</v>
      </c>
    </row>
    <row r="513" spans="2:45" x14ac:dyDescent="0.2">
      <c r="B513" s="29"/>
      <c r="C513" s="29"/>
      <c r="D513" s="29"/>
      <c r="E513" s="14" t="s">
        <v>293</v>
      </c>
      <c r="F513" s="15">
        <v>9574.59</v>
      </c>
      <c r="G513" s="16">
        <v>0.28447814415480399</v>
      </c>
      <c r="H513" s="17">
        <v>616.46</v>
      </c>
      <c r="I513" s="16">
        <v>0.14248118907298299</v>
      </c>
      <c r="J513" s="17">
        <v>2215.2199999999998</v>
      </c>
      <c r="K513" s="16">
        <v>0.179594770893794</v>
      </c>
      <c r="L513" s="18">
        <v>15.531567336080199</v>
      </c>
      <c r="M513" s="16">
        <v>0.124288221495391</v>
      </c>
      <c r="N513" s="18">
        <v>4.3221847040023098</v>
      </c>
      <c r="O513" s="16">
        <v>8.8914749241842395E-2</v>
      </c>
      <c r="P513" s="15">
        <v>31591.9</v>
      </c>
      <c r="Q513" s="16">
        <v>0.57312473795279995</v>
      </c>
      <c r="R513" s="17">
        <v>1999.25</v>
      </c>
      <c r="S513" s="16">
        <v>0.361302710689554</v>
      </c>
      <c r="T513" s="17">
        <v>7145.19</v>
      </c>
      <c r="U513" s="16">
        <v>0.41334981703095602</v>
      </c>
      <c r="V513" s="18">
        <v>15.8018757033888</v>
      </c>
      <c r="W513" s="16">
        <v>0.15560244286588501</v>
      </c>
      <c r="X513" s="18">
        <v>4.42142196358669</v>
      </c>
      <c r="Y513" s="16">
        <v>0.113046974638936</v>
      </c>
      <c r="Z513" s="15">
        <v>57075.82</v>
      </c>
      <c r="AA513" s="16">
        <v>0.54886472492612004</v>
      </c>
      <c r="AB513" s="17">
        <v>3719.34</v>
      </c>
      <c r="AC513" s="16">
        <v>0.25467720062879901</v>
      </c>
      <c r="AD513" s="17">
        <v>13251.58</v>
      </c>
      <c r="AE513" s="16">
        <v>0.31617249040798501</v>
      </c>
      <c r="AF513" s="18">
        <v>15.3456849871214</v>
      </c>
      <c r="AG513" s="16">
        <v>0.234472678829171</v>
      </c>
      <c r="AH513" s="18">
        <v>4.3070954557871604</v>
      </c>
      <c r="AI513" s="16">
        <v>0.17679463460447001</v>
      </c>
      <c r="AJ513" s="15">
        <v>99341.18</v>
      </c>
      <c r="AK513" s="16">
        <v>0.69783160732188498</v>
      </c>
      <c r="AL513" s="17">
        <v>6551.47</v>
      </c>
      <c r="AM513" s="16">
        <v>0.48636593605296202</v>
      </c>
      <c r="AN513" s="17">
        <v>23158.41</v>
      </c>
      <c r="AO513" s="16">
        <v>0.571651460324613</v>
      </c>
      <c r="AP513" s="18">
        <v>15.163189330028199</v>
      </c>
      <c r="AQ513" s="16">
        <v>0.14227026207992099</v>
      </c>
      <c r="AR513" s="18">
        <v>4.2896373282967204</v>
      </c>
      <c r="AS513" s="16">
        <v>8.0285069675187198E-2</v>
      </c>
    </row>
    <row r="514" spans="2:45" x14ac:dyDescent="0.2">
      <c r="B514" s="29"/>
      <c r="C514" s="29"/>
      <c r="D514" s="29"/>
      <c r="E514" s="14" t="s">
        <v>294</v>
      </c>
      <c r="F514" s="15">
        <v>358.56</v>
      </c>
      <c r="G514" s="16">
        <v>9.4104723544489094E-2</v>
      </c>
      <c r="H514" s="17">
        <v>26.88</v>
      </c>
      <c r="I514" s="16">
        <v>7.4770091963214602E-2</v>
      </c>
      <c r="J514" s="17">
        <v>86</v>
      </c>
      <c r="K514" s="16">
        <v>7.4999999999999997E-2</v>
      </c>
      <c r="L514" s="18">
        <v>13.339285714285699</v>
      </c>
      <c r="M514" s="16">
        <v>1.7989551184809299E-2</v>
      </c>
      <c r="N514" s="18">
        <v>4.1693023255814001</v>
      </c>
      <c r="O514" s="16">
        <v>1.7771835855338699E-2</v>
      </c>
      <c r="P514" s="15">
        <v>1108.5899999999999</v>
      </c>
      <c r="Q514" s="16">
        <v>0.157687528065247</v>
      </c>
      <c r="R514" s="17">
        <v>83.46</v>
      </c>
      <c r="S514" s="16">
        <v>0.12661987041036701</v>
      </c>
      <c r="T514" s="17">
        <v>267</v>
      </c>
      <c r="U514" s="16">
        <v>0.126582278481013</v>
      </c>
      <c r="V514" s="18">
        <v>13.282890007189099</v>
      </c>
      <c r="W514" s="16">
        <v>2.7575989444925699E-2</v>
      </c>
      <c r="X514" s="18">
        <v>4.1520224719101098</v>
      </c>
      <c r="Y514" s="16">
        <v>2.7610277720837299E-2</v>
      </c>
      <c r="Z514" s="15">
        <v>2001.95</v>
      </c>
      <c r="AA514" s="16">
        <v>-9.3697372471615095E-2</v>
      </c>
      <c r="AB514" s="17">
        <v>151.29</v>
      </c>
      <c r="AC514" s="16">
        <v>-6.8353962682431199E-2</v>
      </c>
      <c r="AD514" s="17">
        <v>484</v>
      </c>
      <c r="AE514" s="16">
        <v>-6.8424598209989307E-2</v>
      </c>
      <c r="AF514" s="18">
        <v>13.2325335448476</v>
      </c>
      <c r="AG514" s="16">
        <v>-2.72028310903932E-2</v>
      </c>
      <c r="AH514" s="18">
        <v>4.1362603305785104</v>
      </c>
      <c r="AI514" s="16">
        <v>-2.7129069974437401E-2</v>
      </c>
      <c r="AJ514" s="15">
        <v>3951.3</v>
      </c>
      <c r="AK514" s="16">
        <v>-0.74800511221881505</v>
      </c>
      <c r="AL514" s="17">
        <v>303.02999999999997</v>
      </c>
      <c r="AM514" s="16">
        <v>-0.71450778666515902</v>
      </c>
      <c r="AN514" s="17">
        <v>969.51</v>
      </c>
      <c r="AO514" s="16">
        <v>-0.71455784155547497</v>
      </c>
      <c r="AP514" s="18">
        <v>13.039303039303</v>
      </c>
      <c r="AQ514" s="16">
        <v>-0.117331835997812</v>
      </c>
      <c r="AR514" s="18">
        <v>4.07556394467308</v>
      </c>
      <c r="AS514" s="16">
        <v>-0.11717705207109801</v>
      </c>
    </row>
    <row r="515" spans="2:45" x14ac:dyDescent="0.2">
      <c r="B515" s="29"/>
      <c r="C515" s="29"/>
      <c r="D515" s="29"/>
      <c r="E515" s="14" t="s">
        <v>295</v>
      </c>
      <c r="F515" s="15">
        <v>11723.25</v>
      </c>
      <c r="G515" s="16">
        <v>-7.9267105019273407E-2</v>
      </c>
      <c r="H515" s="17">
        <v>908.93</v>
      </c>
      <c r="I515" s="16">
        <v>-8.2648715205587295E-2</v>
      </c>
      <c r="J515" s="17">
        <v>3003.3</v>
      </c>
      <c r="K515" s="16">
        <v>-7.2041675163604796E-2</v>
      </c>
      <c r="L515" s="18">
        <v>12.897857920851999</v>
      </c>
      <c r="M515" s="16">
        <v>3.6862761761670298E-3</v>
      </c>
      <c r="N515" s="18">
        <v>3.903456198182</v>
      </c>
      <c r="O515" s="16">
        <v>-7.7863732263434996E-3</v>
      </c>
      <c r="P515" s="15">
        <v>36757.800000000003</v>
      </c>
      <c r="Q515" s="16">
        <v>-0.12999742959918301</v>
      </c>
      <c r="R515" s="17">
        <v>2854.42</v>
      </c>
      <c r="S515" s="16">
        <v>-0.13182514964231901</v>
      </c>
      <c r="T515" s="17">
        <v>9403.41</v>
      </c>
      <c r="U515" s="16">
        <v>-0.12550172418282701</v>
      </c>
      <c r="V515" s="18">
        <v>12.8775022596535</v>
      </c>
      <c r="W515" s="16">
        <v>2.1052441710127201E-3</v>
      </c>
      <c r="X515" s="18">
        <v>3.90898620819469</v>
      </c>
      <c r="Y515" s="16">
        <v>-5.1408968327072598E-3</v>
      </c>
      <c r="Z515" s="15">
        <v>67698.94</v>
      </c>
      <c r="AA515" s="16">
        <v>-9.1713913040911504E-2</v>
      </c>
      <c r="AB515" s="17">
        <v>5256.61</v>
      </c>
      <c r="AC515" s="16">
        <v>-9.4875516778846994E-2</v>
      </c>
      <c r="AD515" s="17">
        <v>17336.900000000001</v>
      </c>
      <c r="AE515" s="16">
        <v>-8.4544302460660997E-2</v>
      </c>
      <c r="AF515" s="18">
        <v>12.878821141382</v>
      </c>
      <c r="AG515" s="16">
        <v>3.4930043287351399E-3</v>
      </c>
      <c r="AH515" s="18">
        <v>3.9049045677139498</v>
      </c>
      <c r="AI515" s="16">
        <v>-7.8317395364098305E-3</v>
      </c>
      <c r="AJ515" s="15">
        <v>134380.85</v>
      </c>
      <c r="AK515" s="16">
        <v>5.9854088401903399E-2</v>
      </c>
      <c r="AL515" s="17">
        <v>10444.42</v>
      </c>
      <c r="AM515" s="16">
        <v>5.3979460134759197E-2</v>
      </c>
      <c r="AN515" s="17">
        <v>34327.120000000003</v>
      </c>
      <c r="AO515" s="16">
        <v>7.0432777387120504E-2</v>
      </c>
      <c r="AP515" s="18">
        <v>12.866281708318899</v>
      </c>
      <c r="AQ515" s="16">
        <v>5.5737597262028203E-3</v>
      </c>
      <c r="AR515" s="18">
        <v>3.9147137889808401</v>
      </c>
      <c r="AS515" s="16">
        <v>-9.8826280441816506E-3</v>
      </c>
    </row>
    <row r="516" spans="2:45" x14ac:dyDescent="0.2">
      <c r="B516" s="29"/>
      <c r="C516" s="29"/>
      <c r="D516" s="29"/>
      <c r="E516" s="14" t="s">
        <v>296</v>
      </c>
      <c r="F516" s="15">
        <v>26098.06</v>
      </c>
      <c r="G516" s="16">
        <v>0.97972189287618905</v>
      </c>
      <c r="H516" s="17">
        <v>1870.18</v>
      </c>
      <c r="I516" s="16">
        <v>0.79414417007233395</v>
      </c>
      <c r="J516" s="17">
        <v>6025.24</v>
      </c>
      <c r="K516" s="16">
        <v>0.77889969472049503</v>
      </c>
      <c r="L516" s="18">
        <v>13.954838571688301</v>
      </c>
      <c r="M516" s="16">
        <v>0.10343523441395</v>
      </c>
      <c r="N516" s="18">
        <v>4.3314556764543797</v>
      </c>
      <c r="O516" s="16">
        <v>0.112891243250929</v>
      </c>
      <c r="P516" s="15">
        <v>84869.440000000002</v>
      </c>
      <c r="Q516" s="16">
        <v>1.0677451074981199</v>
      </c>
      <c r="R516" s="17">
        <v>6090.06</v>
      </c>
      <c r="S516" s="16">
        <v>0.87656687167983405</v>
      </c>
      <c r="T516" s="17">
        <v>19609.810000000001</v>
      </c>
      <c r="U516" s="16">
        <v>0.85723932574266604</v>
      </c>
      <c r="V516" s="18">
        <v>13.935731339264301</v>
      </c>
      <c r="W516" s="16">
        <v>0.101876591078871</v>
      </c>
      <c r="X516" s="18">
        <v>4.3279073076179699</v>
      </c>
      <c r="Y516" s="16">
        <v>0.11334337951910101</v>
      </c>
      <c r="Z516" s="15">
        <v>148551.94</v>
      </c>
      <c r="AA516" s="16">
        <v>1.04790617941244</v>
      </c>
      <c r="AB516" s="17">
        <v>10693.78</v>
      </c>
      <c r="AC516" s="16">
        <v>0.86338821618814798</v>
      </c>
      <c r="AD516" s="17">
        <v>34454.339999999997</v>
      </c>
      <c r="AE516" s="16">
        <v>0.846783945455715</v>
      </c>
      <c r="AF516" s="18">
        <v>13.8914340859827</v>
      </c>
      <c r="AG516" s="16">
        <v>9.9022823918972602E-2</v>
      </c>
      <c r="AH516" s="18">
        <v>4.31155958871945</v>
      </c>
      <c r="AI516" s="16">
        <v>0.10890404069821601</v>
      </c>
      <c r="AJ516" s="15">
        <v>249019.67</v>
      </c>
      <c r="AK516" s="16">
        <v>1.08078376682356</v>
      </c>
      <c r="AL516" s="17">
        <v>18148.38</v>
      </c>
      <c r="AM516" s="16">
        <v>0.91419829067401603</v>
      </c>
      <c r="AN516" s="17">
        <v>58572.58</v>
      </c>
      <c r="AO516" s="16">
        <v>0.90473802632045297</v>
      </c>
      <c r="AP516" s="18">
        <v>13.7213167235863</v>
      </c>
      <c r="AQ516" s="16">
        <v>8.7026238065905606E-2</v>
      </c>
      <c r="AR516" s="18">
        <v>4.2514717637502102</v>
      </c>
      <c r="AS516" s="16">
        <v>9.2425172422893498E-2</v>
      </c>
    </row>
    <row r="517" spans="2:45" x14ac:dyDescent="0.2">
      <c r="B517" s="29"/>
      <c r="C517" s="29"/>
      <c r="D517" s="29"/>
      <c r="E517" s="14" t="s">
        <v>297</v>
      </c>
      <c r="F517" s="15">
        <v>9194.2800000000007</v>
      </c>
      <c r="G517" s="16">
        <v>9.4320040181769996E-2</v>
      </c>
      <c r="H517" s="17">
        <v>591.01</v>
      </c>
      <c r="I517" s="16">
        <v>-2.3850028904120999E-2</v>
      </c>
      <c r="J517" s="17">
        <v>2127.23</v>
      </c>
      <c r="K517" s="16">
        <v>6.2249594384291198E-3</v>
      </c>
      <c r="L517" s="18">
        <v>15.556894130387001</v>
      </c>
      <c r="M517" s="16">
        <v>0.121057288925827</v>
      </c>
      <c r="N517" s="18">
        <v>4.3221842489998696</v>
      </c>
      <c r="O517" s="16">
        <v>8.75500850152897E-2</v>
      </c>
      <c r="P517" s="15">
        <v>30050.34</v>
      </c>
      <c r="Q517" s="16">
        <v>0.52400779593436797</v>
      </c>
      <c r="R517" s="17">
        <v>1900.29</v>
      </c>
      <c r="S517" s="16">
        <v>0.33332163931435599</v>
      </c>
      <c r="T517" s="17">
        <v>6804.12</v>
      </c>
      <c r="U517" s="16">
        <v>0.36901343838843997</v>
      </c>
      <c r="V517" s="18">
        <v>15.813554773218801</v>
      </c>
      <c r="W517" s="16">
        <v>0.14301587178774799</v>
      </c>
      <c r="X517" s="18">
        <v>4.41649177263188</v>
      </c>
      <c r="Y517" s="16">
        <v>0.11321609649674701</v>
      </c>
      <c r="Z517" s="15">
        <v>53017.61</v>
      </c>
      <c r="AA517" s="16">
        <v>0.61617522299620398</v>
      </c>
      <c r="AB517" s="17">
        <v>3449.27</v>
      </c>
      <c r="AC517" s="16">
        <v>0.32587228186706901</v>
      </c>
      <c r="AD517" s="17">
        <v>12312.06</v>
      </c>
      <c r="AE517" s="16">
        <v>0.387856092920075</v>
      </c>
      <c r="AF517" s="18">
        <v>15.3706755342435</v>
      </c>
      <c r="AG517" s="16">
        <v>0.21895241728738399</v>
      </c>
      <c r="AH517" s="18">
        <v>4.3061526665724497</v>
      </c>
      <c r="AI517" s="16">
        <v>0.16451210701229299</v>
      </c>
      <c r="AJ517" s="15">
        <v>95088.25</v>
      </c>
      <c r="AK517" s="16">
        <v>0.770815990786895</v>
      </c>
      <c r="AL517" s="17">
        <v>6278.39</v>
      </c>
      <c r="AM517" s="16">
        <v>0.56367897507932496</v>
      </c>
      <c r="AN517" s="17">
        <v>22190.57</v>
      </c>
      <c r="AO517" s="16">
        <v>0.65515422970921799</v>
      </c>
      <c r="AP517" s="18">
        <v>15.145323880803801</v>
      </c>
      <c r="AQ517" s="16">
        <v>0.13246773730973899</v>
      </c>
      <c r="AR517" s="18">
        <v>4.2850746961434503</v>
      </c>
      <c r="AS517" s="16">
        <v>6.9879748365200001E-2</v>
      </c>
    </row>
    <row r="518" spans="2:45" x14ac:dyDescent="0.2">
      <c r="B518" s="29"/>
      <c r="C518" s="29"/>
      <c r="D518" s="29"/>
      <c r="E518" s="14" t="s">
        <v>298</v>
      </c>
      <c r="F518" s="15">
        <v>358.27</v>
      </c>
      <c r="G518" s="16">
        <v>-0.261618680571299</v>
      </c>
      <c r="H518" s="17">
        <v>28.45</v>
      </c>
      <c r="I518" s="16">
        <v>-0.25988553590010399</v>
      </c>
      <c r="J518" s="17">
        <v>91</v>
      </c>
      <c r="K518" s="16">
        <v>-0.26016260162601601</v>
      </c>
      <c r="L518" s="18">
        <v>12.5929701230228</v>
      </c>
      <c r="M518" s="16">
        <v>-2.3417251726093702E-3</v>
      </c>
      <c r="N518" s="18">
        <v>3.93703296703297</v>
      </c>
      <c r="O518" s="16">
        <v>-1.96810670626136E-3</v>
      </c>
      <c r="P518" s="15">
        <v>976.73</v>
      </c>
      <c r="Q518" s="16">
        <v>-0.31866345784939498</v>
      </c>
      <c r="R518" s="17">
        <v>77.53</v>
      </c>
      <c r="S518" s="16">
        <v>-0.31847749648382601</v>
      </c>
      <c r="T518" s="17">
        <v>248</v>
      </c>
      <c r="U518" s="16">
        <v>-0.31868131868131899</v>
      </c>
      <c r="V518" s="18">
        <v>12.598091061524601</v>
      </c>
      <c r="W518" s="16">
        <v>-2.7286166577015201E-4</v>
      </c>
      <c r="X518" s="18">
        <v>3.9384274193548401</v>
      </c>
      <c r="Y518" s="16">
        <v>2.6215092017235302E-5</v>
      </c>
      <c r="Z518" s="15">
        <v>1860.34</v>
      </c>
      <c r="AA518" s="16">
        <v>-0.55927810628458796</v>
      </c>
      <c r="AB518" s="17">
        <v>148.18</v>
      </c>
      <c r="AC518" s="16">
        <v>-0.52166053328168405</v>
      </c>
      <c r="AD518" s="17">
        <v>474</v>
      </c>
      <c r="AE518" s="16">
        <v>-0.521815889029004</v>
      </c>
      <c r="AF518" s="18">
        <v>12.5545957619112</v>
      </c>
      <c r="AG518" s="16">
        <v>-7.8642001382370694E-2</v>
      </c>
      <c r="AH518" s="18">
        <v>3.9247679324894502</v>
      </c>
      <c r="AI518" s="16">
        <v>-7.8342664250206404E-2</v>
      </c>
      <c r="AJ518" s="15">
        <v>4174.58</v>
      </c>
      <c r="AK518" s="16">
        <v>-0.88737748202512201</v>
      </c>
      <c r="AL518" s="17">
        <v>331.97</v>
      </c>
      <c r="AM518" s="16">
        <v>-0.867470697199067</v>
      </c>
      <c r="AN518" s="17">
        <v>1062</v>
      </c>
      <c r="AO518" s="16">
        <v>-0.865880641348165</v>
      </c>
      <c r="AP518" s="18">
        <v>12.575172455342299</v>
      </c>
      <c r="AQ518" s="16">
        <v>-0.15020666679243999</v>
      </c>
      <c r="AR518" s="18">
        <v>3.9308662900188298</v>
      </c>
      <c r="AS518" s="16">
        <v>-0.16028141569600801</v>
      </c>
    </row>
    <row r="519" spans="2:45" x14ac:dyDescent="0.2">
      <c r="B519" s="29"/>
      <c r="C519" s="29"/>
      <c r="D519" s="29"/>
      <c r="E519" s="14" t="s">
        <v>299</v>
      </c>
      <c r="F519" s="15">
        <v>24315.14</v>
      </c>
      <c r="G519" s="16">
        <v>-0.197447822856647</v>
      </c>
      <c r="H519" s="17">
        <v>1719.18</v>
      </c>
      <c r="I519" s="16">
        <v>-0.19866691526055699</v>
      </c>
      <c r="J519" s="17">
        <v>4994.51</v>
      </c>
      <c r="K519" s="16">
        <v>-0.27684968001621602</v>
      </c>
      <c r="L519" s="18">
        <v>14.143452110890101</v>
      </c>
      <c r="M519" s="16">
        <v>1.52133042691847E-3</v>
      </c>
      <c r="N519" s="18">
        <v>4.8683734740745299</v>
      </c>
      <c r="O519" s="16">
        <v>0.10979993365881401</v>
      </c>
      <c r="P519" s="15">
        <v>75737.490000000005</v>
      </c>
      <c r="Q519" s="16">
        <v>-0.51435349709452105</v>
      </c>
      <c r="R519" s="17">
        <v>5023.74</v>
      </c>
      <c r="S519" s="16">
        <v>-0.524219737758016</v>
      </c>
      <c r="T519" s="17">
        <v>15607.46</v>
      </c>
      <c r="U519" s="16">
        <v>-0.597192015309711</v>
      </c>
      <c r="V519" s="18">
        <v>15.075917543503399</v>
      </c>
      <c r="W519" s="16">
        <v>2.0736969240806799E-2</v>
      </c>
      <c r="X519" s="18">
        <v>4.8526467471324599</v>
      </c>
      <c r="Y519" s="16">
        <v>0.205652622002721</v>
      </c>
      <c r="Z519" s="15">
        <v>130934.82</v>
      </c>
      <c r="AA519" s="16">
        <v>-0.63044812463631505</v>
      </c>
      <c r="AB519" s="17">
        <v>8571.7099999999991</v>
      </c>
      <c r="AC519" s="16">
        <v>-0.63704048414306103</v>
      </c>
      <c r="AD519" s="17">
        <v>27006.75</v>
      </c>
      <c r="AE519" s="16">
        <v>-0.70192554327599499</v>
      </c>
      <c r="AF519" s="18">
        <v>15.275227463365001</v>
      </c>
      <c r="AG519" s="16">
        <v>1.8162795625242902E-2</v>
      </c>
      <c r="AH519" s="18">
        <v>4.8482257213474398</v>
      </c>
      <c r="AI519" s="16">
        <v>0.23979719505406499</v>
      </c>
      <c r="AJ519" s="15">
        <v>273924.49</v>
      </c>
      <c r="AK519" s="16">
        <v>-0.56724208686246802</v>
      </c>
      <c r="AL519" s="17">
        <v>18549.12</v>
      </c>
      <c r="AM519" s="16">
        <v>-0.56055079930243901</v>
      </c>
      <c r="AN519" s="17">
        <v>59065.5</v>
      </c>
      <c r="AO519" s="16">
        <v>-0.63518817867765398</v>
      </c>
      <c r="AP519" s="18">
        <v>14.7675194294932</v>
      </c>
      <c r="AQ519" s="16">
        <v>-1.52265325534941E-2</v>
      </c>
      <c r="AR519" s="18">
        <v>4.6376394003267603</v>
      </c>
      <c r="AS519" s="16">
        <v>0.186249698732075</v>
      </c>
    </row>
    <row r="520" spans="2:45" x14ac:dyDescent="0.2">
      <c r="B520" s="29"/>
      <c r="C520" s="29"/>
      <c r="D520" s="29"/>
      <c r="E520" s="14" t="s">
        <v>300</v>
      </c>
      <c r="F520" s="15">
        <v>65477.61</v>
      </c>
      <c r="G520" s="16">
        <v>0.29798687732565299</v>
      </c>
      <c r="H520" s="17">
        <v>4868.51</v>
      </c>
      <c r="I520" s="16">
        <v>0.249037279908462</v>
      </c>
      <c r="J520" s="17">
        <v>15757.56</v>
      </c>
      <c r="K520" s="16">
        <v>0.24631603591148199</v>
      </c>
      <c r="L520" s="18">
        <v>13.4492093063381</v>
      </c>
      <c r="M520" s="16">
        <v>3.9189861027029399E-2</v>
      </c>
      <c r="N520" s="18">
        <v>4.1553140206986399</v>
      </c>
      <c r="O520" s="16">
        <v>4.1458859490948997E-2</v>
      </c>
      <c r="P520" s="15">
        <v>209686.7</v>
      </c>
      <c r="Q520" s="16">
        <v>0.32311527405998303</v>
      </c>
      <c r="R520" s="17">
        <v>15585.85</v>
      </c>
      <c r="S520" s="16">
        <v>0.27304693721692902</v>
      </c>
      <c r="T520" s="17">
        <v>50412.07</v>
      </c>
      <c r="U520" s="16">
        <v>0.26844165722482599</v>
      </c>
      <c r="V520" s="18">
        <v>13.4536582862019</v>
      </c>
      <c r="W520" s="16">
        <v>3.9329529320034799E-2</v>
      </c>
      <c r="X520" s="18">
        <v>4.1594542735499704</v>
      </c>
      <c r="Y520" s="16">
        <v>4.3102981145206998E-2</v>
      </c>
      <c r="Z520" s="15">
        <v>370148.2</v>
      </c>
      <c r="AA520" s="16">
        <v>0.293068309691768</v>
      </c>
      <c r="AB520" s="17">
        <v>27607.19</v>
      </c>
      <c r="AC520" s="16">
        <v>0.24665230078401201</v>
      </c>
      <c r="AD520" s="17">
        <v>89321.600000000006</v>
      </c>
      <c r="AE520" s="16">
        <v>0.24368924644391601</v>
      </c>
      <c r="AF520" s="18">
        <v>13.4076738704664</v>
      </c>
      <c r="AG520" s="16">
        <v>3.72325217533108E-2</v>
      </c>
      <c r="AH520" s="18">
        <v>4.1439942858166399</v>
      </c>
      <c r="AI520" s="16">
        <v>3.97036988050204E-2</v>
      </c>
      <c r="AJ520" s="15">
        <v>634469.17000000004</v>
      </c>
      <c r="AK520" s="16">
        <v>0.20464830771915199</v>
      </c>
      <c r="AL520" s="17">
        <v>48224.17</v>
      </c>
      <c r="AM520" s="16">
        <v>0.17877734058855099</v>
      </c>
      <c r="AN520" s="17">
        <v>155951.32</v>
      </c>
      <c r="AO520" s="16">
        <v>0.176159616066136</v>
      </c>
      <c r="AP520" s="18">
        <v>13.1566633495195</v>
      </c>
      <c r="AQ520" s="16">
        <v>2.1947289144262E-2</v>
      </c>
      <c r="AR520" s="18">
        <v>4.0683796071748501</v>
      </c>
      <c r="AS520" s="16">
        <v>2.4221790362349501E-2</v>
      </c>
    </row>
    <row r="521" spans="2:45" x14ac:dyDescent="0.2">
      <c r="B521" s="29"/>
      <c r="C521" s="29"/>
      <c r="D521" s="29"/>
      <c r="E521" s="14" t="s">
        <v>301</v>
      </c>
      <c r="F521" s="15">
        <v>12438.65</v>
      </c>
      <c r="G521" s="16">
        <v>0.54929252920808103</v>
      </c>
      <c r="H521" s="17">
        <v>807.35</v>
      </c>
      <c r="I521" s="16">
        <v>0.25052276141943303</v>
      </c>
      <c r="J521" s="17">
        <v>2867.56</v>
      </c>
      <c r="K521" s="16">
        <v>0.30475891471810101</v>
      </c>
      <c r="L521" s="18">
        <v>15.406762866167099</v>
      </c>
      <c r="M521" s="16">
        <v>0.238915897419991</v>
      </c>
      <c r="N521" s="18">
        <v>4.3377122013140097</v>
      </c>
      <c r="O521" s="16">
        <v>0.187416703370686</v>
      </c>
      <c r="P521" s="15">
        <v>39852.31</v>
      </c>
      <c r="Q521" s="16">
        <v>1.89651921803602</v>
      </c>
      <c r="R521" s="17">
        <v>2554.4699999999998</v>
      </c>
      <c r="S521" s="16">
        <v>1.3121769748096901</v>
      </c>
      <c r="T521" s="17">
        <v>9084.17</v>
      </c>
      <c r="U521" s="16">
        <v>1.4163432611511699</v>
      </c>
      <c r="V521" s="18">
        <v>15.601009211304101</v>
      </c>
      <c r="W521" s="16">
        <v>0.25272383973740697</v>
      </c>
      <c r="X521" s="18">
        <v>4.3870061876869304</v>
      </c>
      <c r="Y521" s="16">
        <v>0.198720092714015</v>
      </c>
      <c r="Z521" s="15">
        <v>65636</v>
      </c>
      <c r="AA521" s="16">
        <v>2.84788552722293</v>
      </c>
      <c r="AB521" s="17">
        <v>4233.16</v>
      </c>
      <c r="AC521" s="16">
        <v>2.0970413508530599</v>
      </c>
      <c r="AD521" s="17">
        <v>15003.24</v>
      </c>
      <c r="AE521" s="16">
        <v>2.2298998301439599</v>
      </c>
      <c r="AF521" s="18">
        <v>15.5052017877897</v>
      </c>
      <c r="AG521" s="16">
        <v>0.24243918350106999</v>
      </c>
      <c r="AH521" s="18">
        <v>4.3747883790434603</v>
      </c>
      <c r="AI521" s="16">
        <v>0.19133277487785899</v>
      </c>
      <c r="AJ521" s="15">
        <v>119187.66</v>
      </c>
      <c r="AK521" s="16">
        <v>4.59845876134428</v>
      </c>
      <c r="AL521" s="17">
        <v>7632.62</v>
      </c>
      <c r="AM521" s="16">
        <v>3.5664389216612999</v>
      </c>
      <c r="AN521" s="17">
        <v>26810.57</v>
      </c>
      <c r="AO521" s="16">
        <v>3.7319423142430002</v>
      </c>
      <c r="AP521" s="18">
        <v>15.615563201102599</v>
      </c>
      <c r="AQ521" s="16">
        <v>0.22600101685089799</v>
      </c>
      <c r="AR521" s="18">
        <v>4.4455474091002198</v>
      </c>
      <c r="AS521" s="16">
        <v>0.18312067002446</v>
      </c>
    </row>
    <row r="522" spans="2:45" x14ac:dyDescent="0.2">
      <c r="B522" s="29"/>
      <c r="C522" s="29"/>
      <c r="D522" s="29"/>
      <c r="E522" s="14" t="s">
        <v>302</v>
      </c>
      <c r="F522" s="15">
        <v>172.81</v>
      </c>
      <c r="G522" s="16">
        <v>-0.58919317263348103</v>
      </c>
      <c r="H522" s="17">
        <v>13.76</v>
      </c>
      <c r="I522" s="16">
        <v>-0.58851674641148299</v>
      </c>
      <c r="J522" s="17">
        <v>44</v>
      </c>
      <c r="K522" s="16">
        <v>-0.58878504672897203</v>
      </c>
      <c r="L522" s="18">
        <v>12.5588662790698</v>
      </c>
      <c r="M522" s="16">
        <v>-1.6438730278776801E-3</v>
      </c>
      <c r="N522" s="18">
        <v>3.9275000000000002</v>
      </c>
      <c r="O522" s="16">
        <v>-9.9248799505540809E-4</v>
      </c>
      <c r="P522" s="15">
        <v>531.46</v>
      </c>
      <c r="Q522" s="16">
        <v>-0.54203433062181205</v>
      </c>
      <c r="R522" s="17">
        <v>43.15</v>
      </c>
      <c r="S522" s="16">
        <v>-0.53036569438397896</v>
      </c>
      <c r="T522" s="17">
        <v>138</v>
      </c>
      <c r="U522" s="16">
        <v>-0.530612244897959</v>
      </c>
      <c r="V522" s="18">
        <v>12.316570104287401</v>
      </c>
      <c r="W522" s="16">
        <v>-2.4846217787533102E-2</v>
      </c>
      <c r="X522" s="18">
        <v>3.8511594202898598</v>
      </c>
      <c r="Y522" s="16">
        <v>-2.4334008716033501E-2</v>
      </c>
      <c r="Z522" s="15">
        <v>848.64</v>
      </c>
      <c r="AA522" s="16">
        <v>-0.61624136855100198</v>
      </c>
      <c r="AB522" s="17">
        <v>68.790000000000006</v>
      </c>
      <c r="AC522" s="16">
        <v>-0.60144843568945505</v>
      </c>
      <c r="AD522" s="17">
        <v>220</v>
      </c>
      <c r="AE522" s="16">
        <v>-0.60166576136157901</v>
      </c>
      <c r="AF522" s="18">
        <v>12.3366768425643</v>
      </c>
      <c r="AG522" s="16">
        <v>-3.71167351635837E-2</v>
      </c>
      <c r="AH522" s="18">
        <v>3.8574545454545501</v>
      </c>
      <c r="AI522" s="16">
        <v>-3.6591399321447102E-2</v>
      </c>
      <c r="AJ522" s="15">
        <v>2109.6999999999998</v>
      </c>
      <c r="AK522" s="16">
        <v>-0.80362041409405405</v>
      </c>
      <c r="AL522" s="17">
        <v>171.01</v>
      </c>
      <c r="AM522" s="16">
        <v>-0.77126386046573803</v>
      </c>
      <c r="AN522" s="17">
        <v>547</v>
      </c>
      <c r="AO522" s="16">
        <v>-0.77178189525331398</v>
      </c>
      <c r="AP522" s="18">
        <v>12.336705455821299</v>
      </c>
      <c r="AQ522" s="16">
        <v>-0.14145798601916601</v>
      </c>
      <c r="AR522" s="18">
        <v>3.8568555758683698</v>
      </c>
      <c r="AS522" s="16">
        <v>-0.139509172053111</v>
      </c>
    </row>
    <row r="523" spans="2:45" x14ac:dyDescent="0.2">
      <c r="B523" s="29"/>
      <c r="C523" s="29"/>
      <c r="D523" s="29"/>
      <c r="E523" s="14" t="s">
        <v>303</v>
      </c>
      <c r="F523" s="15">
        <v>10770.78</v>
      </c>
      <c r="G523" s="136">
        <v>-5.3852701595157301E-2</v>
      </c>
      <c r="H523" s="17">
        <v>730.43</v>
      </c>
      <c r="I523" s="136">
        <v>-6.4223121861227694E-2</v>
      </c>
      <c r="J523" s="17">
        <v>2517.79</v>
      </c>
      <c r="K523" s="136">
        <v>-3.92644685178331E-2</v>
      </c>
      <c r="L523" s="137">
        <v>14.7458072642142</v>
      </c>
      <c r="M523" s="136">
        <v>1.1082150572791299E-2</v>
      </c>
      <c r="N523" s="137">
        <v>4.2778706722959399</v>
      </c>
      <c r="O523" s="136">
        <v>-1.5184442127188001E-2</v>
      </c>
      <c r="P523" s="15">
        <v>35398.870000000003</v>
      </c>
      <c r="Q523" s="136">
        <v>6.6955925516934802E-3</v>
      </c>
      <c r="R523" s="17">
        <v>2379.19</v>
      </c>
      <c r="S523" s="136">
        <v>-1.82753726046842E-2</v>
      </c>
      <c r="T523" s="17">
        <v>8169.85</v>
      </c>
      <c r="U523" s="136">
        <v>1.7261557898446401E-4</v>
      </c>
      <c r="V523" s="137">
        <v>14.8785384941934</v>
      </c>
      <c r="W523" s="136">
        <v>2.54358141372392E-2</v>
      </c>
      <c r="X523" s="137">
        <v>4.3328665764977297</v>
      </c>
      <c r="Y523" s="136">
        <v>6.5218511995881303E-3</v>
      </c>
      <c r="Z523" s="15">
        <v>66201.33</v>
      </c>
      <c r="AA523" s="136">
        <v>6.5112116887109897E-2</v>
      </c>
      <c r="AB523" s="17">
        <v>4481.72</v>
      </c>
      <c r="AC523" s="136">
        <v>-6.8774141803682298E-2</v>
      </c>
      <c r="AD523" s="17">
        <v>15420.78</v>
      </c>
      <c r="AE523" s="136">
        <v>-5.6509874941876197E-2</v>
      </c>
      <c r="AF523" s="137">
        <v>14.7714114224003</v>
      </c>
      <c r="AG523" s="136">
        <v>0.14377420634572499</v>
      </c>
      <c r="AH523" s="137">
        <v>4.29299490687242</v>
      </c>
      <c r="AI523" s="136">
        <v>0.12890648094646801</v>
      </c>
      <c r="AJ523" s="15">
        <v>125372.31</v>
      </c>
      <c r="AK523" s="136">
        <v>0.34784138101043999</v>
      </c>
      <c r="AL523" s="17">
        <v>8484.5400000000009</v>
      </c>
      <c r="AM523" s="136">
        <v>0.16890932161008301</v>
      </c>
      <c r="AN523" s="17">
        <v>28995.15</v>
      </c>
      <c r="AO523" s="136">
        <v>0.191682555000212</v>
      </c>
      <c r="AP523" s="137">
        <v>14.7765594834841</v>
      </c>
      <c r="AQ523" s="136">
        <v>0.15307608220104901</v>
      </c>
      <c r="AR523" s="137">
        <v>4.3239062394917802</v>
      </c>
      <c r="AS523" s="136">
        <v>0.131040624329858</v>
      </c>
    </row>
    <row r="524" spans="2:45" x14ac:dyDescent="0.2">
      <c r="B524" s="29"/>
      <c r="C524" s="29"/>
      <c r="D524" s="29"/>
      <c r="E524" s="14" t="s">
        <v>304</v>
      </c>
      <c r="F524" s="15">
        <v>11846.37</v>
      </c>
      <c r="G524" s="136">
        <v>-0.56252638109534903</v>
      </c>
      <c r="H524" s="17">
        <v>998.65</v>
      </c>
      <c r="I524" s="136">
        <v>-0.54690434924639098</v>
      </c>
      <c r="J524" s="17">
        <v>2830.86</v>
      </c>
      <c r="K524" s="136">
        <v>-0.59864914869997599</v>
      </c>
      <c r="L524" s="137">
        <v>11.862384218695199</v>
      </c>
      <c r="M524" s="136">
        <v>-3.4478441412921397E-2</v>
      </c>
      <c r="N524" s="137">
        <v>4.1847247832814096</v>
      </c>
      <c r="O524" s="136">
        <v>9.0002967447611298E-2</v>
      </c>
      <c r="P524" s="15">
        <v>34727.839999999997</v>
      </c>
      <c r="Q524" s="136">
        <v>-0.60952055519218695</v>
      </c>
      <c r="R524" s="17">
        <v>2798.38</v>
      </c>
      <c r="S524" s="136">
        <v>-0.60558087876712097</v>
      </c>
      <c r="T524" s="17">
        <v>8589.99</v>
      </c>
      <c r="U524" s="136">
        <v>-0.63274271395327097</v>
      </c>
      <c r="V524" s="137">
        <v>12.409980059891801</v>
      </c>
      <c r="W524" s="136">
        <v>-9.9885533255877693E-3</v>
      </c>
      <c r="X524" s="137">
        <v>4.0428265923476001</v>
      </c>
      <c r="Y524" s="136">
        <v>6.3231308522299898E-2</v>
      </c>
      <c r="Z524" s="15">
        <v>58624.26</v>
      </c>
      <c r="AA524" s="136">
        <v>-0.64079297735738705</v>
      </c>
      <c r="AB524" s="17">
        <v>4680.3100000000004</v>
      </c>
      <c r="AC524" s="136">
        <v>-0.64070745237002202</v>
      </c>
      <c r="AD524" s="17">
        <v>14612.1</v>
      </c>
      <c r="AE524" s="136">
        <v>-0.65949098305109999</v>
      </c>
      <c r="AF524" s="137">
        <v>12.525721586817999</v>
      </c>
      <c r="AG524" s="136">
        <v>-2.38037187046359E-4</v>
      </c>
      <c r="AH524" s="137">
        <v>4.0120352310756102</v>
      </c>
      <c r="AI524" s="136">
        <v>5.4911925273683403E-2</v>
      </c>
      <c r="AJ524" s="15">
        <v>170940.92</v>
      </c>
      <c r="AK524" s="136">
        <v>-0.40008142059281199</v>
      </c>
      <c r="AL524" s="17">
        <v>13837.12</v>
      </c>
      <c r="AM524" s="136">
        <v>-0.39682859348552602</v>
      </c>
      <c r="AN524" s="17">
        <v>43913.87</v>
      </c>
      <c r="AO524" s="136">
        <v>-0.41397126323502897</v>
      </c>
      <c r="AP524" s="137">
        <v>12.353793274901101</v>
      </c>
      <c r="AQ524" s="136">
        <v>-5.3928735217785304E-3</v>
      </c>
      <c r="AR524" s="137">
        <v>3.8926407533656202</v>
      </c>
      <c r="AS524" s="136">
        <v>2.37016408425497E-2</v>
      </c>
    </row>
    <row r="525" spans="2:45" x14ac:dyDescent="0.2">
      <c r="B525" s="29"/>
      <c r="C525" s="29"/>
      <c r="D525" s="29"/>
      <c r="E525" s="14" t="s">
        <v>305</v>
      </c>
      <c r="F525" s="15">
        <v>12963.02</v>
      </c>
      <c r="G525" s="16">
        <v>1709.16094986807</v>
      </c>
      <c r="H525" s="17">
        <v>807.77</v>
      </c>
      <c r="I525" s="16">
        <v>1281.1746031746</v>
      </c>
      <c r="J525" s="17">
        <v>2887.54</v>
      </c>
      <c r="K525" s="16">
        <v>1442.77</v>
      </c>
      <c r="L525" s="18">
        <v>16.0479096772596</v>
      </c>
      <c r="M525" s="16">
        <v>0.33379724230521901</v>
      </c>
      <c r="N525" s="18">
        <v>4.48929538638426</v>
      </c>
      <c r="O525" s="16">
        <v>0.18451065603806299</v>
      </c>
      <c r="P525" s="15">
        <v>48364.11</v>
      </c>
      <c r="Q525" s="16">
        <v>4179.1305099395004</v>
      </c>
      <c r="R525" s="17">
        <v>3039.7</v>
      </c>
      <c r="S525" s="16">
        <v>3232.72340425532</v>
      </c>
      <c r="T525" s="17">
        <v>10935.1</v>
      </c>
      <c r="U525" s="16">
        <v>3644.0333333333301</v>
      </c>
      <c r="V525" s="18">
        <v>15.910816856926701</v>
      </c>
      <c r="W525" s="16">
        <v>0.292667920960335</v>
      </c>
      <c r="X525" s="18">
        <v>4.42283198141764</v>
      </c>
      <c r="Y525" s="16">
        <v>0.14680172379022499</v>
      </c>
      <c r="Z525" s="15">
        <v>98161.600000000006</v>
      </c>
      <c r="AA525" s="16">
        <v>8483.1486603284393</v>
      </c>
      <c r="AB525" s="17">
        <v>6227.69</v>
      </c>
      <c r="AC525" s="16">
        <v>6624.2021276595797</v>
      </c>
      <c r="AD525" s="17">
        <v>22357.26</v>
      </c>
      <c r="AE525" s="16">
        <v>7451.42</v>
      </c>
      <c r="AF525" s="18">
        <v>15.7621204652126</v>
      </c>
      <c r="AG525" s="16">
        <v>0.28058714237682503</v>
      </c>
      <c r="AH525" s="18">
        <v>4.3905916914684502</v>
      </c>
      <c r="AI525" s="16">
        <v>0.138442098047136</v>
      </c>
      <c r="AJ525" s="15">
        <v>101577.89</v>
      </c>
      <c r="AK525" s="16">
        <v>8778.4200518582493</v>
      </c>
      <c r="AL525" s="17">
        <v>6447.28</v>
      </c>
      <c r="AM525" s="16">
        <v>6857.8085106382996</v>
      </c>
      <c r="AN525" s="17">
        <v>23149.35</v>
      </c>
      <c r="AO525" s="16">
        <v>7715.45</v>
      </c>
      <c r="AP525" s="18">
        <v>15.7551541115013</v>
      </c>
      <c r="AQ525" s="16">
        <v>0.280021163769335</v>
      </c>
      <c r="AR525" s="18">
        <v>4.38793702630959</v>
      </c>
      <c r="AS525" s="16">
        <v>0.13775376654527099</v>
      </c>
    </row>
    <row r="526" spans="2:45" x14ac:dyDescent="0.2">
      <c r="B526" s="29"/>
      <c r="C526" s="29"/>
      <c r="D526" s="29"/>
      <c r="E526" s="14" t="s">
        <v>306</v>
      </c>
      <c r="F526" s="15">
        <v>16047.38</v>
      </c>
      <c r="G526" s="16">
        <v>-0.112963351942955</v>
      </c>
      <c r="H526" s="17">
        <v>1117.51</v>
      </c>
      <c r="I526" s="16">
        <v>-0.112953540613267</v>
      </c>
      <c r="J526" s="17">
        <v>4470.03</v>
      </c>
      <c r="K526" s="16">
        <v>-0.11296256608086901</v>
      </c>
      <c r="L526" s="18">
        <v>14.3599430877576</v>
      </c>
      <c r="M526" s="16">
        <v>-1.10606717204748E-5</v>
      </c>
      <c r="N526" s="18">
        <v>3.5899938031735799</v>
      </c>
      <c r="O526" s="16">
        <v>-8.8594016040452499E-7</v>
      </c>
      <c r="P526" s="15">
        <v>54556.19</v>
      </c>
      <c r="Q526" s="16">
        <v>-0.121508270813987</v>
      </c>
      <c r="R526" s="17">
        <v>3799.18</v>
      </c>
      <c r="S526" s="16">
        <v>-0.12149156681111201</v>
      </c>
      <c r="T526" s="17">
        <v>15196.71</v>
      </c>
      <c r="U526" s="16">
        <v>-0.12151245872527</v>
      </c>
      <c r="V526" s="18">
        <v>14.359990840128701</v>
      </c>
      <c r="W526" s="16">
        <v>-1.90140495452077E-5</v>
      </c>
      <c r="X526" s="18">
        <v>3.5900000723840901</v>
      </c>
      <c r="Y526" s="16">
        <v>4.7671834672334204E-6</v>
      </c>
      <c r="Z526" s="15">
        <v>103112.34</v>
      </c>
      <c r="AA526" s="16">
        <v>-0.138931296944967</v>
      </c>
      <c r="AB526" s="17">
        <v>7180.55</v>
      </c>
      <c r="AC526" s="16">
        <v>-0.13919824496205799</v>
      </c>
      <c r="AD526" s="17">
        <v>28722.09</v>
      </c>
      <c r="AE526" s="16">
        <v>-0.13904620935122</v>
      </c>
      <c r="AF526" s="18">
        <v>14.359950143094901</v>
      </c>
      <c r="AG526" s="16">
        <v>3.10115558581434E-4</v>
      </c>
      <c r="AH526" s="18">
        <v>3.5900012847254499</v>
      </c>
      <c r="AI526" s="16">
        <v>1.3347104978413501E-4</v>
      </c>
      <c r="AJ526" s="15">
        <v>192184.55</v>
      </c>
      <c r="AK526" s="16">
        <v>-9.3595615593087794E-2</v>
      </c>
      <c r="AL526" s="17">
        <v>13383.33</v>
      </c>
      <c r="AM526" s="16">
        <v>-9.4108091094617805E-2</v>
      </c>
      <c r="AN526" s="17">
        <v>53533.3</v>
      </c>
      <c r="AO526" s="16">
        <v>-9.38048034017889E-2</v>
      </c>
      <c r="AP526" s="18">
        <v>14.3599948592764</v>
      </c>
      <c r="AQ526" s="16">
        <v>5.6571374188477195E-4</v>
      </c>
      <c r="AR526" s="18">
        <v>3.5900000560398899</v>
      </c>
      <c r="AS526" s="16">
        <v>2.3084188647918901E-4</v>
      </c>
    </row>
    <row r="527" spans="2:45" x14ac:dyDescent="0.2">
      <c r="B527" s="29"/>
      <c r="C527" s="29"/>
      <c r="D527" s="29"/>
      <c r="E527" s="14" t="s">
        <v>307</v>
      </c>
      <c r="F527" s="15">
        <v>24287.02</v>
      </c>
      <c r="G527" s="16">
        <v>0.25382776725192702</v>
      </c>
      <c r="H527" s="17">
        <v>1572.84</v>
      </c>
      <c r="I527" s="16">
        <v>0.243440244760497</v>
      </c>
      <c r="J527" s="17">
        <v>5610.17</v>
      </c>
      <c r="K527" s="16">
        <v>0.251437659770956</v>
      </c>
      <c r="L527" s="18">
        <v>15.4415070827293</v>
      </c>
      <c r="M527" s="16">
        <v>8.3538574010291692E-3</v>
      </c>
      <c r="N527" s="18">
        <v>4.3291058916218201</v>
      </c>
      <c r="O527" s="16">
        <v>1.9098893678876801E-3</v>
      </c>
      <c r="P527" s="15">
        <v>78871.97</v>
      </c>
      <c r="Q527" s="16">
        <v>1.39623544924115</v>
      </c>
      <c r="R527" s="17">
        <v>5181.75</v>
      </c>
      <c r="S527" s="16">
        <v>1.4128208829432101</v>
      </c>
      <c r="T527" s="17">
        <v>18472.27</v>
      </c>
      <c r="U527" s="16">
        <v>1.4304403200892599</v>
      </c>
      <c r="V527" s="18">
        <v>15.221106768948699</v>
      </c>
      <c r="W527" s="16">
        <v>-6.8738768879619497E-3</v>
      </c>
      <c r="X527" s="18">
        <v>4.2697497383916501</v>
      </c>
      <c r="Y527" s="16">
        <v>-1.40735283912885E-2</v>
      </c>
      <c r="Z527" s="15">
        <v>147686.49</v>
      </c>
      <c r="AA527" s="16">
        <v>3.4869121782047401</v>
      </c>
      <c r="AB527" s="17">
        <v>9620.36</v>
      </c>
      <c r="AC527" s="16">
        <v>3.4796073738469602</v>
      </c>
      <c r="AD527" s="17">
        <v>34285.86</v>
      </c>
      <c r="AE527" s="16">
        <v>3.5110718148303102</v>
      </c>
      <c r="AF527" s="18">
        <v>15.3514515049333</v>
      </c>
      <c r="AG527" s="16">
        <v>1.63067959938204E-3</v>
      </c>
      <c r="AH527" s="18">
        <v>4.3075043181066501</v>
      </c>
      <c r="AI527" s="16">
        <v>-5.35563112654269E-3</v>
      </c>
      <c r="AJ527" s="15">
        <v>254801.44</v>
      </c>
      <c r="AK527" s="16">
        <v>6.7412069591477399</v>
      </c>
      <c r="AL527" s="17">
        <v>16571.61</v>
      </c>
      <c r="AM527" s="16">
        <v>6.7163750995301701</v>
      </c>
      <c r="AN527" s="17">
        <v>58933.87</v>
      </c>
      <c r="AO527" s="16">
        <v>6.7540688755035898</v>
      </c>
      <c r="AP527" s="18">
        <v>15.3757806272293</v>
      </c>
      <c r="AQ527" s="16">
        <v>3.21807316223973E-3</v>
      </c>
      <c r="AR527" s="18">
        <v>4.3235144747833498</v>
      </c>
      <c r="AS527" s="16">
        <v>-1.65873124966461E-3</v>
      </c>
    </row>
    <row r="528" spans="2:45" x14ac:dyDescent="0.2">
      <c r="B528" s="29"/>
      <c r="C528" s="29"/>
      <c r="D528" s="29"/>
      <c r="E528" s="14" t="s">
        <v>308</v>
      </c>
      <c r="F528" s="15">
        <v>14015.93</v>
      </c>
      <c r="G528" s="16">
        <v>7.9383941003240699E-2</v>
      </c>
      <c r="H528" s="17">
        <v>992.4</v>
      </c>
      <c r="I528" s="16">
        <v>6.3996311822538704E-2</v>
      </c>
      <c r="J528" s="17">
        <v>3692.77</v>
      </c>
      <c r="K528" s="16">
        <v>6.6112934750286498E-2</v>
      </c>
      <c r="L528" s="18">
        <v>14.123266827891999</v>
      </c>
      <c r="M528" s="16">
        <v>1.44621076311293E-2</v>
      </c>
      <c r="N528" s="18">
        <v>3.7955058127096999</v>
      </c>
      <c r="O528" s="16">
        <v>1.24480304294053E-2</v>
      </c>
      <c r="P528" s="15">
        <v>46228.89</v>
      </c>
      <c r="Q528" s="16">
        <v>7.9579507346828296E-2</v>
      </c>
      <c r="R528" s="17">
        <v>3311.13</v>
      </c>
      <c r="S528" s="16">
        <v>8.3775751346892802E-2</v>
      </c>
      <c r="T528" s="17">
        <v>12319.2</v>
      </c>
      <c r="U528" s="16">
        <v>8.2127572855104997E-2</v>
      </c>
      <c r="V528" s="18">
        <v>13.961665654927501</v>
      </c>
      <c r="W528" s="16">
        <v>-3.8718747811524201E-3</v>
      </c>
      <c r="X528" s="18">
        <v>3.75258864211962</v>
      </c>
      <c r="Y528" s="16">
        <v>-2.3546812521872502E-3</v>
      </c>
      <c r="Z528" s="15">
        <v>82488.259999999995</v>
      </c>
      <c r="AA528" s="16">
        <v>-4.5212331593443497E-2</v>
      </c>
      <c r="AB528" s="17">
        <v>5937.83</v>
      </c>
      <c r="AC528" s="16">
        <v>-0.119119569071281</v>
      </c>
      <c r="AD528" s="17">
        <v>22067.79</v>
      </c>
      <c r="AE528" s="16">
        <v>-0.11714184554636101</v>
      </c>
      <c r="AF528" s="18">
        <v>13.8919874769065</v>
      </c>
      <c r="AG528" s="16">
        <v>8.3901554493515898E-2</v>
      </c>
      <c r="AH528" s="18">
        <v>3.7379483854069702</v>
      </c>
      <c r="AI528" s="16">
        <v>8.1473466139564799E-2</v>
      </c>
      <c r="AJ528" s="15">
        <v>145336.26999999999</v>
      </c>
      <c r="AK528" s="16">
        <v>6.7578677002995695E-4</v>
      </c>
      <c r="AL528" s="17">
        <v>10502.48</v>
      </c>
      <c r="AM528" s="16">
        <v>-6.2941205861569399E-2</v>
      </c>
      <c r="AN528" s="17">
        <v>38800.080000000002</v>
      </c>
      <c r="AO528" s="16">
        <v>-6.15471427676514E-2</v>
      </c>
      <c r="AP528" s="18">
        <v>13.8382810536178</v>
      </c>
      <c r="AQ528" s="16">
        <v>6.7890075873084696E-2</v>
      </c>
      <c r="AR528" s="18">
        <v>3.7457724313970502</v>
      </c>
      <c r="AS528" s="16">
        <v>6.6303734980558304E-2</v>
      </c>
    </row>
    <row r="529" spans="2:45" x14ac:dyDescent="0.2">
      <c r="B529" s="29"/>
      <c r="C529" s="29"/>
      <c r="D529" s="29"/>
      <c r="E529" s="14" t="s">
        <v>309</v>
      </c>
      <c r="F529" s="15">
        <v>14097.12</v>
      </c>
      <c r="G529" s="16">
        <v>8.8724457051857705E-2</v>
      </c>
      <c r="H529" s="17">
        <v>1115.68</v>
      </c>
      <c r="I529" s="16">
        <v>8.5112384138809699E-2</v>
      </c>
      <c r="J529" s="17">
        <v>3892.8</v>
      </c>
      <c r="K529" s="16">
        <v>8.1039050480702493E-2</v>
      </c>
      <c r="L529" s="18">
        <v>12.635451025383601</v>
      </c>
      <c r="M529" s="16">
        <v>3.3287546671163701E-3</v>
      </c>
      <c r="N529" s="18">
        <v>3.6213316892725</v>
      </c>
      <c r="O529" s="16">
        <v>7.1092774749790498E-3</v>
      </c>
      <c r="P529" s="15">
        <v>47119</v>
      </c>
      <c r="Q529" s="16">
        <v>0.10935658071717499</v>
      </c>
      <c r="R529" s="17">
        <v>3846.18</v>
      </c>
      <c r="S529" s="16">
        <v>0.152637966944873</v>
      </c>
      <c r="T529" s="17">
        <v>13422.47</v>
      </c>
      <c r="U529" s="16">
        <v>0.137767436340827</v>
      </c>
      <c r="V529" s="18">
        <v>12.2508566941745</v>
      </c>
      <c r="W529" s="16">
        <v>-3.75498530058124E-2</v>
      </c>
      <c r="X529" s="18">
        <v>3.5104567192178502</v>
      </c>
      <c r="Y529" s="16">
        <v>-2.4970705538052699E-2</v>
      </c>
      <c r="Z529" s="15">
        <v>83541.460000000006</v>
      </c>
      <c r="AA529" s="16">
        <v>-9.8848565625848303E-2</v>
      </c>
      <c r="AB529" s="17">
        <v>6833.63</v>
      </c>
      <c r="AC529" s="16">
        <v>-0.124155220299577</v>
      </c>
      <c r="AD529" s="17">
        <v>23835.81</v>
      </c>
      <c r="AE529" s="16">
        <v>-0.147781500532909</v>
      </c>
      <c r="AF529" s="18">
        <v>12.225048766175499</v>
      </c>
      <c r="AG529" s="16">
        <v>2.88939949866284E-2</v>
      </c>
      <c r="AH529" s="18">
        <v>3.5048718713565798</v>
      </c>
      <c r="AI529" s="16">
        <v>5.7418296995030697E-2</v>
      </c>
      <c r="AJ529" s="15">
        <v>147805.63</v>
      </c>
      <c r="AK529" s="16">
        <v>-7.1409005883825996E-2</v>
      </c>
      <c r="AL529" s="17">
        <v>11980.7</v>
      </c>
      <c r="AM529" s="16">
        <v>-9.0530224818723803E-2</v>
      </c>
      <c r="AN529" s="17">
        <v>41785.760000000002</v>
      </c>
      <c r="AO529" s="16">
        <v>-0.109511948540381</v>
      </c>
      <c r="AP529" s="18">
        <v>12.3369778059713</v>
      </c>
      <c r="AQ529" s="16">
        <v>2.10245787784278E-2</v>
      </c>
      <c r="AR529" s="18">
        <v>3.5372248823522701</v>
      </c>
      <c r="AS529" s="16">
        <v>4.2788830904692397E-2</v>
      </c>
    </row>
    <row r="530" spans="2:45" x14ac:dyDescent="0.2">
      <c r="B530" s="29"/>
      <c r="C530" s="29"/>
      <c r="D530" s="29"/>
      <c r="E530" s="14" t="s">
        <v>310</v>
      </c>
      <c r="F530" s="15">
        <v>17256.47</v>
      </c>
      <c r="G530" s="16">
        <v>-0.13076721203796199</v>
      </c>
      <c r="H530" s="17">
        <v>1421.71</v>
      </c>
      <c r="I530" s="16">
        <v>-0.120631641451316</v>
      </c>
      <c r="J530" s="17">
        <v>4842.9399999999996</v>
      </c>
      <c r="K530" s="16">
        <v>-0.123725740671716</v>
      </c>
      <c r="L530" s="18">
        <v>12.1378269829993</v>
      </c>
      <c r="M530" s="16">
        <v>-1.1525966892161101E-2</v>
      </c>
      <c r="N530" s="18">
        <v>3.5632219271764698</v>
      </c>
      <c r="O530" s="16">
        <v>-8.0356934958279898E-3</v>
      </c>
      <c r="P530" s="15">
        <v>61313.52</v>
      </c>
      <c r="Q530" s="16">
        <v>3.0844367913141699E-2</v>
      </c>
      <c r="R530" s="17">
        <v>5240.0600000000004</v>
      </c>
      <c r="S530" s="16">
        <v>9.3184572922295095E-2</v>
      </c>
      <c r="T530" s="17">
        <v>17943.98</v>
      </c>
      <c r="U530" s="16">
        <v>8.2589796109212105E-2</v>
      </c>
      <c r="V530" s="18">
        <v>11.700919455120699</v>
      </c>
      <c r="W530" s="16">
        <v>-5.7026239258486502E-2</v>
      </c>
      <c r="X530" s="18">
        <v>3.4169409462114899</v>
      </c>
      <c r="Y530" s="16">
        <v>-4.7797816293892202E-2</v>
      </c>
      <c r="Z530" s="15">
        <v>109959.12</v>
      </c>
      <c r="AA530" s="16">
        <v>-9.6053398055857997E-2</v>
      </c>
      <c r="AB530" s="17">
        <v>9388.4699999999993</v>
      </c>
      <c r="AC530" s="16">
        <v>-0.159044432799925</v>
      </c>
      <c r="AD530" s="17">
        <v>32101.8</v>
      </c>
      <c r="AE530" s="16">
        <v>-0.17881386954207301</v>
      </c>
      <c r="AF530" s="18">
        <v>11.712144790365199</v>
      </c>
      <c r="AG530" s="16">
        <v>7.49041176501066E-2</v>
      </c>
      <c r="AH530" s="18">
        <v>3.4253256826720002</v>
      </c>
      <c r="AI530" s="16">
        <v>0.100781623576696</v>
      </c>
      <c r="AJ530" s="15">
        <v>201364.95</v>
      </c>
      <c r="AK530" s="16">
        <v>0.114315957363742</v>
      </c>
      <c r="AL530" s="17">
        <v>17029.73</v>
      </c>
      <c r="AM530" s="16">
        <v>1.98688941643171E-2</v>
      </c>
      <c r="AN530" s="17">
        <v>58059.24</v>
      </c>
      <c r="AO530" s="16">
        <v>5.2016316128453101E-3</v>
      </c>
      <c r="AP530" s="18">
        <v>11.8243184125644</v>
      </c>
      <c r="AQ530" s="16">
        <v>9.2607063260631603E-2</v>
      </c>
      <c r="AR530" s="18">
        <v>3.4682670665341102</v>
      </c>
      <c r="AS530" s="16">
        <v>0.10854969025052499</v>
      </c>
    </row>
    <row r="531" spans="2:45" x14ac:dyDescent="0.2">
      <c r="B531" s="29"/>
      <c r="C531" s="29"/>
      <c r="D531" s="29"/>
      <c r="E531" s="14" t="s">
        <v>311</v>
      </c>
      <c r="F531" s="15">
        <v>5911.25</v>
      </c>
      <c r="G531" s="16">
        <v>1.9946148858132899</v>
      </c>
      <c r="H531" s="17">
        <v>434.68</v>
      </c>
      <c r="I531" s="16">
        <v>1.98441469275661</v>
      </c>
      <c r="J531" s="17">
        <v>1390.98</v>
      </c>
      <c r="K531" s="16">
        <v>1.98455134532035</v>
      </c>
      <c r="L531" s="18">
        <v>13.599084383914599</v>
      </c>
      <c r="M531" s="16">
        <v>3.41782027860857E-3</v>
      </c>
      <c r="N531" s="18">
        <v>4.2497016491969699</v>
      </c>
      <c r="O531" s="16">
        <v>3.3718771529004802E-3</v>
      </c>
      <c r="P531" s="15">
        <v>18369.41</v>
      </c>
      <c r="Q531" s="16">
        <v>0.77300467829596897</v>
      </c>
      <c r="R531" s="17">
        <v>1336.89</v>
      </c>
      <c r="S531" s="16">
        <v>0.69004095873786397</v>
      </c>
      <c r="T531" s="17">
        <v>4278.05</v>
      </c>
      <c r="U531" s="16">
        <v>0.69593622276048295</v>
      </c>
      <c r="V531" s="18">
        <v>13.740404969743199</v>
      </c>
      <c r="W531" s="16">
        <v>4.9089768581740502E-2</v>
      </c>
      <c r="X531" s="18">
        <v>4.2938745456458003</v>
      </c>
      <c r="Y531" s="16">
        <v>4.54430151919522E-2</v>
      </c>
      <c r="Z531" s="15">
        <v>31091.57</v>
      </c>
      <c r="AA531" s="16">
        <v>0.58130975068037605</v>
      </c>
      <c r="AB531" s="17">
        <v>2286.13</v>
      </c>
      <c r="AC531" s="16">
        <v>0.51467548299896604</v>
      </c>
      <c r="AD531" s="17">
        <v>7315.61</v>
      </c>
      <c r="AE531" s="16">
        <v>0.51799131403718801</v>
      </c>
      <c r="AF531" s="18">
        <v>13.6000883589297</v>
      </c>
      <c r="AG531" s="16">
        <v>4.39924382676865E-2</v>
      </c>
      <c r="AH531" s="18">
        <v>4.2500310978852101</v>
      </c>
      <c r="AI531" s="16">
        <v>4.1711988769414898E-2</v>
      </c>
      <c r="AJ531" s="15">
        <v>53172.81</v>
      </c>
      <c r="AK531" s="16">
        <v>0.32584818506536001</v>
      </c>
      <c r="AL531" s="17">
        <v>4009.3</v>
      </c>
      <c r="AM531" s="16">
        <v>0.29581388734470199</v>
      </c>
      <c r="AN531" s="17">
        <v>12829.89</v>
      </c>
      <c r="AO531" s="16">
        <v>0.29720507036614302</v>
      </c>
      <c r="AP531" s="18">
        <v>13.2623674955728</v>
      </c>
      <c r="AQ531" s="16">
        <v>2.3177940917274001E-2</v>
      </c>
      <c r="AR531" s="18">
        <v>4.1444478479550497</v>
      </c>
      <c r="AS531" s="16">
        <v>2.2080637328323799E-2</v>
      </c>
    </row>
    <row r="532" spans="2:45" x14ac:dyDescent="0.2">
      <c r="B532" s="29"/>
      <c r="C532" s="29"/>
      <c r="D532" s="29"/>
      <c r="E532" s="14" t="s">
        <v>312</v>
      </c>
      <c r="F532" s="15">
        <v>5378.44</v>
      </c>
      <c r="G532" s="136">
        <v>0.39010464993060401</v>
      </c>
      <c r="H532" s="17">
        <v>332.52</v>
      </c>
      <c r="I532" s="136">
        <v>0.441102539655023</v>
      </c>
      <c r="J532" s="17">
        <v>1152.6199999999999</v>
      </c>
      <c r="K532" s="136">
        <v>0.40216293809228398</v>
      </c>
      <c r="L532" s="137">
        <v>16.174786479008802</v>
      </c>
      <c r="M532" s="136">
        <v>-3.5388106204175401E-2</v>
      </c>
      <c r="N532" s="137">
        <v>4.6662733598237098</v>
      </c>
      <c r="O532" s="136">
        <v>-8.5997766979105106E-3</v>
      </c>
      <c r="P532" s="15">
        <v>18341.7</v>
      </c>
      <c r="Q532" s="136">
        <v>0.87309286983517498</v>
      </c>
      <c r="R532" s="17">
        <v>1126.83</v>
      </c>
      <c r="S532" s="136">
        <v>0.91709483139950299</v>
      </c>
      <c r="T532" s="17">
        <v>3872.96</v>
      </c>
      <c r="U532" s="136">
        <v>0.86450991719622605</v>
      </c>
      <c r="V532" s="137">
        <v>16.2772556641197</v>
      </c>
      <c r="W532" s="136">
        <v>-2.2952417816601501E-2</v>
      </c>
      <c r="X532" s="137">
        <v>4.7358351235230902</v>
      </c>
      <c r="Y532" s="136">
        <v>4.6033290355762197E-3</v>
      </c>
      <c r="Z532" s="15">
        <v>32788.26</v>
      </c>
      <c r="AA532" s="136">
        <v>0.93413561847548499</v>
      </c>
      <c r="AB532" s="17">
        <v>2024.63</v>
      </c>
      <c r="AC532" s="136">
        <v>0.99927914049847899</v>
      </c>
      <c r="AD532" s="17">
        <v>6957.51</v>
      </c>
      <c r="AE532" s="136">
        <v>1.0082117920756899</v>
      </c>
      <c r="AF532" s="137">
        <v>16.194692363542998</v>
      </c>
      <c r="AG532" s="136">
        <v>-3.25835050761107E-2</v>
      </c>
      <c r="AH532" s="137">
        <v>4.7126428851701201</v>
      </c>
      <c r="AI532" s="136">
        <v>-3.6886634115240798E-2</v>
      </c>
      <c r="AJ532" s="15">
        <v>53994</v>
      </c>
      <c r="AK532" s="136">
        <v>1.3038747372117501</v>
      </c>
      <c r="AL532" s="17">
        <v>3323.58</v>
      </c>
      <c r="AM532" s="136">
        <v>1.31891156462585</v>
      </c>
      <c r="AN532" s="17">
        <v>11425.69</v>
      </c>
      <c r="AO532" s="136">
        <v>1.37451473461075</v>
      </c>
      <c r="AP532" s="137">
        <v>16.245735020670502</v>
      </c>
      <c r="AQ532" s="136">
        <v>-6.4844333192679302E-3</v>
      </c>
      <c r="AR532" s="137">
        <v>4.7256664586558896</v>
      </c>
      <c r="AS532" s="136">
        <v>-2.9749235230824501E-2</v>
      </c>
    </row>
    <row r="533" spans="2:45" x14ac:dyDescent="0.2">
      <c r="B533" s="29"/>
      <c r="C533" s="29"/>
      <c r="D533" s="29"/>
      <c r="E533" s="14" t="s">
        <v>313</v>
      </c>
      <c r="F533" s="15">
        <v>6640.01</v>
      </c>
      <c r="G533" s="16">
        <v>0.23812871298205801</v>
      </c>
      <c r="H533" s="17">
        <v>476.2</v>
      </c>
      <c r="I533" s="16">
        <v>0.228237600268242</v>
      </c>
      <c r="J533" s="17">
        <v>1664.34</v>
      </c>
      <c r="K533" s="16">
        <v>0.19055760220322601</v>
      </c>
      <c r="L533" s="18">
        <v>13.943742125157501</v>
      </c>
      <c r="M533" s="16">
        <v>8.0530938896974293E-3</v>
      </c>
      <c r="N533" s="18">
        <v>3.98957544732446</v>
      </c>
      <c r="O533" s="16">
        <v>3.9957000560743798E-2</v>
      </c>
      <c r="P533" s="15">
        <v>21950.97</v>
      </c>
      <c r="Q533" s="16">
        <v>-9.7220714229311306E-2</v>
      </c>
      <c r="R533" s="17">
        <v>1559.08</v>
      </c>
      <c r="S533" s="16">
        <v>-0.128450521561218</v>
      </c>
      <c r="T533" s="17">
        <v>5496.28</v>
      </c>
      <c r="U533" s="16">
        <v>-0.122182294411704</v>
      </c>
      <c r="V533" s="18">
        <v>14.079437873617801</v>
      </c>
      <c r="W533" s="16">
        <v>3.5832512214738502E-2</v>
      </c>
      <c r="X533" s="18">
        <v>3.9937867066452202</v>
      </c>
      <c r="Y533" s="16">
        <v>2.8435949768936899E-2</v>
      </c>
      <c r="Z533" s="15">
        <v>41620.1</v>
      </c>
      <c r="AA533" s="16">
        <v>-0.174370310094419</v>
      </c>
      <c r="AB533" s="17">
        <v>2979.2</v>
      </c>
      <c r="AC533" s="16">
        <v>-0.231511336961849</v>
      </c>
      <c r="AD533" s="17">
        <v>10482.83</v>
      </c>
      <c r="AE533" s="16">
        <v>-0.21876616262864901</v>
      </c>
      <c r="AF533" s="18">
        <v>13.970226906552099</v>
      </c>
      <c r="AG533" s="16">
        <v>7.4355068091086302E-2</v>
      </c>
      <c r="AH533" s="18">
        <v>3.97031145215557</v>
      </c>
      <c r="AI533" s="16">
        <v>5.68278669080821E-2</v>
      </c>
      <c r="AJ533" s="15">
        <v>74943.89</v>
      </c>
      <c r="AK533" s="16">
        <v>-6.5406664798574696E-2</v>
      </c>
      <c r="AL533" s="17">
        <v>5435.85</v>
      </c>
      <c r="AM533" s="16">
        <v>-0.12758673818213301</v>
      </c>
      <c r="AN533" s="17">
        <v>19149.87</v>
      </c>
      <c r="AO533" s="16">
        <v>-8.83085127806683E-2</v>
      </c>
      <c r="AP533" s="18">
        <v>13.786967999484901</v>
      </c>
      <c r="AQ533" s="16">
        <v>7.1273645306574998E-2</v>
      </c>
      <c r="AR533" s="18">
        <v>3.9135456272026898</v>
      </c>
      <c r="AS533" s="16">
        <v>2.5120173110253E-2</v>
      </c>
    </row>
    <row r="534" spans="2:45" x14ac:dyDescent="0.2">
      <c r="B534" s="29"/>
      <c r="C534" s="29"/>
      <c r="D534" s="29"/>
      <c r="E534" s="14" t="s">
        <v>314</v>
      </c>
      <c r="F534" s="15">
        <v>8850.66</v>
      </c>
      <c r="G534" s="136">
        <v>0.30789555348672198</v>
      </c>
      <c r="H534" s="17">
        <v>587.35</v>
      </c>
      <c r="I534" s="136">
        <v>0.27454809799709201</v>
      </c>
      <c r="J534" s="17">
        <v>1879.5</v>
      </c>
      <c r="K534" s="136">
        <v>0.274548364346552</v>
      </c>
      <c r="L534" s="137">
        <v>15.06880054482</v>
      </c>
      <c r="M534" s="136">
        <v>2.6164140484015198E-2</v>
      </c>
      <c r="N534" s="137">
        <v>4.7090502793296096</v>
      </c>
      <c r="O534" s="136">
        <v>2.61639260407877E-2</v>
      </c>
      <c r="P534" s="15">
        <v>30530.33</v>
      </c>
      <c r="Q534" s="136">
        <v>0.20251363201668801</v>
      </c>
      <c r="R534" s="17">
        <v>2024.14</v>
      </c>
      <c r="S534" s="136">
        <v>0.14567909619869099</v>
      </c>
      <c r="T534" s="17">
        <v>6477.19</v>
      </c>
      <c r="U534" s="136">
        <v>0.14632415404219201</v>
      </c>
      <c r="V534" s="137">
        <v>15.083111840090099</v>
      </c>
      <c r="W534" s="136">
        <v>4.9607726986178297E-2</v>
      </c>
      <c r="X534" s="137">
        <v>4.7135146568187798</v>
      </c>
      <c r="Y534" s="136">
        <v>4.9017093268391501E-2</v>
      </c>
      <c r="Z534" s="15">
        <v>55846.21</v>
      </c>
      <c r="AA534" s="136">
        <v>0.227748110986288</v>
      </c>
      <c r="AB534" s="17">
        <v>3783.43</v>
      </c>
      <c r="AC534" s="136">
        <v>0.18405725892010499</v>
      </c>
      <c r="AD534" s="17">
        <v>12106.86</v>
      </c>
      <c r="AE534" s="136">
        <v>0.18449329966451899</v>
      </c>
      <c r="AF534" s="137">
        <v>14.760735628781299</v>
      </c>
      <c r="AG534" s="136">
        <v>3.68992730182921E-2</v>
      </c>
      <c r="AH534" s="137">
        <v>4.6127740801495998</v>
      </c>
      <c r="AI534" s="136">
        <v>3.6517565218832801E-2</v>
      </c>
      <c r="AJ534" s="15">
        <v>103831.34</v>
      </c>
      <c r="AK534" s="136">
        <v>0.14072444680577101</v>
      </c>
      <c r="AL534" s="17">
        <v>7342.68</v>
      </c>
      <c r="AM534" s="136">
        <v>0.12501493854512399</v>
      </c>
      <c r="AN534" s="17">
        <v>23496.5</v>
      </c>
      <c r="AO534" s="136">
        <v>0.125222923103741</v>
      </c>
      <c r="AP534" s="137">
        <v>14.140796003639</v>
      </c>
      <c r="AQ534" s="136">
        <v>1.3963821921300801E-2</v>
      </c>
      <c r="AR534" s="137">
        <v>4.4190130444959896</v>
      </c>
      <c r="AS534" s="136">
        <v>1.3776402332145599E-2</v>
      </c>
    </row>
    <row r="535" spans="2:45" x14ac:dyDescent="0.2">
      <c r="B535" s="29"/>
      <c r="C535" s="29"/>
      <c r="D535" s="29"/>
      <c r="E535" s="14" t="s">
        <v>315</v>
      </c>
      <c r="F535" s="15">
        <v>21431.98</v>
      </c>
      <c r="G535" s="16">
        <v>0.86137146867140102</v>
      </c>
      <c r="H535" s="17">
        <v>1229.69</v>
      </c>
      <c r="I535" s="16">
        <v>0.67720068741646</v>
      </c>
      <c r="J535" s="17">
        <v>4312.57</v>
      </c>
      <c r="K535" s="16">
        <v>0.70483592332414902</v>
      </c>
      <c r="L535" s="18">
        <v>17.428766599712102</v>
      </c>
      <c r="M535" s="16">
        <v>0.109808434158607</v>
      </c>
      <c r="N535" s="18">
        <v>4.9696538259089102</v>
      </c>
      <c r="O535" s="16">
        <v>9.1818539957812195E-2</v>
      </c>
      <c r="P535" s="15">
        <v>74870.25</v>
      </c>
      <c r="Q535" s="16">
        <v>3.3118635458408301</v>
      </c>
      <c r="R535" s="17">
        <v>4337.08</v>
      </c>
      <c r="S535" s="16">
        <v>2.92389396543925</v>
      </c>
      <c r="T535" s="17">
        <v>15284.3</v>
      </c>
      <c r="U535" s="16">
        <v>3.0313289620138302</v>
      </c>
      <c r="V535" s="18">
        <v>17.262824296531299</v>
      </c>
      <c r="W535" s="16">
        <v>9.8873614786415098E-2</v>
      </c>
      <c r="X535" s="18">
        <v>4.8985069646630901</v>
      </c>
      <c r="Y535" s="16">
        <v>6.9588611217392196E-2</v>
      </c>
      <c r="Z535" s="15">
        <v>150738.96</v>
      </c>
      <c r="AA535" s="16">
        <v>7.6812295479440502</v>
      </c>
      <c r="AB535" s="17">
        <v>8664.58</v>
      </c>
      <c r="AC535" s="16">
        <v>6.8391206007418797</v>
      </c>
      <c r="AD535" s="17">
        <v>30502.19</v>
      </c>
      <c r="AE535" s="16">
        <v>7.0451418744626002</v>
      </c>
      <c r="AF535" s="18">
        <v>17.3971456204455</v>
      </c>
      <c r="AG535" s="16">
        <v>0.107423905064362</v>
      </c>
      <c r="AH535" s="18">
        <v>4.9419061385428398</v>
      </c>
      <c r="AI535" s="16">
        <v>7.9064817427343004E-2</v>
      </c>
      <c r="AJ535" s="15">
        <v>257467.73</v>
      </c>
      <c r="AK535" s="16">
        <v>13.8278617904627</v>
      </c>
      <c r="AL535" s="17">
        <v>14872.5</v>
      </c>
      <c r="AM535" s="16">
        <v>12.4556229078078</v>
      </c>
      <c r="AN535" s="17">
        <v>52017.440000000002</v>
      </c>
      <c r="AO535" s="16">
        <v>12.719922561178301</v>
      </c>
      <c r="AP535" s="18">
        <v>17.311664481425399</v>
      </c>
      <c r="AQ535" s="16">
        <v>0.10198256090088401</v>
      </c>
      <c r="AR535" s="18">
        <v>4.9496424660652298</v>
      </c>
      <c r="AS535" s="16">
        <v>8.0754043934580105E-2</v>
      </c>
    </row>
    <row r="536" spans="2:45" x14ac:dyDescent="0.2">
      <c r="B536" s="29"/>
      <c r="C536" s="29"/>
      <c r="D536" s="29"/>
      <c r="E536" s="14" t="s">
        <v>316</v>
      </c>
      <c r="F536" s="15">
        <v>11828.63</v>
      </c>
      <c r="G536" s="16">
        <v>0.47817964149679598</v>
      </c>
      <c r="H536" s="17">
        <v>920.89</v>
      </c>
      <c r="I536" s="16">
        <v>0.36389756957300901</v>
      </c>
      <c r="J536" s="17">
        <v>3234.98</v>
      </c>
      <c r="K536" s="16">
        <v>0.33409489246757501</v>
      </c>
      <c r="L536" s="18">
        <v>12.844780592687499</v>
      </c>
      <c r="M536" s="16">
        <v>8.3790802530401803E-2</v>
      </c>
      <c r="N536" s="18">
        <v>3.6564770106770399</v>
      </c>
      <c r="O536" s="16">
        <v>0.10800187441143499</v>
      </c>
      <c r="P536" s="15">
        <v>34642.28</v>
      </c>
      <c r="Q536" s="16">
        <v>0.581358363164444</v>
      </c>
      <c r="R536" s="17">
        <v>2711.18</v>
      </c>
      <c r="S536" s="16">
        <v>0.46545517442677498</v>
      </c>
      <c r="T536" s="17">
        <v>9529.27</v>
      </c>
      <c r="U536" s="16">
        <v>0.43056141451778301</v>
      </c>
      <c r="V536" s="18">
        <v>12.777565488090101</v>
      </c>
      <c r="W536" s="16">
        <v>7.9090231322159102E-2</v>
      </c>
      <c r="X536" s="18">
        <v>3.6353550691710899</v>
      </c>
      <c r="Y536" s="16">
        <v>0.105411027528302</v>
      </c>
      <c r="Z536" s="15">
        <v>58928.44</v>
      </c>
      <c r="AA536" s="16">
        <v>0.856027888084823</v>
      </c>
      <c r="AB536" s="17">
        <v>4721.3900000000003</v>
      </c>
      <c r="AC536" s="16">
        <v>0.69046101626947798</v>
      </c>
      <c r="AD536" s="17">
        <v>16465.740000000002</v>
      </c>
      <c r="AE536" s="16">
        <v>0.68389414595684195</v>
      </c>
      <c r="AF536" s="18">
        <v>12.4811633862062</v>
      </c>
      <c r="AG536" s="16">
        <v>9.79418455805149E-2</v>
      </c>
      <c r="AH536" s="18">
        <v>3.5788516033898299</v>
      </c>
      <c r="AI536" s="16">
        <v>0.102223612179713</v>
      </c>
      <c r="AJ536" s="15">
        <v>103730.51</v>
      </c>
      <c r="AK536" s="16">
        <v>1.2846086891788999</v>
      </c>
      <c r="AL536" s="17">
        <v>8479.7000000000007</v>
      </c>
      <c r="AM536" s="16">
        <v>1.04207104154124</v>
      </c>
      <c r="AN536" s="17">
        <v>29111.360000000001</v>
      </c>
      <c r="AO536" s="16">
        <v>1.0604240127625699</v>
      </c>
      <c r="AP536" s="18">
        <v>12.2328042265646</v>
      </c>
      <c r="AQ536" s="16">
        <v>0.118770426054621</v>
      </c>
      <c r="AR536" s="18">
        <v>3.5632313296252698</v>
      </c>
      <c r="AS536" s="16">
        <v>0.108805117309689</v>
      </c>
    </row>
    <row r="537" spans="2:45" x14ac:dyDescent="0.2">
      <c r="B537" s="29"/>
      <c r="C537" s="29"/>
      <c r="D537" s="29"/>
      <c r="E537" s="14" t="s">
        <v>317</v>
      </c>
      <c r="F537" s="15">
        <v>9644.19</v>
      </c>
      <c r="G537" s="16">
        <v>-0.21726797492774599</v>
      </c>
      <c r="H537" s="17">
        <v>603.97</v>
      </c>
      <c r="I537" s="16">
        <v>-0.29569466147351697</v>
      </c>
      <c r="J537" s="17">
        <v>1932.7</v>
      </c>
      <c r="K537" s="16">
        <v>-0.29569919902045799</v>
      </c>
      <c r="L537" s="18">
        <v>15.967995099094299</v>
      </c>
      <c r="M537" s="16">
        <v>0.11135324731437</v>
      </c>
      <c r="N537" s="18">
        <v>4.99000879598489</v>
      </c>
      <c r="O537" s="16">
        <v>0.111360407348152</v>
      </c>
      <c r="P537" s="15">
        <v>32281.79</v>
      </c>
      <c r="Q537" s="16">
        <v>-0.17382686336754899</v>
      </c>
      <c r="R537" s="17">
        <v>2021.65</v>
      </c>
      <c r="S537" s="16">
        <v>-0.25661240444050598</v>
      </c>
      <c r="T537" s="17">
        <v>6469.3</v>
      </c>
      <c r="U537" s="16">
        <v>-0.25660993538586402</v>
      </c>
      <c r="V537" s="18">
        <v>15.9680409566443</v>
      </c>
      <c r="W537" s="16">
        <v>0.111362553757237</v>
      </c>
      <c r="X537" s="18">
        <v>4.9899973722041002</v>
      </c>
      <c r="Y537" s="16">
        <v>0.111358862539122</v>
      </c>
      <c r="Z537" s="15">
        <v>60745.64</v>
      </c>
      <c r="AA537" s="16">
        <v>-0.134918655867588</v>
      </c>
      <c r="AB537" s="17">
        <v>3804.2</v>
      </c>
      <c r="AC537" s="16">
        <v>-0.221604057922381</v>
      </c>
      <c r="AD537" s="17">
        <v>12173.48</v>
      </c>
      <c r="AE537" s="16">
        <v>-0.221600206149839</v>
      </c>
      <c r="AF537" s="18">
        <v>15.968045844067101</v>
      </c>
      <c r="AG537" s="16">
        <v>0.11136414948852499</v>
      </c>
      <c r="AH537" s="18">
        <v>4.9899979299263704</v>
      </c>
      <c r="AI537" s="16">
        <v>0.11135865010125701</v>
      </c>
      <c r="AJ537" s="15">
        <v>121273.57</v>
      </c>
      <c r="AK537" s="16">
        <v>3.30145197002941E-2</v>
      </c>
      <c r="AL537" s="17">
        <v>7859.45</v>
      </c>
      <c r="AM537" s="16">
        <v>-3.81040266608247E-2</v>
      </c>
      <c r="AN537" s="17">
        <v>25083.32</v>
      </c>
      <c r="AO537" s="16">
        <v>-4.0662421356586903E-2</v>
      </c>
      <c r="AP537" s="18">
        <v>15.430287106604201</v>
      </c>
      <c r="AQ537" s="16">
        <v>7.39357979784801E-2</v>
      </c>
      <c r="AR537" s="18">
        <v>4.8348292809723796</v>
      </c>
      <c r="AS537" s="16">
        <v>7.6799807176391996E-2</v>
      </c>
    </row>
    <row r="538" spans="2:45" x14ac:dyDescent="0.2">
      <c r="B538" s="135"/>
      <c r="C538" s="135"/>
      <c r="D538" s="135"/>
      <c r="E538" s="14" t="s">
        <v>318</v>
      </c>
      <c r="F538" s="15">
        <v>5790.59</v>
      </c>
      <c r="G538" s="16">
        <v>0.170490080147156</v>
      </c>
      <c r="H538" s="17">
        <v>452.99</v>
      </c>
      <c r="I538" s="16">
        <v>0.170970660462712</v>
      </c>
      <c r="J538" s="17">
        <v>1449.58</v>
      </c>
      <c r="K538" s="16">
        <v>0.17099927296227499</v>
      </c>
      <c r="L538" s="18">
        <v>12.7830415682465</v>
      </c>
      <c r="M538" s="16">
        <v>-4.10411918746236E-4</v>
      </c>
      <c r="N538" s="18">
        <v>3.9946674209081299</v>
      </c>
      <c r="O538" s="16">
        <v>-4.3483614966817398E-4</v>
      </c>
      <c r="P538" s="15">
        <v>17366.07</v>
      </c>
      <c r="Q538" s="16">
        <v>0.13435886381673701</v>
      </c>
      <c r="R538" s="17">
        <v>1359.7</v>
      </c>
      <c r="S538" s="16">
        <v>0.1348707547721</v>
      </c>
      <c r="T538" s="17">
        <v>4350.95</v>
      </c>
      <c r="U538" s="16">
        <v>0.13486859265287399</v>
      </c>
      <c r="V538" s="18">
        <v>12.771986467603099</v>
      </c>
      <c r="W538" s="16">
        <v>-4.5105660993543899E-4</v>
      </c>
      <c r="X538" s="18">
        <v>3.9913283305944698</v>
      </c>
      <c r="Y538" s="16">
        <v>-4.4915229784022099E-4</v>
      </c>
      <c r="Z538" s="15">
        <v>31865.360000000001</v>
      </c>
      <c r="AA538" s="16">
        <v>7.4314843347010107E-2</v>
      </c>
      <c r="AB538" s="17">
        <v>2494.62</v>
      </c>
      <c r="AC538" s="16">
        <v>7.6153212342920107E-2</v>
      </c>
      <c r="AD538" s="17">
        <v>7982.62</v>
      </c>
      <c r="AE538" s="16">
        <v>7.6142419393324903E-2</v>
      </c>
      <c r="AF538" s="18">
        <v>12.773632857910201</v>
      </c>
      <c r="AG538" s="16">
        <v>-1.70827812882479E-3</v>
      </c>
      <c r="AH538" s="18">
        <v>3.9918422773475402</v>
      </c>
      <c r="AI538" s="16">
        <v>-1.69826596682727E-3</v>
      </c>
      <c r="AJ538" s="15">
        <v>59354.36</v>
      </c>
      <c r="AK538" s="16">
        <v>-7.3700408181738106E-2</v>
      </c>
      <c r="AL538" s="17">
        <v>4645.92</v>
      </c>
      <c r="AM538" s="16">
        <v>-5.6229076608054103E-2</v>
      </c>
      <c r="AN538" s="17">
        <v>14866.7</v>
      </c>
      <c r="AO538" s="16">
        <v>-5.6967493361784798E-2</v>
      </c>
      <c r="AP538" s="18">
        <v>12.7755880428419</v>
      </c>
      <c r="AQ538" s="16">
        <v>-1.8512258791457001E-2</v>
      </c>
      <c r="AR538" s="18">
        <v>3.99243678825832</v>
      </c>
      <c r="AS538" s="16">
        <v>-1.7743730679660001E-2</v>
      </c>
    </row>
    <row r="539" spans="2:45" x14ac:dyDescent="0.2">
      <c r="C539" s="29"/>
      <c r="D539" s="29"/>
      <c r="E539" s="14" t="s">
        <v>344</v>
      </c>
      <c r="F539" s="18">
        <v>3447.35</v>
      </c>
      <c r="G539" s="16">
        <v>-0.173188310208781</v>
      </c>
      <c r="H539" s="18">
        <v>240.92</v>
      </c>
      <c r="I539" s="16">
        <v>-0.22794423970517499</v>
      </c>
      <c r="J539" s="18">
        <v>945.75</v>
      </c>
      <c r="K539" s="16">
        <v>-0.227744843466758</v>
      </c>
      <c r="L539" s="18">
        <v>14.3091067574299</v>
      </c>
      <c r="M539" s="16">
        <v>7.0922247216295906E-2</v>
      </c>
      <c r="N539" s="18">
        <v>3.6450964842717402</v>
      </c>
      <c r="O539" s="16">
        <v>7.0645735151694394E-2</v>
      </c>
      <c r="P539" s="18">
        <v>11830.43</v>
      </c>
      <c r="Q539" s="16">
        <v>-0.13966390661292999</v>
      </c>
      <c r="R539" s="18">
        <v>832.66</v>
      </c>
      <c r="S539" s="16">
        <v>-0.17814736218723801</v>
      </c>
      <c r="T539" s="18">
        <v>3258.03</v>
      </c>
      <c r="U539" s="16">
        <v>-0.184140212402056</v>
      </c>
      <c r="V539" s="18">
        <v>14.2079960608171</v>
      </c>
      <c r="W539" s="16">
        <v>4.6825250420472198E-2</v>
      </c>
      <c r="X539" s="18">
        <v>3.6311605479384799</v>
      </c>
      <c r="Y539" s="16">
        <v>5.4514643894968601E-2</v>
      </c>
      <c r="Z539" s="18">
        <v>22677.5</v>
      </c>
      <c r="AA539" s="16">
        <v>-0.28605227441660303</v>
      </c>
      <c r="AB539" s="18">
        <v>1618.59</v>
      </c>
      <c r="AC539" s="16">
        <v>-0.412351371466952</v>
      </c>
      <c r="AD539" s="18">
        <v>6336.52</v>
      </c>
      <c r="AE539" s="16">
        <v>-0.41464180699730202</v>
      </c>
      <c r="AF539" s="18">
        <v>14.0106512458374</v>
      </c>
      <c r="AG539" s="16">
        <v>0.21492281427701301</v>
      </c>
      <c r="AH539" s="18">
        <v>3.5788571645003899</v>
      </c>
      <c r="AI539" s="16">
        <v>0.21967665972364001</v>
      </c>
      <c r="AJ539" s="18">
        <v>43294.41</v>
      </c>
      <c r="AK539" s="16">
        <v>7.7931031392010297E-2</v>
      </c>
      <c r="AL539" s="18">
        <v>3126.29</v>
      </c>
      <c r="AM539" s="16">
        <v>-0.13114444286957</v>
      </c>
      <c r="AN539" s="18">
        <v>12138.34</v>
      </c>
      <c r="AO539" s="16">
        <v>-0.134168088518098</v>
      </c>
      <c r="AP539" s="18">
        <v>13.8484945414533</v>
      </c>
      <c r="AQ539" s="16">
        <v>0.24063317837557899</v>
      </c>
      <c r="AR539" s="18">
        <v>3.5667488305649702</v>
      </c>
      <c r="AS539" s="16">
        <v>0.24496569957452</v>
      </c>
    </row>
    <row r="540" spans="2:45" x14ac:dyDescent="0.2">
      <c r="C540" s="29"/>
      <c r="D540" s="29"/>
      <c r="E540" s="14" t="s">
        <v>345</v>
      </c>
      <c r="F540" s="18">
        <v>4610.87</v>
      </c>
      <c r="G540" s="16">
        <v>8.2136320038366204</v>
      </c>
      <c r="H540" s="18">
        <v>299.64</v>
      </c>
      <c r="I540" s="16">
        <v>6.2710507158456696</v>
      </c>
      <c r="J540" s="18">
        <v>1063.78</v>
      </c>
      <c r="K540" s="16">
        <v>7.2088124083648397</v>
      </c>
      <c r="L540" s="18">
        <v>15.3880323054332</v>
      </c>
      <c r="M540" s="16">
        <v>0.26716651607965303</v>
      </c>
      <c r="N540" s="18">
        <v>4.33442065088646</v>
      </c>
      <c r="O540" s="16">
        <v>0.12240742576208199</v>
      </c>
      <c r="P540" s="18">
        <v>16023.92</v>
      </c>
      <c r="Q540" s="16">
        <v>9.8542552903243301</v>
      </c>
      <c r="R540" s="18">
        <v>1041.04</v>
      </c>
      <c r="S540" s="16">
        <v>7.7770002529297697</v>
      </c>
      <c r="T540" s="18">
        <v>3659.34</v>
      </c>
      <c r="U540" s="16">
        <v>8.6848930764344701</v>
      </c>
      <c r="V540" s="18">
        <v>15.3922231614539</v>
      </c>
      <c r="W540" s="16">
        <v>0.23667027202160201</v>
      </c>
      <c r="X540" s="18">
        <v>4.3789098580618404</v>
      </c>
      <c r="Y540" s="16">
        <v>0.120740849141141</v>
      </c>
      <c r="Z540" s="18">
        <v>28569.57</v>
      </c>
      <c r="AA540" s="16">
        <v>11.62715520099</v>
      </c>
      <c r="AB540" s="18">
        <v>1854.15</v>
      </c>
      <c r="AC540" s="16">
        <v>9.2224611313265008</v>
      </c>
      <c r="AD540" s="18">
        <v>6473.03</v>
      </c>
      <c r="AE540" s="16">
        <v>10.1866272639292</v>
      </c>
      <c r="AF540" s="18">
        <v>15.408445918615</v>
      </c>
      <c r="AG540" s="16">
        <v>0.23523631332716999</v>
      </c>
      <c r="AH540" s="18">
        <v>4.4136316377337996</v>
      </c>
      <c r="AI540" s="16">
        <v>0.12877231922312601</v>
      </c>
      <c r="AJ540" s="18">
        <v>32504.53</v>
      </c>
      <c r="AK540" s="16">
        <v>8.9025813193274494</v>
      </c>
      <c r="AL540" s="18">
        <v>2158.2600000000002</v>
      </c>
      <c r="AM540" s="16">
        <v>7.0782273458846401</v>
      </c>
      <c r="AN540" s="18">
        <v>7446.67</v>
      </c>
      <c r="AO540" s="16">
        <v>7.7287485933983504</v>
      </c>
      <c r="AP540" s="18">
        <v>15.0605256085921</v>
      </c>
      <c r="AQ540" s="16">
        <v>0.22583592851867401</v>
      </c>
      <c r="AR540" s="18">
        <v>4.3649752171104703</v>
      </c>
      <c r="AS540" s="16">
        <v>0.13447892482742399</v>
      </c>
    </row>
    <row r="541" spans="2:45" x14ac:dyDescent="0.2">
      <c r="B541" s="28" t="s">
        <v>19</v>
      </c>
      <c r="C541" s="28" t="s">
        <v>20</v>
      </c>
      <c r="D541" s="28" t="s">
        <v>23</v>
      </c>
      <c r="E541" s="14" t="s">
        <v>319</v>
      </c>
      <c r="F541" s="15">
        <v>75972.2</v>
      </c>
      <c r="G541" s="16">
        <v>0.31973852666760499</v>
      </c>
      <c r="H541" s="17">
        <v>5424.81</v>
      </c>
      <c r="I541" s="16">
        <v>0.29612081941597201</v>
      </c>
      <c r="J541" s="17">
        <v>18275.419999999998</v>
      </c>
      <c r="K541" s="16">
        <v>0.27790220479389299</v>
      </c>
      <c r="L541" s="18">
        <v>14.0045826489776</v>
      </c>
      <c r="M541" s="16">
        <v>1.82218408174897E-2</v>
      </c>
      <c r="N541" s="18">
        <v>4.1570699879947997</v>
      </c>
      <c r="O541" s="16">
        <v>3.2738281315086E-2</v>
      </c>
      <c r="P541" s="15">
        <v>261499.17</v>
      </c>
      <c r="Q541" s="16">
        <v>9.19882094965358E-2</v>
      </c>
      <c r="R541" s="17">
        <v>18542.84</v>
      </c>
      <c r="S541" s="16">
        <v>5.3838105473378799E-2</v>
      </c>
      <c r="T541" s="17">
        <v>62771.66</v>
      </c>
      <c r="U541" s="16">
        <v>5.3881520792917102E-2</v>
      </c>
      <c r="V541" s="18">
        <v>14.1024336077969</v>
      </c>
      <c r="W541" s="16">
        <v>3.6201105108094503E-2</v>
      </c>
      <c r="X541" s="18">
        <v>4.1658794749095396</v>
      </c>
      <c r="Y541" s="16">
        <v>3.6158418144525598E-2</v>
      </c>
      <c r="Z541" s="15">
        <v>488163.89</v>
      </c>
      <c r="AA541" s="16">
        <v>7.70726538802671E-2</v>
      </c>
      <c r="AB541" s="17">
        <v>35083.58</v>
      </c>
      <c r="AC541" s="16">
        <v>9.7470364012927201E-3</v>
      </c>
      <c r="AD541" s="17">
        <v>118425.23</v>
      </c>
      <c r="AE541" s="16">
        <v>5.7305938108942502E-3</v>
      </c>
      <c r="AF541" s="18">
        <v>13.914312336426301</v>
      </c>
      <c r="AG541" s="16">
        <v>6.6675726743324407E-2</v>
      </c>
      <c r="AH541" s="18">
        <v>4.1221274385534201</v>
      </c>
      <c r="AI541" s="16">
        <v>7.0935557204285599E-2</v>
      </c>
      <c r="AJ541" s="15">
        <v>867857.78</v>
      </c>
      <c r="AK541" s="16">
        <v>0.15292850780784101</v>
      </c>
      <c r="AL541" s="17">
        <v>63610.41</v>
      </c>
      <c r="AM541" s="16">
        <v>9.6417593657262504E-2</v>
      </c>
      <c r="AN541" s="17">
        <v>214329.42</v>
      </c>
      <c r="AO541" s="16">
        <v>0.113156309164018</v>
      </c>
      <c r="AP541" s="18">
        <v>13.643329448749</v>
      </c>
      <c r="AQ541" s="16">
        <v>5.1541414947636401E-2</v>
      </c>
      <c r="AR541" s="18">
        <v>4.0491771031713704</v>
      </c>
      <c r="AS541" s="16">
        <v>3.5729212794644798E-2</v>
      </c>
    </row>
    <row r="542" spans="2:45" x14ac:dyDescent="0.2">
      <c r="B542" s="29"/>
      <c r="C542" s="29"/>
      <c r="D542" s="29"/>
      <c r="E542" s="14" t="s">
        <v>320</v>
      </c>
      <c r="F542" s="15">
        <v>247313.76</v>
      </c>
      <c r="G542" s="16">
        <v>9.6820196689321805E-2</v>
      </c>
      <c r="H542" s="17">
        <v>17919.75</v>
      </c>
      <c r="I542" s="16">
        <v>2.4120898244282402E-2</v>
      </c>
      <c r="J542" s="17">
        <v>62804.93</v>
      </c>
      <c r="K542" s="16">
        <v>3.4272575632244201E-2</v>
      </c>
      <c r="L542" s="18">
        <v>13.801183610262401</v>
      </c>
      <c r="M542" s="16">
        <v>7.0987027576209602E-2</v>
      </c>
      <c r="N542" s="18">
        <v>3.9378080669781799</v>
      </c>
      <c r="O542" s="16">
        <v>6.04749874749822E-2</v>
      </c>
      <c r="P542" s="15">
        <v>818553.99</v>
      </c>
      <c r="Q542" s="16">
        <v>0.121281660539156</v>
      </c>
      <c r="R542" s="17">
        <v>59367.66</v>
      </c>
      <c r="S542" s="16">
        <v>9.3469847167889905E-2</v>
      </c>
      <c r="T542" s="17">
        <v>208204.32</v>
      </c>
      <c r="U542" s="16">
        <v>0.100944989902661</v>
      </c>
      <c r="V542" s="18">
        <v>13.7878769350182</v>
      </c>
      <c r="W542" s="16">
        <v>2.5434458429099999E-2</v>
      </c>
      <c r="X542" s="18">
        <v>3.9314937845670102</v>
      </c>
      <c r="Y542" s="16">
        <v>1.84720134275668E-2</v>
      </c>
      <c r="Z542" s="15">
        <v>1500590.2</v>
      </c>
      <c r="AA542" s="16">
        <v>0.106278159233422</v>
      </c>
      <c r="AB542" s="17">
        <v>109479.54</v>
      </c>
      <c r="AC542" s="16">
        <v>3.6780383744828997E-2</v>
      </c>
      <c r="AD542" s="17">
        <v>384530.72</v>
      </c>
      <c r="AE542" s="16">
        <v>3.3854233251844099E-2</v>
      </c>
      <c r="AF542" s="18">
        <v>13.7065811566252</v>
      </c>
      <c r="AG542" s="16">
        <v>6.7032301708456796E-2</v>
      </c>
      <c r="AH542" s="18">
        <v>3.9023935460865098</v>
      </c>
      <c r="AI542" s="16">
        <v>7.0052357143016594E-2</v>
      </c>
      <c r="AJ542" s="15">
        <v>2696135.53</v>
      </c>
      <c r="AK542" s="16">
        <v>0.27204783319950598</v>
      </c>
      <c r="AL542" s="17">
        <v>197544.52</v>
      </c>
      <c r="AM542" s="16">
        <v>0.19592790839815899</v>
      </c>
      <c r="AN542" s="17">
        <v>689253.95</v>
      </c>
      <c r="AO542" s="16">
        <v>0.19582202564376</v>
      </c>
      <c r="AP542" s="18">
        <v>13.6482425834946</v>
      </c>
      <c r="AQ542" s="16">
        <v>6.3649258677559106E-2</v>
      </c>
      <c r="AR542" s="18">
        <v>3.9116722218276698</v>
      </c>
      <c r="AS542" s="16">
        <v>6.3743438338753594E-2</v>
      </c>
    </row>
    <row r="543" spans="2:45" x14ac:dyDescent="0.2">
      <c r="B543" s="29"/>
      <c r="C543" s="29"/>
      <c r="D543" s="29"/>
      <c r="E543" s="14" t="s">
        <v>321</v>
      </c>
      <c r="F543" s="15">
        <v>158256.51</v>
      </c>
      <c r="G543" s="16">
        <v>-7.7862925548754E-2</v>
      </c>
      <c r="H543" s="17">
        <v>11908.42</v>
      </c>
      <c r="I543" s="16">
        <v>-0.122807095082353</v>
      </c>
      <c r="J543" s="17">
        <v>41369.68</v>
      </c>
      <c r="K543" s="16">
        <v>-0.118491285205753</v>
      </c>
      <c r="L543" s="18">
        <v>13.2894632537314</v>
      </c>
      <c r="M543" s="16">
        <v>5.1236357797283902E-2</v>
      </c>
      <c r="N543" s="18">
        <v>3.8254226283597101</v>
      </c>
      <c r="O543" s="16">
        <v>4.6089572315212102E-2</v>
      </c>
      <c r="P543" s="15">
        <v>511500.9</v>
      </c>
      <c r="Q543" s="16">
        <v>8.3278667208567803E-3</v>
      </c>
      <c r="R543" s="17">
        <v>38400.050000000003</v>
      </c>
      <c r="S543" s="16">
        <v>-3.4311083705253001E-2</v>
      </c>
      <c r="T543" s="17">
        <v>134982.91</v>
      </c>
      <c r="U543" s="16">
        <v>-2.3418142239575598E-2</v>
      </c>
      <c r="V543" s="18">
        <v>13.3203185933352</v>
      </c>
      <c r="W543" s="16">
        <v>4.4153919245248502E-2</v>
      </c>
      <c r="X543" s="18">
        <v>3.78937526239433</v>
      </c>
      <c r="Y543" s="16">
        <v>3.25072688051311E-2</v>
      </c>
      <c r="Z543" s="15">
        <v>908462.05</v>
      </c>
      <c r="AA543" s="16">
        <v>-1.14442755009335E-2</v>
      </c>
      <c r="AB543" s="17">
        <v>68945.570000000007</v>
      </c>
      <c r="AC543" s="16">
        <v>-9.7365972163308404E-2</v>
      </c>
      <c r="AD543" s="17">
        <v>242199.98</v>
      </c>
      <c r="AE543" s="16">
        <v>-8.8063274407355896E-2</v>
      </c>
      <c r="AF543" s="18">
        <v>13.1765108331108</v>
      </c>
      <c r="AG543" s="16">
        <v>9.5189959621065995E-2</v>
      </c>
      <c r="AH543" s="18">
        <v>3.7508758258361499</v>
      </c>
      <c r="AI543" s="16">
        <v>8.4017889351511596E-2</v>
      </c>
      <c r="AJ543" s="15">
        <v>1732095.44</v>
      </c>
      <c r="AK543" s="16">
        <v>0.13874842231713699</v>
      </c>
      <c r="AL543" s="17">
        <v>133427.13</v>
      </c>
      <c r="AM543" s="16">
        <v>6.4389320713870296E-2</v>
      </c>
      <c r="AN543" s="17">
        <v>464265.52</v>
      </c>
      <c r="AO543" s="16">
        <v>7.5969256559183698E-2</v>
      </c>
      <c r="AP543" s="18">
        <v>12.9815835804907</v>
      </c>
      <c r="AQ543" s="16">
        <v>6.9860811411933094E-2</v>
      </c>
      <c r="AR543" s="18">
        <v>3.73082937539708</v>
      </c>
      <c r="AS543" s="16">
        <v>5.83466166670168E-2</v>
      </c>
    </row>
    <row r="544" spans="2:45" x14ac:dyDescent="0.2">
      <c r="B544" s="29"/>
      <c r="C544" s="29"/>
      <c r="D544" s="29"/>
      <c r="E544" s="14" t="s">
        <v>322</v>
      </c>
      <c r="F544" s="15">
        <v>211022.8</v>
      </c>
      <c r="G544" s="16">
        <v>-7.2600992288829103E-2</v>
      </c>
      <c r="H544" s="17">
        <v>15805.73</v>
      </c>
      <c r="I544" s="16">
        <v>-8.9703673499476999E-2</v>
      </c>
      <c r="J544" s="17">
        <v>49241.74</v>
      </c>
      <c r="K544" s="16">
        <v>-0.149313817305531</v>
      </c>
      <c r="L544" s="18">
        <v>13.3510315562774</v>
      </c>
      <c r="M544" s="16">
        <v>1.8788037161916401E-2</v>
      </c>
      <c r="N544" s="18">
        <v>4.2854456402231103</v>
      </c>
      <c r="O544" s="16">
        <v>9.0177584375146697E-2</v>
      </c>
      <c r="P544" s="15">
        <v>633859.43999999994</v>
      </c>
      <c r="Q544" s="16">
        <v>-0.25348649063272299</v>
      </c>
      <c r="R544" s="17">
        <v>45546.04</v>
      </c>
      <c r="S544" s="16">
        <v>-0.27339817429207602</v>
      </c>
      <c r="T544" s="17">
        <v>149658.78</v>
      </c>
      <c r="U544" s="16">
        <v>-0.32053060790305699</v>
      </c>
      <c r="V544" s="18">
        <v>13.9168946411148</v>
      </c>
      <c r="W544" s="16">
        <v>2.7403844794847899E-2</v>
      </c>
      <c r="X544" s="18">
        <v>4.2353642064969401</v>
      </c>
      <c r="Y544" s="16">
        <v>9.8671283872590707E-2</v>
      </c>
      <c r="Z544" s="15">
        <v>1110801.99</v>
      </c>
      <c r="AA544" s="16">
        <v>-0.32685987365628499</v>
      </c>
      <c r="AB544" s="17">
        <v>79273.740000000005</v>
      </c>
      <c r="AC544" s="16">
        <v>-0.34240621186527898</v>
      </c>
      <c r="AD544" s="17">
        <v>264016.01</v>
      </c>
      <c r="AE544" s="16">
        <v>-0.38741845879793202</v>
      </c>
      <c r="AF544" s="18">
        <v>14.0122314148418</v>
      </c>
      <c r="AG544" s="16">
        <v>2.3641248578536399E-2</v>
      </c>
      <c r="AH544" s="18">
        <v>4.2073281465014203</v>
      </c>
      <c r="AI544" s="16">
        <v>9.8857998598543204E-2</v>
      </c>
      <c r="AJ544" s="15">
        <v>2139904.73</v>
      </c>
      <c r="AK544" s="16">
        <v>-0.284225450897165</v>
      </c>
      <c r="AL544" s="17">
        <v>157276.19</v>
      </c>
      <c r="AM544" s="16">
        <v>-0.28024204186660001</v>
      </c>
      <c r="AN544" s="17">
        <v>524782.25</v>
      </c>
      <c r="AO544" s="16">
        <v>-0.32962882395149601</v>
      </c>
      <c r="AP544" s="18">
        <v>13.606031084552599</v>
      </c>
      <c r="AQ544" s="16">
        <v>-5.5343730285325804E-3</v>
      </c>
      <c r="AR544" s="18">
        <v>4.0777002842607599</v>
      </c>
      <c r="AS544" s="16">
        <v>6.7728707134995098E-2</v>
      </c>
    </row>
    <row r="545" spans="2:45" x14ac:dyDescent="0.2">
      <c r="B545" s="29"/>
      <c r="C545" s="29"/>
      <c r="D545" s="29"/>
      <c r="E545" s="14" t="s">
        <v>323</v>
      </c>
      <c r="F545" s="15">
        <v>132554.51</v>
      </c>
      <c r="G545" s="136">
        <v>0.323905046428484</v>
      </c>
      <c r="H545" s="17">
        <v>9058.4500000000007</v>
      </c>
      <c r="I545" s="136">
        <v>0.15846437560107199</v>
      </c>
      <c r="J545" s="17">
        <v>29763.439999999999</v>
      </c>
      <c r="K545" s="136">
        <v>0.168270366808628</v>
      </c>
      <c r="L545" s="137">
        <v>14.633244098052099</v>
      </c>
      <c r="M545" s="136">
        <v>0.142810322278208</v>
      </c>
      <c r="N545" s="137">
        <v>4.4536018014046803</v>
      </c>
      <c r="O545" s="136">
        <v>0.13321803243628</v>
      </c>
      <c r="P545" s="15">
        <v>427072.74</v>
      </c>
      <c r="Q545" s="136">
        <v>0.41559585025944601</v>
      </c>
      <c r="R545" s="17">
        <v>28957.439999999999</v>
      </c>
      <c r="S545" s="136">
        <v>0.23165339842618601</v>
      </c>
      <c r="T545" s="17">
        <v>95161.41</v>
      </c>
      <c r="U545" s="136">
        <v>0.24629443754397201</v>
      </c>
      <c r="V545" s="137">
        <v>14.748290594748701</v>
      </c>
      <c r="W545" s="136">
        <v>0.14934595403893899</v>
      </c>
      <c r="X545" s="137">
        <v>4.4878773864321699</v>
      </c>
      <c r="Y545" s="136">
        <v>0.135843832416608</v>
      </c>
      <c r="Z545" s="15">
        <v>766558.83</v>
      </c>
      <c r="AA545" s="136">
        <v>0.59297483642037796</v>
      </c>
      <c r="AB545" s="17">
        <v>52051.360000000001</v>
      </c>
      <c r="AC545" s="136">
        <v>0.39717865864690099</v>
      </c>
      <c r="AD545" s="17">
        <v>171418.08</v>
      </c>
      <c r="AE545" s="136">
        <v>0.417306764528239</v>
      </c>
      <c r="AF545" s="137">
        <v>14.7269702463106</v>
      </c>
      <c r="AG545" s="136">
        <v>0.140136822561473</v>
      </c>
      <c r="AH545" s="137">
        <v>4.4718668532514201</v>
      </c>
      <c r="AI545" s="136">
        <v>0.123944989390219</v>
      </c>
      <c r="AJ545" s="15">
        <v>1349818.11</v>
      </c>
      <c r="AK545" s="136">
        <v>0.82923459552531198</v>
      </c>
      <c r="AL545" s="17">
        <v>92299.8</v>
      </c>
      <c r="AM545" s="136">
        <v>0.68053000717549605</v>
      </c>
      <c r="AN545" s="17">
        <v>303067.53000000003</v>
      </c>
      <c r="AO545" s="136">
        <v>0.69433963403374499</v>
      </c>
      <c r="AP545" s="137">
        <v>14.6242799009315</v>
      </c>
      <c r="AQ545" s="136">
        <v>8.8486720091209101E-2</v>
      </c>
      <c r="AR545" s="137">
        <v>4.4538526116605102</v>
      </c>
      <c r="AS545" s="136">
        <v>7.9615065823857398E-2</v>
      </c>
    </row>
    <row r="546" spans="2:45" x14ac:dyDescent="0.2">
      <c r="B546" s="29"/>
      <c r="C546" s="29"/>
      <c r="D546" s="29"/>
      <c r="E546" s="14" t="s">
        <v>324</v>
      </c>
      <c r="F546" s="15">
        <v>97759.2</v>
      </c>
      <c r="G546" s="16">
        <v>-4.3976090600827099E-2</v>
      </c>
      <c r="H546" s="17">
        <v>7752.89</v>
      </c>
      <c r="I546" s="16">
        <v>-0.20302204184681899</v>
      </c>
      <c r="J546" s="17">
        <v>25418.38</v>
      </c>
      <c r="K546" s="16">
        <v>-0.13605428997456601</v>
      </c>
      <c r="L546" s="18">
        <v>12.6093882410301</v>
      </c>
      <c r="M546" s="16">
        <v>0.19956129227782701</v>
      </c>
      <c r="N546" s="18">
        <v>3.8460043480347701</v>
      </c>
      <c r="O546" s="16">
        <v>0.10657868695363799</v>
      </c>
      <c r="P546" s="15">
        <v>322968.08</v>
      </c>
      <c r="Q546" s="16">
        <v>0.102479598783384</v>
      </c>
      <c r="R546" s="17">
        <v>25146.720000000001</v>
      </c>
      <c r="S546" s="16">
        <v>-0.14731040525501601</v>
      </c>
      <c r="T546" s="17">
        <v>82808.960000000006</v>
      </c>
      <c r="U546" s="16">
        <v>-7.1981663983213304E-2</v>
      </c>
      <c r="V546" s="18">
        <v>12.8433481583284</v>
      </c>
      <c r="W546" s="16">
        <v>0.292943652154106</v>
      </c>
      <c r="X546" s="18">
        <v>3.90015863017722</v>
      </c>
      <c r="Y546" s="16">
        <v>0.18799333590262299</v>
      </c>
      <c r="Z546" s="15">
        <v>610896.43000000005</v>
      </c>
      <c r="AA546" s="16">
        <v>0.29269410685689001</v>
      </c>
      <c r="AB546" s="17">
        <v>47775.46</v>
      </c>
      <c r="AC546" s="16">
        <v>-1.4110746051092199E-3</v>
      </c>
      <c r="AD546" s="17">
        <v>157323.44</v>
      </c>
      <c r="AE546" s="16">
        <v>8.5637104680469006E-2</v>
      </c>
      <c r="AF546" s="18">
        <v>12.786824658517199</v>
      </c>
      <c r="AG546" s="16">
        <v>0.29452077224439099</v>
      </c>
      <c r="AH546" s="18">
        <v>3.8830604644800499</v>
      </c>
      <c r="AI546" s="16">
        <v>0.19072395488671501</v>
      </c>
      <c r="AJ546" s="15">
        <v>1087897.22</v>
      </c>
      <c r="AK546" s="16">
        <v>0.260616900604072</v>
      </c>
      <c r="AL546" s="17">
        <v>87541.440000000002</v>
      </c>
      <c r="AM546" s="16">
        <v>0.18236865307816</v>
      </c>
      <c r="AN546" s="17">
        <v>283848.09000000003</v>
      </c>
      <c r="AO546" s="16">
        <v>0.24957662245420401</v>
      </c>
      <c r="AP546" s="18">
        <v>12.427225551693001</v>
      </c>
      <c r="AQ546" s="16">
        <v>6.6179230413629594E-2</v>
      </c>
      <c r="AR546" s="18">
        <v>3.8326740898626399</v>
      </c>
      <c r="AS546" s="16">
        <v>8.8352150252175507E-3</v>
      </c>
    </row>
    <row r="547" spans="2:45" x14ac:dyDescent="0.2">
      <c r="B547" s="29"/>
      <c r="C547" s="29"/>
      <c r="D547" s="29"/>
      <c r="E547" s="14" t="s">
        <v>325</v>
      </c>
      <c r="F547" s="15">
        <v>63447.7</v>
      </c>
      <c r="G547" s="16">
        <v>0.84158112945115704</v>
      </c>
      <c r="H547" s="17">
        <v>4743.6899999999996</v>
      </c>
      <c r="I547" s="16">
        <v>0.74640498332265703</v>
      </c>
      <c r="J547" s="17">
        <v>16304.77</v>
      </c>
      <c r="K547" s="16">
        <v>0.75995134024802702</v>
      </c>
      <c r="L547" s="18">
        <v>13.375178394878199</v>
      </c>
      <c r="M547" s="16">
        <v>5.4498324865874602E-2</v>
      </c>
      <c r="N547" s="18">
        <v>3.8913581730990399</v>
      </c>
      <c r="O547" s="16">
        <v>4.6381844393281101E-2</v>
      </c>
      <c r="P547" s="15">
        <v>184572.1</v>
      </c>
      <c r="Q547" s="16">
        <v>0.821464376748404</v>
      </c>
      <c r="R547" s="17">
        <v>13789.64</v>
      </c>
      <c r="S547" s="16">
        <v>0.72684570061799902</v>
      </c>
      <c r="T547" s="17">
        <v>47274.06</v>
      </c>
      <c r="U547" s="16">
        <v>0.73862095470668998</v>
      </c>
      <c r="V547" s="18">
        <v>13.3848381828677</v>
      </c>
      <c r="W547" s="16">
        <v>5.47927797466463E-2</v>
      </c>
      <c r="X547" s="18">
        <v>3.9042997364728098</v>
      </c>
      <c r="Y547" s="16">
        <v>4.7648926476725598E-2</v>
      </c>
      <c r="Z547" s="15">
        <v>334134.40000000002</v>
      </c>
      <c r="AA547" s="16">
        <v>1.0539491882787599</v>
      </c>
      <c r="AB547" s="17">
        <v>25223.93</v>
      </c>
      <c r="AC547" s="16">
        <v>0.91826877739685397</v>
      </c>
      <c r="AD547" s="17">
        <v>86395.41</v>
      </c>
      <c r="AE547" s="16">
        <v>0.95683566486231098</v>
      </c>
      <c r="AF547" s="18">
        <v>13.2467224576028</v>
      </c>
      <c r="AG547" s="16">
        <v>7.0730656976039502E-2</v>
      </c>
      <c r="AH547" s="18">
        <v>3.8675017573271502</v>
      </c>
      <c r="AI547" s="16">
        <v>4.96278380245486E-2</v>
      </c>
      <c r="AJ547" s="15">
        <v>546787.81000000006</v>
      </c>
      <c r="AK547" s="16">
        <v>0.62690937752071696</v>
      </c>
      <c r="AL547" s="17">
        <v>41679.75</v>
      </c>
      <c r="AM547" s="16">
        <v>0.62340735305115202</v>
      </c>
      <c r="AN547" s="17">
        <v>141856.42000000001</v>
      </c>
      <c r="AO547" s="16">
        <v>0.68376412084190796</v>
      </c>
      <c r="AP547" s="18">
        <v>13.1187881405239</v>
      </c>
      <c r="AQ547" s="16">
        <v>2.15720623846089E-3</v>
      </c>
      <c r="AR547" s="18">
        <v>3.8545157843402502</v>
      </c>
      <c r="AS547" s="16">
        <v>-3.3766453755270202E-2</v>
      </c>
    </row>
    <row r="548" spans="2:45" x14ac:dyDescent="0.2">
      <c r="B548" s="29"/>
      <c r="C548" s="29"/>
      <c r="D548" s="29"/>
      <c r="E548" s="14" t="s">
        <v>326</v>
      </c>
      <c r="F548" s="15">
        <v>144502.29</v>
      </c>
      <c r="G548" s="16">
        <v>0.61098136753985299</v>
      </c>
      <c r="H548" s="17">
        <v>9423.6299999999992</v>
      </c>
      <c r="I548" s="16">
        <v>0.55124034963538504</v>
      </c>
      <c r="J548" s="17">
        <v>32801.14</v>
      </c>
      <c r="K548" s="16">
        <v>0.58058359093219902</v>
      </c>
      <c r="L548" s="18">
        <v>15.334036883875999</v>
      </c>
      <c r="M548" s="16">
        <v>3.8511774090011199E-2</v>
      </c>
      <c r="N548" s="18">
        <v>4.4054045072823698</v>
      </c>
      <c r="O548" s="16">
        <v>1.92319955629341E-2</v>
      </c>
      <c r="P548" s="15">
        <v>491216.49</v>
      </c>
      <c r="Q548" s="16">
        <v>1.3842498885696699</v>
      </c>
      <c r="R548" s="17">
        <v>31935.71</v>
      </c>
      <c r="S548" s="16">
        <v>1.22125302733329</v>
      </c>
      <c r="T548" s="17">
        <v>111422.45</v>
      </c>
      <c r="U548" s="16">
        <v>1.2977936551603499</v>
      </c>
      <c r="V548" s="18">
        <v>15.3814175416798</v>
      </c>
      <c r="W548" s="16">
        <v>7.3380591598815798E-2</v>
      </c>
      <c r="X548" s="18">
        <v>4.4085953055241598</v>
      </c>
      <c r="Y548" s="16">
        <v>3.7625760352828802E-2</v>
      </c>
      <c r="Z548" s="15">
        <v>941006.36</v>
      </c>
      <c r="AA548" s="16">
        <v>2.2367108635802699</v>
      </c>
      <c r="AB548" s="17">
        <v>60921</v>
      </c>
      <c r="AC548" s="16">
        <v>1.9674511221281901</v>
      </c>
      <c r="AD548" s="17">
        <v>212735.32</v>
      </c>
      <c r="AE548" s="16">
        <v>2.0995919912380798</v>
      </c>
      <c r="AF548" s="18">
        <v>15.446338044352499</v>
      </c>
      <c r="AG548" s="16">
        <v>9.0737717445188701E-2</v>
      </c>
      <c r="AH548" s="18">
        <v>4.4233668391313703</v>
      </c>
      <c r="AI548" s="16">
        <v>4.4237716683291697E-2</v>
      </c>
      <c r="AJ548" s="15">
        <v>1478749.77</v>
      </c>
      <c r="AK548" s="16">
        <v>2.6343553359226299</v>
      </c>
      <c r="AL548" s="17">
        <v>95840.39</v>
      </c>
      <c r="AM548" s="16">
        <v>2.3956332419237101</v>
      </c>
      <c r="AN548" s="17">
        <v>332601.63</v>
      </c>
      <c r="AO548" s="16">
        <v>2.5573496826583701</v>
      </c>
      <c r="AP548" s="18">
        <v>15.4292962497335</v>
      </c>
      <c r="AQ548" s="16">
        <v>7.0302673166101698E-2</v>
      </c>
      <c r="AR548" s="18">
        <v>4.4460087883514001</v>
      </c>
      <c r="AS548" s="16">
        <v>2.1646916984194499E-2</v>
      </c>
    </row>
    <row r="549" spans="2:45" x14ac:dyDescent="0.2">
      <c r="B549" s="29"/>
      <c r="C549" s="29"/>
      <c r="D549" s="29"/>
      <c r="E549" s="14" t="s">
        <v>327</v>
      </c>
      <c r="F549" s="15">
        <v>1130828.98</v>
      </c>
      <c r="G549" s="16">
        <v>0.12102940060199199</v>
      </c>
      <c r="H549" s="17">
        <v>82037.399999999994</v>
      </c>
      <c r="I549" s="16">
        <v>3.89699535158924E-2</v>
      </c>
      <c r="J549" s="17">
        <v>275979.52000000002</v>
      </c>
      <c r="K549" s="16">
        <v>4.2396505385888503E-2</v>
      </c>
      <c r="L549" s="18">
        <v>13.784310326753401</v>
      </c>
      <c r="M549" s="16">
        <v>7.8981540138296294E-2</v>
      </c>
      <c r="N549" s="18">
        <v>4.09751049643104</v>
      </c>
      <c r="O549" s="16">
        <v>7.5434726430700899E-2</v>
      </c>
      <c r="P549" s="15">
        <v>3651242.84</v>
      </c>
      <c r="Q549" s="16">
        <v>0.131168012193075</v>
      </c>
      <c r="R549" s="17">
        <v>261685.98</v>
      </c>
      <c r="S549" s="16">
        <v>4.7996401459311999E-2</v>
      </c>
      <c r="T549" s="17">
        <v>892284.56</v>
      </c>
      <c r="U549" s="16">
        <v>5.1696795340847201E-2</v>
      </c>
      <c r="V549" s="18">
        <v>13.9527644545573</v>
      </c>
      <c r="W549" s="16">
        <v>7.9362496491350895E-2</v>
      </c>
      <c r="X549" s="18">
        <v>4.0920161613017303</v>
      </c>
      <c r="Y549" s="16">
        <v>7.5564760874327605E-2</v>
      </c>
      <c r="Z549" s="15">
        <v>6660614.1900000004</v>
      </c>
      <c r="AA549" s="16">
        <v>0.151156789040546</v>
      </c>
      <c r="AB549" s="17">
        <v>478754</v>
      </c>
      <c r="AC549" s="16">
        <v>4.9781736029122399E-2</v>
      </c>
      <c r="AD549" s="17">
        <v>1637044.03</v>
      </c>
      <c r="AE549" s="16">
        <v>4.6094074454372698E-2</v>
      </c>
      <c r="AF549" s="18">
        <v>13.912393818119501</v>
      </c>
      <c r="AG549" s="16">
        <v>9.6567743114756896E-2</v>
      </c>
      <c r="AH549" s="18">
        <v>4.0686835955169798</v>
      </c>
      <c r="AI549" s="16">
        <v>0.100433333054652</v>
      </c>
      <c r="AJ549" s="15">
        <v>11899246.369999999</v>
      </c>
      <c r="AK549" s="16">
        <v>0.22334323382604601</v>
      </c>
      <c r="AL549" s="17">
        <v>869219.16</v>
      </c>
      <c r="AM549" s="16">
        <v>0.15907246910197201</v>
      </c>
      <c r="AN549" s="17">
        <v>2954004.54</v>
      </c>
      <c r="AO549" s="16">
        <v>0.15075735767568599</v>
      </c>
      <c r="AP549" s="18">
        <v>13.689581313416999</v>
      </c>
      <c r="AQ549" s="16">
        <v>5.54501693702295E-2</v>
      </c>
      <c r="AR549" s="18">
        <v>4.02817470619053</v>
      </c>
      <c r="AS549" s="16">
        <v>6.3076612690072406E-2</v>
      </c>
    </row>
    <row r="550" spans="2:45" x14ac:dyDescent="0.2">
      <c r="B550" s="28" t="s">
        <v>19</v>
      </c>
      <c r="C550" s="28" t="s">
        <v>20</v>
      </c>
      <c r="D550" s="28" t="s">
        <v>24</v>
      </c>
      <c r="E550" s="14" t="s">
        <v>271</v>
      </c>
      <c r="F550" s="15">
        <v>12699.21</v>
      </c>
      <c r="G550" s="16">
        <v>-4.0842992846660403E-2</v>
      </c>
      <c r="H550" s="17">
        <v>1688.12</v>
      </c>
      <c r="I550" s="16">
        <v>2.7161876019178698E-2</v>
      </c>
      <c r="J550" s="17">
        <v>4053.97</v>
      </c>
      <c r="K550" s="16">
        <v>-4.53632426806325E-2</v>
      </c>
      <c r="L550" s="18">
        <v>7.5226938843210203</v>
      </c>
      <c r="M550" s="16">
        <v>-6.6206574108256103E-2</v>
      </c>
      <c r="N550" s="18">
        <v>3.1325367479285702</v>
      </c>
      <c r="O550" s="16">
        <v>4.7350469163423897E-3</v>
      </c>
      <c r="P550" s="15">
        <v>50068.35</v>
      </c>
      <c r="Q550" s="16">
        <v>0.14709011655479501</v>
      </c>
      <c r="R550" s="17">
        <v>5911.27</v>
      </c>
      <c r="S550" s="16">
        <v>5.02352305757107E-2</v>
      </c>
      <c r="T550" s="17">
        <v>15083.44</v>
      </c>
      <c r="U550" s="16">
        <v>6.7303317438292001E-2</v>
      </c>
      <c r="V550" s="18">
        <v>8.4699819158996306</v>
      </c>
      <c r="W550" s="16">
        <v>9.2222088118288498E-2</v>
      </c>
      <c r="X550" s="18">
        <v>3.3194251443967699</v>
      </c>
      <c r="Y550" s="16">
        <v>7.4755505593297203E-2</v>
      </c>
      <c r="Z550" s="15">
        <v>86596.55</v>
      </c>
      <c r="AA550" s="16">
        <v>6.2335444921601098E-2</v>
      </c>
      <c r="AB550" s="17">
        <v>10603.62</v>
      </c>
      <c r="AC550" s="16">
        <v>-6.1625006912309002E-3</v>
      </c>
      <c r="AD550" s="17">
        <v>27478.91</v>
      </c>
      <c r="AE550" s="16">
        <v>3.2768006975594698E-2</v>
      </c>
      <c r="AF550" s="18">
        <v>8.1666968450397093</v>
      </c>
      <c r="AG550" s="16">
        <v>6.8922681686365797E-2</v>
      </c>
      <c r="AH550" s="18">
        <v>3.1513822782635801</v>
      </c>
      <c r="AI550" s="16">
        <v>2.8629312436384498E-2</v>
      </c>
      <c r="AJ550" s="15">
        <v>153006.41</v>
      </c>
      <c r="AK550" s="16">
        <v>6.0128745510057799E-2</v>
      </c>
      <c r="AL550" s="17">
        <v>19203.72</v>
      </c>
      <c r="AM550" s="16">
        <v>9.6826635316486602E-3</v>
      </c>
      <c r="AN550" s="17">
        <v>49438.94</v>
      </c>
      <c r="AO550" s="16">
        <v>4.7579877559357803E-2</v>
      </c>
      <c r="AP550" s="18">
        <v>7.9675401432639097</v>
      </c>
      <c r="AQ550" s="16">
        <v>4.9962313705535701E-2</v>
      </c>
      <c r="AR550" s="18">
        <v>3.0948562003958799</v>
      </c>
      <c r="AS550" s="16">
        <v>1.1978912748816999E-2</v>
      </c>
    </row>
    <row r="551" spans="2:45" x14ac:dyDescent="0.2">
      <c r="B551" s="29"/>
      <c r="C551" s="29"/>
      <c r="D551" s="29"/>
      <c r="E551" s="14" t="s">
        <v>272</v>
      </c>
      <c r="F551" s="15">
        <v>44230.13</v>
      </c>
      <c r="G551" s="16">
        <v>2.80601726057517E-2</v>
      </c>
      <c r="H551" s="17">
        <v>2738.63</v>
      </c>
      <c r="I551" s="16">
        <v>2.14652304295283E-2</v>
      </c>
      <c r="J551" s="17">
        <v>12034.2</v>
      </c>
      <c r="K551" s="16">
        <v>9.5686795624883199E-3</v>
      </c>
      <c r="L551" s="18">
        <v>16.1504584408993</v>
      </c>
      <c r="M551" s="16">
        <v>6.4563550278163E-3</v>
      </c>
      <c r="N551" s="18">
        <v>3.6753693639793301</v>
      </c>
      <c r="O551" s="16">
        <v>1.8316230898998299E-2</v>
      </c>
      <c r="P551" s="15">
        <v>144954.64000000001</v>
      </c>
      <c r="Q551" s="16">
        <v>6.8094815565976899E-3</v>
      </c>
      <c r="R551" s="17">
        <v>9029.17</v>
      </c>
      <c r="S551" s="16">
        <v>1.2243328445418899E-2</v>
      </c>
      <c r="T551" s="17">
        <v>39449.19</v>
      </c>
      <c r="U551" s="16">
        <v>-4.61193324480208E-3</v>
      </c>
      <c r="V551" s="18">
        <v>16.054038189556699</v>
      </c>
      <c r="W551" s="16">
        <v>-5.3681231934286601E-3</v>
      </c>
      <c r="X551" s="18">
        <v>3.6744642919157502</v>
      </c>
      <c r="Y551" s="16">
        <v>1.1474333662278799E-2</v>
      </c>
      <c r="Z551" s="15">
        <v>268809.21999999997</v>
      </c>
      <c r="AA551" s="16">
        <v>-4.4273880520626502E-2</v>
      </c>
      <c r="AB551" s="17">
        <v>16978.25</v>
      </c>
      <c r="AC551" s="16">
        <v>-6.1648529598699903E-2</v>
      </c>
      <c r="AD551" s="17">
        <v>74277.679999999993</v>
      </c>
      <c r="AE551" s="16">
        <v>-6.8841910543350399E-2</v>
      </c>
      <c r="AF551" s="18">
        <v>15.832563426737201</v>
      </c>
      <c r="AG551" s="16">
        <v>1.85161420066224E-2</v>
      </c>
      <c r="AH551" s="18">
        <v>3.6189770601343501</v>
      </c>
      <c r="AI551" s="16">
        <v>2.6384381235478399E-2</v>
      </c>
      <c r="AJ551" s="15">
        <v>484204.89</v>
      </c>
      <c r="AK551" s="16">
        <v>1.07413247249046E-2</v>
      </c>
      <c r="AL551" s="17">
        <v>30467.59</v>
      </c>
      <c r="AM551" s="16">
        <v>3.72337369176984E-4</v>
      </c>
      <c r="AN551" s="17">
        <v>133597.76999999999</v>
      </c>
      <c r="AO551" s="16">
        <v>-8.8395038060901706E-3</v>
      </c>
      <c r="AP551" s="18">
        <v>15.892457854395399</v>
      </c>
      <c r="AQ551" s="16">
        <v>1.03651280312253E-2</v>
      </c>
      <c r="AR551" s="18">
        <v>3.6243485950401699</v>
      </c>
      <c r="AS551" s="16">
        <v>1.9755456968054901E-2</v>
      </c>
    </row>
    <row r="552" spans="2:45" x14ac:dyDescent="0.2">
      <c r="B552" s="29"/>
      <c r="C552" s="29"/>
      <c r="D552" s="29"/>
      <c r="E552" s="14" t="s">
        <v>273</v>
      </c>
      <c r="F552" s="15">
        <v>147993.44</v>
      </c>
      <c r="G552" s="16">
        <v>0.20722572940467199</v>
      </c>
      <c r="H552" s="17">
        <v>17668.89</v>
      </c>
      <c r="I552" s="16">
        <v>0.16488011925113299</v>
      </c>
      <c r="J552" s="17">
        <v>41360.58</v>
      </c>
      <c r="K552" s="16">
        <v>0.180308416885023</v>
      </c>
      <c r="L552" s="18">
        <v>8.3759330665367209</v>
      </c>
      <c r="M552" s="16">
        <v>3.6351903903005398E-2</v>
      </c>
      <c r="N552" s="18">
        <v>3.5781277728697201</v>
      </c>
      <c r="O552" s="16">
        <v>2.2805321164012099E-2</v>
      </c>
      <c r="P552" s="15">
        <v>507168.22</v>
      </c>
      <c r="Q552" s="16">
        <v>0.31773573767620999</v>
      </c>
      <c r="R552" s="17">
        <v>62754.59</v>
      </c>
      <c r="S552" s="16">
        <v>0.27969704700151699</v>
      </c>
      <c r="T552" s="17">
        <v>140336.18</v>
      </c>
      <c r="U552" s="16">
        <v>0.26501963249611499</v>
      </c>
      <c r="V552" s="18">
        <v>8.0817709110998894</v>
      </c>
      <c r="W552" s="16">
        <v>2.9724762406713599E-2</v>
      </c>
      <c r="X552" s="18">
        <v>3.6139520115197699</v>
      </c>
      <c r="Y552" s="16">
        <v>4.16721636770781E-2</v>
      </c>
      <c r="Z552" s="15">
        <v>909241.19</v>
      </c>
      <c r="AA552" s="16">
        <v>0.34983632417205301</v>
      </c>
      <c r="AB552" s="17">
        <v>111603.83</v>
      </c>
      <c r="AC552" s="16">
        <v>0.38981227842065502</v>
      </c>
      <c r="AD552" s="17">
        <v>252285.74</v>
      </c>
      <c r="AE552" s="16">
        <v>0.27852896092593599</v>
      </c>
      <c r="AF552" s="18">
        <v>8.1470428927035901</v>
      </c>
      <c r="AG552" s="16">
        <v>-2.8763563877870602E-2</v>
      </c>
      <c r="AH552" s="18">
        <v>3.60401340955696</v>
      </c>
      <c r="AI552" s="16">
        <v>5.5772974586727198E-2</v>
      </c>
      <c r="AJ552" s="15">
        <v>1551558.19</v>
      </c>
      <c r="AK552" s="16">
        <v>0.38617095859815898</v>
      </c>
      <c r="AL552" s="17">
        <v>190763.76</v>
      </c>
      <c r="AM552" s="16">
        <v>0.59717196621590796</v>
      </c>
      <c r="AN552" s="17">
        <v>429554.51</v>
      </c>
      <c r="AO552" s="16">
        <v>0.30164562278339302</v>
      </c>
      <c r="AP552" s="18">
        <v>8.1334011764079293</v>
      </c>
      <c r="AQ552" s="16">
        <v>-0.13210913544748801</v>
      </c>
      <c r="AR552" s="18">
        <v>3.6120169940713698</v>
      </c>
      <c r="AS552" s="16">
        <v>6.49372873347972E-2</v>
      </c>
    </row>
    <row r="553" spans="2:45" x14ac:dyDescent="0.2">
      <c r="B553" s="29"/>
      <c r="C553" s="29"/>
      <c r="D553" s="29"/>
      <c r="E553" s="14" t="s">
        <v>274</v>
      </c>
      <c r="F553" s="15">
        <v>22939.32</v>
      </c>
      <c r="G553" s="16">
        <v>-5.68869439517692E-2</v>
      </c>
      <c r="H553" s="17">
        <v>1376.93</v>
      </c>
      <c r="I553" s="16">
        <v>-7.2699477398847107E-2</v>
      </c>
      <c r="J553" s="17">
        <v>6233.26</v>
      </c>
      <c r="K553" s="16">
        <v>-8.79099332166626E-2</v>
      </c>
      <c r="L553" s="18">
        <v>16.659757576637901</v>
      </c>
      <c r="M553" s="16">
        <v>1.7052221002445401E-2</v>
      </c>
      <c r="N553" s="18">
        <v>3.68014810869433</v>
      </c>
      <c r="O553" s="16">
        <v>3.40130765531763E-2</v>
      </c>
      <c r="P553" s="15">
        <v>75557.09</v>
      </c>
      <c r="Q553" s="16">
        <v>-1.16226455966917E-2</v>
      </c>
      <c r="R553" s="17">
        <v>4569.03</v>
      </c>
      <c r="S553" s="16">
        <v>-2.29662370654539E-2</v>
      </c>
      <c r="T553" s="17">
        <v>20597.41</v>
      </c>
      <c r="U553" s="16">
        <v>-3.3716283130458602E-2</v>
      </c>
      <c r="V553" s="18">
        <v>16.536790084547501</v>
      </c>
      <c r="W553" s="16">
        <v>1.16102348752938E-2</v>
      </c>
      <c r="X553" s="18">
        <v>3.6682811091297398</v>
      </c>
      <c r="Y553" s="16">
        <v>2.28645450068676E-2</v>
      </c>
      <c r="Z553" s="15">
        <v>136595.01</v>
      </c>
      <c r="AA553" s="16">
        <v>-2.65228756595529E-2</v>
      </c>
      <c r="AB553" s="17">
        <v>8373.18</v>
      </c>
      <c r="AC553" s="16">
        <v>-4.2237636174798102E-2</v>
      </c>
      <c r="AD553" s="17">
        <v>37684.269999999997</v>
      </c>
      <c r="AE553" s="16">
        <v>-4.61233662157359E-2</v>
      </c>
      <c r="AF553" s="18">
        <v>16.313397060614999</v>
      </c>
      <c r="AG553" s="16">
        <v>1.6407786637681401E-2</v>
      </c>
      <c r="AH553" s="18">
        <v>3.62472219841329</v>
      </c>
      <c r="AI553" s="16">
        <v>2.05482447750324E-2</v>
      </c>
      <c r="AJ553" s="15">
        <v>248676.89</v>
      </c>
      <c r="AK553" s="16">
        <v>1.9323279420590301E-2</v>
      </c>
      <c r="AL553" s="17">
        <v>15182.42</v>
      </c>
      <c r="AM553" s="16">
        <v>8.0672362644511903E-3</v>
      </c>
      <c r="AN553" s="17">
        <v>68532.399999999994</v>
      </c>
      <c r="AO553" s="16">
        <v>4.0966823480769196E-3</v>
      </c>
      <c r="AP553" s="18">
        <v>16.379265624320801</v>
      </c>
      <c r="AQ553" s="16">
        <v>1.11659646809375E-2</v>
      </c>
      <c r="AR553" s="18">
        <v>3.6286032591883601</v>
      </c>
      <c r="AS553" s="16">
        <v>1.5164473043478399E-2</v>
      </c>
    </row>
    <row r="554" spans="2:45" x14ac:dyDescent="0.2">
      <c r="B554" s="29"/>
      <c r="C554" s="29"/>
      <c r="D554" s="29"/>
      <c r="E554" s="14" t="s">
        <v>275</v>
      </c>
      <c r="F554" s="15">
        <v>64738.09</v>
      </c>
      <c r="G554" s="16">
        <v>-0.15200336274512799</v>
      </c>
      <c r="H554" s="17">
        <v>7766.88</v>
      </c>
      <c r="I554" s="16">
        <v>4.7054128964765997E-2</v>
      </c>
      <c r="J554" s="17">
        <v>23601.37</v>
      </c>
      <c r="K554" s="16">
        <v>8.3199932150932897E-4</v>
      </c>
      <c r="L554" s="18">
        <v>8.3351474465937407</v>
      </c>
      <c r="M554" s="16">
        <v>-0.190111939968857</v>
      </c>
      <c r="N554" s="18">
        <v>2.7429801744559699</v>
      </c>
      <c r="O554" s="16">
        <v>-0.15270830885727901</v>
      </c>
      <c r="P554" s="15">
        <v>337341.51</v>
      </c>
      <c r="Q554" s="16">
        <v>0.21970169904908199</v>
      </c>
      <c r="R554" s="17">
        <v>29871.200000000001</v>
      </c>
      <c r="S554" s="16">
        <v>0.180261385587798</v>
      </c>
      <c r="T554" s="17">
        <v>94241.07</v>
      </c>
      <c r="U554" s="16">
        <v>0.17802353545299299</v>
      </c>
      <c r="V554" s="18">
        <v>11.2932024826589</v>
      </c>
      <c r="W554" s="16">
        <v>3.3416592242101202E-2</v>
      </c>
      <c r="X554" s="18">
        <v>3.5795594213860298</v>
      </c>
      <c r="Y554" s="16">
        <v>3.5379737621339197E-2</v>
      </c>
      <c r="Z554" s="15">
        <v>537171.21</v>
      </c>
      <c r="AA554" s="16">
        <v>2.2222173590696601E-2</v>
      </c>
      <c r="AB554" s="17">
        <v>52014.17</v>
      </c>
      <c r="AC554" s="16">
        <v>0.104255810146917</v>
      </c>
      <c r="AD554" s="17">
        <v>160494.84</v>
      </c>
      <c r="AE554" s="16">
        <v>6.2111216744758002E-2</v>
      </c>
      <c r="AF554" s="18">
        <v>10.3274013600525</v>
      </c>
      <c r="AG554" s="16">
        <v>-7.4288616643372204E-2</v>
      </c>
      <c r="AH554" s="18">
        <v>3.34696872497583</v>
      </c>
      <c r="AI554" s="16">
        <v>-3.7556371239837197E-2</v>
      </c>
      <c r="AJ554" s="15">
        <v>964702.68</v>
      </c>
      <c r="AK554" s="16">
        <v>3.76572146614889E-2</v>
      </c>
      <c r="AL554" s="17">
        <v>93313.89</v>
      </c>
      <c r="AM554" s="16">
        <v>0.113006943628566</v>
      </c>
      <c r="AN554" s="17">
        <v>291001.01</v>
      </c>
      <c r="AO554" s="16">
        <v>6.3539775555145894E-2</v>
      </c>
      <c r="AP554" s="18">
        <v>10.3382538226624</v>
      </c>
      <c r="AQ554" s="16">
        <v>-6.7699244284520205E-2</v>
      </c>
      <c r="AR554" s="18">
        <v>3.3151179784565001</v>
      </c>
      <c r="AS554" s="16">
        <v>-2.4336241566655901E-2</v>
      </c>
    </row>
    <row r="555" spans="2:45" x14ac:dyDescent="0.2">
      <c r="B555" s="29"/>
      <c r="C555" s="29"/>
      <c r="D555" s="29"/>
      <c r="E555" s="14" t="s">
        <v>276</v>
      </c>
      <c r="F555" s="15">
        <v>100702.19</v>
      </c>
      <c r="G555" s="16">
        <v>0.27909240015897502</v>
      </c>
      <c r="H555" s="17">
        <v>18714.07</v>
      </c>
      <c r="I555" s="16">
        <v>0.19086396813174999</v>
      </c>
      <c r="J555" s="17">
        <v>28302.799999999999</v>
      </c>
      <c r="K555" s="16">
        <v>0.25421483062019901</v>
      </c>
      <c r="L555" s="18">
        <v>5.38109507979825</v>
      </c>
      <c r="M555" s="16">
        <v>7.4087750060688906E-2</v>
      </c>
      <c r="N555" s="18">
        <v>3.55802924092316</v>
      </c>
      <c r="O555" s="16">
        <v>1.9835174111658499E-2</v>
      </c>
      <c r="P555" s="15">
        <v>353379.26</v>
      </c>
      <c r="Q555" s="16">
        <v>0.408171676642333</v>
      </c>
      <c r="R555" s="17">
        <v>66560.03</v>
      </c>
      <c r="S555" s="16">
        <v>0.29138237415187601</v>
      </c>
      <c r="T555" s="17">
        <v>96845.81</v>
      </c>
      <c r="U555" s="16">
        <v>0.345870271670491</v>
      </c>
      <c r="V555" s="18">
        <v>5.3091812007897197</v>
      </c>
      <c r="W555" s="16">
        <v>9.0437429554634297E-2</v>
      </c>
      <c r="X555" s="18">
        <v>3.6488853776947101</v>
      </c>
      <c r="Y555" s="16">
        <v>4.6290795096107999E-2</v>
      </c>
      <c r="Z555" s="15">
        <v>608339.44999999995</v>
      </c>
      <c r="AA555" s="16">
        <v>0.557473629761706</v>
      </c>
      <c r="AB555" s="17">
        <v>119990.46</v>
      </c>
      <c r="AC555" s="16">
        <v>0.61535261643310402</v>
      </c>
      <c r="AD555" s="17">
        <v>167706.01</v>
      </c>
      <c r="AE555" s="16">
        <v>0.46752176570931397</v>
      </c>
      <c r="AF555" s="18">
        <v>5.0698984735953196</v>
      </c>
      <c r="AG555" s="16">
        <v>-3.5830558654866403E-2</v>
      </c>
      <c r="AH555" s="18">
        <v>3.62741591669851</v>
      </c>
      <c r="AI555" s="16">
        <v>6.1295080014648902E-2</v>
      </c>
      <c r="AJ555" s="15">
        <v>1033989.45</v>
      </c>
      <c r="AK555" s="16">
        <v>0.71624205812918096</v>
      </c>
      <c r="AL555" s="17">
        <v>208166.1</v>
      </c>
      <c r="AM555" s="16">
        <v>1.1994473437665301</v>
      </c>
      <c r="AN555" s="17">
        <v>284411.09999999998</v>
      </c>
      <c r="AO555" s="16">
        <v>0.619328677812231</v>
      </c>
      <c r="AP555" s="18">
        <v>4.9671365798754001</v>
      </c>
      <c r="AQ555" s="16">
        <v>-0.21969395494136301</v>
      </c>
      <c r="AR555" s="18">
        <v>3.6355453426395798</v>
      </c>
      <c r="AS555" s="16">
        <v>5.9847875014405999E-2</v>
      </c>
    </row>
    <row r="556" spans="2:45" x14ac:dyDescent="0.2">
      <c r="B556" s="29"/>
      <c r="C556" s="29"/>
      <c r="D556" s="29"/>
      <c r="E556" s="14" t="s">
        <v>277</v>
      </c>
      <c r="F556" s="15">
        <v>15698.77</v>
      </c>
      <c r="G556" s="16">
        <v>1.55251679143942E-2</v>
      </c>
      <c r="H556" s="17">
        <v>1164.1099999999999</v>
      </c>
      <c r="I556" s="16">
        <v>5.1675384629283401E-2</v>
      </c>
      <c r="J556" s="17">
        <v>4244.9799999999996</v>
      </c>
      <c r="K556" s="16">
        <v>-3.67183369300558E-2</v>
      </c>
      <c r="L556" s="18">
        <v>13.4856413912775</v>
      </c>
      <c r="M556" s="16">
        <v>-3.4373930628444099E-2</v>
      </c>
      <c r="N556" s="18">
        <v>3.69819645793384</v>
      </c>
      <c r="O556" s="16">
        <v>5.4234920945086501E-2</v>
      </c>
      <c r="P556" s="15">
        <v>53920.74</v>
      </c>
      <c r="Q556" s="16">
        <v>7.0614516753834997E-2</v>
      </c>
      <c r="R556" s="17">
        <v>4067.89</v>
      </c>
      <c r="S556" s="16">
        <v>0.113709288827562</v>
      </c>
      <c r="T556" s="17">
        <v>14805.42</v>
      </c>
      <c r="U556" s="16">
        <v>1.37296386829078E-2</v>
      </c>
      <c r="V556" s="18">
        <v>13.255210932449</v>
      </c>
      <c r="W556" s="16">
        <v>-3.8694812466810002E-2</v>
      </c>
      <c r="X556" s="18">
        <v>3.6419594986160502</v>
      </c>
      <c r="Y556" s="16">
        <v>5.61144469888787E-2</v>
      </c>
      <c r="Z556" s="15">
        <v>104653.14</v>
      </c>
      <c r="AA556" s="16">
        <v>0.181987925449238</v>
      </c>
      <c r="AB556" s="17">
        <v>7614.9</v>
      </c>
      <c r="AC556" s="16">
        <v>0.194516602665462</v>
      </c>
      <c r="AD556" s="17">
        <v>28346.17</v>
      </c>
      <c r="AE556" s="16">
        <v>0.128824434326793</v>
      </c>
      <c r="AF556" s="18">
        <v>13.7432060828113</v>
      </c>
      <c r="AG556" s="16">
        <v>-1.0488491485398699E-2</v>
      </c>
      <c r="AH556" s="18">
        <v>3.6919675568163202</v>
      </c>
      <c r="AI556" s="16">
        <v>4.7096332703101103E-2</v>
      </c>
      <c r="AJ556" s="15">
        <v>191326.59</v>
      </c>
      <c r="AK556" s="16">
        <v>0.26892429076625401</v>
      </c>
      <c r="AL556" s="17">
        <v>13560.59</v>
      </c>
      <c r="AM556" s="16">
        <v>0.26673043635843902</v>
      </c>
      <c r="AN556" s="17">
        <v>51826.559999999998</v>
      </c>
      <c r="AO556" s="16">
        <v>0.23065554388588599</v>
      </c>
      <c r="AP556" s="18">
        <v>14.109016643081199</v>
      </c>
      <c r="AQ556" s="16">
        <v>1.7319031301730699E-3</v>
      </c>
      <c r="AR556" s="18">
        <v>3.6916706414626002</v>
      </c>
      <c r="AS556" s="16">
        <v>3.1096229217423201E-2</v>
      </c>
    </row>
    <row r="557" spans="2:45" x14ac:dyDescent="0.2">
      <c r="B557" s="29"/>
      <c r="C557" s="29"/>
      <c r="D557" s="29"/>
      <c r="E557" s="14" t="s">
        <v>278</v>
      </c>
      <c r="F557" s="15">
        <v>45524.1</v>
      </c>
      <c r="G557" s="16">
        <v>0.19926722731048199</v>
      </c>
      <c r="H557" s="17">
        <v>5560.19</v>
      </c>
      <c r="I557" s="16">
        <v>0.61240640532655899</v>
      </c>
      <c r="J557" s="17">
        <v>17721.03</v>
      </c>
      <c r="K557" s="16">
        <v>0.41408158265792</v>
      </c>
      <c r="L557" s="18">
        <v>8.1875079808423799</v>
      </c>
      <c r="M557" s="16">
        <v>-0.256225215089247</v>
      </c>
      <c r="N557" s="18">
        <v>2.5689308127123498</v>
      </c>
      <c r="O557" s="16">
        <v>-0.15191086425414799</v>
      </c>
      <c r="P557" s="15">
        <v>152346.29999999999</v>
      </c>
      <c r="Q557" s="16">
        <v>0.24878509972613</v>
      </c>
      <c r="R557" s="17">
        <v>16869.400000000001</v>
      </c>
      <c r="S557" s="16">
        <v>0.65384977372726505</v>
      </c>
      <c r="T557" s="17">
        <v>55715.41</v>
      </c>
      <c r="U557" s="16">
        <v>0.42886404669580003</v>
      </c>
      <c r="V557" s="18">
        <v>9.03092581834564</v>
      </c>
      <c r="W557" s="16">
        <v>-0.244922290062806</v>
      </c>
      <c r="X557" s="18">
        <v>2.7343655911353801</v>
      </c>
      <c r="Y557" s="16">
        <v>-0.12602944792830101</v>
      </c>
      <c r="Z557" s="15">
        <v>274713.88</v>
      </c>
      <c r="AA557" s="16">
        <v>0.28843351425677899</v>
      </c>
      <c r="AB557" s="17">
        <v>28680.62</v>
      </c>
      <c r="AC557" s="16">
        <v>0.66098461595483704</v>
      </c>
      <c r="AD557" s="17">
        <v>96445.75</v>
      </c>
      <c r="AE557" s="16">
        <v>0.429701750627977</v>
      </c>
      <c r="AF557" s="18">
        <v>9.5783801047536592</v>
      </c>
      <c r="AG557" s="16">
        <v>-0.224295335501282</v>
      </c>
      <c r="AH557" s="18">
        <v>2.8483772483494598</v>
      </c>
      <c r="AI557" s="16">
        <v>-9.8809584802667896E-2</v>
      </c>
      <c r="AJ557" s="15">
        <v>485222.12</v>
      </c>
      <c r="AK557" s="16">
        <v>0.362053843138186</v>
      </c>
      <c r="AL557" s="17">
        <v>48567.96</v>
      </c>
      <c r="AM557" s="16">
        <v>0.64258133858584598</v>
      </c>
      <c r="AN557" s="17">
        <v>163936.94</v>
      </c>
      <c r="AO557" s="16">
        <v>0.44054090271422403</v>
      </c>
      <c r="AP557" s="18">
        <v>9.9905806214632005</v>
      </c>
      <c r="AQ557" s="16">
        <v>-0.170784538249518</v>
      </c>
      <c r="AR557" s="18">
        <v>2.9598095462804199</v>
      </c>
      <c r="AS557" s="16">
        <v>-5.4484436664140698E-2</v>
      </c>
    </row>
    <row r="558" spans="2:45" x14ac:dyDescent="0.2">
      <c r="B558" s="29"/>
      <c r="C558" s="29"/>
      <c r="D558" s="29"/>
      <c r="E558" s="14" t="s">
        <v>279</v>
      </c>
      <c r="F558" s="15">
        <v>15678.13</v>
      </c>
      <c r="G558" s="16">
        <v>9.8231272503117001E-2</v>
      </c>
      <c r="H558" s="17">
        <v>1090.1500000000001</v>
      </c>
      <c r="I558" s="16">
        <v>-9.6548294865951206E-2</v>
      </c>
      <c r="J558" s="17">
        <v>4609.6400000000003</v>
      </c>
      <c r="K558" s="16">
        <v>-8.5419737826303604E-2</v>
      </c>
      <c r="L558" s="18">
        <v>14.3816263816906</v>
      </c>
      <c r="M558" s="16">
        <v>0.21559488599356599</v>
      </c>
      <c r="N558" s="18">
        <v>3.4011614789875102</v>
      </c>
      <c r="O558" s="16">
        <v>0.200803601307702</v>
      </c>
      <c r="P558" s="15">
        <v>51380.18</v>
      </c>
      <c r="Q558" s="16">
        <v>5.2607663481402701E-2</v>
      </c>
      <c r="R558" s="17">
        <v>3509.45</v>
      </c>
      <c r="S558" s="16">
        <v>-5.8247529189509699E-2</v>
      </c>
      <c r="T558" s="17">
        <v>14730.82</v>
      </c>
      <c r="U558" s="16">
        <v>-4.1993842567963999E-2</v>
      </c>
      <c r="V558" s="18">
        <v>14.6405220191198</v>
      </c>
      <c r="W558" s="16">
        <v>0.117711602684204</v>
      </c>
      <c r="X558" s="18">
        <v>3.4879375350455701</v>
      </c>
      <c r="Y558" s="16">
        <v>9.8748327780010095E-2</v>
      </c>
      <c r="Z558" s="15">
        <v>96288.56</v>
      </c>
      <c r="AA558" s="16">
        <v>-5.03477097001001E-2</v>
      </c>
      <c r="AB558" s="17">
        <v>6663.78</v>
      </c>
      <c r="AC558" s="16">
        <v>-0.15935556875939</v>
      </c>
      <c r="AD558" s="17">
        <v>27430.35</v>
      </c>
      <c r="AE558" s="16">
        <v>-0.15482939664893999</v>
      </c>
      <c r="AF558" s="18">
        <v>14.4495406511019</v>
      </c>
      <c r="AG558" s="16">
        <v>0.12967177918304701</v>
      </c>
      <c r="AH558" s="18">
        <v>3.5102927961181698</v>
      </c>
      <c r="AI558" s="16">
        <v>0.123622007834365</v>
      </c>
      <c r="AJ558" s="15">
        <v>173997.87</v>
      </c>
      <c r="AK558" s="16">
        <v>-0.169562915089393</v>
      </c>
      <c r="AL558" s="17">
        <v>12482.14</v>
      </c>
      <c r="AM558" s="16">
        <v>-0.28382473008894998</v>
      </c>
      <c r="AN558" s="17">
        <v>50935.06</v>
      </c>
      <c r="AO558" s="16">
        <v>-0.29693212376630301</v>
      </c>
      <c r="AP558" s="18">
        <v>13.939746710099399</v>
      </c>
      <c r="AQ558" s="16">
        <v>0.15954448554716</v>
      </c>
      <c r="AR558" s="18">
        <v>3.4160727404659998</v>
      </c>
      <c r="AS558" s="16">
        <v>0.18116203709835199</v>
      </c>
    </row>
    <row r="559" spans="2:45" x14ac:dyDescent="0.2">
      <c r="B559" s="29"/>
      <c r="C559" s="29"/>
      <c r="D559" s="29"/>
      <c r="E559" s="14" t="s">
        <v>280</v>
      </c>
      <c r="F559" s="15">
        <v>7691.33</v>
      </c>
      <c r="G559" s="16">
        <v>-0.55583166101205495</v>
      </c>
      <c r="H559" s="17">
        <v>830.38</v>
      </c>
      <c r="I559" s="16">
        <v>-0.44692216494158699</v>
      </c>
      <c r="J559" s="17">
        <v>2588.6999999999998</v>
      </c>
      <c r="K559" s="16">
        <v>-0.50255954988816398</v>
      </c>
      <c r="L559" s="18">
        <v>9.2624220236518209</v>
      </c>
      <c r="M559" s="16">
        <v>-0.196915314928441</v>
      </c>
      <c r="N559" s="18">
        <v>2.9711167767605402</v>
      </c>
      <c r="O559" s="16">
        <v>-0.107092439128974</v>
      </c>
      <c r="P559" s="15">
        <v>31632.28</v>
      </c>
      <c r="Q559" s="16">
        <v>-0.47677004965115799</v>
      </c>
      <c r="R559" s="17">
        <v>3275.57</v>
      </c>
      <c r="S559" s="16">
        <v>-0.37842258770306902</v>
      </c>
      <c r="T559" s="17">
        <v>9935.27</v>
      </c>
      <c r="U559" s="16">
        <v>-0.45551452615980198</v>
      </c>
      <c r="V559" s="18">
        <v>9.6570306847357905</v>
      </c>
      <c r="W559" s="16">
        <v>-0.15822238711130701</v>
      </c>
      <c r="X559" s="18">
        <v>3.1838369767505101</v>
      </c>
      <c r="Y559" s="16">
        <v>-3.9037815538848698E-2</v>
      </c>
      <c r="Z559" s="15">
        <v>65276.84</v>
      </c>
      <c r="AA559" s="16">
        <v>-0.443543530846298</v>
      </c>
      <c r="AB559" s="17">
        <v>6694.18</v>
      </c>
      <c r="AC559" s="16">
        <v>-0.35224174067529901</v>
      </c>
      <c r="AD559" s="17">
        <v>20102.05</v>
      </c>
      <c r="AE559" s="16">
        <v>-0.432429746344557</v>
      </c>
      <c r="AF559" s="18">
        <v>9.7512824572987302</v>
      </c>
      <c r="AG559" s="16">
        <v>-0.14095040681717</v>
      </c>
      <c r="AH559" s="18">
        <v>3.2472727905860301</v>
      </c>
      <c r="AI559" s="16">
        <v>-1.9581337165157701E-2</v>
      </c>
      <c r="AJ559" s="15">
        <v>153141.29999999999</v>
      </c>
      <c r="AK559" s="16">
        <v>-0.25497596327861499</v>
      </c>
      <c r="AL559" s="17">
        <v>14407.22</v>
      </c>
      <c r="AM559" s="16">
        <v>-0.20802027331596301</v>
      </c>
      <c r="AN559" s="17">
        <v>45991.28</v>
      </c>
      <c r="AO559" s="16">
        <v>-0.26055659132989401</v>
      </c>
      <c r="AP559" s="18">
        <v>10.6294829953315</v>
      </c>
      <c r="AQ559" s="16">
        <v>-5.9289004984070102E-2</v>
      </c>
      <c r="AR559" s="18">
        <v>3.3297899079999498</v>
      </c>
      <c r="AS559" s="16">
        <v>7.5470657873808996E-3</v>
      </c>
    </row>
    <row r="560" spans="2:45" x14ac:dyDescent="0.2">
      <c r="B560" s="29"/>
      <c r="C560" s="29"/>
      <c r="D560" s="29"/>
      <c r="E560" s="14" t="s">
        <v>281</v>
      </c>
      <c r="F560" s="15">
        <v>12646.68</v>
      </c>
      <c r="G560" s="16">
        <v>-0.17142561379738699</v>
      </c>
      <c r="H560" s="17">
        <v>1380.12</v>
      </c>
      <c r="I560" s="16">
        <v>-0.126694255666502</v>
      </c>
      <c r="J560" s="17">
        <v>4809.37</v>
      </c>
      <c r="K560" s="16">
        <v>-0.138325014064521</v>
      </c>
      <c r="L560" s="18">
        <v>9.1634640466046395</v>
      </c>
      <c r="M560" s="16">
        <v>-5.1220730449933499E-2</v>
      </c>
      <c r="N560" s="18">
        <v>2.6295918176393198</v>
      </c>
      <c r="O560" s="16">
        <v>-3.8414251629841398E-2</v>
      </c>
      <c r="P560" s="15">
        <v>43723.360000000001</v>
      </c>
      <c r="Q560" s="16">
        <v>-0.13124641855445099</v>
      </c>
      <c r="R560" s="17">
        <v>4612.3500000000004</v>
      </c>
      <c r="S560" s="16">
        <v>-0.10707509912030699</v>
      </c>
      <c r="T560" s="17">
        <v>15857.65</v>
      </c>
      <c r="U560" s="16">
        <v>-0.11899937720803599</v>
      </c>
      <c r="V560" s="18">
        <v>9.4796275217622306</v>
      </c>
      <c r="W560" s="16">
        <v>-2.7069823464807002E-2</v>
      </c>
      <c r="X560" s="18">
        <v>2.7572408269825601</v>
      </c>
      <c r="Y560" s="16">
        <v>-1.39012856853639E-2</v>
      </c>
      <c r="Z560" s="15">
        <v>87306.54</v>
      </c>
      <c r="AA560" s="16">
        <v>-0.12335129843234199</v>
      </c>
      <c r="AB560" s="17">
        <v>9067.1299999999992</v>
      </c>
      <c r="AC560" s="16">
        <v>-0.101798358752462</v>
      </c>
      <c r="AD560" s="17">
        <v>30701.66</v>
      </c>
      <c r="AE560" s="16">
        <v>-0.127547629203352</v>
      </c>
      <c r="AF560" s="18">
        <v>9.6289057287145994</v>
      </c>
      <c r="AG560" s="16">
        <v>-2.3995658313365899E-2</v>
      </c>
      <c r="AH560" s="18">
        <v>2.8437074737978301</v>
      </c>
      <c r="AI560" s="16">
        <v>4.8098107260321904E-3</v>
      </c>
      <c r="AJ560" s="15">
        <v>169135.31</v>
      </c>
      <c r="AK560" s="16">
        <v>-0.15929734117553601</v>
      </c>
      <c r="AL560" s="17">
        <v>17345.43</v>
      </c>
      <c r="AM560" s="16">
        <v>-0.122703634430639</v>
      </c>
      <c r="AN560" s="17">
        <v>59146.81</v>
      </c>
      <c r="AO560" s="16">
        <v>-0.16211160397062899</v>
      </c>
      <c r="AP560" s="18">
        <v>9.7510012723812594</v>
      </c>
      <c r="AQ560" s="16">
        <v>-4.17119096591127E-2</v>
      </c>
      <c r="AR560" s="18">
        <v>2.8595846504655098</v>
      </c>
      <c r="AS560" s="16">
        <v>3.3587561403519602E-3</v>
      </c>
    </row>
    <row r="561" spans="2:45" x14ac:dyDescent="0.2">
      <c r="B561" s="29"/>
      <c r="C561" s="29"/>
      <c r="D561" s="29"/>
      <c r="E561" s="14" t="s">
        <v>282</v>
      </c>
      <c r="F561" s="15">
        <v>21626.54</v>
      </c>
      <c r="G561" s="16">
        <v>0.195721033405376</v>
      </c>
      <c r="H561" s="17">
        <v>1848.55</v>
      </c>
      <c r="I561" s="16">
        <v>0.186451012483553</v>
      </c>
      <c r="J561" s="17">
        <v>6234.79</v>
      </c>
      <c r="K561" s="16">
        <v>0.25382646135530401</v>
      </c>
      <c r="L561" s="18">
        <v>11.699191258013</v>
      </c>
      <c r="M561" s="16">
        <v>7.8132352910365906E-3</v>
      </c>
      <c r="N561" s="18">
        <v>3.4686877986267399</v>
      </c>
      <c r="O561" s="16">
        <v>-4.6342480192291098E-2</v>
      </c>
      <c r="P561" s="15">
        <v>70142.490000000005</v>
      </c>
      <c r="Q561" s="16">
        <v>0.155010813639512</v>
      </c>
      <c r="R561" s="17">
        <v>5933.77</v>
      </c>
      <c r="S561" s="16">
        <v>0.15757387769116099</v>
      </c>
      <c r="T561" s="17">
        <v>19649.86</v>
      </c>
      <c r="U561" s="16">
        <v>0.186959182206479</v>
      </c>
      <c r="V561" s="18">
        <v>11.820898012561999</v>
      </c>
      <c r="W561" s="16">
        <v>-2.2141688759956101E-3</v>
      </c>
      <c r="X561" s="18">
        <v>3.5696177988036601</v>
      </c>
      <c r="Y561" s="16">
        <v>-2.69161476198174E-2</v>
      </c>
      <c r="Z561" s="15">
        <v>132869.32</v>
      </c>
      <c r="AA561" s="16">
        <v>0.23137173492982199</v>
      </c>
      <c r="AB561" s="17">
        <v>11709.13</v>
      </c>
      <c r="AC561" s="16">
        <v>0.24466434085289801</v>
      </c>
      <c r="AD561" s="17">
        <v>37368.660000000003</v>
      </c>
      <c r="AE561" s="16">
        <v>0.240706733490821</v>
      </c>
      <c r="AF561" s="18">
        <v>11.3474972094425</v>
      </c>
      <c r="AG561" s="16">
        <v>-1.06796712067507E-2</v>
      </c>
      <c r="AH561" s="18">
        <v>3.5556351231218901</v>
      </c>
      <c r="AI561" s="16">
        <v>-7.5239364057725798E-3</v>
      </c>
      <c r="AJ561" s="15">
        <v>238956.7</v>
      </c>
      <c r="AK561" s="16">
        <v>0.223696637030772</v>
      </c>
      <c r="AL561" s="17">
        <v>21245.34</v>
      </c>
      <c r="AM561" s="16">
        <v>0.27759012293413499</v>
      </c>
      <c r="AN561" s="17">
        <v>67110.87</v>
      </c>
      <c r="AO561" s="16">
        <v>0.26401101602114602</v>
      </c>
      <c r="AP561" s="18">
        <v>11.2474876843581</v>
      </c>
      <c r="AQ561" s="16">
        <v>-4.2183705819194901E-2</v>
      </c>
      <c r="AR561" s="18">
        <v>3.5606258717850001</v>
      </c>
      <c r="AS561" s="16">
        <v>-3.18940092130491E-2</v>
      </c>
    </row>
    <row r="562" spans="2:45" x14ac:dyDescent="0.2">
      <c r="B562" s="29"/>
      <c r="C562" s="29"/>
      <c r="D562" s="29"/>
      <c r="E562" s="14" t="s">
        <v>283</v>
      </c>
      <c r="F562" s="15">
        <v>27881.59</v>
      </c>
      <c r="G562" s="16">
        <v>0.11574783456019901</v>
      </c>
      <c r="H562" s="17">
        <v>2454.5700000000002</v>
      </c>
      <c r="I562" s="16">
        <v>2.4414979528978701E-2</v>
      </c>
      <c r="J562" s="17">
        <v>7894.95</v>
      </c>
      <c r="K562" s="16">
        <v>3.0923998417368301E-2</v>
      </c>
      <c r="L562" s="18">
        <v>11.3590527057692</v>
      </c>
      <c r="M562" s="16">
        <v>8.9156110420422499E-2</v>
      </c>
      <c r="N562" s="18">
        <v>3.5315727142033801</v>
      </c>
      <c r="O562" s="16">
        <v>8.2279427264326702E-2</v>
      </c>
      <c r="P562" s="15">
        <v>99600.56</v>
      </c>
      <c r="Q562" s="16">
        <v>0.19482795953682699</v>
      </c>
      <c r="R562" s="17">
        <v>8601.17</v>
      </c>
      <c r="S562" s="16">
        <v>8.9755788540115899E-2</v>
      </c>
      <c r="T562" s="17">
        <v>27497.62</v>
      </c>
      <c r="U562" s="16">
        <v>8.4852685952940099E-2</v>
      </c>
      <c r="V562" s="18">
        <v>11.579885062148501</v>
      </c>
      <c r="W562" s="16">
        <v>9.6418089356946596E-2</v>
      </c>
      <c r="X562" s="18">
        <v>3.6221520262480902</v>
      </c>
      <c r="Y562" s="16">
        <v>0.101373462966802</v>
      </c>
      <c r="Z562" s="15">
        <v>185266.06</v>
      </c>
      <c r="AA562" s="16">
        <v>0.241221156587864</v>
      </c>
      <c r="AB562" s="17">
        <v>15916.26</v>
      </c>
      <c r="AC562" s="16">
        <v>0.114729229437448</v>
      </c>
      <c r="AD562" s="17">
        <v>50745.34</v>
      </c>
      <c r="AE562" s="16">
        <v>0.101520215783206</v>
      </c>
      <c r="AF562" s="18">
        <v>11.640049860959801</v>
      </c>
      <c r="AG562" s="16">
        <v>0.113473230817004</v>
      </c>
      <c r="AH562" s="18">
        <v>3.6508979937862298</v>
      </c>
      <c r="AI562" s="16">
        <v>0.12682558050496401</v>
      </c>
      <c r="AJ562" s="15">
        <v>316356.90000000002</v>
      </c>
      <c r="AK562" s="16">
        <v>0.18612267859089801</v>
      </c>
      <c r="AL562" s="17">
        <v>28530.49</v>
      </c>
      <c r="AM562" s="16">
        <v>0.15393037385407701</v>
      </c>
      <c r="AN562" s="17">
        <v>90403.23</v>
      </c>
      <c r="AO562" s="16">
        <v>0.110188265974903</v>
      </c>
      <c r="AP562" s="18">
        <v>11.088379484544401</v>
      </c>
      <c r="AQ562" s="16">
        <v>2.7897961147603401E-2</v>
      </c>
      <c r="AR562" s="18">
        <v>3.4993981962812599</v>
      </c>
      <c r="AS562" s="16">
        <v>6.8397779857016797E-2</v>
      </c>
    </row>
    <row r="563" spans="2:45" x14ac:dyDescent="0.2">
      <c r="B563" s="29"/>
      <c r="C563" s="29"/>
      <c r="D563" s="29"/>
      <c r="E563" s="14" t="s">
        <v>284</v>
      </c>
      <c r="F563" s="15">
        <v>28847.03</v>
      </c>
      <c r="G563" s="16">
        <v>-1.42718067404781E-2</v>
      </c>
      <c r="H563" s="17">
        <v>2716.39</v>
      </c>
      <c r="I563" s="16">
        <v>2.3311270253266899E-2</v>
      </c>
      <c r="J563" s="17">
        <v>11440.4</v>
      </c>
      <c r="K563" s="16">
        <v>2.9164642593691999E-2</v>
      </c>
      <c r="L563" s="18">
        <v>10.619620157635699</v>
      </c>
      <c r="M563" s="16">
        <v>-3.6726925703108398E-2</v>
      </c>
      <c r="N563" s="18">
        <v>2.5215053669452101</v>
      </c>
      <c r="O563" s="16">
        <v>-4.2205539849000197E-2</v>
      </c>
      <c r="P563" s="15">
        <v>94913.23</v>
      </c>
      <c r="Q563" s="16">
        <v>5.7371980295294202E-2</v>
      </c>
      <c r="R563" s="17">
        <v>8330.76</v>
      </c>
      <c r="S563" s="16">
        <v>3.4066464671791301E-2</v>
      </c>
      <c r="T563" s="17">
        <v>35071.86</v>
      </c>
      <c r="U563" s="16">
        <v>3.9637216386327397E-2</v>
      </c>
      <c r="V563" s="18">
        <v>11.393105791068299</v>
      </c>
      <c r="W563" s="16">
        <v>2.2537734681203399E-2</v>
      </c>
      <c r="X563" s="18">
        <v>2.7062502530518802</v>
      </c>
      <c r="Y563" s="16">
        <v>1.7058608165847599E-2</v>
      </c>
      <c r="Z563" s="15">
        <v>179640.45</v>
      </c>
      <c r="AA563" s="16">
        <v>4.15431103203249E-2</v>
      </c>
      <c r="AB563" s="17">
        <v>15599.1</v>
      </c>
      <c r="AC563" s="16">
        <v>1.9975009170496799E-2</v>
      </c>
      <c r="AD563" s="17">
        <v>65322.45</v>
      </c>
      <c r="AE563" s="16">
        <v>2.0291034442902599E-2</v>
      </c>
      <c r="AF563" s="18">
        <v>11.5160778506452</v>
      </c>
      <c r="AG563" s="16">
        <v>2.1145715292935002E-2</v>
      </c>
      <c r="AH563" s="18">
        <v>2.7500568334470001</v>
      </c>
      <c r="AI563" s="16">
        <v>2.08294252914084E-2</v>
      </c>
      <c r="AJ563" s="15">
        <v>321501.65000000002</v>
      </c>
      <c r="AK563" s="16">
        <v>-0.104426907891685</v>
      </c>
      <c r="AL563" s="17">
        <v>28431.23</v>
      </c>
      <c r="AM563" s="16">
        <v>-0.10132153438205201</v>
      </c>
      <c r="AN563" s="17">
        <v>118637.51</v>
      </c>
      <c r="AO563" s="16">
        <v>-0.105252063416214</v>
      </c>
      <c r="AP563" s="18">
        <v>11.3080457651674</v>
      </c>
      <c r="AQ563" s="16">
        <v>-3.45548895232353E-3</v>
      </c>
      <c r="AR563" s="18">
        <v>2.7099494080750701</v>
      </c>
      <c r="AS563" s="16">
        <v>9.2222120978442104E-4</v>
      </c>
    </row>
    <row r="564" spans="2:45" x14ac:dyDescent="0.2">
      <c r="B564" s="29"/>
      <c r="C564" s="29"/>
      <c r="D564" s="29"/>
      <c r="E564" s="14" t="s">
        <v>285</v>
      </c>
      <c r="F564" s="15">
        <v>13473.78</v>
      </c>
      <c r="G564" s="16">
        <v>0.122183771628459</v>
      </c>
      <c r="H564" s="17">
        <v>1406.64</v>
      </c>
      <c r="I564" s="16">
        <v>0.132496558164999</v>
      </c>
      <c r="J564" s="17">
        <v>5921.78</v>
      </c>
      <c r="K564" s="16">
        <v>0.13319887020353199</v>
      </c>
      <c r="L564" s="18">
        <v>9.5786981743729704</v>
      </c>
      <c r="M564" s="16">
        <v>-9.1062409525109501E-3</v>
      </c>
      <c r="N564" s="18">
        <v>2.27529222632384</v>
      </c>
      <c r="O564" s="16">
        <v>-9.7203578866031596E-3</v>
      </c>
      <c r="P564" s="15">
        <v>43582.7</v>
      </c>
      <c r="Q564" s="16">
        <v>4.5613816218005698E-2</v>
      </c>
      <c r="R564" s="17">
        <v>4245.74</v>
      </c>
      <c r="S564" s="16">
        <v>3.3459257888946201E-2</v>
      </c>
      <c r="T564" s="17">
        <v>17891.28</v>
      </c>
      <c r="U564" s="16">
        <v>3.0721245856382098E-2</v>
      </c>
      <c r="V564" s="18">
        <v>10.265042136353101</v>
      </c>
      <c r="W564" s="16">
        <v>1.1761042572580699E-2</v>
      </c>
      <c r="X564" s="18">
        <v>2.4359743964657601</v>
      </c>
      <c r="Y564" s="16">
        <v>1.4448688645444499E-2</v>
      </c>
      <c r="Z564" s="15">
        <v>76160.649999999994</v>
      </c>
      <c r="AA564" s="16">
        <v>2.24592754965885E-2</v>
      </c>
      <c r="AB564" s="17">
        <v>7463.52</v>
      </c>
      <c r="AC564" s="16">
        <v>2.77004000082617E-2</v>
      </c>
      <c r="AD564" s="17">
        <v>31486.9</v>
      </c>
      <c r="AE564" s="16">
        <v>2.74424963861397E-2</v>
      </c>
      <c r="AF564" s="18">
        <v>10.2043874740069</v>
      </c>
      <c r="AG564" s="16">
        <v>-5.0998564480766104E-3</v>
      </c>
      <c r="AH564" s="18">
        <v>2.4188043281491698</v>
      </c>
      <c r="AI564" s="16">
        <v>-4.8501214492088799E-3</v>
      </c>
      <c r="AJ564" s="15">
        <v>156082.26</v>
      </c>
      <c r="AK564" s="16">
        <v>0.165262568497753</v>
      </c>
      <c r="AL564" s="17">
        <v>14472.34</v>
      </c>
      <c r="AM564" s="16">
        <v>6.7269904831436106E-2</v>
      </c>
      <c r="AN564" s="17">
        <v>59553.49</v>
      </c>
      <c r="AO564" s="16">
        <v>7.3397523129414693E-2</v>
      </c>
      <c r="AP564" s="18">
        <v>10.7848668563619</v>
      </c>
      <c r="AQ564" s="16">
        <v>9.1816196842722506E-2</v>
      </c>
      <c r="AR564" s="18">
        <v>2.6208751157992598</v>
      </c>
      <c r="AS564" s="16">
        <v>8.5583433340252396E-2</v>
      </c>
    </row>
    <row r="565" spans="2:45" x14ac:dyDescent="0.2">
      <c r="B565" s="29"/>
      <c r="C565" s="29"/>
      <c r="D565" s="29"/>
      <c r="E565" s="14" t="s">
        <v>286</v>
      </c>
      <c r="F565" s="15">
        <v>50839.51</v>
      </c>
      <c r="G565" s="16">
        <v>0.17395101362779999</v>
      </c>
      <c r="H565" s="17">
        <v>7751.94</v>
      </c>
      <c r="I565" s="16">
        <v>0.18116340620176599</v>
      </c>
      <c r="J565" s="17">
        <v>15257.61</v>
      </c>
      <c r="K565" s="16">
        <v>0.11711972259461299</v>
      </c>
      <c r="L565" s="18">
        <v>6.5582950848432802</v>
      </c>
      <c r="M565" s="16">
        <v>-6.1061767881536496E-3</v>
      </c>
      <c r="N565" s="18">
        <v>3.33207560030699</v>
      </c>
      <c r="O565" s="16">
        <v>5.0873053159594402E-2</v>
      </c>
      <c r="P565" s="15">
        <v>175341.7</v>
      </c>
      <c r="Q565" s="16">
        <v>0.30929419616582299</v>
      </c>
      <c r="R565" s="17">
        <v>27599.42</v>
      </c>
      <c r="S565" s="16">
        <v>0.25629331970196101</v>
      </c>
      <c r="T565" s="17">
        <v>52309.45</v>
      </c>
      <c r="U565" s="16">
        <v>0.21123391323898799</v>
      </c>
      <c r="V565" s="18">
        <v>6.3530936519680496</v>
      </c>
      <c r="W565" s="16">
        <v>4.2188297615429297E-2</v>
      </c>
      <c r="X565" s="18">
        <v>3.3520080979631799</v>
      </c>
      <c r="Y565" s="16">
        <v>8.0958997147470402E-2</v>
      </c>
      <c r="Z565" s="15">
        <v>308461.33</v>
      </c>
      <c r="AA565" s="16">
        <v>0.28570586014418198</v>
      </c>
      <c r="AB565" s="17">
        <v>48946.93</v>
      </c>
      <c r="AC565" s="16">
        <v>0.282393066730804</v>
      </c>
      <c r="AD565" s="17">
        <v>92865.63</v>
      </c>
      <c r="AE565" s="16">
        <v>0.15741468229733999</v>
      </c>
      <c r="AF565" s="18">
        <v>6.3019545863244097</v>
      </c>
      <c r="AG565" s="16">
        <v>2.58329017781086E-3</v>
      </c>
      <c r="AH565" s="18">
        <v>3.3215876530423598</v>
      </c>
      <c r="AI565" s="16">
        <v>0.1108428809562</v>
      </c>
      <c r="AJ565" s="15">
        <v>547599.48</v>
      </c>
      <c r="AK565" s="16">
        <v>0.40988334311361402</v>
      </c>
      <c r="AL565" s="17">
        <v>86141.27</v>
      </c>
      <c r="AM565" s="16">
        <v>0.493353685914939</v>
      </c>
      <c r="AN565" s="17">
        <v>164704.65</v>
      </c>
      <c r="AO565" s="16">
        <v>0.211126919944123</v>
      </c>
      <c r="AP565" s="18">
        <v>6.3569933436086998</v>
      </c>
      <c r="AQ565" s="16">
        <v>-5.5894557055440199E-2</v>
      </c>
      <c r="AR565" s="18">
        <v>3.32473600472118</v>
      </c>
      <c r="AS565" s="16">
        <v>0.16410866598412399</v>
      </c>
    </row>
    <row r="566" spans="2:45" x14ac:dyDescent="0.2">
      <c r="B566" s="29"/>
      <c r="C566" s="29"/>
      <c r="D566" s="29"/>
      <c r="E566" s="14" t="s">
        <v>287</v>
      </c>
      <c r="F566" s="15">
        <v>27818.66</v>
      </c>
      <c r="G566" s="16">
        <v>2.9617169008584701E-2</v>
      </c>
      <c r="H566" s="17">
        <v>2853.2</v>
      </c>
      <c r="I566" s="16">
        <v>3.3423641394897403E-2</v>
      </c>
      <c r="J566" s="17">
        <v>9181.66</v>
      </c>
      <c r="K566" s="16">
        <v>3.29344196373929E-3</v>
      </c>
      <c r="L566" s="18">
        <v>9.7499859806532996</v>
      </c>
      <c r="M566" s="16">
        <v>-3.6833610475319198E-3</v>
      </c>
      <c r="N566" s="18">
        <v>3.02980724618424</v>
      </c>
      <c r="O566" s="16">
        <v>2.62373159674225E-2</v>
      </c>
      <c r="P566" s="15">
        <v>122398.28</v>
      </c>
      <c r="Q566" s="16">
        <v>0.39733969725479401</v>
      </c>
      <c r="R566" s="17">
        <v>10519.36</v>
      </c>
      <c r="S566" s="16">
        <v>0.13785423546578601</v>
      </c>
      <c r="T566" s="17">
        <v>35592.83</v>
      </c>
      <c r="U566" s="16">
        <v>0.18363783229594499</v>
      </c>
      <c r="V566" s="18">
        <v>11.6355253551547</v>
      </c>
      <c r="W566" s="16">
        <v>0.22804806951637899</v>
      </c>
      <c r="X566" s="18">
        <v>3.43884653173125</v>
      </c>
      <c r="Y566" s="16">
        <v>0.18054666649537801</v>
      </c>
      <c r="Z566" s="15">
        <v>205039.6</v>
      </c>
      <c r="AA566" s="16">
        <v>0.30013740749406698</v>
      </c>
      <c r="AB566" s="17">
        <v>18822.259999999998</v>
      </c>
      <c r="AC566" s="16">
        <v>9.9330260017042801E-2</v>
      </c>
      <c r="AD566" s="17">
        <v>62932.17</v>
      </c>
      <c r="AE566" s="16">
        <v>0.14219253112063299</v>
      </c>
      <c r="AF566" s="18">
        <v>10.8934633779366</v>
      </c>
      <c r="AG566" s="16">
        <v>0.182663167548859</v>
      </c>
      <c r="AH566" s="18">
        <v>3.2581047181433598</v>
      </c>
      <c r="AI566" s="16">
        <v>0.13828218279318399</v>
      </c>
      <c r="AJ566" s="15">
        <v>333639.2</v>
      </c>
      <c r="AK566" s="16">
        <v>0.21676765575531301</v>
      </c>
      <c r="AL566" s="17">
        <v>32294.77</v>
      </c>
      <c r="AM566" s="16">
        <v>6.0153947464311699E-2</v>
      </c>
      <c r="AN566" s="17">
        <v>107413.64</v>
      </c>
      <c r="AO566" s="16">
        <v>0.106522658428206</v>
      </c>
      <c r="AP566" s="18">
        <v>10.3310597969888</v>
      </c>
      <c r="AQ566" s="16">
        <v>0.14772732645630601</v>
      </c>
      <c r="AR566" s="18">
        <v>3.10611575959999</v>
      </c>
      <c r="AS566" s="16">
        <v>9.9631938385887006E-2</v>
      </c>
    </row>
    <row r="567" spans="2:45" x14ac:dyDescent="0.2">
      <c r="B567" s="29"/>
      <c r="C567" s="29"/>
      <c r="D567" s="29"/>
      <c r="E567" s="14" t="s">
        <v>288</v>
      </c>
      <c r="F567" s="15">
        <v>28968.77</v>
      </c>
      <c r="G567" s="16">
        <v>0.249304379176744</v>
      </c>
      <c r="H567" s="17">
        <v>2502.29</v>
      </c>
      <c r="I567" s="16">
        <v>0.34826744543167099</v>
      </c>
      <c r="J567" s="17">
        <v>8143.01</v>
      </c>
      <c r="K567" s="16">
        <v>0.37786151688102498</v>
      </c>
      <c r="L567" s="18">
        <v>11.576903556342399</v>
      </c>
      <c r="M567" s="16">
        <v>-7.3400174861629197E-2</v>
      </c>
      <c r="N567" s="18">
        <v>3.5575014644461902</v>
      </c>
      <c r="O567" s="16">
        <v>-9.3301929206417902E-2</v>
      </c>
      <c r="P567" s="15">
        <v>88862.06</v>
      </c>
      <c r="Q567" s="16">
        <v>0.22197821117318201</v>
      </c>
      <c r="R567" s="17">
        <v>7425.92</v>
      </c>
      <c r="S567" s="16">
        <v>0.26990685083307497</v>
      </c>
      <c r="T567" s="17">
        <v>24226.32</v>
      </c>
      <c r="U567" s="16">
        <v>0.283834005730701</v>
      </c>
      <c r="V567" s="18">
        <v>11.9664714944411</v>
      </c>
      <c r="W567" s="16">
        <v>-3.7741854552915802E-2</v>
      </c>
      <c r="X567" s="18">
        <v>3.6679966251580902</v>
      </c>
      <c r="Y567" s="16">
        <v>-4.8180523557883097E-2</v>
      </c>
      <c r="Z567" s="15">
        <v>164095.17000000001</v>
      </c>
      <c r="AA567" s="16">
        <v>0.20148492092041601</v>
      </c>
      <c r="AB567" s="17">
        <v>13849.65</v>
      </c>
      <c r="AC567" s="16">
        <v>0.24444813844723101</v>
      </c>
      <c r="AD567" s="17">
        <v>44442.95</v>
      </c>
      <c r="AE567" s="16">
        <v>0.241492541482765</v>
      </c>
      <c r="AF567" s="18">
        <v>11.848326130985299</v>
      </c>
      <c r="AG567" s="16">
        <v>-3.45239116034377E-2</v>
      </c>
      <c r="AH567" s="18">
        <v>3.6922654774266799</v>
      </c>
      <c r="AI567" s="16">
        <v>-3.2225421599847502E-2</v>
      </c>
      <c r="AJ567" s="15">
        <v>300393.34999999998</v>
      </c>
      <c r="AK567" s="16">
        <v>0.223083973536013</v>
      </c>
      <c r="AL567" s="17">
        <v>25321.43</v>
      </c>
      <c r="AM567" s="16">
        <v>0.25947625260324297</v>
      </c>
      <c r="AN567" s="17">
        <v>81289.149999999994</v>
      </c>
      <c r="AO567" s="16">
        <v>0.26818125087754902</v>
      </c>
      <c r="AP567" s="18">
        <v>11.8632063828939</v>
      </c>
      <c r="AQ567" s="16">
        <v>-2.88947719276243E-2</v>
      </c>
      <c r="AR567" s="18">
        <v>3.69536832406293</v>
      </c>
      <c r="AS567" s="16">
        <v>-3.55605930227475E-2</v>
      </c>
    </row>
    <row r="568" spans="2:45" x14ac:dyDescent="0.2">
      <c r="B568" s="29"/>
      <c r="C568" s="29"/>
      <c r="D568" s="29"/>
      <c r="E568" s="14" t="s">
        <v>289</v>
      </c>
      <c r="F568" s="15">
        <v>10313.68</v>
      </c>
      <c r="G568" s="16">
        <v>8.5969076167367407E-3</v>
      </c>
      <c r="H568" s="17">
        <v>896.58</v>
      </c>
      <c r="I568" s="16">
        <v>-5.3361770419798803E-2</v>
      </c>
      <c r="J568" s="17">
        <v>3446.84</v>
      </c>
      <c r="K568" s="16">
        <v>1.78478620363808E-2</v>
      </c>
      <c r="L568" s="18">
        <v>11.5033572018113</v>
      </c>
      <c r="M568" s="16">
        <v>6.5451273887398298E-2</v>
      </c>
      <c r="N568" s="18">
        <v>2.99221315755881</v>
      </c>
      <c r="O568" s="16">
        <v>-9.0887398448094101E-3</v>
      </c>
      <c r="P568" s="15">
        <v>33113.26</v>
      </c>
      <c r="Q568" s="16">
        <v>1.45540936030862E-2</v>
      </c>
      <c r="R568" s="17">
        <v>2811.63</v>
      </c>
      <c r="S568" s="16">
        <v>-7.4957393747573597E-2</v>
      </c>
      <c r="T568" s="17">
        <v>10398.879999999999</v>
      </c>
      <c r="U568" s="16">
        <v>-2.9290577690321399E-2</v>
      </c>
      <c r="V568" s="18">
        <v>11.7772466505194</v>
      </c>
      <c r="W568" s="16">
        <v>9.6764718452583207E-2</v>
      </c>
      <c r="X568" s="18">
        <v>3.1843102334097502</v>
      </c>
      <c r="Y568" s="16">
        <v>4.5167658091836503E-2</v>
      </c>
      <c r="Z568" s="15">
        <v>61397.61</v>
      </c>
      <c r="AA568" s="16">
        <v>-5.7311257999539802E-2</v>
      </c>
      <c r="AB568" s="17">
        <v>5187.57</v>
      </c>
      <c r="AC568" s="16">
        <v>-0.14606073874831901</v>
      </c>
      <c r="AD568" s="17">
        <v>19086.05</v>
      </c>
      <c r="AE568" s="16">
        <v>-0.104786093873856</v>
      </c>
      <c r="AF568" s="18">
        <v>11.835524147144</v>
      </c>
      <c r="AG568" s="16">
        <v>0.10392950034724099</v>
      </c>
      <c r="AH568" s="18">
        <v>3.21688405929986</v>
      </c>
      <c r="AI568" s="16">
        <v>5.3031834681561398E-2</v>
      </c>
      <c r="AJ568" s="15">
        <v>150734.71</v>
      </c>
      <c r="AK568" s="16">
        <v>0.131902678484804</v>
      </c>
      <c r="AL568" s="17">
        <v>11249.97</v>
      </c>
      <c r="AM568" s="16">
        <v>-7.8909425852011106E-2</v>
      </c>
      <c r="AN568" s="17">
        <v>36744.44</v>
      </c>
      <c r="AO568" s="16">
        <v>-0.11420291028977</v>
      </c>
      <c r="AP568" s="18">
        <v>13.3986766186932</v>
      </c>
      <c r="AQ568" s="16">
        <v>0.22887228493442899</v>
      </c>
      <c r="AR568" s="18">
        <v>4.1022454009368499</v>
      </c>
      <c r="AS568" s="16">
        <v>0.27783517425540699</v>
      </c>
    </row>
    <row r="569" spans="2:45" x14ac:dyDescent="0.2">
      <c r="B569" s="29"/>
      <c r="C569" s="29"/>
      <c r="D569" s="29"/>
      <c r="E569" s="14" t="s">
        <v>290</v>
      </c>
      <c r="F569" s="15">
        <v>19020.03</v>
      </c>
      <c r="G569" s="16">
        <v>0.12820599514195999</v>
      </c>
      <c r="H569" s="17">
        <v>1131.26</v>
      </c>
      <c r="I569" s="16">
        <v>0.13426580438161101</v>
      </c>
      <c r="J569" s="17">
        <v>5143.9799999999996</v>
      </c>
      <c r="K569" s="16">
        <v>0.10975483470111599</v>
      </c>
      <c r="L569" s="18">
        <v>16.813137563424899</v>
      </c>
      <c r="M569" s="16">
        <v>-5.3424948687008401E-3</v>
      </c>
      <c r="N569" s="18">
        <v>3.6975318722078998</v>
      </c>
      <c r="O569" s="16">
        <v>1.6626339317380199E-2</v>
      </c>
      <c r="P569" s="15">
        <v>59855.59</v>
      </c>
      <c r="Q569" s="16">
        <v>8.6890456213482001E-2</v>
      </c>
      <c r="R569" s="17">
        <v>3573.93</v>
      </c>
      <c r="S569" s="16">
        <v>9.0114656442447594E-2</v>
      </c>
      <c r="T569" s="17">
        <v>16231.03</v>
      </c>
      <c r="U569" s="16">
        <v>7.68938328352822E-2</v>
      </c>
      <c r="V569" s="18">
        <v>16.7478350163545</v>
      </c>
      <c r="W569" s="16">
        <v>-2.9576707458347502E-3</v>
      </c>
      <c r="X569" s="18">
        <v>3.6877259175788599</v>
      </c>
      <c r="Y569" s="16">
        <v>9.28283092854232E-3</v>
      </c>
      <c r="Z569" s="15">
        <v>110417.03</v>
      </c>
      <c r="AA569" s="16">
        <v>2.17290281746443E-2</v>
      </c>
      <c r="AB569" s="17">
        <v>6705.54</v>
      </c>
      <c r="AC569" s="16">
        <v>1.51111460976246E-2</v>
      </c>
      <c r="AD569" s="17">
        <v>30480.44</v>
      </c>
      <c r="AE569" s="16">
        <v>1.41793401208281E-2</v>
      </c>
      <c r="AF569" s="18">
        <v>16.466538116244202</v>
      </c>
      <c r="AG569" s="16">
        <v>6.5193669702679402E-3</v>
      </c>
      <c r="AH569" s="18">
        <v>3.62255367704666</v>
      </c>
      <c r="AI569" s="16">
        <v>7.4441351299038196E-3</v>
      </c>
      <c r="AJ569" s="15">
        <v>196596.35</v>
      </c>
      <c r="AK569" s="16">
        <v>2.7772754702212899E-2</v>
      </c>
      <c r="AL569" s="17">
        <v>11851.91</v>
      </c>
      <c r="AM569" s="16">
        <v>1.7110447259093199E-2</v>
      </c>
      <c r="AN569" s="17">
        <v>54070.41</v>
      </c>
      <c r="AO569" s="16">
        <v>1.6567461063524198E-2</v>
      </c>
      <c r="AP569" s="18">
        <v>16.587735647672002</v>
      </c>
      <c r="AQ569" s="16">
        <v>1.0482939656998499E-2</v>
      </c>
      <c r="AR569" s="18">
        <v>3.6359322964260898</v>
      </c>
      <c r="AS569" s="16">
        <v>1.10226758851458E-2</v>
      </c>
    </row>
    <row r="570" spans="2:45" x14ac:dyDescent="0.2">
      <c r="B570" s="29"/>
      <c r="C570" s="29"/>
      <c r="D570" s="29"/>
      <c r="E570" s="14" t="s">
        <v>291</v>
      </c>
      <c r="F570" s="15">
        <v>11097.87</v>
      </c>
      <c r="G570" s="16">
        <v>-0.12738050681402899</v>
      </c>
      <c r="H570" s="17">
        <v>904.92</v>
      </c>
      <c r="I570" s="16">
        <v>3.8943742824339801E-2</v>
      </c>
      <c r="J570" s="17">
        <v>2873.3</v>
      </c>
      <c r="K570" s="16">
        <v>-1.0442137745297101E-2</v>
      </c>
      <c r="L570" s="18">
        <v>12.263923882774201</v>
      </c>
      <c r="M570" s="16">
        <v>-0.160089755376187</v>
      </c>
      <c r="N570" s="18">
        <v>3.8624125569902201</v>
      </c>
      <c r="O570" s="16">
        <v>-0.118172340930411</v>
      </c>
      <c r="P570" s="15">
        <v>43212.74</v>
      </c>
      <c r="Q570" s="16">
        <v>-1.7049168991767099E-2</v>
      </c>
      <c r="R570" s="17">
        <v>3428</v>
      </c>
      <c r="S570" s="16">
        <v>0.18353001291249199</v>
      </c>
      <c r="T570" s="17">
        <v>10775.03</v>
      </c>
      <c r="U570" s="16">
        <v>0.12616457111800899</v>
      </c>
      <c r="V570" s="18">
        <v>12.605816802800501</v>
      </c>
      <c r="W570" s="16">
        <v>-0.16947536582588499</v>
      </c>
      <c r="X570" s="18">
        <v>4.0104519430572303</v>
      </c>
      <c r="Y570" s="16">
        <v>-0.12716945975986399</v>
      </c>
      <c r="Z570" s="15">
        <v>77973.009999999995</v>
      </c>
      <c r="AA570" s="16">
        <v>-7.0160963150602801E-2</v>
      </c>
      <c r="AB570" s="17">
        <v>6153.63</v>
      </c>
      <c r="AC570" s="16">
        <v>0.10660279130993</v>
      </c>
      <c r="AD570" s="17">
        <v>19217.580000000002</v>
      </c>
      <c r="AE570" s="16">
        <v>4.0458465753127899E-2</v>
      </c>
      <c r="AF570" s="18">
        <v>12.6710591959543</v>
      </c>
      <c r="AG570" s="16">
        <v>-0.15973550387604801</v>
      </c>
      <c r="AH570" s="18">
        <v>4.0573792329731404</v>
      </c>
      <c r="AI570" s="16">
        <v>-0.106317967073928</v>
      </c>
      <c r="AJ570" s="15">
        <v>135244.41</v>
      </c>
      <c r="AK570" s="16">
        <v>2.1633231880897399E-2</v>
      </c>
      <c r="AL570" s="17">
        <v>10593.81</v>
      </c>
      <c r="AM570" s="16">
        <v>0.16411784679389299</v>
      </c>
      <c r="AN570" s="17">
        <v>33261.800000000003</v>
      </c>
      <c r="AO570" s="16">
        <v>0.12384500427923199</v>
      </c>
      <c r="AP570" s="18">
        <v>12.7663616772436</v>
      </c>
      <c r="AQ570" s="16">
        <v>-0.12239707114311001</v>
      </c>
      <c r="AR570" s="18">
        <v>4.0660580605980403</v>
      </c>
      <c r="AS570" s="16">
        <v>-9.0948282022117105E-2</v>
      </c>
    </row>
    <row r="571" spans="2:45" x14ac:dyDescent="0.2">
      <c r="B571" s="29"/>
      <c r="C571" s="29"/>
      <c r="D571" s="29"/>
      <c r="E571" s="14" t="s">
        <v>292</v>
      </c>
      <c r="F571" s="15">
        <v>53898.34</v>
      </c>
      <c r="G571" s="16">
        <v>-0.108966208610495</v>
      </c>
      <c r="H571" s="17">
        <v>3410.23</v>
      </c>
      <c r="I571" s="16">
        <v>-0.161231848412105</v>
      </c>
      <c r="J571" s="17">
        <v>13667.57</v>
      </c>
      <c r="K571" s="16">
        <v>-6.1892472527849601E-2</v>
      </c>
      <c r="L571" s="18">
        <v>15.804898789817701</v>
      </c>
      <c r="M571" s="16">
        <v>6.2312380009498902E-2</v>
      </c>
      <c r="N571" s="18">
        <v>3.94352031853504</v>
      </c>
      <c r="O571" s="16">
        <v>-5.01794673895129E-2</v>
      </c>
      <c r="P571" s="15">
        <v>191378.71</v>
      </c>
      <c r="Q571" s="16">
        <v>0.115823856764053</v>
      </c>
      <c r="R571" s="17">
        <v>11998.78</v>
      </c>
      <c r="S571" s="16">
        <v>7.5819835651811301E-2</v>
      </c>
      <c r="T571" s="17">
        <v>47119.040000000001</v>
      </c>
      <c r="U571" s="16">
        <v>0.124708941021515</v>
      </c>
      <c r="V571" s="18">
        <v>15.9498474011525</v>
      </c>
      <c r="W571" s="16">
        <v>3.7184684448585401E-2</v>
      </c>
      <c r="X571" s="18">
        <v>4.0616003636746401</v>
      </c>
      <c r="Y571" s="16">
        <v>-7.8998965273560998E-3</v>
      </c>
      <c r="Z571" s="15">
        <v>346845.72</v>
      </c>
      <c r="AA571" s="16">
        <v>9.1307181890413994E-2</v>
      </c>
      <c r="AB571" s="17">
        <v>22671.32</v>
      </c>
      <c r="AC571" s="16">
        <v>0.10778561320939101</v>
      </c>
      <c r="AD571" s="17">
        <v>84825.68</v>
      </c>
      <c r="AE571" s="16">
        <v>6.2014116004439901E-2</v>
      </c>
      <c r="AF571" s="18">
        <v>15.2988762895147</v>
      </c>
      <c r="AG571" s="16">
        <v>-1.48751086153186E-2</v>
      </c>
      <c r="AH571" s="18">
        <v>4.0889235429648201</v>
      </c>
      <c r="AI571" s="16">
        <v>2.7582557938289801E-2</v>
      </c>
      <c r="AJ571" s="15">
        <v>630206.87</v>
      </c>
      <c r="AK571" s="16">
        <v>1.4497415699837901E-2</v>
      </c>
      <c r="AL571" s="17">
        <v>41540.769999999997</v>
      </c>
      <c r="AM571" s="16">
        <v>2.1848557176090098E-2</v>
      </c>
      <c r="AN571" s="17">
        <v>152747.54999999999</v>
      </c>
      <c r="AO571" s="16">
        <v>-3.3159826782503801E-2</v>
      </c>
      <c r="AP571" s="18">
        <v>15.1708037669981</v>
      </c>
      <c r="AQ571" s="16">
        <v>-7.1939637479816196E-3</v>
      </c>
      <c r="AR571" s="18">
        <v>4.1258067314336602</v>
      </c>
      <c r="AS571" s="16">
        <v>4.9291748318386001E-2</v>
      </c>
    </row>
    <row r="572" spans="2:45" x14ac:dyDescent="0.2">
      <c r="B572" s="29"/>
      <c r="C572" s="29"/>
      <c r="D572" s="29"/>
      <c r="E572" s="14" t="s">
        <v>293</v>
      </c>
      <c r="F572" s="15">
        <v>4102.41</v>
      </c>
      <c r="G572" s="16">
        <v>-9.8567564420049297E-2</v>
      </c>
      <c r="H572" s="17">
        <v>327.23</v>
      </c>
      <c r="I572" s="16">
        <v>-0.113582186585762</v>
      </c>
      <c r="J572" s="17">
        <v>1357.35</v>
      </c>
      <c r="K572" s="16">
        <v>-9.9219569170327607E-2</v>
      </c>
      <c r="L572" s="18">
        <v>12.536778412737201</v>
      </c>
      <c r="M572" s="16">
        <v>1.69385383940793E-2</v>
      </c>
      <c r="N572" s="18">
        <v>3.02236711238811</v>
      </c>
      <c r="O572" s="16">
        <v>7.2382206358289399E-4</v>
      </c>
      <c r="P572" s="15">
        <v>13443.84</v>
      </c>
      <c r="Q572" s="16">
        <v>-4.21456648453159E-2</v>
      </c>
      <c r="R572" s="17">
        <v>1009.48</v>
      </c>
      <c r="S572" s="16">
        <v>-0.115088931160532</v>
      </c>
      <c r="T572" s="17">
        <v>4125.0200000000004</v>
      </c>
      <c r="U572" s="16">
        <v>-0.11411630039579999</v>
      </c>
      <c r="V572" s="18">
        <v>13.317589253873299</v>
      </c>
      <c r="W572" s="16">
        <v>8.2430053011856699E-2</v>
      </c>
      <c r="X572" s="18">
        <v>3.2590969255906601</v>
      </c>
      <c r="Y572" s="16">
        <v>8.1241629778987606E-2</v>
      </c>
      <c r="Z572" s="15">
        <v>22969.08</v>
      </c>
      <c r="AA572" s="16">
        <v>-9.0940105315858402E-2</v>
      </c>
      <c r="AB572" s="17">
        <v>1784.22</v>
      </c>
      <c r="AC572" s="16">
        <v>-0.156803810928063</v>
      </c>
      <c r="AD572" s="17">
        <v>7313.32</v>
      </c>
      <c r="AE572" s="16">
        <v>-0.143398613193403</v>
      </c>
      <c r="AF572" s="18">
        <v>12.873457309076199</v>
      </c>
      <c r="AG572" s="16">
        <v>7.8111958362498596E-2</v>
      </c>
      <c r="AH572" s="18">
        <v>3.1407185792499202</v>
      </c>
      <c r="AI572" s="16">
        <v>6.1240278950644399E-2</v>
      </c>
      <c r="AJ572" s="15">
        <v>40786.89</v>
      </c>
      <c r="AK572" s="16">
        <v>-1.1059568382722601E-2</v>
      </c>
      <c r="AL572" s="17">
        <v>3254.17</v>
      </c>
      <c r="AM572" s="16">
        <v>-6.0991937764388902E-2</v>
      </c>
      <c r="AN572" s="17">
        <v>13185.59</v>
      </c>
      <c r="AO572" s="16">
        <v>-5.5028763536994103E-2</v>
      </c>
      <c r="AP572" s="18">
        <v>12.533730567241401</v>
      </c>
      <c r="AQ572" s="16">
        <v>5.3175655662408498E-2</v>
      </c>
      <c r="AR572" s="18">
        <v>3.0932927536803398</v>
      </c>
      <c r="AS572" s="16">
        <v>4.6529665092079099E-2</v>
      </c>
    </row>
    <row r="573" spans="2:45" x14ac:dyDescent="0.2">
      <c r="B573" s="29"/>
      <c r="C573" s="29"/>
      <c r="D573" s="29"/>
      <c r="E573" s="14" t="s">
        <v>294</v>
      </c>
      <c r="F573" s="15">
        <v>68745.67</v>
      </c>
      <c r="G573" s="16">
        <v>-6.4047929137674101E-3</v>
      </c>
      <c r="H573" s="17">
        <v>4133.3599999999997</v>
      </c>
      <c r="I573" s="16">
        <v>1.1511580101411401E-2</v>
      </c>
      <c r="J573" s="17">
        <v>18650.919999999998</v>
      </c>
      <c r="K573" s="16">
        <v>-1.25262673586939E-2</v>
      </c>
      <c r="L573" s="18">
        <v>16.631909632841101</v>
      </c>
      <c r="M573" s="16">
        <v>-1.7712474446790499E-2</v>
      </c>
      <c r="N573" s="18">
        <v>3.6859130809632998</v>
      </c>
      <c r="O573" s="16">
        <v>6.19912635909068E-3</v>
      </c>
      <c r="P573" s="15">
        <v>224536.58</v>
      </c>
      <c r="Q573" s="16">
        <v>-4.2668529204707897E-3</v>
      </c>
      <c r="R573" s="17">
        <v>13514.84</v>
      </c>
      <c r="S573" s="16">
        <v>1.2525800421797E-2</v>
      </c>
      <c r="T573" s="17">
        <v>60953.33</v>
      </c>
      <c r="U573" s="16">
        <v>-8.2856905314273605E-3</v>
      </c>
      <c r="V573" s="18">
        <v>16.614076082291799</v>
      </c>
      <c r="W573" s="16">
        <v>-1.658491401925E-2</v>
      </c>
      <c r="X573" s="18">
        <v>3.6837459085500299</v>
      </c>
      <c r="Y573" s="16">
        <v>4.0524146647739597E-3</v>
      </c>
      <c r="Z573" s="15">
        <v>428743.79</v>
      </c>
      <c r="AA573" s="16">
        <v>-1.1712807765156799E-2</v>
      </c>
      <c r="AB573" s="17">
        <v>26213.89</v>
      </c>
      <c r="AC573" s="16">
        <v>3.5604490210870698E-4</v>
      </c>
      <c r="AD573" s="17">
        <v>118487.82</v>
      </c>
      <c r="AE573" s="16">
        <v>-1.35314931848E-2</v>
      </c>
      <c r="AF573" s="18">
        <v>16.355595831065099</v>
      </c>
      <c r="AG573" s="16">
        <v>-1.20645571431985E-2</v>
      </c>
      <c r="AH573" s="18">
        <v>3.6184629778824502</v>
      </c>
      <c r="AI573" s="16">
        <v>1.8436325205299601E-3</v>
      </c>
      <c r="AJ573" s="15">
        <v>781104.97</v>
      </c>
      <c r="AK573" s="16">
        <v>1.2172898764266599E-2</v>
      </c>
      <c r="AL573" s="17">
        <v>47224.01</v>
      </c>
      <c r="AM573" s="16">
        <v>1.4486461450746901E-2</v>
      </c>
      <c r="AN573" s="17">
        <v>214695.23</v>
      </c>
      <c r="AO573" s="16">
        <v>4.0458756741918204E-3</v>
      </c>
      <c r="AP573" s="18">
        <v>16.540420222679099</v>
      </c>
      <c r="AQ573" s="16">
        <v>-2.2805259354292001E-3</v>
      </c>
      <c r="AR573" s="18">
        <v>3.6382036526847799</v>
      </c>
      <c r="AS573" s="16">
        <v>8.0942746611232397E-3</v>
      </c>
    </row>
    <row r="574" spans="2:45" x14ac:dyDescent="0.2">
      <c r="B574" s="29"/>
      <c r="C574" s="29"/>
      <c r="D574" s="29"/>
      <c r="E574" s="14" t="s">
        <v>295</v>
      </c>
      <c r="F574" s="15">
        <v>11007.73</v>
      </c>
      <c r="G574" s="16">
        <v>-0.151341403805797</v>
      </c>
      <c r="H574" s="17">
        <v>887.14</v>
      </c>
      <c r="I574" s="16">
        <v>-7.7788288616068998E-2</v>
      </c>
      <c r="J574" s="17">
        <v>2972.17</v>
      </c>
      <c r="K574" s="16">
        <v>-0.11469838319572</v>
      </c>
      <c r="L574" s="18">
        <v>12.408109204860599</v>
      </c>
      <c r="M574" s="16">
        <v>-7.9757298982192498E-2</v>
      </c>
      <c r="N574" s="18">
        <v>3.7036003997079598</v>
      </c>
      <c r="O574" s="16">
        <v>-4.1390436789609401E-2</v>
      </c>
      <c r="P574" s="15">
        <v>38978.68</v>
      </c>
      <c r="Q574" s="16">
        <v>-7.7883621565573796E-2</v>
      </c>
      <c r="R574" s="17">
        <v>3069.78</v>
      </c>
      <c r="S574" s="16">
        <v>-3.2189111820119402E-2</v>
      </c>
      <c r="T574" s="17">
        <v>10303.92</v>
      </c>
      <c r="U574" s="16">
        <v>-4.7780462898359098E-2</v>
      </c>
      <c r="V574" s="18">
        <v>12.6975483585143</v>
      </c>
      <c r="W574" s="16">
        <v>-4.7214295998870399E-2</v>
      </c>
      <c r="X574" s="18">
        <v>3.7828981591472002</v>
      </c>
      <c r="Y574" s="16">
        <v>-3.1613674677209901E-2</v>
      </c>
      <c r="Z574" s="15">
        <v>73682.45</v>
      </c>
      <c r="AA574" s="16">
        <v>-0.113671570421192</v>
      </c>
      <c r="AB574" s="17">
        <v>5687.2</v>
      </c>
      <c r="AC574" s="16">
        <v>-5.5690233453990101E-2</v>
      </c>
      <c r="AD574" s="17">
        <v>18692.669999999998</v>
      </c>
      <c r="AE574" s="16">
        <v>-6.9685485135259601E-2</v>
      </c>
      <c r="AF574" s="18">
        <v>12.955839428892901</v>
      </c>
      <c r="AG574" s="16">
        <v>-6.1400759603789302E-2</v>
      </c>
      <c r="AH574" s="18">
        <v>3.9417830625587502</v>
      </c>
      <c r="AI574" s="16">
        <v>-4.7280876072676899E-2</v>
      </c>
      <c r="AJ574" s="15">
        <v>144335.74</v>
      </c>
      <c r="AK574" s="16">
        <v>9.8239304551216797E-3</v>
      </c>
      <c r="AL574" s="17">
        <v>10728.24</v>
      </c>
      <c r="AM574" s="16">
        <v>4.9801845527580199E-2</v>
      </c>
      <c r="AN574" s="17">
        <v>35253.9</v>
      </c>
      <c r="AO574" s="16">
        <v>3.9677673644565203E-2</v>
      </c>
      <c r="AP574" s="18">
        <v>13.453813486648301</v>
      </c>
      <c r="AQ574" s="16">
        <v>-3.8081391495713698E-2</v>
      </c>
      <c r="AR574" s="18">
        <v>4.0941779491063404</v>
      </c>
      <c r="AS574" s="16">
        <v>-2.8714421734951701E-2</v>
      </c>
    </row>
    <row r="575" spans="2:45" x14ac:dyDescent="0.2">
      <c r="B575" s="29"/>
      <c r="C575" s="29"/>
      <c r="D575" s="29"/>
      <c r="E575" s="14" t="s">
        <v>296</v>
      </c>
      <c r="F575" s="15">
        <v>22450.71</v>
      </c>
      <c r="G575" s="16">
        <v>0.160482704185514</v>
      </c>
      <c r="H575" s="17">
        <v>1472.4</v>
      </c>
      <c r="I575" s="16">
        <v>0.174556071411478</v>
      </c>
      <c r="J575" s="17">
        <v>5817.09</v>
      </c>
      <c r="K575" s="16">
        <v>0.15489258295264399</v>
      </c>
      <c r="L575" s="18">
        <v>15.2476976365118</v>
      </c>
      <c r="M575" s="16">
        <v>-1.19818606948677E-2</v>
      </c>
      <c r="N575" s="18">
        <v>3.8594400292929998</v>
      </c>
      <c r="O575" s="16">
        <v>4.8403819674542698E-3</v>
      </c>
      <c r="P575" s="15">
        <v>74445.98</v>
      </c>
      <c r="Q575" s="16">
        <v>0.12683197657152701</v>
      </c>
      <c r="R575" s="17">
        <v>4877.3900000000003</v>
      </c>
      <c r="S575" s="16">
        <v>0.14739169813096201</v>
      </c>
      <c r="T575" s="17">
        <v>19167.099999999999</v>
      </c>
      <c r="U575" s="16">
        <v>0.117069327057682</v>
      </c>
      <c r="V575" s="18">
        <v>15.263487233950899</v>
      </c>
      <c r="W575" s="16">
        <v>-1.7918659855152601E-2</v>
      </c>
      <c r="X575" s="18">
        <v>3.8840502736459901</v>
      </c>
      <c r="Y575" s="16">
        <v>8.7395198107886093E-3</v>
      </c>
      <c r="Z575" s="15">
        <v>131080.34</v>
      </c>
      <c r="AA575" s="16">
        <v>9.6765086881675996E-2</v>
      </c>
      <c r="AB575" s="17">
        <v>8611.24</v>
      </c>
      <c r="AC575" s="16">
        <v>0.12503315169037699</v>
      </c>
      <c r="AD575" s="17">
        <v>33500.5</v>
      </c>
      <c r="AE575" s="16">
        <v>0.10043648900959599</v>
      </c>
      <c r="AF575" s="18">
        <v>15.222005193212601</v>
      </c>
      <c r="AG575" s="16">
        <v>-2.5126428289004701E-2</v>
      </c>
      <c r="AH575" s="18">
        <v>3.9127875703347699</v>
      </c>
      <c r="AI575" s="16">
        <v>-3.33631442122025E-3</v>
      </c>
      <c r="AJ575" s="15">
        <v>238656.98</v>
      </c>
      <c r="AK575" s="16">
        <v>0.15748004878491401</v>
      </c>
      <c r="AL575" s="17">
        <v>15599.48</v>
      </c>
      <c r="AM575" s="16">
        <v>0.180064118954428</v>
      </c>
      <c r="AN575" s="17">
        <v>60661.14</v>
      </c>
      <c r="AO575" s="16">
        <v>0.15824507592797199</v>
      </c>
      <c r="AP575" s="18">
        <v>15.2990343267853</v>
      </c>
      <c r="AQ575" s="16">
        <v>-1.9138002593896399E-2</v>
      </c>
      <c r="AR575" s="18">
        <v>3.9342646709244198</v>
      </c>
      <c r="AS575" s="16">
        <v>-6.6050541371388003E-4</v>
      </c>
    </row>
    <row r="576" spans="2:45" x14ac:dyDescent="0.2">
      <c r="B576" s="29"/>
      <c r="C576" s="29"/>
      <c r="D576" s="29"/>
      <c r="E576" s="14" t="s">
        <v>297</v>
      </c>
      <c r="F576" s="15">
        <v>10053.77</v>
      </c>
      <c r="G576" s="16">
        <v>-2.5833351097537299E-2</v>
      </c>
      <c r="H576" s="17">
        <v>612.49</v>
      </c>
      <c r="I576" s="16">
        <v>-5.0859276936665997E-2</v>
      </c>
      <c r="J576" s="17">
        <v>2701.94</v>
      </c>
      <c r="K576" s="16">
        <v>-4.4592563780696801E-2</v>
      </c>
      <c r="L576" s="18">
        <v>16.414586360593599</v>
      </c>
      <c r="M576" s="16">
        <v>2.6366928771487001E-2</v>
      </c>
      <c r="N576" s="18">
        <v>3.7209449506650798</v>
      </c>
      <c r="O576" s="16">
        <v>1.96347777628701E-2</v>
      </c>
      <c r="P576" s="15">
        <v>35121.870000000003</v>
      </c>
      <c r="Q576" s="16">
        <v>4.4754892788927601E-2</v>
      </c>
      <c r="R576" s="17">
        <v>2175.36</v>
      </c>
      <c r="S576" s="16">
        <v>3.5639133539633501E-2</v>
      </c>
      <c r="T576" s="17">
        <v>9471.2800000000007</v>
      </c>
      <c r="U576" s="16">
        <v>3.3763591553753899E-2</v>
      </c>
      <c r="V576" s="18">
        <v>16.145313879082099</v>
      </c>
      <c r="W576" s="16">
        <v>8.8020614073726893E-3</v>
      </c>
      <c r="X576" s="18">
        <v>3.70824957133566</v>
      </c>
      <c r="Y576" s="16">
        <v>1.0632316058503901E-2</v>
      </c>
      <c r="Z576" s="15">
        <v>64145.8</v>
      </c>
      <c r="AA576" s="16">
        <v>2.5374362076280101E-2</v>
      </c>
      <c r="AB576" s="17">
        <v>4016.23</v>
      </c>
      <c r="AC576" s="16">
        <v>3.6961693790237699E-3</v>
      </c>
      <c r="AD576" s="17">
        <v>17454.55</v>
      </c>
      <c r="AE576" s="16">
        <v>5.0521655963303097E-3</v>
      </c>
      <c r="AF576" s="18">
        <v>15.971645050208799</v>
      </c>
      <c r="AG576" s="16">
        <v>2.1598361494861999E-2</v>
      </c>
      <c r="AH576" s="18">
        <v>3.6750188346305102</v>
      </c>
      <c r="AI576" s="16">
        <v>2.0220041482018E-2</v>
      </c>
      <c r="AJ576" s="15">
        <v>112899.79</v>
      </c>
      <c r="AK576" s="16">
        <v>7.7676776547265805E-2</v>
      </c>
      <c r="AL576" s="17">
        <v>7070.58</v>
      </c>
      <c r="AM576" s="16">
        <v>6.8231262917437294E-2</v>
      </c>
      <c r="AN576" s="17">
        <v>30684.11</v>
      </c>
      <c r="AO576" s="16">
        <v>5.9097526779359498E-2</v>
      </c>
      <c r="AP576" s="18">
        <v>15.967542973843701</v>
      </c>
      <c r="AQ576" s="16">
        <v>8.8421992107138997E-3</v>
      </c>
      <c r="AR576" s="18">
        <v>3.6794220200618502</v>
      </c>
      <c r="AS576" s="16">
        <v>1.7542529652018302E-2</v>
      </c>
    </row>
    <row r="577" spans="2:45" x14ac:dyDescent="0.2">
      <c r="B577" s="29"/>
      <c r="C577" s="29"/>
      <c r="D577" s="29"/>
      <c r="E577" s="14" t="s">
        <v>298</v>
      </c>
      <c r="F577" s="15">
        <v>5623.04</v>
      </c>
      <c r="G577" s="16">
        <v>0.13668413222071299</v>
      </c>
      <c r="H577" s="17">
        <v>325.94</v>
      </c>
      <c r="I577" s="16">
        <v>1.0635329137081E-2</v>
      </c>
      <c r="J577" s="17">
        <v>1490.71</v>
      </c>
      <c r="K577" s="16">
        <v>-2.68310038451243E-2</v>
      </c>
      <c r="L577" s="18">
        <v>17.251764128367199</v>
      </c>
      <c r="M577" s="16">
        <v>0.124722339947543</v>
      </c>
      <c r="N577" s="18">
        <v>3.7720549268469399</v>
      </c>
      <c r="O577" s="16">
        <v>0.16802337180069199</v>
      </c>
      <c r="P577" s="15">
        <v>17495.16</v>
      </c>
      <c r="Q577" s="16">
        <v>0.12296967078899899</v>
      </c>
      <c r="R577" s="17">
        <v>1033.06</v>
      </c>
      <c r="S577" s="16">
        <v>3.19970430456629E-2</v>
      </c>
      <c r="T577" s="17">
        <v>4669.25</v>
      </c>
      <c r="U577" s="16">
        <v>-5.9963208288768803E-5</v>
      </c>
      <c r="V577" s="18">
        <v>16.935279654618299</v>
      </c>
      <c r="W577" s="16">
        <v>8.8152023648104996E-2</v>
      </c>
      <c r="X577" s="18">
        <v>3.74688868661991</v>
      </c>
      <c r="Y577" s="16">
        <v>0.12303701169124701</v>
      </c>
      <c r="Z577" s="15">
        <v>31561.3</v>
      </c>
      <c r="AA577" s="16">
        <v>0.18693314148630599</v>
      </c>
      <c r="AB577" s="17">
        <v>1893.93</v>
      </c>
      <c r="AC577" s="16">
        <v>0.119668225431715</v>
      </c>
      <c r="AD577" s="17">
        <v>8505.25</v>
      </c>
      <c r="AE577" s="16">
        <v>9.9704943807440202E-2</v>
      </c>
      <c r="AF577" s="18">
        <v>16.664449055667301</v>
      </c>
      <c r="AG577" s="16">
        <v>6.0075756841858403E-2</v>
      </c>
      <c r="AH577" s="18">
        <v>3.7108021516122398</v>
      </c>
      <c r="AI577" s="16">
        <v>7.9319637662863096E-2</v>
      </c>
      <c r="AJ577" s="15">
        <v>56335.37</v>
      </c>
      <c r="AK577" s="16">
        <v>0.296406491125766</v>
      </c>
      <c r="AL577" s="17">
        <v>3410.73</v>
      </c>
      <c r="AM577" s="16">
        <v>0.234251284649345</v>
      </c>
      <c r="AN577" s="17">
        <v>15492.81</v>
      </c>
      <c r="AO577" s="16">
        <v>0.244697337923444</v>
      </c>
      <c r="AP577" s="18">
        <v>16.517100444772801</v>
      </c>
      <c r="AQ577" s="16">
        <v>5.0358632192211497E-2</v>
      </c>
      <c r="AR577" s="18">
        <v>3.63622674001682</v>
      </c>
      <c r="AS577" s="16">
        <v>4.1543555711776398E-2</v>
      </c>
    </row>
    <row r="578" spans="2:45" x14ac:dyDescent="0.2">
      <c r="B578" s="29"/>
      <c r="C578" s="29"/>
      <c r="D578" s="29"/>
      <c r="E578" s="14" t="s">
        <v>299</v>
      </c>
      <c r="F578" s="15">
        <v>170954.72</v>
      </c>
      <c r="G578" s="16">
        <v>1.3779368917083701E-2</v>
      </c>
      <c r="H578" s="17">
        <v>16037.65</v>
      </c>
      <c r="I578" s="16">
        <v>-4.9509779808368702E-2</v>
      </c>
      <c r="J578" s="17">
        <v>47141.919999999998</v>
      </c>
      <c r="K578" s="16">
        <v>-1.7692484007417901E-2</v>
      </c>
      <c r="L578" s="18">
        <v>10.6595866601404</v>
      </c>
      <c r="M578" s="16">
        <v>6.6585796866686905E-2</v>
      </c>
      <c r="N578" s="18">
        <v>3.6263843305491199</v>
      </c>
      <c r="O578" s="16">
        <v>3.2038697059851601E-2</v>
      </c>
      <c r="P578" s="15">
        <v>666015.55000000005</v>
      </c>
      <c r="Q578" s="16">
        <v>0.19450904188155799</v>
      </c>
      <c r="R578" s="17">
        <v>62695.7</v>
      </c>
      <c r="S578" s="16">
        <v>0.115499081295925</v>
      </c>
      <c r="T578" s="17">
        <v>176527.57</v>
      </c>
      <c r="U578" s="16">
        <v>0.10502674842545701</v>
      </c>
      <c r="V578" s="18">
        <v>10.6229861059052</v>
      </c>
      <c r="W578" s="16">
        <v>7.0829247563201497E-2</v>
      </c>
      <c r="X578" s="18">
        <v>3.7728698695620202</v>
      </c>
      <c r="Y578" s="16">
        <v>8.0977490892056095E-2</v>
      </c>
      <c r="Z578" s="15">
        <v>1153833.8600000001</v>
      </c>
      <c r="AA578" s="16">
        <v>0.123630054891681</v>
      </c>
      <c r="AB578" s="17">
        <v>110145.24</v>
      </c>
      <c r="AC578" s="16">
        <v>9.8976625458167794E-2</v>
      </c>
      <c r="AD578" s="17">
        <v>309429.96000000002</v>
      </c>
      <c r="AE578" s="16">
        <v>4.9284537939357102E-2</v>
      </c>
      <c r="AF578" s="18">
        <v>10.4755671693121</v>
      </c>
      <c r="AG578" s="16">
        <v>2.2433078977667199E-2</v>
      </c>
      <c r="AH578" s="18">
        <v>3.7289015582072298</v>
      </c>
      <c r="AI578" s="16">
        <v>7.0853533302156296E-2</v>
      </c>
      <c r="AJ578" s="15">
        <v>2030768.18</v>
      </c>
      <c r="AK578" s="16">
        <v>0.132053507502394</v>
      </c>
      <c r="AL578" s="17">
        <v>202756.44</v>
      </c>
      <c r="AM578" s="16">
        <v>0.18547495225070301</v>
      </c>
      <c r="AN578" s="17">
        <v>566092.85</v>
      </c>
      <c r="AO578" s="16">
        <v>8.8642964309348399E-2</v>
      </c>
      <c r="AP578" s="18">
        <v>10.015801125725</v>
      </c>
      <c r="AQ578" s="16">
        <v>-4.5063326430376402E-2</v>
      </c>
      <c r="AR578" s="18">
        <v>3.58734115790369</v>
      </c>
      <c r="AS578" s="16">
        <v>3.9875831302125901E-2</v>
      </c>
    </row>
    <row r="579" spans="2:45" x14ac:dyDescent="0.2">
      <c r="B579" s="29"/>
      <c r="C579" s="29"/>
      <c r="D579" s="29"/>
      <c r="E579" s="14" t="s">
        <v>300</v>
      </c>
      <c r="F579" s="15">
        <v>84646.81</v>
      </c>
      <c r="G579" s="16">
        <v>-6.9953964007784697E-2</v>
      </c>
      <c r="H579" s="17">
        <v>10830.63</v>
      </c>
      <c r="I579" s="16">
        <v>2.0945606465801299E-2</v>
      </c>
      <c r="J579" s="17">
        <v>26786.46</v>
      </c>
      <c r="K579" s="16">
        <v>-1.0600787634827601E-2</v>
      </c>
      <c r="L579" s="18">
        <v>7.8155019606431004</v>
      </c>
      <c r="M579" s="16">
        <v>-8.90346849997741E-2</v>
      </c>
      <c r="N579" s="18">
        <v>3.1600595972741501</v>
      </c>
      <c r="O579" s="16">
        <v>-5.9989108169060001E-2</v>
      </c>
      <c r="P579" s="15">
        <v>304721.28000000003</v>
      </c>
      <c r="Q579" s="16">
        <v>1.45734108301858E-2</v>
      </c>
      <c r="R579" s="17">
        <v>36313.49</v>
      </c>
      <c r="S579" s="16">
        <v>5.5776937604956903E-2</v>
      </c>
      <c r="T579" s="17">
        <v>89399.2</v>
      </c>
      <c r="U579" s="16">
        <v>2.4217460497675598E-2</v>
      </c>
      <c r="V579" s="18">
        <v>8.3914071602591793</v>
      </c>
      <c r="W579" s="16">
        <v>-3.9026735011130097E-2</v>
      </c>
      <c r="X579" s="18">
        <v>3.4085459377712599</v>
      </c>
      <c r="Y579" s="16">
        <v>-9.4160176324309605E-3</v>
      </c>
      <c r="Z579" s="15">
        <v>534952.81000000006</v>
      </c>
      <c r="AA579" s="16">
        <v>-1.1399312708527501E-2</v>
      </c>
      <c r="AB579" s="17">
        <v>65156.99</v>
      </c>
      <c r="AC579" s="16">
        <v>5.1785559492310798E-2</v>
      </c>
      <c r="AD579" s="17">
        <v>159433.60000000001</v>
      </c>
      <c r="AE579" s="16">
        <v>1.06463160070008E-2</v>
      </c>
      <c r="AF579" s="18">
        <v>8.2102136700912691</v>
      </c>
      <c r="AG579" s="16">
        <v>-6.00739111034546E-2</v>
      </c>
      <c r="AH579" s="18">
        <v>3.35533294111154</v>
      </c>
      <c r="AI579" s="16">
        <v>-2.1813396404223001E-2</v>
      </c>
      <c r="AJ579" s="15">
        <v>1023115.75</v>
      </c>
      <c r="AK579" s="16">
        <v>2.7957852950114701E-2</v>
      </c>
      <c r="AL579" s="17">
        <v>122633.81</v>
      </c>
      <c r="AM579" s="16">
        <v>6.5828394009992394E-2</v>
      </c>
      <c r="AN579" s="17">
        <v>304840.19</v>
      </c>
      <c r="AO579" s="16">
        <v>3.9566523809908598E-2</v>
      </c>
      <c r="AP579" s="18">
        <v>8.3428521873372503</v>
      </c>
      <c r="AQ579" s="16">
        <v>-3.5531555804585398E-2</v>
      </c>
      <c r="AR579" s="18">
        <v>3.3562364266995099</v>
      </c>
      <c r="AS579" s="16">
        <v>-1.1166837902060699E-2</v>
      </c>
    </row>
    <row r="580" spans="2:45" x14ac:dyDescent="0.2">
      <c r="B580" s="29"/>
      <c r="C580" s="29"/>
      <c r="D580" s="29"/>
      <c r="E580" s="14" t="s">
        <v>301</v>
      </c>
      <c r="F580" s="15">
        <v>1343.48</v>
      </c>
      <c r="G580" s="16">
        <v>-0.39824419958792401</v>
      </c>
      <c r="H580" s="17">
        <v>179.4</v>
      </c>
      <c r="I580" s="16">
        <v>-0.23447834435673101</v>
      </c>
      <c r="J580" s="17">
        <v>509.84</v>
      </c>
      <c r="K580" s="16">
        <v>-0.22955799017756001</v>
      </c>
      <c r="L580" s="18">
        <v>7.4887402452619796</v>
      </c>
      <c r="M580" s="16">
        <v>-0.21392713586081399</v>
      </c>
      <c r="N580" s="18">
        <v>2.6351012082221899</v>
      </c>
      <c r="O580" s="16">
        <v>-0.21894731499550599</v>
      </c>
      <c r="P580" s="15">
        <v>4181.8100000000004</v>
      </c>
      <c r="Q580" s="16">
        <v>-0.32632401388653998</v>
      </c>
      <c r="R580" s="17">
        <v>558.42999999999995</v>
      </c>
      <c r="S580" s="16">
        <v>-0.25389466370948399</v>
      </c>
      <c r="T580" s="17">
        <v>1586.96</v>
      </c>
      <c r="U580" s="16">
        <v>-0.26592501792446299</v>
      </c>
      <c r="V580" s="18">
        <v>7.4885124366527602</v>
      </c>
      <c r="W580" s="16">
        <v>-9.7076574384469497E-2</v>
      </c>
      <c r="X580" s="18">
        <v>2.6351073751071201</v>
      </c>
      <c r="Y580" s="16">
        <v>-8.2279055187664096E-2</v>
      </c>
      <c r="Z580" s="15">
        <v>7760.42</v>
      </c>
      <c r="AA580" s="16">
        <v>-0.49883142337734498</v>
      </c>
      <c r="AB580" s="17">
        <v>981.36</v>
      </c>
      <c r="AC580" s="16">
        <v>-0.40721948390837898</v>
      </c>
      <c r="AD580" s="17">
        <v>2755.53</v>
      </c>
      <c r="AE580" s="16">
        <v>-0.454220804943749</v>
      </c>
      <c r="AF580" s="18">
        <v>7.9078217983207004</v>
      </c>
      <c r="AG580" s="16">
        <v>-0.154546138042779</v>
      </c>
      <c r="AH580" s="18">
        <v>2.8163075705943998</v>
      </c>
      <c r="AI580" s="16">
        <v>-8.1737484385050199E-2</v>
      </c>
      <c r="AJ580" s="15">
        <v>16098.61</v>
      </c>
      <c r="AK580" s="16">
        <v>-0.52484942181578098</v>
      </c>
      <c r="AL580" s="17">
        <v>2071.37</v>
      </c>
      <c r="AM580" s="16">
        <v>-0.34594993984824701</v>
      </c>
      <c r="AN580" s="17">
        <v>5913.46</v>
      </c>
      <c r="AO580" s="16">
        <v>-0.41531415644394698</v>
      </c>
      <c r="AP580" s="18">
        <v>7.7719625175608398</v>
      </c>
      <c r="AQ580" s="16">
        <v>-0.27352567160688801</v>
      </c>
      <c r="AR580" s="18">
        <v>2.7223672773638401</v>
      </c>
      <c r="AS580" s="16">
        <v>-0.18734037531273501</v>
      </c>
    </row>
    <row r="581" spans="2:45" x14ac:dyDescent="0.2">
      <c r="B581" s="29"/>
      <c r="C581" s="29"/>
      <c r="D581" s="29"/>
      <c r="E581" s="14" t="s">
        <v>302</v>
      </c>
      <c r="F581" s="15">
        <v>31521.43</v>
      </c>
      <c r="G581" s="16">
        <v>-3.4243284894497697E-2</v>
      </c>
      <c r="H581" s="17">
        <v>1896.54</v>
      </c>
      <c r="I581" s="16">
        <v>-3.0061575598878901E-2</v>
      </c>
      <c r="J581" s="17">
        <v>8543.65</v>
      </c>
      <c r="K581" s="16">
        <v>-5.4148455178705097E-2</v>
      </c>
      <c r="L581" s="18">
        <v>16.620493108502899</v>
      </c>
      <c r="M581" s="16">
        <v>-4.3113141931672098E-3</v>
      </c>
      <c r="N581" s="18">
        <v>3.6894570821604402</v>
      </c>
      <c r="O581" s="16">
        <v>2.10447087528608E-2</v>
      </c>
      <c r="P581" s="15">
        <v>101187.07</v>
      </c>
      <c r="Q581" s="16">
        <v>-5.1512276658605603E-2</v>
      </c>
      <c r="R581" s="17">
        <v>6069.89</v>
      </c>
      <c r="S581" s="16">
        <v>-4.85543877798938E-2</v>
      </c>
      <c r="T581" s="17">
        <v>27425.14</v>
      </c>
      <c r="U581" s="16">
        <v>-6.4402868626799503E-2</v>
      </c>
      <c r="V581" s="18">
        <v>16.670330104828899</v>
      </c>
      <c r="W581" s="16">
        <v>-3.1088365332936898E-3</v>
      </c>
      <c r="X581" s="18">
        <v>3.6895735081024199</v>
      </c>
      <c r="Y581" s="16">
        <v>1.3777930196594399E-2</v>
      </c>
      <c r="Z581" s="15">
        <v>192590.16</v>
      </c>
      <c r="AA581" s="16">
        <v>-5.3649000922174298E-2</v>
      </c>
      <c r="AB581" s="17">
        <v>11767.33</v>
      </c>
      <c r="AC581" s="16">
        <v>-5.5452008964405698E-2</v>
      </c>
      <c r="AD581" s="17">
        <v>53208.58</v>
      </c>
      <c r="AE581" s="16">
        <v>-6.1136452222109797E-2</v>
      </c>
      <c r="AF581" s="18">
        <v>16.366513049264402</v>
      </c>
      <c r="AG581" s="16">
        <v>1.90885805628001E-3</v>
      </c>
      <c r="AH581" s="18">
        <v>3.6195320378781002</v>
      </c>
      <c r="AI581" s="16">
        <v>7.9750154510278802E-3</v>
      </c>
      <c r="AJ581" s="15">
        <v>353836.39</v>
      </c>
      <c r="AK581" s="16">
        <v>-3.5577233192502801E-4</v>
      </c>
      <c r="AL581" s="17">
        <v>21448.31</v>
      </c>
      <c r="AM581" s="16">
        <v>-4.7575871752563899E-3</v>
      </c>
      <c r="AN581" s="17">
        <v>97380.03</v>
      </c>
      <c r="AO581" s="16">
        <v>-1.07604403445454E-2</v>
      </c>
      <c r="AP581" s="18">
        <v>16.497168774602802</v>
      </c>
      <c r="AQ581" s="16">
        <v>4.4228569709343097E-3</v>
      </c>
      <c r="AR581" s="18">
        <v>3.6335621379455301</v>
      </c>
      <c r="AS581" s="16">
        <v>1.0517844652557401E-2</v>
      </c>
    </row>
    <row r="582" spans="2:45" x14ac:dyDescent="0.2">
      <c r="B582" s="29"/>
      <c r="C582" s="29"/>
      <c r="D582" s="29"/>
      <c r="E582" s="14" t="s">
        <v>303</v>
      </c>
      <c r="F582" s="15">
        <v>12626.15</v>
      </c>
      <c r="G582" s="16">
        <v>-5.0508354765449903E-2</v>
      </c>
      <c r="H582" s="17">
        <v>1164.53</v>
      </c>
      <c r="I582" s="16">
        <v>-1.9731137991699999E-2</v>
      </c>
      <c r="J582" s="17">
        <v>4455.5600000000004</v>
      </c>
      <c r="K582" s="16">
        <v>1.42731614483504E-2</v>
      </c>
      <c r="L582" s="18">
        <v>10.8422711308425</v>
      </c>
      <c r="M582" s="16">
        <v>-3.1396709583017803E-2</v>
      </c>
      <c r="N582" s="18">
        <v>2.8337964251407199</v>
      </c>
      <c r="O582" s="16">
        <v>-6.3869890948602404E-2</v>
      </c>
      <c r="P582" s="15">
        <v>39586.33</v>
      </c>
      <c r="Q582" s="16">
        <v>-1.4276511734284601E-2</v>
      </c>
      <c r="R582" s="17">
        <v>3560.68</v>
      </c>
      <c r="S582" s="16">
        <v>-3.9740671621665301E-2</v>
      </c>
      <c r="T582" s="17">
        <v>13286.18</v>
      </c>
      <c r="U582" s="16">
        <v>-1.4527475070538301E-2</v>
      </c>
      <c r="V582" s="18">
        <v>11.1176320253435</v>
      </c>
      <c r="W582" s="16">
        <v>2.65180031423221E-2</v>
      </c>
      <c r="X582" s="18">
        <v>2.9795117934575601</v>
      </c>
      <c r="Y582" s="16">
        <v>2.5466294585097898E-4</v>
      </c>
      <c r="Z582" s="15">
        <v>71939.87</v>
      </c>
      <c r="AA582" s="16">
        <v>-5.7698950119647902E-2</v>
      </c>
      <c r="AB582" s="17">
        <v>6344.51</v>
      </c>
      <c r="AC582" s="16">
        <v>-0.106473742100942</v>
      </c>
      <c r="AD582" s="17">
        <v>23331.79</v>
      </c>
      <c r="AE582" s="16">
        <v>-9.5574157810782795E-2</v>
      </c>
      <c r="AF582" s="18">
        <v>11.338916638164299</v>
      </c>
      <c r="AG582" s="16">
        <v>5.4586859143879798E-2</v>
      </c>
      <c r="AH582" s="18">
        <v>3.0833412267125699</v>
      </c>
      <c r="AI582" s="16">
        <v>4.1877626582911102E-2</v>
      </c>
      <c r="AJ582" s="15">
        <v>130467.85</v>
      </c>
      <c r="AK582" s="16">
        <v>-3.09210865449938E-2</v>
      </c>
      <c r="AL582" s="17">
        <v>11733.04</v>
      </c>
      <c r="AM582" s="16">
        <v>-8.0231912778720396E-2</v>
      </c>
      <c r="AN582" s="17">
        <v>43087.83</v>
      </c>
      <c r="AO582" s="16">
        <v>-7.7226279623299102E-2</v>
      </c>
      <c r="AP582" s="18">
        <v>11.119697026516601</v>
      </c>
      <c r="AQ582" s="16">
        <v>5.3612238692364401E-2</v>
      </c>
      <c r="AR582" s="18">
        <v>3.0279512799785899</v>
      </c>
      <c r="AS582" s="16">
        <v>5.0180441917442503E-2</v>
      </c>
    </row>
    <row r="583" spans="2:45" x14ac:dyDescent="0.2">
      <c r="B583" s="29"/>
      <c r="C583" s="29"/>
      <c r="D583" s="29"/>
      <c r="E583" s="14" t="s">
        <v>304</v>
      </c>
      <c r="F583" s="15">
        <v>114647.01</v>
      </c>
      <c r="G583" s="16">
        <v>0.17651125606345</v>
      </c>
      <c r="H583" s="17">
        <v>17203.55</v>
      </c>
      <c r="I583" s="16">
        <v>0.28098392026775998</v>
      </c>
      <c r="J583" s="17">
        <v>34705.65</v>
      </c>
      <c r="K583" s="16">
        <v>0.229059370193681</v>
      </c>
      <c r="L583" s="18">
        <v>6.6641483879780603</v>
      </c>
      <c r="M583" s="16">
        <v>-8.1556577370988897E-2</v>
      </c>
      <c r="N583" s="18">
        <v>3.3034105397824298</v>
      </c>
      <c r="O583" s="16">
        <v>-4.2754740254696298E-2</v>
      </c>
      <c r="P583" s="15">
        <v>403147.55</v>
      </c>
      <c r="Q583" s="16">
        <v>0.31472422794661897</v>
      </c>
      <c r="R583" s="17">
        <v>59497.34</v>
      </c>
      <c r="S583" s="16">
        <v>0.38898988373284699</v>
      </c>
      <c r="T583" s="17">
        <v>117427.24</v>
      </c>
      <c r="U583" s="16">
        <v>0.31417353183568703</v>
      </c>
      <c r="V583" s="18">
        <v>6.7758919978607404</v>
      </c>
      <c r="W583" s="16">
        <v>-5.3467384216394E-2</v>
      </c>
      <c r="X583" s="18">
        <v>3.4331689137886601</v>
      </c>
      <c r="Y583" s="16">
        <v>4.1904367847217999E-4</v>
      </c>
      <c r="Z583" s="15">
        <v>704813.46</v>
      </c>
      <c r="AA583" s="16">
        <v>0.31899186630977699</v>
      </c>
      <c r="AB583" s="17">
        <v>101761.18</v>
      </c>
      <c r="AC583" s="16">
        <v>0.37082132340648899</v>
      </c>
      <c r="AD583" s="17">
        <v>205564.75</v>
      </c>
      <c r="AE583" s="16">
        <v>0.28209410101278498</v>
      </c>
      <c r="AF583" s="18">
        <v>6.9261525858878601</v>
      </c>
      <c r="AG583" s="16">
        <v>-3.7809053748825899E-2</v>
      </c>
      <c r="AH583" s="18">
        <v>3.4286688744057501</v>
      </c>
      <c r="AI583" s="16">
        <v>2.8779295737999901E-2</v>
      </c>
      <c r="AJ583" s="15">
        <v>1229394.8999999999</v>
      </c>
      <c r="AK583" s="16">
        <v>0.37952361263520901</v>
      </c>
      <c r="AL583" s="17">
        <v>196425.15</v>
      </c>
      <c r="AM583" s="16">
        <v>0.63693490683416198</v>
      </c>
      <c r="AN583" s="17">
        <v>386339.08</v>
      </c>
      <c r="AO583" s="16">
        <v>0.42369597499619199</v>
      </c>
      <c r="AP583" s="18">
        <v>6.2588466904568998</v>
      </c>
      <c r="AQ583" s="16">
        <v>-0.157252003805568</v>
      </c>
      <c r="AR583" s="18">
        <v>3.1821655215413398</v>
      </c>
      <c r="AS583" s="16">
        <v>-3.10265415768286E-2</v>
      </c>
    </row>
    <row r="584" spans="2:45" x14ac:dyDescent="0.2">
      <c r="B584" s="29"/>
      <c r="C584" s="29"/>
      <c r="D584" s="29"/>
      <c r="E584" s="14" t="s">
        <v>305</v>
      </c>
      <c r="F584" s="15">
        <v>20878.599999999999</v>
      </c>
      <c r="G584" s="16">
        <v>2.21660406622201E-2</v>
      </c>
      <c r="H584" s="17">
        <v>1304.17</v>
      </c>
      <c r="I584" s="16">
        <v>-0.113412644459551</v>
      </c>
      <c r="J584" s="17">
        <v>4944.3</v>
      </c>
      <c r="K584" s="16">
        <v>-0.103152922738701</v>
      </c>
      <c r="L584" s="18">
        <v>16.009109241893299</v>
      </c>
      <c r="M584" s="16">
        <v>0.15292197015276099</v>
      </c>
      <c r="N584" s="18">
        <v>4.2227615638209697</v>
      </c>
      <c r="O584" s="16">
        <v>0.13973281128774701</v>
      </c>
      <c r="P584" s="15">
        <v>81397.240000000005</v>
      </c>
      <c r="Q584" s="16">
        <v>0.17463877550578599</v>
      </c>
      <c r="R584" s="17">
        <v>5078.71</v>
      </c>
      <c r="S584" s="16">
        <v>-5.4708363098220102E-4</v>
      </c>
      <c r="T584" s="17">
        <v>18207.21</v>
      </c>
      <c r="U584" s="16">
        <v>-1.645807989248E-2</v>
      </c>
      <c r="V584" s="18">
        <v>16.027148626324401</v>
      </c>
      <c r="W584" s="16">
        <v>0.17528175291459799</v>
      </c>
      <c r="X584" s="18">
        <v>4.4706047768988197</v>
      </c>
      <c r="Y584" s="16">
        <v>0.194294570969965</v>
      </c>
      <c r="Z584" s="15">
        <v>151976.78</v>
      </c>
      <c r="AA584" s="16">
        <v>0.19810547430230799</v>
      </c>
      <c r="AB584" s="17">
        <v>9639.08</v>
      </c>
      <c r="AC584" s="16">
        <v>5.6178962720117701E-2</v>
      </c>
      <c r="AD584" s="17">
        <v>34091.17</v>
      </c>
      <c r="AE584" s="16">
        <v>5.8185805959780901E-2</v>
      </c>
      <c r="AF584" s="18">
        <v>15.766730849832101</v>
      </c>
      <c r="AG584" s="16">
        <v>0.13437733243300801</v>
      </c>
      <c r="AH584" s="18">
        <v>4.4579514284783999</v>
      </c>
      <c r="AI584" s="16">
        <v>0.132225992405577</v>
      </c>
      <c r="AJ584" s="15">
        <v>260248.82</v>
      </c>
      <c r="AK584" s="16">
        <v>0.19509224248217</v>
      </c>
      <c r="AL584" s="17">
        <v>17227.560000000001</v>
      </c>
      <c r="AM584" s="16">
        <v>0.111332878759827</v>
      </c>
      <c r="AN584" s="17">
        <v>61548.24</v>
      </c>
      <c r="AO584" s="16">
        <v>0.13697557695540399</v>
      </c>
      <c r="AP584" s="18">
        <v>15.1065397537434</v>
      </c>
      <c r="AQ584" s="16">
        <v>7.5368384507630601E-2</v>
      </c>
      <c r="AR584" s="18">
        <v>4.2283714367787004</v>
      </c>
      <c r="AS584" s="16">
        <v>5.1115139766142098E-2</v>
      </c>
    </row>
    <row r="585" spans="2:45" x14ac:dyDescent="0.2">
      <c r="B585" s="29"/>
      <c r="C585" s="29"/>
      <c r="D585" s="29"/>
      <c r="E585" s="14" t="s">
        <v>306</v>
      </c>
      <c r="F585" s="15">
        <v>24111.84</v>
      </c>
      <c r="G585" s="16">
        <v>5.7782266148593303E-2</v>
      </c>
      <c r="H585" s="17">
        <v>2186.7399999999998</v>
      </c>
      <c r="I585" s="16">
        <v>4.9218071442029901E-3</v>
      </c>
      <c r="J585" s="17">
        <v>6923.66</v>
      </c>
      <c r="K585" s="16">
        <v>-1.2036227117256E-2</v>
      </c>
      <c r="L585" s="18">
        <v>11.0263863102152</v>
      </c>
      <c r="M585" s="16">
        <v>5.2601564249670003E-2</v>
      </c>
      <c r="N585" s="18">
        <v>3.4825280270839398</v>
      </c>
      <c r="O585" s="16">
        <v>7.0669082391683694E-2</v>
      </c>
      <c r="P585" s="15">
        <v>83495.95</v>
      </c>
      <c r="Q585" s="16">
        <v>7.4500744723044701E-2</v>
      </c>
      <c r="R585" s="17">
        <v>7582.83</v>
      </c>
      <c r="S585" s="16">
        <v>1.0612805203113401E-2</v>
      </c>
      <c r="T585" s="17">
        <v>23590.59</v>
      </c>
      <c r="U585" s="16">
        <v>-1.8015775458834E-2</v>
      </c>
      <c r="V585" s="18">
        <v>11.011185797387</v>
      </c>
      <c r="W585" s="16">
        <v>6.3217029500324998E-2</v>
      </c>
      <c r="X585" s="18">
        <v>3.5393752339386202</v>
      </c>
      <c r="Y585" s="16">
        <v>9.4213855854056394E-2</v>
      </c>
      <c r="Z585" s="15">
        <v>162558.23000000001</v>
      </c>
      <c r="AA585" s="16">
        <v>7.9926384039449599E-2</v>
      </c>
      <c r="AB585" s="17">
        <v>14895.1</v>
      </c>
      <c r="AC585" s="16">
        <v>1.6428568991459901E-2</v>
      </c>
      <c r="AD585" s="17">
        <v>45771.54</v>
      </c>
      <c r="AE585" s="16">
        <v>-1.3418267695096699E-3</v>
      </c>
      <c r="AF585" s="18">
        <v>10.9135373377822</v>
      </c>
      <c r="AG585" s="16">
        <v>6.24714977374108E-2</v>
      </c>
      <c r="AH585" s="18">
        <v>3.5515132328953798</v>
      </c>
      <c r="AI585" s="16">
        <v>8.1377405189675997E-2</v>
      </c>
      <c r="AJ585" s="15">
        <v>287572.74</v>
      </c>
      <c r="AK585" s="16">
        <v>8.6298505502910294E-2</v>
      </c>
      <c r="AL585" s="17">
        <v>25770.03</v>
      </c>
      <c r="AM585" s="16">
        <v>-3.5334500323067198E-3</v>
      </c>
      <c r="AN585" s="17">
        <v>79392.759999999995</v>
      </c>
      <c r="AO585" s="16">
        <v>-1.90246692117562E-3</v>
      </c>
      <c r="AP585" s="18">
        <v>11.159193062639</v>
      </c>
      <c r="AQ585" s="16">
        <v>9.0150497814632705E-2</v>
      </c>
      <c r="AR585" s="18">
        <v>3.6221532038941602</v>
      </c>
      <c r="AS585" s="16">
        <v>8.8369091697895599E-2</v>
      </c>
    </row>
    <row r="586" spans="2:45" x14ac:dyDescent="0.2">
      <c r="B586" s="29"/>
      <c r="C586" s="29"/>
      <c r="D586" s="29"/>
      <c r="E586" s="14" t="s">
        <v>307</v>
      </c>
      <c r="F586" s="15">
        <v>34001.54</v>
      </c>
      <c r="G586" s="16">
        <v>0.59824783564739703</v>
      </c>
      <c r="H586" s="17">
        <v>2205.0300000000002</v>
      </c>
      <c r="I586" s="16">
        <v>0.498959919512726</v>
      </c>
      <c r="J586" s="17">
        <v>8611.3799999999992</v>
      </c>
      <c r="K586" s="16">
        <v>0.56927484150312802</v>
      </c>
      <c r="L586" s="18">
        <v>15.4199897507063</v>
      </c>
      <c r="M586" s="16">
        <v>6.6237872568965794E-2</v>
      </c>
      <c r="N586" s="18">
        <v>3.94844264217814</v>
      </c>
      <c r="O586" s="16">
        <v>1.84626640139831E-2</v>
      </c>
      <c r="P586" s="15">
        <v>110454.46</v>
      </c>
      <c r="Q586" s="16">
        <v>0.56160366049435195</v>
      </c>
      <c r="R586" s="17">
        <v>7262.57</v>
      </c>
      <c r="S586" s="16">
        <v>0.43098060387291998</v>
      </c>
      <c r="T586" s="17">
        <v>28263.09</v>
      </c>
      <c r="U586" s="16">
        <v>0.60620874452650098</v>
      </c>
      <c r="V586" s="18">
        <v>15.208729141337001</v>
      </c>
      <c r="W586" s="16">
        <v>9.12821992610542E-2</v>
      </c>
      <c r="X586" s="18">
        <v>3.9080815296558198</v>
      </c>
      <c r="Y586" s="16">
        <v>-2.77704153860143E-2</v>
      </c>
      <c r="Z586" s="15">
        <v>205313.21</v>
      </c>
      <c r="AA586" s="16">
        <v>0.40451297832202199</v>
      </c>
      <c r="AB586" s="17">
        <v>13837.55</v>
      </c>
      <c r="AC586" s="16">
        <v>0.31657792781135402</v>
      </c>
      <c r="AD586" s="17">
        <v>52604.67</v>
      </c>
      <c r="AE586" s="16">
        <v>0.50580772256209605</v>
      </c>
      <c r="AF586" s="18">
        <v>14.837396070836199</v>
      </c>
      <c r="AG586" s="16">
        <v>6.6790615772246306E-2</v>
      </c>
      <c r="AH586" s="18">
        <v>3.9029464494311998</v>
      </c>
      <c r="AI586" s="16">
        <v>-6.7269374915758504E-2</v>
      </c>
      <c r="AJ586" s="15">
        <v>341086.23</v>
      </c>
      <c r="AK586" s="16">
        <v>9.1774365972292396E-2</v>
      </c>
      <c r="AL586" s="17">
        <v>23215.89</v>
      </c>
      <c r="AM586" s="16">
        <v>-3.80593202325476E-2</v>
      </c>
      <c r="AN586" s="17">
        <v>88367.51</v>
      </c>
      <c r="AO586" s="16">
        <v>0.208431360750925</v>
      </c>
      <c r="AP586" s="18">
        <v>14.691929966932101</v>
      </c>
      <c r="AQ586" s="16">
        <v>0.134970574522565</v>
      </c>
      <c r="AR586" s="18">
        <v>3.8598601454312802</v>
      </c>
      <c r="AS586" s="16">
        <v>-9.6535888232941694E-2</v>
      </c>
    </row>
    <row r="587" spans="2:45" x14ac:dyDescent="0.2">
      <c r="B587" s="29"/>
      <c r="C587" s="29"/>
      <c r="D587" s="29"/>
      <c r="E587" s="14" t="s">
        <v>308</v>
      </c>
      <c r="F587" s="15">
        <v>24680.31</v>
      </c>
      <c r="G587" s="16">
        <v>0.135756649247042</v>
      </c>
      <c r="H587" s="17">
        <v>1982.38</v>
      </c>
      <c r="I587" s="16">
        <v>0.172194397961175</v>
      </c>
      <c r="J587" s="17">
        <v>7200.69</v>
      </c>
      <c r="K587" s="16">
        <v>0.11161214628649101</v>
      </c>
      <c r="L587" s="18">
        <v>12.4498380734269</v>
      </c>
      <c r="M587" s="16">
        <v>-3.1085073241699498E-2</v>
      </c>
      <c r="N587" s="18">
        <v>3.4274923653149898</v>
      </c>
      <c r="O587" s="16">
        <v>2.1720258312406499E-2</v>
      </c>
      <c r="P587" s="15">
        <v>82074.429999999993</v>
      </c>
      <c r="Q587" s="16">
        <v>0.119032630986355</v>
      </c>
      <c r="R587" s="17">
        <v>6669.59</v>
      </c>
      <c r="S587" s="16">
        <v>0.164465046441791</v>
      </c>
      <c r="T587" s="17">
        <v>24254.22</v>
      </c>
      <c r="U587" s="16">
        <v>0.102418444319601</v>
      </c>
      <c r="V587" s="18">
        <v>12.305768420547601</v>
      </c>
      <c r="W587" s="16">
        <v>-3.9015697031235003E-2</v>
      </c>
      <c r="X587" s="18">
        <v>3.3839237048233302</v>
      </c>
      <c r="Y587" s="16">
        <v>1.5070671896285101E-2</v>
      </c>
      <c r="Z587" s="15">
        <v>148159.85</v>
      </c>
      <c r="AA587" s="16">
        <v>9.7404202389804601E-2</v>
      </c>
      <c r="AB587" s="17">
        <v>11845.25</v>
      </c>
      <c r="AC587" s="16">
        <v>9.44121943309814E-2</v>
      </c>
      <c r="AD587" s="17">
        <v>43504</v>
      </c>
      <c r="AE587" s="16">
        <v>6.8348624867051899E-2</v>
      </c>
      <c r="AF587" s="18">
        <v>12.5079546653722</v>
      </c>
      <c r="AG587" s="16">
        <v>2.7338950299729001E-3</v>
      </c>
      <c r="AH587" s="18">
        <v>3.4056603990437702</v>
      </c>
      <c r="AI587" s="16">
        <v>2.7196719166806001E-2</v>
      </c>
      <c r="AJ587" s="15">
        <v>260169.93</v>
      </c>
      <c r="AK587" s="16">
        <v>0.109710694159905</v>
      </c>
      <c r="AL587" s="17">
        <v>20623.419999999998</v>
      </c>
      <c r="AM587" s="16">
        <v>9.9252078211980899E-2</v>
      </c>
      <c r="AN587" s="17">
        <v>76919.240000000005</v>
      </c>
      <c r="AO587" s="16">
        <v>9.3663570292323098E-2</v>
      </c>
      <c r="AP587" s="18">
        <v>12.6152660421986</v>
      </c>
      <c r="AQ587" s="16">
        <v>9.5143017286228697E-3</v>
      </c>
      <c r="AR587" s="18">
        <v>3.3823778030048102</v>
      </c>
      <c r="AS587" s="16">
        <v>1.4672815574622401E-2</v>
      </c>
    </row>
    <row r="588" spans="2:45" x14ac:dyDescent="0.2">
      <c r="B588" s="29"/>
      <c r="C588" s="29"/>
      <c r="D588" s="29"/>
      <c r="E588" s="14" t="s">
        <v>309</v>
      </c>
      <c r="F588" s="15">
        <v>20190.28</v>
      </c>
      <c r="G588" s="16">
        <v>5.1857578687649501E-2</v>
      </c>
      <c r="H588" s="17">
        <v>1935.07</v>
      </c>
      <c r="I588" s="16">
        <v>0.133475866916589</v>
      </c>
      <c r="J588" s="17">
        <v>6346.23</v>
      </c>
      <c r="K588" s="16">
        <v>1.3250330499869199E-2</v>
      </c>
      <c r="L588" s="18">
        <v>10.433875777103699</v>
      </c>
      <c r="M588" s="16">
        <v>-7.2007080707387705E-2</v>
      </c>
      <c r="N588" s="18">
        <v>3.1814604891407998</v>
      </c>
      <c r="O588" s="16">
        <v>3.8102379072241899E-2</v>
      </c>
      <c r="P588" s="15">
        <v>69742.33</v>
      </c>
      <c r="Q588" s="16">
        <v>0.17599330512212799</v>
      </c>
      <c r="R588" s="17">
        <v>6828.96</v>
      </c>
      <c r="S588" s="16">
        <v>0.27831678256881598</v>
      </c>
      <c r="T588" s="17">
        <v>22257.29</v>
      </c>
      <c r="U588" s="16">
        <v>0.140830826890391</v>
      </c>
      <c r="V588" s="18">
        <v>10.2127307818467</v>
      </c>
      <c r="W588" s="16">
        <v>-8.0045477648401295E-2</v>
      </c>
      <c r="X588" s="18">
        <v>3.13346009329977</v>
      </c>
      <c r="Y588" s="16">
        <v>3.0821816349037901E-2</v>
      </c>
      <c r="Z588" s="15">
        <v>124526.42</v>
      </c>
      <c r="AA588" s="16">
        <v>0.19636654581284699</v>
      </c>
      <c r="AB588" s="17">
        <v>11813.88</v>
      </c>
      <c r="AC588" s="16">
        <v>0.196418606959229</v>
      </c>
      <c r="AD588" s="17">
        <v>39811.089999999997</v>
      </c>
      <c r="AE588" s="16">
        <v>0.114702895432195</v>
      </c>
      <c r="AF588" s="18">
        <v>10.5406877334119</v>
      </c>
      <c r="AG588" s="16">
        <v>-4.3514156399272199E-5</v>
      </c>
      <c r="AH588" s="18">
        <v>3.1279329453175002</v>
      </c>
      <c r="AI588" s="16">
        <v>7.3260463138017207E-2</v>
      </c>
      <c r="AJ588" s="15">
        <v>220677.15</v>
      </c>
      <c r="AK588" s="16">
        <v>0.166772719858577</v>
      </c>
      <c r="AL588" s="17">
        <v>20464.48</v>
      </c>
      <c r="AM588" s="16">
        <v>0.116235433752893</v>
      </c>
      <c r="AN588" s="17">
        <v>71530.429999999993</v>
      </c>
      <c r="AO588" s="16">
        <v>8.6250472090151797E-2</v>
      </c>
      <c r="AP588" s="18">
        <v>10.7834232777965</v>
      </c>
      <c r="AQ588" s="16">
        <v>4.5274755286859501E-2</v>
      </c>
      <c r="AR588" s="18">
        <v>3.0850807132013598</v>
      </c>
      <c r="AS588" s="16">
        <v>7.4128619353771297E-2</v>
      </c>
    </row>
    <row r="589" spans="2:45" x14ac:dyDescent="0.2">
      <c r="B589" s="29"/>
      <c r="C589" s="29"/>
      <c r="D589" s="29"/>
      <c r="E589" s="14" t="s">
        <v>310</v>
      </c>
      <c r="F589" s="15">
        <v>8359.14</v>
      </c>
      <c r="G589" s="16">
        <v>-9.6154802658183894E-2</v>
      </c>
      <c r="H589" s="17">
        <v>988.86</v>
      </c>
      <c r="I589" s="16">
        <v>-9.3246526981798306E-2</v>
      </c>
      <c r="J589" s="17">
        <v>2959.95</v>
      </c>
      <c r="K589" s="16">
        <v>-0.17413491961630101</v>
      </c>
      <c r="L589" s="18">
        <v>8.45330987197379</v>
      </c>
      <c r="M589" s="16">
        <v>-3.2073499169573299E-3</v>
      </c>
      <c r="N589" s="18">
        <v>2.8240814878629701</v>
      </c>
      <c r="O589" s="16">
        <v>9.4422344291257801E-2</v>
      </c>
      <c r="P589" s="15">
        <v>27949.42</v>
      </c>
      <c r="Q589" s="16">
        <v>-4.4453424934344201E-4</v>
      </c>
      <c r="R589" s="17">
        <v>3303.27</v>
      </c>
      <c r="S589" s="16">
        <v>-1.11953590148084E-2</v>
      </c>
      <c r="T589" s="17">
        <v>10023.56</v>
      </c>
      <c r="U589" s="16">
        <v>-7.5266158643467196E-2</v>
      </c>
      <c r="V589" s="18">
        <v>8.4611369945538808</v>
      </c>
      <c r="W589" s="16">
        <v>1.0872546830639301E-2</v>
      </c>
      <c r="X589" s="18">
        <v>2.7883725941681399</v>
      </c>
      <c r="Y589" s="16">
        <v>8.09115239952337E-2</v>
      </c>
      <c r="Z589" s="15">
        <v>51153.67</v>
      </c>
      <c r="AA589" s="16">
        <v>-8.57958777803038E-2</v>
      </c>
      <c r="AB589" s="17">
        <v>5902.64</v>
      </c>
      <c r="AC589" s="16">
        <v>-0.141271804122961</v>
      </c>
      <c r="AD589" s="17">
        <v>18388.439999999999</v>
      </c>
      <c r="AE589" s="16">
        <v>-0.19019520197293799</v>
      </c>
      <c r="AF589" s="18">
        <v>8.6662357860211703</v>
      </c>
      <c r="AG589" s="16">
        <v>6.4602427879986796E-2</v>
      </c>
      <c r="AH589" s="18">
        <v>2.7818384811327102</v>
      </c>
      <c r="AI589" s="16">
        <v>0.12891912278981801</v>
      </c>
      <c r="AJ589" s="15">
        <v>96281.46</v>
      </c>
      <c r="AK589" s="16">
        <v>-0.26144939355850699</v>
      </c>
      <c r="AL589" s="17">
        <v>10931.17</v>
      </c>
      <c r="AM589" s="16">
        <v>-0.27557435900494598</v>
      </c>
      <c r="AN589" s="17">
        <v>35094.370000000003</v>
      </c>
      <c r="AO589" s="16">
        <v>-0.30832108904675898</v>
      </c>
      <c r="AP589" s="18">
        <v>8.8079738948346797</v>
      </c>
      <c r="AQ589" s="16">
        <v>1.94981577778463E-2</v>
      </c>
      <c r="AR589" s="18">
        <v>2.74350159299056</v>
      </c>
      <c r="AS589" s="16">
        <v>6.776510711257E-2</v>
      </c>
    </row>
    <row r="590" spans="2:45" x14ac:dyDescent="0.2">
      <c r="B590" s="29"/>
      <c r="C590" s="29"/>
      <c r="D590" s="29"/>
      <c r="E590" s="14" t="s">
        <v>311</v>
      </c>
      <c r="F590" s="15">
        <v>17839.23</v>
      </c>
      <c r="G590" s="16">
        <v>0.37307970286627401</v>
      </c>
      <c r="H590" s="17">
        <v>1120.3699999999999</v>
      </c>
      <c r="I590" s="16">
        <v>2.3178293865697301E-2</v>
      </c>
      <c r="J590" s="17">
        <v>4542.8900000000003</v>
      </c>
      <c r="K590" s="16">
        <v>0.45663340558427101</v>
      </c>
      <c r="L590" s="18">
        <v>15.922623776073999</v>
      </c>
      <c r="M590" s="16">
        <v>0.34197501168501598</v>
      </c>
      <c r="N590" s="18">
        <v>3.92684612658462</v>
      </c>
      <c r="O590" s="16">
        <v>-5.7360831076424999E-2</v>
      </c>
      <c r="P590" s="15">
        <v>62198.87</v>
      </c>
      <c r="Q590" s="16">
        <v>0.420857377364874</v>
      </c>
      <c r="R590" s="17">
        <v>3905.08</v>
      </c>
      <c r="S590" s="16">
        <v>0.17759094856701699</v>
      </c>
      <c r="T590" s="17">
        <v>15841.81</v>
      </c>
      <c r="U590" s="16">
        <v>0.38749765711352901</v>
      </c>
      <c r="V590" s="18">
        <v>15.9276813791267</v>
      </c>
      <c r="W590" s="16">
        <v>0.20657973729662399</v>
      </c>
      <c r="X590" s="18">
        <v>3.9262476951813001</v>
      </c>
      <c r="Y590" s="16">
        <v>2.4043082220942199E-2</v>
      </c>
      <c r="Z590" s="15">
        <v>116791.27</v>
      </c>
      <c r="AA590" s="16">
        <v>0.4819848610529</v>
      </c>
      <c r="AB590" s="17">
        <v>7425.59</v>
      </c>
      <c r="AC590" s="16">
        <v>0.35145873145873102</v>
      </c>
      <c r="AD590" s="17">
        <v>29379.87</v>
      </c>
      <c r="AE590" s="16">
        <v>0.41227172458945199</v>
      </c>
      <c r="AF590" s="18">
        <v>15.7282141890409</v>
      </c>
      <c r="AG590" s="16">
        <v>9.6581661397297805E-2</v>
      </c>
      <c r="AH590" s="18">
        <v>3.97521398154587</v>
      </c>
      <c r="AI590" s="16">
        <v>4.9362410398547003E-2</v>
      </c>
      <c r="AJ590" s="15">
        <v>206521.05</v>
      </c>
      <c r="AK590" s="16">
        <v>0.41296902198164098</v>
      </c>
      <c r="AL590" s="17">
        <v>14223.87</v>
      </c>
      <c r="AM590" s="16">
        <v>0.46693185263718101</v>
      </c>
      <c r="AN590" s="17">
        <v>52635.76</v>
      </c>
      <c r="AO590" s="16">
        <v>0.330699361091504</v>
      </c>
      <c r="AP590" s="18">
        <v>14.519329127726801</v>
      </c>
      <c r="AQ590" s="16">
        <v>-3.6786187823604398E-2</v>
      </c>
      <c r="AR590" s="18">
        <v>3.9235882601486098</v>
      </c>
      <c r="AS590" s="16">
        <v>6.1824378440112598E-2</v>
      </c>
    </row>
    <row r="591" spans="2:45" x14ac:dyDescent="0.2">
      <c r="B591" s="29"/>
      <c r="C591" s="29"/>
      <c r="D591" s="29"/>
      <c r="E591" s="14" t="s">
        <v>312</v>
      </c>
      <c r="F591" s="15">
        <v>4885.67</v>
      </c>
      <c r="G591" s="16">
        <v>8.3587836204391905E-2</v>
      </c>
      <c r="H591" s="17">
        <v>256.60000000000002</v>
      </c>
      <c r="I591" s="16">
        <v>-6.9581928278763E-2</v>
      </c>
      <c r="J591" s="17">
        <v>1163.23</v>
      </c>
      <c r="K591" s="16">
        <v>9.5258271660734903E-2</v>
      </c>
      <c r="L591" s="18">
        <v>19.040023382696798</v>
      </c>
      <c r="M591" s="16">
        <v>0.164624666199568</v>
      </c>
      <c r="N591" s="18">
        <v>4.2000894062223297</v>
      </c>
      <c r="O591" s="16">
        <v>-1.0655418688276399E-2</v>
      </c>
      <c r="P591" s="15">
        <v>18599.330000000002</v>
      </c>
      <c r="Q591" s="16">
        <v>0.45727256131146699</v>
      </c>
      <c r="R591" s="17">
        <v>938.84</v>
      </c>
      <c r="S591" s="16">
        <v>0.279718659269659</v>
      </c>
      <c r="T591" s="17">
        <v>4207.9399999999996</v>
      </c>
      <c r="U591" s="16">
        <v>0.438026922380297</v>
      </c>
      <c r="V591" s="18">
        <v>19.810968855182999</v>
      </c>
      <c r="W591" s="16">
        <v>0.138744481652818</v>
      </c>
      <c r="X591" s="18">
        <v>4.4200558943330996</v>
      </c>
      <c r="Y591" s="16">
        <v>1.33833648255446E-2</v>
      </c>
      <c r="Z591" s="15">
        <v>35886.01</v>
      </c>
      <c r="AA591" s="16">
        <v>0.45052997320526</v>
      </c>
      <c r="AB591" s="17">
        <v>1702.16</v>
      </c>
      <c r="AC591" s="16">
        <v>0.27069538277779898</v>
      </c>
      <c r="AD591" s="17">
        <v>7499.67</v>
      </c>
      <c r="AE591" s="16">
        <v>0.379391716664153</v>
      </c>
      <c r="AF591" s="18">
        <v>21.0826303050242</v>
      </c>
      <c r="AG591" s="16">
        <v>0.14152454857775101</v>
      </c>
      <c r="AH591" s="18">
        <v>4.7850118738557796</v>
      </c>
      <c r="AI591" s="16">
        <v>5.1572193512328501E-2</v>
      </c>
      <c r="AJ591" s="15">
        <v>61132.29</v>
      </c>
      <c r="AK591" s="16">
        <v>0.28405900358821501</v>
      </c>
      <c r="AL591" s="17">
        <v>2931.43</v>
      </c>
      <c r="AM591" s="16">
        <v>0.16286902088969599</v>
      </c>
      <c r="AN591" s="17">
        <v>12607.59</v>
      </c>
      <c r="AO591" s="16">
        <v>0.20565801729364599</v>
      </c>
      <c r="AP591" s="18">
        <v>20.854084866430401</v>
      </c>
      <c r="AQ591" s="16">
        <v>0.104216365318424</v>
      </c>
      <c r="AR591" s="18">
        <v>4.8488481938261003</v>
      </c>
      <c r="AS591" s="16">
        <v>6.50275494128566E-2</v>
      </c>
    </row>
    <row r="592" spans="2:45" x14ac:dyDescent="0.2">
      <c r="B592" s="29"/>
      <c r="C592" s="29"/>
      <c r="D592" s="29"/>
      <c r="E592" s="14" t="s">
        <v>313</v>
      </c>
      <c r="F592" s="15">
        <v>14891.53</v>
      </c>
      <c r="G592" s="16">
        <v>-7.3507654442040202E-2</v>
      </c>
      <c r="H592" s="17">
        <v>1053.28</v>
      </c>
      <c r="I592" s="16">
        <v>-8.0201201620790905E-2</v>
      </c>
      <c r="J592" s="17">
        <v>4051.16</v>
      </c>
      <c r="K592" s="16">
        <v>-5.4481292259002598E-2</v>
      </c>
      <c r="L592" s="18">
        <v>14.138244341485599</v>
      </c>
      <c r="M592" s="16">
        <v>7.2771862613274898E-3</v>
      </c>
      <c r="N592" s="18">
        <v>3.6758681464074501</v>
      </c>
      <c r="O592" s="16">
        <v>-2.0122671320269001E-2</v>
      </c>
      <c r="P592" s="15">
        <v>53286.06</v>
      </c>
      <c r="Q592" s="16">
        <v>0.148880378673444</v>
      </c>
      <c r="R592" s="17">
        <v>3719.85</v>
      </c>
      <c r="S592" s="16">
        <v>9.3710031665946394E-2</v>
      </c>
      <c r="T592" s="17">
        <v>13877.7</v>
      </c>
      <c r="U592" s="16">
        <v>0.121831896185867</v>
      </c>
      <c r="V592" s="18">
        <v>14.3247872898101</v>
      </c>
      <c r="W592" s="16">
        <v>5.0443303444389298E-2</v>
      </c>
      <c r="X592" s="18">
        <v>3.8396895739207499</v>
      </c>
      <c r="Y592" s="16">
        <v>2.4110994329488999E-2</v>
      </c>
      <c r="Z592" s="15">
        <v>99893.57</v>
      </c>
      <c r="AA592" s="16">
        <v>0.200094740303325</v>
      </c>
      <c r="AB592" s="17">
        <v>6947.48</v>
      </c>
      <c r="AC592" s="16">
        <v>0.112657830507172</v>
      </c>
      <c r="AD592" s="17">
        <v>25481.97</v>
      </c>
      <c r="AE592" s="16">
        <v>0.13608719553054699</v>
      </c>
      <c r="AF592" s="18">
        <v>14.378388998600901</v>
      </c>
      <c r="AG592" s="16">
        <v>7.8583826400877896E-2</v>
      </c>
      <c r="AH592" s="18">
        <v>3.9201666904089398</v>
      </c>
      <c r="AI592" s="16">
        <v>5.6340345199372401E-2</v>
      </c>
      <c r="AJ592" s="15">
        <v>178123.19</v>
      </c>
      <c r="AK592" s="16">
        <v>9.4807716006604897E-2</v>
      </c>
      <c r="AL592" s="17">
        <v>12590.53</v>
      </c>
      <c r="AM592" s="16">
        <v>3.3057261290947298E-2</v>
      </c>
      <c r="AN592" s="17">
        <v>46001.41</v>
      </c>
      <c r="AO592" s="16">
        <v>6.13283640078593E-2</v>
      </c>
      <c r="AP592" s="18">
        <v>14.147394112876899</v>
      </c>
      <c r="AQ592" s="16">
        <v>5.97744743001873E-2</v>
      </c>
      <c r="AR592" s="18">
        <v>3.8721245718337798</v>
      </c>
      <c r="AS592" s="16">
        <v>3.1544763274128099E-2</v>
      </c>
    </row>
    <row r="593" spans="2:45" x14ac:dyDescent="0.2">
      <c r="B593" s="29"/>
      <c r="C593" s="29"/>
      <c r="D593" s="29"/>
      <c r="E593" s="14" t="s">
        <v>314</v>
      </c>
      <c r="F593" s="15">
        <v>57477.16</v>
      </c>
      <c r="G593" s="16">
        <v>0.22443581673030899</v>
      </c>
      <c r="H593" s="17">
        <v>3167.44</v>
      </c>
      <c r="I593" s="16">
        <v>0.114926749596964</v>
      </c>
      <c r="J593" s="17">
        <v>13001.21</v>
      </c>
      <c r="K593" s="16">
        <v>0.117030727514546</v>
      </c>
      <c r="L593" s="18">
        <v>18.146250599853499</v>
      </c>
      <c r="M593" s="16">
        <v>9.82208626467449E-2</v>
      </c>
      <c r="N593" s="18">
        <v>4.42090851543818</v>
      </c>
      <c r="O593" s="16">
        <v>9.6152313960732205E-2</v>
      </c>
      <c r="P593" s="15">
        <v>203749.02</v>
      </c>
      <c r="Q593" s="16">
        <v>0.39254868390701497</v>
      </c>
      <c r="R593" s="17">
        <v>10954.77</v>
      </c>
      <c r="S593" s="16">
        <v>0.28533363057175398</v>
      </c>
      <c r="T593" s="17">
        <v>45277.919999999998</v>
      </c>
      <c r="U593" s="16">
        <v>0.25841597394559102</v>
      </c>
      <c r="V593" s="18">
        <v>18.599114358402801</v>
      </c>
      <c r="W593" s="16">
        <v>8.3414181956453198E-2</v>
      </c>
      <c r="X593" s="18">
        <v>4.4999642209712798</v>
      </c>
      <c r="Y593" s="16">
        <v>0.10658853092977599</v>
      </c>
      <c r="Z593" s="15">
        <v>382384.93</v>
      </c>
      <c r="AA593" s="16">
        <v>0.45198898814326799</v>
      </c>
      <c r="AB593" s="17">
        <v>20796.71</v>
      </c>
      <c r="AC593" s="16">
        <v>0.39189148489458397</v>
      </c>
      <c r="AD593" s="17">
        <v>84626.45</v>
      </c>
      <c r="AE593" s="16">
        <v>0.334375849984823</v>
      </c>
      <c r="AF593" s="18">
        <v>18.3867991619828</v>
      </c>
      <c r="AG593" s="16">
        <v>4.3176859619365703E-2</v>
      </c>
      <c r="AH593" s="18">
        <v>4.5185037302167403</v>
      </c>
      <c r="AI593" s="16">
        <v>8.81409373227061E-2</v>
      </c>
      <c r="AJ593" s="15">
        <v>639049.36</v>
      </c>
      <c r="AK593" s="16">
        <v>0.377539108041403</v>
      </c>
      <c r="AL593" s="17">
        <v>35323.379999999997</v>
      </c>
      <c r="AM593" s="16">
        <v>0.32782132212336301</v>
      </c>
      <c r="AN593" s="17">
        <v>145901.53</v>
      </c>
      <c r="AO593" s="16">
        <v>0.27306505302927803</v>
      </c>
      <c r="AP593" s="18">
        <v>18.0913989544602</v>
      </c>
      <c r="AQ593" s="16">
        <v>3.74431296513104E-2</v>
      </c>
      <c r="AR593" s="18">
        <v>4.3800045140033799</v>
      </c>
      <c r="AS593" s="16">
        <v>8.2064977562244096E-2</v>
      </c>
    </row>
    <row r="594" spans="2:45" x14ac:dyDescent="0.2">
      <c r="B594" s="29"/>
      <c r="C594" s="29"/>
      <c r="D594" s="29"/>
      <c r="E594" s="14" t="s">
        <v>315</v>
      </c>
      <c r="F594" s="15">
        <v>48024.33</v>
      </c>
      <c r="G594" s="16">
        <v>0.40484331792786499</v>
      </c>
      <c r="H594" s="17">
        <v>3240.22</v>
      </c>
      <c r="I594" s="16">
        <v>0.31340391724495797</v>
      </c>
      <c r="J594" s="17">
        <v>11350.17</v>
      </c>
      <c r="K594" s="16">
        <v>0.432972002545223</v>
      </c>
      <c r="L594" s="18">
        <v>14.821317688305101</v>
      </c>
      <c r="M594" s="16">
        <v>6.9620167476516601E-2</v>
      </c>
      <c r="N594" s="18">
        <v>4.2311551280729702</v>
      </c>
      <c r="O594" s="16">
        <v>-1.9629612139942101E-2</v>
      </c>
      <c r="P594" s="15">
        <v>172843.96</v>
      </c>
      <c r="Q594" s="16">
        <v>0.36656002092329099</v>
      </c>
      <c r="R594" s="17">
        <v>11589.67</v>
      </c>
      <c r="S594" s="16">
        <v>0.27613115346161798</v>
      </c>
      <c r="T594" s="17">
        <v>40286.32</v>
      </c>
      <c r="U594" s="16">
        <v>0.42683415761281501</v>
      </c>
      <c r="V594" s="18">
        <v>14.913622217026001</v>
      </c>
      <c r="W594" s="16">
        <v>7.0861734874489005E-2</v>
      </c>
      <c r="X594" s="18">
        <v>4.29038839983399</v>
      </c>
      <c r="Y594" s="16">
        <v>-4.2243267283680899E-2</v>
      </c>
      <c r="Z594" s="15">
        <v>327484.95</v>
      </c>
      <c r="AA594" s="16">
        <v>0.27757588983739001</v>
      </c>
      <c r="AB594" s="17">
        <v>22237.39</v>
      </c>
      <c r="AC594" s="16">
        <v>0.181967249711384</v>
      </c>
      <c r="AD594" s="17">
        <v>76573.75</v>
      </c>
      <c r="AE594" s="16">
        <v>0.32450288169483799</v>
      </c>
      <c r="AF594" s="18">
        <v>14.7267709924591</v>
      </c>
      <c r="AG594" s="16">
        <v>8.0889415632584005E-2</v>
      </c>
      <c r="AH594" s="18">
        <v>4.2767260320932401</v>
      </c>
      <c r="AI594" s="16">
        <v>-3.5429890343009397E-2</v>
      </c>
      <c r="AJ594" s="15">
        <v>529170.23</v>
      </c>
      <c r="AK594" s="16">
        <v>0.139186596108615</v>
      </c>
      <c r="AL594" s="17">
        <v>36340.25</v>
      </c>
      <c r="AM594" s="16">
        <v>4.2652634659497798E-2</v>
      </c>
      <c r="AN594" s="17">
        <v>125116.54</v>
      </c>
      <c r="AO594" s="16">
        <v>0.188253440422191</v>
      </c>
      <c r="AP594" s="18">
        <v>14.561546219412399</v>
      </c>
      <c r="AQ594" s="16">
        <v>9.2584968608113896E-2</v>
      </c>
      <c r="AR594" s="18">
        <v>4.2294186683870896</v>
      </c>
      <c r="AS594" s="16">
        <v>-4.1293248262039603E-2</v>
      </c>
    </row>
    <row r="595" spans="2:45" x14ac:dyDescent="0.2">
      <c r="B595" s="29"/>
      <c r="C595" s="29"/>
      <c r="D595" s="29"/>
      <c r="E595" s="14" t="s">
        <v>316</v>
      </c>
      <c r="F595" s="15">
        <v>36714.089999999997</v>
      </c>
      <c r="G595" s="16">
        <v>2.8179222115461099E-2</v>
      </c>
      <c r="H595" s="17">
        <v>2677.38</v>
      </c>
      <c r="I595" s="16">
        <v>0.162450829707974</v>
      </c>
      <c r="J595" s="17">
        <v>9905.44</v>
      </c>
      <c r="K595" s="16">
        <v>-2.3714647572208002E-2</v>
      </c>
      <c r="L595" s="18">
        <v>13.712693005848999</v>
      </c>
      <c r="M595" s="16">
        <v>-0.11550734376115</v>
      </c>
      <c r="N595" s="18">
        <v>3.7064572598491301</v>
      </c>
      <c r="O595" s="16">
        <v>5.3154407733990099E-2</v>
      </c>
      <c r="P595" s="15">
        <v>114481.55</v>
      </c>
      <c r="Q595" s="16">
        <v>-1.0551981444816699E-2</v>
      </c>
      <c r="R595" s="17">
        <v>8257.64</v>
      </c>
      <c r="S595" s="16">
        <v>0.109447509209971</v>
      </c>
      <c r="T595" s="17">
        <v>31173.23</v>
      </c>
      <c r="U595" s="16">
        <v>-4.5605356302561503E-2</v>
      </c>
      <c r="V595" s="18">
        <v>13.8637128768026</v>
      </c>
      <c r="W595" s="16">
        <v>-0.108161485476891</v>
      </c>
      <c r="X595" s="18">
        <v>3.6724314419776198</v>
      </c>
      <c r="Y595" s="16">
        <v>3.6728385987104699E-2</v>
      </c>
      <c r="Z595" s="15">
        <v>209674.18</v>
      </c>
      <c r="AA595" s="16">
        <v>3.3665009847315898E-3</v>
      </c>
      <c r="AB595" s="17">
        <v>14506.92</v>
      </c>
      <c r="AC595" s="16">
        <v>6.6229794477506307E-2</v>
      </c>
      <c r="AD595" s="17">
        <v>57583.72</v>
      </c>
      <c r="AE595" s="16">
        <v>-3.0634221889282599E-2</v>
      </c>
      <c r="AF595" s="18">
        <v>14.4533905198347</v>
      </c>
      <c r="AG595" s="16">
        <v>-5.8958485139294102E-2</v>
      </c>
      <c r="AH595" s="18">
        <v>3.6412058824959601</v>
      </c>
      <c r="AI595" s="16">
        <v>3.5075225102624501E-2</v>
      </c>
      <c r="AJ595" s="15">
        <v>387833.59999999998</v>
      </c>
      <c r="AK595" s="16">
        <v>6.8503429687021694E-2</v>
      </c>
      <c r="AL595" s="17">
        <v>25802.6</v>
      </c>
      <c r="AM595" s="16">
        <v>0.110369504924079</v>
      </c>
      <c r="AN595" s="17">
        <v>106761.76</v>
      </c>
      <c r="AO595" s="16">
        <v>4.6247472255446599E-2</v>
      </c>
      <c r="AP595" s="18">
        <v>15.0307953462054</v>
      </c>
      <c r="AQ595" s="16">
        <v>-3.7704633503889001E-2</v>
      </c>
      <c r="AR595" s="18">
        <v>3.6327014466602998</v>
      </c>
      <c r="AS595" s="16">
        <v>2.1272173192062101E-2</v>
      </c>
    </row>
    <row r="596" spans="2:45" x14ac:dyDescent="0.2">
      <c r="B596" s="29"/>
      <c r="C596" s="29"/>
      <c r="D596" s="29"/>
      <c r="E596" s="14" t="s">
        <v>317</v>
      </c>
      <c r="F596" s="15">
        <v>22032.32</v>
      </c>
      <c r="G596" s="16">
        <v>-1.10190413775147E-2</v>
      </c>
      <c r="H596" s="17">
        <v>2056.48</v>
      </c>
      <c r="I596" s="16">
        <v>1.55908163819627E-2</v>
      </c>
      <c r="J596" s="17">
        <v>6093.23</v>
      </c>
      <c r="K596" s="16">
        <v>-4.3216167199239902E-2</v>
      </c>
      <c r="L596" s="18">
        <v>10.7136077180425</v>
      </c>
      <c r="M596" s="16">
        <v>-2.6201357210254E-2</v>
      </c>
      <c r="N596" s="18">
        <v>3.6158687592623302</v>
      </c>
      <c r="O596" s="16">
        <v>3.3651410818131999E-2</v>
      </c>
      <c r="P596" s="15">
        <v>76006.759999999995</v>
      </c>
      <c r="Q596" s="16">
        <v>-7.7292323470821902E-3</v>
      </c>
      <c r="R596" s="17">
        <v>6945.89</v>
      </c>
      <c r="S596" s="16">
        <v>-1.1416006034642399E-2</v>
      </c>
      <c r="T596" s="17">
        <v>21096.51</v>
      </c>
      <c r="U596" s="16">
        <v>-3.5130711107391202E-2</v>
      </c>
      <c r="V596" s="18">
        <v>10.942695608482101</v>
      </c>
      <c r="W596" s="16">
        <v>3.72934794621947E-3</v>
      </c>
      <c r="X596" s="18">
        <v>3.6028120290986498</v>
      </c>
      <c r="Y596" s="16">
        <v>2.8399161498608699E-2</v>
      </c>
      <c r="Z596" s="15">
        <v>137041.59</v>
      </c>
      <c r="AA596" s="16">
        <v>-5.1230402257303097E-2</v>
      </c>
      <c r="AB596" s="17">
        <v>12413.76</v>
      </c>
      <c r="AC596" s="16">
        <v>-6.4846544935165298E-2</v>
      </c>
      <c r="AD596" s="17">
        <v>37636.35</v>
      </c>
      <c r="AE596" s="16">
        <v>-8.2770001038198496E-2</v>
      </c>
      <c r="AF596" s="18">
        <v>11.0394908553089</v>
      </c>
      <c r="AG596" s="16">
        <v>1.45603297556317E-2</v>
      </c>
      <c r="AH596" s="18">
        <v>3.6412029859431101</v>
      </c>
      <c r="AI596" s="16">
        <v>3.43857034948645E-2</v>
      </c>
      <c r="AJ596" s="15">
        <v>249041.39</v>
      </c>
      <c r="AK596" s="16">
        <v>5.6312859256343502E-2</v>
      </c>
      <c r="AL596" s="17">
        <v>22208.52</v>
      </c>
      <c r="AM596" s="16">
        <v>-2.9724053655772398E-2</v>
      </c>
      <c r="AN596" s="17">
        <v>67491.55</v>
      </c>
      <c r="AO596" s="16">
        <v>-3.6059460439925702E-2</v>
      </c>
      <c r="AP596" s="18">
        <v>11.2137769648765</v>
      </c>
      <c r="AQ596" s="16">
        <v>8.8672622707264601E-2</v>
      </c>
      <c r="AR596" s="18">
        <v>3.6899640029011</v>
      </c>
      <c r="AS596" s="16">
        <v>9.5827819149951199E-2</v>
      </c>
    </row>
    <row r="597" spans="2:45" x14ac:dyDescent="0.2">
      <c r="B597" s="135"/>
      <c r="C597" s="135"/>
      <c r="D597" s="135"/>
      <c r="E597" s="14" t="s">
        <v>318</v>
      </c>
      <c r="F597" s="15">
        <v>42738.59</v>
      </c>
      <c r="G597" s="16">
        <v>1.4486220785975E-2</v>
      </c>
      <c r="H597" s="17">
        <v>2566.98</v>
      </c>
      <c r="I597" s="16">
        <v>1.04947408200541E-2</v>
      </c>
      <c r="J597" s="17">
        <v>11585.27</v>
      </c>
      <c r="K597" s="16">
        <v>-7.2798094828995105E-4</v>
      </c>
      <c r="L597" s="18">
        <v>16.6493661812714</v>
      </c>
      <c r="M597" s="16">
        <v>3.9500254723559298E-3</v>
      </c>
      <c r="N597" s="18">
        <v>3.6890456588409202</v>
      </c>
      <c r="O597" s="16">
        <v>1.52252854520063E-2</v>
      </c>
      <c r="P597" s="15">
        <v>136748.97</v>
      </c>
      <c r="Q597" s="16">
        <v>-1.6037097155897601E-2</v>
      </c>
      <c r="R597" s="17">
        <v>8223.73</v>
      </c>
      <c r="S597" s="16">
        <v>-1.3676335130778599E-2</v>
      </c>
      <c r="T597" s="17">
        <v>37066.050000000003</v>
      </c>
      <c r="U597" s="16">
        <v>-2.6034223029085899E-2</v>
      </c>
      <c r="V597" s="18">
        <v>16.6285821640545</v>
      </c>
      <c r="W597" s="16">
        <v>-2.3934962824115999E-3</v>
      </c>
      <c r="X597" s="18">
        <v>3.6893321516589999</v>
      </c>
      <c r="Y597" s="16">
        <v>1.02643502570283E-2</v>
      </c>
      <c r="Z597" s="15">
        <v>257807.2</v>
      </c>
      <c r="AA597" s="16">
        <v>-3.3108870588312002E-2</v>
      </c>
      <c r="AB597" s="17">
        <v>15823.58</v>
      </c>
      <c r="AC597" s="16">
        <v>-3.44940783090995E-2</v>
      </c>
      <c r="AD597" s="17">
        <v>71227.13</v>
      </c>
      <c r="AE597" s="16">
        <v>-3.9521319022437801E-2</v>
      </c>
      <c r="AF597" s="18">
        <v>16.292596239283402</v>
      </c>
      <c r="AG597" s="16">
        <v>1.43469624542691E-3</v>
      </c>
      <c r="AH597" s="18">
        <v>3.6195084653839098</v>
      </c>
      <c r="AI597" s="16">
        <v>6.6763048062651502E-3</v>
      </c>
      <c r="AJ597" s="15">
        <v>464230.35</v>
      </c>
      <c r="AK597" s="16">
        <v>1.7907957009203002E-2</v>
      </c>
      <c r="AL597" s="17">
        <v>28276.15</v>
      </c>
      <c r="AM597" s="16">
        <v>1.3192647118367999E-2</v>
      </c>
      <c r="AN597" s="17">
        <v>127695.25</v>
      </c>
      <c r="AO597" s="16">
        <v>7.2640082742284296E-3</v>
      </c>
      <c r="AP597" s="18">
        <v>16.417735441352502</v>
      </c>
      <c r="AQ597" s="16">
        <v>4.6539124659518696E-3</v>
      </c>
      <c r="AR597" s="18">
        <v>3.6354551167721598</v>
      </c>
      <c r="AS597" s="16">
        <v>1.05671885896242E-2</v>
      </c>
    </row>
    <row r="598" spans="2:45" x14ac:dyDescent="0.2">
      <c r="C598" s="29"/>
      <c r="D598" s="29"/>
      <c r="E598" s="14" t="s">
        <v>344</v>
      </c>
      <c r="F598" s="18">
        <v>7843.8</v>
      </c>
      <c r="G598" s="16">
        <v>-3.1898546699990697E-2</v>
      </c>
      <c r="H598" s="18">
        <v>818.36</v>
      </c>
      <c r="I598" s="16">
        <v>-3.6160861042455902E-3</v>
      </c>
      <c r="J598" s="18">
        <v>3185.45</v>
      </c>
      <c r="K598" s="16">
        <v>-2.64427852333609E-2</v>
      </c>
      <c r="L598" s="18">
        <v>9.5847793147270206</v>
      </c>
      <c r="M598" s="16">
        <v>-2.83851035743478E-2</v>
      </c>
      <c r="N598" s="18">
        <v>2.4623836506616001</v>
      </c>
      <c r="O598" s="16">
        <v>-5.6039453910651299E-3</v>
      </c>
      <c r="P598" s="18">
        <v>25202.03</v>
      </c>
      <c r="Q598" s="16">
        <v>-5.4355542681151399E-2</v>
      </c>
      <c r="R598" s="18">
        <v>2529.75</v>
      </c>
      <c r="S598" s="16">
        <v>-4.31748553273575E-2</v>
      </c>
      <c r="T598" s="18">
        <v>9700.61</v>
      </c>
      <c r="U598" s="16">
        <v>-6.81719066693562E-2</v>
      </c>
      <c r="V598" s="18">
        <v>9.9622610929933799</v>
      </c>
      <c r="W598" s="16">
        <v>-1.1685193910345301E-2</v>
      </c>
      <c r="X598" s="18">
        <v>2.5979840443023701</v>
      </c>
      <c r="Y598" s="16">
        <v>1.4827159738037899E-2</v>
      </c>
      <c r="Z598" s="18">
        <v>47383.86</v>
      </c>
      <c r="AA598" s="16">
        <v>-6.5980223969079002E-2</v>
      </c>
      <c r="AB598" s="18">
        <v>4766.82</v>
      </c>
      <c r="AC598" s="16">
        <v>-3.9315584755839503E-2</v>
      </c>
      <c r="AD598" s="18">
        <v>18162.03</v>
      </c>
      <c r="AE598" s="16">
        <v>-6.8873129174798903E-2</v>
      </c>
      <c r="AF598" s="18">
        <v>9.9403501705539608</v>
      </c>
      <c r="AG598" s="16">
        <v>-2.7755877778513401E-2</v>
      </c>
      <c r="AH598" s="18">
        <v>2.6089517526399901</v>
      </c>
      <c r="AI598" s="16">
        <v>3.1068861788469898E-3</v>
      </c>
      <c r="AJ598" s="18">
        <v>85982.399999999994</v>
      </c>
      <c r="AK598" s="16">
        <v>-0.15663345476374099</v>
      </c>
      <c r="AL598" s="18">
        <v>8753.08</v>
      </c>
      <c r="AM598" s="16">
        <v>-0.122719874277375</v>
      </c>
      <c r="AN598" s="18">
        <v>33636.370000000003</v>
      </c>
      <c r="AO598" s="16">
        <v>-0.15067028285176301</v>
      </c>
      <c r="AP598" s="18">
        <v>9.8231022680016604</v>
      </c>
      <c r="AQ598" s="16">
        <v>-3.8657641375872E-2</v>
      </c>
      <c r="AR598" s="18">
        <v>2.5562330299018599</v>
      </c>
      <c r="AS598" s="16">
        <v>-7.02103292935468E-3</v>
      </c>
    </row>
    <row r="599" spans="2:45" x14ac:dyDescent="0.2">
      <c r="C599" s="29"/>
      <c r="D599" s="29"/>
      <c r="E599" s="14" t="s">
        <v>345</v>
      </c>
      <c r="F599" s="18">
        <v>11918.38</v>
      </c>
      <c r="G599" s="16">
        <v>-0.117536169645634</v>
      </c>
      <c r="H599" s="18">
        <v>968.82</v>
      </c>
      <c r="I599" s="16">
        <v>-8.5190361081734306E-2</v>
      </c>
      <c r="J599" s="18">
        <v>3574.12</v>
      </c>
      <c r="K599" s="16">
        <v>-0.18481721725009301</v>
      </c>
      <c r="L599" s="18">
        <v>12.301954955512899</v>
      </c>
      <c r="M599" s="16">
        <v>-3.5357966496884899E-2</v>
      </c>
      <c r="N599" s="18">
        <v>3.3346334202544998</v>
      </c>
      <c r="O599" s="16">
        <v>8.2534922263073907E-2</v>
      </c>
      <c r="P599" s="18">
        <v>39024.53</v>
      </c>
      <c r="Q599" s="16">
        <v>-8.8470466554580102E-2</v>
      </c>
      <c r="R599" s="18">
        <v>3265.34</v>
      </c>
      <c r="S599" s="16">
        <v>-2.5248364140039101E-2</v>
      </c>
      <c r="T599" s="18">
        <v>11795.59</v>
      </c>
      <c r="U599" s="16">
        <v>-0.143923905572889</v>
      </c>
      <c r="V599" s="18">
        <v>11.951138319439901</v>
      </c>
      <c r="W599" s="16">
        <v>-6.48597038349817E-2</v>
      </c>
      <c r="X599" s="18">
        <v>3.3084000037302101</v>
      </c>
      <c r="Y599" s="16">
        <v>6.4776296615803294E-2</v>
      </c>
      <c r="Z599" s="18">
        <v>75520.41</v>
      </c>
      <c r="AA599" s="16">
        <v>-7.0240308872753796E-3</v>
      </c>
      <c r="AB599" s="18">
        <v>6337.7</v>
      </c>
      <c r="AC599" s="16">
        <v>6.9231729578529397E-2</v>
      </c>
      <c r="AD599" s="18">
        <v>22385.93</v>
      </c>
      <c r="AE599" s="16">
        <v>-6.33302216909232E-2</v>
      </c>
      <c r="AF599" s="18">
        <v>11.916059453745101</v>
      </c>
      <c r="AG599" s="16">
        <v>-7.1318273070575006E-2</v>
      </c>
      <c r="AH599" s="18">
        <v>3.3735658960784698</v>
      </c>
      <c r="AI599" s="16">
        <v>6.0113171266499697E-2</v>
      </c>
      <c r="AJ599" s="18">
        <v>143639.25</v>
      </c>
      <c r="AK599" s="16">
        <v>6.1179959374414797E-2</v>
      </c>
      <c r="AL599" s="18">
        <v>11943.67</v>
      </c>
      <c r="AM599" s="16">
        <v>0.108774076398353</v>
      </c>
      <c r="AN599" s="18">
        <v>43913.36</v>
      </c>
      <c r="AO599" s="16">
        <v>3.1746509105740797E-2</v>
      </c>
      <c r="AP599" s="18">
        <v>12.0263913855624</v>
      </c>
      <c r="AQ599" s="16">
        <v>-4.2924990795725003E-2</v>
      </c>
      <c r="AR599" s="18">
        <v>3.2709692448949501</v>
      </c>
      <c r="AS599" s="16">
        <v>2.85277924460197E-2</v>
      </c>
    </row>
    <row r="600" spans="2:45" x14ac:dyDescent="0.2">
      <c r="B600" s="28" t="s">
        <v>19</v>
      </c>
      <c r="C600" s="28" t="s">
        <v>20</v>
      </c>
      <c r="D600" s="28" t="s">
        <v>24</v>
      </c>
      <c r="E600" s="14" t="s">
        <v>319</v>
      </c>
      <c r="F600" s="15">
        <v>195646.23</v>
      </c>
      <c r="G600" s="16">
        <v>7.8416828234791902E-2</v>
      </c>
      <c r="H600" s="17">
        <v>12023.13</v>
      </c>
      <c r="I600" s="16">
        <v>-3.0161232036034401E-2</v>
      </c>
      <c r="J600" s="17">
        <v>47747.39</v>
      </c>
      <c r="K600" s="16">
        <v>6.0396372291205903E-2</v>
      </c>
      <c r="L600" s="18">
        <v>16.272487280766299</v>
      </c>
      <c r="M600" s="16">
        <v>0.111954753570813</v>
      </c>
      <c r="N600" s="18">
        <v>4.0975272156237201</v>
      </c>
      <c r="O600" s="16">
        <v>1.6994075436762599E-2</v>
      </c>
      <c r="P600" s="15">
        <v>692027.19</v>
      </c>
      <c r="Q600" s="16">
        <v>0.25981332812291102</v>
      </c>
      <c r="R600" s="17">
        <v>42004.88</v>
      </c>
      <c r="S600" s="16">
        <v>0.15529420824784201</v>
      </c>
      <c r="T600" s="17">
        <v>165207.59</v>
      </c>
      <c r="U600" s="16">
        <v>0.19781524766157699</v>
      </c>
      <c r="V600" s="18">
        <v>16.474923627921299</v>
      </c>
      <c r="W600" s="16">
        <v>9.0469699518000907E-2</v>
      </c>
      <c r="X600" s="18">
        <v>4.1888341207568001</v>
      </c>
      <c r="Y600" s="16">
        <v>5.1759301430140903E-2</v>
      </c>
      <c r="Z600" s="15">
        <v>1282300.03</v>
      </c>
      <c r="AA600" s="16">
        <v>0.29330159051079102</v>
      </c>
      <c r="AB600" s="17">
        <v>79557.11</v>
      </c>
      <c r="AC600" s="16">
        <v>0.23490074877502801</v>
      </c>
      <c r="AD600" s="17">
        <v>303806.67</v>
      </c>
      <c r="AE600" s="16">
        <v>0.21506974159217601</v>
      </c>
      <c r="AF600" s="18">
        <v>16.117981535528401</v>
      </c>
      <c r="AG600" s="16">
        <v>4.7291931593445802E-2</v>
      </c>
      <c r="AH600" s="18">
        <v>4.2207764233747698</v>
      </c>
      <c r="AI600" s="16">
        <v>6.4384657308726403E-2</v>
      </c>
      <c r="AJ600" s="15">
        <v>2236722.61</v>
      </c>
      <c r="AK600" s="16">
        <v>0.215014473095018</v>
      </c>
      <c r="AL600" s="17">
        <v>142342.46</v>
      </c>
      <c r="AM600" s="16">
        <v>0.18737790881288799</v>
      </c>
      <c r="AN600" s="17">
        <v>538367.71</v>
      </c>
      <c r="AO600" s="16">
        <v>0.14132293027730999</v>
      </c>
      <c r="AP600" s="18">
        <v>15.7136711702186</v>
      </c>
      <c r="AQ600" s="16">
        <v>2.3275289254590301E-2</v>
      </c>
      <c r="AR600" s="18">
        <v>4.1546373760045903</v>
      </c>
      <c r="AS600" s="16">
        <v>6.4566776731457998E-2</v>
      </c>
    </row>
    <row r="601" spans="2:45" x14ac:dyDescent="0.2">
      <c r="B601" s="29"/>
      <c r="C601" s="29"/>
      <c r="D601" s="29"/>
      <c r="E601" s="14" t="s">
        <v>320</v>
      </c>
      <c r="F601" s="15">
        <v>230737.22</v>
      </c>
      <c r="G601" s="16">
        <v>-4.9486846888175097E-2</v>
      </c>
      <c r="H601" s="17">
        <v>23184.85</v>
      </c>
      <c r="I601" s="16">
        <v>3.2263737633681303E-2</v>
      </c>
      <c r="J601" s="17">
        <v>85987.9</v>
      </c>
      <c r="K601" s="16">
        <v>1.2040590798176E-3</v>
      </c>
      <c r="L601" s="18">
        <v>9.9520687000347205</v>
      </c>
      <c r="M601" s="16">
        <v>-7.9195443510645794E-2</v>
      </c>
      <c r="N601" s="18">
        <v>2.6833684739364498</v>
      </c>
      <c r="O601" s="16">
        <v>-5.0629944523578302E-2</v>
      </c>
      <c r="P601" s="15">
        <v>770749.72</v>
      </c>
      <c r="Q601" s="16">
        <v>-1.5660649987318299E-2</v>
      </c>
      <c r="R601" s="17">
        <v>73208.960000000006</v>
      </c>
      <c r="S601" s="16">
        <v>3.9625916803751902E-2</v>
      </c>
      <c r="T601" s="17">
        <v>270145.42</v>
      </c>
      <c r="U601" s="16">
        <v>6.9633198477522795E-4</v>
      </c>
      <c r="V601" s="18">
        <v>10.5280790766595</v>
      </c>
      <c r="W601" s="16">
        <v>-5.3179288720547002E-2</v>
      </c>
      <c r="X601" s="18">
        <v>2.8530919384085802</v>
      </c>
      <c r="Y601" s="16">
        <v>-1.6345600007997601E-2</v>
      </c>
      <c r="Z601" s="15">
        <v>1438826.76</v>
      </c>
      <c r="AA601" s="16">
        <v>-2.8507796417534498E-2</v>
      </c>
      <c r="AB601" s="17">
        <v>134098.12</v>
      </c>
      <c r="AC601" s="16">
        <v>1.6647783995176801E-2</v>
      </c>
      <c r="AD601" s="17">
        <v>493549.45</v>
      </c>
      <c r="AE601" s="16">
        <v>-2.02577299726453E-2</v>
      </c>
      <c r="AF601" s="18">
        <v>10.7296564634911</v>
      </c>
      <c r="AG601" s="16">
        <v>-4.4416149942570003E-2</v>
      </c>
      <c r="AH601" s="18">
        <v>2.9152636275858499</v>
      </c>
      <c r="AI601" s="16">
        <v>-8.4206496925551405E-3</v>
      </c>
      <c r="AJ601" s="15">
        <v>2776540.28</v>
      </c>
      <c r="AK601" s="16">
        <v>3.72508734170432E-3</v>
      </c>
      <c r="AL601" s="17">
        <v>250923.74</v>
      </c>
      <c r="AM601" s="16">
        <v>8.4486254686790899E-3</v>
      </c>
      <c r="AN601" s="17">
        <v>918557.96</v>
      </c>
      <c r="AO601" s="16">
        <v>-3.3134357887308098E-2</v>
      </c>
      <c r="AP601" s="18">
        <v>11.0652753701184</v>
      </c>
      <c r="AQ601" s="16">
        <v>-4.6839650604705799E-3</v>
      </c>
      <c r="AR601" s="18">
        <v>3.02271647616009</v>
      </c>
      <c r="AS601" s="16">
        <v>3.8122613549977001E-2</v>
      </c>
    </row>
    <row r="602" spans="2:45" x14ac:dyDescent="0.2">
      <c r="B602" s="29"/>
      <c r="C602" s="29"/>
      <c r="D602" s="29"/>
      <c r="E602" s="14" t="s">
        <v>321</v>
      </c>
      <c r="F602" s="15">
        <v>332824.87</v>
      </c>
      <c r="G602" s="16">
        <v>0.136234472594113</v>
      </c>
      <c r="H602" s="17">
        <v>36508.76</v>
      </c>
      <c r="I602" s="16">
        <v>0.18360046567555499</v>
      </c>
      <c r="J602" s="17">
        <v>96672.97</v>
      </c>
      <c r="K602" s="16">
        <v>0.103640119573513</v>
      </c>
      <c r="L602" s="18">
        <v>9.1163016766387006</v>
      </c>
      <c r="M602" s="16">
        <v>-4.0018565770339999E-2</v>
      </c>
      <c r="N602" s="18">
        <v>3.44279140280887</v>
      </c>
      <c r="O602" s="16">
        <v>2.9533497779326501E-2</v>
      </c>
      <c r="P602" s="15">
        <v>1118261.8500000001</v>
      </c>
      <c r="Q602" s="16">
        <v>0.20877738519246999</v>
      </c>
      <c r="R602" s="17">
        <v>124655.48</v>
      </c>
      <c r="S602" s="16">
        <v>0.26144361903547603</v>
      </c>
      <c r="T602" s="17">
        <v>321842.57</v>
      </c>
      <c r="U602" s="16">
        <v>0.158504245601227</v>
      </c>
      <c r="V602" s="18">
        <v>8.9708198147405902</v>
      </c>
      <c r="W602" s="16">
        <v>-4.1750763211498197E-2</v>
      </c>
      <c r="X602" s="18">
        <v>3.4745616467081999</v>
      </c>
      <c r="Y602" s="16">
        <v>4.3394868669775898E-2</v>
      </c>
      <c r="Z602" s="15">
        <v>2004107.36</v>
      </c>
      <c r="AA602" s="16">
        <v>0.21915159490643599</v>
      </c>
      <c r="AB602" s="17">
        <v>218162.79</v>
      </c>
      <c r="AC602" s="16">
        <v>0.29059556177103202</v>
      </c>
      <c r="AD602" s="17">
        <v>576543.72</v>
      </c>
      <c r="AE602" s="16">
        <v>0.148521080974995</v>
      </c>
      <c r="AF602" s="18">
        <v>9.1862932262646595</v>
      </c>
      <c r="AG602" s="16">
        <v>-5.53573628957445E-2</v>
      </c>
      <c r="AH602" s="18">
        <v>3.47607178862342</v>
      </c>
      <c r="AI602" s="16">
        <v>6.14969242632291E-2</v>
      </c>
      <c r="AJ602" s="15">
        <v>3527233.36</v>
      </c>
      <c r="AK602" s="16">
        <v>0.24117978681263799</v>
      </c>
      <c r="AL602" s="17">
        <v>381347.8</v>
      </c>
      <c r="AM602" s="16">
        <v>0.39684814881846298</v>
      </c>
      <c r="AN602" s="17">
        <v>1022605.86</v>
      </c>
      <c r="AO602" s="16">
        <v>0.17212335714975199</v>
      </c>
      <c r="AP602" s="18">
        <v>9.2493869375934494</v>
      </c>
      <c r="AQ602" s="16">
        <v>-0.11144258031017799</v>
      </c>
      <c r="AR602" s="18">
        <v>3.4492598741806599</v>
      </c>
      <c r="AS602" s="16">
        <v>5.8915667230462002E-2</v>
      </c>
    </row>
    <row r="603" spans="2:45" x14ac:dyDescent="0.2">
      <c r="B603" s="29"/>
      <c r="C603" s="29"/>
      <c r="D603" s="29"/>
      <c r="E603" s="14" t="s">
        <v>322</v>
      </c>
      <c r="F603" s="15">
        <v>798422.07</v>
      </c>
      <c r="G603" s="16">
        <v>7.3208975096420006E-2</v>
      </c>
      <c r="H603" s="17">
        <v>109482.94</v>
      </c>
      <c r="I603" s="16">
        <v>0.118104192298136</v>
      </c>
      <c r="J603" s="17">
        <v>238831.88</v>
      </c>
      <c r="K603" s="16">
        <v>8.00302784148086E-2</v>
      </c>
      <c r="L603" s="18">
        <v>7.2926619434954896</v>
      </c>
      <c r="M603" s="16">
        <v>-4.0152981726540603E-2</v>
      </c>
      <c r="N603" s="18">
        <v>3.3430297077592801</v>
      </c>
      <c r="O603" s="16">
        <v>-6.31584452280411E-3</v>
      </c>
      <c r="P603" s="15">
        <v>3015444.78</v>
      </c>
      <c r="Q603" s="16">
        <v>0.23649307706811901</v>
      </c>
      <c r="R603" s="17">
        <v>389920.68</v>
      </c>
      <c r="S603" s="16">
        <v>0.212567290183652</v>
      </c>
      <c r="T603" s="17">
        <v>848203.68</v>
      </c>
      <c r="U603" s="16">
        <v>0.17780683293574101</v>
      </c>
      <c r="V603" s="18">
        <v>7.7334825636844897</v>
      </c>
      <c r="W603" s="16">
        <v>1.9731512698848801E-2</v>
      </c>
      <c r="X603" s="18">
        <v>3.5550951394127401</v>
      </c>
      <c r="Y603" s="16">
        <v>4.9826713932453602E-2</v>
      </c>
      <c r="Z603" s="15">
        <v>5190800.25</v>
      </c>
      <c r="AA603" s="16">
        <v>0.19765056769321801</v>
      </c>
      <c r="AB603" s="17">
        <v>691514.84</v>
      </c>
      <c r="AC603" s="16">
        <v>0.270195122581118</v>
      </c>
      <c r="AD603" s="17">
        <v>1488257.69</v>
      </c>
      <c r="AE603" s="16">
        <v>0.14963916502724001</v>
      </c>
      <c r="AF603" s="18">
        <v>7.50641916809768</v>
      </c>
      <c r="AG603" s="16">
        <v>-5.71129219426421E-2</v>
      </c>
      <c r="AH603" s="18">
        <v>3.4878370089255202</v>
      </c>
      <c r="AI603" s="16">
        <v>4.1762149486999703E-2</v>
      </c>
      <c r="AJ603" s="15">
        <v>9169249.2200000007</v>
      </c>
      <c r="AK603" s="16">
        <v>0.23409473688728499</v>
      </c>
      <c r="AL603" s="17">
        <v>1251153.32</v>
      </c>
      <c r="AM603" s="16">
        <v>0.42531239879286398</v>
      </c>
      <c r="AN603" s="17">
        <v>2692035.87</v>
      </c>
      <c r="AO603" s="16">
        <v>0.19759977777257301</v>
      </c>
      <c r="AP603" s="18">
        <v>7.3286375645792097</v>
      </c>
      <c r="AQ603" s="16">
        <v>-0.13415842173794801</v>
      </c>
      <c r="AR603" s="18">
        <v>3.40606502394041</v>
      </c>
      <c r="AS603" s="16">
        <v>3.0473418409102199E-2</v>
      </c>
    </row>
    <row r="604" spans="2:45" x14ac:dyDescent="0.2">
      <c r="B604" s="29"/>
      <c r="C604" s="29"/>
      <c r="D604" s="29"/>
      <c r="E604" s="14" t="s">
        <v>323</v>
      </c>
      <c r="F604" s="15">
        <v>123029.96</v>
      </c>
      <c r="G604" s="16">
        <v>5.9182976479897197E-2</v>
      </c>
      <c r="H604" s="17">
        <v>10025.620000000001</v>
      </c>
      <c r="I604" s="16">
        <v>8.7889527174396506E-2</v>
      </c>
      <c r="J604" s="17">
        <v>33313.870000000003</v>
      </c>
      <c r="K604" s="16">
        <v>5.6695885518350697E-2</v>
      </c>
      <c r="L604" s="18">
        <v>12.271556272829001</v>
      </c>
      <c r="M604" s="16">
        <v>-2.6387376638379399E-2</v>
      </c>
      <c r="N604" s="18">
        <v>3.6930551749166298</v>
      </c>
      <c r="O604" s="16">
        <v>2.3536487608510101E-3</v>
      </c>
      <c r="P604" s="15">
        <v>424745.86</v>
      </c>
      <c r="Q604" s="16">
        <v>6.9428692405667902E-2</v>
      </c>
      <c r="R604" s="17">
        <v>33861.1</v>
      </c>
      <c r="S604" s="16">
        <v>7.4337214803035706E-2</v>
      </c>
      <c r="T604" s="17">
        <v>113379.54</v>
      </c>
      <c r="U604" s="16">
        <v>5.2751729438179601E-2</v>
      </c>
      <c r="V604" s="18">
        <v>12.5437702850764</v>
      </c>
      <c r="W604" s="16">
        <v>-4.5688842662568296E-3</v>
      </c>
      <c r="X604" s="18">
        <v>3.74623022813463</v>
      </c>
      <c r="Y604" s="16">
        <v>1.5841306645383899E-2</v>
      </c>
      <c r="Z604" s="15">
        <v>761124.1</v>
      </c>
      <c r="AA604" s="16">
        <v>1.66031780618985E-2</v>
      </c>
      <c r="AB604" s="17">
        <v>60272.83</v>
      </c>
      <c r="AC604" s="16">
        <v>1.26777878456482E-2</v>
      </c>
      <c r="AD604" s="17">
        <v>201007.08</v>
      </c>
      <c r="AE604" s="16">
        <v>-3.30010092594626E-3</v>
      </c>
      <c r="AF604" s="18">
        <v>12.6279801363234</v>
      </c>
      <c r="AG604" s="16">
        <v>3.8762479668890499E-3</v>
      </c>
      <c r="AH604" s="18">
        <v>3.7865536875616499</v>
      </c>
      <c r="AI604" s="16">
        <v>1.9969179294926299E-2</v>
      </c>
      <c r="AJ604" s="15">
        <v>1363416.81</v>
      </c>
      <c r="AK604" s="16">
        <v>6.2892890445135602E-2</v>
      </c>
      <c r="AL604" s="17">
        <v>107525.47</v>
      </c>
      <c r="AM604" s="16">
        <v>3.5410548960188602E-2</v>
      </c>
      <c r="AN604" s="17">
        <v>359553.07</v>
      </c>
      <c r="AO604" s="16">
        <v>2.1485153718637E-2</v>
      </c>
      <c r="AP604" s="18">
        <v>12.6799428079691</v>
      </c>
      <c r="AQ604" s="16">
        <v>2.6542458460121199E-2</v>
      </c>
      <c r="AR604" s="18">
        <v>3.7919765502210798</v>
      </c>
      <c r="AS604" s="16">
        <v>4.0536797403033203E-2</v>
      </c>
    </row>
    <row r="605" spans="2:45" x14ac:dyDescent="0.2">
      <c r="B605" s="29"/>
      <c r="C605" s="29"/>
      <c r="D605" s="29"/>
      <c r="E605" s="14" t="s">
        <v>324</v>
      </c>
      <c r="F605" s="15">
        <v>131937.91</v>
      </c>
      <c r="G605" s="16">
        <v>0.122007539186908</v>
      </c>
      <c r="H605" s="17">
        <v>12848.36</v>
      </c>
      <c r="I605" s="16">
        <v>3.9034682309976101E-2</v>
      </c>
      <c r="J605" s="17">
        <v>42402</v>
      </c>
      <c r="K605" s="16">
        <v>0.160071669349206</v>
      </c>
      <c r="L605" s="18">
        <v>10.2688522114885</v>
      </c>
      <c r="M605" s="16">
        <v>7.9855714433388694E-2</v>
      </c>
      <c r="N605" s="18">
        <v>3.11159638696288</v>
      </c>
      <c r="O605" s="16">
        <v>-3.28118780658192E-2</v>
      </c>
      <c r="P605" s="15">
        <v>409574.08</v>
      </c>
      <c r="Q605" s="16">
        <v>0.100812120708462</v>
      </c>
      <c r="R605" s="17">
        <v>41902.71</v>
      </c>
      <c r="S605" s="16">
        <v>6.5421280756964795E-2</v>
      </c>
      <c r="T605" s="17">
        <v>128667.12</v>
      </c>
      <c r="U605" s="16">
        <v>0.10741341527934201</v>
      </c>
      <c r="V605" s="18">
        <v>9.7744055217431001</v>
      </c>
      <c r="W605" s="16">
        <v>3.3217695751630499E-2</v>
      </c>
      <c r="X605" s="18">
        <v>3.1832070228975402</v>
      </c>
      <c r="Y605" s="16">
        <v>-5.9610028917835099E-3</v>
      </c>
      <c r="Z605" s="15">
        <v>768134.93</v>
      </c>
      <c r="AA605" s="16">
        <v>0.110530525507022</v>
      </c>
      <c r="AB605" s="17">
        <v>83267.19</v>
      </c>
      <c r="AC605" s="16">
        <v>9.1528836892009593E-2</v>
      </c>
      <c r="AD605" s="17">
        <v>244957.95</v>
      </c>
      <c r="AE605" s="16">
        <v>9.9328549490797904E-2</v>
      </c>
      <c r="AF605" s="18">
        <v>9.2249411803136407</v>
      </c>
      <c r="AG605" s="16">
        <v>1.7408324885962199E-2</v>
      </c>
      <c r="AH605" s="18">
        <v>3.13578281496885</v>
      </c>
      <c r="AI605" s="16">
        <v>1.01898345325544E-2</v>
      </c>
      <c r="AJ605" s="15">
        <v>1421768.83</v>
      </c>
      <c r="AK605" s="16">
        <v>0.17813298950342399</v>
      </c>
      <c r="AL605" s="17">
        <v>156442.21</v>
      </c>
      <c r="AM605" s="16">
        <v>0.23259360377733701</v>
      </c>
      <c r="AN605" s="17">
        <v>455453.78</v>
      </c>
      <c r="AO605" s="16">
        <v>0.215015390111674</v>
      </c>
      <c r="AP605" s="18">
        <v>9.08814079013586</v>
      </c>
      <c r="AQ605" s="16">
        <v>-4.41837553813492E-2</v>
      </c>
      <c r="AR605" s="18">
        <v>3.12165337611206</v>
      </c>
      <c r="AS605" s="16">
        <v>-3.03555007684801E-2</v>
      </c>
    </row>
    <row r="606" spans="2:45" x14ac:dyDescent="0.2">
      <c r="B606" s="29"/>
      <c r="C606" s="29"/>
      <c r="D606" s="29"/>
      <c r="E606" s="14" t="s">
        <v>325</v>
      </c>
      <c r="F606" s="15">
        <v>361420.81</v>
      </c>
      <c r="G606" s="16">
        <v>-4.4624179345106197E-3</v>
      </c>
      <c r="H606" s="17">
        <v>22375.79</v>
      </c>
      <c r="I606" s="16">
        <v>1.10107039097058E-2</v>
      </c>
      <c r="J606" s="17">
        <v>97941.5</v>
      </c>
      <c r="K606" s="16">
        <v>-2.64751175960087E-2</v>
      </c>
      <c r="L606" s="18">
        <v>16.152315069099199</v>
      </c>
      <c r="M606" s="16">
        <v>-1.5304607344293999E-2</v>
      </c>
      <c r="N606" s="18">
        <v>3.6901702546928501</v>
      </c>
      <c r="O606" s="16">
        <v>2.2611337480291802E-2</v>
      </c>
      <c r="P606" s="15">
        <v>1164494.96</v>
      </c>
      <c r="Q606" s="16">
        <v>-1.2266364677569501E-2</v>
      </c>
      <c r="R606" s="17">
        <v>72101.56</v>
      </c>
      <c r="S606" s="16">
        <v>3.9547442031571097E-3</v>
      </c>
      <c r="T606" s="17">
        <v>315916.94</v>
      </c>
      <c r="U606" s="16">
        <v>-2.76219956546668E-2</v>
      </c>
      <c r="V606" s="18">
        <v>16.150759567476801</v>
      </c>
      <c r="W606" s="16">
        <v>-1.61572112432233E-2</v>
      </c>
      <c r="X606" s="18">
        <v>3.6860795119122098</v>
      </c>
      <c r="Y606" s="16">
        <v>1.5791832917318799E-2</v>
      </c>
      <c r="Z606" s="15">
        <v>2169181.2599999998</v>
      </c>
      <c r="AA606" s="16">
        <v>-2.6400973391998098E-2</v>
      </c>
      <c r="AB606" s="17">
        <v>135780.37</v>
      </c>
      <c r="AC606" s="16">
        <v>-2.12368251540733E-2</v>
      </c>
      <c r="AD606" s="17">
        <v>598354.18999999994</v>
      </c>
      <c r="AE606" s="16">
        <v>-4.1062525731148297E-2</v>
      </c>
      <c r="AF606" s="18">
        <v>15.975661724887001</v>
      </c>
      <c r="AG606" s="16">
        <v>-5.2761979308608899E-3</v>
      </c>
      <c r="AH606" s="18">
        <v>3.6252462107769299</v>
      </c>
      <c r="AI606" s="16">
        <v>1.52893725947345E-2</v>
      </c>
      <c r="AJ606" s="15">
        <v>3942384.42</v>
      </c>
      <c r="AK606" s="16">
        <v>2.2864065156200399E-2</v>
      </c>
      <c r="AL606" s="17">
        <v>244208.89</v>
      </c>
      <c r="AM606" s="16">
        <v>2.63499667141858E-2</v>
      </c>
      <c r="AN606" s="17">
        <v>1084710.69</v>
      </c>
      <c r="AO606" s="16">
        <v>8.6119567346835402E-3</v>
      </c>
      <c r="AP606" s="18">
        <v>16.143492646807399</v>
      </c>
      <c r="AQ606" s="16">
        <v>-3.3964063633629602E-3</v>
      </c>
      <c r="AR606" s="18">
        <v>3.6345031503284999</v>
      </c>
      <c r="AS606" s="16">
        <v>1.4130417874141699E-2</v>
      </c>
    </row>
    <row r="607" spans="2:45" x14ac:dyDescent="0.2">
      <c r="B607" s="29"/>
      <c r="C607" s="29"/>
      <c r="D607" s="29"/>
      <c r="E607" s="14" t="s">
        <v>326</v>
      </c>
      <c r="F607" s="15">
        <v>231110.3</v>
      </c>
      <c r="G607" s="16">
        <v>0.22566271668363899</v>
      </c>
      <c r="H607" s="17">
        <v>17242.13</v>
      </c>
      <c r="I607" s="16">
        <v>0.11277167248799</v>
      </c>
      <c r="J607" s="17">
        <v>60091.87</v>
      </c>
      <c r="K607" s="16">
        <v>0.15336758844272999</v>
      </c>
      <c r="L607" s="18">
        <v>13.403813797947199</v>
      </c>
      <c r="M607" s="16">
        <v>0.101450321738729</v>
      </c>
      <c r="N607" s="18">
        <v>3.84594954359051</v>
      </c>
      <c r="O607" s="16">
        <v>6.2681775494074499E-2</v>
      </c>
      <c r="P607" s="15">
        <v>806178.51</v>
      </c>
      <c r="Q607" s="16">
        <v>0.28835840625209602</v>
      </c>
      <c r="R607" s="17">
        <v>59529.8</v>
      </c>
      <c r="S607" s="16">
        <v>0.16172300121695399</v>
      </c>
      <c r="T607" s="17">
        <v>205779.73</v>
      </c>
      <c r="U607" s="16">
        <v>0.21916321143818099</v>
      </c>
      <c r="V607" s="18">
        <v>13.5424360572352</v>
      </c>
      <c r="W607" s="16">
        <v>0.109006540201481</v>
      </c>
      <c r="X607" s="18">
        <v>3.9176769743064601</v>
      </c>
      <c r="Y607" s="16">
        <v>5.6756301506415599E-2</v>
      </c>
      <c r="Z607" s="15">
        <v>1508956.22</v>
      </c>
      <c r="AA607" s="16">
        <v>0.27565431531165302</v>
      </c>
      <c r="AB607" s="17">
        <v>111914.46</v>
      </c>
      <c r="AC607" s="16">
        <v>0.16411167287758099</v>
      </c>
      <c r="AD607" s="17">
        <v>383674.52</v>
      </c>
      <c r="AE607" s="16">
        <v>0.229387865171189</v>
      </c>
      <c r="AF607" s="18">
        <v>13.483121126617601</v>
      </c>
      <c r="AG607" s="16">
        <v>9.5817819744345098E-2</v>
      </c>
      <c r="AH607" s="18">
        <v>3.9329070379758302</v>
      </c>
      <c r="AI607" s="16">
        <v>3.7633729314565302E-2</v>
      </c>
      <c r="AJ607" s="15">
        <v>2588210.25</v>
      </c>
      <c r="AK607" s="16">
        <v>0.17026965895804</v>
      </c>
      <c r="AL607" s="17">
        <v>198201.29</v>
      </c>
      <c r="AM607" s="16">
        <v>9.6746706336692204E-2</v>
      </c>
      <c r="AN607" s="17">
        <v>677553.97</v>
      </c>
      <c r="AO607" s="16">
        <v>0.17403336882876899</v>
      </c>
      <c r="AP607" s="18">
        <v>13.0584934638922</v>
      </c>
      <c r="AQ607" s="16">
        <v>6.7037313352803607E-2</v>
      </c>
      <c r="AR607" s="18">
        <v>3.81993223359019</v>
      </c>
      <c r="AS607" s="16">
        <v>-3.2057946312749799E-3</v>
      </c>
    </row>
    <row r="608" spans="2:45" x14ac:dyDescent="0.2">
      <c r="B608" s="29"/>
      <c r="C608" s="29"/>
      <c r="D608" s="29"/>
      <c r="E608" s="14" t="s">
        <v>327</v>
      </c>
      <c r="F608" s="15">
        <v>2405129.39</v>
      </c>
      <c r="G608" s="16">
        <v>7.0662453335762099E-2</v>
      </c>
      <c r="H608" s="17">
        <v>243691.62</v>
      </c>
      <c r="I608" s="16">
        <v>9.3623788019430595E-2</v>
      </c>
      <c r="J608" s="17">
        <v>702989.3</v>
      </c>
      <c r="K608" s="16">
        <v>6.4449281596333702E-2</v>
      </c>
      <c r="L608" s="18">
        <v>9.8695613332949303</v>
      </c>
      <c r="M608" s="16">
        <v>-2.0995643049472899E-2</v>
      </c>
      <c r="N608" s="18">
        <v>3.4212887593026</v>
      </c>
      <c r="O608" s="16">
        <v>5.8369824160251398E-3</v>
      </c>
      <c r="P608" s="15">
        <v>8401476.8599999994</v>
      </c>
      <c r="Q608" s="16">
        <v>0.15562363580430799</v>
      </c>
      <c r="R608" s="17">
        <v>837184.95</v>
      </c>
      <c r="S608" s="16">
        <v>0.161029682093763</v>
      </c>
      <c r="T608" s="17">
        <v>2369142.41</v>
      </c>
      <c r="U608" s="16">
        <v>0.11572564421253299</v>
      </c>
      <c r="V608" s="18">
        <v>10.0353892649408</v>
      </c>
      <c r="W608" s="16">
        <v>-4.6562515780870298E-3</v>
      </c>
      <c r="X608" s="18">
        <v>3.5462101495198799</v>
      </c>
      <c r="Y608" s="16">
        <v>3.57596796297842E-2</v>
      </c>
      <c r="Z608" s="15">
        <v>15123431.050000001</v>
      </c>
      <c r="AA608" s="16">
        <v>0.13694493383526599</v>
      </c>
      <c r="AB608" s="17">
        <v>1514567.78</v>
      </c>
      <c r="AC608" s="16">
        <v>0.18284024509227401</v>
      </c>
      <c r="AD608" s="17">
        <v>4290150.53</v>
      </c>
      <c r="AE608" s="16">
        <v>9.69790160749293E-2</v>
      </c>
      <c r="AF608" s="18">
        <v>9.9853114860267294</v>
      </c>
      <c r="AG608" s="16">
        <v>-3.8800938205673097E-2</v>
      </c>
      <c r="AH608" s="18">
        <v>3.5251516104727498</v>
      </c>
      <c r="AI608" s="16">
        <v>3.6432709445379699E-2</v>
      </c>
      <c r="AJ608" s="15">
        <v>27025526.149999999</v>
      </c>
      <c r="AK608" s="16">
        <v>0.15324399855506099</v>
      </c>
      <c r="AL608" s="17">
        <v>2732145.33</v>
      </c>
      <c r="AM608" s="16">
        <v>0.25966646571629098</v>
      </c>
      <c r="AN608" s="17">
        <v>7748838.5099999998</v>
      </c>
      <c r="AO608" s="16">
        <v>0.119539788156466</v>
      </c>
      <c r="AP608" s="18">
        <v>9.89168689280522</v>
      </c>
      <c r="AQ608" s="16">
        <v>-8.4484639432482106E-2</v>
      </c>
      <c r="AR608" s="18">
        <v>3.48768736309618</v>
      </c>
      <c r="AS608" s="16">
        <v>3.0105415417254498E-2</v>
      </c>
    </row>
    <row r="609" spans="2:45" x14ac:dyDescent="0.2">
      <c r="B609" s="28" t="s">
        <v>19</v>
      </c>
      <c r="C609" s="28" t="s">
        <v>12</v>
      </c>
      <c r="D609" s="28" t="s">
        <v>23</v>
      </c>
      <c r="E609" s="14" t="s">
        <v>271</v>
      </c>
      <c r="F609" s="15">
        <v>136473.46</v>
      </c>
      <c r="G609" s="16">
        <v>0.52324550775627798</v>
      </c>
      <c r="H609" s="17">
        <v>25313.94</v>
      </c>
      <c r="I609" s="16">
        <v>8.1371312279706398E-2</v>
      </c>
      <c r="J609" s="17">
        <v>55348.33</v>
      </c>
      <c r="K609" s="16">
        <v>0.23951125727409001</v>
      </c>
      <c r="L609" s="18">
        <v>5.3912373972601699</v>
      </c>
      <c r="M609" s="16">
        <v>0.40862393005879699</v>
      </c>
      <c r="N609" s="18">
        <v>2.4657195619090899</v>
      </c>
      <c r="O609" s="16">
        <v>0.228908167487055</v>
      </c>
      <c r="P609" s="15">
        <v>301932.15999999997</v>
      </c>
      <c r="Q609" s="16">
        <v>0.14968907059919201</v>
      </c>
      <c r="R609" s="17">
        <v>62852.11</v>
      </c>
      <c r="S609" s="16">
        <v>2.8704726645422202E-2</v>
      </c>
      <c r="T609" s="17">
        <v>128348.58</v>
      </c>
      <c r="U609" s="16">
        <v>0.106248238473042</v>
      </c>
      <c r="V609" s="18">
        <v>4.8038508174188603</v>
      </c>
      <c r="W609" s="16">
        <v>0.117608426227705</v>
      </c>
      <c r="X609" s="18">
        <v>2.3524386479382899</v>
      </c>
      <c r="Y609" s="16">
        <v>3.92686113436094E-2</v>
      </c>
      <c r="Z609" s="15">
        <v>549305.93000000005</v>
      </c>
      <c r="AA609" s="16">
        <v>0.12940539164870399</v>
      </c>
      <c r="AB609" s="17">
        <v>120571.91</v>
      </c>
      <c r="AC609" s="16">
        <v>0.107911254195032</v>
      </c>
      <c r="AD609" s="17">
        <v>240150.44</v>
      </c>
      <c r="AE609" s="16">
        <v>0.175749878826749</v>
      </c>
      <c r="AF609" s="18">
        <v>4.5558366787090003</v>
      </c>
      <c r="AG609" s="16">
        <v>1.9400594923362002E-2</v>
      </c>
      <c r="AH609" s="18">
        <v>2.2873409267957201</v>
      </c>
      <c r="AI609" s="16">
        <v>-3.9416961049820599E-2</v>
      </c>
      <c r="AJ609" s="15">
        <v>1017338.57</v>
      </c>
      <c r="AK609" s="16">
        <v>7.3776068348210905E-2</v>
      </c>
      <c r="AL609" s="17">
        <v>223167.32</v>
      </c>
      <c r="AM609" s="16">
        <v>5.5971015975367397E-2</v>
      </c>
      <c r="AN609" s="17">
        <v>434955.73</v>
      </c>
      <c r="AO609" s="16">
        <v>0.11583239486980899</v>
      </c>
      <c r="AP609" s="18">
        <v>4.5586359597812098</v>
      </c>
      <c r="AQ609" s="16">
        <v>1.68613078422401E-2</v>
      </c>
      <c r="AR609" s="18">
        <v>2.3389473912666898</v>
      </c>
      <c r="AS609" s="16">
        <v>-3.7690540904671499E-2</v>
      </c>
    </row>
    <row r="610" spans="2:45" x14ac:dyDescent="0.2">
      <c r="B610" s="29"/>
      <c r="C610" s="29"/>
      <c r="D610" s="29"/>
      <c r="E610" s="14" t="s">
        <v>272</v>
      </c>
      <c r="F610" s="15">
        <v>459373.87</v>
      </c>
      <c r="G610" s="16">
        <v>-6.0601116152788598E-2</v>
      </c>
      <c r="H610" s="17">
        <v>117928.26</v>
      </c>
      <c r="I610" s="16">
        <v>-2.9970751455147601E-2</v>
      </c>
      <c r="J610" s="17">
        <v>203445.45</v>
      </c>
      <c r="K610" s="16">
        <v>-7.2398404608119596E-2</v>
      </c>
      <c r="L610" s="18">
        <v>3.8953671494856299</v>
      </c>
      <c r="M610" s="16">
        <v>-3.1576743426643801E-2</v>
      </c>
      <c r="N610" s="18">
        <v>2.2579707238475999</v>
      </c>
      <c r="O610" s="16">
        <v>1.27180553741361E-2</v>
      </c>
      <c r="P610" s="15">
        <v>1487595.08</v>
      </c>
      <c r="Q610" s="16">
        <v>-4.9393780126380099E-2</v>
      </c>
      <c r="R610" s="17">
        <v>378067.02</v>
      </c>
      <c r="S610" s="16">
        <v>-3.1376828230759803E-2</v>
      </c>
      <c r="T610" s="17">
        <v>656963.46</v>
      </c>
      <c r="U610" s="16">
        <v>-6.7502388078946096E-2</v>
      </c>
      <c r="V610" s="18">
        <v>3.9347390840914902</v>
      </c>
      <c r="W610" s="16">
        <v>-1.8600579070095401E-2</v>
      </c>
      <c r="X610" s="18">
        <v>2.26434980112897</v>
      </c>
      <c r="Y610" s="16">
        <v>1.9419468448031801E-2</v>
      </c>
      <c r="Z610" s="15">
        <v>2883288.59</v>
      </c>
      <c r="AA610" s="16">
        <v>-4.0927414519610801E-2</v>
      </c>
      <c r="AB610" s="17">
        <v>736687.76</v>
      </c>
      <c r="AC610" s="16">
        <v>-3.1013655213488301E-2</v>
      </c>
      <c r="AD610" s="17">
        <v>1282303.01</v>
      </c>
      <c r="AE610" s="16">
        <v>-6.6711437919763694E-2</v>
      </c>
      <c r="AF610" s="18">
        <v>3.9138543444783198</v>
      </c>
      <c r="AG610" s="16">
        <v>-1.02310619333925E-2</v>
      </c>
      <c r="AH610" s="18">
        <v>2.2485236075364101</v>
      </c>
      <c r="AI610" s="16">
        <v>2.7627064605487101E-2</v>
      </c>
      <c r="AJ610" s="15">
        <v>5813022.4000000004</v>
      </c>
      <c r="AK610" s="16">
        <v>2.91134916006004E-3</v>
      </c>
      <c r="AL610" s="17">
        <v>1480965.5</v>
      </c>
      <c r="AM610" s="16">
        <v>4.6466430612395002E-3</v>
      </c>
      <c r="AN610" s="17">
        <v>2603957.5299999998</v>
      </c>
      <c r="AO610" s="16">
        <v>-2.74713752221242E-2</v>
      </c>
      <c r="AP610" s="18">
        <v>3.9251572031894102</v>
      </c>
      <c r="AQ610" s="16">
        <v>-1.72726790375948E-3</v>
      </c>
      <c r="AR610" s="18">
        <v>2.2323798806349999</v>
      </c>
      <c r="AS610" s="16">
        <v>3.12409564182481E-2</v>
      </c>
    </row>
    <row r="611" spans="2:45" x14ac:dyDescent="0.2">
      <c r="B611" s="29"/>
      <c r="C611" s="29"/>
      <c r="D611" s="29"/>
      <c r="E611" s="14" t="s">
        <v>273</v>
      </c>
      <c r="F611" s="15">
        <v>612770.28</v>
      </c>
      <c r="G611" s="16">
        <v>-1.05677874106954E-2</v>
      </c>
      <c r="H611" s="17">
        <v>157689.04999999999</v>
      </c>
      <c r="I611" s="16">
        <v>-1.0144246498605101E-2</v>
      </c>
      <c r="J611" s="17">
        <v>306945.49</v>
      </c>
      <c r="K611" s="16">
        <v>-1.7773866237746998E-2</v>
      </c>
      <c r="L611" s="18">
        <v>3.88594059004097</v>
      </c>
      <c r="M611" s="16">
        <v>-4.2788144696047202E-4</v>
      </c>
      <c r="N611" s="18">
        <v>1.99634886311573</v>
      </c>
      <c r="O611" s="16">
        <v>7.3364763768298804E-3</v>
      </c>
      <c r="P611" s="15">
        <v>2021136.83</v>
      </c>
      <c r="Q611" s="16">
        <v>-2.5037639392813001E-2</v>
      </c>
      <c r="R611" s="17">
        <v>508243.64</v>
      </c>
      <c r="S611" s="16">
        <v>-5.1599404085344802E-2</v>
      </c>
      <c r="T611" s="17">
        <v>988168.92</v>
      </c>
      <c r="U611" s="16">
        <v>-4.0730130425101603E-2</v>
      </c>
      <c r="V611" s="18">
        <v>3.9767085526146499</v>
      </c>
      <c r="W611" s="16">
        <v>2.8006904262765801E-2</v>
      </c>
      <c r="X611" s="18">
        <v>2.0453353562263401</v>
      </c>
      <c r="Y611" s="16">
        <v>1.6358786541729599E-2</v>
      </c>
      <c r="Z611" s="15">
        <v>3875089.35</v>
      </c>
      <c r="AA611" s="16">
        <v>-8.5773276632356801E-2</v>
      </c>
      <c r="AB611" s="17">
        <v>970803.38</v>
      </c>
      <c r="AC611" s="16">
        <v>-0.12030694837563601</v>
      </c>
      <c r="AD611" s="17">
        <v>1885837.29</v>
      </c>
      <c r="AE611" s="16">
        <v>-0.10147245683747599</v>
      </c>
      <c r="AF611" s="18">
        <v>3.9916314980279499</v>
      </c>
      <c r="AG611" s="16">
        <v>3.92565016621561E-2</v>
      </c>
      <c r="AH611" s="18">
        <v>2.0548375888780899</v>
      </c>
      <c r="AI611" s="16">
        <v>1.74721190514237E-2</v>
      </c>
      <c r="AJ611" s="15">
        <v>7423315.4500000002</v>
      </c>
      <c r="AK611" s="16">
        <v>-0.11058879676698</v>
      </c>
      <c r="AL611" s="17">
        <v>1868684.63</v>
      </c>
      <c r="AM611" s="16">
        <v>-0.12624973219640301</v>
      </c>
      <c r="AN611" s="17">
        <v>3628283.97</v>
      </c>
      <c r="AO611" s="16">
        <v>-0.107670145008386</v>
      </c>
      <c r="AP611" s="18">
        <v>3.9724816755195298</v>
      </c>
      <c r="AQ611" s="16">
        <v>1.7923811879098198E-2</v>
      </c>
      <c r="AR611" s="18">
        <v>2.04595767899611</v>
      </c>
      <c r="AS611" s="16">
        <v>-3.2708215939061501E-3</v>
      </c>
    </row>
    <row r="612" spans="2:45" x14ac:dyDescent="0.2">
      <c r="B612" s="29"/>
      <c r="C612" s="29"/>
      <c r="D612" s="29"/>
      <c r="E612" s="14" t="s">
        <v>274</v>
      </c>
      <c r="F612" s="15">
        <v>287272.33</v>
      </c>
      <c r="G612" s="16">
        <v>-9.8198929144426607E-3</v>
      </c>
      <c r="H612" s="17">
        <v>73044.820000000007</v>
      </c>
      <c r="I612" s="16">
        <v>-7.2943557182472496E-3</v>
      </c>
      <c r="J612" s="17">
        <v>125436.94</v>
      </c>
      <c r="K612" s="16">
        <v>-2.9182808005536499E-2</v>
      </c>
      <c r="L612" s="18">
        <v>3.9328227518392098</v>
      </c>
      <c r="M612" s="16">
        <v>-2.5440947281232498E-3</v>
      </c>
      <c r="N612" s="18">
        <v>2.2901732934492798</v>
      </c>
      <c r="O612" s="16">
        <v>1.9944965180637601E-2</v>
      </c>
      <c r="P612" s="15">
        <v>873878.63</v>
      </c>
      <c r="Q612" s="16">
        <v>-1.6386563162955E-2</v>
      </c>
      <c r="R612" s="17">
        <v>224806.58</v>
      </c>
      <c r="S612" s="16">
        <v>-1.1590868281454799E-2</v>
      </c>
      <c r="T612" s="17">
        <v>384945.9</v>
      </c>
      <c r="U612" s="16">
        <v>-3.7623316529124901E-2</v>
      </c>
      <c r="V612" s="18">
        <v>3.8872466722281902</v>
      </c>
      <c r="W612" s="16">
        <v>-4.85193299778799E-3</v>
      </c>
      <c r="X612" s="18">
        <v>2.2701336213738101</v>
      </c>
      <c r="Y612" s="16">
        <v>2.2066986587391198E-2</v>
      </c>
      <c r="Z612" s="15">
        <v>1660457.79</v>
      </c>
      <c r="AA612" s="16">
        <v>-1.7226355835959498E-2</v>
      </c>
      <c r="AB612" s="17">
        <v>427363.75</v>
      </c>
      <c r="AC612" s="16">
        <v>-2.5704612216352299E-2</v>
      </c>
      <c r="AD612" s="17">
        <v>730960.52</v>
      </c>
      <c r="AE612" s="16">
        <v>-4.9573281513252597E-2</v>
      </c>
      <c r="AF612" s="18">
        <v>3.8853501028105399</v>
      </c>
      <c r="AG612" s="16">
        <v>8.7019362779488206E-3</v>
      </c>
      <c r="AH612" s="18">
        <v>2.2716107704421602</v>
      </c>
      <c r="AI612" s="16">
        <v>3.4034108099144499E-2</v>
      </c>
      <c r="AJ612" s="15">
        <v>3376470.47</v>
      </c>
      <c r="AK612" s="16">
        <v>1.9306390364928899E-2</v>
      </c>
      <c r="AL612" s="17">
        <v>875103.41</v>
      </c>
      <c r="AM612" s="16">
        <v>1.0408051430181401E-2</v>
      </c>
      <c r="AN612" s="17">
        <v>1509759.12</v>
      </c>
      <c r="AO612" s="16">
        <v>-8.0831846146000707E-3</v>
      </c>
      <c r="AP612" s="18">
        <v>3.8583674014023099</v>
      </c>
      <c r="AQ612" s="16">
        <v>8.8066785712488001E-3</v>
      </c>
      <c r="AR612" s="18">
        <v>2.2364299213506298</v>
      </c>
      <c r="AS612" s="16">
        <v>2.7612774130547298E-2</v>
      </c>
    </row>
    <row r="613" spans="2:45" x14ac:dyDescent="0.2">
      <c r="B613" s="29"/>
      <c r="C613" s="29"/>
      <c r="D613" s="29"/>
      <c r="E613" s="14" t="s">
        <v>275</v>
      </c>
      <c r="F613" s="15">
        <v>556835.29</v>
      </c>
      <c r="G613" s="16">
        <v>3.0640987712013901E-2</v>
      </c>
      <c r="H613" s="17">
        <v>167397.87</v>
      </c>
      <c r="I613" s="16">
        <v>8.3278796605605498E-2</v>
      </c>
      <c r="J613" s="17">
        <v>297856.14</v>
      </c>
      <c r="K613" s="16">
        <v>0.124064372973513</v>
      </c>
      <c r="L613" s="18">
        <v>3.32641801236778</v>
      </c>
      <c r="M613" s="16">
        <v>-4.8591192829149199E-2</v>
      </c>
      <c r="N613" s="18">
        <v>1.8694772919571201</v>
      </c>
      <c r="O613" s="16">
        <v>-8.3112130859876301E-2</v>
      </c>
      <c r="P613" s="15">
        <v>1740974.09</v>
      </c>
      <c r="Q613" s="16">
        <v>-4.8537387828894898E-2</v>
      </c>
      <c r="R613" s="17">
        <v>508257.4</v>
      </c>
      <c r="S613" s="16">
        <v>-3.2298446884944002E-2</v>
      </c>
      <c r="T613" s="17">
        <v>894112.14</v>
      </c>
      <c r="U613" s="16">
        <v>1.3470025055867099E-2</v>
      </c>
      <c r="V613" s="18">
        <v>3.4253787352628802</v>
      </c>
      <c r="W613" s="16">
        <v>-1.6780939217961699E-2</v>
      </c>
      <c r="X613" s="18">
        <v>1.94715406727393</v>
      </c>
      <c r="Y613" s="16">
        <v>-6.1183272668911701E-2</v>
      </c>
      <c r="Z613" s="15">
        <v>3433597.26</v>
      </c>
      <c r="AA613" s="16">
        <v>-5.3361353962544003E-2</v>
      </c>
      <c r="AB613" s="17">
        <v>1018356.92</v>
      </c>
      <c r="AC613" s="16">
        <v>-3.06761984874197E-2</v>
      </c>
      <c r="AD613" s="17">
        <v>1784915.71</v>
      </c>
      <c r="AE613" s="16">
        <v>1.5758336937169399E-2</v>
      </c>
      <c r="AF613" s="18">
        <v>3.3717031745608401</v>
      </c>
      <c r="AG613" s="16">
        <v>-2.3403072780968801E-2</v>
      </c>
      <c r="AH613" s="18">
        <v>1.9236747375594601</v>
      </c>
      <c r="AI613" s="16">
        <v>-6.80473773989696E-2</v>
      </c>
      <c r="AJ613" s="15">
        <v>6637856.4500000002</v>
      </c>
      <c r="AK613" s="16">
        <v>-6.1182374806068397E-2</v>
      </c>
      <c r="AL613" s="17">
        <v>1931107.83</v>
      </c>
      <c r="AM613" s="16">
        <v>-4.8202265370956003E-2</v>
      </c>
      <c r="AN613" s="17">
        <v>3371472.12</v>
      </c>
      <c r="AO613" s="16">
        <v>-1.3142180461518301E-2</v>
      </c>
      <c r="AP613" s="18">
        <v>3.4373308144061498</v>
      </c>
      <c r="AQ613" s="16">
        <v>-1.3637466199865901E-2</v>
      </c>
      <c r="AR613" s="18">
        <v>1.9688302954140999</v>
      </c>
      <c r="AS613" s="16">
        <v>-4.86799550993239E-2</v>
      </c>
    </row>
    <row r="614" spans="2:45" x14ac:dyDescent="0.2">
      <c r="B614" s="29"/>
      <c r="C614" s="29"/>
      <c r="D614" s="29"/>
      <c r="E614" s="14" t="s">
        <v>276</v>
      </c>
      <c r="F614" s="15">
        <v>232185.26</v>
      </c>
      <c r="G614" s="16">
        <v>0.35302366082799702</v>
      </c>
      <c r="H614" s="17">
        <v>57866</v>
      </c>
      <c r="I614" s="16">
        <v>0.33449903474480502</v>
      </c>
      <c r="J614" s="17">
        <v>119266.6</v>
      </c>
      <c r="K614" s="16">
        <v>0.46794521566314001</v>
      </c>
      <c r="L614" s="18">
        <v>4.0124643141050003</v>
      </c>
      <c r="M614" s="16">
        <v>1.3881333444901301E-2</v>
      </c>
      <c r="N614" s="18">
        <v>1.94677520781174</v>
      </c>
      <c r="O614" s="16">
        <v>-7.8287359506960599E-2</v>
      </c>
      <c r="P614" s="15">
        <v>762273.97</v>
      </c>
      <c r="Q614" s="16">
        <v>0.34878563389321199</v>
      </c>
      <c r="R614" s="17">
        <v>188708.23</v>
      </c>
      <c r="S614" s="16">
        <v>0.31899286460873599</v>
      </c>
      <c r="T614" s="17">
        <v>377413.58</v>
      </c>
      <c r="U614" s="16">
        <v>0.40542229949573799</v>
      </c>
      <c r="V614" s="18">
        <v>4.0394315075712397</v>
      </c>
      <c r="W614" s="16">
        <v>2.2587513612754399E-2</v>
      </c>
      <c r="X614" s="18">
        <v>2.0197311660062698</v>
      </c>
      <c r="Y614" s="16">
        <v>-4.02986814872991E-2</v>
      </c>
      <c r="Z614" s="15">
        <v>1460402.4</v>
      </c>
      <c r="AA614" s="16">
        <v>0.28655265030996102</v>
      </c>
      <c r="AB614" s="17">
        <v>360782.34</v>
      </c>
      <c r="AC614" s="16">
        <v>0.254275200128048</v>
      </c>
      <c r="AD614" s="17">
        <v>716031.13</v>
      </c>
      <c r="AE614" s="16">
        <v>0.33646325267537203</v>
      </c>
      <c r="AF614" s="18">
        <v>4.0478766227859104</v>
      </c>
      <c r="AG614" s="16">
        <v>2.57339459303811E-2</v>
      </c>
      <c r="AH614" s="18">
        <v>2.0395794802943801</v>
      </c>
      <c r="AI614" s="16">
        <v>-3.7345285974379201E-2</v>
      </c>
      <c r="AJ614" s="15">
        <v>2786346.59</v>
      </c>
      <c r="AK614" s="16">
        <v>0.202298542525956</v>
      </c>
      <c r="AL614" s="17">
        <v>697383.54</v>
      </c>
      <c r="AM614" s="16">
        <v>0.18163368525069801</v>
      </c>
      <c r="AN614" s="17">
        <v>1375626.21</v>
      </c>
      <c r="AO614" s="16">
        <v>0.288033251148964</v>
      </c>
      <c r="AP614" s="18">
        <v>3.9954292439996499</v>
      </c>
      <c r="AQ614" s="16">
        <v>1.7488378617839799E-2</v>
      </c>
      <c r="AR614" s="18">
        <v>2.0255114141798698</v>
      </c>
      <c r="AS614" s="16">
        <v>-6.6562496384725001E-2</v>
      </c>
    </row>
    <row r="615" spans="2:45" x14ac:dyDescent="0.2">
      <c r="B615" s="29"/>
      <c r="C615" s="29"/>
      <c r="D615" s="29"/>
      <c r="E615" s="14" t="s">
        <v>277</v>
      </c>
      <c r="F615" s="15">
        <v>215505.76</v>
      </c>
      <c r="G615" s="16">
        <v>0.10321924593626899</v>
      </c>
      <c r="H615" s="17">
        <v>72347.37</v>
      </c>
      <c r="I615" s="16">
        <v>0.29367047593605</v>
      </c>
      <c r="J615" s="17">
        <v>109952.46</v>
      </c>
      <c r="K615" s="16">
        <v>2.73134052383683E-2</v>
      </c>
      <c r="L615" s="18">
        <v>2.9787642591568999</v>
      </c>
      <c r="M615" s="16">
        <v>-0.147217729354129</v>
      </c>
      <c r="N615" s="18">
        <v>1.9599903449181599</v>
      </c>
      <c r="O615" s="16">
        <v>7.3887715580123206E-2</v>
      </c>
      <c r="P615" s="15">
        <v>687472.75</v>
      </c>
      <c r="Q615" s="16">
        <v>0.10911182531243201</v>
      </c>
      <c r="R615" s="17">
        <v>229009.35</v>
      </c>
      <c r="S615" s="16">
        <v>0.374918641460534</v>
      </c>
      <c r="T615" s="17">
        <v>354682.52</v>
      </c>
      <c r="U615" s="16">
        <v>0.118301087343651</v>
      </c>
      <c r="V615" s="18">
        <v>3.0019418421125601</v>
      </c>
      <c r="W615" s="16">
        <v>-0.19332548714718401</v>
      </c>
      <c r="X615" s="18">
        <v>1.93827637742057</v>
      </c>
      <c r="Y615" s="16">
        <v>-8.2171627437530696E-3</v>
      </c>
      <c r="Z615" s="15">
        <v>1232769.96</v>
      </c>
      <c r="AA615" s="16">
        <v>7.8728678217925604E-4</v>
      </c>
      <c r="AB615" s="17">
        <v>380144.68</v>
      </c>
      <c r="AC615" s="16">
        <v>0.14198388342739299</v>
      </c>
      <c r="AD615" s="17">
        <v>631843.49</v>
      </c>
      <c r="AE615" s="16">
        <v>-9.3392744635591302E-3</v>
      </c>
      <c r="AF615" s="18">
        <v>3.2428967834036202</v>
      </c>
      <c r="AG615" s="16">
        <v>-0.12364149677966201</v>
      </c>
      <c r="AH615" s="18">
        <v>1.9510685470542699</v>
      </c>
      <c r="AI615" s="16">
        <v>1.02220275667584E-2</v>
      </c>
      <c r="AJ615" s="15">
        <v>2455174.27</v>
      </c>
      <c r="AK615" s="16">
        <v>6.6864080464970697E-3</v>
      </c>
      <c r="AL615" s="17">
        <v>717647.14</v>
      </c>
      <c r="AM615" s="16">
        <v>0.117395539527318</v>
      </c>
      <c r="AN615" s="17">
        <v>1246479.3600000001</v>
      </c>
      <c r="AO615" s="16">
        <v>1.29765789354286E-2</v>
      </c>
      <c r="AP615" s="18">
        <v>3.4211440876082899</v>
      </c>
      <c r="AQ615" s="16">
        <v>-9.9077835524252603E-2</v>
      </c>
      <c r="AR615" s="18">
        <v>1.96968706324989</v>
      </c>
      <c r="AS615" s="16">
        <v>-6.2095916329498197E-3</v>
      </c>
    </row>
    <row r="616" spans="2:45" x14ac:dyDescent="0.2">
      <c r="B616" s="29"/>
      <c r="C616" s="29"/>
      <c r="D616" s="29"/>
      <c r="E616" s="14" t="s">
        <v>278</v>
      </c>
      <c r="F616" s="15">
        <v>758922.84</v>
      </c>
      <c r="G616" s="16">
        <v>0.17594387806685899</v>
      </c>
      <c r="H616" s="17">
        <v>209253.92</v>
      </c>
      <c r="I616" s="16">
        <v>0.19923674381086501</v>
      </c>
      <c r="J616" s="17">
        <v>346040.16</v>
      </c>
      <c r="K616" s="16">
        <v>0.102638224196289</v>
      </c>
      <c r="L616" s="18">
        <v>3.6268034548647901</v>
      </c>
      <c r="M616" s="16">
        <v>-1.9423075438789499E-2</v>
      </c>
      <c r="N616" s="18">
        <v>2.1931640535595598</v>
      </c>
      <c r="O616" s="16">
        <v>6.64820539157365E-2</v>
      </c>
      <c r="P616" s="15">
        <v>2468345.1</v>
      </c>
      <c r="Q616" s="16">
        <v>0.14450436945960601</v>
      </c>
      <c r="R616" s="17">
        <v>682000.71</v>
      </c>
      <c r="S616" s="16">
        <v>0.13946300973603301</v>
      </c>
      <c r="T616" s="17">
        <v>1131066.47</v>
      </c>
      <c r="U616" s="16">
        <v>8.4920535871671698E-2</v>
      </c>
      <c r="V616" s="18">
        <v>3.61927057231363</v>
      </c>
      <c r="W616" s="16">
        <v>4.4243294257890102E-3</v>
      </c>
      <c r="X616" s="18">
        <v>2.18231657066096</v>
      </c>
      <c r="Y616" s="16">
        <v>5.4919997933362101E-2</v>
      </c>
      <c r="Z616" s="15">
        <v>4645518.51</v>
      </c>
      <c r="AA616" s="16">
        <v>9.2145193526945807E-2</v>
      </c>
      <c r="AB616" s="17">
        <v>1281906.3500000001</v>
      </c>
      <c r="AC616" s="16">
        <v>9.9192334725602599E-2</v>
      </c>
      <c r="AD616" s="17">
        <v>2147417.31</v>
      </c>
      <c r="AE616" s="16">
        <v>6.5265160934056196E-2</v>
      </c>
      <c r="AF616" s="18">
        <v>3.6239141104184398</v>
      </c>
      <c r="AG616" s="16">
        <v>-6.4111993652283799E-3</v>
      </c>
      <c r="AH616" s="18">
        <v>2.1633049563151698</v>
      </c>
      <c r="AI616" s="16">
        <v>2.5233184730570301E-2</v>
      </c>
      <c r="AJ616" s="15">
        <v>8650485.9700000007</v>
      </c>
      <c r="AK616" s="16">
        <v>6.2152375906233299E-2</v>
      </c>
      <c r="AL616" s="17">
        <v>2362283.91</v>
      </c>
      <c r="AM616" s="16">
        <v>5.81311696873845E-2</v>
      </c>
      <c r="AN616" s="17">
        <v>4026053.84</v>
      </c>
      <c r="AO616" s="16">
        <v>4.2131241815117897E-2</v>
      </c>
      <c r="AP616" s="18">
        <v>3.66191630624111</v>
      </c>
      <c r="AQ616" s="16">
        <v>3.80029086567484E-3</v>
      </c>
      <c r="AR616" s="18">
        <v>2.1486264997390099</v>
      </c>
      <c r="AS616" s="16">
        <v>1.9211720451105498E-2</v>
      </c>
    </row>
    <row r="617" spans="2:45" x14ac:dyDescent="0.2">
      <c r="B617" s="29"/>
      <c r="C617" s="29"/>
      <c r="D617" s="29"/>
      <c r="E617" s="14" t="s">
        <v>279</v>
      </c>
      <c r="F617" s="15">
        <v>256596.08</v>
      </c>
      <c r="G617" s="16">
        <v>5.73207642922407E-2</v>
      </c>
      <c r="H617" s="17">
        <v>69148.98</v>
      </c>
      <c r="I617" s="16">
        <v>-2.7295900389129501E-2</v>
      </c>
      <c r="J617" s="17">
        <v>116752.61</v>
      </c>
      <c r="K617" s="16">
        <v>-4.1152801758687699E-2</v>
      </c>
      <c r="L617" s="18">
        <v>3.7107717279416099</v>
      </c>
      <c r="M617" s="16">
        <v>8.6991166908025899E-2</v>
      </c>
      <c r="N617" s="18">
        <v>2.1977759640662402</v>
      </c>
      <c r="O617" s="16">
        <v>0.102699957022918</v>
      </c>
      <c r="P617" s="15">
        <v>807608.67</v>
      </c>
      <c r="Q617" s="16">
        <v>-4.7607913585709503E-2</v>
      </c>
      <c r="R617" s="17">
        <v>214677.22</v>
      </c>
      <c r="S617" s="16">
        <v>-8.3111696448126507E-2</v>
      </c>
      <c r="T617" s="17">
        <v>359195.97</v>
      </c>
      <c r="U617" s="16">
        <v>-0.10753900473481701</v>
      </c>
      <c r="V617" s="18">
        <v>3.7619672455233002</v>
      </c>
      <c r="W617" s="16">
        <v>3.8722037051712101E-2</v>
      </c>
      <c r="X617" s="18">
        <v>2.2483789837619801</v>
      </c>
      <c r="Y617" s="16">
        <v>6.7152616716095306E-2</v>
      </c>
      <c r="Z617" s="15">
        <v>1576774.77</v>
      </c>
      <c r="AA617" s="16">
        <v>-3.8945743913365798E-2</v>
      </c>
      <c r="AB617" s="17">
        <v>416559.44</v>
      </c>
      <c r="AC617" s="16">
        <v>-6.4524580179688998E-2</v>
      </c>
      <c r="AD617" s="17">
        <v>700102.11</v>
      </c>
      <c r="AE617" s="16">
        <v>-0.113445977738304</v>
      </c>
      <c r="AF617" s="18">
        <v>3.7852335551440199</v>
      </c>
      <c r="AG617" s="16">
        <v>2.7343140957393101E-2</v>
      </c>
      <c r="AH617" s="18">
        <v>2.25220685308319</v>
      </c>
      <c r="AI617" s="16">
        <v>8.4033495933931293E-2</v>
      </c>
      <c r="AJ617" s="15">
        <v>3168948</v>
      </c>
      <c r="AK617" s="16">
        <v>-2.37365306009092E-2</v>
      </c>
      <c r="AL617" s="17">
        <v>851159.33</v>
      </c>
      <c r="AM617" s="16">
        <v>-2.9656668669729502E-2</v>
      </c>
      <c r="AN617" s="17">
        <v>1437516.59</v>
      </c>
      <c r="AO617" s="16">
        <v>-0.10911896849128</v>
      </c>
      <c r="AP617" s="18">
        <v>3.7230961211457299</v>
      </c>
      <c r="AQ617" s="16">
        <v>6.1010756478371798E-3</v>
      </c>
      <c r="AR617" s="18">
        <v>2.2044601238306401</v>
      </c>
      <c r="AS617" s="16">
        <v>9.5840448803556993E-2</v>
      </c>
    </row>
    <row r="618" spans="2:45" x14ac:dyDescent="0.2">
      <c r="B618" s="29"/>
      <c r="C618" s="29"/>
      <c r="D618" s="29"/>
      <c r="E618" s="14" t="s">
        <v>280</v>
      </c>
      <c r="F618" s="15">
        <v>143698.51</v>
      </c>
      <c r="G618" s="16">
        <v>-7.8937774134227701E-2</v>
      </c>
      <c r="H618" s="17">
        <v>27422.2</v>
      </c>
      <c r="I618" s="16">
        <v>-7.0839579193897703E-2</v>
      </c>
      <c r="J618" s="17">
        <v>50455.31</v>
      </c>
      <c r="K618" s="16">
        <v>-7.7966747798271993E-2</v>
      </c>
      <c r="L618" s="18">
        <v>5.2402254377839901</v>
      </c>
      <c r="M618" s="16">
        <v>-8.7156047104377694E-3</v>
      </c>
      <c r="N618" s="18">
        <v>2.84803541985967</v>
      </c>
      <c r="O618" s="16">
        <v>-1.0531359185115699E-3</v>
      </c>
      <c r="P618" s="15">
        <v>541727.55000000005</v>
      </c>
      <c r="Q618" s="16">
        <v>-2.07183725655142E-2</v>
      </c>
      <c r="R618" s="17">
        <v>113175.9</v>
      </c>
      <c r="S618" s="16">
        <v>2.8131709457894301E-3</v>
      </c>
      <c r="T618" s="17">
        <v>211026.07</v>
      </c>
      <c r="U618" s="16">
        <v>-3.4231726868920302E-3</v>
      </c>
      <c r="V618" s="18">
        <v>4.7865981185040303</v>
      </c>
      <c r="W618" s="16">
        <v>-2.3465530961375599E-2</v>
      </c>
      <c r="X618" s="18">
        <v>2.5671119686776098</v>
      </c>
      <c r="Y618" s="16">
        <v>-1.7354607697684699E-2</v>
      </c>
      <c r="Z618" s="15">
        <v>1098032.8400000001</v>
      </c>
      <c r="AA618" s="16">
        <v>5.9754149216353199E-2</v>
      </c>
      <c r="AB618" s="17">
        <v>229068.7</v>
      </c>
      <c r="AC618" s="16">
        <v>5.8797645182216897E-2</v>
      </c>
      <c r="AD618" s="17">
        <v>427999.31</v>
      </c>
      <c r="AE618" s="16">
        <v>5.7819127368004798E-2</v>
      </c>
      <c r="AF618" s="18">
        <v>4.7934651918834801</v>
      </c>
      <c r="AG618" s="16">
        <v>9.0338700552320805E-4</v>
      </c>
      <c r="AH618" s="18">
        <v>2.5655014256915498</v>
      </c>
      <c r="AI618" s="16">
        <v>1.82925587020073E-3</v>
      </c>
      <c r="AJ618" s="15">
        <v>2180674.5499999998</v>
      </c>
      <c r="AK618" s="16">
        <v>1.7493415494494201E-2</v>
      </c>
      <c r="AL618" s="17">
        <v>450751.54</v>
      </c>
      <c r="AM618" s="16">
        <v>-2.2204972938187199E-3</v>
      </c>
      <c r="AN618" s="17">
        <v>842122.71</v>
      </c>
      <c r="AO618" s="16">
        <v>-8.7089532732646593E-3</v>
      </c>
      <c r="AP618" s="18">
        <v>4.8378637818963401</v>
      </c>
      <c r="AQ618" s="16">
        <v>1.97577848962068E-2</v>
      </c>
      <c r="AR618" s="18">
        <v>2.5894973785946198</v>
      </c>
      <c r="AS618" s="16">
        <v>2.6432568774104801E-2</v>
      </c>
    </row>
    <row r="619" spans="2:45" x14ac:dyDescent="0.2">
      <c r="B619" s="29"/>
      <c r="C619" s="29"/>
      <c r="D619" s="29"/>
      <c r="E619" s="14" t="s">
        <v>281</v>
      </c>
      <c r="F619" s="15">
        <v>175753.63</v>
      </c>
      <c r="G619" s="16">
        <v>-4.8015018248213699E-2</v>
      </c>
      <c r="H619" s="17">
        <v>43758.879999999997</v>
      </c>
      <c r="I619" s="16">
        <v>-4.1815237279421401E-2</v>
      </c>
      <c r="J619" s="17">
        <v>78880.97</v>
      </c>
      <c r="K619" s="16">
        <v>-7.7177996347363803E-2</v>
      </c>
      <c r="L619" s="18">
        <v>4.0164106119717902</v>
      </c>
      <c r="M619" s="16">
        <v>-6.4703397611848602E-3</v>
      </c>
      <c r="N619" s="18">
        <v>2.2280865714506302</v>
      </c>
      <c r="O619" s="16">
        <v>3.1601953555203198E-2</v>
      </c>
      <c r="P619" s="15">
        <v>567204.52</v>
      </c>
      <c r="Q619" s="16">
        <v>-3.21086522414918E-2</v>
      </c>
      <c r="R619" s="17">
        <v>142432.23000000001</v>
      </c>
      <c r="S619" s="16">
        <v>-2.73721848915837E-2</v>
      </c>
      <c r="T619" s="17">
        <v>256711.34</v>
      </c>
      <c r="U619" s="16">
        <v>-6.2860209743574494E-2</v>
      </c>
      <c r="V619" s="18">
        <v>3.9822764833493101</v>
      </c>
      <c r="W619" s="16">
        <v>-4.8697634144672201E-3</v>
      </c>
      <c r="X619" s="18">
        <v>2.2095031719284401</v>
      </c>
      <c r="Y619" s="16">
        <v>3.2814269356408798E-2</v>
      </c>
      <c r="Z619" s="15">
        <v>1096864.28</v>
      </c>
      <c r="AA619" s="16">
        <v>-3.3142237914659999E-2</v>
      </c>
      <c r="AB619" s="17">
        <v>274731.93</v>
      </c>
      <c r="AC619" s="16">
        <v>-3.7113708245926101E-2</v>
      </c>
      <c r="AD619" s="17">
        <v>496667.44</v>
      </c>
      <c r="AE619" s="16">
        <v>-6.7122591320542199E-2</v>
      </c>
      <c r="AF619" s="18">
        <v>3.9924892603491702</v>
      </c>
      <c r="AG619" s="16">
        <v>4.1245475870585399E-3</v>
      </c>
      <c r="AH619" s="18">
        <v>2.2084481318122999</v>
      </c>
      <c r="AI619" s="16">
        <v>3.6425314933913301E-2</v>
      </c>
      <c r="AJ619" s="15">
        <v>2179349.77</v>
      </c>
      <c r="AK619" s="16">
        <v>-6.1666422914184602E-2</v>
      </c>
      <c r="AL619" s="17">
        <v>546340.06000000006</v>
      </c>
      <c r="AM619" s="16">
        <v>-7.17063521757519E-2</v>
      </c>
      <c r="AN619" s="17">
        <v>993591.69</v>
      </c>
      <c r="AO619" s="16">
        <v>-9.7184273563594506E-2</v>
      </c>
      <c r="AP619" s="18">
        <v>3.9889986650438898</v>
      </c>
      <c r="AQ619" s="16">
        <v>1.0815466943137E-2</v>
      </c>
      <c r="AR619" s="18">
        <v>2.1934057942855798</v>
      </c>
      <c r="AS619" s="16">
        <v>3.9341196225730499E-2</v>
      </c>
    </row>
    <row r="620" spans="2:45" x14ac:dyDescent="0.2">
      <c r="B620" s="29"/>
      <c r="C620" s="29"/>
      <c r="D620" s="29"/>
      <c r="E620" s="14" t="s">
        <v>282</v>
      </c>
      <c r="F620" s="15">
        <v>438600.68</v>
      </c>
      <c r="G620" s="16">
        <v>-1.3754838181614999E-2</v>
      </c>
      <c r="H620" s="17">
        <v>106225.18</v>
      </c>
      <c r="I620" s="16">
        <v>-6.00763493666178E-2</v>
      </c>
      <c r="J620" s="17">
        <v>175648.81</v>
      </c>
      <c r="K620" s="16">
        <v>-0.11558102515956201</v>
      </c>
      <c r="L620" s="18">
        <v>4.1289709276086901</v>
      </c>
      <c r="M620" s="16">
        <v>4.9282206223652598E-2</v>
      </c>
      <c r="N620" s="18">
        <v>2.49703188993993</v>
      </c>
      <c r="O620" s="16">
        <v>0.115133426435494</v>
      </c>
      <c r="P620" s="15">
        <v>1400702.13</v>
      </c>
      <c r="Q620" s="16">
        <v>-2.2762510483641699E-2</v>
      </c>
      <c r="R620" s="17">
        <v>337689.8</v>
      </c>
      <c r="S620" s="16">
        <v>-7.8125000853108306E-2</v>
      </c>
      <c r="T620" s="17">
        <v>558877.39</v>
      </c>
      <c r="U620" s="16">
        <v>-0.112835929360215</v>
      </c>
      <c r="V620" s="18">
        <v>4.1478958795912702</v>
      </c>
      <c r="W620" s="16">
        <v>6.0054226897029703E-2</v>
      </c>
      <c r="X620" s="18">
        <v>2.5062780406986902</v>
      </c>
      <c r="Y620" s="16">
        <v>0.10152960636877</v>
      </c>
      <c r="Z620" s="15">
        <v>2724008.94</v>
      </c>
      <c r="AA620" s="16">
        <v>-4.2648811661688497E-2</v>
      </c>
      <c r="AB620" s="17">
        <v>664058.28</v>
      </c>
      <c r="AC620" s="16">
        <v>-8.0108482262335495E-2</v>
      </c>
      <c r="AD620" s="17">
        <v>1103068.9099999999</v>
      </c>
      <c r="AE620" s="16">
        <v>-0.10105628822452099</v>
      </c>
      <c r="AF620" s="18">
        <v>4.1020630598868504</v>
      </c>
      <c r="AG620" s="16">
        <v>4.0721834997210903E-2</v>
      </c>
      <c r="AH620" s="18">
        <v>2.4694821105963398</v>
      </c>
      <c r="AI620" s="16">
        <v>6.4973452506245796E-2</v>
      </c>
      <c r="AJ620" s="15">
        <v>5312496.3600000003</v>
      </c>
      <c r="AK620" s="16">
        <v>-6.3413725270572693E-2</v>
      </c>
      <c r="AL620" s="17">
        <v>1342886.32</v>
      </c>
      <c r="AM620" s="16">
        <v>-8.0448251703345103E-2</v>
      </c>
      <c r="AN620" s="17">
        <v>2252632.34</v>
      </c>
      <c r="AO620" s="16">
        <v>-8.1183200258067897E-2</v>
      </c>
      <c r="AP620" s="18">
        <v>3.9560283554009299</v>
      </c>
      <c r="AQ620" s="16">
        <v>1.8524815448751501E-2</v>
      </c>
      <c r="AR620" s="18">
        <v>2.3583503910806898</v>
      </c>
      <c r="AS620" s="16">
        <v>1.9339519034138199E-2</v>
      </c>
    </row>
    <row r="621" spans="2:45" x14ac:dyDescent="0.2">
      <c r="B621" s="29"/>
      <c r="C621" s="29"/>
      <c r="D621" s="29"/>
      <c r="E621" s="14" t="s">
        <v>283</v>
      </c>
      <c r="F621" s="15">
        <v>451233.56</v>
      </c>
      <c r="G621" s="16">
        <v>0.109802730019884</v>
      </c>
      <c r="H621" s="17">
        <v>117096.81</v>
      </c>
      <c r="I621" s="16">
        <v>6.1605243439241397E-2</v>
      </c>
      <c r="J621" s="17">
        <v>188672.49</v>
      </c>
      <c r="K621" s="16">
        <v>1.65057296827608E-2</v>
      </c>
      <c r="L621" s="18">
        <v>3.85350856270124</v>
      </c>
      <c r="M621" s="16">
        <v>4.5400573215425302E-2</v>
      </c>
      <c r="N621" s="18">
        <v>2.3916234952959998</v>
      </c>
      <c r="O621" s="16">
        <v>9.1782070295108001E-2</v>
      </c>
      <c r="P621" s="15">
        <v>1468067.2</v>
      </c>
      <c r="Q621" s="16">
        <v>0.133633004921449</v>
      </c>
      <c r="R621" s="17">
        <v>383707.55</v>
      </c>
      <c r="S621" s="16">
        <v>9.5537216953957005E-2</v>
      </c>
      <c r="T621" s="17">
        <v>622497.22</v>
      </c>
      <c r="U621" s="16">
        <v>5.59190062911342E-2</v>
      </c>
      <c r="V621" s="18">
        <v>3.8260055086223899</v>
      </c>
      <c r="W621" s="16">
        <v>3.4773613691932298E-2</v>
      </c>
      <c r="X621" s="18">
        <v>2.3583514156095302</v>
      </c>
      <c r="Y621" s="16">
        <v>7.3598446630183306E-2</v>
      </c>
      <c r="Z621" s="15">
        <v>2778228.04</v>
      </c>
      <c r="AA621" s="16">
        <v>5.8263039308315702E-2</v>
      </c>
      <c r="AB621" s="17">
        <v>732378.33</v>
      </c>
      <c r="AC621" s="16">
        <v>4.8065109951994603E-2</v>
      </c>
      <c r="AD621" s="17">
        <v>1194795.82</v>
      </c>
      <c r="AE621" s="16">
        <v>1.5406881666313399E-2</v>
      </c>
      <c r="AF621" s="18">
        <v>3.7934328832476498</v>
      </c>
      <c r="AG621" s="16">
        <v>9.7302441036208401E-3</v>
      </c>
      <c r="AH621" s="18">
        <v>2.3252743217665399</v>
      </c>
      <c r="AI621" s="16">
        <v>4.2205896390690403E-2</v>
      </c>
      <c r="AJ621" s="15">
        <v>5396433.8899999997</v>
      </c>
      <c r="AK621" s="16">
        <v>7.6979584022780406E-2</v>
      </c>
      <c r="AL621" s="17">
        <v>1446028.92</v>
      </c>
      <c r="AM621" s="16">
        <v>9.9821014174720807E-2</v>
      </c>
      <c r="AN621" s="17">
        <v>2393288.23</v>
      </c>
      <c r="AO621" s="16">
        <v>5.0603273475181301E-2</v>
      </c>
      <c r="AP621" s="18">
        <v>3.7318990065565201</v>
      </c>
      <c r="AQ621" s="16">
        <v>-2.0768315805531401E-2</v>
      </c>
      <c r="AR621" s="18">
        <v>2.2548198843563401</v>
      </c>
      <c r="AS621" s="16">
        <v>2.51058712775106E-2</v>
      </c>
    </row>
    <row r="622" spans="2:45" x14ac:dyDescent="0.2">
      <c r="B622" s="29"/>
      <c r="C622" s="29"/>
      <c r="D622" s="29"/>
      <c r="E622" s="14" t="s">
        <v>284</v>
      </c>
      <c r="F622" s="15">
        <v>414664.91</v>
      </c>
      <c r="G622" s="16">
        <v>1.7259624416669801E-2</v>
      </c>
      <c r="H622" s="17">
        <v>109083.23</v>
      </c>
      <c r="I622" s="16">
        <v>2.2328711122340798E-2</v>
      </c>
      <c r="J622" s="17">
        <v>203979.36</v>
      </c>
      <c r="K622" s="16">
        <v>-2.7612080358450902E-2</v>
      </c>
      <c r="L622" s="18">
        <v>3.80136259258183</v>
      </c>
      <c r="M622" s="16">
        <v>-4.9583726354568902E-3</v>
      </c>
      <c r="N622" s="18">
        <v>2.03287680675143</v>
      </c>
      <c r="O622" s="16">
        <v>4.6145888763881003E-2</v>
      </c>
      <c r="P622" s="15">
        <v>1327790.27</v>
      </c>
      <c r="Q622" s="16">
        <v>4.7830283331502299E-2</v>
      </c>
      <c r="R622" s="17">
        <v>346961.37</v>
      </c>
      <c r="S622" s="16">
        <v>1.27499862738125E-2</v>
      </c>
      <c r="T622" s="17">
        <v>643724.26</v>
      </c>
      <c r="U622" s="16">
        <v>-4.0726616912301603E-2</v>
      </c>
      <c r="V622" s="18">
        <v>3.8269109612980801</v>
      </c>
      <c r="W622" s="16">
        <v>3.4638654685901299E-2</v>
      </c>
      <c r="X622" s="18">
        <v>2.0626693019150801</v>
      </c>
      <c r="Y622" s="16">
        <v>9.2316644874225695E-2</v>
      </c>
      <c r="Z622" s="15">
        <v>2539193.2000000002</v>
      </c>
      <c r="AA622" s="16">
        <v>5.21252207388824E-2</v>
      </c>
      <c r="AB622" s="17">
        <v>663570.78</v>
      </c>
      <c r="AC622" s="16">
        <v>8.6533070662529292E-3</v>
      </c>
      <c r="AD622" s="17">
        <v>1227503.03</v>
      </c>
      <c r="AE622" s="16">
        <v>-4.4089713177704298E-2</v>
      </c>
      <c r="AF622" s="18">
        <v>3.8265596926977401</v>
      </c>
      <c r="AG622" s="16">
        <v>4.3098965093438101E-2</v>
      </c>
      <c r="AH622" s="18">
        <v>2.0685840588108402</v>
      </c>
      <c r="AI622" s="16">
        <v>0.10065268178714901</v>
      </c>
      <c r="AJ622" s="15">
        <v>4900793.8099999996</v>
      </c>
      <c r="AK622" s="16">
        <v>2.77833761344509E-2</v>
      </c>
      <c r="AL622" s="17">
        <v>1279345.5</v>
      </c>
      <c r="AM622" s="16">
        <v>-1.6951149380038E-3</v>
      </c>
      <c r="AN622" s="17">
        <v>2377591.91</v>
      </c>
      <c r="AO622" s="16">
        <v>-4.66738308313508E-2</v>
      </c>
      <c r="AP622" s="18">
        <v>3.8307039107105898</v>
      </c>
      <c r="AQ622" s="16">
        <v>2.95285453507763E-2</v>
      </c>
      <c r="AR622" s="18">
        <v>2.0612426335182099</v>
      </c>
      <c r="AS622" s="16">
        <v>7.8102552278337498E-2</v>
      </c>
    </row>
    <row r="623" spans="2:45" x14ac:dyDescent="0.2">
      <c r="B623" s="29"/>
      <c r="C623" s="29"/>
      <c r="D623" s="29"/>
      <c r="E623" s="14" t="s">
        <v>285</v>
      </c>
      <c r="F623" s="15">
        <v>205310.11</v>
      </c>
      <c r="G623" s="16">
        <v>-0.14862920709062</v>
      </c>
      <c r="H623" s="17">
        <v>57532.34</v>
      </c>
      <c r="I623" s="16">
        <v>-0.229516423033857</v>
      </c>
      <c r="J623" s="17">
        <v>111692.47</v>
      </c>
      <c r="K623" s="16">
        <v>-0.29181726867525098</v>
      </c>
      <c r="L623" s="18">
        <v>3.5686035019608102</v>
      </c>
      <c r="M623" s="16">
        <v>0.104982401132726</v>
      </c>
      <c r="N623" s="18">
        <v>1.8381732448033401</v>
      </c>
      <c r="O623" s="16">
        <v>0.20219084037361301</v>
      </c>
      <c r="P623" s="15">
        <v>677410.88</v>
      </c>
      <c r="Q623" s="16">
        <v>-7.6830017113530505E-2</v>
      </c>
      <c r="R623" s="17">
        <v>186328.68</v>
      </c>
      <c r="S623" s="16">
        <v>-0.177927517338515</v>
      </c>
      <c r="T623" s="17">
        <v>360603.34</v>
      </c>
      <c r="U623" s="16">
        <v>-0.23814667775872</v>
      </c>
      <c r="V623" s="18">
        <v>3.6355695752258899</v>
      </c>
      <c r="W623" s="16">
        <v>0.122978815563414</v>
      </c>
      <c r="X623" s="18">
        <v>1.8785485458897899</v>
      </c>
      <c r="Y623" s="16">
        <v>0.211742412792289</v>
      </c>
      <c r="Z623" s="15">
        <v>1277503.8999999999</v>
      </c>
      <c r="AA623" s="16">
        <v>-5.68754210503154E-2</v>
      </c>
      <c r="AB623" s="17">
        <v>365355.16</v>
      </c>
      <c r="AC623" s="16">
        <v>-0.10736233289361299</v>
      </c>
      <c r="AD623" s="17">
        <v>706460.99</v>
      </c>
      <c r="AE623" s="16">
        <v>-0.17704493986965</v>
      </c>
      <c r="AF623" s="18">
        <v>3.49660834131917</v>
      </c>
      <c r="AG623" s="16">
        <v>5.6559244252999803E-2</v>
      </c>
      <c r="AH623" s="18">
        <v>1.8083148511852001</v>
      </c>
      <c r="AI623" s="16">
        <v>0.14602196965688499</v>
      </c>
      <c r="AJ623" s="15">
        <v>2547862.7200000002</v>
      </c>
      <c r="AK623" s="16">
        <v>-2.92581914915695E-2</v>
      </c>
      <c r="AL623" s="17">
        <v>723277.94</v>
      </c>
      <c r="AM623" s="16">
        <v>-4.4655041200557501E-2</v>
      </c>
      <c r="AN623" s="17">
        <v>1401819.06</v>
      </c>
      <c r="AO623" s="16">
        <v>-0.113181480368586</v>
      </c>
      <c r="AP623" s="18">
        <v>3.52266062476619</v>
      </c>
      <c r="AQ623" s="16">
        <v>1.61165342080591E-2</v>
      </c>
      <c r="AR623" s="18">
        <v>1.81754036073671</v>
      </c>
      <c r="AS623" s="16">
        <v>9.4634118502506401E-2</v>
      </c>
    </row>
    <row r="624" spans="2:45" x14ac:dyDescent="0.2">
      <c r="B624" s="29"/>
      <c r="C624" s="29"/>
      <c r="D624" s="29"/>
      <c r="E624" s="14" t="s">
        <v>286</v>
      </c>
      <c r="F624" s="15">
        <v>286320.28999999998</v>
      </c>
      <c r="G624" s="16">
        <v>2.67115418619224E-2</v>
      </c>
      <c r="H624" s="17">
        <v>79754</v>
      </c>
      <c r="I624" s="16">
        <v>0.127601624682873</v>
      </c>
      <c r="J624" s="17">
        <v>154895</v>
      </c>
      <c r="K624" s="16">
        <v>0.14820856262108401</v>
      </c>
      <c r="L624" s="18">
        <v>3.59004300724729</v>
      </c>
      <c r="M624" s="16">
        <v>-8.9473161986020899E-2</v>
      </c>
      <c r="N624" s="18">
        <v>1.84847987346267</v>
      </c>
      <c r="O624" s="16">
        <v>-0.105814417967597</v>
      </c>
      <c r="P624" s="15">
        <v>923787.77</v>
      </c>
      <c r="Q624" s="16">
        <v>-4.5524417865766997E-2</v>
      </c>
      <c r="R624" s="17">
        <v>244528.64000000001</v>
      </c>
      <c r="S624" s="16">
        <v>-2.1516904126770198E-2</v>
      </c>
      <c r="T624" s="17">
        <v>470749.63</v>
      </c>
      <c r="U624" s="16">
        <v>6.6043561508641801E-3</v>
      </c>
      <c r="V624" s="18">
        <v>3.7778305641416901</v>
      </c>
      <c r="W624" s="16">
        <v>-2.4535440459062498E-2</v>
      </c>
      <c r="X624" s="18">
        <v>1.96237598742244</v>
      </c>
      <c r="Y624" s="16">
        <v>-5.17867558371847E-2</v>
      </c>
      <c r="Z624" s="15">
        <v>1739246.38</v>
      </c>
      <c r="AA624" s="16">
        <v>-6.8814856504298305E-2</v>
      </c>
      <c r="AB624" s="17">
        <v>451691.8</v>
      </c>
      <c r="AC624" s="16">
        <v>-5.32378804283761E-2</v>
      </c>
      <c r="AD624" s="17">
        <v>865842.37</v>
      </c>
      <c r="AE624" s="16">
        <v>-1.7617439489222401E-2</v>
      </c>
      <c r="AF624" s="18">
        <v>3.8505157277594999</v>
      </c>
      <c r="AG624" s="16">
        <v>-1.6452893238874399E-2</v>
      </c>
      <c r="AH624" s="18">
        <v>2.0087332755499099</v>
      </c>
      <c r="AI624" s="16">
        <v>-5.2115559735157198E-2</v>
      </c>
      <c r="AJ624" s="15">
        <v>3439390.94</v>
      </c>
      <c r="AK624" s="16">
        <v>-9.6476508647835996E-2</v>
      </c>
      <c r="AL624" s="17">
        <v>885089.82</v>
      </c>
      <c r="AM624" s="16">
        <v>-0.10318722273818901</v>
      </c>
      <c r="AN624" s="17">
        <v>1684143.4</v>
      </c>
      <c r="AO624" s="16">
        <v>-7.5926330625894503E-2</v>
      </c>
      <c r="AP624" s="18">
        <v>3.88592305806884</v>
      </c>
      <c r="AQ624" s="16">
        <v>7.4828484389379496E-3</v>
      </c>
      <c r="AR624" s="18">
        <v>2.0422197658465402</v>
      </c>
      <c r="AS624" s="16">
        <v>-2.2238679342373901E-2</v>
      </c>
    </row>
    <row r="625" spans="2:45" x14ac:dyDescent="0.2">
      <c r="B625" s="29"/>
      <c r="C625" s="29"/>
      <c r="D625" s="29"/>
      <c r="E625" s="14" t="s">
        <v>287</v>
      </c>
      <c r="F625" s="15">
        <v>325362.18</v>
      </c>
      <c r="G625" s="16">
        <v>0.27116613591720801</v>
      </c>
      <c r="H625" s="17">
        <v>86510.46</v>
      </c>
      <c r="I625" s="16">
        <v>0.31244069130105701</v>
      </c>
      <c r="J625" s="17">
        <v>171394.34</v>
      </c>
      <c r="K625" s="16">
        <v>0.328041705295954</v>
      </c>
      <c r="L625" s="18">
        <v>3.76095769228368</v>
      </c>
      <c r="M625" s="16">
        <v>-3.1448701383170997E-2</v>
      </c>
      <c r="N625" s="18">
        <v>1.8983251138864901</v>
      </c>
      <c r="O625" s="16">
        <v>-4.2826644036808997E-2</v>
      </c>
      <c r="P625" s="15">
        <v>1023679.64</v>
      </c>
      <c r="Q625" s="16">
        <v>-8.72796538302157E-2</v>
      </c>
      <c r="R625" s="17">
        <v>264238.90000000002</v>
      </c>
      <c r="S625" s="16">
        <v>-6.7939171560823505E-2</v>
      </c>
      <c r="T625" s="17">
        <v>520347.27</v>
      </c>
      <c r="U625" s="16">
        <v>-2.43042062750423E-2</v>
      </c>
      <c r="V625" s="18">
        <v>3.8740686552964001</v>
      </c>
      <c r="W625" s="16">
        <v>-2.0750236121155001E-2</v>
      </c>
      <c r="X625" s="18">
        <v>1.9673008758170301</v>
      </c>
      <c r="Y625" s="16">
        <v>-6.4544141688619203E-2</v>
      </c>
      <c r="Z625" s="15">
        <v>1851247.43</v>
      </c>
      <c r="AA625" s="16">
        <v>-0.120769456146294</v>
      </c>
      <c r="AB625" s="17">
        <v>471561.84</v>
      </c>
      <c r="AC625" s="16">
        <v>-0.13601665841913499</v>
      </c>
      <c r="AD625" s="17">
        <v>925869.11</v>
      </c>
      <c r="AE625" s="16">
        <v>-7.3632485749983198E-2</v>
      </c>
      <c r="AF625" s="18">
        <v>3.9257787059275202</v>
      </c>
      <c r="AG625" s="16">
        <v>1.7647565108075601E-2</v>
      </c>
      <c r="AH625" s="18">
        <v>1.9994699142732999</v>
      </c>
      <c r="AI625" s="16">
        <v>-5.0883660827067002E-2</v>
      </c>
      <c r="AJ625" s="15">
        <v>3660026.17</v>
      </c>
      <c r="AK625" s="16">
        <v>-0.1136215920895</v>
      </c>
      <c r="AL625" s="17">
        <v>919207.46</v>
      </c>
      <c r="AM625" s="16">
        <v>-0.13848150687583999</v>
      </c>
      <c r="AN625" s="17">
        <v>1803712.79</v>
      </c>
      <c r="AO625" s="16">
        <v>-7.4182399320526393E-2</v>
      </c>
      <c r="AP625" s="18">
        <v>3.98171939335653</v>
      </c>
      <c r="AQ625" s="16">
        <v>2.88559270459645E-2</v>
      </c>
      <c r="AR625" s="18">
        <v>2.02916239785604</v>
      </c>
      <c r="AS625" s="16">
        <v>-4.2599311937933398E-2</v>
      </c>
    </row>
    <row r="626" spans="2:45" x14ac:dyDescent="0.2">
      <c r="B626" s="29"/>
      <c r="C626" s="29"/>
      <c r="D626" s="29"/>
      <c r="E626" s="14" t="s">
        <v>288</v>
      </c>
      <c r="F626" s="15">
        <v>389693.95</v>
      </c>
      <c r="G626" s="16">
        <v>0.16072530105309199</v>
      </c>
      <c r="H626" s="17">
        <v>95646.95</v>
      </c>
      <c r="I626" s="16">
        <v>0.13192179230176301</v>
      </c>
      <c r="J626" s="17">
        <v>147868.59</v>
      </c>
      <c r="K626" s="16">
        <v>2.6370839712205399E-2</v>
      </c>
      <c r="L626" s="18">
        <v>4.0742956257361103</v>
      </c>
      <c r="M626" s="16">
        <v>2.5446553770077301E-2</v>
      </c>
      <c r="N626" s="18">
        <v>2.6354072220476299</v>
      </c>
      <c r="O626" s="16">
        <v>0.130902453716008</v>
      </c>
      <c r="P626" s="15">
        <v>1191709.74</v>
      </c>
      <c r="Q626" s="16">
        <v>0.11030368397652</v>
      </c>
      <c r="R626" s="17">
        <v>289204.37</v>
      </c>
      <c r="S626" s="16">
        <v>6.2131748474549303E-2</v>
      </c>
      <c r="T626" s="17">
        <v>442342.1</v>
      </c>
      <c r="U626" s="16">
        <v>-1.86942799292499E-2</v>
      </c>
      <c r="V626" s="18">
        <v>4.1206491451010896</v>
      </c>
      <c r="W626" s="16">
        <v>4.5354011469063198E-2</v>
      </c>
      <c r="X626" s="18">
        <v>2.69409070490916</v>
      </c>
      <c r="Y626" s="16">
        <v>0.13145542848407099</v>
      </c>
      <c r="Z626" s="15">
        <v>2261994.7400000002</v>
      </c>
      <c r="AA626" s="16">
        <v>8.6406363993085905E-2</v>
      </c>
      <c r="AB626" s="17">
        <v>555374.43000000005</v>
      </c>
      <c r="AC626" s="16">
        <v>5.9980459885507799E-2</v>
      </c>
      <c r="AD626" s="17">
        <v>852935.68000000005</v>
      </c>
      <c r="AE626" s="16">
        <v>6.1753198396044399E-4</v>
      </c>
      <c r="AF626" s="18">
        <v>4.0729184092973103</v>
      </c>
      <c r="AG626" s="16">
        <v>2.4930557786350501E-2</v>
      </c>
      <c r="AH626" s="18">
        <v>2.6520109230276301</v>
      </c>
      <c r="AI626" s="16">
        <v>8.5735887356509499E-2</v>
      </c>
      <c r="AJ626" s="15">
        <v>4264769</v>
      </c>
      <c r="AK626" s="16">
        <v>7.5456346581006098E-2</v>
      </c>
      <c r="AL626" s="17">
        <v>1101529.8400000001</v>
      </c>
      <c r="AM626" s="16">
        <v>8.4389075387600404E-2</v>
      </c>
      <c r="AN626" s="17">
        <v>1688395.17</v>
      </c>
      <c r="AO626" s="16">
        <v>4.0081513695745599E-2</v>
      </c>
      <c r="AP626" s="18">
        <v>3.8716781381065402</v>
      </c>
      <c r="AQ626" s="16">
        <v>-8.2375680549912206E-3</v>
      </c>
      <c r="AR626" s="18">
        <v>2.5259305853143399</v>
      </c>
      <c r="AS626" s="16">
        <v>3.4011596609925601E-2</v>
      </c>
    </row>
    <row r="627" spans="2:45" x14ac:dyDescent="0.2">
      <c r="B627" s="29"/>
      <c r="C627" s="29"/>
      <c r="D627" s="29"/>
      <c r="E627" s="14" t="s">
        <v>289</v>
      </c>
      <c r="F627" s="15">
        <v>176637.13</v>
      </c>
      <c r="G627" s="16">
        <v>-8.8886159675294896E-2</v>
      </c>
      <c r="H627" s="17">
        <v>44652.92</v>
      </c>
      <c r="I627" s="16">
        <v>-0.123012570051296</v>
      </c>
      <c r="J627" s="17">
        <v>74748.509999999995</v>
      </c>
      <c r="K627" s="16">
        <v>-0.16393862885215299</v>
      </c>
      <c r="L627" s="18">
        <v>3.9557800475310501</v>
      </c>
      <c r="M627" s="16">
        <v>3.8913226359467201E-2</v>
      </c>
      <c r="N627" s="18">
        <v>2.3630856320748101</v>
      </c>
      <c r="O627" s="16">
        <v>8.9769090842956298E-2</v>
      </c>
      <c r="P627" s="15">
        <v>555900.41</v>
      </c>
      <c r="Q627" s="16">
        <v>-6.1891616953906103E-2</v>
      </c>
      <c r="R627" s="17">
        <v>141491.59</v>
      </c>
      <c r="S627" s="16">
        <v>-9.9943906951441397E-2</v>
      </c>
      <c r="T627" s="17">
        <v>238438.03</v>
      </c>
      <c r="U627" s="16">
        <v>-0.140537019572301</v>
      </c>
      <c r="V627" s="18">
        <v>3.9288583158900101</v>
      </c>
      <c r="W627" s="16">
        <v>4.2277687236857903E-2</v>
      </c>
      <c r="X627" s="18">
        <v>2.3314251086540199</v>
      </c>
      <c r="Y627" s="16">
        <v>9.1505282262719506E-2</v>
      </c>
      <c r="Z627" s="15">
        <v>1072329.06</v>
      </c>
      <c r="AA627" s="16">
        <v>-5.1881699899362199E-2</v>
      </c>
      <c r="AB627" s="17">
        <v>274847.96000000002</v>
      </c>
      <c r="AC627" s="16">
        <v>-7.7354736758641393E-2</v>
      </c>
      <c r="AD627" s="17">
        <v>464768.33</v>
      </c>
      <c r="AE627" s="16">
        <v>-0.13144031230660799</v>
      </c>
      <c r="AF627" s="18">
        <v>3.9015354525462</v>
      </c>
      <c r="AG627" s="16">
        <v>2.7608700628657199E-2</v>
      </c>
      <c r="AH627" s="18">
        <v>2.3072334984614802</v>
      </c>
      <c r="AI627" s="16">
        <v>9.1598324829612193E-2</v>
      </c>
      <c r="AJ627" s="15">
        <v>2181924.0699999998</v>
      </c>
      <c r="AK627" s="16">
        <v>-4.1403689879822701E-2</v>
      </c>
      <c r="AL627" s="17">
        <v>562608.14</v>
      </c>
      <c r="AM627" s="16">
        <v>-5.37676397419578E-2</v>
      </c>
      <c r="AN627" s="17">
        <v>959268.97</v>
      </c>
      <c r="AO627" s="16">
        <v>-0.121859578378632</v>
      </c>
      <c r="AP627" s="18">
        <v>3.8782305389324798</v>
      </c>
      <c r="AQ627" s="16">
        <v>1.30665049954152E-2</v>
      </c>
      <c r="AR627" s="18">
        <v>2.2745696339995201</v>
      </c>
      <c r="AS627" s="16">
        <v>9.1620755084088595E-2</v>
      </c>
    </row>
    <row r="628" spans="2:45" x14ac:dyDescent="0.2">
      <c r="B628" s="29"/>
      <c r="C628" s="29"/>
      <c r="D628" s="29"/>
      <c r="E628" s="14" t="s">
        <v>290</v>
      </c>
      <c r="F628" s="15">
        <v>193455.7</v>
      </c>
      <c r="G628" s="16">
        <v>9.5809689436462397E-2</v>
      </c>
      <c r="H628" s="17">
        <v>51436.160000000003</v>
      </c>
      <c r="I628" s="16">
        <v>0.10316168208684701</v>
      </c>
      <c r="J628" s="17">
        <v>86542.64</v>
      </c>
      <c r="K628" s="16">
        <v>9.0944616521470303E-2</v>
      </c>
      <c r="L628" s="18">
        <v>3.7610836423247802</v>
      </c>
      <c r="M628" s="16">
        <v>-6.6644742740492504E-3</v>
      </c>
      <c r="N628" s="18">
        <v>2.2353801547999899</v>
      </c>
      <c r="O628" s="16">
        <v>4.4595049476522904E-3</v>
      </c>
      <c r="P628" s="15">
        <v>610757.94999999995</v>
      </c>
      <c r="Q628" s="16">
        <v>8.3469837816388906E-2</v>
      </c>
      <c r="R628" s="17">
        <v>165042.92000000001</v>
      </c>
      <c r="S628" s="16">
        <v>9.4642158364804496E-2</v>
      </c>
      <c r="T628" s="17">
        <v>277828.90999999997</v>
      </c>
      <c r="U628" s="16">
        <v>7.0124246291854403E-2</v>
      </c>
      <c r="V628" s="18">
        <v>3.7006007285862399</v>
      </c>
      <c r="W628" s="16">
        <v>-1.02063678646409E-2</v>
      </c>
      <c r="X628" s="18">
        <v>2.1983239613185002</v>
      </c>
      <c r="Y628" s="16">
        <v>1.2471067327722799E-2</v>
      </c>
      <c r="Z628" s="15">
        <v>1170984.8700000001</v>
      </c>
      <c r="AA628" s="16">
        <v>6.5233175413886194E-2</v>
      </c>
      <c r="AB628" s="17">
        <v>315407.24</v>
      </c>
      <c r="AC628" s="16">
        <v>5.3530689773531599E-2</v>
      </c>
      <c r="AD628" s="17">
        <v>529745.09</v>
      </c>
      <c r="AE628" s="16">
        <v>3.6183531780048302E-2</v>
      </c>
      <c r="AF628" s="18">
        <v>3.7126125259521601</v>
      </c>
      <c r="AG628" s="16">
        <v>1.11078735094753E-2</v>
      </c>
      <c r="AH628" s="18">
        <v>2.2104685670611901</v>
      </c>
      <c r="AI628" s="16">
        <v>2.8035229998235801E-2</v>
      </c>
      <c r="AJ628" s="15">
        <v>2282295.36</v>
      </c>
      <c r="AK628" s="16">
        <v>7.4888722911293601E-2</v>
      </c>
      <c r="AL628" s="17">
        <v>619322.31000000006</v>
      </c>
      <c r="AM628" s="16">
        <v>6.7256502387463196E-2</v>
      </c>
      <c r="AN628" s="17">
        <v>1046655.51</v>
      </c>
      <c r="AO628" s="16">
        <v>5.5281220403394303E-2</v>
      </c>
      <c r="AP628" s="18">
        <v>3.6851495952083502</v>
      </c>
      <c r="AQ628" s="16">
        <v>7.1512523060361004E-3</v>
      </c>
      <c r="AR628" s="18">
        <v>2.18056021125805</v>
      </c>
      <c r="AS628" s="16">
        <v>1.85803576608746E-2</v>
      </c>
    </row>
    <row r="629" spans="2:45" x14ac:dyDescent="0.2">
      <c r="B629" s="29"/>
      <c r="C629" s="29"/>
      <c r="D629" s="29"/>
      <c r="E629" s="14" t="s">
        <v>291</v>
      </c>
      <c r="F629" s="15">
        <v>121246.98</v>
      </c>
      <c r="G629" s="16">
        <v>2.23560689880169E-4</v>
      </c>
      <c r="H629" s="17">
        <v>26785.32</v>
      </c>
      <c r="I629" s="16">
        <v>-7.0696963746338895E-2</v>
      </c>
      <c r="J629" s="17">
        <v>46235.43</v>
      </c>
      <c r="K629" s="16">
        <v>-0.100268661735299</v>
      </c>
      <c r="L629" s="18">
        <v>4.5266205518545197</v>
      </c>
      <c r="M629" s="16">
        <v>7.6315821287019497E-2</v>
      </c>
      <c r="N629" s="18">
        <v>2.6223824456699099</v>
      </c>
      <c r="O629" s="16">
        <v>0.11169136624605799</v>
      </c>
      <c r="P629" s="15">
        <v>420452.55</v>
      </c>
      <c r="Q629" s="16">
        <v>0.13898150234284201</v>
      </c>
      <c r="R629" s="17">
        <v>94596.28</v>
      </c>
      <c r="S629" s="16">
        <v>9.53572626200309E-2</v>
      </c>
      <c r="T629" s="17">
        <v>166614.39999999999</v>
      </c>
      <c r="U629" s="16">
        <v>8.2284865755659894E-2</v>
      </c>
      <c r="V629" s="18">
        <v>4.4447049080576999</v>
      </c>
      <c r="W629" s="16">
        <v>3.9826494251258497E-2</v>
      </c>
      <c r="X629" s="18">
        <v>2.5235066716922399</v>
      </c>
      <c r="Y629" s="16">
        <v>5.2386056925591298E-2</v>
      </c>
      <c r="Z629" s="15">
        <v>818324.96</v>
      </c>
      <c r="AA629" s="16">
        <v>0.123712865858963</v>
      </c>
      <c r="AB629" s="17">
        <v>188935.27</v>
      </c>
      <c r="AC629" s="16">
        <v>0.10200471422985399</v>
      </c>
      <c r="AD629" s="17">
        <v>335958.5</v>
      </c>
      <c r="AE629" s="16">
        <v>9.1019227789665896E-2</v>
      </c>
      <c r="AF629" s="18">
        <v>4.3312450872724799</v>
      </c>
      <c r="AG629" s="16">
        <v>1.96987829079119E-2</v>
      </c>
      <c r="AH629" s="18">
        <v>2.4357918016659799</v>
      </c>
      <c r="AI629" s="16">
        <v>2.9966142884146899E-2</v>
      </c>
      <c r="AJ629" s="15">
        <v>1483932.49</v>
      </c>
      <c r="AK629" s="16">
        <v>5.4529785628573801E-2</v>
      </c>
      <c r="AL629" s="17">
        <v>344726.77</v>
      </c>
      <c r="AM629" s="16">
        <v>4.1063614405727797E-2</v>
      </c>
      <c r="AN629" s="17">
        <v>607165.01</v>
      </c>
      <c r="AO629" s="16">
        <v>2.0108604816251999E-2</v>
      </c>
      <c r="AP629" s="18">
        <v>4.3046627623378404</v>
      </c>
      <c r="AQ629" s="16">
        <v>1.29350128431228E-2</v>
      </c>
      <c r="AR629" s="18">
        <v>2.4440349255303802</v>
      </c>
      <c r="AS629" s="16">
        <v>3.37426629378565E-2</v>
      </c>
    </row>
    <row r="630" spans="2:45" x14ac:dyDescent="0.2">
      <c r="B630" s="29"/>
      <c r="C630" s="29"/>
      <c r="D630" s="29"/>
      <c r="E630" s="14" t="s">
        <v>292</v>
      </c>
      <c r="F630" s="15">
        <v>1131691.1399999999</v>
      </c>
      <c r="G630" s="16">
        <v>2.97188470634022E-3</v>
      </c>
      <c r="H630" s="17">
        <v>282092.61</v>
      </c>
      <c r="I630" s="16">
        <v>6.5729462570022601E-2</v>
      </c>
      <c r="J630" s="17">
        <v>500043.23</v>
      </c>
      <c r="K630" s="16">
        <v>-1.94695530046189E-2</v>
      </c>
      <c r="L630" s="18">
        <v>4.0117716660496701</v>
      </c>
      <c r="M630" s="16">
        <v>-5.8886969036533399E-2</v>
      </c>
      <c r="N630" s="18">
        <v>2.26318660488614</v>
      </c>
      <c r="O630" s="16">
        <v>2.2887038112611401E-2</v>
      </c>
      <c r="P630" s="15">
        <v>3711137.44</v>
      </c>
      <c r="Q630" s="16">
        <v>8.2127473861687006E-3</v>
      </c>
      <c r="R630" s="17">
        <v>891048.34</v>
      </c>
      <c r="S630" s="16">
        <v>4.2091365543842303E-2</v>
      </c>
      <c r="T630" s="17">
        <v>1635266.74</v>
      </c>
      <c r="U630" s="16">
        <v>-1.12921882489109E-2</v>
      </c>
      <c r="V630" s="18">
        <v>4.1649114569923302</v>
      </c>
      <c r="W630" s="16">
        <v>-3.2510218660139298E-2</v>
      </c>
      <c r="X630" s="18">
        <v>2.2694385871261602</v>
      </c>
      <c r="Y630" s="16">
        <v>1.9727704589017701E-2</v>
      </c>
      <c r="Z630" s="15">
        <v>7194400.9199999999</v>
      </c>
      <c r="AA630" s="16">
        <v>-6.15012772048116E-3</v>
      </c>
      <c r="AB630" s="17">
        <v>1707595.73</v>
      </c>
      <c r="AC630" s="16">
        <v>1.2845284067630899E-2</v>
      </c>
      <c r="AD630" s="17">
        <v>3210859.64</v>
      </c>
      <c r="AE630" s="16">
        <v>-1.5750262873759201E-2</v>
      </c>
      <c r="AF630" s="18">
        <v>4.2131757497425903</v>
      </c>
      <c r="AG630" s="16">
        <v>-1.8754504845819701E-2</v>
      </c>
      <c r="AH630" s="18">
        <v>2.2406463460358501</v>
      </c>
      <c r="AI630" s="16">
        <v>9.7537594282809097E-3</v>
      </c>
      <c r="AJ630" s="15">
        <v>13827485.73</v>
      </c>
      <c r="AK630" s="16">
        <v>-1.6229108175296301E-2</v>
      </c>
      <c r="AL630" s="17">
        <v>3287166.96</v>
      </c>
      <c r="AM630" s="16">
        <v>1.7625880281779999E-2</v>
      </c>
      <c r="AN630" s="17">
        <v>6260567.2000000002</v>
      </c>
      <c r="AO630" s="16">
        <v>1.87350975815601E-3</v>
      </c>
      <c r="AP630" s="18">
        <v>4.2065054493003302</v>
      </c>
      <c r="AQ630" s="16">
        <v>-3.3268600094665403E-2</v>
      </c>
      <c r="AR630" s="18">
        <v>2.2086634147142501</v>
      </c>
      <c r="AS630" s="16">
        <v>-1.80687659241754E-2</v>
      </c>
    </row>
    <row r="631" spans="2:45" x14ac:dyDescent="0.2">
      <c r="B631" s="29"/>
      <c r="C631" s="29"/>
      <c r="D631" s="29"/>
      <c r="E631" s="14" t="s">
        <v>293</v>
      </c>
      <c r="F631" s="15">
        <v>96020.56</v>
      </c>
      <c r="G631" s="16">
        <v>-5.9067015927069598E-4</v>
      </c>
      <c r="H631" s="17">
        <v>23329.63</v>
      </c>
      <c r="I631" s="16">
        <v>-7.8216524169245696E-2</v>
      </c>
      <c r="J631" s="17">
        <v>38071.67</v>
      </c>
      <c r="K631" s="16">
        <v>-0.123556331308339</v>
      </c>
      <c r="L631" s="18">
        <v>4.1158200965896201</v>
      </c>
      <c r="M631" s="16">
        <v>8.4212676887069404E-2</v>
      </c>
      <c r="N631" s="18">
        <v>2.5221000287090098</v>
      </c>
      <c r="O631" s="16">
        <v>0.140300701050907</v>
      </c>
      <c r="P631" s="15">
        <v>296512.5</v>
      </c>
      <c r="Q631" s="16">
        <v>2.4260159541570799E-2</v>
      </c>
      <c r="R631" s="17">
        <v>73190.990000000005</v>
      </c>
      <c r="S631" s="16">
        <v>-4.3062644489833303E-2</v>
      </c>
      <c r="T631" s="17">
        <v>119819.98</v>
      </c>
      <c r="U631" s="16">
        <v>-0.10814034577394201</v>
      </c>
      <c r="V631" s="18">
        <v>4.0512158668710496</v>
      </c>
      <c r="W631" s="16">
        <v>7.0352362820566006E-2</v>
      </c>
      <c r="X631" s="18">
        <v>2.4746498872725602</v>
      </c>
      <c r="Y631" s="16">
        <v>0.148454417338126</v>
      </c>
      <c r="Z631" s="15">
        <v>568758.56000000006</v>
      </c>
      <c r="AA631" s="16">
        <v>5.9346283940874302E-2</v>
      </c>
      <c r="AB631" s="17">
        <v>146125.57</v>
      </c>
      <c r="AC631" s="16">
        <v>3.3258745718931497E-2</v>
      </c>
      <c r="AD631" s="17">
        <v>242468.01</v>
      </c>
      <c r="AE631" s="16">
        <v>-3.8491850173062503E-2</v>
      </c>
      <c r="AF631" s="18">
        <v>3.89225896603859</v>
      </c>
      <c r="AG631" s="16">
        <v>2.5247827158522002E-2</v>
      </c>
      <c r="AH631" s="18">
        <v>2.34570556338545</v>
      </c>
      <c r="AI631" s="16">
        <v>0.101754867217243</v>
      </c>
      <c r="AJ631" s="15">
        <v>1146316.7</v>
      </c>
      <c r="AK631" s="16">
        <v>9.4283664932187497E-2</v>
      </c>
      <c r="AL631" s="17">
        <v>299911.09000000003</v>
      </c>
      <c r="AM631" s="16">
        <v>8.8036926731132101E-2</v>
      </c>
      <c r="AN631" s="17">
        <v>502219.51</v>
      </c>
      <c r="AO631" s="16">
        <v>-2.1863231205646598E-3</v>
      </c>
      <c r="AP631" s="18">
        <v>3.82218843591279</v>
      </c>
      <c r="AQ631" s="16">
        <v>5.7412924576218096E-3</v>
      </c>
      <c r="AR631" s="18">
        <v>2.28250133094192</v>
      </c>
      <c r="AS631" s="16">
        <v>9.6681364755845794E-2</v>
      </c>
    </row>
    <row r="632" spans="2:45" x14ac:dyDescent="0.2">
      <c r="B632" s="29"/>
      <c r="C632" s="29"/>
      <c r="D632" s="29"/>
      <c r="E632" s="14" t="s">
        <v>294</v>
      </c>
      <c r="F632" s="15">
        <v>527465</v>
      </c>
      <c r="G632" s="16">
        <v>0.116719047617435</v>
      </c>
      <c r="H632" s="17">
        <v>138905.41</v>
      </c>
      <c r="I632" s="16">
        <v>0.13216939333081201</v>
      </c>
      <c r="J632" s="17">
        <v>232375.25</v>
      </c>
      <c r="K632" s="16">
        <v>0.12719264503164099</v>
      </c>
      <c r="L632" s="18">
        <v>3.7972963040100498</v>
      </c>
      <c r="M632" s="16">
        <v>-1.36466731960691E-2</v>
      </c>
      <c r="N632" s="18">
        <v>2.2698845939918302</v>
      </c>
      <c r="O632" s="16">
        <v>-9.2917545730723493E-3</v>
      </c>
      <c r="P632" s="15">
        <v>1652899.51</v>
      </c>
      <c r="Q632" s="16">
        <v>0.102219782209602</v>
      </c>
      <c r="R632" s="17">
        <v>441332.9</v>
      </c>
      <c r="S632" s="16">
        <v>0.12134466160186</v>
      </c>
      <c r="T632" s="17">
        <v>738760.11</v>
      </c>
      <c r="U632" s="16">
        <v>9.8513522995956199E-2</v>
      </c>
      <c r="V632" s="18">
        <v>3.7452442589256298</v>
      </c>
      <c r="W632" s="16">
        <v>-1.7055308726344101E-2</v>
      </c>
      <c r="X632" s="18">
        <v>2.2373968053039599</v>
      </c>
      <c r="Y632" s="16">
        <v>3.37388583395663E-3</v>
      </c>
      <c r="Z632" s="15">
        <v>3168760.32</v>
      </c>
      <c r="AA632" s="16">
        <v>8.3020815699946293E-2</v>
      </c>
      <c r="AB632" s="17">
        <v>843662.97</v>
      </c>
      <c r="AC632" s="16">
        <v>8.0014111335895297E-2</v>
      </c>
      <c r="AD632" s="17">
        <v>1408476.66</v>
      </c>
      <c r="AE632" s="16">
        <v>5.7705636026623201E-2</v>
      </c>
      <c r="AF632" s="18">
        <v>3.7559552009257899</v>
      </c>
      <c r="AG632" s="16">
        <v>2.7839491470457601E-3</v>
      </c>
      <c r="AH632" s="18">
        <v>2.24977836693439</v>
      </c>
      <c r="AI632" s="16">
        <v>2.3934050090176299E-2</v>
      </c>
      <c r="AJ632" s="15">
        <v>6135288.1100000003</v>
      </c>
      <c r="AK632" s="16">
        <v>0.10369838581230301</v>
      </c>
      <c r="AL632" s="17">
        <v>1643257.97</v>
      </c>
      <c r="AM632" s="16">
        <v>0.103376470057785</v>
      </c>
      <c r="AN632" s="17">
        <v>2756413.77</v>
      </c>
      <c r="AO632" s="16">
        <v>8.3449186885942106E-2</v>
      </c>
      <c r="AP632" s="18">
        <v>3.7336122641778502</v>
      </c>
      <c r="AQ632" s="16">
        <v>2.9175513820901101E-4</v>
      </c>
      <c r="AR632" s="18">
        <v>2.2258226166095501</v>
      </c>
      <c r="AS632" s="16">
        <v>1.8689569544614398E-2</v>
      </c>
    </row>
    <row r="633" spans="2:45" x14ac:dyDescent="0.2">
      <c r="B633" s="29"/>
      <c r="C633" s="29"/>
      <c r="D633" s="29"/>
      <c r="E633" s="14" t="s">
        <v>295</v>
      </c>
      <c r="F633" s="15">
        <v>360921.92</v>
      </c>
      <c r="G633" s="16">
        <v>0.15230143626337</v>
      </c>
      <c r="H633" s="17">
        <v>112386.13</v>
      </c>
      <c r="I633" s="16">
        <v>5.5147954882163799E-2</v>
      </c>
      <c r="J633" s="17">
        <v>174982.94</v>
      </c>
      <c r="K633" s="16">
        <v>2.88065098404942E-2</v>
      </c>
      <c r="L633" s="18">
        <v>3.2114453981109601</v>
      </c>
      <c r="M633" s="16">
        <v>9.2075695101978799E-2</v>
      </c>
      <c r="N633" s="18">
        <v>2.0626120466372302</v>
      </c>
      <c r="O633" s="16">
        <v>0.120037077177926</v>
      </c>
      <c r="P633" s="15">
        <v>1126882</v>
      </c>
      <c r="Q633" s="16">
        <v>0.17035321354744601</v>
      </c>
      <c r="R633" s="17">
        <v>327346.8</v>
      </c>
      <c r="S633" s="16">
        <v>0.123258195026705</v>
      </c>
      <c r="T633" s="17">
        <v>510979.95</v>
      </c>
      <c r="U633" s="16">
        <v>0.11754165045420401</v>
      </c>
      <c r="V633" s="18">
        <v>3.4424714095265299</v>
      </c>
      <c r="W633" s="16">
        <v>4.1927153284308502E-2</v>
      </c>
      <c r="X633" s="18">
        <v>2.2053350625596999</v>
      </c>
      <c r="Y633" s="16">
        <v>4.7256908117721902E-2</v>
      </c>
      <c r="Z633" s="15">
        <v>2148385.79</v>
      </c>
      <c r="AA633" s="16">
        <v>0.14064372434553399</v>
      </c>
      <c r="AB633" s="17">
        <v>629353.93999999994</v>
      </c>
      <c r="AC633" s="16">
        <v>0.15149560201326301</v>
      </c>
      <c r="AD633" s="17">
        <v>1011770.13</v>
      </c>
      <c r="AE633" s="16">
        <v>0.15205910968730399</v>
      </c>
      <c r="AF633" s="18">
        <v>3.41363683208212</v>
      </c>
      <c r="AG633" s="16">
        <v>-9.4241590230617605E-3</v>
      </c>
      <c r="AH633" s="18">
        <v>2.1233931762741398</v>
      </c>
      <c r="AI633" s="16">
        <v>-9.9086802454683397E-3</v>
      </c>
      <c r="AJ633" s="15">
        <v>4142237.82</v>
      </c>
      <c r="AK633" s="16">
        <v>0.15930413157168399</v>
      </c>
      <c r="AL633" s="17">
        <v>1229714.01</v>
      </c>
      <c r="AM633" s="16">
        <v>0.17615960536426001</v>
      </c>
      <c r="AN633" s="17">
        <v>1988721.71</v>
      </c>
      <c r="AO633" s="16">
        <v>0.15412301695849401</v>
      </c>
      <c r="AP633" s="18">
        <v>3.3684562315428099</v>
      </c>
      <c r="AQ633" s="16">
        <v>-1.43309408992625E-2</v>
      </c>
      <c r="AR633" s="18">
        <v>2.0828644848453899</v>
      </c>
      <c r="AS633" s="16">
        <v>4.4892221514172097E-3</v>
      </c>
    </row>
    <row r="634" spans="2:45" x14ac:dyDescent="0.2">
      <c r="B634" s="29"/>
      <c r="C634" s="29"/>
      <c r="D634" s="29"/>
      <c r="E634" s="14" t="s">
        <v>296</v>
      </c>
      <c r="F634" s="15">
        <v>285020.77</v>
      </c>
      <c r="G634" s="16">
        <v>-3.2145767649258999E-2</v>
      </c>
      <c r="H634" s="17">
        <v>85372.64</v>
      </c>
      <c r="I634" s="16">
        <v>-8.1784477378147202E-2</v>
      </c>
      <c r="J634" s="17">
        <v>153192.85</v>
      </c>
      <c r="K634" s="16">
        <v>-8.0224277244389006E-2</v>
      </c>
      <c r="L634" s="18">
        <v>3.3385493291527601</v>
      </c>
      <c r="M634" s="16">
        <v>5.40599766677336E-2</v>
      </c>
      <c r="N634" s="18">
        <v>1.8605357234361799</v>
      </c>
      <c r="O634" s="16">
        <v>5.2271992406027798E-2</v>
      </c>
      <c r="P634" s="15">
        <v>903316.66</v>
      </c>
      <c r="Q634" s="16">
        <v>-2.5415125256715201E-2</v>
      </c>
      <c r="R634" s="17">
        <v>264460.24</v>
      </c>
      <c r="S634" s="16">
        <v>-5.6763080329501399E-2</v>
      </c>
      <c r="T634" s="17">
        <v>472287.26</v>
      </c>
      <c r="U634" s="16">
        <v>-5.6585672072199097E-2</v>
      </c>
      <c r="V634" s="18">
        <v>3.4156993126830701</v>
      </c>
      <c r="W634" s="16">
        <v>3.3234444516587497E-2</v>
      </c>
      <c r="X634" s="18">
        <v>1.91264244561668</v>
      </c>
      <c r="Y634" s="16">
        <v>3.3040145663199398E-2</v>
      </c>
      <c r="Z634" s="15">
        <v>1727932.35</v>
      </c>
      <c r="AA634" s="16">
        <v>-2.0475399586005399E-2</v>
      </c>
      <c r="AB634" s="17">
        <v>504949.69</v>
      </c>
      <c r="AC634" s="16">
        <v>-2.9854579348568298E-2</v>
      </c>
      <c r="AD634" s="17">
        <v>904025.37</v>
      </c>
      <c r="AE634" s="16">
        <v>-3.52746616014031E-2</v>
      </c>
      <c r="AF634" s="18">
        <v>3.42198912925365</v>
      </c>
      <c r="AG634" s="16">
        <v>9.6678081068144496E-3</v>
      </c>
      <c r="AH634" s="18">
        <v>1.91137594954885</v>
      </c>
      <c r="AI634" s="16">
        <v>1.53403890478961E-2</v>
      </c>
      <c r="AJ634" s="15">
        <v>3441362.79</v>
      </c>
      <c r="AK634" s="16">
        <v>2.3686500814512498E-2</v>
      </c>
      <c r="AL634" s="17">
        <v>1016411.04</v>
      </c>
      <c r="AM634" s="16">
        <v>2.6606049086204901E-2</v>
      </c>
      <c r="AN634" s="17">
        <v>1811862.03</v>
      </c>
      <c r="AO634" s="16">
        <v>1.2516149940293301E-2</v>
      </c>
      <c r="AP634" s="18">
        <v>3.3857983183653699</v>
      </c>
      <c r="AQ634" s="16">
        <v>-2.84388376075823E-3</v>
      </c>
      <c r="AR634" s="18">
        <v>1.89935145889668</v>
      </c>
      <c r="AS634" s="16">
        <v>1.1032269337015401E-2</v>
      </c>
    </row>
    <row r="635" spans="2:45" x14ac:dyDescent="0.2">
      <c r="B635" s="29"/>
      <c r="C635" s="29"/>
      <c r="D635" s="29"/>
      <c r="E635" s="14" t="s">
        <v>297</v>
      </c>
      <c r="F635" s="15">
        <v>135206.18</v>
      </c>
      <c r="G635" s="16">
        <v>-4.1591333659687799E-2</v>
      </c>
      <c r="H635" s="17">
        <v>35035.06</v>
      </c>
      <c r="I635" s="16">
        <v>-5.5963091143663699E-2</v>
      </c>
      <c r="J635" s="17">
        <v>55232.29</v>
      </c>
      <c r="K635" s="16">
        <v>-0.11446809042793001</v>
      </c>
      <c r="L635" s="18">
        <v>3.8591679306386202</v>
      </c>
      <c r="M635" s="16">
        <v>1.52237241458989E-2</v>
      </c>
      <c r="N635" s="18">
        <v>2.4479553536527301</v>
      </c>
      <c r="O635" s="16">
        <v>8.2297154942118103E-2</v>
      </c>
      <c r="P635" s="15">
        <v>424568.27</v>
      </c>
      <c r="Q635" s="16">
        <v>-5.9578852395394503E-3</v>
      </c>
      <c r="R635" s="17">
        <v>111170.18</v>
      </c>
      <c r="S635" s="16">
        <v>-6.5091108427330702E-3</v>
      </c>
      <c r="T635" s="17">
        <v>176557.34</v>
      </c>
      <c r="U635" s="16">
        <v>-7.8108602907259905E-2</v>
      </c>
      <c r="V635" s="18">
        <v>3.8190841284956099</v>
      </c>
      <c r="W635" s="16">
        <v>5.5483709937307203E-4</v>
      </c>
      <c r="X635" s="18">
        <v>2.4047047265211399</v>
      </c>
      <c r="Y635" s="16">
        <v>7.8263793213879301E-2</v>
      </c>
      <c r="Z635" s="15">
        <v>813986.71</v>
      </c>
      <c r="AA635" s="16">
        <v>2.81207618534597E-2</v>
      </c>
      <c r="AB635" s="17">
        <v>216359.29</v>
      </c>
      <c r="AC635" s="16">
        <v>3.7491068297547697E-2</v>
      </c>
      <c r="AD635" s="17">
        <v>350933.66</v>
      </c>
      <c r="AE635" s="16">
        <v>-2.3420928628434302E-2</v>
      </c>
      <c r="AF635" s="18">
        <v>3.76219902551908</v>
      </c>
      <c r="AG635" s="16">
        <v>-9.0316984217166107E-3</v>
      </c>
      <c r="AH635" s="18">
        <v>2.3194888458405498</v>
      </c>
      <c r="AI635" s="16">
        <v>5.27777954625894E-2</v>
      </c>
      <c r="AJ635" s="15">
        <v>1657104.71</v>
      </c>
      <c r="AK635" s="16">
        <v>7.8053429167550106E-2</v>
      </c>
      <c r="AL635" s="17">
        <v>443512.96</v>
      </c>
      <c r="AM635" s="16">
        <v>0.101505086346038</v>
      </c>
      <c r="AN635" s="17">
        <v>727376.57</v>
      </c>
      <c r="AO635" s="16">
        <v>3.3692967468134098E-2</v>
      </c>
      <c r="AP635" s="18">
        <v>3.7363163186933699</v>
      </c>
      <c r="AQ635" s="16">
        <v>-2.1290557319424201E-2</v>
      </c>
      <c r="AR635" s="18">
        <v>2.2781936872121098</v>
      </c>
      <c r="AS635" s="16">
        <v>4.2914543385227703E-2</v>
      </c>
    </row>
    <row r="636" spans="2:45" x14ac:dyDescent="0.2">
      <c r="B636" s="29"/>
      <c r="C636" s="29"/>
      <c r="D636" s="29"/>
      <c r="E636" s="14" t="s">
        <v>298</v>
      </c>
      <c r="F636" s="15">
        <v>253906.49</v>
      </c>
      <c r="G636" s="16">
        <v>-2.1519168465929699E-2</v>
      </c>
      <c r="H636" s="17">
        <v>65584.740000000005</v>
      </c>
      <c r="I636" s="16">
        <v>-3.11920897336679E-2</v>
      </c>
      <c r="J636" s="17">
        <v>106507.97</v>
      </c>
      <c r="K636" s="16">
        <v>-7.51001552499726E-2</v>
      </c>
      <c r="L636" s="18">
        <v>3.87142634094455</v>
      </c>
      <c r="M636" s="16">
        <v>9.9843541379416399E-3</v>
      </c>
      <c r="N636" s="18">
        <v>2.38392009536939</v>
      </c>
      <c r="O636" s="16">
        <v>5.7931663723572398E-2</v>
      </c>
      <c r="P636" s="15">
        <v>772247.56</v>
      </c>
      <c r="Q636" s="16">
        <v>4.2953937490220898E-3</v>
      </c>
      <c r="R636" s="17">
        <v>202235.77</v>
      </c>
      <c r="S636" s="16">
        <v>-5.4545252470532503E-3</v>
      </c>
      <c r="T636" s="17">
        <v>334118.87</v>
      </c>
      <c r="U636" s="16">
        <v>-4.1907759308820097E-2</v>
      </c>
      <c r="V636" s="18">
        <v>3.8185507934624998</v>
      </c>
      <c r="W636" s="16">
        <v>9.8033918443973696E-3</v>
      </c>
      <c r="X636" s="18">
        <v>2.3112958570702702</v>
      </c>
      <c r="Y636" s="16">
        <v>4.82241177785874E-2</v>
      </c>
      <c r="Z636" s="15">
        <v>1510614.18</v>
      </c>
      <c r="AA636" s="16">
        <v>6.9348873127055496E-3</v>
      </c>
      <c r="AB636" s="17">
        <v>395103.97</v>
      </c>
      <c r="AC636" s="16">
        <v>-6.7741545271940498E-3</v>
      </c>
      <c r="AD636" s="17">
        <v>651567.84</v>
      </c>
      <c r="AE636" s="16">
        <v>-4.5349653404967501E-2</v>
      </c>
      <c r="AF636" s="18">
        <v>3.8233333367923401</v>
      </c>
      <c r="AG636" s="16">
        <v>1.3802542394951199E-2</v>
      </c>
      <c r="AH636" s="18">
        <v>2.3184296204674602</v>
      </c>
      <c r="AI636" s="16">
        <v>5.4768262436772998E-2</v>
      </c>
      <c r="AJ636" s="15">
        <v>3037650.5</v>
      </c>
      <c r="AK636" s="16">
        <v>2.4998085077880799E-2</v>
      </c>
      <c r="AL636" s="17">
        <v>802382.77</v>
      </c>
      <c r="AM636" s="16">
        <v>1.47397400356494E-2</v>
      </c>
      <c r="AN636" s="17">
        <v>1351545.49</v>
      </c>
      <c r="AO636" s="16">
        <v>-1.05881151071521E-2</v>
      </c>
      <c r="AP636" s="18">
        <v>3.78578729949548</v>
      </c>
      <c r="AQ636" s="16">
        <v>1.01093360568209E-2</v>
      </c>
      <c r="AR636" s="18">
        <v>2.2475384827779599</v>
      </c>
      <c r="AS636" s="16">
        <v>3.5967023166380001E-2</v>
      </c>
    </row>
    <row r="637" spans="2:45" x14ac:dyDescent="0.2">
      <c r="B637" s="29"/>
      <c r="C637" s="29"/>
      <c r="D637" s="29"/>
      <c r="E637" s="14" t="s">
        <v>299</v>
      </c>
      <c r="F637" s="15">
        <v>1096679.1599999999</v>
      </c>
      <c r="G637" s="16">
        <v>-7.9135123688904192E-3</v>
      </c>
      <c r="H637" s="17">
        <v>331447.57</v>
      </c>
      <c r="I637" s="16">
        <v>1.76897545508981E-2</v>
      </c>
      <c r="J637" s="17">
        <v>550119.93000000005</v>
      </c>
      <c r="K637" s="16">
        <v>5.2749898544182496E-3</v>
      </c>
      <c r="L637" s="18">
        <v>3.3087560726422001</v>
      </c>
      <c r="M637" s="16">
        <v>-2.5158224110340102E-2</v>
      </c>
      <c r="N637" s="18">
        <v>1.99352741137737</v>
      </c>
      <c r="O637" s="16">
        <v>-1.3119298059149499E-2</v>
      </c>
      <c r="P637" s="15">
        <v>3824782.05</v>
      </c>
      <c r="Q637" s="16">
        <v>1.00263116416322E-2</v>
      </c>
      <c r="R637" s="17">
        <v>1068804.68</v>
      </c>
      <c r="S637" s="16">
        <v>0.103771293640936</v>
      </c>
      <c r="T637" s="17">
        <v>1800387.08</v>
      </c>
      <c r="U637" s="16">
        <v>2.7528645348825199E-2</v>
      </c>
      <c r="V637" s="18">
        <v>3.5785603502409802</v>
      </c>
      <c r="W637" s="16">
        <v>-8.4931527517873001E-2</v>
      </c>
      <c r="X637" s="18">
        <v>2.1244220715025302</v>
      </c>
      <c r="Y637" s="16">
        <v>-1.7033426548659799E-2</v>
      </c>
      <c r="Z637" s="15">
        <v>7280402.5599999996</v>
      </c>
      <c r="AA637" s="16">
        <v>-5.3271338310374901E-2</v>
      </c>
      <c r="AB637" s="17">
        <v>2001778.45</v>
      </c>
      <c r="AC637" s="16">
        <v>5.8771909424192803E-2</v>
      </c>
      <c r="AD637" s="17">
        <v>3370249.7</v>
      </c>
      <c r="AE637" s="16">
        <v>-2.4970083698525301E-2</v>
      </c>
      <c r="AF637" s="18">
        <v>3.6369671978435001</v>
      </c>
      <c r="AG637" s="16">
        <v>-0.10582378200372</v>
      </c>
      <c r="AH637" s="18">
        <v>2.16019678304548</v>
      </c>
      <c r="AI637" s="16">
        <v>-2.9026037189918402E-2</v>
      </c>
      <c r="AJ637" s="15">
        <v>13817622.09</v>
      </c>
      <c r="AK637" s="16">
        <v>-7.81531799594814E-2</v>
      </c>
      <c r="AL637" s="17">
        <v>3784193.77</v>
      </c>
      <c r="AM637" s="16">
        <v>4.0355987080550902E-2</v>
      </c>
      <c r="AN637" s="17">
        <v>6377390.7400000002</v>
      </c>
      <c r="AO637" s="16">
        <v>-4.3893146228004699E-2</v>
      </c>
      <c r="AP637" s="18">
        <v>3.6514044813302502</v>
      </c>
      <c r="AQ637" s="16">
        <v>-0.11391213057041499</v>
      </c>
      <c r="AR637" s="18">
        <v>2.1666575960813699</v>
      </c>
      <c r="AS637" s="16">
        <v>-3.5832850268058797E-2</v>
      </c>
    </row>
    <row r="638" spans="2:45" x14ac:dyDescent="0.2">
      <c r="B638" s="29"/>
      <c r="C638" s="29"/>
      <c r="D638" s="29"/>
      <c r="E638" s="14" t="s">
        <v>300</v>
      </c>
      <c r="F638" s="15">
        <v>321414.82</v>
      </c>
      <c r="G638" s="16">
        <v>6.7246406435909595E-2</v>
      </c>
      <c r="H638" s="17">
        <v>89851.3</v>
      </c>
      <c r="I638" s="16">
        <v>1.6005846500416601E-2</v>
      </c>
      <c r="J638" s="17">
        <v>156164.91</v>
      </c>
      <c r="K638" s="16">
        <v>6.9246018337513093E-2</v>
      </c>
      <c r="L638" s="18">
        <v>3.57718608411898</v>
      </c>
      <c r="M638" s="16">
        <v>5.04333317686987E-2</v>
      </c>
      <c r="N638" s="18">
        <v>2.0581756810797001</v>
      </c>
      <c r="O638" s="16">
        <v>-1.8701139562928399E-3</v>
      </c>
      <c r="P638" s="15">
        <v>945477.95</v>
      </c>
      <c r="Q638" s="16">
        <v>3.4781463231310601E-2</v>
      </c>
      <c r="R638" s="17">
        <v>270696.63</v>
      </c>
      <c r="S638" s="16">
        <v>2.26877043488267E-2</v>
      </c>
      <c r="T638" s="17">
        <v>459330.74</v>
      </c>
      <c r="U638" s="16">
        <v>5.4241368944889699E-2</v>
      </c>
      <c r="V638" s="18">
        <v>3.4927584802219398</v>
      </c>
      <c r="W638" s="16">
        <v>1.1825466201516701E-2</v>
      </c>
      <c r="X638" s="18">
        <v>2.0583816140848699</v>
      </c>
      <c r="Y638" s="16">
        <v>-1.84586815570092E-2</v>
      </c>
      <c r="Z638" s="15">
        <v>1850087.29</v>
      </c>
      <c r="AA638" s="16">
        <v>7.9626846279775801E-2</v>
      </c>
      <c r="AB638" s="17">
        <v>549036.87</v>
      </c>
      <c r="AC638" s="16">
        <v>0.10458269233949501</v>
      </c>
      <c r="AD638" s="17">
        <v>929083.42</v>
      </c>
      <c r="AE638" s="16">
        <v>0.13337600983091599</v>
      </c>
      <c r="AF638" s="18">
        <v>3.36969590038643</v>
      </c>
      <c r="AG638" s="16">
        <v>-2.25930084119489E-2</v>
      </c>
      <c r="AH638" s="18">
        <v>1.9913037410569701</v>
      </c>
      <c r="AI638" s="16">
        <v>-4.7423946761639198E-2</v>
      </c>
      <c r="AJ638" s="15">
        <v>3608443.67</v>
      </c>
      <c r="AK638" s="16">
        <v>7.27373090794695E-2</v>
      </c>
      <c r="AL638" s="17">
        <v>1053614.46</v>
      </c>
      <c r="AM638" s="16">
        <v>9.2740038949383402E-2</v>
      </c>
      <c r="AN638" s="17">
        <v>1773558.01</v>
      </c>
      <c r="AO638" s="16">
        <v>0.109531285190768</v>
      </c>
      <c r="AP638" s="18">
        <v>3.4248236019843499</v>
      </c>
      <c r="AQ638" s="16">
        <v>-1.8305112979245801E-2</v>
      </c>
      <c r="AR638" s="18">
        <v>2.0345788802250699</v>
      </c>
      <c r="AS638" s="16">
        <v>-3.31617292837059E-2</v>
      </c>
    </row>
    <row r="639" spans="2:45" x14ac:dyDescent="0.2">
      <c r="B639" s="29"/>
      <c r="C639" s="29"/>
      <c r="D639" s="29"/>
      <c r="E639" s="14" t="s">
        <v>301</v>
      </c>
      <c r="F639" s="15">
        <v>107729.54</v>
      </c>
      <c r="G639" s="16">
        <v>0.154154717602108</v>
      </c>
      <c r="H639" s="17">
        <v>27490.87</v>
      </c>
      <c r="I639" s="16">
        <v>0.15888829496630899</v>
      </c>
      <c r="J639" s="17">
        <v>44694.01</v>
      </c>
      <c r="K639" s="16">
        <v>0.17468423830309801</v>
      </c>
      <c r="L639" s="18">
        <v>3.9187388394765201</v>
      </c>
      <c r="M639" s="16">
        <v>-4.0845846702934098E-3</v>
      </c>
      <c r="N639" s="18">
        <v>2.4103798249474599</v>
      </c>
      <c r="O639" s="16">
        <v>-1.7476629064714599E-2</v>
      </c>
      <c r="P639" s="15">
        <v>339143.72</v>
      </c>
      <c r="Q639" s="16">
        <v>0.20499794721965101</v>
      </c>
      <c r="R639" s="17">
        <v>86173.3</v>
      </c>
      <c r="S639" s="16">
        <v>0.19808291828864599</v>
      </c>
      <c r="T639" s="17">
        <v>138880.72</v>
      </c>
      <c r="U639" s="16">
        <v>0.21110766942513201</v>
      </c>
      <c r="V639" s="18">
        <v>3.9356009343961502</v>
      </c>
      <c r="W639" s="16">
        <v>5.7717448646056298E-3</v>
      </c>
      <c r="X639" s="18">
        <v>2.44197841140224</v>
      </c>
      <c r="Y639" s="16">
        <v>-5.0447390927520199E-3</v>
      </c>
      <c r="Z639" s="15">
        <v>651393.79</v>
      </c>
      <c r="AA639" s="16">
        <v>0.10615613683665601</v>
      </c>
      <c r="AB639" s="17">
        <v>166702.89000000001</v>
      </c>
      <c r="AC639" s="16">
        <v>9.6341059674512897E-2</v>
      </c>
      <c r="AD639" s="17">
        <v>269851.05</v>
      </c>
      <c r="AE639" s="16">
        <v>9.7323269526717396E-2</v>
      </c>
      <c r="AF639" s="18">
        <v>3.90751348102004</v>
      </c>
      <c r="AG639" s="16">
        <v>8.9525764592430206E-3</v>
      </c>
      <c r="AH639" s="18">
        <v>2.4139012614551598</v>
      </c>
      <c r="AI639" s="16">
        <v>8.0494668756534698E-3</v>
      </c>
      <c r="AJ639" s="15">
        <v>1239960.21</v>
      </c>
      <c r="AK639" s="16">
        <v>1.57910856360008E-2</v>
      </c>
      <c r="AL639" s="17">
        <v>317890.53999999998</v>
      </c>
      <c r="AM639" s="16">
        <v>-2.1247308379723898E-3</v>
      </c>
      <c r="AN639" s="17">
        <v>511923.43</v>
      </c>
      <c r="AO639" s="16">
        <v>-3.1066753492537898E-2</v>
      </c>
      <c r="AP639" s="18">
        <v>3.9005885799558602</v>
      </c>
      <c r="AQ639" s="16">
        <v>1.7953963814553799E-2</v>
      </c>
      <c r="AR639" s="18">
        <v>2.42215952100493</v>
      </c>
      <c r="AS639" s="16">
        <v>4.8360234616201501E-2</v>
      </c>
    </row>
    <row r="640" spans="2:45" x14ac:dyDescent="0.2">
      <c r="B640" s="29"/>
      <c r="C640" s="29"/>
      <c r="D640" s="29"/>
      <c r="E640" s="14" t="s">
        <v>302</v>
      </c>
      <c r="F640" s="15">
        <v>366036.81</v>
      </c>
      <c r="G640" s="16">
        <v>6.0772592531799098E-2</v>
      </c>
      <c r="H640" s="17">
        <v>97874.05</v>
      </c>
      <c r="I640" s="16">
        <v>6.9899699004095595E-2</v>
      </c>
      <c r="J640" s="17">
        <v>161989.95000000001</v>
      </c>
      <c r="K640" s="16">
        <v>6.4248251173965099E-2</v>
      </c>
      <c r="L640" s="18">
        <v>3.7398759936878099</v>
      </c>
      <c r="M640" s="16">
        <v>-8.5308057201924602E-3</v>
      </c>
      <c r="N640" s="18">
        <v>2.2596266620244001</v>
      </c>
      <c r="O640" s="16">
        <v>-3.2658344877070501E-3</v>
      </c>
      <c r="P640" s="15">
        <v>1155679.93</v>
      </c>
      <c r="Q640" s="16">
        <v>6.3455652089350598E-2</v>
      </c>
      <c r="R640" s="17">
        <v>312728.92</v>
      </c>
      <c r="S640" s="16">
        <v>7.2503959872650403E-2</v>
      </c>
      <c r="T640" s="17">
        <v>516255.16</v>
      </c>
      <c r="U640" s="16">
        <v>5.0909624690895598E-2</v>
      </c>
      <c r="V640" s="18">
        <v>3.6954686825893801</v>
      </c>
      <c r="W640" s="16">
        <v>-8.4366194642060393E-3</v>
      </c>
      <c r="X640" s="18">
        <v>2.23858281629572</v>
      </c>
      <c r="Y640" s="16">
        <v>1.19382553015872E-2</v>
      </c>
      <c r="Z640" s="15">
        <v>2167004.14</v>
      </c>
      <c r="AA640" s="16">
        <v>3.79385650270503E-2</v>
      </c>
      <c r="AB640" s="17">
        <v>585126.06000000006</v>
      </c>
      <c r="AC640" s="16">
        <v>2.6379731202927501E-2</v>
      </c>
      <c r="AD640" s="17">
        <v>963116.35</v>
      </c>
      <c r="AE640" s="16">
        <v>8.0539220879547908E-3</v>
      </c>
      <c r="AF640" s="18">
        <v>3.7034825281922998</v>
      </c>
      <c r="AG640" s="16">
        <v>1.12617518377684E-2</v>
      </c>
      <c r="AH640" s="18">
        <v>2.2499920596301801</v>
      </c>
      <c r="AI640" s="16">
        <v>2.9645877352668101E-2</v>
      </c>
      <c r="AJ640" s="15">
        <v>4251565.7</v>
      </c>
      <c r="AK640" s="16">
        <v>5.8404406835584198E-2</v>
      </c>
      <c r="AL640" s="17">
        <v>1156047.56</v>
      </c>
      <c r="AM640" s="16">
        <v>4.9913838405817597E-2</v>
      </c>
      <c r="AN640" s="17">
        <v>1913206.76</v>
      </c>
      <c r="AO640" s="16">
        <v>3.8087998851487698E-2</v>
      </c>
      <c r="AP640" s="18">
        <v>3.6776736936324701</v>
      </c>
      <c r="AQ640" s="16">
        <v>8.0869192491629105E-3</v>
      </c>
      <c r="AR640" s="18">
        <v>2.2222196726923502</v>
      </c>
      <c r="AS640" s="16">
        <v>1.95709882077185E-2</v>
      </c>
    </row>
    <row r="641" spans="2:45" x14ac:dyDescent="0.2">
      <c r="B641" s="29"/>
      <c r="C641" s="29"/>
      <c r="D641" s="29"/>
      <c r="E641" s="14" t="s">
        <v>303</v>
      </c>
      <c r="F641" s="15">
        <v>155745.35999999999</v>
      </c>
      <c r="G641" s="16">
        <v>-6.5708251736589798E-2</v>
      </c>
      <c r="H641" s="17">
        <v>43053.2</v>
      </c>
      <c r="I641" s="16">
        <v>-7.7991022163191398E-2</v>
      </c>
      <c r="J641" s="17">
        <v>62216.21</v>
      </c>
      <c r="K641" s="16">
        <v>-0.136242392201774</v>
      </c>
      <c r="L641" s="18">
        <v>3.6175094998745698</v>
      </c>
      <c r="M641" s="16">
        <v>1.3321747099924199E-2</v>
      </c>
      <c r="N641" s="18">
        <v>2.5032923091908001</v>
      </c>
      <c r="O641" s="16">
        <v>8.1659645979825196E-2</v>
      </c>
      <c r="P641" s="15">
        <v>480278.77</v>
      </c>
      <c r="Q641" s="16">
        <v>-9.6005691256166703E-2</v>
      </c>
      <c r="R641" s="17">
        <v>132084.53</v>
      </c>
      <c r="S641" s="16">
        <v>-0.112109415989294</v>
      </c>
      <c r="T641" s="17">
        <v>190955.01</v>
      </c>
      <c r="U641" s="16">
        <v>-0.17240832782848001</v>
      </c>
      <c r="V641" s="18">
        <v>3.63614701888253</v>
      </c>
      <c r="W641" s="16">
        <v>1.81370599295969E-2</v>
      </c>
      <c r="X641" s="18">
        <v>2.5151409748296198</v>
      </c>
      <c r="Y641" s="16">
        <v>9.2319242860238002E-2</v>
      </c>
      <c r="Z641" s="15">
        <v>924457.72</v>
      </c>
      <c r="AA641" s="16">
        <v>-9.0012823285145496E-2</v>
      </c>
      <c r="AB641" s="17">
        <v>255591.21</v>
      </c>
      <c r="AC641" s="16">
        <v>-0.103341672144972</v>
      </c>
      <c r="AD641" s="17">
        <v>370590.99</v>
      </c>
      <c r="AE641" s="16">
        <v>-0.170710431783266</v>
      </c>
      <c r="AF641" s="18">
        <v>3.61693862633226</v>
      </c>
      <c r="AG641" s="16">
        <v>1.4865025445881299E-2</v>
      </c>
      <c r="AH641" s="18">
        <v>2.4945499079726701</v>
      </c>
      <c r="AI641" s="16">
        <v>9.7309325464745897E-2</v>
      </c>
      <c r="AJ641" s="15">
        <v>1928752.15</v>
      </c>
      <c r="AK641" s="16">
        <v>-2.1809240137598999E-2</v>
      </c>
      <c r="AL641" s="17">
        <v>536301.32999999996</v>
      </c>
      <c r="AM641" s="16">
        <v>-2.6234623128949499E-2</v>
      </c>
      <c r="AN641" s="17">
        <v>787025.91</v>
      </c>
      <c r="AO641" s="16">
        <v>-0.10204603883161301</v>
      </c>
      <c r="AP641" s="18">
        <v>3.5963963579952298</v>
      </c>
      <c r="AQ641" s="16">
        <v>4.5446090983132098E-3</v>
      </c>
      <c r="AR641" s="18">
        <v>2.4506844380764998</v>
      </c>
      <c r="AS641" s="16">
        <v>8.9355136414358202E-2</v>
      </c>
    </row>
    <row r="642" spans="2:45" x14ac:dyDescent="0.2">
      <c r="B642" s="29"/>
      <c r="C642" s="29"/>
      <c r="D642" s="29"/>
      <c r="E642" s="14" t="s">
        <v>304</v>
      </c>
      <c r="F642" s="15">
        <v>533089.41</v>
      </c>
      <c r="G642" s="16">
        <v>-1.9259885066970201E-2</v>
      </c>
      <c r="H642" s="17">
        <v>152167.94</v>
      </c>
      <c r="I642" s="16">
        <v>2.3731558437618001E-2</v>
      </c>
      <c r="J642" s="17">
        <v>283665.01</v>
      </c>
      <c r="K642" s="16">
        <v>2.4622842075705E-2</v>
      </c>
      <c r="L642" s="18">
        <v>3.5032964893919201</v>
      </c>
      <c r="M642" s="16">
        <v>-4.1994840493342102E-2</v>
      </c>
      <c r="N642" s="18">
        <v>1.8792920917528699</v>
      </c>
      <c r="O642" s="16">
        <v>-4.2828175735157799E-2</v>
      </c>
      <c r="P642" s="15">
        <v>1873007.3</v>
      </c>
      <c r="Q642" s="16">
        <v>-2.9550848187541502E-3</v>
      </c>
      <c r="R642" s="17">
        <v>500628.59</v>
      </c>
      <c r="S642" s="16">
        <v>4.1083431042840103E-2</v>
      </c>
      <c r="T642" s="17">
        <v>941523.3</v>
      </c>
      <c r="U642" s="16">
        <v>2.45501941488174E-2</v>
      </c>
      <c r="V642" s="18">
        <v>3.7413110985131701</v>
      </c>
      <c r="W642" s="16">
        <v>-4.2300659628673097E-2</v>
      </c>
      <c r="X642" s="18">
        <v>1.98933717306837</v>
      </c>
      <c r="Y642" s="16">
        <v>-2.6846199556306401E-2</v>
      </c>
      <c r="Z642" s="15">
        <v>3563027.71</v>
      </c>
      <c r="AA642" s="16">
        <v>-5.4240115302071297E-2</v>
      </c>
      <c r="AB642" s="17">
        <v>936838.86</v>
      </c>
      <c r="AC642" s="16">
        <v>-9.3569377456149301E-3</v>
      </c>
      <c r="AD642" s="17">
        <v>1764585.78</v>
      </c>
      <c r="AE642" s="16">
        <v>-3.6539140770863003E-2</v>
      </c>
      <c r="AF642" s="18">
        <v>3.80324499989251</v>
      </c>
      <c r="AG642" s="16">
        <v>-4.5307113395935697E-2</v>
      </c>
      <c r="AH642" s="18">
        <v>2.01918645745859</v>
      </c>
      <c r="AI642" s="16">
        <v>-1.8372281926814199E-2</v>
      </c>
      <c r="AJ642" s="15">
        <v>6821413.0899999999</v>
      </c>
      <c r="AK642" s="16">
        <v>-5.6359461431870601E-2</v>
      </c>
      <c r="AL642" s="17">
        <v>1784963.78</v>
      </c>
      <c r="AM642" s="16">
        <v>-2.2245093082622201E-2</v>
      </c>
      <c r="AN642" s="17">
        <v>3348707.08</v>
      </c>
      <c r="AO642" s="16">
        <v>-5.6976231190651802E-2</v>
      </c>
      <c r="AP642" s="18">
        <v>3.8215974836195299</v>
      </c>
      <c r="AQ642" s="16">
        <v>-3.4890511014465497E-2</v>
      </c>
      <c r="AR642" s="18">
        <v>2.0370288971348298</v>
      </c>
      <c r="AS642" s="16">
        <v>6.5403416030520504E-4</v>
      </c>
    </row>
    <row r="643" spans="2:45" x14ac:dyDescent="0.2">
      <c r="B643" s="29"/>
      <c r="C643" s="29"/>
      <c r="D643" s="29"/>
      <c r="E643" s="14" t="s">
        <v>305</v>
      </c>
      <c r="F643" s="15">
        <v>511961.06</v>
      </c>
      <c r="G643" s="16">
        <v>-1.7889844899199401E-2</v>
      </c>
      <c r="H643" s="17">
        <v>129323.96</v>
      </c>
      <c r="I643" s="16">
        <v>1.60689064072215E-2</v>
      </c>
      <c r="J643" s="17">
        <v>224244.15</v>
      </c>
      <c r="K643" s="16">
        <v>-0.112195767187388</v>
      </c>
      <c r="L643" s="18">
        <v>3.9587487113756801</v>
      </c>
      <c r="M643" s="16">
        <v>-3.3421701119166702E-2</v>
      </c>
      <c r="N643" s="18">
        <v>2.2830520216469399</v>
      </c>
      <c r="O643" s="16">
        <v>0.10622378087725801</v>
      </c>
      <c r="P643" s="15">
        <v>1650574.39</v>
      </c>
      <c r="Q643" s="16">
        <v>-1.4679050479475099E-2</v>
      </c>
      <c r="R643" s="17">
        <v>415063.47</v>
      </c>
      <c r="S643" s="16">
        <v>3.5175418567783202E-2</v>
      </c>
      <c r="T643" s="17">
        <v>721332.86</v>
      </c>
      <c r="U643" s="16">
        <v>-9.2107633194410996E-2</v>
      </c>
      <c r="V643" s="18">
        <v>3.9766794943433599</v>
      </c>
      <c r="W643" s="16">
        <v>-4.8160406587160302E-2</v>
      </c>
      <c r="X643" s="18">
        <v>2.2882284747155399</v>
      </c>
      <c r="Y643" s="16">
        <v>8.5283878955131703E-2</v>
      </c>
      <c r="Z643" s="15">
        <v>3160172.93</v>
      </c>
      <c r="AA643" s="16">
        <v>-2.6192208852788501E-2</v>
      </c>
      <c r="AB643" s="17">
        <v>795269.15</v>
      </c>
      <c r="AC643" s="16">
        <v>2.4335948752209301E-2</v>
      </c>
      <c r="AD643" s="17">
        <v>1391131.05</v>
      </c>
      <c r="AE643" s="16">
        <v>-0.100296263092051</v>
      </c>
      <c r="AF643" s="18">
        <v>3.97371497435805</v>
      </c>
      <c r="AG643" s="16">
        <v>-4.9327720721457198E-2</v>
      </c>
      <c r="AH643" s="18">
        <v>2.2716572460948199</v>
      </c>
      <c r="AI643" s="16">
        <v>8.2364951038148601E-2</v>
      </c>
      <c r="AJ643" s="15">
        <v>6054838.4199999999</v>
      </c>
      <c r="AK643" s="16">
        <v>-3.30567965851262E-3</v>
      </c>
      <c r="AL643" s="17">
        <v>1489298.73</v>
      </c>
      <c r="AM643" s="16">
        <v>2.98754374519456E-2</v>
      </c>
      <c r="AN643" s="17">
        <v>2746105.51</v>
      </c>
      <c r="AO643" s="16">
        <v>-4.8311923224803897E-2</v>
      </c>
      <c r="AP643" s="18">
        <v>4.06556340781946</v>
      </c>
      <c r="AQ643" s="16">
        <v>-3.2218573143712299E-2</v>
      </c>
      <c r="AR643" s="18">
        <v>2.2048819311389098</v>
      </c>
      <c r="AS643" s="16">
        <v>4.7290960835398202E-2</v>
      </c>
    </row>
    <row r="644" spans="2:45" x14ac:dyDescent="0.2">
      <c r="B644" s="29"/>
      <c r="C644" s="29"/>
      <c r="D644" s="29"/>
      <c r="E644" s="14" t="s">
        <v>306</v>
      </c>
      <c r="F644" s="15">
        <v>222658.37</v>
      </c>
      <c r="G644" s="16">
        <v>-4.3291936837556097E-2</v>
      </c>
      <c r="H644" s="17">
        <v>46834.53</v>
      </c>
      <c r="I644" s="16">
        <v>-4.2033343751380597E-2</v>
      </c>
      <c r="J644" s="17">
        <v>83374.009999999995</v>
      </c>
      <c r="K644" s="16">
        <v>-5.55603320887538E-2</v>
      </c>
      <c r="L644" s="18">
        <v>4.7541497694115904</v>
      </c>
      <c r="M644" s="16">
        <v>-1.31381721687911E-3</v>
      </c>
      <c r="N644" s="18">
        <v>2.6705968682566699</v>
      </c>
      <c r="O644" s="16">
        <v>1.2990131257755199E-2</v>
      </c>
      <c r="P644" s="15">
        <v>812398.45</v>
      </c>
      <c r="Q644" s="16">
        <v>1.5656276356449401E-2</v>
      </c>
      <c r="R644" s="17">
        <v>184957.6</v>
      </c>
      <c r="S644" s="16">
        <v>4.6989232898350101E-2</v>
      </c>
      <c r="T644" s="17">
        <v>333486.83</v>
      </c>
      <c r="U644" s="16">
        <v>2.6893793957062598E-2</v>
      </c>
      <c r="V644" s="18">
        <v>4.3923496520283596</v>
      </c>
      <c r="W644" s="16">
        <v>-2.9926722794620001E-2</v>
      </c>
      <c r="X644" s="18">
        <v>2.4360735624852099</v>
      </c>
      <c r="Y644" s="16">
        <v>-1.0943213082738001E-2</v>
      </c>
      <c r="Z644" s="15">
        <v>1618271.53</v>
      </c>
      <c r="AA644" s="16">
        <v>6.0605560917734898E-2</v>
      </c>
      <c r="AB644" s="17">
        <v>367038.51</v>
      </c>
      <c r="AC644" s="16">
        <v>8.1971621830281102E-2</v>
      </c>
      <c r="AD644" s="17">
        <v>664399.82999999996</v>
      </c>
      <c r="AE644" s="16">
        <v>7.0868824273410999E-2</v>
      </c>
      <c r="AF644" s="18">
        <v>4.4089965655102503</v>
      </c>
      <c r="AG644" s="16">
        <v>-1.9747339469405899E-2</v>
      </c>
      <c r="AH644" s="18">
        <v>2.4356892595833401</v>
      </c>
      <c r="AI644" s="16">
        <v>-9.5840528018357896E-3</v>
      </c>
      <c r="AJ644" s="15">
        <v>3219847.94</v>
      </c>
      <c r="AK644" s="16">
        <v>4.9861746404828898E-2</v>
      </c>
      <c r="AL644" s="17">
        <v>729212.65</v>
      </c>
      <c r="AM644" s="16">
        <v>6.4922800642885706E-2</v>
      </c>
      <c r="AN644" s="17">
        <v>1318062.03</v>
      </c>
      <c r="AO644" s="16">
        <v>5.2859006726997199E-2</v>
      </c>
      <c r="AP644" s="18">
        <v>4.4155130057055398</v>
      </c>
      <c r="AQ644" s="16">
        <v>-1.4142860148138901E-2</v>
      </c>
      <c r="AR644" s="18">
        <v>2.4428652572595499</v>
      </c>
      <c r="AS644" s="16">
        <v>-2.8467822405639702E-3</v>
      </c>
    </row>
    <row r="645" spans="2:45" x14ac:dyDescent="0.2">
      <c r="B645" s="29"/>
      <c r="C645" s="29"/>
      <c r="D645" s="29"/>
      <c r="E645" s="14" t="s">
        <v>307</v>
      </c>
      <c r="F645" s="15">
        <v>268030.90999999997</v>
      </c>
      <c r="G645" s="16">
        <v>5.2276939285675797E-2</v>
      </c>
      <c r="H645" s="17">
        <v>69849.789999999994</v>
      </c>
      <c r="I645" s="16">
        <v>4.0410034498223703E-2</v>
      </c>
      <c r="J645" s="17">
        <v>126510.23</v>
      </c>
      <c r="K645" s="16">
        <v>-3.3184841109118401E-3</v>
      </c>
      <c r="L645" s="18">
        <v>3.8372471842792901</v>
      </c>
      <c r="M645" s="16">
        <v>1.1405988402616E-2</v>
      </c>
      <c r="N645" s="18">
        <v>2.1186500886133901</v>
      </c>
      <c r="O645" s="16">
        <v>5.5780530199753701E-2</v>
      </c>
      <c r="P645" s="15">
        <v>857840.09</v>
      </c>
      <c r="Q645" s="16">
        <v>5.6741535157378398E-2</v>
      </c>
      <c r="R645" s="17">
        <v>220398.22</v>
      </c>
      <c r="S645" s="16">
        <v>4.5986622748162197E-2</v>
      </c>
      <c r="T645" s="17">
        <v>400910.97</v>
      </c>
      <c r="U645" s="16">
        <v>-1.00814360433933E-2</v>
      </c>
      <c r="V645" s="18">
        <v>3.8922278501160301</v>
      </c>
      <c r="W645" s="16">
        <v>1.0282074526880101E-2</v>
      </c>
      <c r="X645" s="18">
        <v>2.13972715687974</v>
      </c>
      <c r="Y645" s="16">
        <v>6.7503503453543404E-2</v>
      </c>
      <c r="Z645" s="15">
        <v>1685435.99</v>
      </c>
      <c r="AA645" s="16">
        <v>4.8908225545751902E-2</v>
      </c>
      <c r="AB645" s="17">
        <v>435966.47</v>
      </c>
      <c r="AC645" s="16">
        <v>5.52243297484976E-2</v>
      </c>
      <c r="AD645" s="17">
        <v>798457.62</v>
      </c>
      <c r="AE645" s="16">
        <v>-2.0059807075329902E-3</v>
      </c>
      <c r="AF645" s="18">
        <v>3.8659761839023998</v>
      </c>
      <c r="AG645" s="16">
        <v>-5.9855558905196104E-3</v>
      </c>
      <c r="AH645" s="18">
        <v>2.1108646818349599</v>
      </c>
      <c r="AI645" s="16">
        <v>5.1016544457231201E-2</v>
      </c>
      <c r="AJ645" s="15">
        <v>3281804.93</v>
      </c>
      <c r="AK645" s="16">
        <v>4.6436575215098599E-2</v>
      </c>
      <c r="AL645" s="17">
        <v>867280.1</v>
      </c>
      <c r="AM645" s="16">
        <v>9.7500287984963602E-2</v>
      </c>
      <c r="AN645" s="17">
        <v>1609917.42</v>
      </c>
      <c r="AO645" s="16">
        <v>4.6660965950931298E-2</v>
      </c>
      <c r="AP645" s="18">
        <v>3.7840196379462601</v>
      </c>
      <c r="AQ645" s="16">
        <v>-4.6527288720460601E-2</v>
      </c>
      <c r="AR645" s="18">
        <v>2.0384927134958302</v>
      </c>
      <c r="AS645" s="16">
        <v>-2.1438722101264901E-4</v>
      </c>
    </row>
    <row r="646" spans="2:45" x14ac:dyDescent="0.2">
      <c r="B646" s="29"/>
      <c r="C646" s="29"/>
      <c r="D646" s="29"/>
      <c r="E646" s="14" t="s">
        <v>308</v>
      </c>
      <c r="F646" s="15">
        <v>276014.15999999997</v>
      </c>
      <c r="G646" s="16">
        <v>7.3620069317290801E-2</v>
      </c>
      <c r="H646" s="17">
        <v>82147.22</v>
      </c>
      <c r="I646" s="16">
        <v>0.192818741319463</v>
      </c>
      <c r="J646" s="17">
        <v>139055.04999999999</v>
      </c>
      <c r="K646" s="16">
        <v>2.9754873181461802E-2</v>
      </c>
      <c r="L646" s="18">
        <v>3.3599939231053702</v>
      </c>
      <c r="M646" s="16">
        <v>-9.9930247466030298E-2</v>
      </c>
      <c r="N646" s="18">
        <v>1.9849272644179401</v>
      </c>
      <c r="O646" s="16">
        <v>4.2597706772978E-2</v>
      </c>
      <c r="P646" s="15">
        <v>887152.14</v>
      </c>
      <c r="Q646" s="16">
        <v>9.8668612276961401E-2</v>
      </c>
      <c r="R646" s="17">
        <v>262822.8</v>
      </c>
      <c r="S646" s="16">
        <v>0.27003195293287202</v>
      </c>
      <c r="T646" s="17">
        <v>449357.26</v>
      </c>
      <c r="U646" s="16">
        <v>0.107632672395304</v>
      </c>
      <c r="V646" s="18">
        <v>3.3754763285377098</v>
      </c>
      <c r="W646" s="16">
        <v>-0.13492836952659501</v>
      </c>
      <c r="X646" s="18">
        <v>1.9742690704496499</v>
      </c>
      <c r="Y646" s="16">
        <v>-8.0929899792116095E-3</v>
      </c>
      <c r="Z646" s="15">
        <v>1646838.7</v>
      </c>
      <c r="AA646" s="16">
        <v>5.2757974091473099E-2</v>
      </c>
      <c r="AB646" s="17">
        <v>467939.48</v>
      </c>
      <c r="AC646" s="16">
        <v>0.15944393706705501</v>
      </c>
      <c r="AD646" s="17">
        <v>833157.6</v>
      </c>
      <c r="AE646" s="16">
        <v>5.2489788643054702E-2</v>
      </c>
      <c r="AF646" s="18">
        <v>3.5193412190824298</v>
      </c>
      <c r="AG646" s="16">
        <v>-9.2014766358998398E-2</v>
      </c>
      <c r="AH646" s="18">
        <v>1.97662327031524</v>
      </c>
      <c r="AI646" s="16">
        <v>2.5481049917278E-4</v>
      </c>
      <c r="AJ646" s="15">
        <v>3236411.14</v>
      </c>
      <c r="AK646" s="16">
        <v>4.8858543206351301E-2</v>
      </c>
      <c r="AL646" s="17">
        <v>894271.79</v>
      </c>
      <c r="AM646" s="16">
        <v>0.14570617596490601</v>
      </c>
      <c r="AN646" s="17">
        <v>1625534.4</v>
      </c>
      <c r="AO646" s="16">
        <v>5.9608471645653298E-2</v>
      </c>
      <c r="AP646" s="18">
        <v>3.6190464422454802</v>
      </c>
      <c r="AQ646" s="16">
        <v>-8.4530951120160194E-2</v>
      </c>
      <c r="AR646" s="18">
        <v>1.99098286692672</v>
      </c>
      <c r="AS646" s="16">
        <v>-1.01451892156039E-2</v>
      </c>
    </row>
    <row r="647" spans="2:45" x14ac:dyDescent="0.2">
      <c r="B647" s="29"/>
      <c r="C647" s="29"/>
      <c r="D647" s="29"/>
      <c r="E647" s="14" t="s">
        <v>309</v>
      </c>
      <c r="F647" s="15">
        <v>252110.8</v>
      </c>
      <c r="G647" s="16">
        <v>8.8832110231214706E-2</v>
      </c>
      <c r="H647" s="17">
        <v>68469.11</v>
      </c>
      <c r="I647" s="16">
        <v>0.14873289608102</v>
      </c>
      <c r="J647" s="17">
        <v>127120.48</v>
      </c>
      <c r="K647" s="16">
        <v>7.21093722853689E-2</v>
      </c>
      <c r="L647" s="18">
        <v>3.6821100785449099</v>
      </c>
      <c r="M647" s="16">
        <v>-5.2145094872934297E-2</v>
      </c>
      <c r="N647" s="18">
        <v>1.9832429833493399</v>
      </c>
      <c r="O647" s="16">
        <v>1.55979775740591E-2</v>
      </c>
      <c r="P647" s="15">
        <v>790723.18</v>
      </c>
      <c r="Q647" s="16">
        <v>8.5853086585271104E-2</v>
      </c>
      <c r="R647" s="17">
        <v>210788.18</v>
      </c>
      <c r="S647" s="16">
        <v>0.115200656375771</v>
      </c>
      <c r="T647" s="17">
        <v>391073.49</v>
      </c>
      <c r="U647" s="16">
        <v>4.0502004545527201E-2</v>
      </c>
      <c r="V647" s="18">
        <v>3.7512690702106699</v>
      </c>
      <c r="W647" s="16">
        <v>-2.6315954552856201E-2</v>
      </c>
      <c r="X647" s="18">
        <v>2.02192989353484</v>
      </c>
      <c r="Y647" s="16">
        <v>4.3585770946738697E-2</v>
      </c>
      <c r="Z647" s="15">
        <v>1506896.49</v>
      </c>
      <c r="AA647" s="16">
        <v>5.4626814823707702E-2</v>
      </c>
      <c r="AB647" s="17">
        <v>400617.56</v>
      </c>
      <c r="AC647" s="16">
        <v>6.8192744825458201E-2</v>
      </c>
      <c r="AD647" s="17">
        <v>740940.99</v>
      </c>
      <c r="AE647" s="16">
        <v>5.5754804500264597E-4</v>
      </c>
      <c r="AF647" s="18">
        <v>3.7614339471290301</v>
      </c>
      <c r="AG647" s="16">
        <v>-1.2699889666417E-2</v>
      </c>
      <c r="AH647" s="18">
        <v>2.0337604618149099</v>
      </c>
      <c r="AI647" s="16">
        <v>5.4039137363314602E-2</v>
      </c>
      <c r="AJ647" s="15">
        <v>2967499.47</v>
      </c>
      <c r="AK647" s="16">
        <v>3.8149784669504597E-2</v>
      </c>
      <c r="AL647" s="17">
        <v>792814.37</v>
      </c>
      <c r="AM647" s="16">
        <v>6.2449211948477502E-2</v>
      </c>
      <c r="AN647" s="17">
        <v>1461309.05</v>
      </c>
      <c r="AO647" s="16">
        <v>-4.0727332226158201E-3</v>
      </c>
      <c r="AP647" s="18">
        <v>3.7429940504231798</v>
      </c>
      <c r="AQ647" s="16">
        <v>-2.28711424562206E-2</v>
      </c>
      <c r="AR647" s="18">
        <v>2.0307131266996499</v>
      </c>
      <c r="AS647" s="16">
        <v>4.2395182158978202E-2</v>
      </c>
    </row>
    <row r="648" spans="2:45" x14ac:dyDescent="0.2">
      <c r="B648" s="29"/>
      <c r="C648" s="29"/>
      <c r="D648" s="29"/>
      <c r="E648" s="14" t="s">
        <v>310</v>
      </c>
      <c r="F648" s="15">
        <v>182989.94</v>
      </c>
      <c r="G648" s="16">
        <v>3.9963996794716902E-3</v>
      </c>
      <c r="H648" s="17">
        <v>52245.42</v>
      </c>
      <c r="I648" s="16">
        <v>0.13931624565331799</v>
      </c>
      <c r="J648" s="17">
        <v>85504.95</v>
      </c>
      <c r="K648" s="16">
        <v>1.9562300414347599E-2</v>
      </c>
      <c r="L648" s="18">
        <v>3.5025068226076099</v>
      </c>
      <c r="M648" s="16">
        <v>-0.11877285739592899</v>
      </c>
      <c r="N648" s="18">
        <v>2.1401093153086501</v>
      </c>
      <c r="O648" s="16">
        <v>-1.5267238430206701E-2</v>
      </c>
      <c r="P648" s="15">
        <v>559565.48</v>
      </c>
      <c r="Q648" s="16">
        <v>4.1038547890122103E-3</v>
      </c>
      <c r="R648" s="17">
        <v>158296.09</v>
      </c>
      <c r="S648" s="16">
        <v>9.1606531430079796E-2</v>
      </c>
      <c r="T648" s="17">
        <v>260338.19</v>
      </c>
      <c r="U648" s="16">
        <v>-2.4067983880403099E-2</v>
      </c>
      <c r="V648" s="18">
        <v>3.5349292582021499</v>
      </c>
      <c r="W648" s="16">
        <v>-8.0159539286040304E-2</v>
      </c>
      <c r="X648" s="18">
        <v>2.14937915946946</v>
      </c>
      <c r="Y648" s="16">
        <v>2.8866599521378E-2</v>
      </c>
      <c r="Z648" s="15">
        <v>1064960.2</v>
      </c>
      <c r="AA648" s="16">
        <v>-1.43785242953297E-2</v>
      </c>
      <c r="AB648" s="17">
        <v>289187.40000000002</v>
      </c>
      <c r="AC648" s="16">
        <v>3.3839668719313903E-2</v>
      </c>
      <c r="AD648" s="17">
        <v>492958.29</v>
      </c>
      <c r="AE648" s="16">
        <v>-3.9497022500585198E-2</v>
      </c>
      <c r="AF648" s="18">
        <v>3.6825954381138302</v>
      </c>
      <c r="AG648" s="16">
        <v>-4.6639913783125299E-2</v>
      </c>
      <c r="AH648" s="18">
        <v>2.1603454523505401</v>
      </c>
      <c r="AI648" s="16">
        <v>2.61514006657734E-2</v>
      </c>
      <c r="AJ648" s="15">
        <v>2205628.08</v>
      </c>
      <c r="AK648" s="16">
        <v>-5.8874009641001904E-3</v>
      </c>
      <c r="AL648" s="17">
        <v>587327.72</v>
      </c>
      <c r="AM648" s="16">
        <v>2.4398599746519801E-2</v>
      </c>
      <c r="AN648" s="17">
        <v>1017944.2</v>
      </c>
      <c r="AO648" s="16">
        <v>-3.6631903229007501E-2</v>
      </c>
      <c r="AP648" s="18">
        <v>3.7553617935826402</v>
      </c>
      <c r="AQ648" s="16">
        <v>-2.95646642997307E-2</v>
      </c>
      <c r="AR648" s="18">
        <v>2.1667475289902902</v>
      </c>
      <c r="AS648" s="16">
        <v>3.1913556581286397E-2</v>
      </c>
    </row>
    <row r="649" spans="2:45" x14ac:dyDescent="0.2">
      <c r="B649" s="29"/>
      <c r="C649" s="29"/>
      <c r="D649" s="29"/>
      <c r="E649" s="14" t="s">
        <v>311</v>
      </c>
      <c r="F649" s="15">
        <v>345979.72</v>
      </c>
      <c r="G649" s="16">
        <v>-5.5780060492021603E-2</v>
      </c>
      <c r="H649" s="17">
        <v>75869.87</v>
      </c>
      <c r="I649" s="16">
        <v>-0.15072302284466099</v>
      </c>
      <c r="J649" s="17">
        <v>127249.02</v>
      </c>
      <c r="K649" s="16">
        <v>-6.4508326785453707E-2</v>
      </c>
      <c r="L649" s="18">
        <v>4.56017283277275</v>
      </c>
      <c r="M649" s="16">
        <v>0.111792695323794</v>
      </c>
      <c r="N649" s="18">
        <v>2.7189185425553801</v>
      </c>
      <c r="O649" s="16">
        <v>9.3301378765244403E-3</v>
      </c>
      <c r="P649" s="15">
        <v>1159139.51</v>
      </c>
      <c r="Q649" s="16">
        <v>-2.6083536297098201E-2</v>
      </c>
      <c r="R649" s="17">
        <v>246768.79</v>
      </c>
      <c r="S649" s="16">
        <v>-0.159670704537348</v>
      </c>
      <c r="T649" s="17">
        <v>415413.99</v>
      </c>
      <c r="U649" s="16">
        <v>-7.1183287174665003E-2</v>
      </c>
      <c r="V649" s="18">
        <v>4.6972694966814901</v>
      </c>
      <c r="W649" s="16">
        <v>0.158970023967451</v>
      </c>
      <c r="X649" s="18">
        <v>2.7903237202001798</v>
      </c>
      <c r="Y649" s="16">
        <v>4.8556136269748501E-2</v>
      </c>
      <c r="Z649" s="15">
        <v>2179225.0099999998</v>
      </c>
      <c r="AA649" s="16">
        <v>-1.9482993966398202E-2</v>
      </c>
      <c r="AB649" s="17">
        <v>473381.83</v>
      </c>
      <c r="AC649" s="16">
        <v>-0.15992150377196199</v>
      </c>
      <c r="AD649" s="17">
        <v>773737.97</v>
      </c>
      <c r="AE649" s="16">
        <v>-9.6612509860795698E-2</v>
      </c>
      <c r="AF649" s="18">
        <v>4.6035248332197298</v>
      </c>
      <c r="AG649" s="16">
        <v>0.16717308017778701</v>
      </c>
      <c r="AH649" s="18">
        <v>2.8164896831933901</v>
      </c>
      <c r="AI649" s="16">
        <v>8.5378109323289805E-2</v>
      </c>
      <c r="AJ649" s="15">
        <v>4215435.59</v>
      </c>
      <c r="AK649" s="16">
        <v>-2.11436625855081E-3</v>
      </c>
      <c r="AL649" s="17">
        <v>966553.16</v>
      </c>
      <c r="AM649" s="16">
        <v>-9.3471968126182803E-2</v>
      </c>
      <c r="AN649" s="17">
        <v>1529368.72</v>
      </c>
      <c r="AO649" s="16">
        <v>-5.5990512060007998E-2</v>
      </c>
      <c r="AP649" s="18">
        <v>4.3613075456708499</v>
      </c>
      <c r="AQ649" s="16">
        <v>0.10077747036547099</v>
      </c>
      <c r="AR649" s="18">
        <v>2.7563239229843801</v>
      </c>
      <c r="AS649" s="16">
        <v>5.7071614734535397E-2</v>
      </c>
    </row>
    <row r="650" spans="2:45" x14ac:dyDescent="0.2">
      <c r="B650" s="29"/>
      <c r="C650" s="29"/>
      <c r="D650" s="29"/>
      <c r="E650" s="14" t="s">
        <v>312</v>
      </c>
      <c r="F650" s="15">
        <v>227152.3</v>
      </c>
      <c r="G650" s="16">
        <v>5.8086127664775597E-2</v>
      </c>
      <c r="H650" s="17">
        <v>60618.35</v>
      </c>
      <c r="I650" s="16">
        <v>3.5359461584761297E-2</v>
      </c>
      <c r="J650" s="17">
        <v>99798.78</v>
      </c>
      <c r="K650" s="16">
        <v>-2.5777384223145301E-3</v>
      </c>
      <c r="L650" s="18">
        <v>3.7472531007524998</v>
      </c>
      <c r="M650" s="16">
        <v>2.1950507937820898E-2</v>
      </c>
      <c r="N650" s="18">
        <v>2.2761029744051</v>
      </c>
      <c r="O650" s="16">
        <v>6.0820645802645498E-2</v>
      </c>
      <c r="P650" s="15">
        <v>722662.49</v>
      </c>
      <c r="Q650" s="16">
        <v>5.25813293462409E-2</v>
      </c>
      <c r="R650" s="17">
        <v>192713.52</v>
      </c>
      <c r="S650" s="16">
        <v>4.3713696327051597E-2</v>
      </c>
      <c r="T650" s="17">
        <v>317848.05</v>
      </c>
      <c r="U650" s="16">
        <v>-1.7047915071929699E-3</v>
      </c>
      <c r="V650" s="18">
        <v>3.7499314526557299</v>
      </c>
      <c r="W650" s="16">
        <v>8.4962313423647406E-3</v>
      </c>
      <c r="X650" s="18">
        <v>2.2736099529319098</v>
      </c>
      <c r="Y650" s="16">
        <v>5.4378825413169497E-2</v>
      </c>
      <c r="Z650" s="15">
        <v>1411353.23</v>
      </c>
      <c r="AA650" s="16">
        <v>3.5741372635724897E-2</v>
      </c>
      <c r="AB650" s="17">
        <v>377347.23</v>
      </c>
      <c r="AC650" s="16">
        <v>3.1090608951254602E-2</v>
      </c>
      <c r="AD650" s="17">
        <v>622473.53</v>
      </c>
      <c r="AE650" s="16">
        <v>-4.0053537835350303E-2</v>
      </c>
      <c r="AF650" s="18">
        <v>3.7401976688685399</v>
      </c>
      <c r="AG650" s="16">
        <v>4.5105286034956603E-3</v>
      </c>
      <c r="AH650" s="18">
        <v>2.2673305160461998</v>
      </c>
      <c r="AI650" s="16">
        <v>7.8957435084619304E-2</v>
      </c>
      <c r="AJ650" s="15">
        <v>2717372.7</v>
      </c>
      <c r="AK650" s="16">
        <v>4.9020153449248101E-2</v>
      </c>
      <c r="AL650" s="17">
        <v>731945.12</v>
      </c>
      <c r="AM650" s="16">
        <v>4.0776633426953902E-2</v>
      </c>
      <c r="AN650" s="17">
        <v>1212449.78</v>
      </c>
      <c r="AO650" s="16">
        <v>-3.7433036801471399E-2</v>
      </c>
      <c r="AP650" s="18">
        <v>3.7125361256592599</v>
      </c>
      <c r="AQ650" s="16">
        <v>7.9205467893248508E-3</v>
      </c>
      <c r="AR650" s="18">
        <v>2.2412249520140999</v>
      </c>
      <c r="AS650" s="16">
        <v>8.9815247724109301E-2</v>
      </c>
    </row>
    <row r="651" spans="2:45" x14ac:dyDescent="0.2">
      <c r="B651" s="29"/>
      <c r="C651" s="29"/>
      <c r="D651" s="29"/>
      <c r="E651" s="14" t="s">
        <v>313</v>
      </c>
      <c r="F651" s="15">
        <v>270498.94</v>
      </c>
      <c r="G651" s="16">
        <v>-2.29188378663094E-2</v>
      </c>
      <c r="H651" s="17">
        <v>67242.27</v>
      </c>
      <c r="I651" s="16">
        <v>1.25920698827578E-2</v>
      </c>
      <c r="J651" s="17">
        <v>122239.54</v>
      </c>
      <c r="K651" s="16">
        <v>-4.3333163766420303E-2</v>
      </c>
      <c r="L651" s="18">
        <v>4.02275146273319</v>
      </c>
      <c r="M651" s="16">
        <v>-3.5069312515136203E-2</v>
      </c>
      <c r="N651" s="18">
        <v>2.2128596033656498</v>
      </c>
      <c r="O651" s="16">
        <v>2.1339012838035399E-2</v>
      </c>
      <c r="P651" s="15">
        <v>892120.48</v>
      </c>
      <c r="Q651" s="16">
        <v>-2.5420345148839899E-2</v>
      </c>
      <c r="R651" s="17">
        <v>216485.86</v>
      </c>
      <c r="S651" s="16">
        <v>1.46862360403374E-3</v>
      </c>
      <c r="T651" s="17">
        <v>399928.85</v>
      </c>
      <c r="U651" s="16">
        <v>-3.6683987600688098E-2</v>
      </c>
      <c r="V651" s="18">
        <v>4.12091801284389</v>
      </c>
      <c r="W651" s="16">
        <v>-2.6849536889240699E-2</v>
      </c>
      <c r="X651" s="18">
        <v>2.23069798540415</v>
      </c>
      <c r="Y651" s="16">
        <v>1.1692572641654801E-2</v>
      </c>
      <c r="Z651" s="15">
        <v>1707763.15</v>
      </c>
      <c r="AA651" s="16">
        <v>-2.9315150180145601E-2</v>
      </c>
      <c r="AB651" s="17">
        <v>411550.12</v>
      </c>
      <c r="AC651" s="16">
        <v>-1.20297080935736E-2</v>
      </c>
      <c r="AD651" s="17">
        <v>774478.9</v>
      </c>
      <c r="AE651" s="16">
        <v>-3.09176837678506E-2</v>
      </c>
      <c r="AF651" s="18">
        <v>4.1495872969251</v>
      </c>
      <c r="AG651" s="16">
        <v>-1.74959128105131E-2</v>
      </c>
      <c r="AH651" s="18">
        <v>2.2050480006621198</v>
      </c>
      <c r="AI651" s="16">
        <v>1.65366095414444E-3</v>
      </c>
      <c r="AJ651" s="15">
        <v>3276768.69</v>
      </c>
      <c r="AK651" s="16">
        <v>-5.1357675370533602E-2</v>
      </c>
      <c r="AL651" s="17">
        <v>791335.23</v>
      </c>
      <c r="AM651" s="16">
        <v>-3.1781995544368901E-3</v>
      </c>
      <c r="AN651" s="17">
        <v>1504155.62</v>
      </c>
      <c r="AO651" s="16">
        <v>-9.5821572350584406E-3</v>
      </c>
      <c r="AP651" s="18">
        <v>4.1408098183623103</v>
      </c>
      <c r="AQ651" s="16">
        <v>-4.8333088014890203E-2</v>
      </c>
      <c r="AR651" s="18">
        <v>2.17847717778031</v>
      </c>
      <c r="AS651" s="16">
        <v>-4.2179690562571703E-2</v>
      </c>
    </row>
    <row r="652" spans="2:45" x14ac:dyDescent="0.2">
      <c r="B652" s="29"/>
      <c r="C652" s="29"/>
      <c r="D652" s="29"/>
      <c r="E652" s="14" t="s">
        <v>314</v>
      </c>
      <c r="F652" s="15">
        <v>706681.43</v>
      </c>
      <c r="G652" s="16">
        <v>-0.10146380440381</v>
      </c>
      <c r="H652" s="17">
        <v>141755.76999999999</v>
      </c>
      <c r="I652" s="16">
        <v>-0.12320554386165899</v>
      </c>
      <c r="J652" s="17">
        <v>241554.73</v>
      </c>
      <c r="K652" s="16">
        <v>-0.14222193229697899</v>
      </c>
      <c r="L652" s="18">
        <v>4.9852039885219499</v>
      </c>
      <c r="M652" s="16">
        <v>2.4796848686299399E-2</v>
      </c>
      <c r="N652" s="18">
        <v>2.9255540969949099</v>
      </c>
      <c r="O652" s="16">
        <v>4.7515936146877803E-2</v>
      </c>
      <c r="P652" s="15">
        <v>2446369.06</v>
      </c>
      <c r="Q652" s="16">
        <v>-4.92032613937654E-2</v>
      </c>
      <c r="R652" s="17">
        <v>479488.29</v>
      </c>
      <c r="S652" s="16">
        <v>-0.11824201741738</v>
      </c>
      <c r="T652" s="17">
        <v>816612.02</v>
      </c>
      <c r="U652" s="16">
        <v>-0.13706945831331199</v>
      </c>
      <c r="V652" s="18">
        <v>5.1020413032401697</v>
      </c>
      <c r="W652" s="16">
        <v>7.8296717905976504E-2</v>
      </c>
      <c r="X652" s="18">
        <v>2.99575440978691</v>
      </c>
      <c r="Y652" s="16">
        <v>0.101823023609528</v>
      </c>
      <c r="Z652" s="15">
        <v>4727887.7699999996</v>
      </c>
      <c r="AA652" s="16">
        <v>-2.8516665446324901E-2</v>
      </c>
      <c r="AB652" s="17">
        <v>933154.31</v>
      </c>
      <c r="AC652" s="16">
        <v>-0.11939385398163301</v>
      </c>
      <c r="AD652" s="17">
        <v>1583559.44</v>
      </c>
      <c r="AE652" s="16">
        <v>-0.142111834004118</v>
      </c>
      <c r="AF652" s="18">
        <v>5.06656586090247</v>
      </c>
      <c r="AG652" s="16">
        <v>0.10319844909805199</v>
      </c>
      <c r="AH652" s="18">
        <v>2.9856080236558702</v>
      </c>
      <c r="AI652" s="16">
        <v>0.13241256035502699</v>
      </c>
      <c r="AJ652" s="15">
        <v>9183667.6699999999</v>
      </c>
      <c r="AK652" s="16">
        <v>1.35361979666105E-3</v>
      </c>
      <c r="AL652" s="17">
        <v>1869119.8</v>
      </c>
      <c r="AM652" s="16">
        <v>-6.4384505852961002E-2</v>
      </c>
      <c r="AN652" s="17">
        <v>3192744.25</v>
      </c>
      <c r="AO652" s="16">
        <v>-8.1487122480925905E-2</v>
      </c>
      <c r="AP652" s="18">
        <v>4.9133649271705302</v>
      </c>
      <c r="AQ652" s="16">
        <v>7.02619035927282E-2</v>
      </c>
      <c r="AR652" s="18">
        <v>2.8764182004242902</v>
      </c>
      <c r="AS652" s="16">
        <v>9.0190071696481702E-2</v>
      </c>
    </row>
    <row r="653" spans="2:45" x14ac:dyDescent="0.2">
      <c r="B653" s="29"/>
      <c r="C653" s="29"/>
      <c r="D653" s="29"/>
      <c r="E653" s="14" t="s">
        <v>315</v>
      </c>
      <c r="F653" s="15">
        <v>376829.03</v>
      </c>
      <c r="G653" s="16">
        <v>9.1565871036028892E-3</v>
      </c>
      <c r="H653" s="17">
        <v>96225.31</v>
      </c>
      <c r="I653" s="16">
        <v>3.6435114146978601E-2</v>
      </c>
      <c r="J653" s="17">
        <v>177371.66</v>
      </c>
      <c r="K653" s="16">
        <v>5.7828713326722701E-3</v>
      </c>
      <c r="L653" s="18">
        <v>3.9161113640475702</v>
      </c>
      <c r="M653" s="16">
        <v>-2.6319570488333801E-2</v>
      </c>
      <c r="N653" s="18">
        <v>2.1245165659497101</v>
      </c>
      <c r="O653" s="16">
        <v>3.3543181804841201E-3</v>
      </c>
      <c r="P653" s="15">
        <v>1213916.05</v>
      </c>
      <c r="Q653" s="16">
        <v>-9.0886648784623304E-3</v>
      </c>
      <c r="R653" s="17">
        <v>307136.26</v>
      </c>
      <c r="S653" s="16">
        <v>2.41570833475746E-2</v>
      </c>
      <c r="T653" s="17">
        <v>565466.53</v>
      </c>
      <c r="U653" s="16">
        <v>-2.19673429143773E-2</v>
      </c>
      <c r="V653" s="18">
        <v>3.95236970717818</v>
      </c>
      <c r="W653" s="16">
        <v>-3.2461571341545897E-2</v>
      </c>
      <c r="X653" s="18">
        <v>2.1467513735958899</v>
      </c>
      <c r="Y653" s="16">
        <v>1.31679427497762E-2</v>
      </c>
      <c r="Z653" s="15">
        <v>2356147.64</v>
      </c>
      <c r="AA653" s="16">
        <v>1.4099018901652599E-3</v>
      </c>
      <c r="AB653" s="17">
        <v>600963.32999999996</v>
      </c>
      <c r="AC653" s="16">
        <v>3.8287862159756998E-2</v>
      </c>
      <c r="AD653" s="17">
        <v>1106852.6499999999</v>
      </c>
      <c r="AE653" s="16">
        <v>-1.45409022951763E-2</v>
      </c>
      <c r="AF653" s="18">
        <v>3.92061798512731</v>
      </c>
      <c r="AG653" s="16">
        <v>-3.5518050064537399E-2</v>
      </c>
      <c r="AH653" s="18">
        <v>2.1286913303229702</v>
      </c>
      <c r="AI653" s="16">
        <v>1.61861656384235E-2</v>
      </c>
      <c r="AJ653" s="15">
        <v>4571946.2300000004</v>
      </c>
      <c r="AK653" s="16">
        <v>-4.1722613736167001E-2</v>
      </c>
      <c r="AL653" s="17">
        <v>1176549.1399999999</v>
      </c>
      <c r="AM653" s="16">
        <v>5.2360696183419403E-2</v>
      </c>
      <c r="AN653" s="17">
        <v>2187299.98</v>
      </c>
      <c r="AO653" s="16">
        <v>5.9153183566568101E-3</v>
      </c>
      <c r="AP653" s="18">
        <v>3.88589483818755</v>
      </c>
      <c r="AQ653" s="16">
        <v>-8.9402151050297501E-2</v>
      </c>
      <c r="AR653" s="18">
        <v>2.0902236875620499</v>
      </c>
      <c r="AS653" s="16">
        <v>-4.7357795654855803E-2</v>
      </c>
    </row>
    <row r="654" spans="2:45" x14ac:dyDescent="0.2">
      <c r="B654" s="29"/>
      <c r="C654" s="29"/>
      <c r="D654" s="29"/>
      <c r="E654" s="14" t="s">
        <v>316</v>
      </c>
      <c r="F654" s="15">
        <v>458907.74</v>
      </c>
      <c r="G654" s="16">
        <v>1.4928216547748299E-2</v>
      </c>
      <c r="H654" s="17">
        <v>119949.09</v>
      </c>
      <c r="I654" s="16">
        <v>4.4305076954419403E-2</v>
      </c>
      <c r="J654" s="17">
        <v>210822.36</v>
      </c>
      <c r="K654" s="16">
        <v>3.6046464999103599E-2</v>
      </c>
      <c r="L654" s="18">
        <v>3.8258542853472299</v>
      </c>
      <c r="M654" s="16">
        <v>-2.8130534893447998E-2</v>
      </c>
      <c r="N654" s="18">
        <v>2.1767507962627901</v>
      </c>
      <c r="O654" s="16">
        <v>-2.0383495494454999E-2</v>
      </c>
      <c r="P654" s="15">
        <v>1422105.57</v>
      </c>
      <c r="Q654" s="16">
        <v>1.5314808364524901E-2</v>
      </c>
      <c r="R654" s="17">
        <v>375616.61</v>
      </c>
      <c r="S654" s="16">
        <v>4.9867654325956599E-2</v>
      </c>
      <c r="T654" s="17">
        <v>657897.63</v>
      </c>
      <c r="U654" s="16">
        <v>4.5738483499207699E-2</v>
      </c>
      <c r="V654" s="18">
        <v>3.7860561331406499</v>
      </c>
      <c r="W654" s="16">
        <v>-3.2911620640046803E-2</v>
      </c>
      <c r="X654" s="18">
        <v>2.1615909605875898</v>
      </c>
      <c r="Y654" s="16">
        <v>-2.9093005196557799E-2</v>
      </c>
      <c r="Z654" s="15">
        <v>2714852.55</v>
      </c>
      <c r="AA654" s="16">
        <v>6.2735239867716302E-3</v>
      </c>
      <c r="AB654" s="17">
        <v>717391.25</v>
      </c>
      <c r="AC654" s="16">
        <v>2.86396766906203E-2</v>
      </c>
      <c r="AD654" s="17">
        <v>1244416.17</v>
      </c>
      <c r="AE654" s="16">
        <v>1.2867498800898E-2</v>
      </c>
      <c r="AF654" s="18">
        <v>3.78434020487426</v>
      </c>
      <c r="AG654" s="16">
        <v>-2.1743427957013901E-2</v>
      </c>
      <c r="AH654" s="18">
        <v>2.1816275097100402</v>
      </c>
      <c r="AI654" s="16">
        <v>-6.51020476215587E-3</v>
      </c>
      <c r="AJ654" s="15">
        <v>5533113.2000000002</v>
      </c>
      <c r="AK654" s="16">
        <v>2.5150934592069098E-2</v>
      </c>
      <c r="AL654" s="17">
        <v>1466127.98</v>
      </c>
      <c r="AM654" s="16">
        <v>4.6727176971065099E-2</v>
      </c>
      <c r="AN654" s="17">
        <v>2534815.4300000002</v>
      </c>
      <c r="AO654" s="16">
        <v>1.54266069715255E-2</v>
      </c>
      <c r="AP654" s="18">
        <v>3.7739633070777399</v>
      </c>
      <c r="AQ654" s="16">
        <v>-2.0613052621249101E-2</v>
      </c>
      <c r="AR654" s="18">
        <v>2.1828465830350399</v>
      </c>
      <c r="AS654" s="16">
        <v>9.5765932798885997E-3</v>
      </c>
    </row>
    <row r="655" spans="2:45" x14ac:dyDescent="0.2">
      <c r="B655" s="29"/>
      <c r="C655" s="29"/>
      <c r="D655" s="29"/>
      <c r="E655" s="14" t="s">
        <v>317</v>
      </c>
      <c r="F655" s="15">
        <v>263546.09000000003</v>
      </c>
      <c r="G655" s="16">
        <v>0.13519720935914301</v>
      </c>
      <c r="H655" s="17">
        <v>78636.72</v>
      </c>
      <c r="I655" s="16">
        <v>0.16005913833987201</v>
      </c>
      <c r="J655" s="17">
        <v>94513.32</v>
      </c>
      <c r="K655" s="16">
        <v>0.116050272573098</v>
      </c>
      <c r="L655" s="18">
        <v>3.35143797961054</v>
      </c>
      <c r="M655" s="16">
        <v>-2.1431604785517901E-2</v>
      </c>
      <c r="N655" s="18">
        <v>2.7884544739302402</v>
      </c>
      <c r="O655" s="16">
        <v>1.7155980565195499E-2</v>
      </c>
      <c r="P655" s="15">
        <v>840943.49</v>
      </c>
      <c r="Q655" s="16">
        <v>8.4857922374502501E-2</v>
      </c>
      <c r="R655" s="17">
        <v>244332.58</v>
      </c>
      <c r="S655" s="16">
        <v>8.1339428742993394E-2</v>
      </c>
      <c r="T655" s="17">
        <v>301334.52</v>
      </c>
      <c r="U655" s="16">
        <v>6.6955300544014107E-2</v>
      </c>
      <c r="V655" s="18">
        <v>3.4417984290101602</v>
      </c>
      <c r="W655" s="16">
        <v>3.25382903645646E-3</v>
      </c>
      <c r="X655" s="18">
        <v>2.7907306803083798</v>
      </c>
      <c r="Y655" s="16">
        <v>1.67791676196372E-2</v>
      </c>
      <c r="Z655" s="15">
        <v>1551931.95</v>
      </c>
      <c r="AA655" s="16">
        <v>3.5256837270688297E-2</v>
      </c>
      <c r="AB655" s="17">
        <v>459781.56</v>
      </c>
      <c r="AC655" s="16">
        <v>4.3739193302076401E-2</v>
      </c>
      <c r="AD655" s="17">
        <v>563382.66</v>
      </c>
      <c r="AE655" s="16">
        <v>2.6539112189073101E-2</v>
      </c>
      <c r="AF655" s="18">
        <v>3.37536796821517</v>
      </c>
      <c r="AG655" s="16">
        <v>-8.1268923173734593E-3</v>
      </c>
      <c r="AH655" s="18">
        <v>2.7546675824208</v>
      </c>
      <c r="AI655" s="16">
        <v>8.4923457646194807E-3</v>
      </c>
      <c r="AJ655" s="15">
        <v>2992629.75</v>
      </c>
      <c r="AK655" s="16">
        <v>8.0976391339703205E-2</v>
      </c>
      <c r="AL655" s="17">
        <v>897605.87</v>
      </c>
      <c r="AM655" s="16">
        <v>0.103132614365782</v>
      </c>
      <c r="AN655" s="17">
        <v>1100661.78</v>
      </c>
      <c r="AO655" s="16">
        <v>7.2280363110684698E-2</v>
      </c>
      <c r="AP655" s="18">
        <v>3.3340131231539298</v>
      </c>
      <c r="AQ655" s="16">
        <v>-2.0084822747097698E-2</v>
      </c>
      <c r="AR655" s="18">
        <v>2.71893673822307</v>
      </c>
      <c r="AS655" s="16">
        <v>8.1098456412940795E-3</v>
      </c>
    </row>
    <row r="656" spans="2:45" x14ac:dyDescent="0.2">
      <c r="B656" s="135"/>
      <c r="C656" s="135"/>
      <c r="D656" s="135"/>
      <c r="E656" s="14" t="s">
        <v>318</v>
      </c>
      <c r="F656" s="15">
        <v>496896.18</v>
      </c>
      <c r="G656" s="16">
        <v>8.0792785547203205E-2</v>
      </c>
      <c r="H656" s="17">
        <v>133441.09</v>
      </c>
      <c r="I656" s="16">
        <v>8.9806990420981905E-2</v>
      </c>
      <c r="J656" s="17">
        <v>220433.75</v>
      </c>
      <c r="K656" s="16">
        <v>8.0015737202437903E-2</v>
      </c>
      <c r="L656" s="18">
        <v>3.72371193910362</v>
      </c>
      <c r="M656" s="16">
        <v>-8.2713773659100695E-3</v>
      </c>
      <c r="N656" s="18">
        <v>2.2541746896743402</v>
      </c>
      <c r="O656" s="16">
        <v>7.1947872424364201E-4</v>
      </c>
      <c r="P656" s="15">
        <v>1552639.99</v>
      </c>
      <c r="Q656" s="16">
        <v>8.7710990513850604E-2</v>
      </c>
      <c r="R656" s="17">
        <v>422762.17</v>
      </c>
      <c r="S656" s="16">
        <v>9.7732027580051103E-2</v>
      </c>
      <c r="T656" s="17">
        <v>697323.37</v>
      </c>
      <c r="U656" s="16">
        <v>7.3967614115746205E-2</v>
      </c>
      <c r="V656" s="18">
        <v>3.67260862058684</v>
      </c>
      <c r="W656" s="16">
        <v>-9.1288555079255106E-3</v>
      </c>
      <c r="X656" s="18">
        <v>2.2265709953188599</v>
      </c>
      <c r="Y656" s="16">
        <v>1.27968257305601E-2</v>
      </c>
      <c r="Z656" s="15">
        <v>2904557.33</v>
      </c>
      <c r="AA656" s="16">
        <v>4.92175586952487E-2</v>
      </c>
      <c r="AB656" s="17">
        <v>789445.34</v>
      </c>
      <c r="AC656" s="16">
        <v>3.7447277733838498E-2</v>
      </c>
      <c r="AD656" s="17">
        <v>1295527.57</v>
      </c>
      <c r="AE656" s="16">
        <v>1.48328033324161E-2</v>
      </c>
      <c r="AF656" s="18">
        <v>3.6792380457904801</v>
      </c>
      <c r="AG656" s="16">
        <v>1.13454256558663E-2</v>
      </c>
      <c r="AH656" s="18">
        <v>2.2419880497024098</v>
      </c>
      <c r="AI656" s="16">
        <v>3.3882187538600499E-2</v>
      </c>
      <c r="AJ656" s="15">
        <v>5616793.5999999996</v>
      </c>
      <c r="AK656" s="16">
        <v>6.3233374517204802E-2</v>
      </c>
      <c r="AL656" s="17">
        <v>1537361.49</v>
      </c>
      <c r="AM656" s="16">
        <v>6.1000389282470903E-2</v>
      </c>
      <c r="AN656" s="17">
        <v>2537345.56</v>
      </c>
      <c r="AO656" s="16">
        <v>4.0172441284871699E-2</v>
      </c>
      <c r="AP656" s="18">
        <v>3.65352822776899</v>
      </c>
      <c r="AQ656" s="16">
        <v>2.10460359608738E-3</v>
      </c>
      <c r="AR656" s="18">
        <v>2.2136494486781699</v>
      </c>
      <c r="AS656" s="16">
        <v>2.2170298228481201E-2</v>
      </c>
    </row>
    <row r="657" spans="2:45" x14ac:dyDescent="0.2">
      <c r="C657" s="29"/>
      <c r="D657" s="29"/>
      <c r="E657" s="14" t="s">
        <v>344</v>
      </c>
      <c r="F657" s="18">
        <v>151597.79999999999</v>
      </c>
      <c r="G657" s="16">
        <v>-5.0566878043858898E-2</v>
      </c>
      <c r="H657" s="18">
        <v>39770.589999999997</v>
      </c>
      <c r="I657" s="16">
        <v>-5.7515356323582401E-2</v>
      </c>
      <c r="J657" s="18">
        <v>70346.11</v>
      </c>
      <c r="K657" s="16">
        <v>-0.123877495483703</v>
      </c>
      <c r="L657" s="18">
        <v>3.81180666417068</v>
      </c>
      <c r="M657" s="16">
        <v>7.3725108693751601E-3</v>
      </c>
      <c r="N657" s="18">
        <v>2.1550274777098499</v>
      </c>
      <c r="O657" s="16">
        <v>8.3676217722906995E-2</v>
      </c>
      <c r="P657" s="18">
        <v>471461.47</v>
      </c>
      <c r="Q657" s="16">
        <v>-6.8111053792017803E-2</v>
      </c>
      <c r="R657" s="18">
        <v>123168.08</v>
      </c>
      <c r="S657" s="16">
        <v>-7.9207069575112907E-2</v>
      </c>
      <c r="T657" s="18">
        <v>217211.24</v>
      </c>
      <c r="U657" s="16">
        <v>-0.13952777890019</v>
      </c>
      <c r="V657" s="18">
        <v>3.8277893915371601</v>
      </c>
      <c r="W657" s="16">
        <v>1.2050500624472601E-2</v>
      </c>
      <c r="X657" s="18">
        <v>2.17052059552719</v>
      </c>
      <c r="Y657" s="16">
        <v>8.29971303627801E-2</v>
      </c>
      <c r="Z657" s="18">
        <v>893751.24</v>
      </c>
      <c r="AA657" s="16">
        <v>-9.1040698325486197E-2</v>
      </c>
      <c r="AB657" s="18">
        <v>233991.52</v>
      </c>
      <c r="AC657" s="16">
        <v>-0.1036742490146</v>
      </c>
      <c r="AD657" s="18">
        <v>413003.86</v>
      </c>
      <c r="AE657" s="16">
        <v>-0.159618803396264</v>
      </c>
      <c r="AF657" s="18">
        <v>3.8195881628530799</v>
      </c>
      <c r="AG657" s="16">
        <v>1.4094820633262501E-2</v>
      </c>
      <c r="AH657" s="18">
        <v>2.1640263604315999</v>
      </c>
      <c r="AI657" s="16">
        <v>8.1603569127825598E-2</v>
      </c>
      <c r="AJ657" s="18">
        <v>1825330.91</v>
      </c>
      <c r="AK657" s="16">
        <v>-0.100556978038519</v>
      </c>
      <c r="AL657" s="18">
        <v>479092.02</v>
      </c>
      <c r="AM657" s="16">
        <v>-0.112088606248346</v>
      </c>
      <c r="AN657" s="18">
        <v>852623.59</v>
      </c>
      <c r="AO657" s="16">
        <v>-0.16320975338709101</v>
      </c>
      <c r="AP657" s="18">
        <v>3.8099797821721202</v>
      </c>
      <c r="AQ657" s="16">
        <v>1.2987363706533001E-2</v>
      </c>
      <c r="AR657" s="18">
        <v>2.14084026223107</v>
      </c>
      <c r="AS657" s="16">
        <v>7.4872736151231606E-2</v>
      </c>
    </row>
    <row r="658" spans="2:45" x14ac:dyDescent="0.2">
      <c r="C658" s="29"/>
      <c r="D658" s="29"/>
      <c r="E658" s="14" t="s">
        <v>345</v>
      </c>
      <c r="F658" s="18">
        <v>360545.16</v>
      </c>
      <c r="G658" s="16">
        <v>-3.9601602590945001E-2</v>
      </c>
      <c r="H658" s="18">
        <v>94873.49</v>
      </c>
      <c r="I658" s="16">
        <v>-3.0883910251322401E-2</v>
      </c>
      <c r="J658" s="18">
        <v>150090.56</v>
      </c>
      <c r="K658" s="16">
        <v>-8.4063484190222096E-2</v>
      </c>
      <c r="L658" s="18">
        <v>3.80027297404154</v>
      </c>
      <c r="M658" s="16">
        <v>-8.9955088268974196E-3</v>
      </c>
      <c r="N658" s="18">
        <v>2.4021841213731201</v>
      </c>
      <c r="O658" s="16">
        <v>4.8542536335030202E-2</v>
      </c>
      <c r="P658" s="18">
        <v>1142060.05</v>
      </c>
      <c r="Q658" s="16">
        <v>-4.8200683417648299E-2</v>
      </c>
      <c r="R658" s="18">
        <v>297612.19</v>
      </c>
      <c r="S658" s="16">
        <v>-2.92209171098873E-2</v>
      </c>
      <c r="T658" s="18">
        <v>470496.03</v>
      </c>
      <c r="U658" s="16">
        <v>-8.2345150825112207E-2</v>
      </c>
      <c r="V658" s="18">
        <v>3.83741018807059</v>
      </c>
      <c r="W658" s="16">
        <v>-1.9551066398398501E-2</v>
      </c>
      <c r="X658" s="18">
        <v>2.4273532127359299</v>
      </c>
      <c r="Y658" s="16">
        <v>3.7208398602333999E-2</v>
      </c>
      <c r="Z658" s="18">
        <v>2209699.2400000002</v>
      </c>
      <c r="AA658" s="16">
        <v>-5.33874699756074E-2</v>
      </c>
      <c r="AB658" s="18">
        <v>577329.64</v>
      </c>
      <c r="AC658" s="16">
        <v>-3.1169729073719701E-2</v>
      </c>
      <c r="AD658" s="18">
        <v>912782.34</v>
      </c>
      <c r="AE658" s="16">
        <v>-8.0141594020498294E-2</v>
      </c>
      <c r="AF658" s="18">
        <v>3.82744811092671</v>
      </c>
      <c r="AG658" s="16">
        <v>-2.29325420237394E-2</v>
      </c>
      <c r="AH658" s="18">
        <v>2.4208391674185998</v>
      </c>
      <c r="AI658" s="16">
        <v>2.9085045992923299E-2</v>
      </c>
      <c r="AJ658" s="18">
        <v>4408488.7699999996</v>
      </c>
      <c r="AK658" s="16">
        <v>-1.81566253369502E-2</v>
      </c>
      <c r="AL658" s="18">
        <v>1145927.71</v>
      </c>
      <c r="AM658" s="16">
        <v>5.4015138230986302E-3</v>
      </c>
      <c r="AN658" s="18">
        <v>1854690.37</v>
      </c>
      <c r="AO658" s="16">
        <v>-3.55195395697077E-2</v>
      </c>
      <c r="AP658" s="18">
        <v>3.8470915150485401</v>
      </c>
      <c r="AQ658" s="16">
        <v>-2.3431573193547099E-2</v>
      </c>
      <c r="AR658" s="18">
        <v>2.3769405617822899</v>
      </c>
      <c r="AS658" s="16">
        <v>1.8002349394420001E-2</v>
      </c>
    </row>
    <row r="659" spans="2:45" x14ac:dyDescent="0.2">
      <c r="B659" s="28" t="s">
        <v>19</v>
      </c>
      <c r="C659" s="28" t="s">
        <v>12</v>
      </c>
      <c r="D659" s="28" t="s">
        <v>23</v>
      </c>
      <c r="E659" s="14" t="s">
        <v>319</v>
      </c>
      <c r="F659" s="15">
        <v>3348097.88</v>
      </c>
      <c r="G659" s="16">
        <v>-4.4828535201993501E-2</v>
      </c>
      <c r="H659" s="17">
        <v>770733.7</v>
      </c>
      <c r="I659" s="16">
        <v>-4.57115742237649E-2</v>
      </c>
      <c r="J659" s="17">
        <v>1323370.99</v>
      </c>
      <c r="K659" s="16">
        <v>-6.8069271702775602E-2</v>
      </c>
      <c r="L659" s="18">
        <v>4.3440398155679496</v>
      </c>
      <c r="M659" s="16">
        <v>9.2533766303737699E-4</v>
      </c>
      <c r="N659" s="18">
        <v>2.5299767830032298</v>
      </c>
      <c r="O659" s="16">
        <v>2.4938266112596599E-2</v>
      </c>
      <c r="P659" s="15">
        <v>11152596.550000001</v>
      </c>
      <c r="Q659" s="16">
        <v>-2.3910011956585198E-2</v>
      </c>
      <c r="R659" s="17">
        <v>2490273.52</v>
      </c>
      <c r="S659" s="16">
        <v>-5.7018912187972802E-2</v>
      </c>
      <c r="T659" s="17">
        <v>4336148.8</v>
      </c>
      <c r="U659" s="16">
        <v>-6.7547991379458702E-2</v>
      </c>
      <c r="V659" s="18">
        <v>4.4784624903372103</v>
      </c>
      <c r="W659" s="16">
        <v>3.5110884681907303E-2</v>
      </c>
      <c r="X659" s="18">
        <v>2.5720050358972899</v>
      </c>
      <c r="Y659" s="16">
        <v>4.6799169307845702E-2</v>
      </c>
      <c r="Z659" s="15">
        <v>21431769.48</v>
      </c>
      <c r="AA659" s="16">
        <v>-1.9891022151432399E-2</v>
      </c>
      <c r="AB659" s="17">
        <v>4794404.91</v>
      </c>
      <c r="AC659" s="16">
        <v>-6.4872538516556694E-2</v>
      </c>
      <c r="AD659" s="17">
        <v>8393071.9499999993</v>
      </c>
      <c r="AE659" s="16">
        <v>-7.2120729932584199E-2</v>
      </c>
      <c r="AF659" s="18">
        <v>4.4701625920869503</v>
      </c>
      <c r="AG659" s="16">
        <v>4.8102016268207697E-2</v>
      </c>
      <c r="AH659" s="18">
        <v>2.5535071792158299</v>
      </c>
      <c r="AI659" s="16">
        <v>5.62893357638619E-2</v>
      </c>
      <c r="AJ659" s="15">
        <v>41429503.140000001</v>
      </c>
      <c r="AK659" s="16">
        <v>-1.07263179104032E-2</v>
      </c>
      <c r="AL659" s="17">
        <v>9448784.9399999995</v>
      </c>
      <c r="AM659" s="16">
        <v>-2.9542315299363402E-2</v>
      </c>
      <c r="AN659" s="17">
        <v>16584786.01</v>
      </c>
      <c r="AO659" s="16">
        <v>-3.4760357048060402E-2</v>
      </c>
      <c r="AP659" s="18">
        <v>4.3846381733818998</v>
      </c>
      <c r="AQ659" s="16">
        <v>1.9388787049241001E-2</v>
      </c>
      <c r="AR659" s="18">
        <v>2.4980426708562602</v>
      </c>
      <c r="AS659" s="16">
        <v>2.48995566159665E-2</v>
      </c>
    </row>
    <row r="660" spans="2:45" x14ac:dyDescent="0.2">
      <c r="B660" s="29"/>
      <c r="C660" s="29"/>
      <c r="D660" s="29"/>
      <c r="E660" s="14" t="s">
        <v>320</v>
      </c>
      <c r="F660" s="15">
        <v>4012285.54</v>
      </c>
      <c r="G660" s="16">
        <v>7.2416575623890297E-3</v>
      </c>
      <c r="H660" s="17">
        <v>1081044.6200000001</v>
      </c>
      <c r="I660" s="16">
        <v>-1.51639273062096E-2</v>
      </c>
      <c r="J660" s="17">
        <v>1842735.01</v>
      </c>
      <c r="K660" s="16">
        <v>-7.1960643740371893E-2</v>
      </c>
      <c r="L660" s="18">
        <v>3.7114893000438798</v>
      </c>
      <c r="M660" s="16">
        <v>2.2750572902263198E-2</v>
      </c>
      <c r="N660" s="18">
        <v>2.17735350890197</v>
      </c>
      <c r="O660" s="16">
        <v>8.5343688032777004E-2</v>
      </c>
      <c r="P660" s="15">
        <v>12906033.83</v>
      </c>
      <c r="Q660" s="16">
        <v>1.3252975009435499E-2</v>
      </c>
      <c r="R660" s="17">
        <v>3448570.03</v>
      </c>
      <c r="S660" s="16">
        <v>-1.5779450600038498E-2</v>
      </c>
      <c r="T660" s="17">
        <v>5880814.0599999996</v>
      </c>
      <c r="U660" s="16">
        <v>-6.3802365751501805E-2</v>
      </c>
      <c r="V660" s="18">
        <v>3.7424305488150398</v>
      </c>
      <c r="W660" s="16">
        <v>2.94978860451287E-2</v>
      </c>
      <c r="X660" s="18">
        <v>2.1945998799356699</v>
      </c>
      <c r="Y660" s="16">
        <v>8.2306703138372003E-2</v>
      </c>
      <c r="Z660" s="15">
        <v>24746940.73</v>
      </c>
      <c r="AA660" s="16">
        <v>1.0487633185856699E-2</v>
      </c>
      <c r="AB660" s="17">
        <v>6635540.0099999998</v>
      </c>
      <c r="AC660" s="16">
        <v>-7.2598453029174802E-3</v>
      </c>
      <c r="AD660" s="17">
        <v>11382232.49</v>
      </c>
      <c r="AE660" s="16">
        <v>-5.3813784631918299E-2</v>
      </c>
      <c r="AF660" s="18">
        <v>3.7294539242782698</v>
      </c>
      <c r="AG660" s="16">
        <v>1.78772646646791E-2</v>
      </c>
      <c r="AH660" s="18">
        <v>2.1741728392687198</v>
      </c>
      <c r="AI660" s="16">
        <v>6.7958523146271696E-2</v>
      </c>
      <c r="AJ660" s="15">
        <v>48851784.090000004</v>
      </c>
      <c r="AK660" s="16">
        <v>8.8660374365832992E-3</v>
      </c>
      <c r="AL660" s="17">
        <v>13100488.33</v>
      </c>
      <c r="AM660" s="16">
        <v>9.2269713744010399E-4</v>
      </c>
      <c r="AN660" s="17">
        <v>22606498.010000002</v>
      </c>
      <c r="AO660" s="16">
        <v>-4.7576650259783901E-2</v>
      </c>
      <c r="AP660" s="18">
        <v>3.7290048171815</v>
      </c>
      <c r="AQ660" s="16">
        <v>7.9360177582748805E-3</v>
      </c>
      <c r="AR660" s="18">
        <v>2.1609620414621702</v>
      </c>
      <c r="AS660" s="16">
        <v>5.9262183893079301E-2</v>
      </c>
    </row>
    <row r="661" spans="2:45" x14ac:dyDescent="0.2">
      <c r="B661" s="29"/>
      <c r="C661" s="29"/>
      <c r="D661" s="29"/>
      <c r="E661" s="14" t="s">
        <v>321</v>
      </c>
      <c r="F661" s="15">
        <v>2882700.84</v>
      </c>
      <c r="G661" s="16">
        <v>2.7444822812831102E-2</v>
      </c>
      <c r="H661" s="17">
        <v>791779.18</v>
      </c>
      <c r="I661" s="16">
        <v>8.0400179396448002E-2</v>
      </c>
      <c r="J661" s="17">
        <v>1382690.75</v>
      </c>
      <c r="K661" s="16">
        <v>1.82228677705708E-4</v>
      </c>
      <c r="L661" s="18">
        <v>3.6407888876290002</v>
      </c>
      <c r="M661" s="16">
        <v>-4.9014575889092998E-2</v>
      </c>
      <c r="N661" s="18">
        <v>2.08484857514234</v>
      </c>
      <c r="O661" s="16">
        <v>2.7257627013797001E-2</v>
      </c>
      <c r="P661" s="15">
        <v>9151774.8000000007</v>
      </c>
      <c r="Q661" s="16">
        <v>2.59498610270083E-2</v>
      </c>
      <c r="R661" s="17">
        <v>2484855.38</v>
      </c>
      <c r="S661" s="16">
        <v>7.5659333242955401E-2</v>
      </c>
      <c r="T661" s="17">
        <v>4358298.07</v>
      </c>
      <c r="U661" s="16">
        <v>1.6684844587779499E-3</v>
      </c>
      <c r="V661" s="18">
        <v>3.6830211020168102</v>
      </c>
      <c r="W661" s="16">
        <v>-4.6213025518107499E-2</v>
      </c>
      <c r="X661" s="18">
        <v>2.09985059603782</v>
      </c>
      <c r="Y661" s="16">
        <v>2.42409309516711E-2</v>
      </c>
      <c r="Z661" s="15">
        <v>17277701.02</v>
      </c>
      <c r="AA661" s="16">
        <v>-1.0821075876351E-2</v>
      </c>
      <c r="AB661" s="17">
        <v>4607534.6399999997</v>
      </c>
      <c r="AC661" s="16">
        <v>1.50619632894712E-2</v>
      </c>
      <c r="AD661" s="17">
        <v>8228474.0499999998</v>
      </c>
      <c r="AE661" s="16">
        <v>-3.93371707018308E-2</v>
      </c>
      <c r="AF661" s="18">
        <v>3.74987978820708</v>
      </c>
      <c r="AG661" s="16">
        <v>-2.54989745472721E-2</v>
      </c>
      <c r="AH661" s="18">
        <v>2.0997454588800699</v>
      </c>
      <c r="AI661" s="16">
        <v>2.9683770367500199E-2</v>
      </c>
      <c r="AJ661" s="15">
        <v>34397403.350000001</v>
      </c>
      <c r="AK661" s="16">
        <v>-1.31895596481152E-2</v>
      </c>
      <c r="AL661" s="17">
        <v>9122092.0600000005</v>
      </c>
      <c r="AM661" s="16">
        <v>1.6820943499077399E-2</v>
      </c>
      <c r="AN661" s="17">
        <v>16420052.83</v>
      </c>
      <c r="AO661" s="16">
        <v>-3.5436736633240797E-2</v>
      </c>
      <c r="AP661" s="18">
        <v>3.7707801153236802</v>
      </c>
      <c r="AQ661" s="16">
        <v>-2.95140489965919E-2</v>
      </c>
      <c r="AR661" s="18">
        <v>2.0948412106905501</v>
      </c>
      <c r="AS661" s="16">
        <v>2.3064507876313901E-2</v>
      </c>
    </row>
    <row r="662" spans="2:45" x14ac:dyDescent="0.2">
      <c r="B662" s="29"/>
      <c r="C662" s="29"/>
      <c r="D662" s="29"/>
      <c r="E662" s="14" t="s">
        <v>322</v>
      </c>
      <c r="F662" s="15">
        <v>4363044.71</v>
      </c>
      <c r="G662" s="16">
        <v>7.8568865173482702E-2</v>
      </c>
      <c r="H662" s="17">
        <v>1199367.2</v>
      </c>
      <c r="I662" s="16">
        <v>8.0241952353398094E-2</v>
      </c>
      <c r="J662" s="17">
        <v>2197959.66</v>
      </c>
      <c r="K662" s="16">
        <v>0.11397981326112</v>
      </c>
      <c r="L662" s="18">
        <v>3.6377889190233001</v>
      </c>
      <c r="M662" s="16">
        <v>-1.5488078168696001E-3</v>
      </c>
      <c r="N662" s="18">
        <v>1.98504312403987</v>
      </c>
      <c r="O662" s="16">
        <v>-3.1787782566699799E-2</v>
      </c>
      <c r="P662" s="15">
        <v>14097996.16</v>
      </c>
      <c r="Q662" s="16">
        <v>1.6948864054139999E-2</v>
      </c>
      <c r="R662" s="17">
        <v>3773194.07</v>
      </c>
      <c r="S662" s="16">
        <v>4.4954123320759903E-2</v>
      </c>
      <c r="T662" s="17">
        <v>6858014.6399999997</v>
      </c>
      <c r="U662" s="16">
        <v>5.1706645033842098E-2</v>
      </c>
      <c r="V662" s="18">
        <v>3.73635596220472</v>
      </c>
      <c r="W662" s="16">
        <v>-2.6800467735006401E-2</v>
      </c>
      <c r="X662" s="18">
        <v>2.0556964223686802</v>
      </c>
      <c r="Y662" s="16">
        <v>-3.3048931604481503E-2</v>
      </c>
      <c r="Z662" s="15">
        <v>26855213.879999999</v>
      </c>
      <c r="AA662" s="16">
        <v>-1.1234140099626699E-2</v>
      </c>
      <c r="AB662" s="17">
        <v>7179958.1799999997</v>
      </c>
      <c r="AC662" s="16">
        <v>2.5591845218628399E-2</v>
      </c>
      <c r="AD662" s="17">
        <v>12996924.51</v>
      </c>
      <c r="AE662" s="16">
        <v>2.9948942447164801E-2</v>
      </c>
      <c r="AF662" s="18">
        <v>3.74030227011712</v>
      </c>
      <c r="AG662" s="16">
        <v>-3.5907057461445201E-2</v>
      </c>
      <c r="AH662" s="18">
        <v>2.06627451435432</v>
      </c>
      <c r="AI662" s="16">
        <v>-3.99855573898064E-2</v>
      </c>
      <c r="AJ662" s="15">
        <v>51962383.340000004</v>
      </c>
      <c r="AK662" s="16">
        <v>-3.06966749042576E-2</v>
      </c>
      <c r="AL662" s="17">
        <v>13784918.32</v>
      </c>
      <c r="AM662" s="16">
        <v>2.8232905639408502E-3</v>
      </c>
      <c r="AN662" s="17">
        <v>24865869.309999999</v>
      </c>
      <c r="AO662" s="16">
        <v>3.10152140980659E-3</v>
      </c>
      <c r="AP662" s="18">
        <v>3.7695097013821099</v>
      </c>
      <c r="AQ662" s="16">
        <v>-3.3425595300392803E-2</v>
      </c>
      <c r="AR662" s="18">
        <v>2.0897070877430801</v>
      </c>
      <c r="AS662" s="16">
        <v>-3.36936945988901E-2</v>
      </c>
    </row>
    <row r="663" spans="2:45" x14ac:dyDescent="0.2">
      <c r="B663" s="29"/>
      <c r="C663" s="29"/>
      <c r="D663" s="29"/>
      <c r="E663" s="14" t="s">
        <v>323</v>
      </c>
      <c r="F663" s="15">
        <v>1848409.92</v>
      </c>
      <c r="G663" s="16">
        <v>6.7930878042231801E-2</v>
      </c>
      <c r="H663" s="17">
        <v>520370.06</v>
      </c>
      <c r="I663" s="16">
        <v>4.7149133442285399E-2</v>
      </c>
      <c r="J663" s="17">
        <v>811595.18</v>
      </c>
      <c r="K663" s="16">
        <v>2.4044288841053401E-2</v>
      </c>
      <c r="L663" s="18">
        <v>3.5521065912208698</v>
      </c>
      <c r="M663" s="16">
        <v>1.98460218666568E-2</v>
      </c>
      <c r="N663" s="18">
        <v>2.2775023380498598</v>
      </c>
      <c r="O663" s="16">
        <v>4.2856143703361001E-2</v>
      </c>
      <c r="P663" s="15">
        <v>5847934.5199999996</v>
      </c>
      <c r="Q663" s="16">
        <v>6.5617271665650706E-2</v>
      </c>
      <c r="R663" s="17">
        <v>1615507.1</v>
      </c>
      <c r="S663" s="16">
        <v>4.3038012702823598E-2</v>
      </c>
      <c r="T663" s="17">
        <v>2528105.5</v>
      </c>
      <c r="U663" s="16">
        <v>2.8801541920332401E-2</v>
      </c>
      <c r="V663" s="18">
        <v>3.6198754682043801</v>
      </c>
      <c r="W663" s="16">
        <v>2.1647589721411401E-2</v>
      </c>
      <c r="X663" s="18">
        <v>2.3131687028092802</v>
      </c>
      <c r="Y663" s="16">
        <v>3.5785064704120802E-2</v>
      </c>
      <c r="Z663" s="15">
        <v>11091091.359999999</v>
      </c>
      <c r="AA663" s="16">
        <v>2.7771937063630899E-2</v>
      </c>
      <c r="AB663" s="17">
        <v>3085860.96</v>
      </c>
      <c r="AC663" s="16">
        <v>1.9751069068479201E-2</v>
      </c>
      <c r="AD663" s="17">
        <v>4847833.0199999996</v>
      </c>
      <c r="AE663" s="16">
        <v>2.0801465385986099E-3</v>
      </c>
      <c r="AF663" s="18">
        <v>3.5941643203522702</v>
      </c>
      <c r="AG663" s="16">
        <v>7.8655156522450791E-3</v>
      </c>
      <c r="AH663" s="18">
        <v>2.2878451700467202</v>
      </c>
      <c r="AI663" s="16">
        <v>2.5638458773759101E-2</v>
      </c>
      <c r="AJ663" s="15">
        <v>21558621.800000001</v>
      </c>
      <c r="AK663" s="16">
        <v>3.3603107038501202E-2</v>
      </c>
      <c r="AL663" s="17">
        <v>6058597.71</v>
      </c>
      <c r="AM663" s="16">
        <v>3.7633488791735198E-2</v>
      </c>
      <c r="AN663" s="17">
        <v>9509930.3800000008</v>
      </c>
      <c r="AO663" s="16">
        <v>5.8504551285045404E-3</v>
      </c>
      <c r="AP663" s="18">
        <v>3.5583517559544302</v>
      </c>
      <c r="AQ663" s="16">
        <v>-3.88420554730478E-3</v>
      </c>
      <c r="AR663" s="18">
        <v>2.2669589511758299</v>
      </c>
      <c r="AS663" s="16">
        <v>2.75912306531205E-2</v>
      </c>
    </row>
    <row r="664" spans="2:45" x14ac:dyDescent="0.2">
      <c r="B664" s="29"/>
      <c r="C664" s="29"/>
      <c r="D664" s="29"/>
      <c r="E664" s="14" t="s">
        <v>324</v>
      </c>
      <c r="F664" s="15">
        <v>2404247.5699999998</v>
      </c>
      <c r="G664" s="16">
        <v>2.9144670268926899E-2</v>
      </c>
      <c r="H664" s="17">
        <v>592457.18999999994</v>
      </c>
      <c r="I664" s="16">
        <v>-1.2714802539191199E-2</v>
      </c>
      <c r="J664" s="17">
        <v>950179.38</v>
      </c>
      <c r="K664" s="16">
        <v>-7.0046376644617103E-2</v>
      </c>
      <c r="L664" s="18">
        <v>4.0580950161141596</v>
      </c>
      <c r="M664" s="16">
        <v>4.2398562153850003E-2</v>
      </c>
      <c r="N664" s="18">
        <v>2.53030914015415</v>
      </c>
      <c r="O664" s="16">
        <v>0.1066623586622</v>
      </c>
      <c r="P664" s="15">
        <v>7471284.3200000003</v>
      </c>
      <c r="Q664" s="16">
        <v>1.15987234139724E-2</v>
      </c>
      <c r="R664" s="17">
        <v>1834002.8</v>
      </c>
      <c r="S664" s="16">
        <v>-3.45943531425408E-2</v>
      </c>
      <c r="T664" s="17">
        <v>2942717.49</v>
      </c>
      <c r="U664" s="16">
        <v>-7.6954750700626504E-2</v>
      </c>
      <c r="V664" s="18">
        <v>4.0737584042946899</v>
      </c>
      <c r="W664" s="16">
        <v>4.7848359606014898E-2</v>
      </c>
      <c r="X664" s="18">
        <v>2.5389064174148799</v>
      </c>
      <c r="Y664" s="16">
        <v>9.5936222175255506E-2</v>
      </c>
      <c r="Z664" s="15">
        <v>14426405.76</v>
      </c>
      <c r="AA664" s="16">
        <v>-8.8502524890178604E-3</v>
      </c>
      <c r="AB664" s="17">
        <v>3565588.17</v>
      </c>
      <c r="AC664" s="16">
        <v>-3.9849416242880603E-2</v>
      </c>
      <c r="AD664" s="17">
        <v>5757263.9400000004</v>
      </c>
      <c r="AE664" s="16">
        <v>-6.8262163516089797E-2</v>
      </c>
      <c r="AF664" s="18">
        <v>4.0460101032924403</v>
      </c>
      <c r="AG664" s="16">
        <v>3.2285731299106703E-2</v>
      </c>
      <c r="AH664" s="18">
        <v>2.5057746023712801</v>
      </c>
      <c r="AI664" s="16">
        <v>6.3764622086480996E-2</v>
      </c>
      <c r="AJ664" s="15">
        <v>27953310.530000001</v>
      </c>
      <c r="AK664" s="16">
        <v>-1.8992461695857301E-2</v>
      </c>
      <c r="AL664" s="17">
        <v>7142025.4100000001</v>
      </c>
      <c r="AM664" s="16">
        <v>-2.6854343910680398E-2</v>
      </c>
      <c r="AN664" s="17">
        <v>11607627.92</v>
      </c>
      <c r="AO664" s="16">
        <v>-4.3041154407687E-2</v>
      </c>
      <c r="AP664" s="18">
        <v>3.9139192211303002</v>
      </c>
      <c r="AQ664" s="16">
        <v>8.0788340014965893E-3</v>
      </c>
      <c r="AR664" s="18">
        <v>2.4081845767847501</v>
      </c>
      <c r="AS664" s="16">
        <v>2.51303311763054E-2</v>
      </c>
    </row>
    <row r="665" spans="2:45" x14ac:dyDescent="0.2">
      <c r="B665" s="29"/>
      <c r="C665" s="29"/>
      <c r="D665" s="29"/>
      <c r="E665" s="14" t="s">
        <v>325</v>
      </c>
      <c r="F665" s="15">
        <v>4029464.79</v>
      </c>
      <c r="G665" s="16">
        <v>4.5370655521774002E-2</v>
      </c>
      <c r="H665" s="17">
        <v>1058507.08</v>
      </c>
      <c r="I665" s="16">
        <v>5.7713636115867703E-2</v>
      </c>
      <c r="J665" s="17">
        <v>1780695.61</v>
      </c>
      <c r="K665" s="16">
        <v>3.9872580811385498E-2</v>
      </c>
      <c r="L665" s="18">
        <v>3.80674335215594</v>
      </c>
      <c r="M665" s="16">
        <v>-1.1669491791199299E-2</v>
      </c>
      <c r="N665" s="18">
        <v>2.2628599561718499</v>
      </c>
      <c r="O665" s="16">
        <v>5.2872580851189297E-3</v>
      </c>
      <c r="P665" s="15">
        <v>12544678.59</v>
      </c>
      <c r="Q665" s="16">
        <v>4.2899365811486602E-2</v>
      </c>
      <c r="R665" s="17">
        <v>3325178.8</v>
      </c>
      <c r="S665" s="16">
        <v>5.6588138659959E-2</v>
      </c>
      <c r="T665" s="17">
        <v>5594097.9800000004</v>
      </c>
      <c r="U665" s="16">
        <v>3.2533543241474401E-2</v>
      </c>
      <c r="V665" s="18">
        <v>3.7726327949642902</v>
      </c>
      <c r="W665" s="16">
        <v>-1.2955637440558001E-2</v>
      </c>
      <c r="X665" s="18">
        <v>2.2424846033890899</v>
      </c>
      <c r="Y665" s="16">
        <v>1.00392114501873E-2</v>
      </c>
      <c r="Z665" s="15">
        <v>23749323.82</v>
      </c>
      <c r="AA665" s="16">
        <v>2.6383202308351499E-2</v>
      </c>
      <c r="AB665" s="17">
        <v>6288871.7300000004</v>
      </c>
      <c r="AC665" s="16">
        <v>2.3184384671498401E-2</v>
      </c>
      <c r="AD665" s="17">
        <v>10559005.9</v>
      </c>
      <c r="AE665" s="16">
        <v>2.8450163242200701E-4</v>
      </c>
      <c r="AF665" s="18">
        <v>3.7764045507094499</v>
      </c>
      <c r="AG665" s="16">
        <v>3.1263354726431898E-3</v>
      </c>
      <c r="AH665" s="18">
        <v>2.24920073394409</v>
      </c>
      <c r="AI665" s="16">
        <v>2.6091277664841799E-2</v>
      </c>
      <c r="AJ665" s="15">
        <v>46881778.530000001</v>
      </c>
      <c r="AK665" s="16">
        <v>4.9369152465625003E-2</v>
      </c>
      <c r="AL665" s="17">
        <v>12478309.08</v>
      </c>
      <c r="AM665" s="16">
        <v>4.8144362859269201E-2</v>
      </c>
      <c r="AN665" s="17">
        <v>21065789.850000001</v>
      </c>
      <c r="AO665" s="16">
        <v>2.65953473994959E-2</v>
      </c>
      <c r="AP665" s="18">
        <v>3.7570618125769299</v>
      </c>
      <c r="AQ665" s="16">
        <v>1.16853140631769E-3</v>
      </c>
      <c r="AR665" s="18">
        <v>2.2254935069524602</v>
      </c>
      <c r="AS665" s="16">
        <v>2.2183818701125201E-2</v>
      </c>
    </row>
    <row r="666" spans="2:45" x14ac:dyDescent="0.2">
      <c r="B666" s="29"/>
      <c r="C666" s="29"/>
      <c r="D666" s="29"/>
      <c r="E666" s="14" t="s">
        <v>326</v>
      </c>
      <c r="F666" s="15">
        <v>3446528.61</v>
      </c>
      <c r="G666" s="16">
        <v>2.6463140774050299E-2</v>
      </c>
      <c r="H666" s="17">
        <v>873219.32</v>
      </c>
      <c r="I666" s="16">
        <v>2.1893561748407099E-2</v>
      </c>
      <c r="J666" s="17">
        <v>1499773.66</v>
      </c>
      <c r="K666" s="16">
        <v>-3.46086642053327E-2</v>
      </c>
      <c r="L666" s="18">
        <v>3.9469220745138802</v>
      </c>
      <c r="M666" s="16">
        <v>4.4716780657909202E-3</v>
      </c>
      <c r="N666" s="18">
        <v>2.2980324977837001</v>
      </c>
      <c r="O666" s="16">
        <v>6.3261190270690895E-2</v>
      </c>
      <c r="P666" s="15">
        <v>11014783.810000001</v>
      </c>
      <c r="Q666" s="16">
        <v>3.1644379794751501E-2</v>
      </c>
      <c r="R666" s="17">
        <v>2782293.53</v>
      </c>
      <c r="S666" s="16">
        <v>3.6296446594055599E-2</v>
      </c>
      <c r="T666" s="17">
        <v>4785991.88</v>
      </c>
      <c r="U666" s="16">
        <v>-2.3429438697691998E-2</v>
      </c>
      <c r="V666" s="18">
        <v>3.9588863256997899</v>
      </c>
      <c r="W666" s="16">
        <v>-4.4891274254522696E-3</v>
      </c>
      <c r="X666" s="18">
        <v>2.3014631211618402</v>
      </c>
      <c r="Y666" s="16">
        <v>5.6395124607278399E-2</v>
      </c>
      <c r="Z666" s="15">
        <v>21107636.34</v>
      </c>
      <c r="AA666" s="16">
        <v>1.24231404745476E-2</v>
      </c>
      <c r="AB666" s="17">
        <v>5366419.1100000003</v>
      </c>
      <c r="AC666" s="16">
        <v>2.66911013840078E-2</v>
      </c>
      <c r="AD666" s="17">
        <v>9261538.3100000005</v>
      </c>
      <c r="AE666" s="16">
        <v>-3.2053726752116103E-2</v>
      </c>
      <c r="AF666" s="18">
        <v>3.9332813757813301</v>
      </c>
      <c r="AG666" s="16">
        <v>-1.3897033772111799E-2</v>
      </c>
      <c r="AH666" s="18">
        <v>2.27906376170893</v>
      </c>
      <c r="AI666" s="16">
        <v>4.5949727227549801E-2</v>
      </c>
      <c r="AJ666" s="15">
        <v>41194928.460000001</v>
      </c>
      <c r="AK666" s="16">
        <v>1.34670859632111E-2</v>
      </c>
      <c r="AL666" s="17">
        <v>10522977.550000001</v>
      </c>
      <c r="AM666" s="16">
        <v>4.9716033002065202E-2</v>
      </c>
      <c r="AN666" s="17">
        <v>18524990.739999998</v>
      </c>
      <c r="AO666" s="16">
        <v>1.7671381232844999E-3</v>
      </c>
      <c r="AP666" s="18">
        <v>3.9147597022099498</v>
      </c>
      <c r="AQ666" s="16">
        <v>-3.4532145741535798E-2</v>
      </c>
      <c r="AR666" s="18">
        <v>2.2237489366755798</v>
      </c>
      <c r="AS666" s="16">
        <v>1.1679308887937201E-2</v>
      </c>
    </row>
    <row r="667" spans="2:45" x14ac:dyDescent="0.2">
      <c r="B667" s="29"/>
      <c r="C667" s="29"/>
      <c r="D667" s="29"/>
      <c r="E667" s="14" t="s">
        <v>327</v>
      </c>
      <c r="F667" s="15">
        <v>26334779.800000001</v>
      </c>
      <c r="G667" s="16">
        <v>2.79460459159128E-2</v>
      </c>
      <c r="H667" s="17">
        <v>6887478.3799999999</v>
      </c>
      <c r="I667" s="16">
        <v>2.7864550006523998E-2</v>
      </c>
      <c r="J667" s="17">
        <v>11789000.140000001</v>
      </c>
      <c r="K667" s="16">
        <v>-4.4256955081670001E-3</v>
      </c>
      <c r="L667" s="18">
        <v>3.8235734977363398</v>
      </c>
      <c r="M667" s="16">
        <v>7.9286623308786095E-5</v>
      </c>
      <c r="N667" s="18">
        <v>2.2338433698585098</v>
      </c>
      <c r="O667" s="16">
        <v>3.2515645771515798E-2</v>
      </c>
      <c r="P667" s="15">
        <v>84187082.439999998</v>
      </c>
      <c r="Q667" s="16">
        <v>2.01356840784962E-2</v>
      </c>
      <c r="R667" s="17">
        <v>21753875.09</v>
      </c>
      <c r="S667" s="16">
        <v>1.9100053930818501E-2</v>
      </c>
      <c r="T667" s="17">
        <v>37284188.329999998</v>
      </c>
      <c r="U667" s="16">
        <v>-1.2804279256305199E-2</v>
      </c>
      <c r="V667" s="18">
        <v>3.8699809616310499</v>
      </c>
      <c r="W667" s="16">
        <v>1.01622028542055E-3</v>
      </c>
      <c r="X667" s="18">
        <v>2.2579835101911199</v>
      </c>
      <c r="Y667" s="16">
        <v>3.3367206363077002E-2</v>
      </c>
      <c r="Z667" s="15">
        <v>160686082.38999999</v>
      </c>
      <c r="AA667" s="16">
        <v>2.2962027482412001E-3</v>
      </c>
      <c r="AB667" s="17">
        <v>41524177.439999998</v>
      </c>
      <c r="AC667" s="16">
        <v>1.4518942855660699E-3</v>
      </c>
      <c r="AD667" s="17">
        <v>71426343.939999998</v>
      </c>
      <c r="AE667" s="16">
        <v>-2.6895754399181699E-2</v>
      </c>
      <c r="AF667" s="18">
        <v>3.86969934858269</v>
      </c>
      <c r="AG667" s="16">
        <v>8.4308439326236399E-4</v>
      </c>
      <c r="AH667" s="18">
        <v>2.2496753092245698</v>
      </c>
      <c r="AI667" s="16">
        <v>2.9998797435519298E-2</v>
      </c>
      <c r="AJ667" s="15">
        <v>314229713.38999999</v>
      </c>
      <c r="AK667" s="16">
        <v>2.5124431258124499E-3</v>
      </c>
      <c r="AL667" s="17">
        <v>81658192.640000001</v>
      </c>
      <c r="AM667" s="16">
        <v>1.2502826907287099E-2</v>
      </c>
      <c r="AN667" s="17">
        <v>141185544.96000001</v>
      </c>
      <c r="AO667" s="16">
        <v>-1.4939530997206E-2</v>
      </c>
      <c r="AP667" s="18">
        <v>3.8481100699267201</v>
      </c>
      <c r="AQ667" s="16">
        <v>-9.8670181613127392E-3</v>
      </c>
      <c r="AR667" s="18">
        <v>2.2256507454713299</v>
      </c>
      <c r="AS667" s="16">
        <v>1.7716652603759001E-2</v>
      </c>
    </row>
    <row r="668" spans="2:45" x14ac:dyDescent="0.2">
      <c r="B668" s="28" t="s">
        <v>19</v>
      </c>
      <c r="C668" s="28" t="s">
        <v>12</v>
      </c>
      <c r="D668" s="28" t="s">
        <v>24</v>
      </c>
      <c r="E668" s="14" t="s">
        <v>271</v>
      </c>
      <c r="F668" s="15">
        <v>297107.25</v>
      </c>
      <c r="G668" s="16">
        <v>5.70501783101586E-2</v>
      </c>
      <c r="H668" s="17">
        <v>73277.27</v>
      </c>
      <c r="I668" s="16">
        <v>-4.7264117249127401E-2</v>
      </c>
      <c r="J668" s="17">
        <v>112632.77</v>
      </c>
      <c r="K668" s="16">
        <v>-7.7526189692085704E-2</v>
      </c>
      <c r="L668" s="18">
        <v>4.0545622128116898</v>
      </c>
      <c r="M668" s="16">
        <v>0.109489206240553</v>
      </c>
      <c r="N668" s="18">
        <v>2.6378402129327001</v>
      </c>
      <c r="O668" s="16">
        <v>0.14588638343816401</v>
      </c>
      <c r="P668" s="15">
        <v>1034895.9</v>
      </c>
      <c r="Q668" s="16">
        <v>5.8405477655099299E-2</v>
      </c>
      <c r="R668" s="17">
        <v>274511.01</v>
      </c>
      <c r="S668" s="16">
        <v>7.2534744922591696E-2</v>
      </c>
      <c r="T668" s="17">
        <v>407292.38</v>
      </c>
      <c r="U668" s="16">
        <v>4.7822774942854897E-2</v>
      </c>
      <c r="V668" s="18">
        <v>3.7699613578340601</v>
      </c>
      <c r="W668" s="16">
        <v>-1.3173715196063199E-2</v>
      </c>
      <c r="X668" s="18">
        <v>2.5409164296174702</v>
      </c>
      <c r="Y668" s="16">
        <v>1.0099706711205501E-2</v>
      </c>
      <c r="Z668" s="15">
        <v>1849353.46</v>
      </c>
      <c r="AA668" s="16">
        <v>1.61743025868159E-3</v>
      </c>
      <c r="AB668" s="17">
        <v>494358.96</v>
      </c>
      <c r="AC668" s="16">
        <v>2.95923448452661E-2</v>
      </c>
      <c r="AD668" s="17">
        <v>750995.64</v>
      </c>
      <c r="AE668" s="16">
        <v>3.1162884423462399E-2</v>
      </c>
      <c r="AF668" s="18">
        <v>3.7409121906074101</v>
      </c>
      <c r="AG668" s="16">
        <v>-2.7170864980342001E-2</v>
      </c>
      <c r="AH668" s="18">
        <v>2.4625355481424598</v>
      </c>
      <c r="AI668" s="16">
        <v>-2.86525578170902E-2</v>
      </c>
      <c r="AJ668" s="15">
        <v>3534438.32</v>
      </c>
      <c r="AK668" s="16">
        <v>1.45528804939158E-2</v>
      </c>
      <c r="AL668" s="17">
        <v>930337.67</v>
      </c>
      <c r="AM668" s="16">
        <v>2.9975672944163801E-2</v>
      </c>
      <c r="AN668" s="17">
        <v>1445017.77</v>
      </c>
      <c r="AO668" s="16">
        <v>3.4447271875021099E-2</v>
      </c>
      <c r="AP668" s="18">
        <v>3.7990919146593298</v>
      </c>
      <c r="AQ668" s="16">
        <v>-1.4973938565133601E-2</v>
      </c>
      <c r="AR668" s="18">
        <v>2.4459479968886502</v>
      </c>
      <c r="AS668" s="16">
        <v>-1.9231904730189899E-2</v>
      </c>
    </row>
    <row r="669" spans="2:45" x14ac:dyDescent="0.2">
      <c r="B669" s="29"/>
      <c r="C669" s="29"/>
      <c r="D669" s="29"/>
      <c r="E669" s="14" t="s">
        <v>272</v>
      </c>
      <c r="F669" s="15">
        <v>357962.47</v>
      </c>
      <c r="G669" s="16">
        <v>0.12601724540951201</v>
      </c>
      <c r="H669" s="17">
        <v>100816.33</v>
      </c>
      <c r="I669" s="16">
        <v>0.123255169813574</v>
      </c>
      <c r="J669" s="17">
        <v>147290.96</v>
      </c>
      <c r="K669" s="16">
        <v>0.13163201647228701</v>
      </c>
      <c r="L669" s="18">
        <v>3.5506397624273802</v>
      </c>
      <c r="M669" s="16">
        <v>2.4589921063051601E-3</v>
      </c>
      <c r="N669" s="18">
        <v>2.4303084860061999</v>
      </c>
      <c r="O669" s="16">
        <v>-4.9616580134223603E-3</v>
      </c>
      <c r="P669" s="15">
        <v>1148106.4099999999</v>
      </c>
      <c r="Q669" s="16">
        <v>3.8193554025049099E-2</v>
      </c>
      <c r="R669" s="17">
        <v>320813.67</v>
      </c>
      <c r="S669" s="16">
        <v>2.3209406414885999E-2</v>
      </c>
      <c r="T669" s="17">
        <v>467740.15</v>
      </c>
      <c r="U669" s="16">
        <v>3.7097475202593697E-2</v>
      </c>
      <c r="V669" s="18">
        <v>3.5787328202068198</v>
      </c>
      <c r="W669" s="16">
        <v>1.46442629594898E-2</v>
      </c>
      <c r="X669" s="18">
        <v>2.4545816945583998</v>
      </c>
      <c r="Y669" s="16">
        <v>1.0568715561103999E-3</v>
      </c>
      <c r="Z669" s="15">
        <v>2151651.5299999998</v>
      </c>
      <c r="AA669" s="16">
        <v>6.5656391692408798E-3</v>
      </c>
      <c r="AB669" s="17">
        <v>604754.94999999995</v>
      </c>
      <c r="AC669" s="16">
        <v>-5.4200836708489901E-4</v>
      </c>
      <c r="AD669" s="17">
        <v>884844.84</v>
      </c>
      <c r="AE669" s="16">
        <v>5.5756731841934597E-3</v>
      </c>
      <c r="AF669" s="18">
        <v>3.5578899023480499</v>
      </c>
      <c r="AG669" s="16">
        <v>7.11150202992858E-3</v>
      </c>
      <c r="AH669" s="18">
        <v>2.43167099217079</v>
      </c>
      <c r="AI669" s="16">
        <v>9.844768637974591E-4</v>
      </c>
      <c r="AJ669" s="15">
        <v>4179145.97</v>
      </c>
      <c r="AK669" s="16">
        <v>6.9524978956416097E-3</v>
      </c>
      <c r="AL669" s="17">
        <v>1180659.2</v>
      </c>
      <c r="AM669" s="16">
        <v>2.9984615251526701E-4</v>
      </c>
      <c r="AN669" s="17">
        <v>1735231.65</v>
      </c>
      <c r="AO669" s="16">
        <v>6.3819937372074703E-3</v>
      </c>
      <c r="AP669" s="18">
        <v>3.5396717105156199</v>
      </c>
      <c r="AQ669" s="16">
        <v>6.6506575690424797E-3</v>
      </c>
      <c r="AR669" s="18">
        <v>2.4084081050504098</v>
      </c>
      <c r="AS669" s="16">
        <v>5.6688629365834998E-4</v>
      </c>
    </row>
    <row r="670" spans="2:45" x14ac:dyDescent="0.2">
      <c r="B670" s="29"/>
      <c r="C670" s="29"/>
      <c r="D670" s="29"/>
      <c r="E670" s="14" t="s">
        <v>273</v>
      </c>
      <c r="F670" s="15">
        <v>789536.86</v>
      </c>
      <c r="G670" s="16">
        <v>9.5521293676243593E-3</v>
      </c>
      <c r="H670" s="17">
        <v>230808.52</v>
      </c>
      <c r="I670" s="16">
        <v>-1.3759976071316101E-2</v>
      </c>
      <c r="J670" s="17">
        <v>378544.93</v>
      </c>
      <c r="K670" s="16">
        <v>2.1501179828828801E-3</v>
      </c>
      <c r="L670" s="18">
        <v>3.42074400026481</v>
      </c>
      <c r="M670" s="16">
        <v>2.3637354876429199E-2</v>
      </c>
      <c r="N670" s="18">
        <v>2.0857150563342599</v>
      </c>
      <c r="O670" s="16">
        <v>7.38613033308842E-3</v>
      </c>
      <c r="P670" s="15">
        <v>2695473.17</v>
      </c>
      <c r="Q670" s="16">
        <v>8.78857152229824E-2</v>
      </c>
      <c r="R670" s="17">
        <v>775667.35</v>
      </c>
      <c r="S670" s="16">
        <v>8.3499370036700105E-2</v>
      </c>
      <c r="T670" s="17">
        <v>1234414.1200000001</v>
      </c>
      <c r="U670" s="16">
        <v>7.2740973829617098E-2</v>
      </c>
      <c r="V670" s="18">
        <v>3.4750375531469802</v>
      </c>
      <c r="W670" s="16">
        <v>4.0483135547496798E-3</v>
      </c>
      <c r="X670" s="18">
        <v>2.1836052636857399</v>
      </c>
      <c r="Y670" s="16">
        <v>1.4117798949451499E-2</v>
      </c>
      <c r="Z670" s="15">
        <v>5017015.62</v>
      </c>
      <c r="AA670" s="16">
        <v>6.8764812689079496E-2</v>
      </c>
      <c r="AB670" s="17">
        <v>1457235.89</v>
      </c>
      <c r="AC670" s="16">
        <v>8.3602426513643802E-2</v>
      </c>
      <c r="AD670" s="17">
        <v>2351213.7400000002</v>
      </c>
      <c r="AE670" s="16">
        <v>6.1006980804816299E-2</v>
      </c>
      <c r="AF670" s="18">
        <v>3.4428301240919899</v>
      </c>
      <c r="AG670" s="16">
        <v>-1.36928576953286E-2</v>
      </c>
      <c r="AH670" s="18">
        <v>2.13379818884522</v>
      </c>
      <c r="AI670" s="16">
        <v>7.3117632820650699E-3</v>
      </c>
      <c r="AJ670" s="15">
        <v>9504009.2400000002</v>
      </c>
      <c r="AK670" s="16">
        <v>8.2104192047411706E-2</v>
      </c>
      <c r="AL670" s="17">
        <v>2765274.79</v>
      </c>
      <c r="AM670" s="16">
        <v>0.13055231228081501</v>
      </c>
      <c r="AN670" s="17">
        <v>4494351.54</v>
      </c>
      <c r="AO670" s="16">
        <v>9.74372931770877E-2</v>
      </c>
      <c r="AP670" s="18">
        <v>3.43691313223884</v>
      </c>
      <c r="AQ670" s="16">
        <v>-4.2853497097947398E-2</v>
      </c>
      <c r="AR670" s="18">
        <v>2.1146563982398199</v>
      </c>
      <c r="AS670" s="16">
        <v>-1.3971733259844601E-2</v>
      </c>
    </row>
    <row r="671" spans="2:45" x14ac:dyDescent="0.2">
      <c r="B671" s="29"/>
      <c r="C671" s="29"/>
      <c r="D671" s="29"/>
      <c r="E671" s="14" t="s">
        <v>274</v>
      </c>
      <c r="F671" s="15">
        <v>226054.41</v>
      </c>
      <c r="G671" s="16">
        <v>4.6912287273240601E-2</v>
      </c>
      <c r="H671" s="17">
        <v>63463.93</v>
      </c>
      <c r="I671" s="16">
        <v>2.7090463328942601E-2</v>
      </c>
      <c r="J671" s="17">
        <v>94860.39</v>
      </c>
      <c r="K671" s="16">
        <v>7.62577562058155E-2</v>
      </c>
      <c r="L671" s="18">
        <v>3.5619352599185099</v>
      </c>
      <c r="M671" s="16">
        <v>1.9299004958192999E-2</v>
      </c>
      <c r="N671" s="18">
        <v>2.38302214443774</v>
      </c>
      <c r="O671" s="16">
        <v>-2.7266209013004399E-2</v>
      </c>
      <c r="P671" s="15">
        <v>718478.1</v>
      </c>
      <c r="Q671" s="16">
        <v>1.6528119163760499E-2</v>
      </c>
      <c r="R671" s="17">
        <v>200615.34</v>
      </c>
      <c r="S671" s="16">
        <v>-7.7463562320808296E-3</v>
      </c>
      <c r="T671" s="17">
        <v>301547.82</v>
      </c>
      <c r="U671" s="16">
        <v>2.8242413950781101E-2</v>
      </c>
      <c r="V671" s="18">
        <v>3.58137169370996</v>
      </c>
      <c r="W671" s="16">
        <v>2.4463982116168501E-2</v>
      </c>
      <c r="X671" s="18">
        <v>2.38263403794463</v>
      </c>
      <c r="Y671" s="16">
        <v>-1.1392541902654299E-2</v>
      </c>
      <c r="Z671" s="15">
        <v>1342366.68</v>
      </c>
      <c r="AA671" s="16">
        <v>3.7128051861955598E-3</v>
      </c>
      <c r="AB671" s="17">
        <v>377383.79</v>
      </c>
      <c r="AC671" s="16">
        <v>-1.5541161538113199E-2</v>
      </c>
      <c r="AD671" s="17">
        <v>562621.99</v>
      </c>
      <c r="AE671" s="16">
        <v>8.8054913451871102E-3</v>
      </c>
      <c r="AF671" s="18">
        <v>3.5570332260429098</v>
      </c>
      <c r="AG671" s="16">
        <v>1.9557919510775099E-2</v>
      </c>
      <c r="AH671" s="18">
        <v>2.3859122178996199</v>
      </c>
      <c r="AI671" s="16">
        <v>-5.0482339783863997E-3</v>
      </c>
      <c r="AJ671" s="15">
        <v>2687578.57</v>
      </c>
      <c r="AK671" s="16">
        <v>-7.1794068601036699E-3</v>
      </c>
      <c r="AL671" s="17">
        <v>764824.9</v>
      </c>
      <c r="AM671" s="16">
        <v>-2.0925813286467001E-2</v>
      </c>
      <c r="AN671" s="17">
        <v>1133817.6000000001</v>
      </c>
      <c r="AO671" s="16">
        <v>-1.21444490746368E-2</v>
      </c>
      <c r="AP671" s="18">
        <v>3.5139789120359399</v>
      </c>
      <c r="AQ671" s="16">
        <v>1.40402092230681E-2</v>
      </c>
      <c r="AR671" s="18">
        <v>2.3703800064490101</v>
      </c>
      <c r="AS671" s="16">
        <v>5.0260812017325698E-3</v>
      </c>
    </row>
    <row r="672" spans="2:45" x14ac:dyDescent="0.2">
      <c r="B672" s="29"/>
      <c r="C672" s="29"/>
      <c r="D672" s="29"/>
      <c r="E672" s="14" t="s">
        <v>275</v>
      </c>
      <c r="F672" s="15">
        <v>787836.08</v>
      </c>
      <c r="G672" s="16">
        <v>-4.56521166370965E-2</v>
      </c>
      <c r="H672" s="17">
        <v>237861.22</v>
      </c>
      <c r="I672" s="16">
        <v>-5.3854518686655299E-2</v>
      </c>
      <c r="J672" s="17">
        <v>378743.83</v>
      </c>
      <c r="K672" s="16">
        <v>-1.29785981868272E-2</v>
      </c>
      <c r="L672" s="18">
        <v>3.31216698543798</v>
      </c>
      <c r="M672" s="16">
        <v>8.6692820623875105E-3</v>
      </c>
      <c r="N672" s="18">
        <v>2.08012914692234</v>
      </c>
      <c r="O672" s="16">
        <v>-3.3103150945103799E-2</v>
      </c>
      <c r="P672" s="15">
        <v>3054804.1</v>
      </c>
      <c r="Q672" s="16">
        <v>0.111780587884241</v>
      </c>
      <c r="R672" s="17">
        <v>917561.61</v>
      </c>
      <c r="S672" s="16">
        <v>0.13945167157388599</v>
      </c>
      <c r="T672" s="17">
        <v>1390851.01</v>
      </c>
      <c r="U672" s="16">
        <v>0.137590937073097</v>
      </c>
      <c r="V672" s="18">
        <v>3.32926319792303</v>
      </c>
      <c r="W672" s="16">
        <v>-2.4284561056831501E-2</v>
      </c>
      <c r="X672" s="18">
        <v>2.1963560999966498</v>
      </c>
      <c r="Y672" s="16">
        <v>-2.2688603036222402E-2</v>
      </c>
      <c r="Z672" s="15">
        <v>5511845.7699999996</v>
      </c>
      <c r="AA672" s="16">
        <v>6.4843054008658502E-2</v>
      </c>
      <c r="AB672" s="17">
        <v>1684043.46</v>
      </c>
      <c r="AC672" s="16">
        <v>0.10819610558614701</v>
      </c>
      <c r="AD672" s="17">
        <v>2617854.2999999998</v>
      </c>
      <c r="AE672" s="16">
        <v>0.11312623117741399</v>
      </c>
      <c r="AF672" s="18">
        <v>3.2729830915408802</v>
      </c>
      <c r="AG672" s="16">
        <v>-3.9120378928383298E-2</v>
      </c>
      <c r="AH672" s="18">
        <v>2.1054822531567199</v>
      </c>
      <c r="AI672" s="16">
        <v>-4.3376192040397797E-2</v>
      </c>
      <c r="AJ672" s="15">
        <v>10215460.5</v>
      </c>
      <c r="AK672" s="16">
        <v>7.8572856694080706E-2</v>
      </c>
      <c r="AL672" s="17">
        <v>3097700.66</v>
      </c>
      <c r="AM672" s="16">
        <v>0.12683861867955901</v>
      </c>
      <c r="AN672" s="17">
        <v>4838700.76</v>
      </c>
      <c r="AO672" s="16">
        <v>0.122047361308601</v>
      </c>
      <c r="AP672" s="18">
        <v>3.2977558586955298</v>
      </c>
      <c r="AQ672" s="16">
        <v>-4.2832896552690403E-2</v>
      </c>
      <c r="AR672" s="18">
        <v>2.11119906079912</v>
      </c>
      <c r="AS672" s="16">
        <v>-3.8745694801882502E-2</v>
      </c>
    </row>
    <row r="673" spans="2:45" x14ac:dyDescent="0.2">
      <c r="B673" s="29"/>
      <c r="C673" s="29"/>
      <c r="D673" s="29"/>
      <c r="E673" s="14" t="s">
        <v>276</v>
      </c>
      <c r="F673" s="15">
        <v>326531.84000000003</v>
      </c>
      <c r="G673" s="16">
        <v>-0.160671001877317</v>
      </c>
      <c r="H673" s="17">
        <v>98660.91</v>
      </c>
      <c r="I673" s="16">
        <v>-0.110090913125253</v>
      </c>
      <c r="J673" s="17">
        <v>142012.07999999999</v>
      </c>
      <c r="K673" s="16">
        <v>-2.3609654194020301E-2</v>
      </c>
      <c r="L673" s="18">
        <v>3.3096374237780699</v>
      </c>
      <c r="M673" s="16">
        <v>-5.68373663086141E-2</v>
      </c>
      <c r="N673" s="18">
        <v>2.2993243955021301</v>
      </c>
      <c r="O673" s="16">
        <v>-0.14037556625998501</v>
      </c>
      <c r="P673" s="15">
        <v>1162764.67</v>
      </c>
      <c r="Q673" s="16">
        <v>-0.15088782384923299</v>
      </c>
      <c r="R673" s="17">
        <v>345955.38</v>
      </c>
      <c r="S673" s="16">
        <v>-0.12703954657531799</v>
      </c>
      <c r="T673" s="17">
        <v>454108.17</v>
      </c>
      <c r="U673" s="16">
        <v>-0.118399633496919</v>
      </c>
      <c r="V673" s="18">
        <v>3.3610249680175501</v>
      </c>
      <c r="W673" s="16">
        <v>-2.7318851822390099E-2</v>
      </c>
      <c r="X673" s="18">
        <v>2.56054558542737</v>
      </c>
      <c r="Y673" s="16">
        <v>-3.6851380270156699E-2</v>
      </c>
      <c r="Z673" s="15">
        <v>2046986.19</v>
      </c>
      <c r="AA673" s="16">
        <v>-0.168835789124787</v>
      </c>
      <c r="AB673" s="17">
        <v>603770.85</v>
      </c>
      <c r="AC673" s="16">
        <v>-0.15326154772525699</v>
      </c>
      <c r="AD673" s="17">
        <v>777267.55</v>
      </c>
      <c r="AE673" s="16">
        <v>-0.185895260743769</v>
      </c>
      <c r="AF673" s="18">
        <v>3.3903362343511598</v>
      </c>
      <c r="AG673" s="16">
        <v>-1.8393213816721599E-2</v>
      </c>
      <c r="AH673" s="18">
        <v>2.6335670259230599</v>
      </c>
      <c r="AI673" s="16">
        <v>2.0954885528081099E-2</v>
      </c>
      <c r="AJ673" s="15">
        <v>4024930.34</v>
      </c>
      <c r="AK673" s="16">
        <v>-0.103121920618878</v>
      </c>
      <c r="AL673" s="17">
        <v>1197069.42</v>
      </c>
      <c r="AM673" s="16">
        <v>-6.9548795344264197E-2</v>
      </c>
      <c r="AN673" s="17">
        <v>1569783.87</v>
      </c>
      <c r="AO673" s="16">
        <v>-0.12070872545974699</v>
      </c>
      <c r="AP673" s="18">
        <v>3.3623199062256601</v>
      </c>
      <c r="AQ673" s="16">
        <v>-3.60826286285858E-2</v>
      </c>
      <c r="AR673" s="18">
        <v>2.56400286492942</v>
      </c>
      <c r="AS673" s="16">
        <v>2.0001113794817001E-2</v>
      </c>
    </row>
    <row r="674" spans="2:45" x14ac:dyDescent="0.2">
      <c r="B674" s="29"/>
      <c r="C674" s="29"/>
      <c r="D674" s="29"/>
      <c r="E674" s="14" t="s">
        <v>277</v>
      </c>
      <c r="F674" s="15">
        <v>188327.02</v>
      </c>
      <c r="G674" s="16">
        <v>-1.03706437633746E-3</v>
      </c>
      <c r="H674" s="17">
        <v>55747.040000000001</v>
      </c>
      <c r="I674" s="16">
        <v>-7.9835256180864303E-2</v>
      </c>
      <c r="J674" s="17">
        <v>86706.91</v>
      </c>
      <c r="K674" s="16">
        <v>-7.4868144540385803E-2</v>
      </c>
      <c r="L674" s="18">
        <v>3.3782425039966202</v>
      </c>
      <c r="M674" s="16">
        <v>8.5634873900379799E-2</v>
      </c>
      <c r="N674" s="18">
        <v>2.1719955191575799</v>
      </c>
      <c r="O674" s="16">
        <v>7.9806007898591297E-2</v>
      </c>
      <c r="P674" s="15">
        <v>619810.02</v>
      </c>
      <c r="Q674" s="16">
        <v>-5.0207114641865501E-3</v>
      </c>
      <c r="R674" s="17">
        <v>183676.87</v>
      </c>
      <c r="S674" s="16">
        <v>-6.1980845453195398E-2</v>
      </c>
      <c r="T674" s="17">
        <v>284446.58</v>
      </c>
      <c r="U674" s="16">
        <v>-3.7492723161238702E-2</v>
      </c>
      <c r="V674" s="18">
        <v>3.37445874377106</v>
      </c>
      <c r="W674" s="16">
        <v>6.0723849521525597E-2</v>
      </c>
      <c r="X674" s="18">
        <v>2.1790032420147201</v>
      </c>
      <c r="Y674" s="16">
        <v>3.3736899947086597E-2</v>
      </c>
      <c r="Z674" s="15">
        <v>1150230.25</v>
      </c>
      <c r="AA674" s="16">
        <v>-2.31314055579541E-2</v>
      </c>
      <c r="AB674" s="17">
        <v>343530.09</v>
      </c>
      <c r="AC674" s="16">
        <v>-7.0905449502008305E-2</v>
      </c>
      <c r="AD674" s="17">
        <v>533686.37</v>
      </c>
      <c r="AE674" s="16">
        <v>-5.3880732176382701E-2</v>
      </c>
      <c r="AF674" s="18">
        <v>3.34826637748094</v>
      </c>
      <c r="AG674" s="16">
        <v>5.14200023220968E-2</v>
      </c>
      <c r="AH674" s="18">
        <v>2.15525506113263</v>
      </c>
      <c r="AI674" s="16">
        <v>3.2500476064885597E-2</v>
      </c>
      <c r="AJ674" s="15">
        <v>2225789.7200000002</v>
      </c>
      <c r="AK674" s="16">
        <v>-5.6385288119783203E-2</v>
      </c>
      <c r="AL674" s="17">
        <v>666506.02</v>
      </c>
      <c r="AM674" s="16">
        <v>-9.1561005080193006E-2</v>
      </c>
      <c r="AN674" s="17">
        <v>1038566.82</v>
      </c>
      <c r="AO674" s="16">
        <v>-6.7913970323949205E-2</v>
      </c>
      <c r="AP674" s="18">
        <v>3.3394892967358301</v>
      </c>
      <c r="AQ674" s="16">
        <v>3.8721055741904702E-2</v>
      </c>
      <c r="AR674" s="18">
        <v>2.1431357878350101</v>
      </c>
      <c r="AS674" s="16">
        <v>1.23686889805362E-2</v>
      </c>
    </row>
    <row r="675" spans="2:45" x14ac:dyDescent="0.2">
      <c r="B675" s="29"/>
      <c r="C675" s="29"/>
      <c r="D675" s="29"/>
      <c r="E675" s="14" t="s">
        <v>278</v>
      </c>
      <c r="F675" s="15">
        <v>665905.87</v>
      </c>
      <c r="G675" s="16">
        <v>8.8589602133571102E-2</v>
      </c>
      <c r="H675" s="17">
        <v>203605.59</v>
      </c>
      <c r="I675" s="16">
        <v>7.3338194149634495E-2</v>
      </c>
      <c r="J675" s="17">
        <v>324095.13</v>
      </c>
      <c r="K675" s="16">
        <v>0.11488526983948499</v>
      </c>
      <c r="L675" s="18">
        <v>3.27056771869574</v>
      </c>
      <c r="M675" s="16">
        <v>1.42093219705274E-2</v>
      </c>
      <c r="N675" s="18">
        <v>2.0546617593420802</v>
      </c>
      <c r="O675" s="16">
        <v>-2.3585985407897799E-2</v>
      </c>
      <c r="P675" s="15">
        <v>2299101.92</v>
      </c>
      <c r="Q675" s="16">
        <v>9.8265235356595898E-2</v>
      </c>
      <c r="R675" s="17">
        <v>705567.21</v>
      </c>
      <c r="S675" s="16">
        <v>9.4912211147617997E-2</v>
      </c>
      <c r="T675" s="17">
        <v>1112543.5</v>
      </c>
      <c r="U675" s="16">
        <v>0.13131897146921001</v>
      </c>
      <c r="V675" s="18">
        <v>3.2585158258700799</v>
      </c>
      <c r="W675" s="16">
        <v>3.0623680828834399E-3</v>
      </c>
      <c r="X675" s="18">
        <v>2.0665276638621299</v>
      </c>
      <c r="Y675" s="16">
        <v>-2.9216990916088498E-2</v>
      </c>
      <c r="Z675" s="15">
        <v>4195657.1100000003</v>
      </c>
      <c r="AA675" s="16">
        <v>4.1449937623692201E-2</v>
      </c>
      <c r="AB675" s="17">
        <v>1281278.45</v>
      </c>
      <c r="AC675" s="16">
        <v>4.4519374256746701E-2</v>
      </c>
      <c r="AD675" s="17">
        <v>2014684.55</v>
      </c>
      <c r="AE675" s="16">
        <v>7.8174362965154898E-2</v>
      </c>
      <c r="AF675" s="18">
        <v>3.2745864960110702</v>
      </c>
      <c r="AG675" s="16">
        <v>-2.938611488407E-3</v>
      </c>
      <c r="AH675" s="18">
        <v>2.0825379883912798</v>
      </c>
      <c r="AI675" s="16">
        <v>-3.4061675553538999E-2</v>
      </c>
      <c r="AJ675" s="15">
        <v>8003382.0999999996</v>
      </c>
      <c r="AK675" s="16">
        <v>3.1453954143651097E-2</v>
      </c>
      <c r="AL675" s="17">
        <v>2433510.7000000002</v>
      </c>
      <c r="AM675" s="16">
        <v>3.2768398276454599E-2</v>
      </c>
      <c r="AN675" s="17">
        <v>3778613.98</v>
      </c>
      <c r="AO675" s="16">
        <v>5.9645501628690603E-2</v>
      </c>
      <c r="AP675" s="18">
        <v>3.2888214134418998</v>
      </c>
      <c r="AQ675" s="16">
        <v>-1.27273852975855E-3</v>
      </c>
      <c r="AR675" s="18">
        <v>2.1180734900049201</v>
      </c>
      <c r="AS675" s="16">
        <v>-2.6604696987538399E-2</v>
      </c>
    </row>
    <row r="676" spans="2:45" x14ac:dyDescent="0.2">
      <c r="B676" s="29"/>
      <c r="C676" s="29"/>
      <c r="D676" s="29"/>
      <c r="E676" s="14" t="s">
        <v>279</v>
      </c>
      <c r="F676" s="15">
        <v>263434.43</v>
      </c>
      <c r="G676" s="16">
        <v>0.131578410432906</v>
      </c>
      <c r="H676" s="17">
        <v>82171.27</v>
      </c>
      <c r="I676" s="16">
        <v>0.116813305326221</v>
      </c>
      <c r="J676" s="17">
        <v>122441.64</v>
      </c>
      <c r="K676" s="16">
        <v>0.16913859205668599</v>
      </c>
      <c r="L676" s="18">
        <v>3.2059189300591302</v>
      </c>
      <c r="M676" s="16">
        <v>1.32207460604812E-2</v>
      </c>
      <c r="N676" s="18">
        <v>2.1515101398511201</v>
      </c>
      <c r="O676" s="16">
        <v>-3.21263722530159E-2</v>
      </c>
      <c r="P676" s="15">
        <v>925880.83</v>
      </c>
      <c r="Q676" s="16">
        <v>0.107951841305941</v>
      </c>
      <c r="R676" s="17">
        <v>283507.28000000003</v>
      </c>
      <c r="S676" s="16">
        <v>0.162367500170046</v>
      </c>
      <c r="T676" s="17">
        <v>407466.06</v>
      </c>
      <c r="U676" s="16">
        <v>0.18340208721885801</v>
      </c>
      <c r="V676" s="18">
        <v>3.2658097174788598</v>
      </c>
      <c r="W676" s="16">
        <v>-4.6814504755289497E-2</v>
      </c>
      <c r="X676" s="18">
        <v>2.2722894515435201</v>
      </c>
      <c r="Y676" s="16">
        <v>-6.3757066788883404E-2</v>
      </c>
      <c r="Z676" s="15">
        <v>1730673.87</v>
      </c>
      <c r="AA676" s="16">
        <v>4.4423306359544203E-2</v>
      </c>
      <c r="AB676" s="17">
        <v>526721.01</v>
      </c>
      <c r="AC676" s="16">
        <v>9.2145992053549994E-2</v>
      </c>
      <c r="AD676" s="17">
        <v>765211.5</v>
      </c>
      <c r="AE676" s="16">
        <v>9.4312503496541994E-2</v>
      </c>
      <c r="AF676" s="18">
        <v>3.2857505911905802</v>
      </c>
      <c r="AG676" s="16">
        <v>-4.3696251271566199E-2</v>
      </c>
      <c r="AH676" s="18">
        <v>2.26169349258342</v>
      </c>
      <c r="AI676" s="16">
        <v>-4.5589534047716797E-2</v>
      </c>
      <c r="AJ676" s="15">
        <v>3413836.91</v>
      </c>
      <c r="AK676" s="16">
        <v>2.7373656495803499E-2</v>
      </c>
      <c r="AL676" s="17">
        <v>1018629.94</v>
      </c>
      <c r="AM676" s="16">
        <v>4.39883437915118E-2</v>
      </c>
      <c r="AN676" s="17">
        <v>1496408.75</v>
      </c>
      <c r="AO676" s="16">
        <v>3.5060476533965997E-2</v>
      </c>
      <c r="AP676" s="18">
        <v>3.3514005194074699</v>
      </c>
      <c r="AQ676" s="16">
        <v>-1.59146291187196E-2</v>
      </c>
      <c r="AR676" s="18">
        <v>2.2813532131511498</v>
      </c>
      <c r="AS676" s="16">
        <v>-7.4264453260766902E-3</v>
      </c>
    </row>
    <row r="677" spans="2:45" x14ac:dyDescent="0.2">
      <c r="B677" s="29"/>
      <c r="C677" s="29"/>
      <c r="D677" s="29"/>
      <c r="E677" s="14" t="s">
        <v>280</v>
      </c>
      <c r="F677" s="15">
        <v>272065.37</v>
      </c>
      <c r="G677" s="16">
        <v>4.7803038484106997E-2</v>
      </c>
      <c r="H677" s="17">
        <v>72816.070000000007</v>
      </c>
      <c r="I677" s="16">
        <v>0.10018560023787799</v>
      </c>
      <c r="J677" s="17">
        <v>119153.73</v>
      </c>
      <c r="K677" s="16">
        <v>7.5437964380154696E-2</v>
      </c>
      <c r="L677" s="18">
        <v>3.7363369102452202</v>
      </c>
      <c r="M677" s="16">
        <v>-4.7612477151532398E-2</v>
      </c>
      <c r="N677" s="18">
        <v>2.28331391723952</v>
      </c>
      <c r="O677" s="16">
        <v>-2.56964388568665E-2</v>
      </c>
      <c r="P677" s="15">
        <v>868003.3</v>
      </c>
      <c r="Q677" s="16">
        <v>-1.3652934627608099E-2</v>
      </c>
      <c r="R677" s="17">
        <v>257398.99</v>
      </c>
      <c r="S677" s="16">
        <v>2.5558949750203199E-2</v>
      </c>
      <c r="T677" s="17">
        <v>439493.32</v>
      </c>
      <c r="U677" s="16">
        <v>2.0753262790430198E-2</v>
      </c>
      <c r="V677" s="18">
        <v>3.3722094247533798</v>
      </c>
      <c r="W677" s="16">
        <v>-3.8234646957507799E-2</v>
      </c>
      <c r="X677" s="18">
        <v>1.9750090854623199</v>
      </c>
      <c r="Y677" s="16">
        <v>-3.37066739556455E-2</v>
      </c>
      <c r="Z677" s="15">
        <v>1614186.54</v>
      </c>
      <c r="AA677" s="16">
        <v>-8.8094567426944201E-2</v>
      </c>
      <c r="AB677" s="17">
        <v>477415.87</v>
      </c>
      <c r="AC677" s="16">
        <v>-0.122764849646728</v>
      </c>
      <c r="AD677" s="17">
        <v>836736.96</v>
      </c>
      <c r="AE677" s="16">
        <v>-0.14072116589097799</v>
      </c>
      <c r="AF677" s="18">
        <v>3.3810910810317201</v>
      </c>
      <c r="AG677" s="16">
        <v>3.9522221841910697E-2</v>
      </c>
      <c r="AH677" s="18">
        <v>1.9291445426290199</v>
      </c>
      <c r="AI677" s="16">
        <v>6.1245077121679002E-2</v>
      </c>
      <c r="AJ677" s="15">
        <v>3095883.37</v>
      </c>
      <c r="AK677" s="16">
        <v>-6.2458445940348599E-2</v>
      </c>
      <c r="AL677" s="17">
        <v>885498.19</v>
      </c>
      <c r="AM677" s="16">
        <v>-0.10952413898450999</v>
      </c>
      <c r="AN677" s="17">
        <v>1535287.81</v>
      </c>
      <c r="AO677" s="16">
        <v>-0.123083018297849</v>
      </c>
      <c r="AP677" s="18">
        <v>3.49620519269497</v>
      </c>
      <c r="AQ677" s="16">
        <v>5.2854541155655403E-2</v>
      </c>
      <c r="AR677" s="18">
        <v>2.01648404281931</v>
      </c>
      <c r="AS677" s="16">
        <v>6.9133764794729796E-2</v>
      </c>
    </row>
    <row r="678" spans="2:45" x14ac:dyDescent="0.2">
      <c r="B678" s="29"/>
      <c r="C678" s="29"/>
      <c r="D678" s="29"/>
      <c r="E678" s="14" t="s">
        <v>281</v>
      </c>
      <c r="F678" s="15">
        <v>212319.31</v>
      </c>
      <c r="G678" s="16">
        <v>-6.5601690301757304E-2</v>
      </c>
      <c r="H678" s="17">
        <v>60093.279999999999</v>
      </c>
      <c r="I678" s="16">
        <v>-1.0603857627590901E-2</v>
      </c>
      <c r="J678" s="17">
        <v>95905.3</v>
      </c>
      <c r="K678" s="16">
        <v>-3.3809394408121701E-3</v>
      </c>
      <c r="L678" s="18">
        <v>3.5331622770466198</v>
      </c>
      <c r="M678" s="16">
        <v>-5.5587272194422298E-2</v>
      </c>
      <c r="N678" s="18">
        <v>2.21384334338144</v>
      </c>
      <c r="O678" s="16">
        <v>-6.2431829094292103E-2</v>
      </c>
      <c r="P678" s="15">
        <v>721583.27</v>
      </c>
      <c r="Q678" s="16">
        <v>-2.12327428080335E-2</v>
      </c>
      <c r="R678" s="17">
        <v>207002.03</v>
      </c>
      <c r="S678" s="16">
        <v>1.0919385048629399E-2</v>
      </c>
      <c r="T678" s="17">
        <v>328995.03000000003</v>
      </c>
      <c r="U678" s="16">
        <v>6.3865213381791696E-3</v>
      </c>
      <c r="V678" s="18">
        <v>3.4858753317539901</v>
      </c>
      <c r="W678" s="16">
        <v>-3.1804838577822202E-2</v>
      </c>
      <c r="X678" s="18">
        <v>2.1932953516045499</v>
      </c>
      <c r="Y678" s="16">
        <v>-2.7443992502490799E-2</v>
      </c>
      <c r="Z678" s="15">
        <v>1360285.22</v>
      </c>
      <c r="AA678" s="16">
        <v>-3.2091362061911002E-2</v>
      </c>
      <c r="AB678" s="17">
        <v>393926.11</v>
      </c>
      <c r="AC678" s="16">
        <v>-2.2787996285798601E-2</v>
      </c>
      <c r="AD678" s="17">
        <v>629913.13</v>
      </c>
      <c r="AE678" s="16">
        <v>-4.2057702327407499E-2</v>
      </c>
      <c r="AF678" s="18">
        <v>3.45314815511975</v>
      </c>
      <c r="AG678" s="16">
        <v>-9.52031467148577E-3</v>
      </c>
      <c r="AH678" s="18">
        <v>2.1594806572773</v>
      </c>
      <c r="AI678" s="16">
        <v>1.04039045876881E-2</v>
      </c>
      <c r="AJ678" s="15">
        <v>2748479.64</v>
      </c>
      <c r="AK678" s="16">
        <v>-4.3009806728044201E-3</v>
      </c>
      <c r="AL678" s="17">
        <v>785037.63</v>
      </c>
      <c r="AM678" s="16">
        <v>-1.71290297859607E-2</v>
      </c>
      <c r="AN678" s="17">
        <v>1248355.94</v>
      </c>
      <c r="AO678" s="16">
        <v>-3.7476011419496601E-2</v>
      </c>
      <c r="AP678" s="18">
        <v>3.5010801201975501</v>
      </c>
      <c r="AQ678" s="16">
        <v>1.30516105388307E-2</v>
      </c>
      <c r="AR678" s="18">
        <v>2.2016794665149799</v>
      </c>
      <c r="AS678" s="16">
        <v>3.44667053915379E-2</v>
      </c>
    </row>
    <row r="679" spans="2:45" x14ac:dyDescent="0.2">
      <c r="B679" s="29"/>
      <c r="C679" s="29"/>
      <c r="D679" s="29"/>
      <c r="E679" s="14" t="s">
        <v>282</v>
      </c>
      <c r="F679" s="15">
        <v>535844.48</v>
      </c>
      <c r="G679" s="16">
        <v>9.9025180068311406E-3</v>
      </c>
      <c r="H679" s="17">
        <v>147079.60999999999</v>
      </c>
      <c r="I679" s="16">
        <v>9.9529520533382793E-3</v>
      </c>
      <c r="J679" s="17">
        <v>240184.8</v>
      </c>
      <c r="K679" s="16">
        <v>3.8812661462442201E-2</v>
      </c>
      <c r="L679" s="18">
        <v>3.6432275010791799</v>
      </c>
      <c r="M679" s="16">
        <v>-4.9937025684822501E-5</v>
      </c>
      <c r="N679" s="18">
        <v>2.2309674883672899</v>
      </c>
      <c r="O679" s="16">
        <v>-2.7829987569569399E-2</v>
      </c>
      <c r="P679" s="15">
        <v>1803565.13</v>
      </c>
      <c r="Q679" s="16">
        <v>5.5802494427864703E-2</v>
      </c>
      <c r="R679" s="17">
        <v>478763.61</v>
      </c>
      <c r="S679" s="16">
        <v>2.8278497882783801E-2</v>
      </c>
      <c r="T679" s="17">
        <v>770524.6</v>
      </c>
      <c r="U679" s="16">
        <v>3.6116245546035701E-2</v>
      </c>
      <c r="V679" s="18">
        <v>3.76713077671045</v>
      </c>
      <c r="W679" s="16">
        <v>2.6767064177411599E-2</v>
      </c>
      <c r="X679" s="18">
        <v>2.3406976623458902</v>
      </c>
      <c r="Y679" s="16">
        <v>1.9000038814616201E-2</v>
      </c>
      <c r="Z679" s="15">
        <v>3418329.45</v>
      </c>
      <c r="AA679" s="16">
        <v>-5.9987197287736096E-3</v>
      </c>
      <c r="AB679" s="17">
        <v>916579.77</v>
      </c>
      <c r="AC679" s="16">
        <v>-3.6576478102043598E-2</v>
      </c>
      <c r="AD679" s="17">
        <v>1475362</v>
      </c>
      <c r="AE679" s="16">
        <v>-2.2634976400405502E-2</v>
      </c>
      <c r="AF679" s="18">
        <v>3.7294402100975899</v>
      </c>
      <c r="AG679" s="16">
        <v>3.1738646273687998E-2</v>
      </c>
      <c r="AH679" s="18">
        <v>2.3169428587695799</v>
      </c>
      <c r="AI679" s="16">
        <v>1.7021538800684001E-2</v>
      </c>
      <c r="AJ679" s="15">
        <v>6632196.8399999999</v>
      </c>
      <c r="AK679" s="16">
        <v>-3.13954810630045E-2</v>
      </c>
      <c r="AL679" s="17">
        <v>1813540.36</v>
      </c>
      <c r="AM679" s="16">
        <v>-5.1912870248603103E-2</v>
      </c>
      <c r="AN679" s="17">
        <v>2915900.52</v>
      </c>
      <c r="AO679" s="16">
        <v>-4.11557868400022E-2</v>
      </c>
      <c r="AP679" s="18">
        <v>3.6570439711636702</v>
      </c>
      <c r="AQ679" s="16">
        <v>2.1640826609447401E-2</v>
      </c>
      <c r="AR679" s="18">
        <v>2.2744935207871899</v>
      </c>
      <c r="AS679" s="16">
        <v>1.01792404261701E-2</v>
      </c>
    </row>
    <row r="680" spans="2:45" x14ac:dyDescent="0.2">
      <c r="B680" s="29"/>
      <c r="C680" s="29"/>
      <c r="D680" s="29"/>
      <c r="E680" s="14" t="s">
        <v>283</v>
      </c>
      <c r="F680" s="15">
        <v>492773.85</v>
      </c>
      <c r="G680" s="16">
        <v>-0.125397359205907</v>
      </c>
      <c r="H680" s="17">
        <v>129863.78</v>
      </c>
      <c r="I680" s="16">
        <v>-0.13336876901706701</v>
      </c>
      <c r="J680" s="17">
        <v>204687.49</v>
      </c>
      <c r="K680" s="16">
        <v>-0.26526359211718598</v>
      </c>
      <c r="L680" s="18">
        <v>3.7945441754429101</v>
      </c>
      <c r="M680" s="16">
        <v>9.1981566393806707E-3</v>
      </c>
      <c r="N680" s="18">
        <v>2.4074448809744098</v>
      </c>
      <c r="O680" s="16">
        <v>0.190362463885942</v>
      </c>
      <c r="P680" s="15">
        <v>1682773.01</v>
      </c>
      <c r="Q680" s="16">
        <v>-9.6391831706497497E-2</v>
      </c>
      <c r="R680" s="17">
        <v>447005.41</v>
      </c>
      <c r="S680" s="16">
        <v>-9.1389480799808298E-2</v>
      </c>
      <c r="T680" s="17">
        <v>704642.99</v>
      </c>
      <c r="U680" s="16">
        <v>-0.22324710017174099</v>
      </c>
      <c r="V680" s="18">
        <v>3.7645473015639799</v>
      </c>
      <c r="W680" s="16">
        <v>-5.5054952600511404E-3</v>
      </c>
      <c r="X680" s="18">
        <v>2.3881214088285998</v>
      </c>
      <c r="Y680" s="16">
        <v>0.163314830872586</v>
      </c>
      <c r="Z680" s="15">
        <v>3213403.31</v>
      </c>
      <c r="AA680" s="16">
        <v>-0.12126206490710401</v>
      </c>
      <c r="AB680" s="17">
        <v>863893.14</v>
      </c>
      <c r="AC680" s="16">
        <v>-0.10269584756041</v>
      </c>
      <c r="AD680" s="17">
        <v>1387447.21</v>
      </c>
      <c r="AE680" s="16">
        <v>-0.20731307478309</v>
      </c>
      <c r="AF680" s="18">
        <v>3.7196768456802398</v>
      </c>
      <c r="AG680" s="16">
        <v>-2.0691108244864101E-2</v>
      </c>
      <c r="AH680" s="18">
        <v>2.3160544681191899</v>
      </c>
      <c r="AI680" s="16">
        <v>0.10855611104275401</v>
      </c>
      <c r="AJ680" s="15">
        <v>6357234.21</v>
      </c>
      <c r="AK680" s="16">
        <v>-0.111279313784946</v>
      </c>
      <c r="AL680" s="17">
        <v>1732598.18</v>
      </c>
      <c r="AM680" s="16">
        <v>-9.4872950871913206E-2</v>
      </c>
      <c r="AN680" s="17">
        <v>2846768.77</v>
      </c>
      <c r="AO680" s="16">
        <v>-0.15689423069969</v>
      </c>
      <c r="AP680" s="18">
        <v>3.6691913239802698</v>
      </c>
      <c r="AQ680" s="16">
        <v>-1.8126033167208101E-2</v>
      </c>
      <c r="AR680" s="18">
        <v>2.2331403509109</v>
      </c>
      <c r="AS680" s="16">
        <v>5.4103433490437398E-2</v>
      </c>
    </row>
    <row r="681" spans="2:45" x14ac:dyDescent="0.2">
      <c r="B681" s="29"/>
      <c r="C681" s="29"/>
      <c r="D681" s="29"/>
      <c r="E681" s="14" t="s">
        <v>284</v>
      </c>
      <c r="F681" s="15">
        <v>508619.97</v>
      </c>
      <c r="G681" s="16">
        <v>5.1039927581602801E-3</v>
      </c>
      <c r="H681" s="17">
        <v>150282.15</v>
      </c>
      <c r="I681" s="16">
        <v>0.120298659537252</v>
      </c>
      <c r="J681" s="17">
        <v>241475.55</v>
      </c>
      <c r="K681" s="16">
        <v>0.167111244938381</v>
      </c>
      <c r="L681" s="18">
        <v>3.3844336802474499</v>
      </c>
      <c r="M681" s="16">
        <v>-0.10282496171750601</v>
      </c>
      <c r="N681" s="18">
        <v>2.1063000788278599</v>
      </c>
      <c r="O681" s="16">
        <v>-0.138810462912448</v>
      </c>
      <c r="P681" s="15">
        <v>1802664.72</v>
      </c>
      <c r="Q681" s="16">
        <v>6.3493911648102697E-2</v>
      </c>
      <c r="R681" s="17">
        <v>510678.39</v>
      </c>
      <c r="S681" s="16">
        <v>0.106277039349992</v>
      </c>
      <c r="T681" s="17">
        <v>799764.52</v>
      </c>
      <c r="U681" s="16">
        <v>0.112104803577004</v>
      </c>
      <c r="V681" s="18">
        <v>3.5299412610743102</v>
      </c>
      <c r="W681" s="16">
        <v>-3.8673068481134699E-2</v>
      </c>
      <c r="X681" s="18">
        <v>2.2539943632408201</v>
      </c>
      <c r="Y681" s="16">
        <v>-4.3710711232023802E-2</v>
      </c>
      <c r="Z681" s="15">
        <v>3349689.19</v>
      </c>
      <c r="AA681" s="16">
        <v>2.4486746678023599E-2</v>
      </c>
      <c r="AB681" s="17">
        <v>958615.32</v>
      </c>
      <c r="AC681" s="16">
        <v>6.3778517528145395E-2</v>
      </c>
      <c r="AD681" s="17">
        <v>1517742.26</v>
      </c>
      <c r="AE681" s="16">
        <v>7.0707506952562102E-2</v>
      </c>
      <c r="AF681" s="18">
        <v>3.4942996633936501</v>
      </c>
      <c r="AG681" s="16">
        <v>-3.6936044677253303E-2</v>
      </c>
      <c r="AH681" s="18">
        <v>2.20702109856254</v>
      </c>
      <c r="AI681" s="16">
        <v>-4.3168428328378597E-2</v>
      </c>
      <c r="AJ681" s="15">
        <v>6795404.0499999998</v>
      </c>
      <c r="AK681" s="16">
        <v>3.7694759640311201E-2</v>
      </c>
      <c r="AL681" s="17">
        <v>1916044.63</v>
      </c>
      <c r="AM681" s="16">
        <v>5.4094222803679398E-2</v>
      </c>
      <c r="AN681" s="17">
        <v>3043006.43</v>
      </c>
      <c r="AO681" s="16">
        <v>5.95858054759104E-2</v>
      </c>
      <c r="AP681" s="18">
        <v>3.5465792099007598</v>
      </c>
      <c r="AQ681" s="16">
        <v>-1.55578721603738E-2</v>
      </c>
      <c r="AR681" s="18">
        <v>2.2331218176229699</v>
      </c>
      <c r="AS681" s="16">
        <v>-2.0660002920449599E-2</v>
      </c>
    </row>
    <row r="682" spans="2:45" x14ac:dyDescent="0.2">
      <c r="B682" s="29"/>
      <c r="C682" s="29"/>
      <c r="D682" s="29"/>
      <c r="E682" s="14" t="s">
        <v>285</v>
      </c>
      <c r="F682" s="15">
        <v>199592.12</v>
      </c>
      <c r="G682" s="16">
        <v>-5.5440764782450601E-2</v>
      </c>
      <c r="H682" s="17">
        <v>65828.289999999994</v>
      </c>
      <c r="I682" s="16">
        <v>7.2276192162488401E-2</v>
      </c>
      <c r="J682" s="17">
        <v>115064.67</v>
      </c>
      <c r="K682" s="16">
        <v>0.10692621394266399</v>
      </c>
      <c r="L682" s="18">
        <v>3.0320113130692001</v>
      </c>
      <c r="M682" s="16">
        <v>-0.119108265089211</v>
      </c>
      <c r="N682" s="18">
        <v>1.73460819902408</v>
      </c>
      <c r="O682" s="16">
        <v>-0.14668274784711599</v>
      </c>
      <c r="P682" s="15">
        <v>742049.56</v>
      </c>
      <c r="Q682" s="16">
        <v>3.4931226439627899E-2</v>
      </c>
      <c r="R682" s="17">
        <v>223542.27</v>
      </c>
      <c r="S682" s="16">
        <v>8.24653054362217E-2</v>
      </c>
      <c r="T682" s="17">
        <v>381033.17</v>
      </c>
      <c r="U682" s="16">
        <v>8.1260339006618207E-2</v>
      </c>
      <c r="V682" s="18">
        <v>3.3195044498742901</v>
      </c>
      <c r="W682" s="16">
        <v>-4.3912796796233597E-2</v>
      </c>
      <c r="X682" s="18">
        <v>1.94746709321921</v>
      </c>
      <c r="Y682" s="16">
        <v>-4.2847324456156598E-2</v>
      </c>
      <c r="Z682" s="15">
        <v>1344233.36</v>
      </c>
      <c r="AA682" s="16">
        <v>6.1232554828670304E-3</v>
      </c>
      <c r="AB682" s="17">
        <v>409997.54</v>
      </c>
      <c r="AC682" s="16">
        <v>5.9509873993543502E-2</v>
      </c>
      <c r="AD682" s="17">
        <v>706971.45</v>
      </c>
      <c r="AE682" s="16">
        <v>8.0556030430114597E-2</v>
      </c>
      <c r="AF682" s="18">
        <v>3.2786376230452499</v>
      </c>
      <c r="AG682" s="16">
        <v>-5.0388033015161801E-2</v>
      </c>
      <c r="AH682" s="18">
        <v>1.90139695174395</v>
      </c>
      <c r="AI682" s="16">
        <v>-6.8883771735205199E-2</v>
      </c>
      <c r="AJ682" s="15">
        <v>2818685.88</v>
      </c>
      <c r="AK682" s="16">
        <v>3.8264222960969398E-3</v>
      </c>
      <c r="AL682" s="17">
        <v>837947.23</v>
      </c>
      <c r="AM682" s="16">
        <v>2.7820082624521101E-2</v>
      </c>
      <c r="AN682" s="17">
        <v>1431914.02</v>
      </c>
      <c r="AO682" s="16">
        <v>4.8752917623436497E-2</v>
      </c>
      <c r="AP682" s="18">
        <v>3.3637987919597299</v>
      </c>
      <c r="AQ682" s="16">
        <v>-2.33442221396927E-2</v>
      </c>
      <c r="AR682" s="18">
        <v>1.96847425238563</v>
      </c>
      <c r="AS682" s="16">
        <v>-4.2838017012765003E-2</v>
      </c>
    </row>
    <row r="683" spans="2:45" x14ac:dyDescent="0.2">
      <c r="B683" s="29"/>
      <c r="C683" s="29"/>
      <c r="D683" s="29"/>
      <c r="E683" s="14" t="s">
        <v>286</v>
      </c>
      <c r="F683" s="15">
        <v>392682.98</v>
      </c>
      <c r="G683" s="16">
        <v>-3.2414747042490803E-2</v>
      </c>
      <c r="H683" s="17">
        <v>120068.07</v>
      </c>
      <c r="I683" s="16">
        <v>-4.6547903181644597E-2</v>
      </c>
      <c r="J683" s="17">
        <v>187083.82</v>
      </c>
      <c r="K683" s="16">
        <v>-1.6853409730062101E-2</v>
      </c>
      <c r="L683" s="18">
        <v>3.2705029738547502</v>
      </c>
      <c r="M683" s="16">
        <v>1.4823142333333501E-2</v>
      </c>
      <c r="N683" s="18">
        <v>2.09896815235011</v>
      </c>
      <c r="O683" s="16">
        <v>-1.5828094677270799E-2</v>
      </c>
      <c r="P683" s="15">
        <v>1420913.88</v>
      </c>
      <c r="Q683" s="16">
        <v>8.8913906390628294E-2</v>
      </c>
      <c r="R683" s="17">
        <v>435571.7</v>
      </c>
      <c r="S683" s="16">
        <v>0.109975155939217</v>
      </c>
      <c r="T683" s="17">
        <v>625011.68000000005</v>
      </c>
      <c r="U683" s="16">
        <v>9.6727447511254394E-2</v>
      </c>
      <c r="V683" s="18">
        <v>3.26218135843077</v>
      </c>
      <c r="W683" s="16">
        <v>-1.8974523380901599E-2</v>
      </c>
      <c r="X683" s="18">
        <v>2.2734197223322301</v>
      </c>
      <c r="Y683" s="16">
        <v>-7.1244146741808404E-3</v>
      </c>
      <c r="Z683" s="15">
        <v>2543132.46</v>
      </c>
      <c r="AA683" s="16">
        <v>7.45216618579643E-2</v>
      </c>
      <c r="AB683" s="17">
        <v>782248.12</v>
      </c>
      <c r="AC683" s="16">
        <v>0.114742784864315</v>
      </c>
      <c r="AD683" s="17">
        <v>1162959.3799999999</v>
      </c>
      <c r="AE683" s="16">
        <v>0.120191153860306</v>
      </c>
      <c r="AF683" s="18">
        <v>3.2510560204350498</v>
      </c>
      <c r="AG683" s="16">
        <v>-3.6081079467355399E-2</v>
      </c>
      <c r="AH683" s="18">
        <v>2.1867766869037202</v>
      </c>
      <c r="AI683" s="16">
        <v>-4.0769373909943098E-2</v>
      </c>
      <c r="AJ683" s="15">
        <v>4879114.8</v>
      </c>
      <c r="AK683" s="16">
        <v>8.4856738155035E-2</v>
      </c>
      <c r="AL683" s="17">
        <v>1473990.97</v>
      </c>
      <c r="AM683" s="16">
        <v>0.11561081352897599</v>
      </c>
      <c r="AN683" s="17">
        <v>2222473.12</v>
      </c>
      <c r="AO683" s="16">
        <v>0.115155982002605</v>
      </c>
      <c r="AP683" s="18">
        <v>3.3101388674043202</v>
      </c>
      <c r="AQ683" s="16">
        <v>-2.75670287532058E-2</v>
      </c>
      <c r="AR683" s="18">
        <v>2.19535379577504</v>
      </c>
      <c r="AS683" s="16">
        <v>-2.7170408746907501E-2</v>
      </c>
    </row>
    <row r="684" spans="2:45" x14ac:dyDescent="0.2">
      <c r="B684" s="29"/>
      <c r="C684" s="29"/>
      <c r="D684" s="29"/>
      <c r="E684" s="14" t="s">
        <v>287</v>
      </c>
      <c r="F684" s="15">
        <v>467467.21</v>
      </c>
      <c r="G684" s="16">
        <v>-6.9723048767423898E-2</v>
      </c>
      <c r="H684" s="17">
        <v>144742.47</v>
      </c>
      <c r="I684" s="16">
        <v>-8.2825861993691199E-2</v>
      </c>
      <c r="J684" s="17">
        <v>241482.68</v>
      </c>
      <c r="K684" s="16">
        <v>-1.5082513454774699E-2</v>
      </c>
      <c r="L684" s="18">
        <v>3.2296478704557101</v>
      </c>
      <c r="M684" s="16">
        <v>1.4286069224268901E-2</v>
      </c>
      <c r="N684" s="18">
        <v>1.9358208630117899</v>
      </c>
      <c r="O684" s="16">
        <v>-5.5477272014238098E-2</v>
      </c>
      <c r="P684" s="15">
        <v>1869014.24</v>
      </c>
      <c r="Q684" s="16">
        <v>8.72511276988652E-2</v>
      </c>
      <c r="R684" s="17">
        <v>585513.97</v>
      </c>
      <c r="S684" s="16">
        <v>0.136842495016749</v>
      </c>
      <c r="T684" s="17">
        <v>841367.99</v>
      </c>
      <c r="U684" s="16">
        <v>8.9100298251897705E-2</v>
      </c>
      <c r="V684" s="18">
        <v>3.1920916250725799</v>
      </c>
      <c r="W684" s="16">
        <v>-4.3622021111335299E-2</v>
      </c>
      <c r="X684" s="18">
        <v>2.22139927144126</v>
      </c>
      <c r="Y684" s="16">
        <v>-1.69788820735849E-3</v>
      </c>
      <c r="Z684" s="15">
        <v>3301802.67</v>
      </c>
      <c r="AA684" s="16">
        <v>6.07645014627409E-2</v>
      </c>
      <c r="AB684" s="17">
        <v>1041852.22</v>
      </c>
      <c r="AC684" s="16">
        <v>0.11359776017525899</v>
      </c>
      <c r="AD684" s="17">
        <v>1576151.7</v>
      </c>
      <c r="AE684" s="16">
        <v>8.8959549758011999E-2</v>
      </c>
      <c r="AF684" s="18">
        <v>3.1691660358510299</v>
      </c>
      <c r="AG684" s="16">
        <v>-4.7443754470378602E-2</v>
      </c>
      <c r="AH684" s="18">
        <v>2.0948508129008099</v>
      </c>
      <c r="AI684" s="16">
        <v>-2.58917315170583E-2</v>
      </c>
      <c r="AJ684" s="15">
        <v>5949419.3600000003</v>
      </c>
      <c r="AK684" s="16">
        <v>9.2728636776054502E-2</v>
      </c>
      <c r="AL684" s="17">
        <v>1856362.03</v>
      </c>
      <c r="AM684" s="16">
        <v>0.15655218436985199</v>
      </c>
      <c r="AN684" s="17">
        <v>2861367.69</v>
      </c>
      <c r="AO684" s="16">
        <v>0.123199779116466</v>
      </c>
      <c r="AP684" s="18">
        <v>3.2048809789543</v>
      </c>
      <c r="AQ684" s="16">
        <v>-5.5184321517296499E-2</v>
      </c>
      <c r="AR684" s="18">
        <v>2.0792222477356601</v>
      </c>
      <c r="AS684" s="16">
        <v>-2.71288713788569E-2</v>
      </c>
    </row>
    <row r="685" spans="2:45" x14ac:dyDescent="0.2">
      <c r="B685" s="29"/>
      <c r="C685" s="29"/>
      <c r="D685" s="29"/>
      <c r="E685" s="14" t="s">
        <v>288</v>
      </c>
      <c r="F685" s="15">
        <v>500844.68</v>
      </c>
      <c r="G685" s="16">
        <v>-1.955306218159E-2</v>
      </c>
      <c r="H685" s="17">
        <v>137540.68</v>
      </c>
      <c r="I685" s="16">
        <v>-8.3185658785572894E-2</v>
      </c>
      <c r="J685" s="17">
        <v>221926.67</v>
      </c>
      <c r="K685" s="16">
        <v>-2.1522118746573601E-2</v>
      </c>
      <c r="L685" s="18">
        <v>3.6414294301874901</v>
      </c>
      <c r="M685" s="16">
        <v>6.9406196809371698E-2</v>
      </c>
      <c r="N685" s="18">
        <v>2.2568025735708099</v>
      </c>
      <c r="O685" s="16">
        <v>2.01236696578275E-3</v>
      </c>
      <c r="P685" s="15">
        <v>1658205.23</v>
      </c>
      <c r="Q685" s="16">
        <v>3.0016142293492198E-2</v>
      </c>
      <c r="R685" s="17">
        <v>445635.12</v>
      </c>
      <c r="S685" s="16">
        <v>-5.4944616823815698E-2</v>
      </c>
      <c r="T685" s="17">
        <v>709654.99</v>
      </c>
      <c r="U685" s="16">
        <v>-6.1576061480353803E-3</v>
      </c>
      <c r="V685" s="18">
        <v>3.7209931524247901</v>
      </c>
      <c r="W685" s="16">
        <v>8.9900296458571505E-2</v>
      </c>
      <c r="X685" s="18">
        <v>2.3366357643733302</v>
      </c>
      <c r="Y685" s="16">
        <v>3.6397872203181303E-2</v>
      </c>
      <c r="Z685" s="15">
        <v>3169336.67</v>
      </c>
      <c r="AA685" s="16">
        <v>-2.4674060554770599E-2</v>
      </c>
      <c r="AB685" s="17">
        <v>867483.89</v>
      </c>
      <c r="AC685" s="16">
        <v>-9.5391049116641993E-2</v>
      </c>
      <c r="AD685" s="17">
        <v>1394225.91</v>
      </c>
      <c r="AE685" s="16">
        <v>-4.9475613376979803E-2</v>
      </c>
      <c r="AF685" s="18">
        <v>3.65348187618793</v>
      </c>
      <c r="AG685" s="16">
        <v>7.8174097761044503E-2</v>
      </c>
      <c r="AH685" s="18">
        <v>2.2731873272961902</v>
      </c>
      <c r="AI685" s="16">
        <v>2.6092495017748001E-2</v>
      </c>
      <c r="AJ685" s="15">
        <v>6205482.0199999996</v>
      </c>
      <c r="AK685" s="16">
        <v>-6.2832530140502496E-2</v>
      </c>
      <c r="AL685" s="17">
        <v>1748797.03</v>
      </c>
      <c r="AM685" s="16">
        <v>-0.107822524681965</v>
      </c>
      <c r="AN685" s="17">
        <v>2805863.09</v>
      </c>
      <c r="AO685" s="16">
        <v>-6.8804349499891101E-2</v>
      </c>
      <c r="AP685" s="18">
        <v>3.5484289563323399</v>
      </c>
      <c r="AQ685" s="16">
        <v>5.0427180450195702E-2</v>
      </c>
      <c r="AR685" s="18">
        <v>2.2116125487790601</v>
      </c>
      <c r="AS685" s="16">
        <v>6.4130662081392899E-3</v>
      </c>
    </row>
    <row r="686" spans="2:45" x14ac:dyDescent="0.2">
      <c r="B686" s="29"/>
      <c r="C686" s="29"/>
      <c r="D686" s="29"/>
      <c r="E686" s="14" t="s">
        <v>289</v>
      </c>
      <c r="F686" s="15">
        <v>194209.42</v>
      </c>
      <c r="G686" s="16">
        <v>2.8970308175964798E-2</v>
      </c>
      <c r="H686" s="17">
        <v>56463.71</v>
      </c>
      <c r="I686" s="16">
        <v>7.7023071881511598E-2</v>
      </c>
      <c r="J686" s="17">
        <v>88253.51</v>
      </c>
      <c r="K686" s="16">
        <v>0.103474261501871</v>
      </c>
      <c r="L686" s="18">
        <v>3.43954408946915</v>
      </c>
      <c r="M686" s="16">
        <v>-4.4616280709382297E-2</v>
      </c>
      <c r="N686" s="18">
        <v>2.20058578973233</v>
      </c>
      <c r="O686" s="16">
        <v>-6.7517617696404603E-2</v>
      </c>
      <c r="P686" s="15">
        <v>656934.65</v>
      </c>
      <c r="Q686" s="16">
        <v>6.6251635487579397E-2</v>
      </c>
      <c r="R686" s="17">
        <v>186665.71</v>
      </c>
      <c r="S686" s="16">
        <v>9.2599896140043297E-2</v>
      </c>
      <c r="T686" s="17">
        <v>285623.67999999999</v>
      </c>
      <c r="U686" s="16">
        <v>8.7014086283419098E-2</v>
      </c>
      <c r="V686" s="18">
        <v>3.5193108043250199</v>
      </c>
      <c r="W686" s="16">
        <v>-2.4115196006834198E-2</v>
      </c>
      <c r="X686" s="18">
        <v>2.3000006512065099</v>
      </c>
      <c r="Y686" s="16">
        <v>-1.91004431845294E-2</v>
      </c>
      <c r="Z686" s="15">
        <v>1228097.06</v>
      </c>
      <c r="AA686" s="16">
        <v>3.4281507272719301E-2</v>
      </c>
      <c r="AB686" s="17">
        <v>350593.73</v>
      </c>
      <c r="AC686" s="16">
        <v>5.6678047407294901E-2</v>
      </c>
      <c r="AD686" s="17">
        <v>541832.84</v>
      </c>
      <c r="AE686" s="16">
        <v>4.0344307366130101E-2</v>
      </c>
      <c r="AF686" s="18">
        <v>3.5029065123326699</v>
      </c>
      <c r="AG686" s="16">
        <v>-2.1195235568230501E-2</v>
      </c>
      <c r="AH686" s="18">
        <v>2.26656077176865</v>
      </c>
      <c r="AI686" s="16">
        <v>-5.8276861328343602E-3</v>
      </c>
      <c r="AJ686" s="15">
        <v>2489481.79</v>
      </c>
      <c r="AK686" s="16">
        <v>3.0189085379025302E-2</v>
      </c>
      <c r="AL686" s="17">
        <v>704580.3</v>
      </c>
      <c r="AM686" s="16">
        <v>3.5244553610667001E-2</v>
      </c>
      <c r="AN686" s="17">
        <v>1093340.74</v>
      </c>
      <c r="AO686" s="16">
        <v>1.66104782423151E-2</v>
      </c>
      <c r="AP686" s="18">
        <v>3.5332832751639498</v>
      </c>
      <c r="AQ686" s="16">
        <v>-4.8833565112799101E-3</v>
      </c>
      <c r="AR686" s="18">
        <v>2.2769496268839302</v>
      </c>
      <c r="AS686" s="16">
        <v>1.3356745210994799E-2</v>
      </c>
    </row>
    <row r="687" spans="2:45" x14ac:dyDescent="0.2">
      <c r="B687" s="29"/>
      <c r="C687" s="29"/>
      <c r="D687" s="29"/>
      <c r="E687" s="14" t="s">
        <v>290</v>
      </c>
      <c r="F687" s="15">
        <v>159105.15</v>
      </c>
      <c r="G687" s="16">
        <v>4.6492630029735499E-2</v>
      </c>
      <c r="H687" s="17">
        <v>44631.45</v>
      </c>
      <c r="I687" s="16">
        <v>2.84315327187524E-2</v>
      </c>
      <c r="J687" s="17">
        <v>65743.41</v>
      </c>
      <c r="K687" s="16">
        <v>6.6247444804202804E-2</v>
      </c>
      <c r="L687" s="18">
        <v>3.5648662546253802</v>
      </c>
      <c r="M687" s="16">
        <v>1.7561788739826899E-2</v>
      </c>
      <c r="N687" s="18">
        <v>2.4200927515016302</v>
      </c>
      <c r="O687" s="16">
        <v>-1.8527420507061399E-2</v>
      </c>
      <c r="P687" s="15">
        <v>506933.47</v>
      </c>
      <c r="Q687" s="16">
        <v>-1.4422849695371101E-2</v>
      </c>
      <c r="R687" s="17">
        <v>141121.95000000001</v>
      </c>
      <c r="S687" s="16">
        <v>-4.5203172977674497E-2</v>
      </c>
      <c r="T687" s="17">
        <v>211637.39</v>
      </c>
      <c r="U687" s="16">
        <v>-1.0948677071461599E-2</v>
      </c>
      <c r="V687" s="18">
        <v>3.5921659954387</v>
      </c>
      <c r="W687" s="16">
        <v>3.2237563438806599E-2</v>
      </c>
      <c r="X687" s="18">
        <v>2.3952925803895</v>
      </c>
      <c r="Y687" s="16">
        <v>-3.5126312895702302E-3</v>
      </c>
      <c r="Z687" s="15">
        <v>969261.11</v>
      </c>
      <c r="AA687" s="16">
        <v>-1.92218078451642E-2</v>
      </c>
      <c r="AB687" s="17">
        <v>271876.51</v>
      </c>
      <c r="AC687" s="16">
        <v>-3.8941061211735302E-2</v>
      </c>
      <c r="AD687" s="17">
        <v>401894.47</v>
      </c>
      <c r="AE687" s="16">
        <v>-2.5410013030197701E-2</v>
      </c>
      <c r="AF687" s="18">
        <v>3.5650785351040399</v>
      </c>
      <c r="AG687" s="16">
        <v>2.05182560306175E-2</v>
      </c>
      <c r="AH687" s="18">
        <v>2.41173039778328</v>
      </c>
      <c r="AI687" s="16">
        <v>6.3495472637412204E-3</v>
      </c>
      <c r="AJ687" s="15">
        <v>1878579.31</v>
      </c>
      <c r="AK687" s="16">
        <v>-9.8450557528835508E-3</v>
      </c>
      <c r="AL687" s="17">
        <v>534077.05000000005</v>
      </c>
      <c r="AM687" s="16">
        <v>-2.2977301402593599E-2</v>
      </c>
      <c r="AN687" s="17">
        <v>790494.67</v>
      </c>
      <c r="AO687" s="16">
        <v>-1.23614449645542E-2</v>
      </c>
      <c r="AP687" s="18">
        <v>3.51743125828005</v>
      </c>
      <c r="AQ687" s="16">
        <v>1.34410855229489E-2</v>
      </c>
      <c r="AR687" s="18">
        <v>2.3764604383733499</v>
      </c>
      <c r="AS687" s="16">
        <v>2.5478847487686602E-3</v>
      </c>
    </row>
    <row r="688" spans="2:45" x14ac:dyDescent="0.2">
      <c r="B688" s="29"/>
      <c r="C688" s="29"/>
      <c r="D688" s="29"/>
      <c r="E688" s="14" t="s">
        <v>291</v>
      </c>
      <c r="F688" s="15">
        <v>224904.74</v>
      </c>
      <c r="G688" s="16">
        <v>-3.97681317330092E-2</v>
      </c>
      <c r="H688" s="17">
        <v>60209.89</v>
      </c>
      <c r="I688" s="16">
        <v>-0.11361109258636901</v>
      </c>
      <c r="J688" s="17">
        <v>102875.5</v>
      </c>
      <c r="K688" s="16">
        <v>-0.14502449892861599</v>
      </c>
      <c r="L688" s="18">
        <v>3.7353454723135999</v>
      </c>
      <c r="M688" s="16">
        <v>8.3307631938698098E-2</v>
      </c>
      <c r="N688" s="18">
        <v>2.1861836880501202</v>
      </c>
      <c r="O688" s="16">
        <v>0.12311038978743601</v>
      </c>
      <c r="P688" s="15">
        <v>729726.96</v>
      </c>
      <c r="Q688" s="16">
        <v>-3.39381907444187E-2</v>
      </c>
      <c r="R688" s="17">
        <v>194660.22</v>
      </c>
      <c r="S688" s="16">
        <v>-6.5436734276876601E-2</v>
      </c>
      <c r="T688" s="17">
        <v>327499.93</v>
      </c>
      <c r="U688" s="16">
        <v>-9.8459800134964096E-2</v>
      </c>
      <c r="V688" s="18">
        <v>3.7487215415661201</v>
      </c>
      <c r="W688" s="16">
        <v>3.3704024850672698E-2</v>
      </c>
      <c r="X688" s="18">
        <v>2.2281743999151402</v>
      </c>
      <c r="Y688" s="16">
        <v>7.1568200064960494E-2</v>
      </c>
      <c r="Z688" s="15">
        <v>1382614.54</v>
      </c>
      <c r="AA688" s="16">
        <v>-2.0780357748956702E-2</v>
      </c>
      <c r="AB688" s="17">
        <v>373449.28</v>
      </c>
      <c r="AC688" s="16">
        <v>-3.0302400824762502E-2</v>
      </c>
      <c r="AD688" s="17">
        <v>629435.68999999994</v>
      </c>
      <c r="AE688" s="16">
        <v>-5.4074718570123498E-2</v>
      </c>
      <c r="AF688" s="18">
        <v>3.7022819805677498</v>
      </c>
      <c r="AG688" s="16">
        <v>9.8196005475363092E-3</v>
      </c>
      <c r="AH688" s="18">
        <v>2.1965938092897099</v>
      </c>
      <c r="AI688" s="16">
        <v>3.5197664630380002E-2</v>
      </c>
      <c r="AJ688" s="15">
        <v>2769478.11</v>
      </c>
      <c r="AK688" s="16">
        <v>2.5447069112298101E-2</v>
      </c>
      <c r="AL688" s="17">
        <v>758503.8</v>
      </c>
      <c r="AM688" s="16">
        <v>1.4494695897877601E-2</v>
      </c>
      <c r="AN688" s="17">
        <v>1273138.19</v>
      </c>
      <c r="AO688" s="16">
        <v>-1.0828158213395099E-2</v>
      </c>
      <c r="AP688" s="18">
        <v>3.65123827988733</v>
      </c>
      <c r="AQ688" s="16">
        <v>1.0795890070895899E-2</v>
      </c>
      <c r="AR688" s="18">
        <v>2.1753161846476399</v>
      </c>
      <c r="AS688" s="16">
        <v>3.6672321019747399E-2</v>
      </c>
    </row>
    <row r="689" spans="2:45" x14ac:dyDescent="0.2">
      <c r="B689" s="29"/>
      <c r="C689" s="29"/>
      <c r="D689" s="29"/>
      <c r="E689" s="14" t="s">
        <v>292</v>
      </c>
      <c r="F689" s="15">
        <v>1439969.28</v>
      </c>
      <c r="G689" s="16">
        <v>-3.05586720498068E-4</v>
      </c>
      <c r="H689" s="17">
        <v>380921.26</v>
      </c>
      <c r="I689" s="16">
        <v>-1.4156736965868499E-2</v>
      </c>
      <c r="J689" s="17">
        <v>676797.3</v>
      </c>
      <c r="K689" s="16">
        <v>-1.16274866966762E-2</v>
      </c>
      <c r="L689" s="18">
        <v>3.7802281762902901</v>
      </c>
      <c r="M689" s="16">
        <v>1.4050053152202599E-2</v>
      </c>
      <c r="N689" s="18">
        <v>2.1276226722535698</v>
      </c>
      <c r="O689" s="16">
        <v>1.14550939284404E-2</v>
      </c>
      <c r="P689" s="15">
        <v>4889222.3499999996</v>
      </c>
      <c r="Q689" s="16">
        <v>4.6963131170863301E-2</v>
      </c>
      <c r="R689" s="17">
        <v>1277390.58</v>
      </c>
      <c r="S689" s="16">
        <v>3.9937407908809203E-2</v>
      </c>
      <c r="T689" s="17">
        <v>2249812.37</v>
      </c>
      <c r="U689" s="16">
        <v>3.7924356278452601E-2</v>
      </c>
      <c r="V689" s="18">
        <v>3.8275077541279501</v>
      </c>
      <c r="W689" s="16">
        <v>6.7559097390121796E-3</v>
      </c>
      <c r="X689" s="18">
        <v>2.1731689340831601</v>
      </c>
      <c r="Y689" s="16">
        <v>8.7085102471433796E-3</v>
      </c>
      <c r="Z689" s="15">
        <v>9332448.9900000002</v>
      </c>
      <c r="AA689" s="16">
        <v>3.1931358414719203E-2</v>
      </c>
      <c r="AB689" s="17">
        <v>2448583.38</v>
      </c>
      <c r="AC689" s="16">
        <v>3.24511255608868E-2</v>
      </c>
      <c r="AD689" s="17">
        <v>4321449.96</v>
      </c>
      <c r="AE689" s="16">
        <v>3.4341767399273901E-2</v>
      </c>
      <c r="AF689" s="18">
        <v>3.8113666319176001</v>
      </c>
      <c r="AG689" s="16">
        <v>-5.0343026735057497E-4</v>
      </c>
      <c r="AH689" s="18">
        <v>2.15956428429869</v>
      </c>
      <c r="AI689" s="16">
        <v>-2.3303796293707899E-3</v>
      </c>
      <c r="AJ689" s="15">
        <v>17806151.609999999</v>
      </c>
      <c r="AK689" s="16">
        <v>3.0826582746943498E-2</v>
      </c>
      <c r="AL689" s="17">
        <v>4724520.54</v>
      </c>
      <c r="AM689" s="16">
        <v>5.8691822297011802E-2</v>
      </c>
      <c r="AN689" s="17">
        <v>8331100.0700000003</v>
      </c>
      <c r="AO689" s="16">
        <v>6.0834802632158499E-2</v>
      </c>
      <c r="AP689" s="18">
        <v>3.7688801348718401</v>
      </c>
      <c r="AQ689" s="16">
        <v>-2.6320444687680699E-2</v>
      </c>
      <c r="AR689" s="18">
        <v>2.1373109745877801</v>
      </c>
      <c r="AS689" s="16">
        <v>-2.8287363697682501E-2</v>
      </c>
    </row>
    <row r="690" spans="2:45" x14ac:dyDescent="0.2">
      <c r="B690" s="29"/>
      <c r="C690" s="29"/>
      <c r="D690" s="29"/>
      <c r="E690" s="14" t="s">
        <v>293</v>
      </c>
      <c r="F690" s="15">
        <v>103806.53</v>
      </c>
      <c r="G690" s="16">
        <v>9.4691586214864492E-3</v>
      </c>
      <c r="H690" s="17">
        <v>29073.19</v>
      </c>
      <c r="I690" s="16">
        <v>4.8508891626262299E-3</v>
      </c>
      <c r="J690" s="17">
        <v>41638.720000000001</v>
      </c>
      <c r="K690" s="16">
        <v>5.2514171487065596E-3</v>
      </c>
      <c r="L690" s="18">
        <v>3.5705242527565799</v>
      </c>
      <c r="M690" s="16">
        <v>4.5959748940550002E-3</v>
      </c>
      <c r="N690" s="18">
        <v>2.4930288443064499</v>
      </c>
      <c r="O690" s="16">
        <v>4.1957080595251602E-3</v>
      </c>
      <c r="P690" s="15">
        <v>354861.27</v>
      </c>
      <c r="Q690" s="16">
        <v>2.1615205688642801E-2</v>
      </c>
      <c r="R690" s="17">
        <v>97650.19</v>
      </c>
      <c r="S690" s="16">
        <v>1.1035184132463199E-3</v>
      </c>
      <c r="T690" s="17">
        <v>135909.92000000001</v>
      </c>
      <c r="U690" s="16">
        <v>-1.5273164949848201E-2</v>
      </c>
      <c r="V690" s="18">
        <v>3.63400491079434</v>
      </c>
      <c r="W690" s="16">
        <v>2.0489077201434301E-2</v>
      </c>
      <c r="X690" s="18">
        <v>2.61100344993213</v>
      </c>
      <c r="Y690" s="16">
        <v>3.7460511205234102E-2</v>
      </c>
      <c r="Z690" s="15">
        <v>638424.29</v>
      </c>
      <c r="AA690" s="16">
        <v>-3.7771430184555498E-2</v>
      </c>
      <c r="AB690" s="17">
        <v>179755.95</v>
      </c>
      <c r="AC690" s="16">
        <v>-3.8111979323436497E-2</v>
      </c>
      <c r="AD690" s="17">
        <v>252450.58</v>
      </c>
      <c r="AE690" s="16">
        <v>-5.9761734599113298E-2</v>
      </c>
      <c r="AF690" s="18">
        <v>3.5516170118430002</v>
      </c>
      <c r="AG690" s="16">
        <v>3.5404239533139999E-4</v>
      </c>
      <c r="AH690" s="18">
        <v>2.5289079945865001</v>
      </c>
      <c r="AI690" s="16">
        <v>2.3388012617399499E-2</v>
      </c>
      <c r="AJ690" s="15">
        <v>1288416.2</v>
      </c>
      <c r="AK690" s="16">
        <v>-3.68193381518973E-2</v>
      </c>
      <c r="AL690" s="17">
        <v>366144.5</v>
      </c>
      <c r="AM690" s="16">
        <v>-3.6960443164241699E-2</v>
      </c>
      <c r="AN690" s="17">
        <v>521355.1</v>
      </c>
      <c r="AO690" s="16">
        <v>-5.7290330112052902E-2</v>
      </c>
      <c r="AP690" s="18">
        <v>3.5188735594826599</v>
      </c>
      <c r="AQ690" s="16">
        <v>1.46520473995887E-4</v>
      </c>
      <c r="AR690" s="18">
        <v>2.4712833920680901</v>
      </c>
      <c r="AS690" s="16">
        <v>2.17150546069915E-2</v>
      </c>
    </row>
    <row r="691" spans="2:45" x14ac:dyDescent="0.2">
      <c r="B691" s="29"/>
      <c r="C691" s="29"/>
      <c r="D691" s="29"/>
      <c r="E691" s="14" t="s">
        <v>294</v>
      </c>
      <c r="F691" s="15">
        <v>551323.98</v>
      </c>
      <c r="G691" s="16">
        <v>2.55060516454973E-2</v>
      </c>
      <c r="H691" s="17">
        <v>151292.67000000001</v>
      </c>
      <c r="I691" s="16">
        <v>2.1111094238002E-2</v>
      </c>
      <c r="J691" s="17">
        <v>224381.47</v>
      </c>
      <c r="K691" s="16">
        <v>5.7587670488232497E-2</v>
      </c>
      <c r="L691" s="18">
        <v>3.64408916836486</v>
      </c>
      <c r="M691" s="16">
        <v>4.3040932884730997E-3</v>
      </c>
      <c r="N691" s="18">
        <v>2.45708337680469</v>
      </c>
      <c r="O691" s="16">
        <v>-3.03347133651104E-2</v>
      </c>
      <c r="P691" s="15">
        <v>1786137.42</v>
      </c>
      <c r="Q691" s="16">
        <v>-1.9672996085991601E-2</v>
      </c>
      <c r="R691" s="17">
        <v>481232.38</v>
      </c>
      <c r="S691" s="16">
        <v>-5.6011289125620797E-2</v>
      </c>
      <c r="T691" s="17">
        <v>732968.78</v>
      </c>
      <c r="U691" s="16">
        <v>3.7247030402597298E-3</v>
      </c>
      <c r="V691" s="18">
        <v>3.7115902716271898</v>
      </c>
      <c r="W691" s="16">
        <v>3.8494414838891898E-2</v>
      </c>
      <c r="X691" s="18">
        <v>2.4368533404656101</v>
      </c>
      <c r="Y691" s="16">
        <v>-2.3310873046543699E-2</v>
      </c>
      <c r="Z691" s="15">
        <v>3416604.87</v>
      </c>
      <c r="AA691" s="16">
        <v>-1.2977655545801201E-2</v>
      </c>
      <c r="AB691" s="17">
        <v>925706.39</v>
      </c>
      <c r="AC691" s="16">
        <v>-3.9278271631094E-2</v>
      </c>
      <c r="AD691" s="17">
        <v>1392188.63</v>
      </c>
      <c r="AE691" s="16">
        <v>3.9783236410628397E-3</v>
      </c>
      <c r="AF691" s="18">
        <v>3.6908083458298302</v>
      </c>
      <c r="AG691" s="16">
        <v>2.73758938813067E-2</v>
      </c>
      <c r="AH691" s="18">
        <v>2.4541249629369601</v>
      </c>
      <c r="AI691" s="16">
        <v>-1.68887901138851E-2</v>
      </c>
      <c r="AJ691" s="15">
        <v>6458935.9800000004</v>
      </c>
      <c r="AK691" s="16">
        <v>-9.2867685812423402E-4</v>
      </c>
      <c r="AL691" s="17">
        <v>1777782.61</v>
      </c>
      <c r="AM691" s="16">
        <v>-1.53395514139323E-2</v>
      </c>
      <c r="AN691" s="17">
        <v>2655235.91</v>
      </c>
      <c r="AO691" s="16">
        <v>1.8009487572883998E-2</v>
      </c>
      <c r="AP691" s="18">
        <v>3.6331416134169499</v>
      </c>
      <c r="AQ691" s="16">
        <v>1.46353746375225E-2</v>
      </c>
      <c r="AR691" s="18">
        <v>2.4325281063255901</v>
      </c>
      <c r="AS691" s="16">
        <v>-1.86031315642845E-2</v>
      </c>
    </row>
    <row r="692" spans="2:45" x14ac:dyDescent="0.2">
      <c r="B692" s="29"/>
      <c r="C692" s="29"/>
      <c r="D692" s="29"/>
      <c r="E692" s="14" t="s">
        <v>295</v>
      </c>
      <c r="F692" s="15">
        <v>256229.86</v>
      </c>
      <c r="G692" s="16">
        <v>-0.124964662868914</v>
      </c>
      <c r="H692" s="17">
        <v>82329.960000000006</v>
      </c>
      <c r="I692" s="16">
        <v>-0.24277348670281801</v>
      </c>
      <c r="J692" s="17">
        <v>123978.96</v>
      </c>
      <c r="K692" s="16">
        <v>-0.31654132167507798</v>
      </c>
      <c r="L692" s="18">
        <v>3.1122310760262701</v>
      </c>
      <c r="M692" s="16">
        <v>0.15557936993110599</v>
      </c>
      <c r="N692" s="18">
        <v>2.06672051451311</v>
      </c>
      <c r="O692" s="16">
        <v>0.280304669297193</v>
      </c>
      <c r="P692" s="15">
        <v>1009476.96</v>
      </c>
      <c r="Q692" s="16">
        <v>-0.11861611171945501</v>
      </c>
      <c r="R692" s="17">
        <v>345490.93</v>
      </c>
      <c r="S692" s="16">
        <v>-0.23105396313395701</v>
      </c>
      <c r="T692" s="17">
        <v>565498.47</v>
      </c>
      <c r="U692" s="16">
        <v>-0.27926012965348801</v>
      </c>
      <c r="V692" s="18">
        <v>2.9218624060550602</v>
      </c>
      <c r="W692" s="16">
        <v>0.14622333170837201</v>
      </c>
      <c r="X692" s="18">
        <v>1.78510997562911</v>
      </c>
      <c r="Y692" s="16">
        <v>0.222887652734959</v>
      </c>
      <c r="Z692" s="15">
        <v>1789462.07</v>
      </c>
      <c r="AA692" s="16">
        <v>-0.12202501659123299</v>
      </c>
      <c r="AB692" s="17">
        <v>604039.27</v>
      </c>
      <c r="AC692" s="16">
        <v>-0.171836281964339</v>
      </c>
      <c r="AD692" s="17">
        <v>1002670.91</v>
      </c>
      <c r="AE692" s="16">
        <v>-0.206167616074832</v>
      </c>
      <c r="AF692" s="18">
        <v>2.96249293526893</v>
      </c>
      <c r="AG692" s="16">
        <v>6.0146640438745402E-2</v>
      </c>
      <c r="AH692" s="18">
        <v>1.7846953094510301</v>
      </c>
      <c r="AI692" s="16">
        <v>0.10599542319947799</v>
      </c>
      <c r="AJ692" s="15">
        <v>3707039.66</v>
      </c>
      <c r="AK692" s="16">
        <v>-9.6223597906725106E-2</v>
      </c>
      <c r="AL692" s="17">
        <v>1302414.45</v>
      </c>
      <c r="AM692" s="16">
        <v>-0.12519323836416299</v>
      </c>
      <c r="AN692" s="17">
        <v>2193569.7599999998</v>
      </c>
      <c r="AO692" s="16">
        <v>-0.148963790936256</v>
      </c>
      <c r="AP692" s="18">
        <v>2.8462826560316499</v>
      </c>
      <c r="AQ692" s="16">
        <v>3.3115473871357201E-2</v>
      </c>
      <c r="AR692" s="18">
        <v>1.6899574964964901</v>
      </c>
      <c r="AS692" s="16">
        <v>6.1971738062182001E-2</v>
      </c>
    </row>
    <row r="693" spans="2:45" x14ac:dyDescent="0.2">
      <c r="B693" s="29"/>
      <c r="C693" s="29"/>
      <c r="D693" s="29"/>
      <c r="E693" s="14" t="s">
        <v>296</v>
      </c>
      <c r="F693" s="15">
        <v>301462.81</v>
      </c>
      <c r="G693" s="16">
        <v>-8.9602720355023202E-2</v>
      </c>
      <c r="H693" s="17">
        <v>91797.39</v>
      </c>
      <c r="I693" s="16">
        <v>-0.163340455471084</v>
      </c>
      <c r="J693" s="17">
        <v>161162.37</v>
      </c>
      <c r="K693" s="16">
        <v>-0.174977923458776</v>
      </c>
      <c r="L693" s="18">
        <v>3.2840019743480702</v>
      </c>
      <c r="M693" s="16">
        <v>8.8133501372507694E-2</v>
      </c>
      <c r="N693" s="18">
        <v>1.87055334319047</v>
      </c>
      <c r="O693" s="16">
        <v>0.10348232554172999</v>
      </c>
      <c r="P693" s="15">
        <v>1208580.1299999999</v>
      </c>
      <c r="Q693" s="16">
        <v>1.50212428139203E-2</v>
      </c>
      <c r="R693" s="17">
        <v>410116.36</v>
      </c>
      <c r="S693" s="16">
        <v>9.9408096343672793E-3</v>
      </c>
      <c r="T693" s="17">
        <v>740276.35</v>
      </c>
      <c r="U693" s="16">
        <v>1.4437720167287799E-2</v>
      </c>
      <c r="V693" s="18">
        <v>2.94692006434467</v>
      </c>
      <c r="W693" s="16">
        <v>5.0304266656896902E-3</v>
      </c>
      <c r="X693" s="18">
        <v>1.63260670153788</v>
      </c>
      <c r="Y693" s="16">
        <v>5.7521781281569999E-4</v>
      </c>
      <c r="Z693" s="15">
        <v>2234936.31</v>
      </c>
      <c r="AA693" s="16">
        <v>1.78342114137971E-2</v>
      </c>
      <c r="AB693" s="17">
        <v>755320.35</v>
      </c>
      <c r="AC693" s="16">
        <v>6.0352551758178802E-2</v>
      </c>
      <c r="AD693" s="17">
        <v>1367222.06</v>
      </c>
      <c r="AE693" s="16">
        <v>6.9525523593409494E-2</v>
      </c>
      <c r="AF693" s="18">
        <v>2.9589250574276198</v>
      </c>
      <c r="AG693" s="16">
        <v>-4.0098305298442098E-2</v>
      </c>
      <c r="AH693" s="18">
        <v>1.63465495136906</v>
      </c>
      <c r="AI693" s="16">
        <v>-4.8331069281955102E-2</v>
      </c>
      <c r="AJ693" s="15">
        <v>4502961.62</v>
      </c>
      <c r="AK693" s="16">
        <v>3.3140684175431601E-3</v>
      </c>
      <c r="AL693" s="17">
        <v>1525299.57</v>
      </c>
      <c r="AM693" s="16">
        <v>2.3545320278412701E-2</v>
      </c>
      <c r="AN693" s="17">
        <v>2745597.56</v>
      </c>
      <c r="AO693" s="16">
        <v>2.5228622526602101E-2</v>
      </c>
      <c r="AP693" s="18">
        <v>2.9521817933771501</v>
      </c>
      <c r="AQ693" s="16">
        <v>-1.9765858394395801E-2</v>
      </c>
      <c r="AR693" s="18">
        <v>1.6400661501170599</v>
      </c>
      <c r="AS693" s="16">
        <v>-2.1375285109629501E-2</v>
      </c>
    </row>
    <row r="694" spans="2:45" x14ac:dyDescent="0.2">
      <c r="B694" s="29"/>
      <c r="C694" s="29"/>
      <c r="D694" s="29"/>
      <c r="E694" s="14" t="s">
        <v>297</v>
      </c>
      <c r="F694" s="15">
        <v>133628.65</v>
      </c>
      <c r="G694" s="16">
        <v>3.2587374210338499E-2</v>
      </c>
      <c r="H694" s="17">
        <v>36938.269999999997</v>
      </c>
      <c r="I694" s="16">
        <v>-8.2977737470648801E-3</v>
      </c>
      <c r="J694" s="17">
        <v>53222.76</v>
      </c>
      <c r="K694" s="16">
        <v>-4.6661568697194799E-3</v>
      </c>
      <c r="L694" s="18">
        <v>3.61762069528432</v>
      </c>
      <c r="M694" s="16">
        <v>4.1227242286108898E-2</v>
      </c>
      <c r="N694" s="18">
        <v>2.5107425845634501</v>
      </c>
      <c r="O694" s="16">
        <v>3.7428176824468702E-2</v>
      </c>
      <c r="P694" s="15">
        <v>432656.67</v>
      </c>
      <c r="Q694" s="16">
        <v>-1.3590918509958701E-2</v>
      </c>
      <c r="R694" s="17">
        <v>119397.59</v>
      </c>
      <c r="S694" s="16">
        <v>-5.0063008189751901E-2</v>
      </c>
      <c r="T694" s="17">
        <v>170803.73</v>
      </c>
      <c r="U694" s="16">
        <v>-4.3754873146608697E-2</v>
      </c>
      <c r="V694" s="18">
        <v>3.62366334194853</v>
      </c>
      <c r="W694" s="16">
        <v>3.8394219821137998E-2</v>
      </c>
      <c r="X694" s="18">
        <v>2.5330633587451499</v>
      </c>
      <c r="Y694" s="16">
        <v>3.1544165601039099E-2</v>
      </c>
      <c r="Z694" s="15">
        <v>799212.76</v>
      </c>
      <c r="AA694" s="16">
        <v>-5.74918771000823E-2</v>
      </c>
      <c r="AB694" s="17">
        <v>225700.27</v>
      </c>
      <c r="AC694" s="16">
        <v>-6.6750304815029401E-2</v>
      </c>
      <c r="AD694" s="17">
        <v>321921.34999999998</v>
      </c>
      <c r="AE694" s="16">
        <v>-7.1736567370500798E-2</v>
      </c>
      <c r="AF694" s="18">
        <v>3.5410359057169098</v>
      </c>
      <c r="AG694" s="16">
        <v>9.9206329910582498E-3</v>
      </c>
      <c r="AH694" s="18">
        <v>2.48263359979076</v>
      </c>
      <c r="AI694" s="16">
        <v>1.53455256015713E-2</v>
      </c>
      <c r="AJ694" s="15">
        <v>1586215.85</v>
      </c>
      <c r="AK694" s="16">
        <v>-7.7830078768407099E-2</v>
      </c>
      <c r="AL694" s="17">
        <v>452678.36</v>
      </c>
      <c r="AM694" s="16">
        <v>-7.8431376540810394E-2</v>
      </c>
      <c r="AN694" s="17">
        <v>647537.32999999996</v>
      </c>
      <c r="AO694" s="16">
        <v>-8.6753487638979707E-2</v>
      </c>
      <c r="AP694" s="18">
        <v>3.50406820860622</v>
      </c>
      <c r="AQ694" s="16">
        <v>6.5247205373190204E-4</v>
      </c>
      <c r="AR694" s="18">
        <v>2.4496129821581101</v>
      </c>
      <c r="AS694" s="16">
        <v>9.7710845317140506E-3</v>
      </c>
    </row>
    <row r="695" spans="2:45" x14ac:dyDescent="0.2">
      <c r="B695" s="29"/>
      <c r="C695" s="29"/>
      <c r="D695" s="29"/>
      <c r="E695" s="14" t="s">
        <v>298</v>
      </c>
      <c r="F695" s="15">
        <v>236066.38</v>
      </c>
      <c r="G695" s="16">
        <v>-0.25236023835781102</v>
      </c>
      <c r="H695" s="17">
        <v>67653.97</v>
      </c>
      <c r="I695" s="16">
        <v>-0.254791087185538</v>
      </c>
      <c r="J695" s="17">
        <v>95934.95</v>
      </c>
      <c r="K695" s="16">
        <v>-0.231616165904036</v>
      </c>
      <c r="L695" s="18">
        <v>3.4893204345583899</v>
      </c>
      <c r="M695" s="16">
        <v>3.2619696113754498E-3</v>
      </c>
      <c r="N695" s="18">
        <v>2.4606921669318602</v>
      </c>
      <c r="O695" s="16">
        <v>-2.69970183302746E-2</v>
      </c>
      <c r="P695" s="15">
        <v>737835.71</v>
      </c>
      <c r="Q695" s="16">
        <v>-0.115260030574692</v>
      </c>
      <c r="R695" s="17">
        <v>211370.52</v>
      </c>
      <c r="S695" s="16">
        <v>-0.116564174096741</v>
      </c>
      <c r="T695" s="17">
        <v>302985.26</v>
      </c>
      <c r="U695" s="16">
        <v>-0.10544090519376501</v>
      </c>
      <c r="V695" s="18">
        <v>3.4907219322732401</v>
      </c>
      <c r="W695" s="16">
        <v>1.47621760835319E-3</v>
      </c>
      <c r="X695" s="18">
        <v>2.4352198189443302</v>
      </c>
      <c r="Y695" s="16">
        <v>-1.0976497179378E-2</v>
      </c>
      <c r="Z695" s="15">
        <v>1440628.35</v>
      </c>
      <c r="AA695" s="16">
        <v>-6.7078585523139597E-2</v>
      </c>
      <c r="AB695" s="17">
        <v>413067.88</v>
      </c>
      <c r="AC695" s="16">
        <v>-6.5019049765927595E-2</v>
      </c>
      <c r="AD695" s="17">
        <v>583451.1</v>
      </c>
      <c r="AE695" s="16">
        <v>-7.1678016506550493E-2</v>
      </c>
      <c r="AF695" s="18">
        <v>3.4876310159966901</v>
      </c>
      <c r="AG695" s="16">
        <v>-2.2027569189470701E-3</v>
      </c>
      <c r="AH695" s="18">
        <v>2.46915011386558</v>
      </c>
      <c r="AI695" s="16">
        <v>4.9545643270264396E-3</v>
      </c>
      <c r="AJ695" s="15">
        <v>3563304.92</v>
      </c>
      <c r="AK695" s="16">
        <v>-1.68346926129758E-2</v>
      </c>
      <c r="AL695" s="17">
        <v>1032402.7</v>
      </c>
      <c r="AM695" s="16">
        <v>-1.2310062957510999E-2</v>
      </c>
      <c r="AN695" s="17">
        <v>1429074.87</v>
      </c>
      <c r="AO695" s="16">
        <v>-4.0548434602504402E-2</v>
      </c>
      <c r="AP695" s="18">
        <v>3.4514680366488801</v>
      </c>
      <c r="AQ695" s="16">
        <v>-4.5810223287414097E-3</v>
      </c>
      <c r="AR695" s="18">
        <v>2.4934347351584201</v>
      </c>
      <c r="AS695" s="16">
        <v>2.4715934440842899E-2</v>
      </c>
    </row>
    <row r="696" spans="2:45" x14ac:dyDescent="0.2">
      <c r="B696" s="29"/>
      <c r="C696" s="29"/>
      <c r="D696" s="29"/>
      <c r="E696" s="14" t="s">
        <v>299</v>
      </c>
      <c r="F696" s="15">
        <v>1626765.09</v>
      </c>
      <c r="G696" s="16">
        <v>-7.2808008313390198E-3</v>
      </c>
      <c r="H696" s="17">
        <v>484995.15</v>
      </c>
      <c r="I696" s="16">
        <v>-2.6715521353573302E-2</v>
      </c>
      <c r="J696" s="17">
        <v>692179.79</v>
      </c>
      <c r="K696" s="16">
        <v>1.1149940837528601E-2</v>
      </c>
      <c r="L696" s="18">
        <v>3.3541883666259298</v>
      </c>
      <c r="M696" s="16">
        <v>1.99681808850612E-2</v>
      </c>
      <c r="N696" s="18">
        <v>2.3502059920010101</v>
      </c>
      <c r="O696" s="16">
        <v>-1.8227506054741702E-2</v>
      </c>
      <c r="P696" s="15">
        <v>7721788.7800000003</v>
      </c>
      <c r="Q696" s="16">
        <v>0.23800261050299601</v>
      </c>
      <c r="R696" s="17">
        <v>2483004.23</v>
      </c>
      <c r="S696" s="16">
        <v>0.30526850838810698</v>
      </c>
      <c r="T696" s="17">
        <v>2645191.79</v>
      </c>
      <c r="U696" s="16">
        <v>0.14228062692003099</v>
      </c>
      <c r="V696" s="18">
        <v>3.1098572796229198</v>
      </c>
      <c r="W696" s="16">
        <v>-5.1534146003551898E-2</v>
      </c>
      <c r="X696" s="18">
        <v>2.9191791722595699</v>
      </c>
      <c r="Y696" s="16">
        <v>8.37990081658508E-2</v>
      </c>
      <c r="Z696" s="15">
        <v>12710657.35</v>
      </c>
      <c r="AA696" s="16">
        <v>2.9009083991557601E-2</v>
      </c>
      <c r="AB696" s="17">
        <v>4032552.16</v>
      </c>
      <c r="AC696" s="16">
        <v>7.8440638919501801E-2</v>
      </c>
      <c r="AD696" s="17">
        <v>4803149.13</v>
      </c>
      <c r="AE696" s="16">
        <v>5.5320605398968999E-2</v>
      </c>
      <c r="AF696" s="18">
        <v>3.1520131285791</v>
      </c>
      <c r="AG696" s="16">
        <v>-4.5836138906514202E-2</v>
      </c>
      <c r="AH696" s="18">
        <v>2.64631744840286</v>
      </c>
      <c r="AI696" s="16">
        <v>-2.4932254021008401E-2</v>
      </c>
      <c r="AJ696" s="15">
        <v>22976081.75</v>
      </c>
      <c r="AK696" s="16">
        <v>4.8902229091868303E-2</v>
      </c>
      <c r="AL696" s="17">
        <v>7118449.2599999998</v>
      </c>
      <c r="AM696" s="16">
        <v>0.11011488028179101</v>
      </c>
      <c r="AN696" s="17">
        <v>8856068.5199999996</v>
      </c>
      <c r="AO696" s="16">
        <v>5.8435740909857301E-2</v>
      </c>
      <c r="AP696" s="18">
        <v>3.2276807645602301</v>
      </c>
      <c r="AQ696" s="16">
        <v>-5.5140825762451197E-2</v>
      </c>
      <c r="AR696" s="18">
        <v>2.59438843524214</v>
      </c>
      <c r="AS696" s="16">
        <v>-9.0071711011892198E-3</v>
      </c>
    </row>
    <row r="697" spans="2:45" x14ac:dyDescent="0.2">
      <c r="B697" s="29"/>
      <c r="C697" s="29"/>
      <c r="D697" s="29"/>
      <c r="E697" s="14" t="s">
        <v>300</v>
      </c>
      <c r="F697" s="15">
        <v>1053932.56</v>
      </c>
      <c r="G697" s="16">
        <v>-3.4595142651267403E-2</v>
      </c>
      <c r="H697" s="17">
        <v>291619.44</v>
      </c>
      <c r="I697" s="16">
        <v>-3.2705766188593298E-2</v>
      </c>
      <c r="J697" s="17">
        <v>475721.5</v>
      </c>
      <c r="K697" s="16">
        <v>-3.2267881368849602E-2</v>
      </c>
      <c r="L697" s="18">
        <v>3.6140682527886301</v>
      </c>
      <c r="M697" s="16">
        <v>-1.95325930480261E-3</v>
      </c>
      <c r="N697" s="18">
        <v>2.2154402523325101</v>
      </c>
      <c r="O697" s="16">
        <v>-2.40486105360403E-3</v>
      </c>
      <c r="P697" s="15">
        <v>3568777.47</v>
      </c>
      <c r="Q697" s="16">
        <v>7.5096189361308196E-3</v>
      </c>
      <c r="R697" s="17">
        <v>991666.02</v>
      </c>
      <c r="S697" s="16">
        <v>1.76696575638229E-2</v>
      </c>
      <c r="T697" s="17">
        <v>1590595.05</v>
      </c>
      <c r="U697" s="16">
        <v>1.28629344476585E-2</v>
      </c>
      <c r="V697" s="18">
        <v>3.5987695433993001</v>
      </c>
      <c r="W697" s="16">
        <v>-9.9836312817008603E-3</v>
      </c>
      <c r="X697" s="18">
        <v>2.2436744474968702</v>
      </c>
      <c r="Y697" s="16">
        <v>-5.2853306498444304E-3</v>
      </c>
      <c r="Z697" s="15">
        <v>6506569.4199999999</v>
      </c>
      <c r="AA697" s="16">
        <v>-2.9595840214931002E-3</v>
      </c>
      <c r="AB697" s="17">
        <v>1821711.28</v>
      </c>
      <c r="AC697" s="16">
        <v>5.4558765675855802E-3</v>
      </c>
      <c r="AD697" s="17">
        <v>2955514.69</v>
      </c>
      <c r="AE697" s="16">
        <v>1.05494478261145E-2</v>
      </c>
      <c r="AF697" s="18">
        <v>3.5716798218431198</v>
      </c>
      <c r="AG697" s="16">
        <v>-8.3697960151242097E-3</v>
      </c>
      <c r="AH697" s="18">
        <v>2.2015012958707398</v>
      </c>
      <c r="AI697" s="16">
        <v>-1.3368006757777299E-2</v>
      </c>
      <c r="AJ697" s="15">
        <v>12929994.869999999</v>
      </c>
      <c r="AK697" s="16">
        <v>5.7395658544772297E-3</v>
      </c>
      <c r="AL697" s="17">
        <v>3583878.9</v>
      </c>
      <c r="AM697" s="16">
        <v>7.4607831022832404E-3</v>
      </c>
      <c r="AN697" s="17">
        <v>5840188.4800000004</v>
      </c>
      <c r="AO697" s="16">
        <v>9.9428326129083495E-3</v>
      </c>
      <c r="AP697" s="18">
        <v>3.6078213663971699</v>
      </c>
      <c r="AQ697" s="16">
        <v>-1.7084707183399001E-3</v>
      </c>
      <c r="AR697" s="18">
        <v>2.2139687638985199</v>
      </c>
      <c r="AS697" s="16">
        <v>-4.1618858243257801E-3</v>
      </c>
    </row>
    <row r="698" spans="2:45" x14ac:dyDescent="0.2">
      <c r="B698" s="29"/>
      <c r="C698" s="29"/>
      <c r="D698" s="29"/>
      <c r="E698" s="14" t="s">
        <v>301</v>
      </c>
      <c r="F698" s="15">
        <v>102697.23</v>
      </c>
      <c r="G698" s="16">
        <v>6.7067577643468906E-2</v>
      </c>
      <c r="H698" s="17">
        <v>29003.87</v>
      </c>
      <c r="I698" s="16">
        <v>8.7025384652574894E-2</v>
      </c>
      <c r="J698" s="17">
        <v>45421.26</v>
      </c>
      <c r="K698" s="16">
        <v>4.37249330283591E-2</v>
      </c>
      <c r="L698" s="18">
        <v>3.5408112779432499</v>
      </c>
      <c r="M698" s="16">
        <v>-1.8360019269913101E-2</v>
      </c>
      <c r="N698" s="18">
        <v>2.2609947412291098</v>
      </c>
      <c r="O698" s="16">
        <v>2.23647475272831E-2</v>
      </c>
      <c r="P698" s="15">
        <v>331710.12</v>
      </c>
      <c r="Q698" s="16">
        <v>1.26906075460641E-2</v>
      </c>
      <c r="R698" s="17">
        <v>92555.97</v>
      </c>
      <c r="S698" s="16">
        <v>2.70625453506807E-2</v>
      </c>
      <c r="T698" s="17">
        <v>144689.99</v>
      </c>
      <c r="U698" s="16">
        <v>-1.14517606326164E-2</v>
      </c>
      <c r="V698" s="18">
        <v>3.5838868092463398</v>
      </c>
      <c r="W698" s="16">
        <v>-1.39932449778016E-2</v>
      </c>
      <c r="X698" s="18">
        <v>2.2925574879091499</v>
      </c>
      <c r="Y698" s="16">
        <v>2.44220435758708E-2</v>
      </c>
      <c r="Z698" s="15">
        <v>636286.18000000005</v>
      </c>
      <c r="AA698" s="16">
        <v>2.2636140006830299E-2</v>
      </c>
      <c r="AB698" s="17">
        <v>177234.3</v>
      </c>
      <c r="AC698" s="16">
        <v>3.4849581142196703E-2</v>
      </c>
      <c r="AD698" s="17">
        <v>278893.2</v>
      </c>
      <c r="AE698" s="16">
        <v>1.13890111300834E-2</v>
      </c>
      <c r="AF698" s="18">
        <v>3.5900848763473001</v>
      </c>
      <c r="AG698" s="16">
        <v>-1.18021414492782E-2</v>
      </c>
      <c r="AH698" s="18">
        <v>2.2814689637467001</v>
      </c>
      <c r="AI698" s="16">
        <v>1.11204776332105E-2</v>
      </c>
      <c r="AJ698" s="15">
        <v>1259358.28</v>
      </c>
      <c r="AK698" s="16">
        <v>1.3232315911618201E-2</v>
      </c>
      <c r="AL698" s="17">
        <v>351445.91</v>
      </c>
      <c r="AM698" s="16">
        <v>2.33506617293293E-2</v>
      </c>
      <c r="AN698" s="17">
        <v>554294.26</v>
      </c>
      <c r="AO698" s="16">
        <v>1.72476557364847E-2</v>
      </c>
      <c r="AP698" s="18">
        <v>3.58336302732901</v>
      </c>
      <c r="AQ698" s="16">
        <v>-9.8874669222497793E-3</v>
      </c>
      <c r="AR698" s="18">
        <v>2.27200310535419</v>
      </c>
      <c r="AS698" s="16">
        <v>-3.9472588628964604E-3</v>
      </c>
    </row>
    <row r="699" spans="2:45" x14ac:dyDescent="0.2">
      <c r="B699" s="29"/>
      <c r="C699" s="29"/>
      <c r="D699" s="29"/>
      <c r="E699" s="14" t="s">
        <v>302</v>
      </c>
      <c r="F699" s="15">
        <v>324180.07</v>
      </c>
      <c r="G699" s="16">
        <v>2.07953070002335E-2</v>
      </c>
      <c r="H699" s="17">
        <v>91852.33</v>
      </c>
      <c r="I699" s="16">
        <v>3.9153344314004504E-3</v>
      </c>
      <c r="J699" s="17">
        <v>133635.37</v>
      </c>
      <c r="K699" s="16">
        <v>4.9405185579335098E-2</v>
      </c>
      <c r="L699" s="18">
        <v>3.5293614217516298</v>
      </c>
      <c r="M699" s="16">
        <v>1.6814139589165299E-2</v>
      </c>
      <c r="N699" s="18">
        <v>2.4258552956451598</v>
      </c>
      <c r="O699" s="16">
        <v>-2.72629475937907E-2</v>
      </c>
      <c r="P699" s="15">
        <v>1056373.3400000001</v>
      </c>
      <c r="Q699" s="16">
        <v>-2.67672747894015E-2</v>
      </c>
      <c r="R699" s="17">
        <v>295756.82</v>
      </c>
      <c r="S699" s="16">
        <v>-6.1417785315035299E-2</v>
      </c>
      <c r="T699" s="17">
        <v>437484.95</v>
      </c>
      <c r="U699" s="16">
        <v>-1.56062269649558E-2</v>
      </c>
      <c r="V699" s="18">
        <v>3.5717632479278101</v>
      </c>
      <c r="W699" s="16">
        <v>3.6917927895388697E-2</v>
      </c>
      <c r="X699" s="18">
        <v>2.41465069826973</v>
      </c>
      <c r="Y699" s="16">
        <v>-1.1337991086671001E-2</v>
      </c>
      <c r="Z699" s="15">
        <v>1998334.86</v>
      </c>
      <c r="AA699" s="16">
        <v>-2.29450432871359E-2</v>
      </c>
      <c r="AB699" s="17">
        <v>562348.80000000005</v>
      </c>
      <c r="AC699" s="16">
        <v>-5.17068823512686E-2</v>
      </c>
      <c r="AD699" s="17">
        <v>825082.15</v>
      </c>
      <c r="AE699" s="16">
        <v>-1.8791098079522998E-2</v>
      </c>
      <c r="AF699" s="18">
        <v>3.5535505010413502</v>
      </c>
      <c r="AG699" s="16">
        <v>3.0330114738623199E-2</v>
      </c>
      <c r="AH699" s="18">
        <v>2.4219829019449799</v>
      </c>
      <c r="AI699" s="16">
        <v>-4.2334972700336301E-3</v>
      </c>
      <c r="AJ699" s="15">
        <v>3843873.71</v>
      </c>
      <c r="AK699" s="16">
        <v>-1.53544483232801E-2</v>
      </c>
      <c r="AL699" s="17">
        <v>1098067.24</v>
      </c>
      <c r="AM699" s="16">
        <v>-3.5774500644099198E-2</v>
      </c>
      <c r="AN699" s="17">
        <v>1604301.72</v>
      </c>
      <c r="AO699" s="16">
        <v>-1.3849907821834999E-2</v>
      </c>
      <c r="AP699" s="18">
        <v>3.5005813578410701</v>
      </c>
      <c r="AQ699" s="16">
        <v>2.11776729970942E-2</v>
      </c>
      <c r="AR699" s="18">
        <v>2.3959792987069801</v>
      </c>
      <c r="AS699" s="16">
        <v>-1.5256709028156001E-3</v>
      </c>
    </row>
    <row r="700" spans="2:45" x14ac:dyDescent="0.2">
      <c r="B700" s="29"/>
      <c r="C700" s="29"/>
      <c r="D700" s="29"/>
      <c r="E700" s="14" t="s">
        <v>303</v>
      </c>
      <c r="F700" s="15">
        <v>191821.51</v>
      </c>
      <c r="G700" s="16">
        <v>1.1494466828178399E-2</v>
      </c>
      <c r="H700" s="17">
        <v>56022.36</v>
      </c>
      <c r="I700" s="16">
        <v>5.5694290445785097E-2</v>
      </c>
      <c r="J700" s="17">
        <v>84535.56</v>
      </c>
      <c r="K700" s="16">
        <v>0.10078664673323</v>
      </c>
      <c r="L700" s="18">
        <v>3.4240169460908101</v>
      </c>
      <c r="M700" s="16">
        <v>-4.1868014270440498E-2</v>
      </c>
      <c r="N700" s="18">
        <v>2.2691221303792202</v>
      </c>
      <c r="O700" s="16">
        <v>-8.1116699743807502E-2</v>
      </c>
      <c r="P700" s="15">
        <v>657439.42000000004</v>
      </c>
      <c r="Q700" s="16">
        <v>2.6950604138465901E-2</v>
      </c>
      <c r="R700" s="17">
        <v>190888.64</v>
      </c>
      <c r="S700" s="16">
        <v>3.5817487973030901E-2</v>
      </c>
      <c r="T700" s="17">
        <v>288495.2</v>
      </c>
      <c r="U700" s="16">
        <v>6.3833584601362903E-2</v>
      </c>
      <c r="V700" s="18">
        <v>3.44409924026909</v>
      </c>
      <c r="W700" s="16">
        <v>-8.5602762431791803E-3</v>
      </c>
      <c r="X700" s="18">
        <v>2.27885739520103</v>
      </c>
      <c r="Y700" s="16">
        <v>-3.4669877880117501E-2</v>
      </c>
      <c r="Z700" s="15">
        <v>1238206.81</v>
      </c>
      <c r="AA700" s="16">
        <v>4.2471260640251397E-3</v>
      </c>
      <c r="AB700" s="17">
        <v>363139.15</v>
      </c>
      <c r="AC700" s="16">
        <v>3.4577575750634602E-2</v>
      </c>
      <c r="AD700" s="17">
        <v>549487.80000000005</v>
      </c>
      <c r="AE700" s="16">
        <v>4.6097724221461897E-2</v>
      </c>
      <c r="AF700" s="18">
        <v>3.4097309805345999</v>
      </c>
      <c r="AG700" s="16">
        <v>-2.9316747624849E-2</v>
      </c>
      <c r="AH700" s="18">
        <v>2.2533836238038401</v>
      </c>
      <c r="AI700" s="16">
        <v>-4.0006394420352302E-2</v>
      </c>
      <c r="AJ700" s="15">
        <v>2490383.8199999998</v>
      </c>
      <c r="AK700" s="16">
        <v>-2.21816648518369E-2</v>
      </c>
      <c r="AL700" s="17">
        <v>715703.38</v>
      </c>
      <c r="AM700" s="16">
        <v>-2.12021492751166E-2</v>
      </c>
      <c r="AN700" s="17">
        <v>1067492.1599999999</v>
      </c>
      <c r="AO700" s="16">
        <v>-3.7428091405345601E-2</v>
      </c>
      <c r="AP700" s="18">
        <v>3.4796312125841902</v>
      </c>
      <c r="AQ700" s="16">
        <v>-1.0007332729580201E-3</v>
      </c>
      <c r="AR700" s="18">
        <v>2.3329293772049802</v>
      </c>
      <c r="AS700" s="16">
        <v>1.5839259817760899E-2</v>
      </c>
    </row>
    <row r="701" spans="2:45" x14ac:dyDescent="0.2">
      <c r="B701" s="29"/>
      <c r="C701" s="29"/>
      <c r="D701" s="29"/>
      <c r="E701" s="14" t="s">
        <v>304</v>
      </c>
      <c r="F701" s="15">
        <v>595872.03</v>
      </c>
      <c r="G701" s="16">
        <v>3.3873732811931803E-2</v>
      </c>
      <c r="H701" s="17">
        <v>222479.85</v>
      </c>
      <c r="I701" s="16">
        <v>0.260099407909202</v>
      </c>
      <c r="J701" s="17">
        <v>309332.03999999998</v>
      </c>
      <c r="K701" s="16">
        <v>0.18617311586445601</v>
      </c>
      <c r="L701" s="18">
        <v>2.67831909271783</v>
      </c>
      <c r="M701" s="16">
        <v>-0.179530022534199</v>
      </c>
      <c r="N701" s="18">
        <v>1.9263184958144</v>
      </c>
      <c r="O701" s="16">
        <v>-0.12839557819646899</v>
      </c>
      <c r="P701" s="15">
        <v>2145599.7599999998</v>
      </c>
      <c r="Q701" s="16">
        <v>6.4133644765714801E-2</v>
      </c>
      <c r="R701" s="17">
        <v>699347.74</v>
      </c>
      <c r="S701" s="16">
        <v>0.14227271043447601</v>
      </c>
      <c r="T701" s="17">
        <v>926261.68</v>
      </c>
      <c r="U701" s="16">
        <v>9.66264088793026E-2</v>
      </c>
      <c r="V701" s="18">
        <v>3.0680012778764398</v>
      </c>
      <c r="W701" s="16">
        <v>-6.8406664148563806E-2</v>
      </c>
      <c r="X701" s="18">
        <v>2.31640777798343</v>
      </c>
      <c r="Y701" s="16">
        <v>-2.9629747971138001E-2</v>
      </c>
      <c r="Z701" s="15">
        <v>3833475.07</v>
      </c>
      <c r="AA701" s="16">
        <v>-2.5121648113230501E-2</v>
      </c>
      <c r="AB701" s="17">
        <v>1224730.3400000001</v>
      </c>
      <c r="AC701" s="16">
        <v>4.2441369721940299E-2</v>
      </c>
      <c r="AD701" s="17">
        <v>1724272.4</v>
      </c>
      <c r="AE701" s="16">
        <v>4.0566710765885201E-2</v>
      </c>
      <c r="AF701" s="18">
        <v>3.1300564253188998</v>
      </c>
      <c r="AG701" s="16">
        <v>-6.4812295249940602E-2</v>
      </c>
      <c r="AH701" s="18">
        <v>2.22324214549859</v>
      </c>
      <c r="AI701" s="16">
        <v>-6.3127484475039006E-2</v>
      </c>
      <c r="AJ701" s="15">
        <v>7292030.7400000002</v>
      </c>
      <c r="AK701" s="16">
        <v>-6.2083770338301498E-4</v>
      </c>
      <c r="AL701" s="17">
        <v>2264938.15</v>
      </c>
      <c r="AM701" s="16">
        <v>5.2940294497916401E-2</v>
      </c>
      <c r="AN701" s="17">
        <v>3254219.49</v>
      </c>
      <c r="AO701" s="16">
        <v>4.5566741476194599E-2</v>
      </c>
      <c r="AP701" s="18">
        <v>3.2195275354428601</v>
      </c>
      <c r="AQ701" s="16">
        <v>-5.0868156989698501E-2</v>
      </c>
      <c r="AR701" s="18">
        <v>2.2407925348637101</v>
      </c>
      <c r="AS701" s="16">
        <v>-4.4174682827388997E-2</v>
      </c>
    </row>
    <row r="702" spans="2:45" x14ac:dyDescent="0.2">
      <c r="B702" s="29"/>
      <c r="C702" s="29"/>
      <c r="D702" s="29"/>
      <c r="E702" s="14" t="s">
        <v>305</v>
      </c>
      <c r="F702" s="15">
        <v>568724.78</v>
      </c>
      <c r="G702" s="16">
        <v>0.104355407757069</v>
      </c>
      <c r="H702" s="17">
        <v>148827.70000000001</v>
      </c>
      <c r="I702" s="16">
        <v>4.4258349705304602E-2</v>
      </c>
      <c r="J702" s="17">
        <v>250321.38</v>
      </c>
      <c r="K702" s="16">
        <v>5.84493462104248E-3</v>
      </c>
      <c r="L702" s="18">
        <v>3.82136376494429</v>
      </c>
      <c r="M702" s="16">
        <v>5.7549990448937799E-2</v>
      </c>
      <c r="N702" s="18">
        <v>2.2719784462677501</v>
      </c>
      <c r="O702" s="16">
        <v>9.7938031743571297E-2</v>
      </c>
      <c r="P702" s="15">
        <v>1906404.86</v>
      </c>
      <c r="Q702" s="16">
        <v>0.152569478242426</v>
      </c>
      <c r="R702" s="17">
        <v>492821.06</v>
      </c>
      <c r="S702" s="16">
        <v>8.8217357535183505E-2</v>
      </c>
      <c r="T702" s="17">
        <v>829962.74</v>
      </c>
      <c r="U702" s="16">
        <v>5.2910266159628197E-2</v>
      </c>
      <c r="V702" s="18">
        <v>3.8683510400306398</v>
      </c>
      <c r="W702" s="16">
        <v>5.9135355875043302E-2</v>
      </c>
      <c r="X702" s="18">
        <v>2.2969764401712802</v>
      </c>
      <c r="Y702" s="16">
        <v>9.4651192305582998E-2</v>
      </c>
      <c r="Z702" s="15">
        <v>3592729.94</v>
      </c>
      <c r="AA702" s="16">
        <v>0.13456576837924999</v>
      </c>
      <c r="AB702" s="17">
        <v>929751.62</v>
      </c>
      <c r="AC702" s="16">
        <v>6.9070024648762093E-2</v>
      </c>
      <c r="AD702" s="17">
        <v>1576600.53</v>
      </c>
      <c r="AE702" s="16">
        <v>4.2956075753593399E-2</v>
      </c>
      <c r="AF702" s="18">
        <v>3.8641825006984099</v>
      </c>
      <c r="AG702" s="16">
        <v>6.12642223805746E-2</v>
      </c>
      <c r="AH702" s="18">
        <v>2.2787826539675202</v>
      </c>
      <c r="AI702" s="16">
        <v>8.7836577930152704E-2</v>
      </c>
      <c r="AJ702" s="15">
        <v>6573950.3799999999</v>
      </c>
      <c r="AK702" s="16">
        <v>0.100056405675712</v>
      </c>
      <c r="AL702" s="17">
        <v>1733295.84</v>
      </c>
      <c r="AM702" s="16">
        <v>4.9857604732950901E-2</v>
      </c>
      <c r="AN702" s="17">
        <v>2973398.95</v>
      </c>
      <c r="AO702" s="16">
        <v>3.10115012470011E-2</v>
      </c>
      <c r="AP702" s="18">
        <v>3.7927457207766699</v>
      </c>
      <c r="AQ702" s="16">
        <v>4.7814866241341597E-2</v>
      </c>
      <c r="AR702" s="18">
        <v>2.2109210672856401</v>
      </c>
      <c r="AS702" s="16">
        <v>6.6968122416870696E-2</v>
      </c>
    </row>
    <row r="703" spans="2:45" x14ac:dyDescent="0.2">
      <c r="B703" s="29"/>
      <c r="C703" s="29"/>
      <c r="D703" s="29"/>
      <c r="E703" s="14" t="s">
        <v>306</v>
      </c>
      <c r="F703" s="15">
        <v>467749.79</v>
      </c>
      <c r="G703" s="16">
        <v>-1.85106296667752E-3</v>
      </c>
      <c r="H703" s="17">
        <v>129033.02</v>
      </c>
      <c r="I703" s="16">
        <v>3.9436270264827301E-2</v>
      </c>
      <c r="J703" s="17">
        <v>208333.93</v>
      </c>
      <c r="K703" s="16">
        <v>3.5836904184382901E-2</v>
      </c>
      <c r="L703" s="18">
        <v>3.6250394666419501</v>
      </c>
      <c r="M703" s="16">
        <v>-3.9720889498098502E-2</v>
      </c>
      <c r="N703" s="18">
        <v>2.2451925617685</v>
      </c>
      <c r="O703" s="16">
        <v>-3.6384074557312497E-2</v>
      </c>
      <c r="P703" s="15">
        <v>1516355.22</v>
      </c>
      <c r="Q703" s="16">
        <v>-2.7182668733329501E-2</v>
      </c>
      <c r="R703" s="17">
        <v>459128.96</v>
      </c>
      <c r="S703" s="16">
        <v>1.31830836328888E-2</v>
      </c>
      <c r="T703" s="17">
        <v>764087.26</v>
      </c>
      <c r="U703" s="16">
        <v>1.9807471126528298E-2</v>
      </c>
      <c r="V703" s="18">
        <v>3.3026782279209699</v>
      </c>
      <c r="W703" s="16">
        <v>-3.9840531309979998E-2</v>
      </c>
      <c r="X703" s="18">
        <v>1.98453147877377</v>
      </c>
      <c r="Y703" s="16">
        <v>-4.6077461864394903E-2</v>
      </c>
      <c r="Z703" s="15">
        <v>2844244.29</v>
      </c>
      <c r="AA703" s="16">
        <v>-6.4839403414838195E-2</v>
      </c>
      <c r="AB703" s="17">
        <v>861066.84</v>
      </c>
      <c r="AC703" s="16">
        <v>-8.5988456367711796E-2</v>
      </c>
      <c r="AD703" s="17">
        <v>1468102.97</v>
      </c>
      <c r="AE703" s="16">
        <v>-9.6382994815448694E-2</v>
      </c>
      <c r="AF703" s="18">
        <v>3.3031631899795402</v>
      </c>
      <c r="AG703" s="16">
        <v>2.3138715369859598E-2</v>
      </c>
      <c r="AH703" s="18">
        <v>1.93736021799615</v>
      </c>
      <c r="AI703" s="16">
        <v>3.4908142741479499E-2</v>
      </c>
      <c r="AJ703" s="15">
        <v>5392314.0599999996</v>
      </c>
      <c r="AK703" s="16">
        <v>-4.9379199941899897E-2</v>
      </c>
      <c r="AL703" s="17">
        <v>1581756.71</v>
      </c>
      <c r="AM703" s="16">
        <v>-8.2509326665688498E-2</v>
      </c>
      <c r="AN703" s="17">
        <v>2648844.16</v>
      </c>
      <c r="AO703" s="16">
        <v>-9.80980963564584E-2</v>
      </c>
      <c r="AP703" s="18">
        <v>3.4090666572863801</v>
      </c>
      <c r="AQ703" s="16">
        <v>3.6109497008169303E-2</v>
      </c>
      <c r="AR703" s="18">
        <v>2.0357234077523101</v>
      </c>
      <c r="AS703" s="16">
        <v>5.4017954965769298E-2</v>
      </c>
    </row>
    <row r="704" spans="2:45" x14ac:dyDescent="0.2">
      <c r="B704" s="29"/>
      <c r="C704" s="29"/>
      <c r="D704" s="29"/>
      <c r="E704" s="14" t="s">
        <v>307</v>
      </c>
      <c r="F704" s="15">
        <v>393268.96</v>
      </c>
      <c r="G704" s="16">
        <v>1.7928025540026E-2</v>
      </c>
      <c r="H704" s="17">
        <v>118651.28</v>
      </c>
      <c r="I704" s="16">
        <v>-8.1520412537424598E-3</v>
      </c>
      <c r="J704" s="17">
        <v>211071.83</v>
      </c>
      <c r="K704" s="16">
        <v>-6.0558365404421499E-2</v>
      </c>
      <c r="L704" s="18">
        <v>3.3144940366425</v>
      </c>
      <c r="M704" s="16">
        <v>2.6294419990272301E-2</v>
      </c>
      <c r="N704" s="18">
        <v>1.86319965103823</v>
      </c>
      <c r="O704" s="16">
        <v>8.3545787257167201E-2</v>
      </c>
      <c r="P704" s="15">
        <v>1316937.8400000001</v>
      </c>
      <c r="Q704" s="16">
        <v>-1.47808107768585E-2</v>
      </c>
      <c r="R704" s="17">
        <v>394812.13</v>
      </c>
      <c r="S704" s="16">
        <v>-3.2084102344792503E-2</v>
      </c>
      <c r="T704" s="17">
        <v>696008.31</v>
      </c>
      <c r="U704" s="16">
        <v>-8.2293769841946196E-2</v>
      </c>
      <c r="V704" s="18">
        <v>3.3356063300284098</v>
      </c>
      <c r="W704" s="16">
        <v>1.78768543939113E-2</v>
      </c>
      <c r="X704" s="18">
        <v>1.8921294775920099</v>
      </c>
      <c r="Y704" s="16">
        <v>7.3567070644665999E-2</v>
      </c>
      <c r="Z704" s="15">
        <v>2520643.39</v>
      </c>
      <c r="AA704" s="16">
        <v>-2.7595857632747099E-2</v>
      </c>
      <c r="AB704" s="17">
        <v>747632.53</v>
      </c>
      <c r="AC704" s="16">
        <v>-5.0118731262863501E-2</v>
      </c>
      <c r="AD704" s="17">
        <v>1338915.07</v>
      </c>
      <c r="AE704" s="16">
        <v>-8.18752921865223E-2</v>
      </c>
      <c r="AF704" s="18">
        <v>3.3715004214704201</v>
      </c>
      <c r="AG704" s="16">
        <v>2.3711251470471199E-2</v>
      </c>
      <c r="AH704" s="18">
        <v>1.88260140353787</v>
      </c>
      <c r="AI704" s="16">
        <v>5.9119893073177603E-2</v>
      </c>
      <c r="AJ704" s="15">
        <v>4880676.87</v>
      </c>
      <c r="AK704" s="16">
        <v>-2.4288280028811501E-2</v>
      </c>
      <c r="AL704" s="17">
        <v>1460499.89</v>
      </c>
      <c r="AM704" s="16">
        <v>-1.9510704587515498E-2</v>
      </c>
      <c r="AN704" s="17">
        <v>2646059.2999999998</v>
      </c>
      <c r="AO704" s="16">
        <v>-4.7603987121231102E-2</v>
      </c>
      <c r="AP704" s="18">
        <v>3.3417851678167501</v>
      </c>
      <c r="AQ704" s="16">
        <v>-4.8726441621028301E-3</v>
      </c>
      <c r="AR704" s="18">
        <v>1.84450774402524</v>
      </c>
      <c r="AS704" s="16">
        <v>2.44811053145257E-2</v>
      </c>
    </row>
    <row r="705" spans="2:45" x14ac:dyDescent="0.2">
      <c r="B705" s="29"/>
      <c r="C705" s="29"/>
      <c r="D705" s="29"/>
      <c r="E705" s="14" t="s">
        <v>308</v>
      </c>
      <c r="F705" s="15">
        <v>277059.8</v>
      </c>
      <c r="G705" s="16">
        <v>-4.21136990355441E-2</v>
      </c>
      <c r="H705" s="17">
        <v>80695.289999999994</v>
      </c>
      <c r="I705" s="16">
        <v>-0.11848927552848899</v>
      </c>
      <c r="J705" s="17">
        <v>127793.66</v>
      </c>
      <c r="K705" s="16">
        <v>-0.100135014610505</v>
      </c>
      <c r="L705" s="18">
        <v>3.4334073277387098</v>
      </c>
      <c r="M705" s="16">
        <v>8.6641687245194401E-2</v>
      </c>
      <c r="N705" s="18">
        <v>2.1680246109235801</v>
      </c>
      <c r="O705" s="16">
        <v>6.4477801133518697E-2</v>
      </c>
      <c r="P705" s="15">
        <v>908304.48</v>
      </c>
      <c r="Q705" s="16">
        <v>-4.3134429636927103E-2</v>
      </c>
      <c r="R705" s="17">
        <v>263520.18</v>
      </c>
      <c r="S705" s="16">
        <v>-0.10723275136367801</v>
      </c>
      <c r="T705" s="17">
        <v>417342.73</v>
      </c>
      <c r="U705" s="16">
        <v>-7.2100585648464402E-2</v>
      </c>
      <c r="V705" s="18">
        <v>3.44681185327059</v>
      </c>
      <c r="W705" s="16">
        <v>7.1797349000715993E-2</v>
      </c>
      <c r="X705" s="18">
        <v>2.1763994307508399</v>
      </c>
      <c r="Y705" s="16">
        <v>3.1216913776996501E-2</v>
      </c>
      <c r="Z705" s="15">
        <v>1707392.61</v>
      </c>
      <c r="AA705" s="16">
        <v>-6.9300163950293994E-2</v>
      </c>
      <c r="AB705" s="17">
        <v>499288.6</v>
      </c>
      <c r="AC705" s="16">
        <v>-0.12512864696119799</v>
      </c>
      <c r="AD705" s="17">
        <v>792268.79</v>
      </c>
      <c r="AE705" s="16">
        <v>-9.7798344235887999E-2</v>
      </c>
      <c r="AF705" s="18">
        <v>3.4196506990145599</v>
      </c>
      <c r="AG705" s="16">
        <v>6.3813362749835206E-2</v>
      </c>
      <c r="AH705" s="18">
        <v>2.15506736040934</v>
      </c>
      <c r="AI705" s="16">
        <v>3.1587373070666301E-2</v>
      </c>
      <c r="AJ705" s="15">
        <v>3340432.09</v>
      </c>
      <c r="AK705" s="16">
        <v>-7.3269298699172994E-2</v>
      </c>
      <c r="AL705" s="17">
        <v>981516.06</v>
      </c>
      <c r="AM705" s="16">
        <v>-0.116454130177187</v>
      </c>
      <c r="AN705" s="17">
        <v>1558527.29</v>
      </c>
      <c r="AO705" s="16">
        <v>-9.1405702520125906E-2</v>
      </c>
      <c r="AP705" s="18">
        <v>3.4033392077150499</v>
      </c>
      <c r="AQ705" s="16">
        <v>4.88767283657544E-2</v>
      </c>
      <c r="AR705" s="18">
        <v>2.14332601773049</v>
      </c>
      <c r="AS705" s="16">
        <v>1.9960948325624499E-2</v>
      </c>
    </row>
    <row r="706" spans="2:45" x14ac:dyDescent="0.2">
      <c r="B706" s="29"/>
      <c r="C706" s="29"/>
      <c r="D706" s="29"/>
      <c r="E706" s="14" t="s">
        <v>309</v>
      </c>
      <c r="F706" s="15">
        <v>253693.8</v>
      </c>
      <c r="G706" s="16">
        <v>-5.5316041929949003E-2</v>
      </c>
      <c r="H706" s="17">
        <v>70632.679999999993</v>
      </c>
      <c r="I706" s="16">
        <v>-8.6509552616178598E-2</v>
      </c>
      <c r="J706" s="17">
        <v>122624.58</v>
      </c>
      <c r="K706" s="16">
        <v>-4.6520622284178102E-2</v>
      </c>
      <c r="L706" s="18">
        <v>3.59173402453369</v>
      </c>
      <c r="M706" s="16">
        <v>3.4147604690958497E-2</v>
      </c>
      <c r="N706" s="18">
        <v>2.0688658016198702</v>
      </c>
      <c r="O706" s="16">
        <v>-9.2245515229091996E-3</v>
      </c>
      <c r="P706" s="15">
        <v>859338.67</v>
      </c>
      <c r="Q706" s="16">
        <v>2.7277331064958399E-3</v>
      </c>
      <c r="R706" s="17">
        <v>235211.32</v>
      </c>
      <c r="S706" s="16">
        <v>-3.2799751237541398E-2</v>
      </c>
      <c r="T706" s="17">
        <v>402215.22</v>
      </c>
      <c r="U706" s="16">
        <v>1.6273712138853199E-3</v>
      </c>
      <c r="V706" s="18">
        <v>3.65347496880677</v>
      </c>
      <c r="W706" s="16">
        <v>3.67322944648691E-2</v>
      </c>
      <c r="X706" s="18">
        <v>2.1365145505930898</v>
      </c>
      <c r="Y706" s="16">
        <v>1.0985741047360501E-3</v>
      </c>
      <c r="Z706" s="15">
        <v>1617600.13</v>
      </c>
      <c r="AA706" s="16">
        <v>-1.49801797355341E-2</v>
      </c>
      <c r="AB706" s="17">
        <v>444804.91</v>
      </c>
      <c r="AC706" s="16">
        <v>-4.1883138087585398E-2</v>
      </c>
      <c r="AD706" s="17">
        <v>768176.42</v>
      </c>
      <c r="AE706" s="16">
        <v>-4.0032467223478302E-3</v>
      </c>
      <c r="AF706" s="18">
        <v>3.6366507959635599</v>
      </c>
      <c r="AG706" s="16">
        <v>2.8078994767248601E-2</v>
      </c>
      <c r="AH706" s="18">
        <v>2.10576644620255</v>
      </c>
      <c r="AI706" s="16">
        <v>-1.1021053007515399E-2</v>
      </c>
      <c r="AJ706" s="15">
        <v>3184975.25</v>
      </c>
      <c r="AK706" s="16">
        <v>-1.8194816335375098E-2</v>
      </c>
      <c r="AL706" s="17">
        <v>880868.13</v>
      </c>
      <c r="AM706" s="16">
        <v>-4.1048756776355798E-2</v>
      </c>
      <c r="AN706" s="17">
        <v>1520760.82</v>
      </c>
      <c r="AO706" s="16">
        <v>-6.8438697115644201E-3</v>
      </c>
      <c r="AP706" s="18">
        <v>3.6157231048874499</v>
      </c>
      <c r="AQ706" s="16">
        <v>2.38322235905906E-2</v>
      </c>
      <c r="AR706" s="18">
        <v>2.0943301590318502</v>
      </c>
      <c r="AS706" s="16">
        <v>-1.14291663492164E-2</v>
      </c>
    </row>
    <row r="707" spans="2:45" x14ac:dyDescent="0.2">
      <c r="B707" s="29"/>
      <c r="C707" s="29"/>
      <c r="D707" s="29"/>
      <c r="E707" s="14" t="s">
        <v>310</v>
      </c>
      <c r="F707" s="15">
        <v>198721.62</v>
      </c>
      <c r="G707" s="16">
        <v>-7.4303063774744493E-2</v>
      </c>
      <c r="H707" s="17">
        <v>53656.34</v>
      </c>
      <c r="I707" s="16">
        <v>-0.10535668790658501</v>
      </c>
      <c r="J707" s="17">
        <v>92678.63</v>
      </c>
      <c r="K707" s="16">
        <v>-8.8342115596938095E-2</v>
      </c>
      <c r="L707" s="18">
        <v>3.7035999846430099</v>
      </c>
      <c r="M707" s="16">
        <v>3.4710620100850201E-2</v>
      </c>
      <c r="N707" s="18">
        <v>2.1442010957650099</v>
      </c>
      <c r="O707" s="16">
        <v>1.539947392808E-2</v>
      </c>
      <c r="P707" s="15">
        <v>644662.68000000005</v>
      </c>
      <c r="Q707" s="16">
        <v>-3.0642244734884999E-2</v>
      </c>
      <c r="R707" s="17">
        <v>171771.88</v>
      </c>
      <c r="S707" s="16">
        <v>-9.3281504322266104E-2</v>
      </c>
      <c r="T707" s="17">
        <v>293339.48</v>
      </c>
      <c r="U707" s="16">
        <v>-8.8622358630502801E-2</v>
      </c>
      <c r="V707" s="18">
        <v>3.75301638428828</v>
      </c>
      <c r="W707" s="16">
        <v>6.9083469550889495E-2</v>
      </c>
      <c r="X707" s="18">
        <v>2.1976676306919201</v>
      </c>
      <c r="Y707" s="16">
        <v>6.3618099966214994E-2</v>
      </c>
      <c r="Z707" s="15">
        <v>1208546.52</v>
      </c>
      <c r="AA707" s="16">
        <v>-3.8968169703943102E-2</v>
      </c>
      <c r="AB707" s="17">
        <v>322519.73</v>
      </c>
      <c r="AC707" s="16">
        <v>-9.4224440261437198E-2</v>
      </c>
      <c r="AD707" s="17">
        <v>553888.96</v>
      </c>
      <c r="AE707" s="16">
        <v>-8.6440710477955499E-2</v>
      </c>
      <c r="AF707" s="18">
        <v>3.7472018223505299</v>
      </c>
      <c r="AG707" s="16">
        <v>6.10043735044506E-2</v>
      </c>
      <c r="AH707" s="18">
        <v>2.1819292444463998</v>
      </c>
      <c r="AI707" s="16">
        <v>5.1964378577825099E-2</v>
      </c>
      <c r="AJ707" s="15">
        <v>2470128.2999999998</v>
      </c>
      <c r="AK707" s="16">
        <v>-2.0165664799091199E-2</v>
      </c>
      <c r="AL707" s="17">
        <v>664202.78</v>
      </c>
      <c r="AM707" s="16">
        <v>-5.6731430734603301E-2</v>
      </c>
      <c r="AN707" s="17">
        <v>1141817.57</v>
      </c>
      <c r="AO707" s="16">
        <v>-5.3384017159865703E-2</v>
      </c>
      <c r="AP707" s="18">
        <v>3.7189370089658502</v>
      </c>
      <c r="AQ707" s="16">
        <v>3.87649574330554E-2</v>
      </c>
      <c r="AR707" s="18">
        <v>2.1633300843321202</v>
      </c>
      <c r="AS707" s="16">
        <v>3.5091687614558803E-2</v>
      </c>
    </row>
    <row r="708" spans="2:45" x14ac:dyDescent="0.2">
      <c r="B708" s="29"/>
      <c r="C708" s="29"/>
      <c r="D708" s="29"/>
      <c r="E708" s="14" t="s">
        <v>311</v>
      </c>
      <c r="F708" s="15">
        <v>437381.97</v>
      </c>
      <c r="G708" s="16">
        <v>0.18694722689447801</v>
      </c>
      <c r="H708" s="17">
        <v>165263.49</v>
      </c>
      <c r="I708" s="16">
        <v>4.8404617019080498E-2</v>
      </c>
      <c r="J708" s="17">
        <v>171143.89</v>
      </c>
      <c r="K708" s="16">
        <v>0.17088129425896001</v>
      </c>
      <c r="L708" s="18">
        <v>2.64657348093036</v>
      </c>
      <c r="M708" s="16">
        <v>0.132146127197832</v>
      </c>
      <c r="N708" s="18">
        <v>2.5556388253182698</v>
      </c>
      <c r="O708" s="16">
        <v>1.37212309345891E-2</v>
      </c>
      <c r="P708" s="15">
        <v>1469852.45</v>
      </c>
      <c r="Q708" s="16">
        <v>0.23109638672535501</v>
      </c>
      <c r="R708" s="17">
        <v>554633.54</v>
      </c>
      <c r="S708" s="16">
        <v>6.5378063597879704E-2</v>
      </c>
      <c r="T708" s="17">
        <v>554979.63</v>
      </c>
      <c r="U708" s="16">
        <v>0.19362553469934399</v>
      </c>
      <c r="V708" s="18">
        <v>2.65013264434026</v>
      </c>
      <c r="W708" s="16">
        <v>0.15554884110137299</v>
      </c>
      <c r="X708" s="18">
        <v>2.64847999916682</v>
      </c>
      <c r="Y708" s="16">
        <v>3.1392468522759003E-2</v>
      </c>
      <c r="Z708" s="15">
        <v>2577488.9900000002</v>
      </c>
      <c r="AA708" s="16">
        <v>0.16985205086833499</v>
      </c>
      <c r="AB708" s="17">
        <v>1019296.76</v>
      </c>
      <c r="AC708" s="16">
        <v>6.2163103025011102E-2</v>
      </c>
      <c r="AD708" s="17">
        <v>968246.65</v>
      </c>
      <c r="AE708" s="16">
        <v>0.11524669192440901</v>
      </c>
      <c r="AF708" s="18">
        <v>2.5286934003400501</v>
      </c>
      <c r="AG708" s="16">
        <v>0.10138645141845801</v>
      </c>
      <c r="AH708" s="18">
        <v>2.6620169457854601</v>
      </c>
      <c r="AI708" s="16">
        <v>4.8962583201840403E-2</v>
      </c>
      <c r="AJ708" s="15">
        <v>4676440.3499999996</v>
      </c>
      <c r="AK708" s="16">
        <v>0.121904446161513</v>
      </c>
      <c r="AL708" s="17">
        <v>1896314.09</v>
      </c>
      <c r="AM708" s="16">
        <v>4.2105262521582303E-2</v>
      </c>
      <c r="AN708" s="17">
        <v>1778372.11</v>
      </c>
      <c r="AO708" s="16">
        <v>8.3255133561044706E-2</v>
      </c>
      <c r="AP708" s="18">
        <v>2.4660684507174699</v>
      </c>
      <c r="AQ708" s="16">
        <v>7.6574974246690505E-2</v>
      </c>
      <c r="AR708" s="18">
        <v>2.6296185841556001</v>
      </c>
      <c r="AS708" s="16">
        <v>3.5678864011855001E-2</v>
      </c>
    </row>
    <row r="709" spans="2:45" x14ac:dyDescent="0.2">
      <c r="B709" s="29"/>
      <c r="C709" s="29"/>
      <c r="D709" s="29"/>
      <c r="E709" s="14" t="s">
        <v>312</v>
      </c>
      <c r="F709" s="15">
        <v>180334.41</v>
      </c>
      <c r="G709" s="16">
        <v>7.5545467406047404E-3</v>
      </c>
      <c r="H709" s="17">
        <v>51084.88</v>
      </c>
      <c r="I709" s="16">
        <v>1.21772967419151E-4</v>
      </c>
      <c r="J709" s="17">
        <v>80198.41</v>
      </c>
      <c r="K709" s="16">
        <v>-4.1072078735206003E-3</v>
      </c>
      <c r="L709" s="18">
        <v>3.5300936402317098</v>
      </c>
      <c r="M709" s="16">
        <v>7.4318687724718004E-3</v>
      </c>
      <c r="N709" s="18">
        <v>2.24860330772144</v>
      </c>
      <c r="O709" s="16">
        <v>1.17098493997779E-2</v>
      </c>
      <c r="P709" s="15">
        <v>624809.62</v>
      </c>
      <c r="Q709" s="16">
        <v>6.6866520063568996E-2</v>
      </c>
      <c r="R709" s="17">
        <v>176267.43</v>
      </c>
      <c r="S709" s="16">
        <v>6.6748040146428697E-2</v>
      </c>
      <c r="T709" s="17">
        <v>273879.58</v>
      </c>
      <c r="U709" s="16">
        <v>4.0660129410168798E-2</v>
      </c>
      <c r="V709" s="18">
        <v>3.5446685754708098</v>
      </c>
      <c r="W709" s="16">
        <v>1.11066449321977E-4</v>
      </c>
      <c r="X709" s="18">
        <v>2.2813296997169301</v>
      </c>
      <c r="Y709" s="16">
        <v>2.5182468236054599E-2</v>
      </c>
      <c r="Z709" s="15">
        <v>1135543.5</v>
      </c>
      <c r="AA709" s="16">
        <v>-5.4743409203378201E-3</v>
      </c>
      <c r="AB709" s="17">
        <v>321417.92</v>
      </c>
      <c r="AC709" s="16">
        <v>3.0994794815643201E-3</v>
      </c>
      <c r="AD709" s="17">
        <v>500498.78</v>
      </c>
      <c r="AE709" s="16">
        <v>-2.7899450879357801E-2</v>
      </c>
      <c r="AF709" s="18">
        <v>3.5329190730871498</v>
      </c>
      <c r="AG709" s="16">
        <v>-8.5473281337293504E-3</v>
      </c>
      <c r="AH709" s="18">
        <v>2.2688237122176398</v>
      </c>
      <c r="AI709" s="16">
        <v>2.3068714423940699E-2</v>
      </c>
      <c r="AJ709" s="15">
        <v>2249443.9900000002</v>
      </c>
      <c r="AK709" s="16">
        <v>-9.3350138283672199E-3</v>
      </c>
      <c r="AL709" s="17">
        <v>640572.91</v>
      </c>
      <c r="AM709" s="16">
        <v>-8.5893900865981494E-3</v>
      </c>
      <c r="AN709" s="17">
        <v>999682.56000000006</v>
      </c>
      <c r="AO709" s="16">
        <v>-5.0252242375333801E-2</v>
      </c>
      <c r="AP709" s="18">
        <v>3.51161273741657</v>
      </c>
      <c r="AQ709" s="16">
        <v>-7.5208368189055299E-4</v>
      </c>
      <c r="AR709" s="18">
        <v>2.2501582802444799</v>
      </c>
      <c r="AS709" s="16">
        <v>4.3082206005204002E-2</v>
      </c>
    </row>
    <row r="710" spans="2:45" x14ac:dyDescent="0.2">
      <c r="B710" s="29"/>
      <c r="C710" s="29"/>
      <c r="D710" s="29"/>
      <c r="E710" s="14" t="s">
        <v>313</v>
      </c>
      <c r="F710" s="15">
        <v>312862.02</v>
      </c>
      <c r="G710" s="16">
        <v>-3.1616049230705101E-2</v>
      </c>
      <c r="H710" s="17">
        <v>81262.210000000006</v>
      </c>
      <c r="I710" s="16">
        <v>-5.7735495945102799E-2</v>
      </c>
      <c r="J710" s="17">
        <v>147758.66</v>
      </c>
      <c r="K710" s="16">
        <v>-5.8820614334044903E-2</v>
      </c>
      <c r="L710" s="18">
        <v>3.8500309061247502</v>
      </c>
      <c r="M710" s="16">
        <v>2.7719866982144101E-2</v>
      </c>
      <c r="N710" s="18">
        <v>2.11738533633156</v>
      </c>
      <c r="O710" s="16">
        <v>2.8904760896447401E-2</v>
      </c>
      <c r="P710" s="15">
        <v>1083314.05</v>
      </c>
      <c r="Q710" s="16">
        <v>2.07520160321099E-2</v>
      </c>
      <c r="R710" s="17">
        <v>278813.59000000003</v>
      </c>
      <c r="S710" s="16">
        <v>6.5597202160301796E-3</v>
      </c>
      <c r="T710" s="17">
        <v>502805.64</v>
      </c>
      <c r="U710" s="16">
        <v>3.60180824342654E-3</v>
      </c>
      <c r="V710" s="18">
        <v>3.8854420618449801</v>
      </c>
      <c r="W710" s="16">
        <v>1.40998050399173E-2</v>
      </c>
      <c r="X710" s="18">
        <v>2.1545383818685901</v>
      </c>
      <c r="Y710" s="16">
        <v>1.70886577204367E-2</v>
      </c>
      <c r="Z710" s="15">
        <v>2067030.24</v>
      </c>
      <c r="AA710" s="16">
        <v>1.56364251284371E-2</v>
      </c>
      <c r="AB710" s="17">
        <v>535351.14</v>
      </c>
      <c r="AC710" s="16">
        <v>8.1549743034489003E-3</v>
      </c>
      <c r="AD710" s="17">
        <v>969608.47</v>
      </c>
      <c r="AE710" s="16">
        <v>1.19554034648482E-2</v>
      </c>
      <c r="AF710" s="18">
        <v>3.8610737617930502</v>
      </c>
      <c r="AG710" s="16">
        <v>7.4209333045818296E-3</v>
      </c>
      <c r="AH710" s="18">
        <v>2.1318194961725099</v>
      </c>
      <c r="AI710" s="16">
        <v>3.63753348318052E-3</v>
      </c>
      <c r="AJ710" s="15">
        <v>3956641.8</v>
      </c>
      <c r="AK710" s="16">
        <v>5.1534183984182098E-3</v>
      </c>
      <c r="AL710" s="17">
        <v>1040607.98</v>
      </c>
      <c r="AM710" s="16">
        <v>3.5744898764077902E-2</v>
      </c>
      <c r="AN710" s="17">
        <v>1884770.45</v>
      </c>
      <c r="AO710" s="16">
        <v>4.3613663092662E-2</v>
      </c>
      <c r="AP710" s="18">
        <v>3.8022404940619401</v>
      </c>
      <c r="AQ710" s="16">
        <v>-2.9535728732203798E-2</v>
      </c>
      <c r="AR710" s="18">
        <v>2.09926986068781</v>
      </c>
      <c r="AS710" s="16">
        <v>-3.6852952442448898E-2</v>
      </c>
    </row>
    <row r="711" spans="2:45" x14ac:dyDescent="0.2">
      <c r="B711" s="29"/>
      <c r="C711" s="29"/>
      <c r="D711" s="29"/>
      <c r="E711" s="14" t="s">
        <v>314</v>
      </c>
      <c r="F711" s="15">
        <v>880005.53</v>
      </c>
      <c r="G711" s="16">
        <v>1.5650076769390699E-2</v>
      </c>
      <c r="H711" s="17">
        <v>232477.32</v>
      </c>
      <c r="I711" s="16">
        <v>-1.6130782636060699E-3</v>
      </c>
      <c r="J711" s="17">
        <v>350298.15</v>
      </c>
      <c r="K711" s="16">
        <v>-1.49505869834438E-2</v>
      </c>
      <c r="L711" s="18">
        <v>3.7853392752462902</v>
      </c>
      <c r="M711" s="16">
        <v>1.72910468448172E-2</v>
      </c>
      <c r="N711" s="18">
        <v>2.5121615115580802</v>
      </c>
      <c r="O711" s="16">
        <v>3.10651053119506E-2</v>
      </c>
      <c r="P711" s="15">
        <v>2974127.6</v>
      </c>
      <c r="Q711" s="16">
        <v>7.1750081371494204E-2</v>
      </c>
      <c r="R711" s="17">
        <v>760661.86</v>
      </c>
      <c r="S711" s="16">
        <v>1.9581011750124298E-2</v>
      </c>
      <c r="T711" s="17">
        <v>1145668.6000000001</v>
      </c>
      <c r="U711" s="16">
        <v>6.2253214104997703E-3</v>
      </c>
      <c r="V711" s="18">
        <v>3.9099207629524102</v>
      </c>
      <c r="W711" s="16">
        <v>5.1167164766849599E-2</v>
      </c>
      <c r="X711" s="18">
        <v>2.5959754854065098</v>
      </c>
      <c r="Y711" s="16">
        <v>6.5119370946800995E-2</v>
      </c>
      <c r="Z711" s="15">
        <v>5636537.2999999998</v>
      </c>
      <c r="AA711" s="16">
        <v>7.8806267738532498E-2</v>
      </c>
      <c r="AB711" s="17">
        <v>1447418.87</v>
      </c>
      <c r="AC711" s="16">
        <v>2.4258801250414502E-2</v>
      </c>
      <c r="AD711" s="17">
        <v>2193682.38</v>
      </c>
      <c r="AE711" s="16">
        <v>5.6376904243116603E-3</v>
      </c>
      <c r="AF711" s="18">
        <v>3.8941991270294798</v>
      </c>
      <c r="AG711" s="16">
        <v>5.3255550668958297E-2</v>
      </c>
      <c r="AH711" s="18">
        <v>2.56944093246535</v>
      </c>
      <c r="AI711" s="16">
        <v>7.2758388046642003E-2</v>
      </c>
      <c r="AJ711" s="15">
        <v>10689852.060000001</v>
      </c>
      <c r="AK711" s="16">
        <v>8.1669541247470195E-2</v>
      </c>
      <c r="AL711" s="17">
        <v>2793786.79</v>
      </c>
      <c r="AM711" s="16">
        <v>4.4586214909146903E-2</v>
      </c>
      <c r="AN711" s="17">
        <v>4274939.41</v>
      </c>
      <c r="AO711" s="16">
        <v>2.9960123956433899E-2</v>
      </c>
      <c r="AP711" s="18">
        <v>3.8262948691227798</v>
      </c>
      <c r="AQ711" s="16">
        <v>3.55004936969694E-2</v>
      </c>
      <c r="AR711" s="18">
        <v>2.5005856305224201</v>
      </c>
      <c r="AS711" s="16">
        <v>5.0205261435173398E-2</v>
      </c>
    </row>
    <row r="712" spans="2:45" x14ac:dyDescent="0.2">
      <c r="B712" s="29"/>
      <c r="C712" s="29"/>
      <c r="D712" s="29"/>
      <c r="E712" s="14" t="s">
        <v>315</v>
      </c>
      <c r="F712" s="15">
        <v>498838.24</v>
      </c>
      <c r="G712" s="16">
        <v>-1.7612495326238101E-2</v>
      </c>
      <c r="H712" s="17">
        <v>142986.23999999999</v>
      </c>
      <c r="I712" s="16">
        <v>-2.4660057909390298E-2</v>
      </c>
      <c r="J712" s="17">
        <v>247977.46</v>
      </c>
      <c r="K712" s="16">
        <v>-7.1022026346561795E-2</v>
      </c>
      <c r="L712" s="18">
        <v>3.4887149980305798</v>
      </c>
      <c r="M712" s="16">
        <v>7.2257499965047703E-3</v>
      </c>
      <c r="N712" s="18">
        <v>2.0116273470984001</v>
      </c>
      <c r="O712" s="16">
        <v>5.7492785119842502E-2</v>
      </c>
      <c r="P712" s="15">
        <v>1667919.09</v>
      </c>
      <c r="Q712" s="16">
        <v>-3.4586884869103801E-2</v>
      </c>
      <c r="R712" s="17">
        <v>474437.56</v>
      </c>
      <c r="S712" s="16">
        <v>-3.6537264139630703E-2</v>
      </c>
      <c r="T712" s="17">
        <v>818341.84</v>
      </c>
      <c r="U712" s="16">
        <v>-8.7400503526649201E-2</v>
      </c>
      <c r="V712" s="18">
        <v>3.5155713430445901</v>
      </c>
      <c r="W712" s="16">
        <v>2.0243432339759398E-3</v>
      </c>
      <c r="X712" s="18">
        <v>2.0381691470156298</v>
      </c>
      <c r="Y712" s="16">
        <v>5.7871628092759697E-2</v>
      </c>
      <c r="Z712" s="15">
        <v>3165276.22</v>
      </c>
      <c r="AA712" s="16">
        <v>-4.7272569464594197E-2</v>
      </c>
      <c r="AB712" s="17">
        <v>914884.68</v>
      </c>
      <c r="AC712" s="16">
        <v>-3.49407203281311E-2</v>
      </c>
      <c r="AD712" s="17">
        <v>1589235.37</v>
      </c>
      <c r="AE712" s="16">
        <v>-7.8256491938293496E-2</v>
      </c>
      <c r="AF712" s="18">
        <v>3.4597543157023898</v>
      </c>
      <c r="AG712" s="16">
        <v>-1.27783333067955E-2</v>
      </c>
      <c r="AH712" s="18">
        <v>1.9916975671136701</v>
      </c>
      <c r="AI712" s="16">
        <v>3.3614473226780898E-2</v>
      </c>
      <c r="AJ712" s="15">
        <v>6219003.1799999997</v>
      </c>
      <c r="AK712" s="16">
        <v>-5.4906605011210301E-2</v>
      </c>
      <c r="AL712" s="17">
        <v>1816184.06</v>
      </c>
      <c r="AM712" s="16">
        <v>7.5324396608879101E-4</v>
      </c>
      <c r="AN712" s="17">
        <v>3186637.72</v>
      </c>
      <c r="AO712" s="16">
        <v>-4.1990975208453199E-2</v>
      </c>
      <c r="AP712" s="18">
        <v>3.42421416252271</v>
      </c>
      <c r="AQ712" s="16">
        <v>-5.5617955088222697E-2</v>
      </c>
      <c r="AR712" s="18">
        <v>1.95158776316751</v>
      </c>
      <c r="AS712" s="16">
        <v>-1.3481741266025599E-2</v>
      </c>
    </row>
    <row r="713" spans="2:45" x14ac:dyDescent="0.2">
      <c r="B713" s="29"/>
      <c r="C713" s="29"/>
      <c r="D713" s="29"/>
      <c r="E713" s="14" t="s">
        <v>316</v>
      </c>
      <c r="F713" s="15">
        <v>344048.58</v>
      </c>
      <c r="G713" s="16">
        <v>1.7135364853179302E-2</v>
      </c>
      <c r="H713" s="17">
        <v>96608.55</v>
      </c>
      <c r="I713" s="16">
        <v>-7.0244234955875399E-3</v>
      </c>
      <c r="J713" s="17">
        <v>153552.35999999999</v>
      </c>
      <c r="K713" s="16">
        <v>1.47079172962648E-2</v>
      </c>
      <c r="L713" s="18">
        <v>3.5612642980357299</v>
      </c>
      <c r="M713" s="16">
        <v>2.43306974717514E-2</v>
      </c>
      <c r="N713" s="18">
        <v>2.2405945437764698</v>
      </c>
      <c r="O713" s="16">
        <v>2.3922623599730401E-3</v>
      </c>
      <c r="P713" s="15">
        <v>1090630.1299999999</v>
      </c>
      <c r="Q713" s="16">
        <v>-3.58036956627135E-3</v>
      </c>
      <c r="R713" s="17">
        <v>306008.53999999998</v>
      </c>
      <c r="S713" s="16">
        <v>-3.2028829299378697E-2</v>
      </c>
      <c r="T713" s="17">
        <v>488656.33</v>
      </c>
      <c r="U713" s="16">
        <v>2.24965367815941E-3</v>
      </c>
      <c r="V713" s="18">
        <v>3.56405128432037</v>
      </c>
      <c r="W713" s="16">
        <v>2.9389779979207699E-2</v>
      </c>
      <c r="X713" s="18">
        <v>2.2318960444040501</v>
      </c>
      <c r="Y713" s="16">
        <v>-5.8169371503747399E-3</v>
      </c>
      <c r="Z713" s="15">
        <v>2049280.33</v>
      </c>
      <c r="AA713" s="16">
        <v>-4.9836556326905996E-3</v>
      </c>
      <c r="AB713" s="17">
        <v>577863.99</v>
      </c>
      <c r="AC713" s="16">
        <v>-3.0376038704552001E-2</v>
      </c>
      <c r="AD713" s="17">
        <v>921484.73</v>
      </c>
      <c r="AE713" s="16">
        <v>-4.3894888107353196E-3</v>
      </c>
      <c r="AF713" s="18">
        <v>3.5463021843600302</v>
      </c>
      <c r="AG713" s="16">
        <v>2.61878667250924E-2</v>
      </c>
      <c r="AH713" s="18">
        <v>2.2238896243022901</v>
      </c>
      <c r="AI713" s="16">
        <v>-5.9678640922092296E-4</v>
      </c>
      <c r="AJ713" s="15">
        <v>4032242.84</v>
      </c>
      <c r="AK713" s="16">
        <v>-3.6392116439684701E-2</v>
      </c>
      <c r="AL713" s="17">
        <v>1144136.28</v>
      </c>
      <c r="AM713" s="16">
        <v>-5.1003671348896898E-2</v>
      </c>
      <c r="AN713" s="17">
        <v>1818643.97</v>
      </c>
      <c r="AO713" s="16">
        <v>-3.0322401315402599E-2</v>
      </c>
      <c r="AP713" s="18">
        <v>3.5242679657007301</v>
      </c>
      <c r="AQ713" s="16">
        <v>1.53968508286866E-2</v>
      </c>
      <c r="AR713" s="18">
        <v>2.21716999397084</v>
      </c>
      <c r="AS713" s="16">
        <v>-6.25951876429432E-3</v>
      </c>
    </row>
    <row r="714" spans="2:45" x14ac:dyDescent="0.2">
      <c r="B714" s="29"/>
      <c r="C714" s="29"/>
      <c r="D714" s="29"/>
      <c r="E714" s="14" t="s">
        <v>317</v>
      </c>
      <c r="F714" s="15">
        <v>283580.52</v>
      </c>
      <c r="G714" s="16">
        <v>-4.7731346156441999E-2</v>
      </c>
      <c r="H714" s="17">
        <v>86904.69</v>
      </c>
      <c r="I714" s="16">
        <v>1.3905742655209399E-2</v>
      </c>
      <c r="J714" s="17">
        <v>133740.53</v>
      </c>
      <c r="K714" s="16">
        <v>-5.87344821832037E-2</v>
      </c>
      <c r="L714" s="18">
        <v>3.2631210122261498</v>
      </c>
      <c r="M714" s="16">
        <v>-6.0791734594812102E-2</v>
      </c>
      <c r="N714" s="18">
        <v>2.12037831762742</v>
      </c>
      <c r="O714" s="16">
        <v>1.16897260321219E-2</v>
      </c>
      <c r="P714" s="15">
        <v>1046706.94</v>
      </c>
      <c r="Q714" s="16">
        <v>-4.12387790667623E-2</v>
      </c>
      <c r="R714" s="17">
        <v>314470.93</v>
      </c>
      <c r="S714" s="16">
        <v>-6.8890858265603996E-2</v>
      </c>
      <c r="T714" s="17">
        <v>508721.38</v>
      </c>
      <c r="U714" s="16">
        <v>-8.3880843244409295E-2</v>
      </c>
      <c r="V714" s="18">
        <v>3.3284696299273202</v>
      </c>
      <c r="W714" s="16">
        <v>2.9697999900778101E-2</v>
      </c>
      <c r="X714" s="18">
        <v>2.0575249658270698</v>
      </c>
      <c r="Y714" s="16">
        <v>4.65464168751396E-2</v>
      </c>
      <c r="Z714" s="15">
        <v>2011302.7</v>
      </c>
      <c r="AA714" s="16">
        <v>-1.8068424794248202E-2</v>
      </c>
      <c r="AB714" s="17">
        <v>635020.98</v>
      </c>
      <c r="AC714" s="16">
        <v>3.14051853148931E-2</v>
      </c>
      <c r="AD714" s="17">
        <v>1012599.53</v>
      </c>
      <c r="AE714" s="16">
        <v>1.46122365859603E-2</v>
      </c>
      <c r="AF714" s="18">
        <v>3.1673011811357799</v>
      </c>
      <c r="AG714" s="16">
        <v>-4.7967191568885299E-2</v>
      </c>
      <c r="AH714" s="18">
        <v>1.9862765490321701</v>
      </c>
      <c r="AI714" s="16">
        <v>-3.22100012219197E-2</v>
      </c>
      <c r="AJ714" s="15">
        <v>3827162.63</v>
      </c>
      <c r="AK714" s="16">
        <v>-3.08499904874385E-2</v>
      </c>
      <c r="AL714" s="17">
        <v>1158853.45</v>
      </c>
      <c r="AM714" s="16">
        <v>-2.98402372599278E-2</v>
      </c>
      <c r="AN714" s="17">
        <v>1848176.74</v>
      </c>
      <c r="AO714" s="16">
        <v>-4.2179296828966699E-2</v>
      </c>
      <c r="AP714" s="18">
        <v>3.3025423792801401</v>
      </c>
      <c r="AQ714" s="16">
        <v>-1.04081128314244E-3</v>
      </c>
      <c r="AR714" s="18">
        <v>2.0707774030312698</v>
      </c>
      <c r="AS714" s="16">
        <v>1.1828212006715501E-2</v>
      </c>
    </row>
    <row r="715" spans="2:45" x14ac:dyDescent="0.2">
      <c r="B715" s="135"/>
      <c r="C715" s="135"/>
      <c r="D715" s="135"/>
      <c r="E715" s="14" t="s">
        <v>318</v>
      </c>
      <c r="F715" s="15">
        <v>426903</v>
      </c>
      <c r="G715" s="16">
        <v>2.5300265082327501E-2</v>
      </c>
      <c r="H715" s="17">
        <v>120557.75999999999</v>
      </c>
      <c r="I715" s="16">
        <v>4.0433149135932099E-3</v>
      </c>
      <c r="J715" s="17">
        <v>180459.75</v>
      </c>
      <c r="K715" s="16">
        <v>4.8428992686433699E-2</v>
      </c>
      <c r="L715" s="18">
        <v>3.5410661246526098</v>
      </c>
      <c r="M715" s="16">
        <v>2.1171347742665499E-2</v>
      </c>
      <c r="N715" s="18">
        <v>2.36564109171159</v>
      </c>
      <c r="O715" s="16">
        <v>-2.2060366286554601E-2</v>
      </c>
      <c r="P715" s="15">
        <v>1388944.38</v>
      </c>
      <c r="Q715" s="16">
        <v>-1.19268477602925E-2</v>
      </c>
      <c r="R715" s="17">
        <v>394805.21</v>
      </c>
      <c r="S715" s="16">
        <v>-3.3590274658684798E-2</v>
      </c>
      <c r="T715" s="17">
        <v>593766.97</v>
      </c>
      <c r="U715" s="16">
        <v>6.4963989562773104E-3</v>
      </c>
      <c r="V715" s="18">
        <v>3.5180497744697901</v>
      </c>
      <c r="W715" s="16">
        <v>2.2416399928861599E-2</v>
      </c>
      <c r="X715" s="18">
        <v>2.3392078882393901</v>
      </c>
      <c r="Y715" s="16">
        <v>-1.8304334457306101E-2</v>
      </c>
      <c r="Z715" s="15">
        <v>2588469.0699999998</v>
      </c>
      <c r="AA715" s="16">
        <v>-1.12108484954385E-2</v>
      </c>
      <c r="AB715" s="17">
        <v>740428.97</v>
      </c>
      <c r="AC715" s="16">
        <v>-2.54902635887789E-2</v>
      </c>
      <c r="AD715" s="17">
        <v>1105297.94</v>
      </c>
      <c r="AE715" s="16">
        <v>1.86534204950245E-3</v>
      </c>
      <c r="AF715" s="18">
        <v>3.4959046375508498</v>
      </c>
      <c r="AG715" s="16">
        <v>1.46529219358307E-2</v>
      </c>
      <c r="AH715" s="18">
        <v>2.34187450851487</v>
      </c>
      <c r="AI715" s="16">
        <v>-1.3051844390775299E-2</v>
      </c>
      <c r="AJ715" s="15">
        <v>4859503.79</v>
      </c>
      <c r="AK715" s="16">
        <v>-1.57039327240696E-2</v>
      </c>
      <c r="AL715" s="17">
        <v>1402423.9</v>
      </c>
      <c r="AM715" s="16">
        <v>-2.4668206283915899E-2</v>
      </c>
      <c r="AN715" s="17">
        <v>2085834.74</v>
      </c>
      <c r="AO715" s="16">
        <v>-3.06045020415051E-3</v>
      </c>
      <c r="AP715" s="18">
        <v>3.4650748536159401</v>
      </c>
      <c r="AQ715" s="16">
        <v>9.1909990196175108E-3</v>
      </c>
      <c r="AR715" s="18">
        <v>2.32976452870854</v>
      </c>
      <c r="AS715" s="16">
        <v>-1.2682296055471101E-2</v>
      </c>
    </row>
    <row r="716" spans="2:45" x14ac:dyDescent="0.2">
      <c r="C716" s="29"/>
      <c r="D716" s="29"/>
      <c r="E716" s="14" t="s">
        <v>344</v>
      </c>
      <c r="F716" s="18">
        <v>166630.74</v>
      </c>
      <c r="G716" s="16">
        <v>-9.4175043548769793E-2</v>
      </c>
      <c r="H716" s="18">
        <v>49602.81</v>
      </c>
      <c r="I716" s="16">
        <v>-1.66326359125256E-3</v>
      </c>
      <c r="J716" s="18">
        <v>79886.679999999993</v>
      </c>
      <c r="K716" s="16">
        <v>1.19436460429671E-3</v>
      </c>
      <c r="L716" s="18">
        <v>3.3593004106017399</v>
      </c>
      <c r="M716" s="16">
        <v>-9.2665907788091501E-2</v>
      </c>
      <c r="N716" s="18">
        <v>2.0858388407178801</v>
      </c>
      <c r="O716" s="16">
        <v>-9.5255638190452005E-2</v>
      </c>
      <c r="P716" s="18">
        <v>593873.99</v>
      </c>
      <c r="Q716" s="16">
        <v>-2.77401374618572E-2</v>
      </c>
      <c r="R716" s="18">
        <v>170300.14</v>
      </c>
      <c r="S716" s="16">
        <v>2.8232537344342699E-2</v>
      </c>
      <c r="T716" s="18">
        <v>268802.06</v>
      </c>
      <c r="U716" s="16">
        <v>1.7884371569329101E-2</v>
      </c>
      <c r="V716" s="18">
        <v>3.4872196229551</v>
      </c>
      <c r="W716" s="16">
        <v>-5.4435813664059703E-2</v>
      </c>
      <c r="X716" s="18">
        <v>2.2093357097040101</v>
      </c>
      <c r="Y716" s="16">
        <v>-4.4822879990626299E-2</v>
      </c>
      <c r="Z716" s="18">
        <v>1104232.2</v>
      </c>
      <c r="AA716" s="16">
        <v>-3.5556388474838399E-2</v>
      </c>
      <c r="AB716" s="18">
        <v>321403.56</v>
      </c>
      <c r="AC716" s="16">
        <v>1.2980281362715101E-2</v>
      </c>
      <c r="AD716" s="18">
        <v>512424.58</v>
      </c>
      <c r="AE716" s="16">
        <v>1.21905967599675E-4</v>
      </c>
      <c r="AF716" s="18">
        <v>3.43565640654385</v>
      </c>
      <c r="AG716" s="16">
        <v>-4.7914723248373002E-2</v>
      </c>
      <c r="AH716" s="18">
        <v>2.15491653425368</v>
      </c>
      <c r="AI716" s="16">
        <v>-3.5673945575584502E-2</v>
      </c>
      <c r="AJ716" s="18">
        <v>2301619.9700000002</v>
      </c>
      <c r="AK716" s="16">
        <v>-2.2192841836896201E-3</v>
      </c>
      <c r="AL716" s="18">
        <v>660430.96</v>
      </c>
      <c r="AM716" s="16">
        <v>1.1341702237687599E-2</v>
      </c>
      <c r="AN716" s="18">
        <v>1057186.18</v>
      </c>
      <c r="AO716" s="16">
        <v>-2.8041547691199601E-3</v>
      </c>
      <c r="AP716" s="18">
        <v>3.48502736758434</v>
      </c>
      <c r="AQ716" s="16">
        <v>-1.3408906595438801E-2</v>
      </c>
      <c r="AR716" s="18">
        <v>2.1771188590452399</v>
      </c>
      <c r="AS716" s="16">
        <v>5.8651526500790605E-4</v>
      </c>
    </row>
    <row r="717" spans="2:45" x14ac:dyDescent="0.2">
      <c r="C717" s="29"/>
      <c r="D717" s="29"/>
      <c r="E717" s="14" t="s">
        <v>345</v>
      </c>
      <c r="F717" s="18">
        <v>362296.44</v>
      </c>
      <c r="G717" s="16">
        <v>3.5893238530014401E-2</v>
      </c>
      <c r="H717" s="18">
        <v>97391.54</v>
      </c>
      <c r="I717" s="16">
        <v>3.6269166526747498E-2</v>
      </c>
      <c r="J717" s="18">
        <v>165759.65</v>
      </c>
      <c r="K717" s="16">
        <v>1.69456534776137E-2</v>
      </c>
      <c r="L717" s="18">
        <v>3.7199990882164902</v>
      </c>
      <c r="M717" s="16">
        <v>-3.62770609100597E-4</v>
      </c>
      <c r="N717" s="18">
        <v>2.1856732926258</v>
      </c>
      <c r="O717" s="16">
        <v>1.8631856075697301E-2</v>
      </c>
      <c r="P717" s="18">
        <v>1184015.3600000001</v>
      </c>
      <c r="Q717" s="16">
        <v>6.05285218638376E-2</v>
      </c>
      <c r="R717" s="18">
        <v>314313.38</v>
      </c>
      <c r="S717" s="16">
        <v>6.2643389895695706E-2</v>
      </c>
      <c r="T717" s="18">
        <v>531527.21</v>
      </c>
      <c r="U717" s="16">
        <v>3.5207382810687797E-2</v>
      </c>
      <c r="V717" s="18">
        <v>3.7669900021437202</v>
      </c>
      <c r="W717" s="16">
        <v>-1.99019544276815E-3</v>
      </c>
      <c r="X717" s="18">
        <v>2.2275724322749202</v>
      </c>
      <c r="Y717" s="16">
        <v>2.4459967609968599E-2</v>
      </c>
      <c r="Z717" s="18">
        <v>2258607.5699999998</v>
      </c>
      <c r="AA717" s="16">
        <v>5.2759902259499197E-2</v>
      </c>
      <c r="AB717" s="18">
        <v>598526.81000000006</v>
      </c>
      <c r="AC717" s="16">
        <v>5.64727619101952E-2</v>
      </c>
      <c r="AD717" s="18">
        <v>1016057.48</v>
      </c>
      <c r="AE717" s="16">
        <v>2.7771921585034099E-2</v>
      </c>
      <c r="AF717" s="18">
        <v>3.7736113608678599</v>
      </c>
      <c r="AG717" s="16">
        <v>-3.5143922158323401E-3</v>
      </c>
      <c r="AH717" s="18">
        <v>2.22291318597448</v>
      </c>
      <c r="AI717" s="16">
        <v>2.4312768377568302E-2</v>
      </c>
      <c r="AJ717" s="18">
        <v>4478129.33</v>
      </c>
      <c r="AK717" s="16">
        <v>3.48733894511387E-2</v>
      </c>
      <c r="AL717" s="18">
        <v>1192646.81</v>
      </c>
      <c r="AM717" s="16">
        <v>3.66000813567883E-2</v>
      </c>
      <c r="AN717" s="18">
        <v>2041842.91</v>
      </c>
      <c r="AO717" s="16">
        <v>2.6703045725148301E-2</v>
      </c>
      <c r="AP717" s="18">
        <v>3.7547824657326698</v>
      </c>
      <c r="AQ717" s="16">
        <v>-1.6657261915217899E-3</v>
      </c>
      <c r="AR717" s="18">
        <v>2.1931801452835602</v>
      </c>
      <c r="AS717" s="16">
        <v>7.9578450263774504E-3</v>
      </c>
    </row>
    <row r="718" spans="2:45" x14ac:dyDescent="0.2">
      <c r="B718" s="28" t="s">
        <v>19</v>
      </c>
      <c r="C718" s="28" t="s">
        <v>12</v>
      </c>
      <c r="D718" s="28" t="s">
        <v>24</v>
      </c>
      <c r="E718" s="14" t="s">
        <v>319</v>
      </c>
      <c r="F718" s="15">
        <v>4188664.28</v>
      </c>
      <c r="G718" s="16">
        <v>3.4350398740947703E-2</v>
      </c>
      <c r="H718" s="17">
        <v>1188494.8</v>
      </c>
      <c r="I718" s="16">
        <v>7.1660379161018702E-4</v>
      </c>
      <c r="J718" s="17">
        <v>1805474.26</v>
      </c>
      <c r="K718" s="16">
        <v>8.535656961114E-3</v>
      </c>
      <c r="L718" s="18">
        <v>3.5243438002421201</v>
      </c>
      <c r="M718" s="16">
        <v>3.3609710103642297E-2</v>
      </c>
      <c r="N718" s="18">
        <v>2.3199800588683002</v>
      </c>
      <c r="O718" s="16">
        <v>2.55962608774962E-2</v>
      </c>
      <c r="P718" s="15">
        <v>14183776.380000001</v>
      </c>
      <c r="Q718" s="16">
        <v>8.3146001065582301E-2</v>
      </c>
      <c r="R718" s="17">
        <v>3968591.82</v>
      </c>
      <c r="S718" s="16">
        <v>3.6527204115548398E-2</v>
      </c>
      <c r="T718" s="17">
        <v>5969607.75</v>
      </c>
      <c r="U718" s="16">
        <v>4.5425696209424E-2</v>
      </c>
      <c r="V718" s="18">
        <v>3.5740073616338801</v>
      </c>
      <c r="W718" s="16">
        <v>4.4975951200251399E-2</v>
      </c>
      <c r="X718" s="18">
        <v>2.3759980511282301</v>
      </c>
      <c r="Y718" s="16">
        <v>3.60812872621432E-2</v>
      </c>
      <c r="Z718" s="15">
        <v>26529757.93</v>
      </c>
      <c r="AA718" s="16">
        <v>6.71757482546496E-2</v>
      </c>
      <c r="AB718" s="17">
        <v>7502235.0999999996</v>
      </c>
      <c r="AC718" s="16">
        <v>3.3539933218192E-2</v>
      </c>
      <c r="AD718" s="17">
        <v>11263836</v>
      </c>
      <c r="AE718" s="16">
        <v>3.2316684250246398E-2</v>
      </c>
      <c r="AF718" s="18">
        <v>3.5362472085152299</v>
      </c>
      <c r="AG718" s="16">
        <v>3.25442819918179E-2</v>
      </c>
      <c r="AH718" s="18">
        <v>2.3553039950155501</v>
      </c>
      <c r="AI718" s="16">
        <v>3.37678006528788E-2</v>
      </c>
      <c r="AJ718" s="15">
        <v>50089908.789999999</v>
      </c>
      <c r="AK718" s="16">
        <v>5.6158724717320897E-2</v>
      </c>
      <c r="AL718" s="17">
        <v>14373394.039999999</v>
      </c>
      <c r="AM718" s="16">
        <v>4.3605621845566898E-2</v>
      </c>
      <c r="AN718" s="17">
        <v>21642593.350000001</v>
      </c>
      <c r="AO718" s="16">
        <v>4.6103824222536498E-2</v>
      </c>
      <c r="AP718" s="18">
        <v>3.4849047240063</v>
      </c>
      <c r="AQ718" s="16">
        <v>1.20285887781578E-2</v>
      </c>
      <c r="AR718" s="18">
        <v>2.3144134337301998</v>
      </c>
      <c r="AS718" s="16">
        <v>9.6117615307038003E-3</v>
      </c>
    </row>
    <row r="719" spans="2:45" x14ac:dyDescent="0.2">
      <c r="B719" s="29"/>
      <c r="C719" s="29"/>
      <c r="D719" s="29"/>
      <c r="E719" s="14" t="s">
        <v>320</v>
      </c>
      <c r="F719" s="15">
        <v>4292376.72</v>
      </c>
      <c r="G719" s="16">
        <v>4.2988688913845998E-3</v>
      </c>
      <c r="H719" s="17">
        <v>1289181.72</v>
      </c>
      <c r="I719" s="16">
        <v>4.02053206578823E-2</v>
      </c>
      <c r="J719" s="17">
        <v>2049139.91</v>
      </c>
      <c r="K719" s="16">
        <v>5.6965803620940197E-2</v>
      </c>
      <c r="L719" s="18">
        <v>3.3295358237006298</v>
      </c>
      <c r="M719" s="16">
        <v>-3.4518619596935501E-2</v>
      </c>
      <c r="N719" s="18">
        <v>2.0947211554724898</v>
      </c>
      <c r="O719" s="16">
        <v>-4.9828418808943398E-2</v>
      </c>
      <c r="P719" s="15">
        <v>14996014.789999999</v>
      </c>
      <c r="Q719" s="16">
        <v>2.7752227026229599E-2</v>
      </c>
      <c r="R719" s="17">
        <v>4481564.8899999997</v>
      </c>
      <c r="S719" s="16">
        <v>3.2695176666019898E-2</v>
      </c>
      <c r="T719" s="17">
        <v>7094795.6799999997</v>
      </c>
      <c r="U719" s="16">
        <v>3.0183117556487601E-2</v>
      </c>
      <c r="V719" s="18">
        <v>3.3461558982358102</v>
      </c>
      <c r="W719" s="16">
        <v>-4.7864556274468499E-3</v>
      </c>
      <c r="X719" s="18">
        <v>2.1136640808801999</v>
      </c>
      <c r="Y719" s="16">
        <v>-2.3596683820870201E-3</v>
      </c>
      <c r="Z719" s="15">
        <v>27679497.07</v>
      </c>
      <c r="AA719" s="16">
        <v>-7.1546571109936501E-3</v>
      </c>
      <c r="AB719" s="17">
        <v>8302331.3499999996</v>
      </c>
      <c r="AC719" s="16">
        <v>2.9669627834412E-3</v>
      </c>
      <c r="AD719" s="17">
        <v>13250144.560000001</v>
      </c>
      <c r="AE719" s="16">
        <v>-8.4540601862538405E-4</v>
      </c>
      <c r="AF719" s="18">
        <v>3.3339427087549298</v>
      </c>
      <c r="AG719" s="16">
        <v>-1.00916782606131E-2</v>
      </c>
      <c r="AH719" s="18">
        <v>2.0889958554535202</v>
      </c>
      <c r="AI719" s="16">
        <v>-6.3145894843233703E-3</v>
      </c>
      <c r="AJ719" s="15">
        <v>55708477.090000004</v>
      </c>
      <c r="AK719" s="16">
        <v>-2.3759216444334801E-3</v>
      </c>
      <c r="AL719" s="17">
        <v>16523641.539999999</v>
      </c>
      <c r="AM719" s="16">
        <v>-6.4316426700673597E-3</v>
      </c>
      <c r="AN719" s="17">
        <v>26298657.489999998</v>
      </c>
      <c r="AO719" s="16">
        <v>-1.25655766335516E-2</v>
      </c>
      <c r="AP719" s="18">
        <v>3.3714406691250498</v>
      </c>
      <c r="AQ719" s="16">
        <v>4.0819748291229998E-3</v>
      </c>
      <c r="AR719" s="18">
        <v>2.1183011760650898</v>
      </c>
      <c r="AS719" s="16">
        <v>1.0319323236046901E-2</v>
      </c>
    </row>
    <row r="720" spans="2:45" x14ac:dyDescent="0.2">
      <c r="B720" s="29"/>
      <c r="C720" s="29"/>
      <c r="D720" s="29"/>
      <c r="E720" s="14" t="s">
        <v>321</v>
      </c>
      <c r="F720" s="15">
        <v>3154178.56</v>
      </c>
      <c r="G720" s="16">
        <v>-1.28389087553809E-2</v>
      </c>
      <c r="H720" s="17">
        <v>912562.53</v>
      </c>
      <c r="I720" s="16">
        <v>-3.8522554968139798E-2</v>
      </c>
      <c r="J720" s="17">
        <v>1460862.14</v>
      </c>
      <c r="K720" s="16">
        <v>-2.7060753082485501E-2</v>
      </c>
      <c r="L720" s="18">
        <v>3.45639718518796</v>
      </c>
      <c r="M720" s="16">
        <v>2.67126871727166E-2</v>
      </c>
      <c r="N720" s="18">
        <v>2.1591212980575998</v>
      </c>
      <c r="O720" s="16">
        <v>1.46174022398239E-2</v>
      </c>
      <c r="P720" s="15">
        <v>10490383.99</v>
      </c>
      <c r="Q720" s="16">
        <v>2.0717776892359999E-2</v>
      </c>
      <c r="R720" s="17">
        <v>2980817.16</v>
      </c>
      <c r="S720" s="16">
        <v>-6.7753207159604503E-3</v>
      </c>
      <c r="T720" s="17">
        <v>4700638.62</v>
      </c>
      <c r="U720" s="16">
        <v>8.3393495956162104E-5</v>
      </c>
      <c r="V720" s="18">
        <v>3.5192980404071501</v>
      </c>
      <c r="W720" s="16">
        <v>2.7680642841193401E-2</v>
      </c>
      <c r="X720" s="18">
        <v>2.23169335872069</v>
      </c>
      <c r="Y720" s="16">
        <v>2.0632662766524701E-2</v>
      </c>
      <c r="Z720" s="15">
        <v>19494866.989999998</v>
      </c>
      <c r="AA720" s="16">
        <v>-6.8784839826883703E-3</v>
      </c>
      <c r="AB720" s="17">
        <v>5579085.1699999999</v>
      </c>
      <c r="AC720" s="16">
        <v>-2.3333308679250899E-2</v>
      </c>
      <c r="AD720" s="17">
        <v>8882381.3300000001</v>
      </c>
      <c r="AE720" s="16">
        <v>-2.0199541596616601E-2</v>
      </c>
      <c r="AF720" s="18">
        <v>3.49427664141575</v>
      </c>
      <c r="AG720" s="16">
        <v>1.6847942950025899E-2</v>
      </c>
      <c r="AH720" s="18">
        <v>2.1947793351492999</v>
      </c>
      <c r="AI720" s="16">
        <v>1.3595684202511201E-2</v>
      </c>
      <c r="AJ720" s="15">
        <v>38284008.850000001</v>
      </c>
      <c r="AK720" s="16">
        <v>-1.1078067844382899E-2</v>
      </c>
      <c r="AL720" s="17">
        <v>10992073.109999999</v>
      </c>
      <c r="AM720" s="16">
        <v>-1.31532987985193E-2</v>
      </c>
      <c r="AN720" s="17">
        <v>17564292.5</v>
      </c>
      <c r="AO720" s="16">
        <v>-1.3838895537629899E-2</v>
      </c>
      <c r="AP720" s="18">
        <v>3.4828742919450999</v>
      </c>
      <c r="AQ720" s="16">
        <v>2.1028909065711702E-3</v>
      </c>
      <c r="AR720" s="18">
        <v>2.1796499261214199</v>
      </c>
      <c r="AS720" s="16">
        <v>2.7995706591492399E-3</v>
      </c>
    </row>
    <row r="721" spans="1:45" x14ac:dyDescent="0.2">
      <c r="B721" s="29"/>
      <c r="C721" s="29"/>
      <c r="D721" s="29"/>
      <c r="E721" s="14" t="s">
        <v>322</v>
      </c>
      <c r="F721" s="15">
        <v>7108560.4800000004</v>
      </c>
      <c r="G721" s="16">
        <v>-2.8924748991136302E-2</v>
      </c>
      <c r="H721" s="17">
        <v>2108906.29</v>
      </c>
      <c r="I721" s="16">
        <v>-2.0635877508379499E-2</v>
      </c>
      <c r="J721" s="17">
        <v>3222939.87</v>
      </c>
      <c r="K721" s="16">
        <v>4.41499997779084E-4</v>
      </c>
      <c r="L721" s="18">
        <v>3.3707332154621299</v>
      </c>
      <c r="M721" s="16">
        <v>-8.4635237215642603E-3</v>
      </c>
      <c r="N721" s="18">
        <v>2.2056137460609802</v>
      </c>
      <c r="O721" s="16">
        <v>-2.9353289511661301E-2</v>
      </c>
      <c r="P721" s="15">
        <v>27337677.829999998</v>
      </c>
      <c r="Q721" s="16">
        <v>8.1036729683866798E-2</v>
      </c>
      <c r="R721" s="17">
        <v>8283323.6299999999</v>
      </c>
      <c r="S721" s="16">
        <v>0.12181770016938399</v>
      </c>
      <c r="T721" s="17">
        <v>11257750.630000001</v>
      </c>
      <c r="U721" s="16">
        <v>6.9834874836748703E-2</v>
      </c>
      <c r="V721" s="18">
        <v>3.3003271453731702</v>
      </c>
      <c r="W721" s="16">
        <v>-3.6352582491219303E-2</v>
      </c>
      <c r="X721" s="18">
        <v>2.4283428127417999</v>
      </c>
      <c r="Y721" s="16">
        <v>1.0470639077668299E-2</v>
      </c>
      <c r="Z721" s="15">
        <v>48034033.780000001</v>
      </c>
      <c r="AA721" s="16">
        <v>6.4808662121855001E-3</v>
      </c>
      <c r="AB721" s="17">
        <v>14507559.93</v>
      </c>
      <c r="AC721" s="16">
        <v>4.0081463274288798E-2</v>
      </c>
      <c r="AD721" s="17">
        <v>20793259.059999999</v>
      </c>
      <c r="AE721" s="16">
        <v>3.1276721562501199E-2</v>
      </c>
      <c r="AF721" s="18">
        <v>3.3109657317817498</v>
      </c>
      <c r="AG721" s="16">
        <v>-3.2305735895268202E-2</v>
      </c>
      <c r="AH721" s="18">
        <v>2.31007720537677</v>
      </c>
      <c r="AI721" s="16">
        <v>-2.4043842774563201E-2</v>
      </c>
      <c r="AJ721" s="15">
        <v>90615540.930000007</v>
      </c>
      <c r="AK721" s="16">
        <v>2.5354239565650201E-2</v>
      </c>
      <c r="AL721" s="17">
        <v>26906255.719999999</v>
      </c>
      <c r="AM721" s="16">
        <v>6.0452811309140098E-2</v>
      </c>
      <c r="AN721" s="17">
        <v>39338840.57</v>
      </c>
      <c r="AO721" s="16">
        <v>3.9727767851943797E-2</v>
      </c>
      <c r="AP721" s="18">
        <v>3.3678242663338498</v>
      </c>
      <c r="AQ721" s="16">
        <v>-3.3097721434827802E-2</v>
      </c>
      <c r="AR721" s="18">
        <v>2.3034624207787102</v>
      </c>
      <c r="AS721" s="16">
        <v>-1.3824318952247399E-2</v>
      </c>
    </row>
    <row r="722" spans="1:45" x14ac:dyDescent="0.2">
      <c r="B722" s="29"/>
      <c r="C722" s="29"/>
      <c r="D722" s="29"/>
      <c r="E722" s="14" t="s">
        <v>323</v>
      </c>
      <c r="F722" s="15">
        <v>2094558.1</v>
      </c>
      <c r="G722" s="16">
        <v>-3.3160930868160403E-2</v>
      </c>
      <c r="H722" s="17">
        <v>613627.01</v>
      </c>
      <c r="I722" s="16">
        <v>-5.0528726694067001E-2</v>
      </c>
      <c r="J722" s="17">
        <v>1017309.25</v>
      </c>
      <c r="K722" s="16">
        <v>-8.1222456680615202E-2</v>
      </c>
      <c r="L722" s="18">
        <v>3.4134059711615401</v>
      </c>
      <c r="M722" s="16">
        <v>1.8292070875861498E-2</v>
      </c>
      <c r="N722" s="18">
        <v>2.0589197434310198</v>
      </c>
      <c r="O722" s="16">
        <v>5.2310296613059103E-2</v>
      </c>
      <c r="P722" s="15">
        <v>7545496.6699999999</v>
      </c>
      <c r="Q722" s="16">
        <v>5.3151584139166496E-3</v>
      </c>
      <c r="R722" s="17">
        <v>2294633.33</v>
      </c>
      <c r="S722" s="16">
        <v>-3.8653811643376999E-3</v>
      </c>
      <c r="T722" s="17">
        <v>3912345.49</v>
      </c>
      <c r="U722" s="16">
        <v>-9.3236844140269105E-3</v>
      </c>
      <c r="V722" s="18">
        <v>3.2883234856525001</v>
      </c>
      <c r="W722" s="16">
        <v>9.2161635632993406E-3</v>
      </c>
      <c r="X722" s="18">
        <v>1.9286376137502099</v>
      </c>
      <c r="Y722" s="16">
        <v>1.4776615325950201E-2</v>
      </c>
      <c r="Z722" s="15">
        <v>14260182.369999999</v>
      </c>
      <c r="AA722" s="16">
        <v>1.05289527163945E-2</v>
      </c>
      <c r="AB722" s="17">
        <v>4398021.6500000004</v>
      </c>
      <c r="AC722" s="16">
        <v>4.3971871652802502E-2</v>
      </c>
      <c r="AD722" s="17">
        <v>7476499.3399999999</v>
      </c>
      <c r="AE722" s="16">
        <v>4.0938980200323903E-2</v>
      </c>
      <c r="AF722" s="18">
        <v>3.24240840651614</v>
      </c>
      <c r="AG722" s="16">
        <v>-3.2034310353076502E-2</v>
      </c>
      <c r="AH722" s="18">
        <v>1.9073341307885401</v>
      </c>
      <c r="AI722" s="16">
        <v>-2.9214034695940701E-2</v>
      </c>
      <c r="AJ722" s="15">
        <v>28264341.809999999</v>
      </c>
      <c r="AK722" s="16">
        <v>7.1101907067645399E-3</v>
      </c>
      <c r="AL722" s="17">
        <v>8632705.1999999993</v>
      </c>
      <c r="AM722" s="16">
        <v>1.6871991358443701E-2</v>
      </c>
      <c r="AN722" s="17">
        <v>14641836.9</v>
      </c>
      <c r="AO722" s="16">
        <v>1.0245830426593199E-2</v>
      </c>
      <c r="AP722" s="18">
        <v>3.2741001986260301</v>
      </c>
      <c r="AQ722" s="16">
        <v>-9.5998323630080394E-3</v>
      </c>
      <c r="AR722" s="18">
        <v>1.93038223298335</v>
      </c>
      <c r="AS722" s="16">
        <v>-3.1038383187432998E-3</v>
      </c>
    </row>
    <row r="723" spans="1:45" x14ac:dyDescent="0.2">
      <c r="B723" s="29"/>
      <c r="C723" s="29"/>
      <c r="D723" s="29"/>
      <c r="E723" s="14" t="s">
        <v>324</v>
      </c>
      <c r="F723" s="15">
        <v>2939166.61</v>
      </c>
      <c r="G723" s="16">
        <v>-4.4211259664621902E-2</v>
      </c>
      <c r="H723" s="17">
        <v>796159.14</v>
      </c>
      <c r="I723" s="16">
        <v>-7.3690881019283699E-2</v>
      </c>
      <c r="J723" s="17">
        <v>1275481.55</v>
      </c>
      <c r="K723" s="16">
        <v>-3.9297047511120002E-2</v>
      </c>
      <c r="L723" s="18">
        <v>3.6916823061278898</v>
      </c>
      <c r="M723" s="16">
        <v>3.1824820408872197E-2</v>
      </c>
      <c r="N723" s="18">
        <v>2.3043583891903401</v>
      </c>
      <c r="O723" s="16">
        <v>-5.1152254094469904E-3</v>
      </c>
      <c r="P723" s="15">
        <v>9581484.5299999993</v>
      </c>
      <c r="Q723" s="16">
        <v>1.9041760095641101E-2</v>
      </c>
      <c r="R723" s="17">
        <v>2537955.0499999998</v>
      </c>
      <c r="S723" s="16">
        <v>-2.9804939248849201E-2</v>
      </c>
      <c r="T723" s="17">
        <v>4029861.13</v>
      </c>
      <c r="U723" s="16">
        <v>-8.9286993351042603E-3</v>
      </c>
      <c r="V723" s="18">
        <v>3.7752774738859101</v>
      </c>
      <c r="W723" s="16">
        <v>5.0347297487447401E-2</v>
      </c>
      <c r="X723" s="18">
        <v>2.37762151620346</v>
      </c>
      <c r="Y723" s="16">
        <v>2.8222449194099698E-2</v>
      </c>
      <c r="Z723" s="15">
        <v>18327852.34</v>
      </c>
      <c r="AA723" s="16">
        <v>-1.1491841866191401E-2</v>
      </c>
      <c r="AB723" s="17">
        <v>4899473.54</v>
      </c>
      <c r="AC723" s="16">
        <v>-5.5704157435857597E-2</v>
      </c>
      <c r="AD723" s="17">
        <v>7802027.4500000002</v>
      </c>
      <c r="AE723" s="16">
        <v>-3.4326588561488597E-2</v>
      </c>
      <c r="AF723" s="18">
        <v>3.74077994102199</v>
      </c>
      <c r="AG723" s="16">
        <v>4.6820406886058097E-2</v>
      </c>
      <c r="AH723" s="18">
        <v>2.3491140549627301</v>
      </c>
      <c r="AI723" s="16">
        <v>2.3646448607590499E-2</v>
      </c>
      <c r="AJ723" s="15">
        <v>37185624.950000003</v>
      </c>
      <c r="AK723" s="16">
        <v>-2.7509433197412201E-2</v>
      </c>
      <c r="AL723" s="17">
        <v>10164859.08</v>
      </c>
      <c r="AM723" s="16">
        <v>-5.8528166907626002E-2</v>
      </c>
      <c r="AN723" s="17">
        <v>16090968.07</v>
      </c>
      <c r="AO723" s="16">
        <v>-4.5340618898106401E-2</v>
      </c>
      <c r="AP723" s="18">
        <v>3.6582528746674998</v>
      </c>
      <c r="AQ723" s="16">
        <v>3.2947065031493403E-2</v>
      </c>
      <c r="AR723" s="18">
        <v>2.3109625715639099</v>
      </c>
      <c r="AS723" s="16">
        <v>1.86780605247002E-2</v>
      </c>
    </row>
    <row r="724" spans="1:45" x14ac:dyDescent="0.2">
      <c r="B724" s="29"/>
      <c r="C724" s="29"/>
      <c r="D724" s="29"/>
      <c r="E724" s="14" t="s">
        <v>325</v>
      </c>
      <c r="F724" s="15">
        <v>3535714.62</v>
      </c>
      <c r="G724" s="16">
        <v>3.2610629985205301E-2</v>
      </c>
      <c r="H724" s="17">
        <v>990978.14</v>
      </c>
      <c r="I724" s="16">
        <v>1.7267474908123401E-2</v>
      </c>
      <c r="J724" s="17">
        <v>1476747.32</v>
      </c>
      <c r="K724" s="16">
        <v>4.7100506253007698E-2</v>
      </c>
      <c r="L724" s="18">
        <v>3.5679037481089102</v>
      </c>
      <c r="M724" s="16">
        <v>1.5082714679802101E-2</v>
      </c>
      <c r="N724" s="18">
        <v>2.3942583623581601</v>
      </c>
      <c r="O724" s="16">
        <v>-1.3838094988277301E-2</v>
      </c>
      <c r="P724" s="15">
        <v>11314628.08</v>
      </c>
      <c r="Q724" s="16">
        <v>-6.86706543758303E-3</v>
      </c>
      <c r="R724" s="17">
        <v>3151028.64</v>
      </c>
      <c r="S724" s="16">
        <v>-3.4031653737798997E-2</v>
      </c>
      <c r="T724" s="17">
        <v>4751465.5199999996</v>
      </c>
      <c r="U724" s="16">
        <v>1.8133174014727099E-3</v>
      </c>
      <c r="V724" s="18">
        <v>3.59077284679964</v>
      </c>
      <c r="W724" s="16">
        <v>2.8121613306821999E-2</v>
      </c>
      <c r="X724" s="18">
        <v>2.3812922628553599</v>
      </c>
      <c r="Y724" s="16">
        <v>-8.6646710402803907E-3</v>
      </c>
      <c r="Z724" s="15">
        <v>21194746.390000001</v>
      </c>
      <c r="AA724" s="16">
        <v>-9.5064414538975194E-3</v>
      </c>
      <c r="AB724" s="17">
        <v>5935150.1600000001</v>
      </c>
      <c r="AC724" s="16">
        <v>-2.9780895969099299E-2</v>
      </c>
      <c r="AD724" s="17">
        <v>8893108.7400000002</v>
      </c>
      <c r="AE724" s="16">
        <v>-5.8849771896821003E-3</v>
      </c>
      <c r="AF724" s="18">
        <v>3.57105478692724</v>
      </c>
      <c r="AG724" s="16">
        <v>2.0896779326411E-2</v>
      </c>
      <c r="AH724" s="18">
        <v>2.3832775477790902</v>
      </c>
      <c r="AI724" s="16">
        <v>-3.6429026632931899E-3</v>
      </c>
      <c r="AJ724" s="15">
        <v>40891796.149999999</v>
      </c>
      <c r="AK724" s="16">
        <v>-1.0356766327363201E-2</v>
      </c>
      <c r="AL724" s="17">
        <v>11584939.18</v>
      </c>
      <c r="AM724" s="16">
        <v>-2.3243734154913102E-2</v>
      </c>
      <c r="AN724" s="17">
        <v>17298174.870000001</v>
      </c>
      <c r="AO724" s="16">
        <v>-7.39673839569298E-3</v>
      </c>
      <c r="AP724" s="18">
        <v>3.5297376632408</v>
      </c>
      <c r="AQ724" s="16">
        <v>1.31936372237143E-2</v>
      </c>
      <c r="AR724" s="18">
        <v>2.3639370313522599</v>
      </c>
      <c r="AS724" s="16">
        <v>-2.98208563901568E-3</v>
      </c>
    </row>
    <row r="725" spans="1:45" x14ac:dyDescent="0.2">
      <c r="B725" s="29"/>
      <c r="C725" s="29"/>
      <c r="D725" s="29"/>
      <c r="E725" s="14" t="s">
        <v>326</v>
      </c>
      <c r="F725" s="15">
        <v>4428219.33</v>
      </c>
      <c r="G725" s="16">
        <v>8.6419501070588694E-3</v>
      </c>
      <c r="H725" s="17">
        <v>1206333.42</v>
      </c>
      <c r="I725" s="16">
        <v>-1.27945903657052E-2</v>
      </c>
      <c r="J725" s="17">
        <v>1978287.93</v>
      </c>
      <c r="K725" s="16">
        <v>-6.8817503464584304E-2</v>
      </c>
      <c r="L725" s="18">
        <v>3.6708087967918499</v>
      </c>
      <c r="M725" s="16">
        <v>2.1714366902330001E-2</v>
      </c>
      <c r="N725" s="18">
        <v>2.23840992145163</v>
      </c>
      <c r="O725" s="16">
        <v>8.3183966472567095E-2</v>
      </c>
      <c r="P725" s="15">
        <v>14706202.43</v>
      </c>
      <c r="Q725" s="16">
        <v>1.82252957644473E-2</v>
      </c>
      <c r="R725" s="17">
        <v>3995064.1</v>
      </c>
      <c r="S725" s="16">
        <v>2.99768476951361E-3</v>
      </c>
      <c r="T725" s="17">
        <v>6525127.3700000001</v>
      </c>
      <c r="U725" s="16">
        <v>-5.5162477836499198E-2</v>
      </c>
      <c r="V725" s="18">
        <v>3.6810929842152</v>
      </c>
      <c r="W725" s="16">
        <v>1.51820998454577E-2</v>
      </c>
      <c r="X725" s="18">
        <v>2.2537801327240601</v>
      </c>
      <c r="Y725" s="16">
        <v>7.7672374222503601E-2</v>
      </c>
      <c r="Z725" s="15">
        <v>27633455.16</v>
      </c>
      <c r="AA725" s="16">
        <v>-4.5576086928259801E-3</v>
      </c>
      <c r="AB725" s="17">
        <v>7546366.1100000003</v>
      </c>
      <c r="AC725" s="16">
        <v>-1.2764412731965E-2</v>
      </c>
      <c r="AD725" s="17">
        <v>12432954.58</v>
      </c>
      <c r="AE725" s="16">
        <v>-5.8469368075008098E-2</v>
      </c>
      <c r="AF725" s="18">
        <v>3.6618227577617501</v>
      </c>
      <c r="AG725" s="16">
        <v>8.3129134980328891E-3</v>
      </c>
      <c r="AH725" s="18">
        <v>2.2225976120311701</v>
      </c>
      <c r="AI725" s="16">
        <v>5.7259697724287302E-2</v>
      </c>
      <c r="AJ725" s="15">
        <v>53822265.219999999</v>
      </c>
      <c r="AK725" s="16">
        <v>-1.1364541326441E-2</v>
      </c>
      <c r="AL725" s="17">
        <v>14849608.130000001</v>
      </c>
      <c r="AM725" s="16">
        <v>-5.1543969202138403E-3</v>
      </c>
      <c r="AN725" s="17">
        <v>24719298.309999999</v>
      </c>
      <c r="AO725" s="16">
        <v>-4.0522863819890897E-2</v>
      </c>
      <c r="AP725" s="18">
        <v>3.6244906093693698</v>
      </c>
      <c r="AQ725" s="16">
        <v>-6.2423198001801301E-3</v>
      </c>
      <c r="AR725" s="18">
        <v>2.1773379059965698</v>
      </c>
      <c r="AS725" s="16">
        <v>3.03898043986079E-2</v>
      </c>
    </row>
    <row r="726" spans="1:45" x14ac:dyDescent="0.2">
      <c r="B726" s="29"/>
      <c r="C726" s="29"/>
      <c r="D726" s="29"/>
      <c r="E726" s="14" t="s">
        <v>327</v>
      </c>
      <c r="F726" s="15">
        <v>31741438.879999999</v>
      </c>
      <c r="G726" s="16">
        <v>-4.8119522086751201E-3</v>
      </c>
      <c r="H726" s="17">
        <v>9106243.0600000005</v>
      </c>
      <c r="I726" s="16">
        <v>-1.3554360009911099E-2</v>
      </c>
      <c r="J726" s="17">
        <v>14286242.26</v>
      </c>
      <c r="K726" s="16">
        <v>-9.3866065429774603E-3</v>
      </c>
      <c r="L726" s="18">
        <v>3.48567885469993</v>
      </c>
      <c r="M726" s="16">
        <v>8.8625337746171505E-3</v>
      </c>
      <c r="N726" s="18">
        <v>2.22181860718355</v>
      </c>
      <c r="O726" s="16">
        <v>4.6180016992681096E-3</v>
      </c>
      <c r="P726" s="15">
        <v>110155664.77</v>
      </c>
      <c r="Q726" s="16">
        <v>3.9245608456625697E-2</v>
      </c>
      <c r="R726" s="17">
        <v>31692978.609999999</v>
      </c>
      <c r="S726" s="16">
        <v>3.1738521799385098E-2</v>
      </c>
      <c r="T726" s="17">
        <v>48241592.350000001</v>
      </c>
      <c r="U726" s="16">
        <v>1.59427338318779E-2</v>
      </c>
      <c r="V726" s="18">
        <v>3.47571195896503</v>
      </c>
      <c r="W726" s="16">
        <v>7.2761523376561098E-3</v>
      </c>
      <c r="X726" s="18">
        <v>2.2834168484904902</v>
      </c>
      <c r="Y726" s="16">
        <v>2.2937193060927001E-2</v>
      </c>
      <c r="Z726" s="15">
        <v>203154392.38999999</v>
      </c>
      <c r="AA726" s="16">
        <v>6.1928217013301401E-3</v>
      </c>
      <c r="AB726" s="17">
        <v>58670222.399999999</v>
      </c>
      <c r="AC726" s="16">
        <v>5.3166451594747503E-3</v>
      </c>
      <c r="AD726" s="17">
        <v>90794211.150000006</v>
      </c>
      <c r="AE726" s="16">
        <v>-2.10597372591593E-4</v>
      </c>
      <c r="AF726" s="18">
        <v>3.4626490931795102</v>
      </c>
      <c r="AG726" s="16">
        <v>8.7154285773945596E-4</v>
      </c>
      <c r="AH726" s="18">
        <v>2.2375258269976199</v>
      </c>
      <c r="AI726" s="16">
        <v>6.4047679012139598E-3</v>
      </c>
      <c r="AJ726" s="15">
        <v>394861964.29000002</v>
      </c>
      <c r="AK726" s="16">
        <v>6.2269489434218298E-3</v>
      </c>
      <c r="AL726" s="17">
        <v>114027474.15000001</v>
      </c>
      <c r="AM726" s="16">
        <v>9.2012694140604107E-3</v>
      </c>
      <c r="AN726" s="17">
        <v>177594662.25</v>
      </c>
      <c r="AO726" s="16">
        <v>4.9113603016672999E-4</v>
      </c>
      <c r="AP726" s="18">
        <v>3.4628668856645</v>
      </c>
      <c r="AQ726" s="16">
        <v>-2.9472024667245599E-3</v>
      </c>
      <c r="AR726" s="18">
        <v>2.2233886947241301</v>
      </c>
      <c r="AS726" s="16">
        <v>5.73299723175375E-3</v>
      </c>
    </row>
    <row r="728" spans="1:45" s="27" customFormat="1" x14ac:dyDescent="0.2">
      <c r="A728" s="26" t="s">
        <v>112</v>
      </c>
      <c r="E728" s="30">
        <v>1</v>
      </c>
      <c r="F728" s="30">
        <v>2</v>
      </c>
      <c r="G728" s="30">
        <v>3</v>
      </c>
      <c r="H728" s="30">
        <v>4</v>
      </c>
      <c r="I728" s="30">
        <v>5</v>
      </c>
      <c r="J728" s="30">
        <v>6</v>
      </c>
      <c r="K728" s="30">
        <v>7</v>
      </c>
      <c r="L728" s="30">
        <v>8</v>
      </c>
      <c r="M728" s="30">
        <v>9</v>
      </c>
      <c r="N728" s="30">
        <v>10</v>
      </c>
      <c r="O728" s="30">
        <v>11</v>
      </c>
      <c r="P728" s="30">
        <v>12</v>
      </c>
      <c r="Q728" s="30">
        <v>13</v>
      </c>
      <c r="R728" s="30">
        <v>14</v>
      </c>
      <c r="S728" s="30">
        <v>15</v>
      </c>
      <c r="T728" s="30">
        <v>16</v>
      </c>
      <c r="U728" s="30">
        <v>17</v>
      </c>
      <c r="V728" s="30">
        <v>18</v>
      </c>
      <c r="W728" s="30">
        <v>19</v>
      </c>
      <c r="X728" s="30">
        <v>20</v>
      </c>
      <c r="Y728" s="30">
        <v>21</v>
      </c>
      <c r="Z728" s="30">
        <v>22</v>
      </c>
      <c r="AA728" s="30">
        <v>23</v>
      </c>
      <c r="AB728" s="30">
        <v>24</v>
      </c>
      <c r="AC728" s="30">
        <v>25</v>
      </c>
      <c r="AD728" s="30">
        <v>26</v>
      </c>
      <c r="AE728" s="30">
        <v>27</v>
      </c>
      <c r="AF728" s="30">
        <v>28</v>
      </c>
      <c r="AG728" s="30">
        <v>29</v>
      </c>
      <c r="AH728" s="30">
        <v>30</v>
      </c>
      <c r="AI728" s="30">
        <v>31</v>
      </c>
      <c r="AJ728" s="30">
        <v>32</v>
      </c>
      <c r="AK728" s="30">
        <v>33</v>
      </c>
      <c r="AL728" s="30">
        <v>34</v>
      </c>
      <c r="AM728" s="30">
        <v>35</v>
      </c>
      <c r="AN728" s="30">
        <v>36</v>
      </c>
      <c r="AO728" s="30">
        <v>37</v>
      </c>
      <c r="AP728" s="30">
        <v>38</v>
      </c>
      <c r="AQ728" s="30">
        <v>39</v>
      </c>
      <c r="AR728" s="30">
        <v>40</v>
      </c>
      <c r="AS728" s="30">
        <v>41</v>
      </c>
    </row>
    <row r="729" spans="1:45" x14ac:dyDescent="0.2">
      <c r="B729" s="5" t="s">
        <v>107</v>
      </c>
      <c r="C729" s="6"/>
      <c r="D729" s="6"/>
      <c r="E729" s="7"/>
      <c r="F729" s="8" t="s">
        <v>69</v>
      </c>
      <c r="G729" s="9"/>
      <c r="N729" s="9"/>
      <c r="P729" s="8" t="s">
        <v>70</v>
      </c>
      <c r="Q729" s="9"/>
      <c r="Z729" s="8" t="s">
        <v>71</v>
      </c>
      <c r="AA729" s="9"/>
      <c r="AJ729" s="8" t="s">
        <v>72</v>
      </c>
      <c r="AK729" s="9"/>
    </row>
    <row r="730" spans="1:45" ht="56.25" x14ac:dyDescent="0.2">
      <c r="B730" s="10"/>
      <c r="C730" s="11"/>
      <c r="D730" s="11"/>
      <c r="E730" s="12"/>
      <c r="F730" s="140" t="s">
        <v>406</v>
      </c>
      <c r="G730" s="140" t="s">
        <v>407</v>
      </c>
      <c r="H730" s="140" t="s">
        <v>408</v>
      </c>
      <c r="I730" s="140" t="s">
        <v>409</v>
      </c>
      <c r="J730" s="140" t="s">
        <v>410</v>
      </c>
      <c r="K730" s="140" t="s">
        <v>411</v>
      </c>
      <c r="L730" s="140" t="s">
        <v>412</v>
      </c>
      <c r="M730" s="140" t="s">
        <v>413</v>
      </c>
      <c r="N730" s="140" t="s">
        <v>414</v>
      </c>
      <c r="O730" s="140" t="s">
        <v>415</v>
      </c>
      <c r="P730" s="140" t="s">
        <v>406</v>
      </c>
      <c r="Q730" s="140" t="s">
        <v>407</v>
      </c>
      <c r="R730" s="140" t="s">
        <v>408</v>
      </c>
      <c r="S730" s="140" t="s">
        <v>409</v>
      </c>
      <c r="T730" s="140" t="s">
        <v>410</v>
      </c>
      <c r="U730" s="140" t="s">
        <v>411</v>
      </c>
      <c r="V730" s="140" t="s">
        <v>412</v>
      </c>
      <c r="W730" s="140" t="s">
        <v>413</v>
      </c>
      <c r="X730" s="140" t="s">
        <v>414</v>
      </c>
      <c r="Y730" s="140" t="s">
        <v>415</v>
      </c>
      <c r="Z730" s="140" t="s">
        <v>406</v>
      </c>
      <c r="AA730" s="140" t="s">
        <v>407</v>
      </c>
      <c r="AB730" s="140" t="s">
        <v>408</v>
      </c>
      <c r="AC730" s="140" t="s">
        <v>409</v>
      </c>
      <c r="AD730" s="140" t="s">
        <v>410</v>
      </c>
      <c r="AE730" s="140" t="s">
        <v>411</v>
      </c>
      <c r="AF730" s="140" t="s">
        <v>412</v>
      </c>
      <c r="AG730" s="140" t="s">
        <v>413</v>
      </c>
      <c r="AH730" s="140" t="s">
        <v>414</v>
      </c>
      <c r="AI730" s="140" t="s">
        <v>415</v>
      </c>
      <c r="AJ730" s="140" t="s">
        <v>406</v>
      </c>
      <c r="AK730" s="140" t="s">
        <v>407</v>
      </c>
      <c r="AL730" s="140" t="s">
        <v>408</v>
      </c>
      <c r="AM730" s="140" t="s">
        <v>409</v>
      </c>
      <c r="AN730" s="140" t="s">
        <v>410</v>
      </c>
      <c r="AO730" s="140" t="s">
        <v>411</v>
      </c>
      <c r="AP730" s="140" t="s">
        <v>412</v>
      </c>
      <c r="AQ730" s="140" t="s">
        <v>413</v>
      </c>
      <c r="AR730" s="140" t="s">
        <v>414</v>
      </c>
      <c r="AS730" s="140" t="s">
        <v>415</v>
      </c>
    </row>
    <row r="731" spans="1:45" x14ac:dyDescent="0.2">
      <c r="B731" s="28" t="s">
        <v>19</v>
      </c>
      <c r="C731" s="28" t="s">
        <v>11</v>
      </c>
      <c r="D731" s="28" t="s">
        <v>110</v>
      </c>
      <c r="E731" s="14" t="s">
        <v>271</v>
      </c>
      <c r="F731" s="15">
        <v>89282.91</v>
      </c>
      <c r="G731" s="16">
        <v>-4.3222692326093199E-3</v>
      </c>
      <c r="H731" s="17">
        <v>18345.22</v>
      </c>
      <c r="I731" s="16">
        <v>-7.0107809429384105E-2</v>
      </c>
      <c r="J731" s="17">
        <v>30498.78</v>
      </c>
      <c r="K731" s="16">
        <v>-7.4104365059126195E-2</v>
      </c>
      <c r="L731" s="18">
        <v>4.8668214390451601</v>
      </c>
      <c r="M731" s="16">
        <v>7.0745341087773306E-2</v>
      </c>
      <c r="N731" s="18">
        <v>2.9274256216150301</v>
      </c>
      <c r="O731" s="16">
        <v>7.5367129072784797E-2</v>
      </c>
      <c r="P731" s="15">
        <v>340741.48</v>
      </c>
      <c r="Q731" s="16">
        <v>0.16156420709678801</v>
      </c>
      <c r="R731" s="17">
        <v>75610.820000000007</v>
      </c>
      <c r="S731" s="16">
        <v>0.20466476316509399</v>
      </c>
      <c r="T731" s="17">
        <v>124951.32</v>
      </c>
      <c r="U731" s="16">
        <v>0.19171843124014701</v>
      </c>
      <c r="V731" s="18">
        <v>4.5065174534544097</v>
      </c>
      <c r="W731" s="16">
        <v>-3.5778049948987603E-2</v>
      </c>
      <c r="X731" s="18">
        <v>2.7269938404812399</v>
      </c>
      <c r="Y731" s="16">
        <v>-2.5303144898060601E-2</v>
      </c>
      <c r="Z731" s="15">
        <v>613085.23</v>
      </c>
      <c r="AA731" s="16">
        <v>0.109446663763204</v>
      </c>
      <c r="AB731" s="17">
        <v>136676.01</v>
      </c>
      <c r="AC731" s="16">
        <v>0.157864644823038</v>
      </c>
      <c r="AD731" s="17">
        <v>226056.26</v>
      </c>
      <c r="AE731" s="16">
        <v>0.148817469876457</v>
      </c>
      <c r="AF731" s="18">
        <v>4.4856828202696297</v>
      </c>
      <c r="AG731" s="16">
        <v>-4.1816615850840198E-2</v>
      </c>
      <c r="AH731" s="18">
        <v>2.71209136168138</v>
      </c>
      <c r="AI731" s="16">
        <v>-3.4270723718613803E-2</v>
      </c>
      <c r="AJ731" s="15">
        <v>1164368.58</v>
      </c>
      <c r="AK731" s="16">
        <v>0.16366984280618899</v>
      </c>
      <c r="AL731" s="17">
        <v>259727.37</v>
      </c>
      <c r="AM731" s="16">
        <v>0.197011252978329</v>
      </c>
      <c r="AN731" s="17">
        <v>428799.19</v>
      </c>
      <c r="AO731" s="16">
        <v>0.17800942898330099</v>
      </c>
      <c r="AP731" s="18">
        <v>4.4830415061762698</v>
      </c>
      <c r="AQ731" s="16">
        <v>-2.7853881982464301E-2</v>
      </c>
      <c r="AR731" s="18">
        <v>2.7154169297754498</v>
      </c>
      <c r="AS731" s="16">
        <v>-1.2172726146588E-2</v>
      </c>
    </row>
    <row r="732" spans="1:45" x14ac:dyDescent="0.2">
      <c r="B732" s="29"/>
      <c r="C732" s="29"/>
      <c r="D732" s="29"/>
      <c r="E732" s="14" t="s">
        <v>272</v>
      </c>
      <c r="F732" s="15">
        <v>332501.43</v>
      </c>
      <c r="G732" s="16">
        <v>8.8159594919687806E-2</v>
      </c>
      <c r="H732" s="17">
        <v>77282.05</v>
      </c>
      <c r="I732" s="16">
        <v>0.11456928981551801</v>
      </c>
      <c r="J732" s="17">
        <v>143754.88</v>
      </c>
      <c r="K732" s="16">
        <v>5.2192464098398998E-2</v>
      </c>
      <c r="L732" s="18">
        <v>4.3024406055481199</v>
      </c>
      <c r="M732" s="16">
        <v>-2.3694978084495302E-2</v>
      </c>
      <c r="N732" s="18">
        <v>2.31297490561712</v>
      </c>
      <c r="O732" s="16">
        <v>3.4183034044164402E-2</v>
      </c>
      <c r="P732" s="15">
        <v>1005967.09</v>
      </c>
      <c r="Q732" s="16">
        <v>0.114635761570325</v>
      </c>
      <c r="R732" s="17">
        <v>227324.71</v>
      </c>
      <c r="S732" s="16">
        <v>0.112435312776641</v>
      </c>
      <c r="T732" s="17">
        <v>424307.4</v>
      </c>
      <c r="U732" s="16">
        <v>5.6999003727930403E-2</v>
      </c>
      <c r="V732" s="18">
        <v>4.4252430367116702</v>
      </c>
      <c r="W732" s="16">
        <v>1.9780465150751798E-3</v>
      </c>
      <c r="X732" s="18">
        <v>2.3708450288635099</v>
      </c>
      <c r="Y732" s="16">
        <v>5.45286775475812E-2</v>
      </c>
      <c r="Z732" s="15">
        <v>1894969.07</v>
      </c>
      <c r="AA732" s="16">
        <v>3.6013012426481798E-2</v>
      </c>
      <c r="AB732" s="17">
        <v>437311.26</v>
      </c>
      <c r="AC732" s="16">
        <v>4.9697945371793797E-2</v>
      </c>
      <c r="AD732" s="17">
        <v>828465.92</v>
      </c>
      <c r="AE732" s="16">
        <v>1.18021407609627E-2</v>
      </c>
      <c r="AF732" s="18">
        <v>4.3332272532840799</v>
      </c>
      <c r="AG732" s="16">
        <v>-1.30370198452326E-2</v>
      </c>
      <c r="AH732" s="18">
        <v>2.2873228991724801</v>
      </c>
      <c r="AI732" s="16">
        <v>2.3928464558604801E-2</v>
      </c>
      <c r="AJ732" s="15">
        <v>3597245.33</v>
      </c>
      <c r="AK732" s="16">
        <v>-5.4976265273488902E-2</v>
      </c>
      <c r="AL732" s="17">
        <v>824386.93</v>
      </c>
      <c r="AM732" s="16">
        <v>-5.5301600490453497E-2</v>
      </c>
      <c r="AN732" s="17">
        <v>1586230.59</v>
      </c>
      <c r="AO732" s="16">
        <v>-8.0019366431033204E-2</v>
      </c>
      <c r="AP732" s="18">
        <v>4.3635399823721102</v>
      </c>
      <c r="AQ732" s="16">
        <v>3.4437998109591199E-4</v>
      </c>
      <c r="AR732" s="18">
        <v>2.26779470316482</v>
      </c>
      <c r="AS732" s="16">
        <v>2.7221335149624E-2</v>
      </c>
    </row>
    <row r="733" spans="1:45" x14ac:dyDescent="0.2">
      <c r="B733" s="29"/>
      <c r="C733" s="29"/>
      <c r="D733" s="29"/>
      <c r="E733" s="14" t="s">
        <v>273</v>
      </c>
      <c r="F733" s="15">
        <v>624635.93999999994</v>
      </c>
      <c r="G733" s="16">
        <v>0.10882925232143099</v>
      </c>
      <c r="H733" s="17">
        <v>141258.15</v>
      </c>
      <c r="I733" s="16">
        <v>5.2948357372341402E-2</v>
      </c>
      <c r="J733" s="17">
        <v>267771.44</v>
      </c>
      <c r="K733" s="16">
        <v>4.75729023998041E-2</v>
      </c>
      <c r="L733" s="18">
        <v>4.4219462027500702</v>
      </c>
      <c r="M733" s="16">
        <v>5.3070879077623201E-2</v>
      </c>
      <c r="N733" s="18">
        <v>2.33272054704564</v>
      </c>
      <c r="O733" s="16">
        <v>5.8474546049539403E-2</v>
      </c>
      <c r="P733" s="15">
        <v>2002505.28</v>
      </c>
      <c r="Q733" s="16">
        <v>4.0075383010710203E-2</v>
      </c>
      <c r="R733" s="17">
        <v>459669.23</v>
      </c>
      <c r="S733" s="16">
        <v>-6.0261294019184402E-3</v>
      </c>
      <c r="T733" s="17">
        <v>871373.25</v>
      </c>
      <c r="U733" s="16">
        <v>-1.5581048980639301E-2</v>
      </c>
      <c r="V733" s="18">
        <v>4.3564048870532401</v>
      </c>
      <c r="W733" s="16">
        <v>4.6381010382988502E-2</v>
      </c>
      <c r="X733" s="18">
        <v>2.2981027705406398</v>
      </c>
      <c r="Y733" s="16">
        <v>5.6537343103479999E-2</v>
      </c>
      <c r="Z733" s="15">
        <v>3776840.48</v>
      </c>
      <c r="AA733" s="16">
        <v>-2.2543768949613401E-3</v>
      </c>
      <c r="AB733" s="17">
        <v>873483.87</v>
      </c>
      <c r="AC733" s="16">
        <v>-5.55889117884725E-2</v>
      </c>
      <c r="AD733" s="17">
        <v>1662215.32</v>
      </c>
      <c r="AE733" s="16">
        <v>-6.0473616638717698E-2</v>
      </c>
      <c r="AF733" s="18">
        <v>4.3238811954249403</v>
      </c>
      <c r="AG733" s="16">
        <v>5.64738550396661E-2</v>
      </c>
      <c r="AH733" s="18">
        <v>2.2721728253593501</v>
      </c>
      <c r="AI733" s="16">
        <v>6.1966583136781397E-2</v>
      </c>
      <c r="AJ733" s="15">
        <v>7021988.04</v>
      </c>
      <c r="AK733" s="16">
        <v>-1.8774544407246001E-2</v>
      </c>
      <c r="AL733" s="17">
        <v>1646024.82</v>
      </c>
      <c r="AM733" s="16">
        <v>-6.2513910437802397E-2</v>
      </c>
      <c r="AN733" s="17">
        <v>3138184.81</v>
      </c>
      <c r="AO733" s="16">
        <v>-6.6896533783342302E-2</v>
      </c>
      <c r="AP733" s="18">
        <v>4.2660280420315901</v>
      </c>
      <c r="AQ733" s="16">
        <v>4.6656016038576498E-2</v>
      </c>
      <c r="AR733" s="18">
        <v>2.2375954461394501</v>
      </c>
      <c r="AS733" s="16">
        <v>5.1571975797293702E-2</v>
      </c>
    </row>
    <row r="734" spans="1:45" x14ac:dyDescent="0.2">
      <c r="B734" s="29"/>
      <c r="C734" s="29"/>
      <c r="D734" s="29"/>
      <c r="E734" s="14" t="s">
        <v>274</v>
      </c>
      <c r="F734" s="15">
        <v>262037.75</v>
      </c>
      <c r="G734" s="16">
        <v>7.8906468491088191E-3</v>
      </c>
      <c r="H734" s="17">
        <v>59149.39</v>
      </c>
      <c r="I734" s="16">
        <v>-3.3720576004659299E-3</v>
      </c>
      <c r="J734" s="17">
        <v>113130.22</v>
      </c>
      <c r="K734" s="16">
        <v>-1.5448542252257299E-2</v>
      </c>
      <c r="L734" s="18">
        <v>4.4301006316379601</v>
      </c>
      <c r="M734" s="16">
        <v>1.13008114366712E-2</v>
      </c>
      <c r="N734" s="18">
        <v>2.31624892093377</v>
      </c>
      <c r="O734" s="16">
        <v>2.3705403021551399E-2</v>
      </c>
      <c r="P734" s="15">
        <v>781198.07</v>
      </c>
      <c r="Q734" s="16">
        <v>6.7665957274778504E-2</v>
      </c>
      <c r="R734" s="17">
        <v>173907.47</v>
      </c>
      <c r="S734" s="16">
        <v>4.2393628569205699E-2</v>
      </c>
      <c r="T734" s="17">
        <v>331612.61</v>
      </c>
      <c r="U734" s="16">
        <v>3.1518279622338101E-2</v>
      </c>
      <c r="V734" s="18">
        <v>4.4920328609231097</v>
      </c>
      <c r="W734" s="16">
        <v>2.42445157116527E-2</v>
      </c>
      <c r="X734" s="18">
        <v>2.3557550178806501</v>
      </c>
      <c r="Y734" s="16">
        <v>3.5043177000871797E-2</v>
      </c>
      <c r="Z734" s="15">
        <v>1458961.77</v>
      </c>
      <c r="AA734" s="16">
        <v>6.3874682516418202E-2</v>
      </c>
      <c r="AB734" s="17">
        <v>331124.93</v>
      </c>
      <c r="AC734" s="16">
        <v>4.8641422796983198E-2</v>
      </c>
      <c r="AD734" s="17">
        <v>634216.85</v>
      </c>
      <c r="AE734" s="16">
        <v>4.4057856981833697E-2</v>
      </c>
      <c r="AF734" s="18">
        <v>4.4060764920358002</v>
      </c>
      <c r="AG734" s="16">
        <v>1.4526662201464801E-2</v>
      </c>
      <c r="AH734" s="18">
        <v>2.3004147083131001</v>
      </c>
      <c r="AI734" s="16">
        <v>1.89805817772121E-2</v>
      </c>
      <c r="AJ734" s="15">
        <v>2845710.86</v>
      </c>
      <c r="AK734" s="16">
        <v>7.81605525916787E-2</v>
      </c>
      <c r="AL734" s="17">
        <v>645174.68000000005</v>
      </c>
      <c r="AM734" s="16">
        <v>6.4964931616317403E-2</v>
      </c>
      <c r="AN734" s="17">
        <v>1237685.4099999999</v>
      </c>
      <c r="AO734" s="16">
        <v>5.13139770362529E-2</v>
      </c>
      <c r="AP734" s="18">
        <v>4.4107602920808997</v>
      </c>
      <c r="AQ734" s="16">
        <v>1.23906624374328E-2</v>
      </c>
      <c r="AR734" s="18">
        <v>2.2992198477963801</v>
      </c>
      <c r="AS734" s="16">
        <v>2.55362110100626E-2</v>
      </c>
    </row>
    <row r="735" spans="1:45" x14ac:dyDescent="0.2">
      <c r="B735" s="29"/>
      <c r="C735" s="29"/>
      <c r="D735" s="29"/>
      <c r="E735" s="14" t="s">
        <v>275</v>
      </c>
      <c r="F735" s="15">
        <v>456759.38</v>
      </c>
      <c r="G735" s="16">
        <v>-0.10403667373771699</v>
      </c>
      <c r="H735" s="17">
        <v>114945.55</v>
      </c>
      <c r="I735" s="16">
        <v>-0.17946732911451099</v>
      </c>
      <c r="J735" s="17">
        <v>195635.87</v>
      </c>
      <c r="K735" s="16">
        <v>-6.2207347053977603E-2</v>
      </c>
      <c r="L735" s="18">
        <v>3.9737021572388</v>
      </c>
      <c r="M735" s="16">
        <v>9.1928887237838194E-2</v>
      </c>
      <c r="N735" s="18">
        <v>2.3347424989088101</v>
      </c>
      <c r="O735" s="16">
        <v>-4.4604024730131003E-2</v>
      </c>
      <c r="P735" s="15">
        <v>1486301.74</v>
      </c>
      <c r="Q735" s="16">
        <v>-0.15119917575443001</v>
      </c>
      <c r="R735" s="17">
        <v>384170.8</v>
      </c>
      <c r="S735" s="16">
        <v>-0.19841063753628399</v>
      </c>
      <c r="T735" s="17">
        <v>645837.99</v>
      </c>
      <c r="U735" s="16">
        <v>-0.122771048616217</v>
      </c>
      <c r="V735" s="18">
        <v>3.8688566127357902</v>
      </c>
      <c r="W735" s="16">
        <v>5.8897315748736301E-2</v>
      </c>
      <c r="X735" s="18">
        <v>2.3013538426254501</v>
      </c>
      <c r="Y735" s="16">
        <v>-3.2406736113040201E-2</v>
      </c>
      <c r="Z735" s="15">
        <v>2789095.96</v>
      </c>
      <c r="AA735" s="16">
        <v>-0.183331180513398</v>
      </c>
      <c r="AB735" s="17">
        <v>731215.21</v>
      </c>
      <c r="AC735" s="16">
        <v>-0.21333218218856301</v>
      </c>
      <c r="AD735" s="17">
        <v>1226390.94</v>
      </c>
      <c r="AE735" s="16">
        <v>-0.15626761572676001</v>
      </c>
      <c r="AF735" s="18">
        <v>3.8143297921825199</v>
      </c>
      <c r="AG735" s="16">
        <v>3.8136810729882897E-2</v>
      </c>
      <c r="AH735" s="18">
        <v>2.2742307277645102</v>
      </c>
      <c r="AI735" s="16">
        <v>-3.2076005723011503E-2</v>
      </c>
      <c r="AJ735" s="15">
        <v>5441480.3499999996</v>
      </c>
      <c r="AK735" s="16">
        <v>-0.133641070528385</v>
      </c>
      <c r="AL735" s="17">
        <v>1425663.3</v>
      </c>
      <c r="AM735" s="16">
        <v>-0.15546670604645699</v>
      </c>
      <c r="AN735" s="17">
        <v>2307244.0299999998</v>
      </c>
      <c r="AO735" s="16">
        <v>-0.13328308584821599</v>
      </c>
      <c r="AP735" s="18">
        <v>3.8168060789668901</v>
      </c>
      <c r="AQ735" s="16">
        <v>2.5843428168353701E-2</v>
      </c>
      <c r="AR735" s="18">
        <v>2.3584329525819601</v>
      </c>
      <c r="AS735" s="16">
        <v>-4.1303529944301099E-4</v>
      </c>
    </row>
    <row r="736" spans="1:45" x14ac:dyDescent="0.2">
      <c r="B736" s="29"/>
      <c r="C736" s="29"/>
      <c r="D736" s="29"/>
      <c r="E736" s="14" t="s">
        <v>276</v>
      </c>
      <c r="F736" s="15">
        <v>268353.73</v>
      </c>
      <c r="G736" s="16">
        <v>-1.73667890482977E-2</v>
      </c>
      <c r="H736" s="17">
        <v>65755.98</v>
      </c>
      <c r="I736" s="16">
        <v>-9.8880228727440504E-3</v>
      </c>
      <c r="J736" s="17">
        <v>125085.39</v>
      </c>
      <c r="K736" s="16">
        <v>-1.2860045322197601E-2</v>
      </c>
      <c r="L736" s="18">
        <v>4.0810543771076002</v>
      </c>
      <c r="M736" s="16">
        <v>-7.5534549104767697E-3</v>
      </c>
      <c r="N736" s="18">
        <v>2.1453642987402399</v>
      </c>
      <c r="O736" s="16">
        <v>-4.5654556932315004E-3</v>
      </c>
      <c r="P736" s="15">
        <v>900845.08</v>
      </c>
      <c r="Q736" s="16">
        <v>-1.4754192597341899E-2</v>
      </c>
      <c r="R736" s="17">
        <v>220044.15</v>
      </c>
      <c r="S736" s="16">
        <v>-1.6874553745016702E-2</v>
      </c>
      <c r="T736" s="17">
        <v>415876.32</v>
      </c>
      <c r="U736" s="16">
        <v>-2.1758837097412401E-2</v>
      </c>
      <c r="V736" s="18">
        <v>4.0939287865639704</v>
      </c>
      <c r="W736" s="16">
        <v>2.15675543314643E-3</v>
      </c>
      <c r="X736" s="18">
        <v>2.16613698995894</v>
      </c>
      <c r="Y736" s="16">
        <v>7.1604475110071597E-3</v>
      </c>
      <c r="Z736" s="15">
        <v>1725103.24</v>
      </c>
      <c r="AA736" s="16">
        <v>-2.0422636386216199E-2</v>
      </c>
      <c r="AB736" s="17">
        <v>420602.55</v>
      </c>
      <c r="AC736" s="16">
        <v>-2.4655791497809599E-2</v>
      </c>
      <c r="AD736" s="17">
        <v>797881.17</v>
      </c>
      <c r="AE736" s="16">
        <v>-1.7008458842451699E-2</v>
      </c>
      <c r="AF736" s="18">
        <v>4.1015044725715502</v>
      </c>
      <c r="AG736" s="16">
        <v>4.3401653228598899E-3</v>
      </c>
      <c r="AH736" s="18">
        <v>2.1621054674093898</v>
      </c>
      <c r="AI736" s="16">
        <v>-3.4732522110455699E-3</v>
      </c>
      <c r="AJ736" s="15">
        <v>3285436.85</v>
      </c>
      <c r="AK736" s="16">
        <v>-4.6611124770181998E-2</v>
      </c>
      <c r="AL736" s="17">
        <v>800659.38</v>
      </c>
      <c r="AM736" s="16">
        <v>-5.6213010811429903E-2</v>
      </c>
      <c r="AN736" s="17">
        <v>1521470.19</v>
      </c>
      <c r="AO736" s="16">
        <v>-3.1692803178436701E-2</v>
      </c>
      <c r="AP736" s="18">
        <v>4.1034139261567102</v>
      </c>
      <c r="AQ736" s="16">
        <v>1.01737851350367E-2</v>
      </c>
      <c r="AR736" s="18">
        <v>2.1593829912632101</v>
      </c>
      <c r="AS736" s="16">
        <v>-1.5406599931007601E-2</v>
      </c>
    </row>
    <row r="737" spans="2:45" x14ac:dyDescent="0.2">
      <c r="B737" s="29"/>
      <c r="C737" s="29"/>
      <c r="D737" s="29"/>
      <c r="E737" s="14" t="s">
        <v>277</v>
      </c>
      <c r="F737" s="15">
        <v>166532.82</v>
      </c>
      <c r="G737" s="16">
        <v>8.7560918347455399E-2</v>
      </c>
      <c r="H737" s="17">
        <v>34919.01</v>
      </c>
      <c r="I737" s="16">
        <v>0.103037070614379</v>
      </c>
      <c r="J737" s="17">
        <v>64805.98</v>
      </c>
      <c r="K737" s="16">
        <v>0.10864809419080899</v>
      </c>
      <c r="L737" s="18">
        <v>4.7691163065619602</v>
      </c>
      <c r="M737" s="16">
        <v>-1.4030491521290199E-2</v>
      </c>
      <c r="N737" s="18">
        <v>2.5697137825861098</v>
      </c>
      <c r="O737" s="16">
        <v>-1.9020621560482901E-2</v>
      </c>
      <c r="P737" s="15">
        <v>527383.75</v>
      </c>
      <c r="Q737" s="16">
        <v>9.86702076852745E-2</v>
      </c>
      <c r="R737" s="17">
        <v>111917.92</v>
      </c>
      <c r="S737" s="16">
        <v>0.120932899521301</v>
      </c>
      <c r="T737" s="17">
        <v>208358.16</v>
      </c>
      <c r="U737" s="16">
        <v>0.123052764218606</v>
      </c>
      <c r="V737" s="18">
        <v>4.7122368785981701</v>
      </c>
      <c r="W737" s="16">
        <v>-1.98608604007732E-2</v>
      </c>
      <c r="X737" s="18">
        <v>2.5311403690645</v>
      </c>
      <c r="Y737" s="16">
        <v>-2.17109625746718E-2</v>
      </c>
      <c r="Z737" s="15">
        <v>1002259.85</v>
      </c>
      <c r="AA737" s="16">
        <v>0.13539085393625999</v>
      </c>
      <c r="AB737" s="17">
        <v>216039.06</v>
      </c>
      <c r="AC737" s="16">
        <v>0.180870664692491</v>
      </c>
      <c r="AD737" s="17">
        <v>404786.26</v>
      </c>
      <c r="AE737" s="16">
        <v>0.18231833155668001</v>
      </c>
      <c r="AF737" s="18">
        <v>4.6392529665700302</v>
      </c>
      <c r="AG737" s="16">
        <v>-3.8513795046365103E-2</v>
      </c>
      <c r="AH737" s="18">
        <v>2.47602240747994</v>
      </c>
      <c r="AI737" s="16">
        <v>-3.96910682748478E-2</v>
      </c>
      <c r="AJ737" s="15">
        <v>1868081.04</v>
      </c>
      <c r="AK737" s="16">
        <v>0.12826043305419499</v>
      </c>
      <c r="AL737" s="17">
        <v>395985.87</v>
      </c>
      <c r="AM737" s="16">
        <v>0.164052716537405</v>
      </c>
      <c r="AN737" s="17">
        <v>747696.51</v>
      </c>
      <c r="AO737" s="16">
        <v>0.15763811552666099</v>
      </c>
      <c r="AP737" s="18">
        <v>4.71754469420841</v>
      </c>
      <c r="AQ737" s="16">
        <v>-3.0747991886207301E-2</v>
      </c>
      <c r="AR737" s="18">
        <v>2.4984482540917599</v>
      </c>
      <c r="AS737" s="16">
        <v>-2.53772591610812E-2</v>
      </c>
    </row>
    <row r="738" spans="2:45" x14ac:dyDescent="0.2">
      <c r="B738" s="29"/>
      <c r="C738" s="29"/>
      <c r="D738" s="29"/>
      <c r="E738" s="14" t="s">
        <v>278</v>
      </c>
      <c r="F738" s="15">
        <v>406851.69</v>
      </c>
      <c r="G738" s="16">
        <v>0.149351708721672</v>
      </c>
      <c r="H738" s="17">
        <v>98072.79</v>
      </c>
      <c r="I738" s="16">
        <v>0.21120089987184401</v>
      </c>
      <c r="J738" s="17">
        <v>180287.76</v>
      </c>
      <c r="K738" s="16">
        <v>0.22203198741852001</v>
      </c>
      <c r="L738" s="18">
        <v>4.1484665624379602</v>
      </c>
      <c r="M738" s="16">
        <v>-5.1064353697818601E-2</v>
      </c>
      <c r="N738" s="18">
        <v>2.2566794883912298</v>
      </c>
      <c r="O738" s="16">
        <v>-5.9474939645713598E-2</v>
      </c>
      <c r="P738" s="15">
        <v>1319133.4099999999</v>
      </c>
      <c r="Q738" s="16">
        <v>0.14796529805592701</v>
      </c>
      <c r="R738" s="17">
        <v>311058.95</v>
      </c>
      <c r="S738" s="16">
        <v>0.16976364008388101</v>
      </c>
      <c r="T738" s="17">
        <v>569641.93999999994</v>
      </c>
      <c r="U738" s="16">
        <v>0.17329210361079</v>
      </c>
      <c r="V738" s="18">
        <v>4.2407826876545398</v>
      </c>
      <c r="W738" s="16">
        <v>-1.86348261144362E-2</v>
      </c>
      <c r="X738" s="18">
        <v>2.3157238211779099</v>
      </c>
      <c r="Y738" s="16">
        <v>-2.1586104156773499E-2</v>
      </c>
      <c r="Z738" s="15">
        <v>2398445.7400000002</v>
      </c>
      <c r="AA738" s="16">
        <v>0.13292151590245899</v>
      </c>
      <c r="AB738" s="17">
        <v>553922.07999999996</v>
      </c>
      <c r="AC738" s="16">
        <v>0.14277344164223399</v>
      </c>
      <c r="AD738" s="17">
        <v>1025184.49</v>
      </c>
      <c r="AE738" s="16">
        <v>0.14923181345089301</v>
      </c>
      <c r="AF738" s="18">
        <v>4.3299334447906501</v>
      </c>
      <c r="AG738" s="16">
        <v>-8.6210664168192303E-3</v>
      </c>
      <c r="AH738" s="18">
        <v>2.3395259715644001</v>
      </c>
      <c r="AI738" s="16">
        <v>-1.4192347755721599E-2</v>
      </c>
      <c r="AJ738" s="15">
        <v>4473745.49</v>
      </c>
      <c r="AK738" s="16">
        <v>0.15565867954919699</v>
      </c>
      <c r="AL738" s="17">
        <v>1029047.24</v>
      </c>
      <c r="AM738" s="16">
        <v>0.16589850624893501</v>
      </c>
      <c r="AN738" s="17">
        <v>1917525.88</v>
      </c>
      <c r="AO738" s="16">
        <v>0.171469619135105</v>
      </c>
      <c r="AP738" s="18">
        <v>4.3474636694035498</v>
      </c>
      <c r="AQ738" s="16">
        <v>-8.7827770983967806E-3</v>
      </c>
      <c r="AR738" s="18">
        <v>2.3330821954799399</v>
      </c>
      <c r="AS738" s="16">
        <v>-1.34966706158214E-2</v>
      </c>
    </row>
    <row r="739" spans="2:45" x14ac:dyDescent="0.2">
      <c r="B739" s="29"/>
      <c r="C739" s="29"/>
      <c r="D739" s="29"/>
      <c r="E739" s="14" t="s">
        <v>279</v>
      </c>
      <c r="F739" s="15">
        <v>120113.76</v>
      </c>
      <c r="G739" s="16">
        <v>0.162226039744158</v>
      </c>
      <c r="H739" s="17">
        <v>28871.15</v>
      </c>
      <c r="I739" s="16">
        <v>1.01059047032604E-2</v>
      </c>
      <c r="J739" s="17">
        <v>43143.56</v>
      </c>
      <c r="K739" s="16">
        <v>-2.19246273067265E-2</v>
      </c>
      <c r="L739" s="18">
        <v>4.1603386079182796</v>
      </c>
      <c r="M739" s="16">
        <v>0.15059820394336401</v>
      </c>
      <c r="N739" s="18">
        <v>2.7840484188138399</v>
      </c>
      <c r="O739" s="16">
        <v>0.18827860530196</v>
      </c>
      <c r="P739" s="15">
        <v>410472.43</v>
      </c>
      <c r="Q739" s="16">
        <v>0.173552010443914</v>
      </c>
      <c r="R739" s="17">
        <v>98292.72</v>
      </c>
      <c r="S739" s="16">
        <v>0.105516858974864</v>
      </c>
      <c r="T739" s="17">
        <v>147808.15</v>
      </c>
      <c r="U739" s="16">
        <v>7.5269047962866806E-2</v>
      </c>
      <c r="V739" s="18">
        <v>4.1760206656200003</v>
      </c>
      <c r="W739" s="16">
        <v>6.1541487058043097E-2</v>
      </c>
      <c r="X739" s="18">
        <v>2.7770622255944599</v>
      </c>
      <c r="Y739" s="16">
        <v>9.1403135491761198E-2</v>
      </c>
      <c r="Z739" s="15">
        <v>755190.87</v>
      </c>
      <c r="AA739" s="16">
        <v>4.3514673421073999E-2</v>
      </c>
      <c r="AB739" s="17">
        <v>180731.55</v>
      </c>
      <c r="AC739" s="16">
        <v>-3.2217287306064699E-3</v>
      </c>
      <c r="AD739" s="17">
        <v>277741.86</v>
      </c>
      <c r="AE739" s="16">
        <v>-6.1700054738864397E-2</v>
      </c>
      <c r="AF739" s="18">
        <v>4.1785226209812301</v>
      </c>
      <c r="AG739" s="16">
        <v>4.6887460831346102E-2</v>
      </c>
      <c r="AH739" s="18">
        <v>2.7190387145819499</v>
      </c>
      <c r="AI739" s="16">
        <v>0.11213336278161699</v>
      </c>
      <c r="AJ739" s="15">
        <v>1459130.64</v>
      </c>
      <c r="AK739" s="16">
        <v>-0.115196965262693</v>
      </c>
      <c r="AL739" s="17">
        <v>350410.23999999999</v>
      </c>
      <c r="AM739" s="16">
        <v>-0.148571033415521</v>
      </c>
      <c r="AN739" s="17">
        <v>548454.74</v>
      </c>
      <c r="AO739" s="16">
        <v>-0.231018239425131</v>
      </c>
      <c r="AP739" s="18">
        <v>4.1640639268989403</v>
      </c>
      <c r="AQ739" s="16">
        <v>3.9197712859956303E-2</v>
      </c>
      <c r="AR739" s="18">
        <v>2.6604394740028998</v>
      </c>
      <c r="AS739" s="16">
        <v>0.15061641263877701</v>
      </c>
    </row>
    <row r="740" spans="2:45" x14ac:dyDescent="0.2">
      <c r="B740" s="29"/>
      <c r="C740" s="29"/>
      <c r="D740" s="29"/>
      <c r="E740" s="14" t="s">
        <v>280</v>
      </c>
      <c r="F740" s="15">
        <v>150919.41</v>
      </c>
      <c r="G740" s="16">
        <v>0.146996384576046</v>
      </c>
      <c r="H740" s="17">
        <v>29754.54</v>
      </c>
      <c r="I740" s="16">
        <v>0.19264751800823399</v>
      </c>
      <c r="J740" s="17">
        <v>51794.26</v>
      </c>
      <c r="K740" s="16">
        <v>0.18199004371109301</v>
      </c>
      <c r="L740" s="18">
        <v>5.0721473092845697</v>
      </c>
      <c r="M740" s="16">
        <v>-3.82771378323307E-2</v>
      </c>
      <c r="N740" s="18">
        <v>2.9138250068636999</v>
      </c>
      <c r="O740" s="16">
        <v>-2.9605713957774199E-2</v>
      </c>
      <c r="P740" s="15">
        <v>501860.21</v>
      </c>
      <c r="Q740" s="16">
        <v>0.135371079161094</v>
      </c>
      <c r="R740" s="17">
        <v>102182.04</v>
      </c>
      <c r="S740" s="16">
        <v>0.18449133268263701</v>
      </c>
      <c r="T740" s="17">
        <v>183693.9</v>
      </c>
      <c r="U740" s="16">
        <v>0.188129512875302</v>
      </c>
      <c r="V740" s="18">
        <v>4.9114326744699897</v>
      </c>
      <c r="W740" s="16">
        <v>-4.1469491727132601E-2</v>
      </c>
      <c r="X740" s="18">
        <v>2.7320461376235099</v>
      </c>
      <c r="Y740" s="16">
        <v>-4.4404615105074298E-2</v>
      </c>
      <c r="Z740" s="15">
        <v>930172.4</v>
      </c>
      <c r="AA740" s="16">
        <v>0.12400639182505301</v>
      </c>
      <c r="AB740" s="17">
        <v>185392.92</v>
      </c>
      <c r="AC740" s="16">
        <v>0.16029274039567601</v>
      </c>
      <c r="AD740" s="17">
        <v>337519.99</v>
      </c>
      <c r="AE740" s="16">
        <v>0.16205931983859001</v>
      </c>
      <c r="AF740" s="18">
        <v>5.0173027103731904</v>
      </c>
      <c r="AG740" s="16">
        <v>-3.1273442733295902E-2</v>
      </c>
      <c r="AH740" s="18">
        <v>2.7559031392481401</v>
      </c>
      <c r="AI740" s="16">
        <v>-3.2746114904721103E-2</v>
      </c>
      <c r="AJ740" s="15">
        <v>1790848.04</v>
      </c>
      <c r="AK740" s="16">
        <v>0.14950169623014201</v>
      </c>
      <c r="AL740" s="17">
        <v>353493.44</v>
      </c>
      <c r="AM740" s="16">
        <v>0.18692203211269601</v>
      </c>
      <c r="AN740" s="17">
        <v>641164.14</v>
      </c>
      <c r="AO740" s="16">
        <v>0.161269951953663</v>
      </c>
      <c r="AP740" s="18">
        <v>5.0661422175189399</v>
      </c>
      <c r="AQ740" s="16">
        <v>-3.1527206396149497E-2</v>
      </c>
      <c r="AR740" s="18">
        <v>2.7931194654772802</v>
      </c>
      <c r="AS740" s="16">
        <v>-1.0133953525381699E-2</v>
      </c>
    </row>
    <row r="741" spans="2:45" x14ac:dyDescent="0.2">
      <c r="B741" s="29"/>
      <c r="C741" s="29"/>
      <c r="D741" s="29"/>
      <c r="E741" s="14" t="s">
        <v>281</v>
      </c>
      <c r="F741" s="15">
        <v>108281.13</v>
      </c>
      <c r="G741" s="16">
        <v>-0.25097271190911202</v>
      </c>
      <c r="H741" s="17">
        <v>23506.799999999999</v>
      </c>
      <c r="I741" s="16">
        <v>-0.24791187949082699</v>
      </c>
      <c r="J741" s="17">
        <v>43034.2</v>
      </c>
      <c r="K741" s="16">
        <v>-0.24853261631633899</v>
      </c>
      <c r="L741" s="18">
        <v>4.6063747511358404</v>
      </c>
      <c r="M741" s="16">
        <v>-4.0697789724601701E-3</v>
      </c>
      <c r="N741" s="18">
        <v>2.5161645853762802</v>
      </c>
      <c r="O741" s="16">
        <v>-3.24710778638417E-3</v>
      </c>
      <c r="P741" s="15">
        <v>359010.65</v>
      </c>
      <c r="Q741" s="16">
        <v>-0.19789601631346199</v>
      </c>
      <c r="R741" s="17">
        <v>78646.89</v>
      </c>
      <c r="S741" s="16">
        <v>-0.200210445003624</v>
      </c>
      <c r="T741" s="17">
        <v>146161.75</v>
      </c>
      <c r="U741" s="16">
        <v>-0.19430078261474501</v>
      </c>
      <c r="V741" s="18">
        <v>4.5648422970062796</v>
      </c>
      <c r="W741" s="16">
        <v>2.89379709412788E-3</v>
      </c>
      <c r="X741" s="18">
        <v>2.4562558261651901</v>
      </c>
      <c r="Y741" s="16">
        <v>-4.4622529365048501E-3</v>
      </c>
      <c r="Z741" s="15">
        <v>681121.73</v>
      </c>
      <c r="AA741" s="16">
        <v>-0.17588287219092799</v>
      </c>
      <c r="AB741" s="17">
        <v>147679.26</v>
      </c>
      <c r="AC741" s="16">
        <v>-0.18481934809619199</v>
      </c>
      <c r="AD741" s="17">
        <v>278054.44</v>
      </c>
      <c r="AE741" s="16">
        <v>-0.173820024060306</v>
      </c>
      <c r="AF741" s="18">
        <v>4.6121691698617697</v>
      </c>
      <c r="AG741" s="16">
        <v>1.09625711606292E-2</v>
      </c>
      <c r="AH741" s="18">
        <v>2.4495984671203201</v>
      </c>
      <c r="AI741" s="16">
        <v>-2.4968507960701101E-3</v>
      </c>
      <c r="AJ741" s="15">
        <v>1394171.45</v>
      </c>
      <c r="AK741" s="16">
        <v>-9.8895095564707297E-2</v>
      </c>
      <c r="AL741" s="17">
        <v>300865.84000000003</v>
      </c>
      <c r="AM741" s="16">
        <v>-0.11279771095282901</v>
      </c>
      <c r="AN741" s="17">
        <v>566763.13</v>
      </c>
      <c r="AO741" s="16">
        <v>-0.10775427559992</v>
      </c>
      <c r="AP741" s="18">
        <v>4.6338642166887398</v>
      </c>
      <c r="AQ741" s="16">
        <v>1.5670175291197901E-2</v>
      </c>
      <c r="AR741" s="18">
        <v>2.45988381424882</v>
      </c>
      <c r="AS741" s="16">
        <v>9.9290809616035692E-3</v>
      </c>
    </row>
    <row r="742" spans="2:45" x14ac:dyDescent="0.2">
      <c r="B742" s="29"/>
      <c r="C742" s="29"/>
      <c r="D742" s="29"/>
      <c r="E742" s="14" t="s">
        <v>282</v>
      </c>
      <c r="F742" s="15">
        <v>340033.66</v>
      </c>
      <c r="G742" s="16">
        <v>0.11844255844722899</v>
      </c>
      <c r="H742" s="17">
        <v>70891.23</v>
      </c>
      <c r="I742" s="16">
        <v>7.8472456756880304E-2</v>
      </c>
      <c r="J742" s="17">
        <v>115009.39</v>
      </c>
      <c r="K742" s="16">
        <v>8.5370233914994098E-2</v>
      </c>
      <c r="L742" s="18">
        <v>4.7965546655065801</v>
      </c>
      <c r="M742" s="16">
        <v>3.7061773288624103E-2</v>
      </c>
      <c r="N742" s="18">
        <v>2.9565730241678501</v>
      </c>
      <c r="O742" s="16">
        <v>3.0471007494780301E-2</v>
      </c>
      <c r="P742" s="15">
        <v>1117190.7</v>
      </c>
      <c r="Q742" s="16">
        <v>0.181866950633053</v>
      </c>
      <c r="R742" s="17">
        <v>232138.87</v>
      </c>
      <c r="S742" s="16">
        <v>0.129278170091505</v>
      </c>
      <c r="T742" s="17">
        <v>371150.72</v>
      </c>
      <c r="U742" s="16">
        <v>0.11158657313843599</v>
      </c>
      <c r="V742" s="18">
        <v>4.8125964428102899</v>
      </c>
      <c r="W742" s="16">
        <v>4.6568491213539197E-2</v>
      </c>
      <c r="X742" s="18">
        <v>3.0100728351005199</v>
      </c>
      <c r="Y742" s="16">
        <v>6.3225284645341606E-2</v>
      </c>
      <c r="Z742" s="15">
        <v>2091354.28</v>
      </c>
      <c r="AA742" s="16">
        <v>0.16044970012534099</v>
      </c>
      <c r="AB742" s="17">
        <v>439488.49</v>
      </c>
      <c r="AC742" s="16">
        <v>0.134042773291533</v>
      </c>
      <c r="AD742" s="17">
        <v>700798.32</v>
      </c>
      <c r="AE742" s="16">
        <v>8.0930250062892506E-2</v>
      </c>
      <c r="AF742" s="18">
        <v>4.7586099012513401</v>
      </c>
      <c r="AG742" s="16">
        <v>2.3285653289039698E-2</v>
      </c>
      <c r="AH742" s="18">
        <v>2.9842455672553498</v>
      </c>
      <c r="AI742" s="16">
        <v>7.3565755105679906E-2</v>
      </c>
      <c r="AJ742" s="15">
        <v>3975217.21</v>
      </c>
      <c r="AK742" s="16">
        <v>0.15283327822946399</v>
      </c>
      <c r="AL742" s="17">
        <v>847505.25</v>
      </c>
      <c r="AM742" s="16">
        <v>0.16864260499537201</v>
      </c>
      <c r="AN742" s="17">
        <v>1347803.97</v>
      </c>
      <c r="AO742" s="16">
        <v>6.6580670984730805E-2</v>
      </c>
      <c r="AP742" s="18">
        <v>4.69049272556129</v>
      </c>
      <c r="AQ742" s="16">
        <v>-1.35279397639031E-2</v>
      </c>
      <c r="AR742" s="18">
        <v>2.94940310199561</v>
      </c>
      <c r="AS742" s="16">
        <v>8.0868338974396797E-2</v>
      </c>
    </row>
    <row r="743" spans="2:45" x14ac:dyDescent="0.2">
      <c r="B743" s="29"/>
      <c r="C743" s="29"/>
      <c r="D743" s="29"/>
      <c r="E743" s="14" t="s">
        <v>283</v>
      </c>
      <c r="F743" s="15">
        <v>283373.56</v>
      </c>
      <c r="G743" s="16">
        <v>0.24528759247364801</v>
      </c>
      <c r="H743" s="17">
        <v>60555.67</v>
      </c>
      <c r="I743" s="16">
        <v>0.184556357205272</v>
      </c>
      <c r="J743" s="17">
        <v>103930.98</v>
      </c>
      <c r="K743" s="16">
        <v>0.145282314442432</v>
      </c>
      <c r="L743" s="18">
        <v>4.6795545322180399</v>
      </c>
      <c r="M743" s="16">
        <v>5.1269181832478902E-2</v>
      </c>
      <c r="N743" s="18">
        <v>2.72655525811457</v>
      </c>
      <c r="O743" s="16">
        <v>8.7319324475819096E-2</v>
      </c>
      <c r="P743" s="15">
        <v>931610.68</v>
      </c>
      <c r="Q743" s="16">
        <v>0.29609258858762899</v>
      </c>
      <c r="R743" s="17">
        <v>198015.46</v>
      </c>
      <c r="S743" s="16">
        <v>0.22258669886305199</v>
      </c>
      <c r="T743" s="17">
        <v>341575.19</v>
      </c>
      <c r="U743" s="16">
        <v>0.18846805118174001</v>
      </c>
      <c r="V743" s="18">
        <v>4.7047370947702802</v>
      </c>
      <c r="W743" s="16">
        <v>6.0123253257158601E-2</v>
      </c>
      <c r="X743" s="18">
        <v>2.7273956284705601</v>
      </c>
      <c r="Y743" s="16">
        <v>9.0557366938786299E-2</v>
      </c>
      <c r="Z743" s="15">
        <v>1741807.6</v>
      </c>
      <c r="AA743" s="16">
        <v>0.24700247842987999</v>
      </c>
      <c r="AB743" s="17">
        <v>373023.37</v>
      </c>
      <c r="AC743" s="16">
        <v>0.20337355123546799</v>
      </c>
      <c r="AD743" s="17">
        <v>642002.64</v>
      </c>
      <c r="AE743" s="16">
        <v>0.1558843118679</v>
      </c>
      <c r="AF743" s="18">
        <v>4.6694329097932901</v>
      </c>
      <c r="AG743" s="16">
        <v>3.6255514465661297E-2</v>
      </c>
      <c r="AH743" s="18">
        <v>2.7130847935453999</v>
      </c>
      <c r="AI743" s="16">
        <v>7.8829832385849494E-2</v>
      </c>
      <c r="AJ743" s="15">
        <v>3151243.71</v>
      </c>
      <c r="AK743" s="16">
        <v>0.20164037880920599</v>
      </c>
      <c r="AL743" s="17">
        <v>689448.77</v>
      </c>
      <c r="AM743" s="16">
        <v>0.20051833161417501</v>
      </c>
      <c r="AN743" s="17">
        <v>1192791.56</v>
      </c>
      <c r="AO743" s="16">
        <v>0.14552928965675599</v>
      </c>
      <c r="AP743" s="18">
        <v>4.57067130600581</v>
      </c>
      <c r="AQ743" s="16">
        <v>9.3463561986799999E-4</v>
      </c>
      <c r="AR743" s="18">
        <v>2.6419064450791399</v>
      </c>
      <c r="AS743" s="16">
        <v>4.8982675221916697E-2</v>
      </c>
    </row>
    <row r="744" spans="2:45" x14ac:dyDescent="0.2">
      <c r="B744" s="29"/>
      <c r="C744" s="29"/>
      <c r="D744" s="29"/>
      <c r="E744" s="14" t="s">
        <v>284</v>
      </c>
      <c r="F744" s="15">
        <v>138736.59</v>
      </c>
      <c r="G744" s="16">
        <v>-0.34890369657584602</v>
      </c>
      <c r="H744" s="17">
        <v>31848.799999999999</v>
      </c>
      <c r="I744" s="16">
        <v>-0.35008987871220298</v>
      </c>
      <c r="J744" s="17">
        <v>58218.62</v>
      </c>
      <c r="K744" s="16">
        <v>-0.34386783638727902</v>
      </c>
      <c r="L744" s="18">
        <v>4.35610101479491</v>
      </c>
      <c r="M744" s="16">
        <v>1.8251479666245799E-3</v>
      </c>
      <c r="N744" s="18">
        <v>2.3830278010711998</v>
      </c>
      <c r="O744" s="16">
        <v>-7.6750698530593797E-3</v>
      </c>
      <c r="P744" s="15">
        <v>486047</v>
      </c>
      <c r="Q744" s="16">
        <v>-0.249862920303142</v>
      </c>
      <c r="R744" s="17">
        <v>108958.36</v>
      </c>
      <c r="S744" s="16">
        <v>-0.27197326145252898</v>
      </c>
      <c r="T744" s="17">
        <v>200068.71</v>
      </c>
      <c r="U744" s="16">
        <v>-0.25578876539927697</v>
      </c>
      <c r="V744" s="18">
        <v>4.4608509158911698</v>
      </c>
      <c r="W744" s="16">
        <v>3.0370232271276401E-2</v>
      </c>
      <c r="X744" s="18">
        <v>2.42940037949962</v>
      </c>
      <c r="Y744" s="16">
        <v>7.9625848423458406E-3</v>
      </c>
      <c r="Z744" s="15">
        <v>911612.43</v>
      </c>
      <c r="AA744" s="16">
        <v>-0.25643719546028998</v>
      </c>
      <c r="AB744" s="17">
        <v>203944.81</v>
      </c>
      <c r="AC744" s="16">
        <v>-0.28618068386925799</v>
      </c>
      <c r="AD744" s="17">
        <v>379973.45</v>
      </c>
      <c r="AE744" s="16">
        <v>-0.27045346462914199</v>
      </c>
      <c r="AF744" s="18">
        <v>4.4698976649614197</v>
      </c>
      <c r="AG744" s="16">
        <v>4.1668091261795E-2</v>
      </c>
      <c r="AH744" s="18">
        <v>2.3991477036092901</v>
      </c>
      <c r="AI744" s="16">
        <v>1.9212303107884601E-2</v>
      </c>
      <c r="AJ744" s="15">
        <v>1862099.04</v>
      </c>
      <c r="AK744" s="16">
        <v>-0.20841097588888999</v>
      </c>
      <c r="AL744" s="17">
        <v>411837.84</v>
      </c>
      <c r="AM744" s="16">
        <v>-0.24424486528728001</v>
      </c>
      <c r="AN744" s="17">
        <v>769919.12</v>
      </c>
      <c r="AO744" s="16">
        <v>-0.235279085709309</v>
      </c>
      <c r="AP744" s="18">
        <v>4.5214374667466197</v>
      </c>
      <c r="AQ744" s="16">
        <v>4.7414682021329299E-2</v>
      </c>
      <c r="AR744" s="18">
        <v>2.4185644850591599</v>
      </c>
      <c r="AS744" s="16">
        <v>3.5134529889692803E-2</v>
      </c>
    </row>
    <row r="745" spans="2:45" x14ac:dyDescent="0.2">
      <c r="B745" s="29"/>
      <c r="C745" s="29"/>
      <c r="D745" s="29"/>
      <c r="E745" s="14" t="s">
        <v>285</v>
      </c>
      <c r="F745" s="15">
        <v>114680.26</v>
      </c>
      <c r="G745" s="16">
        <v>6.3970772970973006E-2</v>
      </c>
      <c r="H745" s="17">
        <v>28782.34</v>
      </c>
      <c r="I745" s="16">
        <v>0.102933072963169</v>
      </c>
      <c r="J745" s="17">
        <v>54781.16</v>
      </c>
      <c r="K745" s="16">
        <v>0.11621650147908801</v>
      </c>
      <c r="L745" s="18">
        <v>3.9843966821321701</v>
      </c>
      <c r="M745" s="16">
        <v>-3.5326078206648598E-2</v>
      </c>
      <c r="N745" s="18">
        <v>2.0934251848628298</v>
      </c>
      <c r="O745" s="16">
        <v>-4.68060886386149E-2</v>
      </c>
      <c r="P745" s="15">
        <v>395157.09</v>
      </c>
      <c r="Q745" s="16">
        <v>0.15507596574558899</v>
      </c>
      <c r="R745" s="17">
        <v>100242.48</v>
      </c>
      <c r="S745" s="16">
        <v>0.21481151133888901</v>
      </c>
      <c r="T745" s="17">
        <v>190689.74</v>
      </c>
      <c r="U745" s="16">
        <v>0.23132350765666801</v>
      </c>
      <c r="V745" s="18">
        <v>3.94201230855422</v>
      </c>
      <c r="W745" s="16">
        <v>-4.91726864914733E-2</v>
      </c>
      <c r="X745" s="18">
        <v>2.07225144887187</v>
      </c>
      <c r="Y745" s="16">
        <v>-6.1923240673107199E-2</v>
      </c>
      <c r="Z745" s="15">
        <v>743109.65</v>
      </c>
      <c r="AA745" s="16">
        <v>0.120876608548665</v>
      </c>
      <c r="AB745" s="17">
        <v>200728.71</v>
      </c>
      <c r="AC745" s="16">
        <v>0.21227578898837299</v>
      </c>
      <c r="AD745" s="17">
        <v>385706.83</v>
      </c>
      <c r="AE745" s="16">
        <v>0.22110092788730501</v>
      </c>
      <c r="AF745" s="18">
        <v>3.70205961070541</v>
      </c>
      <c r="AG745" s="16">
        <v>-7.5394709083466502E-2</v>
      </c>
      <c r="AH745" s="18">
        <v>1.9266178148828701</v>
      </c>
      <c r="AI745" s="16">
        <v>-8.2077015134239401E-2</v>
      </c>
      <c r="AJ745" s="15">
        <v>1396317.1</v>
      </c>
      <c r="AK745" s="16">
        <v>5.4739852050885399E-2</v>
      </c>
      <c r="AL745" s="17">
        <v>362758.68</v>
      </c>
      <c r="AM745" s="16">
        <v>7.2270705532217094E-2</v>
      </c>
      <c r="AN745" s="17">
        <v>696253.75</v>
      </c>
      <c r="AO745" s="16">
        <v>6.4051554559868495E-2</v>
      </c>
      <c r="AP745" s="18">
        <v>3.8491624790342698</v>
      </c>
      <c r="AQ745" s="16">
        <v>-1.63492795157828E-2</v>
      </c>
      <c r="AR745" s="18">
        <v>2.00547156837575</v>
      </c>
      <c r="AS745" s="16">
        <v>-8.7511760770227296E-3</v>
      </c>
    </row>
    <row r="746" spans="2:45" x14ac:dyDescent="0.2">
      <c r="B746" s="29"/>
      <c r="C746" s="29"/>
      <c r="D746" s="29"/>
      <c r="E746" s="14" t="s">
        <v>286</v>
      </c>
      <c r="F746" s="15">
        <v>334443.55</v>
      </c>
      <c r="G746" s="16">
        <v>-1.9914220839783101E-2</v>
      </c>
      <c r="H746" s="17">
        <v>81611.77</v>
      </c>
      <c r="I746" s="16">
        <v>-6.4545424326793402E-2</v>
      </c>
      <c r="J746" s="17">
        <v>147304.01</v>
      </c>
      <c r="K746" s="16">
        <v>-7.84951841892845E-2</v>
      </c>
      <c r="L746" s="18">
        <v>4.097981822965</v>
      </c>
      <c r="M746" s="16">
        <v>4.7710711613004803E-2</v>
      </c>
      <c r="N746" s="18">
        <v>2.27043072350848</v>
      </c>
      <c r="O746" s="16">
        <v>6.3570979059901403E-2</v>
      </c>
      <c r="P746" s="15">
        <v>1094696.76</v>
      </c>
      <c r="Q746" s="16">
        <v>-5.8504069743665302E-2</v>
      </c>
      <c r="R746" s="17">
        <v>272676.84999999998</v>
      </c>
      <c r="S746" s="16">
        <v>-7.7479366279059006E-2</v>
      </c>
      <c r="T746" s="17">
        <v>492138.63</v>
      </c>
      <c r="U746" s="16">
        <v>-9.5796240034926206E-2</v>
      </c>
      <c r="V746" s="18">
        <v>4.0146303582427301</v>
      </c>
      <c r="W746" s="16">
        <v>2.0568967068907401E-2</v>
      </c>
      <c r="X746" s="18">
        <v>2.2243666586384401</v>
      </c>
      <c r="Y746" s="16">
        <v>4.1243104643472403E-2</v>
      </c>
      <c r="Z746" s="15">
        <v>2059242.08</v>
      </c>
      <c r="AA746" s="16">
        <v>-0.119564555241595</v>
      </c>
      <c r="AB746" s="17">
        <v>515829.59</v>
      </c>
      <c r="AC746" s="16">
        <v>-0.14394894245423201</v>
      </c>
      <c r="AD746" s="17">
        <v>935351.11</v>
      </c>
      <c r="AE746" s="16">
        <v>-0.16142691573714599</v>
      </c>
      <c r="AF746" s="18">
        <v>3.99209762278275</v>
      </c>
      <c r="AG746" s="16">
        <v>2.8484734640180202E-2</v>
      </c>
      <c r="AH746" s="18">
        <v>2.2015712153268301</v>
      </c>
      <c r="AI746" s="16">
        <v>4.9920944615518999E-2</v>
      </c>
      <c r="AJ746" s="15">
        <v>4047682.77</v>
      </c>
      <c r="AK746" s="16">
        <v>-8.6728909946511598E-2</v>
      </c>
      <c r="AL746" s="17">
        <v>1020509.11</v>
      </c>
      <c r="AM746" s="16">
        <v>-0.10570654905271901</v>
      </c>
      <c r="AN746" s="17">
        <v>1858614.87</v>
      </c>
      <c r="AO746" s="16">
        <v>-0.122251710202306</v>
      </c>
      <c r="AP746" s="18">
        <v>3.9663367336328799</v>
      </c>
      <c r="AQ746" s="16">
        <v>2.1220818609490402E-2</v>
      </c>
      <c r="AR746" s="18">
        <v>2.17779532238435</v>
      </c>
      <c r="AS746" s="16">
        <v>4.0470372507341597E-2</v>
      </c>
    </row>
    <row r="747" spans="2:45" x14ac:dyDescent="0.2">
      <c r="B747" s="29"/>
      <c r="C747" s="29"/>
      <c r="D747" s="29"/>
      <c r="E747" s="14" t="s">
        <v>287</v>
      </c>
      <c r="F747" s="15">
        <v>341147.77</v>
      </c>
      <c r="G747" s="16">
        <v>2.94584563496199E-2</v>
      </c>
      <c r="H747" s="17">
        <v>80127.25</v>
      </c>
      <c r="I747" s="16">
        <v>-3.7510626124849698E-2</v>
      </c>
      <c r="J747" s="17">
        <v>140637.04</v>
      </c>
      <c r="K747" s="16">
        <v>-6.0583361688762702E-2</v>
      </c>
      <c r="L747" s="18">
        <v>4.2575749198930497</v>
      </c>
      <c r="M747" s="16">
        <v>6.9579035667521494E-2</v>
      </c>
      <c r="N747" s="18">
        <v>2.4257320119934298</v>
      </c>
      <c r="O747" s="16">
        <v>9.5848651563430198E-2</v>
      </c>
      <c r="P747" s="15">
        <v>1068536.23</v>
      </c>
      <c r="Q747" s="16">
        <v>1.45116291893838E-2</v>
      </c>
      <c r="R747" s="17">
        <v>260356.38</v>
      </c>
      <c r="S747" s="16">
        <v>-8.6474966725679607E-3</v>
      </c>
      <c r="T747" s="17">
        <v>457605.48</v>
      </c>
      <c r="U747" s="16">
        <v>-4.8133696674544299E-2</v>
      </c>
      <c r="V747" s="18">
        <v>4.1041292324005996</v>
      </c>
      <c r="W747" s="16">
        <v>2.3361141253206302E-2</v>
      </c>
      <c r="X747" s="18">
        <v>2.3350599516421902</v>
      </c>
      <c r="Y747" s="16">
        <v>6.5813156369827694E-2</v>
      </c>
      <c r="Z747" s="15">
        <v>1931841.43</v>
      </c>
      <c r="AA747" s="16">
        <v>-0.123892280716399</v>
      </c>
      <c r="AB747" s="17">
        <v>478441.67</v>
      </c>
      <c r="AC747" s="16">
        <v>-0.13770853348909501</v>
      </c>
      <c r="AD747" s="17">
        <v>843541.95</v>
      </c>
      <c r="AE747" s="16">
        <v>-0.17836595235234901</v>
      </c>
      <c r="AF747" s="18">
        <v>4.0377783774561298</v>
      </c>
      <c r="AG747" s="16">
        <v>1.6022717734411399E-2</v>
      </c>
      <c r="AH747" s="18">
        <v>2.2901545441812399</v>
      </c>
      <c r="AI747" s="16">
        <v>6.6299189757177898E-2</v>
      </c>
      <c r="AJ747" s="15">
        <v>3806264.88</v>
      </c>
      <c r="AK747" s="16">
        <v>-0.11236847413142401</v>
      </c>
      <c r="AL747" s="17">
        <v>949563.79</v>
      </c>
      <c r="AM747" s="16">
        <v>-0.12929482808914</v>
      </c>
      <c r="AN747" s="17">
        <v>1678326.97</v>
      </c>
      <c r="AO747" s="16">
        <v>-0.16475567764291499</v>
      </c>
      <c r="AP747" s="18">
        <v>4.00843515736842</v>
      </c>
      <c r="AQ747" s="16">
        <v>1.9439822460878699E-2</v>
      </c>
      <c r="AR747" s="18">
        <v>2.2678923404299498</v>
      </c>
      <c r="AS747" s="16">
        <v>6.2720813670008493E-2</v>
      </c>
    </row>
    <row r="748" spans="2:45" x14ac:dyDescent="0.2">
      <c r="B748" s="29"/>
      <c r="C748" s="29"/>
      <c r="D748" s="29"/>
      <c r="E748" s="14" t="s">
        <v>288</v>
      </c>
      <c r="F748" s="15">
        <v>215627.75</v>
      </c>
      <c r="G748" s="16">
        <v>0.19585116342009301</v>
      </c>
      <c r="H748" s="17">
        <v>45169.31</v>
      </c>
      <c r="I748" s="16">
        <v>0.120870495667076</v>
      </c>
      <c r="J748" s="17">
        <v>71570.95</v>
      </c>
      <c r="K748" s="16">
        <v>0.124183124597011</v>
      </c>
      <c r="L748" s="18">
        <v>4.7737667456067001</v>
      </c>
      <c r="M748" s="16">
        <v>6.6895032069153801E-2</v>
      </c>
      <c r="N748" s="18">
        <v>3.0127831194080801</v>
      </c>
      <c r="O748" s="16">
        <v>6.3751213885881702E-2</v>
      </c>
      <c r="P748" s="15">
        <v>698252.35</v>
      </c>
      <c r="Q748" s="16">
        <v>0.25690220595720098</v>
      </c>
      <c r="R748" s="17">
        <v>146725.06</v>
      </c>
      <c r="S748" s="16">
        <v>0.183842494994339</v>
      </c>
      <c r="T748" s="17">
        <v>231160.48</v>
      </c>
      <c r="U748" s="16">
        <v>0.16615411686458301</v>
      </c>
      <c r="V748" s="18">
        <v>4.7589167794513099</v>
      </c>
      <c r="W748" s="16">
        <v>6.1714046650447003E-2</v>
      </c>
      <c r="X748" s="18">
        <v>3.0206389517793002</v>
      </c>
      <c r="Y748" s="16">
        <v>7.7818264138714899E-2</v>
      </c>
      <c r="Z748" s="15">
        <v>1310005.79</v>
      </c>
      <c r="AA748" s="16">
        <v>0.169694365481247</v>
      </c>
      <c r="AB748" s="17">
        <v>280064.99</v>
      </c>
      <c r="AC748" s="16">
        <v>0.14878031532772801</v>
      </c>
      <c r="AD748" s="17">
        <v>439973.36</v>
      </c>
      <c r="AE748" s="16">
        <v>7.1734537106999605E-2</v>
      </c>
      <c r="AF748" s="18">
        <v>4.6775064244909696</v>
      </c>
      <c r="AG748" s="16">
        <v>1.8205439172721799E-2</v>
      </c>
      <c r="AH748" s="18">
        <v>2.9774661584055901</v>
      </c>
      <c r="AI748" s="16">
        <v>9.14030713600745E-2</v>
      </c>
      <c r="AJ748" s="15">
        <v>2517073.0499999998</v>
      </c>
      <c r="AK748" s="16">
        <v>7.8563660738849406E-2</v>
      </c>
      <c r="AL748" s="17">
        <v>546985.15</v>
      </c>
      <c r="AM748" s="16">
        <v>9.7087256546318904E-2</v>
      </c>
      <c r="AN748" s="17">
        <v>856016.18</v>
      </c>
      <c r="AO748" s="16">
        <v>-1.03055287969332E-3</v>
      </c>
      <c r="AP748" s="18">
        <v>4.60172099736163</v>
      </c>
      <c r="AQ748" s="16">
        <v>-1.6884341420374E-2</v>
      </c>
      <c r="AR748" s="18">
        <v>2.9404503195255001</v>
      </c>
      <c r="AS748" s="16">
        <v>7.9676324283976793E-2</v>
      </c>
    </row>
    <row r="749" spans="2:45" x14ac:dyDescent="0.2">
      <c r="B749" s="29"/>
      <c r="C749" s="29"/>
      <c r="D749" s="29"/>
      <c r="E749" s="14" t="s">
        <v>289</v>
      </c>
      <c r="F749" s="15">
        <v>121863.24</v>
      </c>
      <c r="G749" s="16">
        <v>6.1610817862882403E-2</v>
      </c>
      <c r="H749" s="17">
        <v>28388.880000000001</v>
      </c>
      <c r="I749" s="16">
        <v>1.25158891731068E-2</v>
      </c>
      <c r="J749" s="17">
        <v>45951.57</v>
      </c>
      <c r="K749" s="16">
        <v>-7.0225632636832904E-3</v>
      </c>
      <c r="L749" s="18">
        <v>4.2926399350731703</v>
      </c>
      <c r="M749" s="16">
        <v>4.8488057535442802E-2</v>
      </c>
      <c r="N749" s="18">
        <v>2.6519929569327001</v>
      </c>
      <c r="O749" s="16">
        <v>6.9118772076178697E-2</v>
      </c>
      <c r="P749" s="15">
        <v>403079.28</v>
      </c>
      <c r="Q749" s="16">
        <v>0.111412306798432</v>
      </c>
      <c r="R749" s="17">
        <v>93728.29</v>
      </c>
      <c r="S749" s="16">
        <v>3.4851949875286503E-2</v>
      </c>
      <c r="T749" s="17">
        <v>151923.76</v>
      </c>
      <c r="U749" s="16">
        <v>1.42274050921074E-2</v>
      </c>
      <c r="V749" s="18">
        <v>4.3005082030196</v>
      </c>
      <c r="W749" s="16">
        <v>7.3981941989259406E-2</v>
      </c>
      <c r="X749" s="18">
        <v>2.6531681417047599</v>
      </c>
      <c r="Y749" s="16">
        <v>9.5821608860489196E-2</v>
      </c>
      <c r="Z749" s="15">
        <v>747635.71</v>
      </c>
      <c r="AA749" s="16">
        <v>5.4461967087210301E-2</v>
      </c>
      <c r="AB749" s="17">
        <v>173730.15</v>
      </c>
      <c r="AC749" s="16">
        <v>-3.82528923761247E-3</v>
      </c>
      <c r="AD749" s="17">
        <v>284677.15000000002</v>
      </c>
      <c r="AE749" s="16">
        <v>-3.1180192452937801E-2</v>
      </c>
      <c r="AF749" s="18">
        <v>4.30343098189923</v>
      </c>
      <c r="AG749" s="16">
        <v>5.8511078122245E-2</v>
      </c>
      <c r="AH749" s="18">
        <v>2.6262582367429199</v>
      </c>
      <c r="AI749" s="16">
        <v>8.8398439909051801E-2</v>
      </c>
      <c r="AJ749" s="15">
        <v>1456008.17</v>
      </c>
      <c r="AK749" s="16">
        <v>7.5036806200252304E-3</v>
      </c>
      <c r="AL749" s="17">
        <v>335785.68</v>
      </c>
      <c r="AM749" s="16">
        <v>-3.7319701183677001E-2</v>
      </c>
      <c r="AN749" s="17">
        <v>556867.61</v>
      </c>
      <c r="AO749" s="16">
        <v>-8.3478940391312498E-2</v>
      </c>
      <c r="AP749" s="18">
        <v>4.3361234761410898</v>
      </c>
      <c r="AQ749" s="16">
        <v>4.6561025356824402E-2</v>
      </c>
      <c r="AR749" s="18">
        <v>2.6146397166105602</v>
      </c>
      <c r="AS749" s="16">
        <v>9.9269536752579504E-2</v>
      </c>
    </row>
    <row r="750" spans="2:45" x14ac:dyDescent="0.2">
      <c r="B750" s="29"/>
      <c r="C750" s="29"/>
      <c r="D750" s="29"/>
      <c r="E750" s="14" t="s">
        <v>290</v>
      </c>
      <c r="F750" s="15">
        <v>188146.95</v>
      </c>
      <c r="G750" s="16">
        <v>-9.5878117685275904E-2</v>
      </c>
      <c r="H750" s="17">
        <v>43556.959999999999</v>
      </c>
      <c r="I750" s="16">
        <v>-0.116877892751162</v>
      </c>
      <c r="J750" s="17">
        <v>84719.81</v>
      </c>
      <c r="K750" s="16">
        <v>-0.10625465954946101</v>
      </c>
      <c r="L750" s="18">
        <v>4.3195610988461999</v>
      </c>
      <c r="M750" s="16">
        <v>2.3779016393674E-2</v>
      </c>
      <c r="N750" s="18">
        <v>2.2208141165566802</v>
      </c>
      <c r="O750" s="16">
        <v>1.1610177300566101E-2</v>
      </c>
      <c r="P750" s="15">
        <v>554857.9</v>
      </c>
      <c r="Q750" s="16">
        <v>-2.57778820647744E-2</v>
      </c>
      <c r="R750" s="17">
        <v>126221.33</v>
      </c>
      <c r="S750" s="16">
        <v>-6.5280044242846405E-2</v>
      </c>
      <c r="T750" s="17">
        <v>244751.96</v>
      </c>
      <c r="U750" s="16">
        <v>-4.9157299824156703E-2</v>
      </c>
      <c r="V750" s="18">
        <v>4.39591232321827</v>
      </c>
      <c r="W750" s="16">
        <v>4.2260959482858101E-2</v>
      </c>
      <c r="X750" s="18">
        <v>2.26702127329236</v>
      </c>
      <c r="Y750" s="16">
        <v>2.45881024853623E-2</v>
      </c>
      <c r="Z750" s="15">
        <v>1088125.72</v>
      </c>
      <c r="AA750" s="16">
        <v>2.12852457917184E-2</v>
      </c>
      <c r="AB750" s="17">
        <v>254560.53</v>
      </c>
      <c r="AC750" s="16">
        <v>-8.3400778741249092E-3</v>
      </c>
      <c r="AD750" s="17">
        <v>494853.68</v>
      </c>
      <c r="AE750" s="16">
        <v>7.3170346435502296E-3</v>
      </c>
      <c r="AF750" s="18">
        <v>4.2745264554563898</v>
      </c>
      <c r="AG750" s="16">
        <v>2.98744791483899E-2</v>
      </c>
      <c r="AH750" s="18">
        <v>2.1988837589325398</v>
      </c>
      <c r="AI750" s="16">
        <v>1.3866747675036499E-2</v>
      </c>
      <c r="AJ750" s="15">
        <v>2115247.67</v>
      </c>
      <c r="AK750" s="16">
        <v>7.75108273847607E-2</v>
      </c>
      <c r="AL750" s="17">
        <v>493805.06</v>
      </c>
      <c r="AM750" s="16">
        <v>4.9264458914758502E-2</v>
      </c>
      <c r="AN750" s="17">
        <v>953896</v>
      </c>
      <c r="AO750" s="16">
        <v>4.5347184444344601E-2</v>
      </c>
      <c r="AP750" s="18">
        <v>4.2835682364210701</v>
      </c>
      <c r="AQ750" s="16">
        <v>2.6920161290144899E-2</v>
      </c>
      <c r="AR750" s="18">
        <v>2.2174824823670498</v>
      </c>
      <c r="AS750" s="16">
        <v>3.0768383384045399E-2</v>
      </c>
    </row>
    <row r="751" spans="2:45" x14ac:dyDescent="0.2">
      <c r="B751" s="29"/>
      <c r="C751" s="29"/>
      <c r="D751" s="29"/>
      <c r="E751" s="14" t="s">
        <v>291</v>
      </c>
      <c r="F751" s="15">
        <v>173084.11</v>
      </c>
      <c r="G751" s="16">
        <v>0.17176528395373</v>
      </c>
      <c r="H751" s="17">
        <v>31797.200000000001</v>
      </c>
      <c r="I751" s="16">
        <v>0.11939820359492199</v>
      </c>
      <c r="J751" s="17">
        <v>58683.74</v>
      </c>
      <c r="K751" s="16">
        <v>0.12962594016405499</v>
      </c>
      <c r="L751" s="18">
        <v>5.44337583183425</v>
      </c>
      <c r="M751" s="16">
        <v>4.6781458278771303E-2</v>
      </c>
      <c r="N751" s="18">
        <v>2.9494389757707999</v>
      </c>
      <c r="O751" s="16">
        <v>3.73038032249466E-2</v>
      </c>
      <c r="P751" s="15">
        <v>581291.38</v>
      </c>
      <c r="Q751" s="16">
        <v>0.24908241685324001</v>
      </c>
      <c r="R751" s="17">
        <v>107684.48</v>
      </c>
      <c r="S751" s="16">
        <v>0.23913934030082401</v>
      </c>
      <c r="T751" s="17">
        <v>200485.44</v>
      </c>
      <c r="U751" s="16">
        <v>0.26664152995632101</v>
      </c>
      <c r="V751" s="18">
        <v>5.3980980360401096</v>
      </c>
      <c r="W751" s="16">
        <v>8.0241795486876398E-3</v>
      </c>
      <c r="X751" s="18">
        <v>2.8994194291615401</v>
      </c>
      <c r="Y751" s="16">
        <v>-1.38627328157209E-2</v>
      </c>
      <c r="Z751" s="15">
        <v>1096555.58</v>
      </c>
      <c r="AA751" s="16">
        <v>0.28245007896521501</v>
      </c>
      <c r="AB751" s="17">
        <v>205010.55</v>
      </c>
      <c r="AC751" s="16">
        <v>0.28901076784180502</v>
      </c>
      <c r="AD751" s="17">
        <v>385802.44</v>
      </c>
      <c r="AE751" s="16">
        <v>0.31334805603760002</v>
      </c>
      <c r="AF751" s="18">
        <v>5.34877634346135</v>
      </c>
      <c r="AG751" s="16">
        <v>-5.0897083564123103E-3</v>
      </c>
      <c r="AH751" s="18">
        <v>2.8422722780084002</v>
      </c>
      <c r="AI751" s="16">
        <v>-2.3526114749508699E-2</v>
      </c>
      <c r="AJ751" s="15">
        <v>1966456.26</v>
      </c>
      <c r="AK751" s="16">
        <v>0.27377815675077199</v>
      </c>
      <c r="AL751" s="17">
        <v>369721.43</v>
      </c>
      <c r="AM751" s="16">
        <v>0.285183437743945</v>
      </c>
      <c r="AN751" s="17">
        <v>702550.54</v>
      </c>
      <c r="AO751" s="16">
        <v>0.31966655354979401</v>
      </c>
      <c r="AP751" s="18">
        <v>5.3187510932217297</v>
      </c>
      <c r="AQ751" s="16">
        <v>-8.87443819941682E-3</v>
      </c>
      <c r="AR751" s="18">
        <v>2.7990246224848101</v>
      </c>
      <c r="AS751" s="16">
        <v>-3.4772720938926499E-2</v>
      </c>
    </row>
    <row r="752" spans="2:45" x14ac:dyDescent="0.2">
      <c r="B752" s="29"/>
      <c r="C752" s="29"/>
      <c r="D752" s="29"/>
      <c r="E752" s="14" t="s">
        <v>292</v>
      </c>
      <c r="F752" s="15">
        <v>640247.38</v>
      </c>
      <c r="G752" s="16">
        <v>-0.126322673057185</v>
      </c>
      <c r="H752" s="17">
        <v>125212.25</v>
      </c>
      <c r="I752" s="16">
        <v>-0.15890250202025</v>
      </c>
      <c r="J752" s="17">
        <v>250494.73</v>
      </c>
      <c r="K752" s="16">
        <v>-0.14783009504224701</v>
      </c>
      <c r="L752" s="18">
        <v>5.1132966622674703</v>
      </c>
      <c r="M752" s="16">
        <v>3.8734901769794397E-2</v>
      </c>
      <c r="N752" s="18">
        <v>2.55593153596485</v>
      </c>
      <c r="O752" s="16">
        <v>2.5238420014525299E-2</v>
      </c>
      <c r="P752" s="15">
        <v>2161382.14</v>
      </c>
      <c r="Q752" s="16">
        <v>-0.12201690704587299</v>
      </c>
      <c r="R752" s="17">
        <v>420863.98</v>
      </c>
      <c r="S752" s="16">
        <v>-0.14642795972636699</v>
      </c>
      <c r="T752" s="17">
        <v>840932.06</v>
      </c>
      <c r="U752" s="16">
        <v>-0.13782002315688799</v>
      </c>
      <c r="V752" s="18">
        <v>5.1355835678786299</v>
      </c>
      <c r="W752" s="16">
        <v>2.85987023106665E-2</v>
      </c>
      <c r="X752" s="18">
        <v>2.5702220700207299</v>
      </c>
      <c r="Y752" s="16">
        <v>1.8329254373174099E-2</v>
      </c>
      <c r="Z752" s="15">
        <v>4015573.8</v>
      </c>
      <c r="AA752" s="16">
        <v>-0.15944443218155299</v>
      </c>
      <c r="AB752" s="17">
        <v>790541.12</v>
      </c>
      <c r="AC752" s="16">
        <v>-0.171586724490154</v>
      </c>
      <c r="AD752" s="17">
        <v>1589535.45</v>
      </c>
      <c r="AE752" s="16">
        <v>-0.16484279037628</v>
      </c>
      <c r="AF752" s="18">
        <v>5.0795255280332503</v>
      </c>
      <c r="AG752" s="16">
        <v>1.4657288418185499E-2</v>
      </c>
      <c r="AH752" s="18">
        <v>2.5262562090074798</v>
      </c>
      <c r="AI752" s="16">
        <v>6.4638826469089498E-3</v>
      </c>
      <c r="AJ752" s="15">
        <v>7691505.4500000002</v>
      </c>
      <c r="AK752" s="16">
        <v>-0.141470726497572</v>
      </c>
      <c r="AL752" s="17">
        <v>1545495.76</v>
      </c>
      <c r="AM752" s="16">
        <v>-0.12426839024568399</v>
      </c>
      <c r="AN752" s="17">
        <v>3109899.33</v>
      </c>
      <c r="AO752" s="16">
        <v>-0.11997942088736201</v>
      </c>
      <c r="AP752" s="18">
        <v>4.9767237472071697</v>
      </c>
      <c r="AQ752" s="16">
        <v>-1.96433885225561E-2</v>
      </c>
      <c r="AR752" s="18">
        <v>2.4732329358069598</v>
      </c>
      <c r="AS752" s="16">
        <v>-2.4421367091073901E-2</v>
      </c>
    </row>
    <row r="753" spans="2:45" x14ac:dyDescent="0.2">
      <c r="B753" s="29"/>
      <c r="C753" s="29"/>
      <c r="D753" s="29"/>
      <c r="E753" s="14" t="s">
        <v>293</v>
      </c>
      <c r="F753" s="15">
        <v>52148.44</v>
      </c>
      <c r="G753" s="16">
        <v>0.32954404071101501</v>
      </c>
      <c r="H753" s="17">
        <v>12104.39</v>
      </c>
      <c r="I753" s="16">
        <v>0.45973379770603401</v>
      </c>
      <c r="J753" s="17">
        <v>18739.900000000001</v>
      </c>
      <c r="K753" s="16">
        <v>0.43456540244596997</v>
      </c>
      <c r="L753" s="18">
        <v>4.3082253628642198</v>
      </c>
      <c r="M753" s="16">
        <v>-8.9187327990632198E-2</v>
      </c>
      <c r="N753" s="18">
        <v>2.7827491075192499</v>
      </c>
      <c r="O753" s="16">
        <v>-7.3207789310888796E-2</v>
      </c>
      <c r="P753" s="15">
        <v>162412.17000000001</v>
      </c>
      <c r="Q753" s="16">
        <v>0.376956728053366</v>
      </c>
      <c r="R753" s="17">
        <v>37827.699999999997</v>
      </c>
      <c r="S753" s="16">
        <v>0.53226436914302599</v>
      </c>
      <c r="T753" s="17">
        <v>57820.7</v>
      </c>
      <c r="U753" s="16">
        <v>0.45463222552514099</v>
      </c>
      <c r="V753" s="18">
        <v>4.2934719795282303</v>
      </c>
      <c r="W753" s="16">
        <v>-0.10135825397840501</v>
      </c>
      <c r="X753" s="18">
        <v>2.8088931818535601</v>
      </c>
      <c r="Y753" s="16">
        <v>-5.3398719008671103E-2</v>
      </c>
      <c r="Z753" s="15">
        <v>286246.15000000002</v>
      </c>
      <c r="AA753" s="16">
        <v>0.177687279892944</v>
      </c>
      <c r="AB753" s="17">
        <v>66086.23</v>
      </c>
      <c r="AC753" s="16">
        <v>0.30615290628188901</v>
      </c>
      <c r="AD753" s="17">
        <v>104550.92</v>
      </c>
      <c r="AE753" s="16">
        <v>0.20633125068508201</v>
      </c>
      <c r="AF753" s="18">
        <v>4.3314038340513603</v>
      </c>
      <c r="AG753" s="16">
        <v>-9.8354201694988902E-2</v>
      </c>
      <c r="AH753" s="18">
        <v>2.7378635214305098</v>
      </c>
      <c r="AI753" s="16">
        <v>-2.3744697632487401E-2</v>
      </c>
      <c r="AJ753" s="15">
        <v>540214.1</v>
      </c>
      <c r="AK753" s="16">
        <v>-6.0660058096363302E-2</v>
      </c>
      <c r="AL753" s="17">
        <v>121230.09</v>
      </c>
      <c r="AM753" s="16">
        <v>-2.3892513761148901E-2</v>
      </c>
      <c r="AN753" s="17">
        <v>195721.55</v>
      </c>
      <c r="AO753" s="16">
        <v>-0.13529908531608401</v>
      </c>
      <c r="AP753" s="18">
        <v>4.4561057407447304</v>
      </c>
      <c r="AQ753" s="16">
        <v>-3.7667515979093201E-2</v>
      </c>
      <c r="AR753" s="18">
        <v>2.76011558257126</v>
      </c>
      <c r="AS753" s="16">
        <v>8.6317738251732903E-2</v>
      </c>
    </row>
    <row r="754" spans="2:45" x14ac:dyDescent="0.2">
      <c r="B754" s="29"/>
      <c r="C754" s="29"/>
      <c r="D754" s="29"/>
      <c r="E754" s="14" t="s">
        <v>294</v>
      </c>
      <c r="F754" s="15">
        <v>521660.2</v>
      </c>
      <c r="G754" s="16">
        <v>-8.2926134304489696E-2</v>
      </c>
      <c r="H754" s="17">
        <v>122541.49</v>
      </c>
      <c r="I754" s="16">
        <v>-9.0077315013719905E-2</v>
      </c>
      <c r="J754" s="17">
        <v>233251.01</v>
      </c>
      <c r="K754" s="16">
        <v>-9.4282651473823906E-2</v>
      </c>
      <c r="L754" s="18">
        <v>4.2570087894312403</v>
      </c>
      <c r="M754" s="16">
        <v>7.8591080618437507E-3</v>
      </c>
      <c r="N754" s="18">
        <v>2.23647563198119</v>
      </c>
      <c r="O754" s="16">
        <v>1.2538698952619101E-2</v>
      </c>
      <c r="P754" s="15">
        <v>1602796.75</v>
      </c>
      <c r="Q754" s="16">
        <v>-3.4048641129083299E-3</v>
      </c>
      <c r="R754" s="17">
        <v>367168.76</v>
      </c>
      <c r="S754" s="16">
        <v>-3.3351423555891803E-2</v>
      </c>
      <c r="T754" s="17">
        <v>696827.43</v>
      </c>
      <c r="U754" s="16">
        <v>-3.5947531434544801E-2</v>
      </c>
      <c r="V754" s="18">
        <v>4.3652862787128202</v>
      </c>
      <c r="W754" s="16">
        <v>3.0979779180086601E-2</v>
      </c>
      <c r="X754" s="18">
        <v>2.3001344106101</v>
      </c>
      <c r="Y754" s="16">
        <v>3.3756116376177203E-2</v>
      </c>
      <c r="Z754" s="15">
        <v>3223385.91</v>
      </c>
      <c r="AA754" s="16">
        <v>5.2184632946329301E-2</v>
      </c>
      <c r="AB754" s="17">
        <v>762758.11</v>
      </c>
      <c r="AC754" s="16">
        <v>3.5165982197723003E-2</v>
      </c>
      <c r="AD754" s="17">
        <v>1458704.69</v>
      </c>
      <c r="AE754" s="16">
        <v>3.66615194542158E-2</v>
      </c>
      <c r="AF754" s="18">
        <v>4.2259608488462996</v>
      </c>
      <c r="AG754" s="16">
        <v>1.64405042681895E-2</v>
      </c>
      <c r="AH754" s="18">
        <v>2.2097590637073998</v>
      </c>
      <c r="AI754" s="16">
        <v>1.49741388107915E-2</v>
      </c>
      <c r="AJ754" s="15">
        <v>6215425.0700000003</v>
      </c>
      <c r="AK754" s="16">
        <v>0.112431970443514</v>
      </c>
      <c r="AL754" s="17">
        <v>1461673.67</v>
      </c>
      <c r="AM754" s="16">
        <v>9.1146928129798202E-2</v>
      </c>
      <c r="AN754" s="17">
        <v>2792495.69</v>
      </c>
      <c r="AO754" s="16">
        <v>8.24313378050614E-2</v>
      </c>
      <c r="AP754" s="18">
        <v>4.2522658768287203</v>
      </c>
      <c r="AQ754" s="16">
        <v>1.9507035913300799E-2</v>
      </c>
      <c r="AR754" s="18">
        <v>2.2257599509491102</v>
      </c>
      <c r="AS754" s="16">
        <v>2.7715968293459899E-2</v>
      </c>
    </row>
    <row r="755" spans="2:45" x14ac:dyDescent="0.2">
      <c r="B755" s="29"/>
      <c r="C755" s="29"/>
      <c r="D755" s="29"/>
      <c r="E755" s="14" t="s">
        <v>295</v>
      </c>
      <c r="F755" s="15">
        <v>240951.71</v>
      </c>
      <c r="G755" s="16">
        <v>0.182745410690765</v>
      </c>
      <c r="H755" s="17">
        <v>61935.87</v>
      </c>
      <c r="I755" s="16">
        <v>0.136277234908603</v>
      </c>
      <c r="J755" s="17">
        <v>119018.96</v>
      </c>
      <c r="K755" s="16">
        <v>0.136687102127386</v>
      </c>
      <c r="L755" s="18">
        <v>3.8903418971914001</v>
      </c>
      <c r="M755" s="16">
        <v>4.08951040772189E-2</v>
      </c>
      <c r="N755" s="18">
        <v>2.0244817296336701</v>
      </c>
      <c r="O755" s="16">
        <v>4.0519777586265598E-2</v>
      </c>
      <c r="P755" s="15">
        <v>752302.88</v>
      </c>
      <c r="Q755" s="16">
        <v>0.17390223864468901</v>
      </c>
      <c r="R755" s="17">
        <v>193541.14</v>
      </c>
      <c r="S755" s="16">
        <v>0.150032072241126</v>
      </c>
      <c r="T755" s="17">
        <v>370270.79</v>
      </c>
      <c r="U755" s="16">
        <v>0.146737168538012</v>
      </c>
      <c r="V755" s="18">
        <v>3.8870437572084202</v>
      </c>
      <c r="W755" s="16">
        <v>2.0756087573319201E-2</v>
      </c>
      <c r="X755" s="18">
        <v>2.0317640503049099</v>
      </c>
      <c r="Y755" s="16">
        <v>2.3689011616593699E-2</v>
      </c>
      <c r="Z755" s="15">
        <v>1450816.66</v>
      </c>
      <c r="AA755" s="16">
        <v>0.21515692690375601</v>
      </c>
      <c r="AB755" s="17">
        <v>382338.2</v>
      </c>
      <c r="AC755" s="16">
        <v>0.230092303364312</v>
      </c>
      <c r="AD755" s="17">
        <v>739489.19</v>
      </c>
      <c r="AE755" s="16">
        <v>0.23284201429624199</v>
      </c>
      <c r="AF755" s="18">
        <v>3.7945898683416899</v>
      </c>
      <c r="AG755" s="16">
        <v>-1.21416713361328E-2</v>
      </c>
      <c r="AH755" s="18">
        <v>1.96191733377468</v>
      </c>
      <c r="AI755" s="16">
        <v>-1.43449746094036E-2</v>
      </c>
      <c r="AJ755" s="15">
        <v>2608151.33</v>
      </c>
      <c r="AK755" s="16">
        <v>0.202019774714192</v>
      </c>
      <c r="AL755" s="17">
        <v>679327.41</v>
      </c>
      <c r="AM755" s="16">
        <v>0.18483599142675899</v>
      </c>
      <c r="AN755" s="17">
        <v>1315463.53</v>
      </c>
      <c r="AO755" s="16">
        <v>0.18486002343935201</v>
      </c>
      <c r="AP755" s="18">
        <v>3.8393141386713698</v>
      </c>
      <c r="AQ755" s="16">
        <v>1.4503090226640401E-2</v>
      </c>
      <c r="AR755" s="18">
        <v>1.98268615626311</v>
      </c>
      <c r="AS755" s="16">
        <v>1.4482513491365799E-2</v>
      </c>
    </row>
    <row r="756" spans="2:45" x14ac:dyDescent="0.2">
      <c r="B756" s="29"/>
      <c r="C756" s="29"/>
      <c r="D756" s="29"/>
      <c r="E756" s="14" t="s">
        <v>296</v>
      </c>
      <c r="F756" s="15">
        <v>285729.28000000003</v>
      </c>
      <c r="G756" s="16">
        <v>0.10091165948642999</v>
      </c>
      <c r="H756" s="17">
        <v>70704.25</v>
      </c>
      <c r="I756" s="16">
        <v>6.8579162296385096E-2</v>
      </c>
      <c r="J756" s="17">
        <v>130761.45</v>
      </c>
      <c r="K756" s="16">
        <v>7.2397598892644494E-2</v>
      </c>
      <c r="L756" s="18">
        <v>4.0411896031709498</v>
      </c>
      <c r="M756" s="16">
        <v>3.0257465549451398E-2</v>
      </c>
      <c r="N756" s="18">
        <v>2.18511862632297</v>
      </c>
      <c r="O756" s="16">
        <v>2.65890753795315E-2</v>
      </c>
      <c r="P756" s="15">
        <v>887569.52</v>
      </c>
      <c r="Q756" s="16">
        <v>8.3919049520315203E-2</v>
      </c>
      <c r="R756" s="17">
        <v>214756.52</v>
      </c>
      <c r="S756" s="16">
        <v>4.3075753657029203E-2</v>
      </c>
      <c r="T756" s="17">
        <v>392249.46</v>
      </c>
      <c r="U756" s="16">
        <v>4.0704233916991801E-2</v>
      </c>
      <c r="V756" s="18">
        <v>4.1329107027809897</v>
      </c>
      <c r="W756" s="16">
        <v>3.9156595980770398E-2</v>
      </c>
      <c r="X756" s="18">
        <v>2.26276798443521</v>
      </c>
      <c r="Y756" s="16">
        <v>4.1524589018603203E-2</v>
      </c>
      <c r="Z756" s="15">
        <v>1693702.59</v>
      </c>
      <c r="AA756" s="16">
        <v>3.7491537354287598E-2</v>
      </c>
      <c r="AB756" s="17">
        <v>419903.48</v>
      </c>
      <c r="AC756" s="16">
        <v>-7.07754650635009E-3</v>
      </c>
      <c r="AD756" s="17">
        <v>782349.74</v>
      </c>
      <c r="AE756" s="16">
        <v>-1.01144109979507E-2</v>
      </c>
      <c r="AF756" s="18">
        <v>4.0335521629875499</v>
      </c>
      <c r="AG756" s="16">
        <v>4.4886772077536399E-2</v>
      </c>
      <c r="AH756" s="18">
        <v>2.1648918679259701</v>
      </c>
      <c r="AI756" s="16">
        <v>4.8092374392713598E-2</v>
      </c>
      <c r="AJ756" s="15">
        <v>3128655.56</v>
      </c>
      <c r="AK756" s="16">
        <v>6.0189339079719899E-2</v>
      </c>
      <c r="AL756" s="17">
        <v>771596.93</v>
      </c>
      <c r="AM756" s="16">
        <v>1.1307553914237699E-2</v>
      </c>
      <c r="AN756" s="17">
        <v>1449375.71</v>
      </c>
      <c r="AO756" s="16">
        <v>5.7151097051372198E-3</v>
      </c>
      <c r="AP756" s="18">
        <v>4.0547796891830599</v>
      </c>
      <c r="AQ756" s="16">
        <v>4.8335231924538202E-2</v>
      </c>
      <c r="AR756" s="18">
        <v>2.1586228735680999</v>
      </c>
      <c r="AS756" s="16">
        <v>5.41646723300735E-2</v>
      </c>
    </row>
    <row r="757" spans="2:45" x14ac:dyDescent="0.2">
      <c r="B757" s="29"/>
      <c r="C757" s="29"/>
      <c r="D757" s="29"/>
      <c r="E757" s="14" t="s">
        <v>297</v>
      </c>
      <c r="F757" s="15">
        <v>107437.88</v>
      </c>
      <c r="G757" s="16">
        <v>0.151207141225387</v>
      </c>
      <c r="H757" s="17">
        <v>24961.46</v>
      </c>
      <c r="I757" s="16">
        <v>0.21271920342223299</v>
      </c>
      <c r="J757" s="17">
        <v>43059.83</v>
      </c>
      <c r="K757" s="16">
        <v>0.165312677683146</v>
      </c>
      <c r="L757" s="18">
        <v>4.30415047837747</v>
      </c>
      <c r="M757" s="16">
        <v>-5.0722427766677097E-2</v>
      </c>
      <c r="N757" s="18">
        <v>2.4950837009807101</v>
      </c>
      <c r="O757" s="16">
        <v>-1.21045078526077E-2</v>
      </c>
      <c r="P757" s="15">
        <v>325954.78000000003</v>
      </c>
      <c r="Q757" s="16">
        <v>0.17108636454746201</v>
      </c>
      <c r="R757" s="17">
        <v>75158.28</v>
      </c>
      <c r="S757" s="16">
        <v>0.236982746362042</v>
      </c>
      <c r="T757" s="17">
        <v>129474.09</v>
      </c>
      <c r="U757" s="16">
        <v>0.178738744775299</v>
      </c>
      <c r="V757" s="18">
        <v>4.3369111161138898</v>
      </c>
      <c r="W757" s="16">
        <v>-5.3271868187637003E-2</v>
      </c>
      <c r="X757" s="18">
        <v>2.5175290283947902</v>
      </c>
      <c r="Y757" s="16">
        <v>-6.4920070386720501E-3</v>
      </c>
      <c r="Z757" s="15">
        <v>608302.86</v>
      </c>
      <c r="AA757" s="16">
        <v>0.106651424068851</v>
      </c>
      <c r="AB757" s="17">
        <v>141595.25</v>
      </c>
      <c r="AC757" s="16">
        <v>0.178010710772778</v>
      </c>
      <c r="AD757" s="17">
        <v>248907.56</v>
      </c>
      <c r="AE757" s="16">
        <v>0.11958122726664699</v>
      </c>
      <c r="AF757" s="18">
        <v>4.2960682650018303</v>
      </c>
      <c r="AG757" s="16">
        <v>-6.0576093282814998E-2</v>
      </c>
      <c r="AH757" s="18">
        <v>2.4438906556313502</v>
      </c>
      <c r="AI757" s="16">
        <v>-1.1548785280512701E-2</v>
      </c>
      <c r="AJ757" s="15">
        <v>1165537.17</v>
      </c>
      <c r="AK757" s="16">
        <v>-1.7403202822815E-2</v>
      </c>
      <c r="AL757" s="17">
        <v>266729.5</v>
      </c>
      <c r="AM757" s="16">
        <v>1.74259262720519E-2</v>
      </c>
      <c r="AN757" s="17">
        <v>475582.16</v>
      </c>
      <c r="AO757" s="16">
        <v>-4.0829909287663897E-2</v>
      </c>
      <c r="AP757" s="18">
        <v>4.3697347687451096</v>
      </c>
      <c r="AQ757" s="16">
        <v>-3.4232594428259003E-2</v>
      </c>
      <c r="AR757" s="18">
        <v>2.4507588131564901</v>
      </c>
      <c r="AS757" s="16">
        <v>2.4423933452148001E-2</v>
      </c>
    </row>
    <row r="758" spans="2:45" x14ac:dyDescent="0.2">
      <c r="B758" s="29"/>
      <c r="C758" s="29"/>
      <c r="D758" s="29"/>
      <c r="E758" s="14" t="s">
        <v>298</v>
      </c>
      <c r="F758" s="15">
        <v>205219.61</v>
      </c>
      <c r="G758" s="16">
        <v>6.5996098681651905E-2</v>
      </c>
      <c r="H758" s="17">
        <v>45007.41</v>
      </c>
      <c r="I758" s="16">
        <v>3.6195247824003102E-2</v>
      </c>
      <c r="J758" s="17">
        <v>76772.05</v>
      </c>
      <c r="K758" s="16">
        <v>2.2570268361252799E-2</v>
      </c>
      <c r="L758" s="18">
        <v>4.5596849496560701</v>
      </c>
      <c r="M758" s="16">
        <v>2.8759879878073401E-2</v>
      </c>
      <c r="N758" s="18">
        <v>2.6731031671031298</v>
      </c>
      <c r="O758" s="16">
        <v>4.2467331257334803E-2</v>
      </c>
      <c r="P758" s="15">
        <v>616826.72</v>
      </c>
      <c r="Q758" s="16">
        <v>0.11576910867639501</v>
      </c>
      <c r="R758" s="17">
        <v>136477.44</v>
      </c>
      <c r="S758" s="16">
        <v>9.8606181659324194E-2</v>
      </c>
      <c r="T758" s="17">
        <v>231689.76</v>
      </c>
      <c r="U758" s="16">
        <v>8.8497795377424304E-2</v>
      </c>
      <c r="V758" s="18">
        <v>4.51962404922015</v>
      </c>
      <c r="W758" s="16">
        <v>1.56224562573897E-2</v>
      </c>
      <c r="X758" s="18">
        <v>2.6622959944367</v>
      </c>
      <c r="Y758" s="16">
        <v>2.5054082254263699E-2</v>
      </c>
      <c r="Z758" s="15">
        <v>1156245.6499999999</v>
      </c>
      <c r="AA758" s="16">
        <v>0.13049630181858901</v>
      </c>
      <c r="AB758" s="17">
        <v>255657.76</v>
      </c>
      <c r="AC758" s="16">
        <v>0.12654121936134399</v>
      </c>
      <c r="AD758" s="17">
        <v>440316.12</v>
      </c>
      <c r="AE758" s="16">
        <v>0.12291990719507501</v>
      </c>
      <c r="AF758" s="18">
        <v>4.5226307623128701</v>
      </c>
      <c r="AG758" s="16">
        <v>3.5108191242986301E-3</v>
      </c>
      <c r="AH758" s="18">
        <v>2.6259444010362398</v>
      </c>
      <c r="AI758" s="16">
        <v>6.74704809752554E-3</v>
      </c>
      <c r="AJ758" s="15">
        <v>2215095.89</v>
      </c>
      <c r="AK758" s="16">
        <v>0.174122000953123</v>
      </c>
      <c r="AL758" s="17">
        <v>486918.11</v>
      </c>
      <c r="AM758" s="16">
        <v>0.19826871499258</v>
      </c>
      <c r="AN758" s="17">
        <v>851381.17</v>
      </c>
      <c r="AO758" s="16">
        <v>0.163269829519815</v>
      </c>
      <c r="AP758" s="18">
        <v>4.5492164791323901</v>
      </c>
      <c r="AQ758" s="16">
        <v>-2.01513347860427E-2</v>
      </c>
      <c r="AR758" s="18">
        <v>2.6017675373299598</v>
      </c>
      <c r="AS758" s="16">
        <v>9.3290233769648002E-3</v>
      </c>
    </row>
    <row r="759" spans="2:45" x14ac:dyDescent="0.2">
      <c r="B759" s="29"/>
      <c r="C759" s="29"/>
      <c r="D759" s="29"/>
      <c r="E759" s="14" t="s">
        <v>299</v>
      </c>
      <c r="F759" s="15">
        <v>1009671.17</v>
      </c>
      <c r="G759" s="16">
        <v>-1.7187809510237601E-2</v>
      </c>
      <c r="H759" s="17">
        <v>268252.44</v>
      </c>
      <c r="I759" s="16">
        <v>-8.1950402158534899E-2</v>
      </c>
      <c r="J759" s="17">
        <v>396012.54</v>
      </c>
      <c r="K759" s="16">
        <v>-0.10103093504305199</v>
      </c>
      <c r="L759" s="18">
        <v>3.76388438442536</v>
      </c>
      <c r="M759" s="16">
        <v>7.0543675200738898E-2</v>
      </c>
      <c r="N759" s="18">
        <v>2.5495939345759102</v>
      </c>
      <c r="O759" s="16">
        <v>9.3265862865736807E-2</v>
      </c>
      <c r="P759" s="15">
        <v>3306714.15</v>
      </c>
      <c r="Q759" s="16">
        <v>5.7552741863256898E-4</v>
      </c>
      <c r="R759" s="17">
        <v>868038.82</v>
      </c>
      <c r="S759" s="16">
        <v>5.2046331308848698E-2</v>
      </c>
      <c r="T759" s="17">
        <v>1279527.8600000001</v>
      </c>
      <c r="U759" s="16">
        <v>-6.2512379586019004E-2</v>
      </c>
      <c r="V759" s="18">
        <v>3.8094081437509901</v>
      </c>
      <c r="W759" s="16">
        <v>-4.8924464976919102E-2</v>
      </c>
      <c r="X759" s="18">
        <v>2.5843236817055302</v>
      </c>
      <c r="Y759" s="16">
        <v>6.7294656090277696E-2</v>
      </c>
      <c r="Z759" s="15">
        <v>6158385.3700000001</v>
      </c>
      <c r="AA759" s="16">
        <v>-5.1223861961433199E-2</v>
      </c>
      <c r="AB759" s="17">
        <v>1628659.93</v>
      </c>
      <c r="AC759" s="16">
        <v>2.8561325219723599E-2</v>
      </c>
      <c r="AD759" s="17">
        <v>2424062.33</v>
      </c>
      <c r="AE759" s="16">
        <v>-0.10243393034790201</v>
      </c>
      <c r="AF759" s="18">
        <v>3.78125921597396</v>
      </c>
      <c r="AG759" s="16">
        <v>-7.7569693925749E-2</v>
      </c>
      <c r="AH759" s="18">
        <v>2.5405226976981199</v>
      </c>
      <c r="AI759" s="16">
        <v>5.7054371948705503E-2</v>
      </c>
      <c r="AJ759" s="15">
        <v>11697191.310000001</v>
      </c>
      <c r="AK759" s="16">
        <v>-2.6636591435851401E-2</v>
      </c>
      <c r="AL759" s="17">
        <v>3120080.37</v>
      </c>
      <c r="AM759" s="16">
        <v>6.8253567364861503E-2</v>
      </c>
      <c r="AN759" s="17">
        <v>4647667.29</v>
      </c>
      <c r="AO759" s="16">
        <v>-7.5711277861887E-2</v>
      </c>
      <c r="AP759" s="18">
        <v>3.7490032059654901</v>
      </c>
      <c r="AQ759" s="16">
        <v>-8.8827373668206297E-2</v>
      </c>
      <c r="AR759" s="18">
        <v>2.5167875796892498</v>
      </c>
      <c r="AS759" s="16">
        <v>5.30945420523075E-2</v>
      </c>
    </row>
    <row r="760" spans="2:45" x14ac:dyDescent="0.2">
      <c r="B760" s="29"/>
      <c r="C760" s="29"/>
      <c r="D760" s="29"/>
      <c r="E760" s="14" t="s">
        <v>300</v>
      </c>
      <c r="F760" s="15">
        <v>374878.99</v>
      </c>
      <c r="G760" s="16">
        <v>-6.8441713089810896E-2</v>
      </c>
      <c r="H760" s="17">
        <v>86822.95</v>
      </c>
      <c r="I760" s="16">
        <v>-0.14095200497087099</v>
      </c>
      <c r="J760" s="17">
        <v>149464.29999999999</v>
      </c>
      <c r="K760" s="16">
        <v>-2.9742792512836801E-2</v>
      </c>
      <c r="L760" s="18">
        <v>4.3177407586358196</v>
      </c>
      <c r="M760" s="16">
        <v>8.4407730767827094E-2</v>
      </c>
      <c r="N760" s="18">
        <v>2.5081507088983801</v>
      </c>
      <c r="O760" s="16">
        <v>-3.98852183507084E-2</v>
      </c>
      <c r="P760" s="15">
        <v>1231813.31</v>
      </c>
      <c r="Q760" s="16">
        <v>-1.31895192630606E-2</v>
      </c>
      <c r="R760" s="17">
        <v>288719.88</v>
      </c>
      <c r="S760" s="16">
        <v>-7.3632037713895399E-2</v>
      </c>
      <c r="T760" s="17">
        <v>493766.51</v>
      </c>
      <c r="U760" s="16">
        <v>3.7497509826585201E-2</v>
      </c>
      <c r="V760" s="18">
        <v>4.2664651633964397</v>
      </c>
      <c r="W760" s="16">
        <v>6.5246771166042702E-2</v>
      </c>
      <c r="X760" s="18">
        <v>2.4947283484252498</v>
      </c>
      <c r="Y760" s="16">
        <v>-4.8855085057619103E-2</v>
      </c>
      <c r="Z760" s="15">
        <v>2238010.71</v>
      </c>
      <c r="AA760" s="16">
        <v>-1.7320922381374299E-2</v>
      </c>
      <c r="AB760" s="17">
        <v>529124.43000000005</v>
      </c>
      <c r="AC760" s="16">
        <v>-5.9390549126477898E-2</v>
      </c>
      <c r="AD760" s="17">
        <v>901217.85</v>
      </c>
      <c r="AE760" s="16">
        <v>4.4647163904617801E-2</v>
      </c>
      <c r="AF760" s="18">
        <v>4.2296491772266096</v>
      </c>
      <c r="AG760" s="16">
        <v>4.4725923927337298E-2</v>
      </c>
      <c r="AH760" s="18">
        <v>2.4833182232242699</v>
      </c>
      <c r="AI760" s="16">
        <v>-5.9319632912582299E-2</v>
      </c>
      <c r="AJ760" s="15">
        <v>4308634.13</v>
      </c>
      <c r="AK760" s="16">
        <v>1.22230236067401E-2</v>
      </c>
      <c r="AL760" s="17">
        <v>1022009.64</v>
      </c>
      <c r="AM760" s="16">
        <v>-2.4152298789525899E-2</v>
      </c>
      <c r="AN760" s="17">
        <v>1684126.92</v>
      </c>
      <c r="AO760" s="16">
        <v>3.9430438996530398E-2</v>
      </c>
      <c r="AP760" s="18">
        <v>4.2158449014238304</v>
      </c>
      <c r="AQ760" s="16">
        <v>3.7275614167195298E-2</v>
      </c>
      <c r="AR760" s="18">
        <v>2.5583785157949999</v>
      </c>
      <c r="AS760" s="16">
        <v>-2.6175311371539701E-2</v>
      </c>
    </row>
    <row r="761" spans="2:45" x14ac:dyDescent="0.2">
      <c r="B761" s="29"/>
      <c r="C761" s="29"/>
      <c r="D761" s="29"/>
      <c r="E761" s="14" t="s">
        <v>301</v>
      </c>
      <c r="F761" s="15">
        <v>43326.86</v>
      </c>
      <c r="G761" s="16">
        <v>0.219977659810213</v>
      </c>
      <c r="H761" s="17">
        <v>9675.36</v>
      </c>
      <c r="I761" s="16">
        <v>0.20300796753304901</v>
      </c>
      <c r="J761" s="17">
        <v>15923.47</v>
      </c>
      <c r="K761" s="16">
        <v>0.23728850434938001</v>
      </c>
      <c r="L761" s="18">
        <v>4.4780617982173299</v>
      </c>
      <c r="M761" s="16">
        <v>1.4106051443668E-2</v>
      </c>
      <c r="N761" s="18">
        <v>2.7209433622194199</v>
      </c>
      <c r="O761" s="16">
        <v>-1.3990952375549899E-2</v>
      </c>
      <c r="P761" s="15">
        <v>140395.92000000001</v>
      </c>
      <c r="Q761" s="16">
        <v>0.341068325691537</v>
      </c>
      <c r="R761" s="17">
        <v>31074.99</v>
      </c>
      <c r="S761" s="16">
        <v>0.32580684385339498</v>
      </c>
      <c r="T761" s="17">
        <v>50572.54</v>
      </c>
      <c r="U761" s="16">
        <v>0.35810016244285697</v>
      </c>
      <c r="V761" s="18">
        <v>4.5179715262981599</v>
      </c>
      <c r="W761" s="16">
        <v>1.15110899516742E-2</v>
      </c>
      <c r="X761" s="18">
        <v>2.7761294963630498</v>
      </c>
      <c r="Y761" s="16">
        <v>-1.25409282925673E-2</v>
      </c>
      <c r="Z761" s="15">
        <v>252012.6</v>
      </c>
      <c r="AA761" s="16">
        <v>8.9774602637018794E-2</v>
      </c>
      <c r="AB761" s="17">
        <v>54756.25</v>
      </c>
      <c r="AC761" s="16">
        <v>0.118887713481375</v>
      </c>
      <c r="AD761" s="17">
        <v>91952.17</v>
      </c>
      <c r="AE761" s="16">
        <v>0.13129949472275701</v>
      </c>
      <c r="AF761" s="18">
        <v>4.60244446980938</v>
      </c>
      <c r="AG761" s="16">
        <v>-2.6019689459071502E-2</v>
      </c>
      <c r="AH761" s="18">
        <v>2.7406922533747702</v>
      </c>
      <c r="AI761" s="16">
        <v>-3.6705480979565497E-2</v>
      </c>
      <c r="AJ761" s="15">
        <v>456056.4</v>
      </c>
      <c r="AK761" s="16">
        <v>-0.13021029715093299</v>
      </c>
      <c r="AL761" s="17">
        <v>98350.25</v>
      </c>
      <c r="AM761" s="16">
        <v>-7.8801817851435904E-2</v>
      </c>
      <c r="AN761" s="17">
        <v>168147.44</v>
      </c>
      <c r="AO761" s="16">
        <v>-8.8746693032266302E-2</v>
      </c>
      <c r="AP761" s="18">
        <v>4.6370639627250601</v>
      </c>
      <c r="AQ761" s="16">
        <v>-5.5806101548739398E-2</v>
      </c>
      <c r="AR761" s="18">
        <v>2.7122411141079499</v>
      </c>
      <c r="AS761" s="16">
        <v>-4.5501732396055497E-2</v>
      </c>
    </row>
    <row r="762" spans="2:45" x14ac:dyDescent="0.2">
      <c r="B762" s="29"/>
      <c r="C762" s="29"/>
      <c r="D762" s="29"/>
      <c r="E762" s="14" t="s">
        <v>302</v>
      </c>
      <c r="F762" s="15">
        <v>335151.39</v>
      </c>
      <c r="G762" s="16">
        <v>-8.8626893963599795E-2</v>
      </c>
      <c r="H762" s="17">
        <v>78182.080000000002</v>
      </c>
      <c r="I762" s="16">
        <v>-0.110881439000902</v>
      </c>
      <c r="J762" s="17">
        <v>147432.97</v>
      </c>
      <c r="K762" s="16">
        <v>-0.11134218682209</v>
      </c>
      <c r="L762" s="18">
        <v>4.2868057488365601</v>
      </c>
      <c r="M762" s="16">
        <v>2.50298959143254E-2</v>
      </c>
      <c r="N762" s="18">
        <v>2.27324586895319</v>
      </c>
      <c r="O762" s="16">
        <v>2.5561349398661001E-2</v>
      </c>
      <c r="P762" s="15">
        <v>1025427.07</v>
      </c>
      <c r="Q762" s="16">
        <v>-6.9329823111880895E-4</v>
      </c>
      <c r="R762" s="17">
        <v>234962.22</v>
      </c>
      <c r="S762" s="16">
        <v>-4.5403132978767503E-2</v>
      </c>
      <c r="T762" s="17">
        <v>439339.57</v>
      </c>
      <c r="U762" s="16">
        <v>-4.5663671686085899E-2</v>
      </c>
      <c r="V762" s="18">
        <v>4.3642210649865296</v>
      </c>
      <c r="W762" s="16">
        <v>4.68363518593597E-2</v>
      </c>
      <c r="X762" s="18">
        <v>2.3340193782226399</v>
      </c>
      <c r="Y762" s="16">
        <v>4.7122143547043902E-2</v>
      </c>
      <c r="Z762" s="15">
        <v>2018806</v>
      </c>
      <c r="AA762" s="16">
        <v>5.0177086287131897E-2</v>
      </c>
      <c r="AB762" s="17">
        <v>475803.79</v>
      </c>
      <c r="AC762" s="16">
        <v>1.6621327169554799E-2</v>
      </c>
      <c r="AD762" s="17">
        <v>896850.36</v>
      </c>
      <c r="AE762" s="16">
        <v>2.03617755304887E-2</v>
      </c>
      <c r="AF762" s="18">
        <v>4.2429380396486502</v>
      </c>
      <c r="AG762" s="16">
        <v>3.3007136699563497E-2</v>
      </c>
      <c r="AH762" s="18">
        <v>2.25099536114364</v>
      </c>
      <c r="AI762" s="16">
        <v>2.9220332897263099E-2</v>
      </c>
      <c r="AJ762" s="15">
        <v>3896135.81</v>
      </c>
      <c r="AK762" s="16">
        <v>0.111548883613882</v>
      </c>
      <c r="AL762" s="17">
        <v>918985.82</v>
      </c>
      <c r="AM762" s="16">
        <v>8.6294908747987606E-2</v>
      </c>
      <c r="AN762" s="17">
        <v>1725590.4</v>
      </c>
      <c r="AO762" s="16">
        <v>6.7919263220726597E-2</v>
      </c>
      <c r="AP762" s="18">
        <v>4.2396038385010097</v>
      </c>
      <c r="AQ762" s="16">
        <v>2.32478074439295E-2</v>
      </c>
      <c r="AR762" s="18">
        <v>2.2578566790821299</v>
      </c>
      <c r="AS762" s="16">
        <v>4.0854792956513397E-2</v>
      </c>
    </row>
    <row r="763" spans="2:45" x14ac:dyDescent="0.2">
      <c r="B763" s="29"/>
      <c r="C763" s="29"/>
      <c r="D763" s="29"/>
      <c r="E763" s="14" t="s">
        <v>303</v>
      </c>
      <c r="F763" s="15">
        <v>96313.23</v>
      </c>
      <c r="G763" s="16">
        <v>2.8042930640650599E-2</v>
      </c>
      <c r="H763" s="17">
        <v>21993.54</v>
      </c>
      <c r="I763" s="16">
        <v>2.2098212522243098E-2</v>
      </c>
      <c r="J763" s="17">
        <v>33721.01</v>
      </c>
      <c r="K763" s="16">
        <v>-1.57872109289879E-2</v>
      </c>
      <c r="L763" s="18">
        <v>4.3791599715189102</v>
      </c>
      <c r="M763" s="16">
        <v>5.8161907002436701E-3</v>
      </c>
      <c r="N763" s="18">
        <v>2.85617868503939</v>
      </c>
      <c r="O763" s="16">
        <v>4.4533196536705497E-2</v>
      </c>
      <c r="P763" s="15">
        <v>310925.59999999998</v>
      </c>
      <c r="Q763" s="16">
        <v>0.11203067335370399</v>
      </c>
      <c r="R763" s="17">
        <v>70256.399999999994</v>
      </c>
      <c r="S763" s="16">
        <v>8.5819027071136603E-2</v>
      </c>
      <c r="T763" s="17">
        <v>107698.06</v>
      </c>
      <c r="U763" s="16">
        <v>5.12489687423009E-2</v>
      </c>
      <c r="V763" s="18">
        <v>4.4255840037348904</v>
      </c>
      <c r="W763" s="16">
        <v>2.4139976947420299E-2</v>
      </c>
      <c r="X763" s="18">
        <v>2.8870120780262898</v>
      </c>
      <c r="Y763" s="16">
        <v>5.7818562889171303E-2</v>
      </c>
      <c r="Z763" s="15">
        <v>560845.4</v>
      </c>
      <c r="AA763" s="16">
        <v>6.4116924081289606E-2</v>
      </c>
      <c r="AB763" s="17">
        <v>125957.33</v>
      </c>
      <c r="AC763" s="16">
        <v>4.1121363385425602E-2</v>
      </c>
      <c r="AD763" s="17">
        <v>196423.99</v>
      </c>
      <c r="AE763" s="16">
        <v>3.0876432344610898E-4</v>
      </c>
      <c r="AF763" s="18">
        <v>4.4526618657286603</v>
      </c>
      <c r="AG763" s="16">
        <v>2.2087300774512101E-2</v>
      </c>
      <c r="AH763" s="18">
        <v>2.8552795409562801</v>
      </c>
      <c r="AI763" s="16">
        <v>6.3788464155864893E-2</v>
      </c>
      <c r="AJ763" s="15">
        <v>1101559.26</v>
      </c>
      <c r="AK763" s="16">
        <v>5.87147571352023E-2</v>
      </c>
      <c r="AL763" s="17">
        <v>244901.88</v>
      </c>
      <c r="AM763" s="16">
        <v>3.63139126042437E-2</v>
      </c>
      <c r="AN763" s="17">
        <v>390469.31</v>
      </c>
      <c r="AO763" s="16">
        <v>-1.50503061290202E-2</v>
      </c>
      <c r="AP763" s="18">
        <v>4.4979616326342597</v>
      </c>
      <c r="AQ763" s="16">
        <v>2.1615887096087999E-2</v>
      </c>
      <c r="AR763" s="18">
        <v>2.8211161076910201</v>
      </c>
      <c r="AS763" s="16">
        <v>7.4892214011780006E-2</v>
      </c>
    </row>
    <row r="764" spans="2:45" x14ac:dyDescent="0.2">
      <c r="B764" s="29"/>
      <c r="C764" s="29"/>
      <c r="D764" s="29"/>
      <c r="E764" s="14" t="s">
        <v>304</v>
      </c>
      <c r="F764" s="15">
        <v>442391.94</v>
      </c>
      <c r="G764" s="16">
        <v>-1.6244842084851802E-2</v>
      </c>
      <c r="H764" s="17">
        <v>109980.55</v>
      </c>
      <c r="I764" s="16">
        <v>-6.7046434609129804E-2</v>
      </c>
      <c r="J764" s="17">
        <v>185443.33</v>
      </c>
      <c r="K764" s="16">
        <v>-7.3602794647994005E-2</v>
      </c>
      <c r="L764" s="18">
        <v>4.0224561524742297</v>
      </c>
      <c r="M764" s="16">
        <v>5.4452434085499497E-2</v>
      </c>
      <c r="N764" s="18">
        <v>2.3855910050795601</v>
      </c>
      <c r="O764" s="16">
        <v>6.1915075123038302E-2</v>
      </c>
      <c r="P764" s="15">
        <v>1469010.3</v>
      </c>
      <c r="Q764" s="16">
        <v>-1.39297323736124E-2</v>
      </c>
      <c r="R764" s="17">
        <v>365435.12</v>
      </c>
      <c r="S764" s="16">
        <v>-1.90349356195393E-3</v>
      </c>
      <c r="T764" s="17">
        <v>615932.18999999994</v>
      </c>
      <c r="U764" s="16">
        <v>-5.5478368533416603E-2</v>
      </c>
      <c r="V764" s="18">
        <v>4.01989359971751</v>
      </c>
      <c r="W764" s="16">
        <v>-1.20491743374368E-2</v>
      </c>
      <c r="X764" s="18">
        <v>2.3850195262566198</v>
      </c>
      <c r="Y764" s="16">
        <v>4.3989078466409003E-2</v>
      </c>
      <c r="Z764" s="15">
        <v>2785194.52</v>
      </c>
      <c r="AA764" s="16">
        <v>-4.9267556018107603E-2</v>
      </c>
      <c r="AB764" s="17">
        <v>697338.82</v>
      </c>
      <c r="AC764" s="16">
        <v>-3.0315707902574599E-2</v>
      </c>
      <c r="AD764" s="17">
        <v>1180995.56</v>
      </c>
      <c r="AE764" s="16">
        <v>-9.0531149209622394E-2</v>
      </c>
      <c r="AF764" s="18">
        <v>3.9940333739056699</v>
      </c>
      <c r="AG764" s="16">
        <v>-1.9544348887553999E-2</v>
      </c>
      <c r="AH764" s="18">
        <v>2.3583446156224301</v>
      </c>
      <c r="AI764" s="16">
        <v>4.5371090121068401E-2</v>
      </c>
      <c r="AJ764" s="15">
        <v>5291172.18</v>
      </c>
      <c r="AK764" s="16">
        <v>9.1472608319304396E-4</v>
      </c>
      <c r="AL764" s="17">
        <v>1330494.1200000001</v>
      </c>
      <c r="AM764" s="16">
        <v>2.57433895094983E-2</v>
      </c>
      <c r="AN764" s="17">
        <v>2269723.39</v>
      </c>
      <c r="AO764" s="16">
        <v>-3.02273735112411E-2</v>
      </c>
      <c r="AP764" s="18">
        <v>3.9768474737791402</v>
      </c>
      <c r="AQ764" s="16">
        <v>-2.4205531013149598E-2</v>
      </c>
      <c r="AR764" s="18">
        <v>2.33119692175354</v>
      </c>
      <c r="AS764" s="16">
        <v>3.2112784733045997E-2</v>
      </c>
    </row>
    <row r="765" spans="2:45" x14ac:dyDescent="0.2">
      <c r="B765" s="29"/>
      <c r="C765" s="29"/>
      <c r="D765" s="29"/>
      <c r="E765" s="14" t="s">
        <v>305</v>
      </c>
      <c r="F765" s="15">
        <v>235365.32</v>
      </c>
      <c r="G765" s="16">
        <v>-8.53855799933394E-2</v>
      </c>
      <c r="H765" s="17">
        <v>46651.09</v>
      </c>
      <c r="I765" s="16">
        <v>-0.164318992319438</v>
      </c>
      <c r="J765" s="17">
        <v>78810.649999999994</v>
      </c>
      <c r="K765" s="16">
        <v>-0.19369272590178099</v>
      </c>
      <c r="L765" s="18">
        <v>5.0452265959916502</v>
      </c>
      <c r="M765" s="16">
        <v>9.4453998117270593E-2</v>
      </c>
      <c r="N765" s="18">
        <v>2.98646591545686</v>
      </c>
      <c r="O765" s="16">
        <v>0.13432490241337999</v>
      </c>
      <c r="P765" s="15">
        <v>793846.47</v>
      </c>
      <c r="Q765" s="16">
        <v>-7.0700653051489898E-3</v>
      </c>
      <c r="R765" s="17">
        <v>158664.54999999999</v>
      </c>
      <c r="S765" s="16">
        <v>-7.38020160018793E-2</v>
      </c>
      <c r="T765" s="17">
        <v>263456.59999999998</v>
      </c>
      <c r="U765" s="16">
        <v>-0.112870696356329</v>
      </c>
      <c r="V765" s="18">
        <v>5.0033008003363104</v>
      </c>
      <c r="W765" s="16">
        <v>7.2049337020437407E-2</v>
      </c>
      <c r="X765" s="18">
        <v>3.0131963670676698</v>
      </c>
      <c r="Y765" s="16">
        <v>0.11926179263454501</v>
      </c>
      <c r="Z765" s="15">
        <v>1462150.77</v>
      </c>
      <c r="AA765" s="16">
        <v>-7.8223007805126699E-2</v>
      </c>
      <c r="AB765" s="17">
        <v>293342.46000000002</v>
      </c>
      <c r="AC765" s="16">
        <v>-8.5285968752428207E-2</v>
      </c>
      <c r="AD765" s="17">
        <v>490207.14</v>
      </c>
      <c r="AE765" s="16">
        <v>-0.13591138577753101</v>
      </c>
      <c r="AF765" s="18">
        <v>4.9844498133683102</v>
      </c>
      <c r="AG765" s="16">
        <v>7.7214962338211599E-3</v>
      </c>
      <c r="AH765" s="18">
        <v>2.98272026392761</v>
      </c>
      <c r="AI765" s="16">
        <v>6.67621086806168E-2</v>
      </c>
      <c r="AJ765" s="15">
        <v>2874463.11</v>
      </c>
      <c r="AK765" s="16">
        <v>1.7389391683236902E-2</v>
      </c>
      <c r="AL765" s="17">
        <v>595863.47</v>
      </c>
      <c r="AM765" s="16">
        <v>4.5361726015385399E-2</v>
      </c>
      <c r="AN765" s="17">
        <v>1022765.63</v>
      </c>
      <c r="AO765" s="16">
        <v>-3.08200392745233E-2</v>
      </c>
      <c r="AP765" s="18">
        <v>4.8240297563467003</v>
      </c>
      <c r="AQ765" s="16">
        <v>-2.6758521606459501E-2</v>
      </c>
      <c r="AR765" s="18">
        <v>2.81048074523193</v>
      </c>
      <c r="AS765" s="16">
        <v>4.9742496658384497E-2</v>
      </c>
    </row>
    <row r="766" spans="2:45" x14ac:dyDescent="0.2">
      <c r="B766" s="29"/>
      <c r="C766" s="29"/>
      <c r="D766" s="29"/>
      <c r="E766" s="14" t="s">
        <v>306</v>
      </c>
      <c r="F766" s="15">
        <v>260943.55</v>
      </c>
      <c r="G766" s="16">
        <v>0.100488072936391</v>
      </c>
      <c r="H766" s="17">
        <v>51681.1</v>
      </c>
      <c r="I766" s="16">
        <v>0.127437666655105</v>
      </c>
      <c r="J766" s="17">
        <v>89305.19</v>
      </c>
      <c r="K766" s="16">
        <v>0.116689524335415</v>
      </c>
      <c r="L766" s="18">
        <v>5.0491098293186498</v>
      </c>
      <c r="M766" s="16">
        <v>-2.3903400175255399E-2</v>
      </c>
      <c r="N766" s="18">
        <v>2.9219304051645798</v>
      </c>
      <c r="O766" s="16">
        <v>-1.4508465465067601E-2</v>
      </c>
      <c r="P766" s="15">
        <v>856415.56</v>
      </c>
      <c r="Q766" s="16">
        <v>0.106500537664993</v>
      </c>
      <c r="R766" s="17">
        <v>176199.92</v>
      </c>
      <c r="S766" s="16">
        <v>0.13498347896169999</v>
      </c>
      <c r="T766" s="17">
        <v>312956.77</v>
      </c>
      <c r="U766" s="16">
        <v>0.129609071674537</v>
      </c>
      <c r="V766" s="18">
        <v>4.8604764406249501</v>
      </c>
      <c r="W766" s="16">
        <v>-2.5095467753207399E-2</v>
      </c>
      <c r="X766" s="18">
        <v>2.7365299047532998</v>
      </c>
      <c r="Y766" s="16">
        <v>-2.0457107320577098E-2</v>
      </c>
      <c r="Z766" s="15">
        <v>1582921.46</v>
      </c>
      <c r="AA766" s="16">
        <v>0.107262628012521</v>
      </c>
      <c r="AB766" s="17">
        <v>320878.84999999998</v>
      </c>
      <c r="AC766" s="16">
        <v>0.12725262068378901</v>
      </c>
      <c r="AD766" s="17">
        <v>574377.43000000005</v>
      </c>
      <c r="AE766" s="16">
        <v>0.123092203157843</v>
      </c>
      <c r="AF766" s="18">
        <v>4.9330813171388499</v>
      </c>
      <c r="AG766" s="16">
        <v>-1.7733374315991701E-2</v>
      </c>
      <c r="AH766" s="18">
        <v>2.75589077377222</v>
      </c>
      <c r="AI766" s="16">
        <v>-1.40946354189029E-2</v>
      </c>
      <c r="AJ766" s="15">
        <v>3052024.25</v>
      </c>
      <c r="AK766" s="16">
        <v>0.13491500604640499</v>
      </c>
      <c r="AL766" s="17">
        <v>618021.13</v>
      </c>
      <c r="AM766" s="16">
        <v>0.14919089407062899</v>
      </c>
      <c r="AN766" s="17">
        <v>1098257.02</v>
      </c>
      <c r="AO766" s="16">
        <v>0.13575228011736001</v>
      </c>
      <c r="AP766" s="18">
        <v>4.93838171843736</v>
      </c>
      <c r="AQ766" s="16">
        <v>-1.2422555815471401E-2</v>
      </c>
      <c r="AR766" s="18">
        <v>2.7789708551100398</v>
      </c>
      <c r="AS766" s="16">
        <v>-7.3719779005715705E-4</v>
      </c>
    </row>
    <row r="767" spans="2:45" x14ac:dyDescent="0.2">
      <c r="B767" s="29"/>
      <c r="C767" s="29"/>
      <c r="D767" s="29"/>
      <c r="E767" s="14" t="s">
        <v>307</v>
      </c>
      <c r="F767" s="15">
        <v>268627</v>
      </c>
      <c r="G767" s="16">
        <v>0.13726501284480699</v>
      </c>
      <c r="H767" s="17">
        <v>73693.98</v>
      </c>
      <c r="I767" s="16">
        <v>0.1251001336948</v>
      </c>
      <c r="J767" s="17">
        <v>156418.21</v>
      </c>
      <c r="K767" s="16">
        <v>0.11415694991307899</v>
      </c>
      <c r="L767" s="18">
        <v>3.6451688455420599</v>
      </c>
      <c r="M767" s="16">
        <v>1.08122635360986E-2</v>
      </c>
      <c r="N767" s="18">
        <v>1.7173639821092399</v>
      </c>
      <c r="O767" s="16">
        <v>2.0740401909740799E-2</v>
      </c>
      <c r="P767" s="15">
        <v>880335.97</v>
      </c>
      <c r="Q767" s="16">
        <v>3.2729076796581699E-2</v>
      </c>
      <c r="R767" s="17">
        <v>241082.54</v>
      </c>
      <c r="S767" s="16">
        <v>2.6688553339609199E-2</v>
      </c>
      <c r="T767" s="17">
        <v>507759.32</v>
      </c>
      <c r="U767" s="16">
        <v>1.9591602574805699E-2</v>
      </c>
      <c r="V767" s="18">
        <v>3.6515957148949898</v>
      </c>
      <c r="W767" s="16">
        <v>5.8835013182175601E-3</v>
      </c>
      <c r="X767" s="18">
        <v>1.7337662457874701</v>
      </c>
      <c r="Y767" s="16">
        <v>1.2885035722734001E-2</v>
      </c>
      <c r="Z767" s="15">
        <v>1637856.31</v>
      </c>
      <c r="AA767" s="16">
        <v>-5.35318661420391E-2</v>
      </c>
      <c r="AB767" s="17">
        <v>452441.75</v>
      </c>
      <c r="AC767" s="16">
        <v>-5.1162434767669698E-2</v>
      </c>
      <c r="AD767" s="17">
        <v>955364.14</v>
      </c>
      <c r="AE767" s="16">
        <v>-5.5023972025760502E-2</v>
      </c>
      <c r="AF767" s="18">
        <v>3.62003796068776</v>
      </c>
      <c r="AG767" s="16">
        <v>-2.4971938940773399E-3</v>
      </c>
      <c r="AH767" s="18">
        <v>1.7143790952840201</v>
      </c>
      <c r="AI767" s="16">
        <v>1.5789880796446699E-3</v>
      </c>
      <c r="AJ767" s="15">
        <v>3122865.19</v>
      </c>
      <c r="AK767" s="16">
        <v>-0.101559294037707</v>
      </c>
      <c r="AL767" s="17">
        <v>874473.9</v>
      </c>
      <c r="AM767" s="16">
        <v>-1.9169939515917701E-2</v>
      </c>
      <c r="AN767" s="17">
        <v>1849324.71</v>
      </c>
      <c r="AO767" s="16">
        <v>1.6517635968766901E-3</v>
      </c>
      <c r="AP767" s="18">
        <v>3.5711359595752401</v>
      </c>
      <c r="AQ767" s="16">
        <v>-8.3999622198698207E-2</v>
      </c>
      <c r="AR767" s="18">
        <v>1.68865163219498</v>
      </c>
      <c r="AS767" s="16">
        <v>-0.10304085849553</v>
      </c>
    </row>
    <row r="768" spans="2:45" x14ac:dyDescent="0.2">
      <c r="B768" s="29"/>
      <c r="C768" s="29"/>
      <c r="D768" s="29"/>
      <c r="E768" s="14" t="s">
        <v>308</v>
      </c>
      <c r="F768" s="15">
        <v>219812.63</v>
      </c>
      <c r="G768" s="16">
        <v>3.2687181414578E-2</v>
      </c>
      <c r="H768" s="17">
        <v>45963.68</v>
      </c>
      <c r="I768" s="16">
        <v>6.6766929159442906E-2</v>
      </c>
      <c r="J768" s="17">
        <v>84386.63</v>
      </c>
      <c r="K768" s="16">
        <v>7.6179432125934005E-2</v>
      </c>
      <c r="L768" s="18">
        <v>4.7823113815081797</v>
      </c>
      <c r="M768" s="16">
        <v>-3.1946760640318997E-2</v>
      </c>
      <c r="N768" s="18">
        <v>2.6048276841959401</v>
      </c>
      <c r="O768" s="16">
        <v>-4.0413568047327798E-2</v>
      </c>
      <c r="P768" s="15">
        <v>700402.47</v>
      </c>
      <c r="Q768" s="16">
        <v>3.4309615386148802E-2</v>
      </c>
      <c r="R768" s="17">
        <v>147995.25</v>
      </c>
      <c r="S768" s="16">
        <v>6.2227728119828803E-2</v>
      </c>
      <c r="T768" s="17">
        <v>271192.78999999998</v>
      </c>
      <c r="U768" s="16">
        <v>5.88432649706635E-2</v>
      </c>
      <c r="V768" s="18">
        <v>4.7326010125325002</v>
      </c>
      <c r="W768" s="16">
        <v>-2.6282605880657801E-2</v>
      </c>
      <c r="X768" s="18">
        <v>2.58267363966424</v>
      </c>
      <c r="Y768" s="16">
        <v>-2.3170237178771001E-2</v>
      </c>
      <c r="Z768" s="15">
        <v>1315365.44</v>
      </c>
      <c r="AA768" s="16">
        <v>2.4081057156583499E-2</v>
      </c>
      <c r="AB768" s="17">
        <v>281208.02</v>
      </c>
      <c r="AC768" s="16">
        <v>7.0197145851913195E-2</v>
      </c>
      <c r="AD768" s="17">
        <v>519093.31</v>
      </c>
      <c r="AE768" s="16">
        <v>7.1384452948299801E-2</v>
      </c>
      <c r="AF768" s="18">
        <v>4.67755307974502</v>
      </c>
      <c r="AG768" s="16">
        <v>-4.3091208824538298E-2</v>
      </c>
      <c r="AH768" s="18">
        <v>2.5339672360639698</v>
      </c>
      <c r="AI768" s="16">
        <v>-4.4151654115890802E-2</v>
      </c>
      <c r="AJ768" s="15">
        <v>2488925.5299999998</v>
      </c>
      <c r="AK768" s="16">
        <v>4.6426387954914397E-2</v>
      </c>
      <c r="AL768" s="17">
        <v>521702.22</v>
      </c>
      <c r="AM768" s="16">
        <v>7.9048185511772506E-2</v>
      </c>
      <c r="AN768" s="17">
        <v>971719.23</v>
      </c>
      <c r="AO768" s="16">
        <v>7.0027739675166095E-2</v>
      </c>
      <c r="AP768" s="18">
        <v>4.7707781078639098</v>
      </c>
      <c r="AQ768" s="16">
        <v>-3.02320118738592E-2</v>
      </c>
      <c r="AR768" s="18">
        <v>2.56136284346251</v>
      </c>
      <c r="AS768" s="16">
        <v>-2.2056766236188002E-2</v>
      </c>
    </row>
    <row r="769" spans="2:45" x14ac:dyDescent="0.2">
      <c r="B769" s="29"/>
      <c r="C769" s="29"/>
      <c r="D769" s="29"/>
      <c r="E769" s="14" t="s">
        <v>309</v>
      </c>
      <c r="F769" s="15">
        <v>182125.72</v>
      </c>
      <c r="G769" s="16">
        <v>-5.2840105896348098E-2</v>
      </c>
      <c r="H769" s="17">
        <v>40066.269999999997</v>
      </c>
      <c r="I769" s="16">
        <v>-5.8518067702777003E-2</v>
      </c>
      <c r="J769" s="17">
        <v>73548.31</v>
      </c>
      <c r="K769" s="16">
        <v>-5.0837437431908501E-2</v>
      </c>
      <c r="L769" s="18">
        <v>4.54561205722419</v>
      </c>
      <c r="M769" s="16">
        <v>6.0308770796851799E-3</v>
      </c>
      <c r="N769" s="18">
        <v>2.4762733501286398</v>
      </c>
      <c r="O769" s="16">
        <v>-2.1099320005006699E-3</v>
      </c>
      <c r="P769" s="15">
        <v>598886.73</v>
      </c>
      <c r="Q769" s="16">
        <v>-2.3206734435015499E-2</v>
      </c>
      <c r="R769" s="17">
        <v>133454.97</v>
      </c>
      <c r="S769" s="16">
        <v>-2.7680883417195799E-2</v>
      </c>
      <c r="T769" s="17">
        <v>245316.77</v>
      </c>
      <c r="U769" s="16">
        <v>-2.8681744365165501E-2</v>
      </c>
      <c r="V769" s="18">
        <v>4.4875565893124802</v>
      </c>
      <c r="W769" s="16">
        <v>4.6015232096891703E-3</v>
      </c>
      <c r="X769" s="18">
        <v>2.4412792081030599</v>
      </c>
      <c r="Y769" s="16">
        <v>5.6366797374478904E-3</v>
      </c>
      <c r="Z769" s="15">
        <v>1124292.01</v>
      </c>
      <c r="AA769" s="16">
        <v>-4.2237417103389602E-2</v>
      </c>
      <c r="AB769" s="17">
        <v>252031.71</v>
      </c>
      <c r="AC769" s="16">
        <v>-3.87678691833084E-2</v>
      </c>
      <c r="AD769" s="17">
        <v>466076.07</v>
      </c>
      <c r="AE769" s="16">
        <v>-4.1944491677048702E-2</v>
      </c>
      <c r="AF769" s="18">
        <v>4.4609148983673501</v>
      </c>
      <c r="AG769" s="16">
        <v>-3.6094797592058402E-3</v>
      </c>
      <c r="AH769" s="18">
        <v>2.4122500217614702</v>
      </c>
      <c r="AI769" s="16">
        <v>-3.05749952686411E-4</v>
      </c>
      <c r="AJ769" s="15">
        <v>2190184.33</v>
      </c>
      <c r="AK769" s="16">
        <v>1.0189714773600899E-2</v>
      </c>
      <c r="AL769" s="17">
        <v>482533.51</v>
      </c>
      <c r="AM769" s="16">
        <v>1.33675848091439E-2</v>
      </c>
      <c r="AN769" s="17">
        <v>901433.95</v>
      </c>
      <c r="AO769" s="16">
        <v>6.3152218746605204E-3</v>
      </c>
      <c r="AP769" s="18">
        <v>4.5389269027139703</v>
      </c>
      <c r="AQ769" s="16">
        <v>-3.1359499585152102E-3</v>
      </c>
      <c r="AR769" s="18">
        <v>2.4296670099900299</v>
      </c>
      <c r="AS769" s="16">
        <v>3.8501781695427901E-3</v>
      </c>
    </row>
    <row r="770" spans="2:45" x14ac:dyDescent="0.2">
      <c r="B770" s="29"/>
      <c r="C770" s="29"/>
      <c r="D770" s="29"/>
      <c r="E770" s="14" t="s">
        <v>310</v>
      </c>
      <c r="F770" s="15">
        <v>79096.160000000003</v>
      </c>
      <c r="G770" s="16">
        <v>-0.23394202548201001</v>
      </c>
      <c r="H770" s="17">
        <v>17306.189999999999</v>
      </c>
      <c r="I770" s="16">
        <v>-0.162706750765994</v>
      </c>
      <c r="J770" s="17">
        <v>28361.94</v>
      </c>
      <c r="K770" s="16">
        <v>-0.17883686550233199</v>
      </c>
      <c r="L770" s="18">
        <v>4.5703970660208899</v>
      </c>
      <c r="M770" s="16">
        <v>-8.5078047364152601E-2</v>
      </c>
      <c r="N770" s="18">
        <v>2.78881345916394</v>
      </c>
      <c r="O770" s="16">
        <v>-6.7106227331294302E-2</v>
      </c>
      <c r="P770" s="15">
        <v>257652.3</v>
      </c>
      <c r="Q770" s="16">
        <v>-0.19856578616588499</v>
      </c>
      <c r="R770" s="17">
        <v>55941.01</v>
      </c>
      <c r="S770" s="16">
        <v>-0.14341781147355301</v>
      </c>
      <c r="T770" s="17">
        <v>92027.82</v>
      </c>
      <c r="U770" s="16">
        <v>-0.16362554693259701</v>
      </c>
      <c r="V770" s="18">
        <v>4.6057856302558697</v>
      </c>
      <c r="W770" s="16">
        <v>-6.4381416554085996E-2</v>
      </c>
      <c r="X770" s="18">
        <v>2.7997218667137802</v>
      </c>
      <c r="Y770" s="16">
        <v>-4.1775832708836398E-2</v>
      </c>
      <c r="Z770" s="15">
        <v>473046.48</v>
      </c>
      <c r="AA770" s="16">
        <v>-0.24166575972070101</v>
      </c>
      <c r="AB770" s="17">
        <v>102685.62</v>
      </c>
      <c r="AC770" s="16">
        <v>-0.18358322471429001</v>
      </c>
      <c r="AD770" s="17">
        <v>170608.22</v>
      </c>
      <c r="AE770" s="16">
        <v>-0.20127159301046099</v>
      </c>
      <c r="AF770" s="18">
        <v>4.6067451314020396</v>
      </c>
      <c r="AG770" s="16">
        <v>-7.1143240517179906E-2</v>
      </c>
      <c r="AH770" s="18">
        <v>2.7727062623360101</v>
      </c>
      <c r="AI770" s="16">
        <v>-5.0573093878667201E-2</v>
      </c>
      <c r="AJ770" s="15">
        <v>984621.16</v>
      </c>
      <c r="AK770" s="16">
        <v>-0.18426795388394501</v>
      </c>
      <c r="AL770" s="17">
        <v>205921.25</v>
      </c>
      <c r="AM770" s="16">
        <v>-0.13779676001632099</v>
      </c>
      <c r="AN770" s="17">
        <v>348527.54</v>
      </c>
      <c r="AO770" s="16">
        <v>-0.162097961111483</v>
      </c>
      <c r="AP770" s="18">
        <v>4.7815422643364904</v>
      </c>
      <c r="AQ770" s="16">
        <v>-5.3898189791659598E-2</v>
      </c>
      <c r="AR770" s="18">
        <v>2.8250885425008301</v>
      </c>
      <c r="AS770" s="16">
        <v>-2.64589316453635E-2</v>
      </c>
    </row>
    <row r="771" spans="2:45" x14ac:dyDescent="0.2">
      <c r="B771" s="29"/>
      <c r="C771" s="29"/>
      <c r="D771" s="29"/>
      <c r="E771" s="14" t="s">
        <v>311</v>
      </c>
      <c r="F771" s="15">
        <v>194266.56</v>
      </c>
      <c r="G771" s="16">
        <v>-0.23491194793953701</v>
      </c>
      <c r="H771" s="17">
        <v>39304.949999999997</v>
      </c>
      <c r="I771" s="16">
        <v>-0.21536105614672199</v>
      </c>
      <c r="J771" s="17">
        <v>72113.740000000005</v>
      </c>
      <c r="K771" s="16">
        <v>-0.22382679717668899</v>
      </c>
      <c r="L771" s="18">
        <v>4.94254693111173</v>
      </c>
      <c r="M771" s="16">
        <v>-2.4917055093903299E-2</v>
      </c>
      <c r="N771" s="18">
        <v>2.6938910670837499</v>
      </c>
      <c r="O771" s="16">
        <v>-1.42818004055358E-2</v>
      </c>
      <c r="P771" s="15">
        <v>643165.06000000006</v>
      </c>
      <c r="Q771" s="16">
        <v>-0.23524952576236199</v>
      </c>
      <c r="R771" s="17">
        <v>127976.42</v>
      </c>
      <c r="S771" s="16">
        <v>-0.23907646104171201</v>
      </c>
      <c r="T771" s="17">
        <v>234832.19</v>
      </c>
      <c r="U771" s="16">
        <v>-0.24744859797869601</v>
      </c>
      <c r="V771" s="18">
        <v>5.0256528507361002</v>
      </c>
      <c r="W771" s="16">
        <v>5.0293296020115803E-3</v>
      </c>
      <c r="X771" s="18">
        <v>2.7388283522799801</v>
      </c>
      <c r="Y771" s="16">
        <v>1.62102843520965E-2</v>
      </c>
      <c r="Z771" s="15">
        <v>1291587.6299999999</v>
      </c>
      <c r="AA771" s="16">
        <v>-0.196389828233587</v>
      </c>
      <c r="AB771" s="17">
        <v>255091.71</v>
      </c>
      <c r="AC771" s="16">
        <v>-0.23308832650345901</v>
      </c>
      <c r="AD771" s="17">
        <v>474373.65</v>
      </c>
      <c r="AE771" s="16">
        <v>-0.23192552281794501</v>
      </c>
      <c r="AF771" s="18">
        <v>5.0632285541541098</v>
      </c>
      <c r="AG771" s="16">
        <v>4.7852314077518401E-2</v>
      </c>
      <c r="AH771" s="18">
        <v>2.7227221199997098</v>
      </c>
      <c r="AI771" s="16">
        <v>4.6265948993296099E-2</v>
      </c>
      <c r="AJ771" s="15">
        <v>2737475.93</v>
      </c>
      <c r="AK771" s="16">
        <v>-8.4027998386764294E-2</v>
      </c>
      <c r="AL771" s="17">
        <v>543018.93000000005</v>
      </c>
      <c r="AM771" s="16">
        <v>-0.130111621531073</v>
      </c>
      <c r="AN771" s="17">
        <v>1016719.34</v>
      </c>
      <c r="AO771" s="16">
        <v>-0.128156012840619</v>
      </c>
      <c r="AP771" s="18">
        <v>5.0412163900068796</v>
      </c>
      <c r="AQ771" s="16">
        <v>5.2976478689621298E-2</v>
      </c>
      <c r="AR771" s="18">
        <v>2.6924597795100502</v>
      </c>
      <c r="AS771" s="16">
        <v>5.0614576809357097E-2</v>
      </c>
    </row>
    <row r="772" spans="2:45" x14ac:dyDescent="0.2">
      <c r="B772" s="29"/>
      <c r="C772" s="29"/>
      <c r="D772" s="29"/>
      <c r="E772" s="14" t="s">
        <v>312</v>
      </c>
      <c r="F772" s="15">
        <v>67266.83</v>
      </c>
      <c r="G772" s="16">
        <v>0.20806035306406001</v>
      </c>
      <c r="H772" s="17">
        <v>15302.24</v>
      </c>
      <c r="I772" s="16">
        <v>0.19497496776773099</v>
      </c>
      <c r="J772" s="17">
        <v>25767.02</v>
      </c>
      <c r="K772" s="16">
        <v>0.20105361877309599</v>
      </c>
      <c r="L772" s="18">
        <v>4.3958812566003402</v>
      </c>
      <c r="M772" s="16">
        <v>1.09503426007098E-2</v>
      </c>
      <c r="N772" s="18">
        <v>2.6105785612771699</v>
      </c>
      <c r="O772" s="16">
        <v>5.8338230545618803E-3</v>
      </c>
      <c r="P772" s="15">
        <v>227226.07</v>
      </c>
      <c r="Q772" s="16">
        <v>0.27681255816851902</v>
      </c>
      <c r="R772" s="17">
        <v>52709.62</v>
      </c>
      <c r="S772" s="16">
        <v>0.28957678774406398</v>
      </c>
      <c r="T772" s="17">
        <v>89388.479999999996</v>
      </c>
      <c r="U772" s="16">
        <v>0.30347799331844999</v>
      </c>
      <c r="V772" s="18">
        <v>4.31090320893985</v>
      </c>
      <c r="W772" s="16">
        <v>-9.8979988604427794E-3</v>
      </c>
      <c r="X772" s="18">
        <v>2.5420061958766902</v>
      </c>
      <c r="Y772" s="16">
        <v>-2.0457142572882898E-2</v>
      </c>
      <c r="Z772" s="15">
        <v>406954.05</v>
      </c>
      <c r="AA772" s="16">
        <v>0.119956972284045</v>
      </c>
      <c r="AB772" s="17">
        <v>94958.93</v>
      </c>
      <c r="AC772" s="16">
        <v>0.15569502646347499</v>
      </c>
      <c r="AD772" s="17">
        <v>162471.17000000001</v>
      </c>
      <c r="AE772" s="16">
        <v>0.158446322688472</v>
      </c>
      <c r="AF772" s="18">
        <v>4.28557956581861</v>
      </c>
      <c r="AG772" s="16">
        <v>-3.09234299370411E-2</v>
      </c>
      <c r="AH772" s="18">
        <v>2.5047770013596899</v>
      </c>
      <c r="AI772" s="16">
        <v>-3.3224975254013002E-2</v>
      </c>
      <c r="AJ772" s="15">
        <v>748793.33</v>
      </c>
      <c r="AK772" s="16">
        <v>7.8622686241537995E-2</v>
      </c>
      <c r="AL772" s="17">
        <v>172351.6</v>
      </c>
      <c r="AM772" s="16">
        <v>0.112940919238692</v>
      </c>
      <c r="AN772" s="17">
        <v>294616.71999999997</v>
      </c>
      <c r="AO772" s="16">
        <v>9.4086955294638203E-2</v>
      </c>
      <c r="AP772" s="18">
        <v>4.3445684867445404</v>
      </c>
      <c r="AQ772" s="16">
        <v>-3.0835628741757201E-2</v>
      </c>
      <c r="AR772" s="18">
        <v>2.54158463918816</v>
      </c>
      <c r="AS772" s="16">
        <v>-1.41344058424823E-2</v>
      </c>
    </row>
    <row r="773" spans="2:45" x14ac:dyDescent="0.2">
      <c r="B773" s="29"/>
      <c r="C773" s="29"/>
      <c r="D773" s="29"/>
      <c r="E773" s="14" t="s">
        <v>313</v>
      </c>
      <c r="F773" s="15">
        <v>192275.33</v>
      </c>
      <c r="G773" s="16">
        <v>-5.3369952874126797E-2</v>
      </c>
      <c r="H773" s="17">
        <v>38244.660000000003</v>
      </c>
      <c r="I773" s="16">
        <v>-9.9931655858062393E-2</v>
      </c>
      <c r="J773" s="17">
        <v>76023.59</v>
      </c>
      <c r="K773" s="16">
        <v>-9.0569911319800606E-2</v>
      </c>
      <c r="L773" s="18">
        <v>5.02750789260514</v>
      </c>
      <c r="M773" s="16">
        <v>5.1731297169799101E-2</v>
      </c>
      <c r="N773" s="18">
        <v>2.5291535166913302</v>
      </c>
      <c r="O773" s="16">
        <v>4.0904692849628201E-2</v>
      </c>
      <c r="P773" s="15">
        <v>640874.12</v>
      </c>
      <c r="Q773" s="16">
        <v>-6.2735630816238799E-2</v>
      </c>
      <c r="R773" s="17">
        <v>127042.46</v>
      </c>
      <c r="S773" s="16">
        <v>-9.1192658489704995E-2</v>
      </c>
      <c r="T773" s="17">
        <v>251527.28</v>
      </c>
      <c r="U773" s="16">
        <v>-8.4179598571911998E-2</v>
      </c>
      <c r="V773" s="18">
        <v>5.0445663599398198</v>
      </c>
      <c r="W773" s="16">
        <v>3.1312497570909897E-2</v>
      </c>
      <c r="X773" s="18">
        <v>2.5479308645964802</v>
      </c>
      <c r="Y773" s="16">
        <v>2.34150360946693E-2</v>
      </c>
      <c r="Z773" s="15">
        <v>1193763.3799999999</v>
      </c>
      <c r="AA773" s="16">
        <v>-9.23611185136443E-2</v>
      </c>
      <c r="AB773" s="17">
        <v>240288.96</v>
      </c>
      <c r="AC773" s="16">
        <v>-0.104054813633534</v>
      </c>
      <c r="AD773" s="17">
        <v>475128.29</v>
      </c>
      <c r="AE773" s="16">
        <v>-0.10059045910315401</v>
      </c>
      <c r="AF773" s="18">
        <v>4.9680325721165</v>
      </c>
      <c r="AG773" s="16">
        <v>1.30517974735865E-2</v>
      </c>
      <c r="AH773" s="18">
        <v>2.5125074745601901</v>
      </c>
      <c r="AI773" s="16">
        <v>9.1497145797493403E-3</v>
      </c>
      <c r="AJ773" s="15">
        <v>2309335.1800000002</v>
      </c>
      <c r="AK773" s="16">
        <v>-8.4885073373441394E-2</v>
      </c>
      <c r="AL773" s="17">
        <v>479950.17</v>
      </c>
      <c r="AM773" s="16">
        <v>-5.3115515190501603E-2</v>
      </c>
      <c r="AN773" s="17">
        <v>946923.16</v>
      </c>
      <c r="AO773" s="16">
        <v>-5.2174329875163801E-2</v>
      </c>
      <c r="AP773" s="18">
        <v>4.8116144640598799</v>
      </c>
      <c r="AQ773" s="16">
        <v>-3.3551672556269098E-2</v>
      </c>
      <c r="AR773" s="18">
        <v>2.4387777990349302</v>
      </c>
      <c r="AS773" s="16">
        <v>-3.4511350060786199E-2</v>
      </c>
    </row>
    <row r="774" spans="2:45" x14ac:dyDescent="0.2">
      <c r="B774" s="29"/>
      <c r="C774" s="29"/>
      <c r="D774" s="29"/>
      <c r="E774" s="14" t="s">
        <v>314</v>
      </c>
      <c r="F774" s="15">
        <v>491792.17</v>
      </c>
      <c r="G774" s="16">
        <v>3.8410964375454798E-2</v>
      </c>
      <c r="H774" s="17">
        <v>91834.33</v>
      </c>
      <c r="I774" s="16">
        <v>0.170890582036379</v>
      </c>
      <c r="J774" s="17">
        <v>171275.73</v>
      </c>
      <c r="K774" s="16">
        <v>0.155144073554459</v>
      </c>
      <c r="L774" s="18">
        <v>5.35521051876787</v>
      </c>
      <c r="M774" s="16">
        <v>-0.113144319113507</v>
      </c>
      <c r="N774" s="18">
        <v>2.8713476801412599</v>
      </c>
      <c r="O774" s="16">
        <v>-0.101055021491655</v>
      </c>
      <c r="P774" s="15">
        <v>1600486.61</v>
      </c>
      <c r="Q774" s="16">
        <v>1.8039045880099198E-2</v>
      </c>
      <c r="R774" s="17">
        <v>289447.11</v>
      </c>
      <c r="S774" s="16">
        <v>7.0672448195322798E-2</v>
      </c>
      <c r="T774" s="17">
        <v>539782.01</v>
      </c>
      <c r="U774" s="16">
        <v>6.3552303878251101E-2</v>
      </c>
      <c r="V774" s="18">
        <v>5.52946135824262</v>
      </c>
      <c r="W774" s="16">
        <v>-4.91592012140969E-2</v>
      </c>
      <c r="X774" s="18">
        <v>2.96506104380915</v>
      </c>
      <c r="Y774" s="16">
        <v>-4.2793624565700697E-2</v>
      </c>
      <c r="Z774" s="15">
        <v>3063886.61</v>
      </c>
      <c r="AA774" s="16">
        <v>-2.4079083327386602E-2</v>
      </c>
      <c r="AB774" s="17">
        <v>553608.28</v>
      </c>
      <c r="AC774" s="16">
        <v>-4.58804349575768E-2</v>
      </c>
      <c r="AD774" s="17">
        <v>1033555.65</v>
      </c>
      <c r="AE774" s="16">
        <v>-3.4848182136146398E-2</v>
      </c>
      <c r="AF774" s="18">
        <v>5.5343944819611401</v>
      </c>
      <c r="AG774" s="16">
        <v>2.2849706083976001E-2</v>
      </c>
      <c r="AH774" s="18">
        <v>2.9644137787839502</v>
      </c>
      <c r="AI774" s="16">
        <v>1.1157932471800001E-2</v>
      </c>
      <c r="AJ774" s="15">
        <v>5927452.04</v>
      </c>
      <c r="AK774" s="16">
        <v>-3.7748942815600602E-2</v>
      </c>
      <c r="AL774" s="17">
        <v>1069661.53</v>
      </c>
      <c r="AM774" s="16">
        <v>-8.5246645085339204E-2</v>
      </c>
      <c r="AN774" s="17">
        <v>2004408.53</v>
      </c>
      <c r="AO774" s="16">
        <v>-7.0933326794729301E-2</v>
      </c>
      <c r="AP774" s="18">
        <v>5.5414277075104303</v>
      </c>
      <c r="AQ774" s="16">
        <v>5.1924053641945599E-2</v>
      </c>
      <c r="AR774" s="18">
        <v>2.9572075508978202</v>
      </c>
      <c r="AS774" s="16">
        <v>3.5717979060257199E-2</v>
      </c>
    </row>
    <row r="775" spans="2:45" x14ac:dyDescent="0.2">
      <c r="B775" s="29"/>
      <c r="C775" s="29"/>
      <c r="D775" s="29"/>
      <c r="E775" s="14" t="s">
        <v>315</v>
      </c>
      <c r="F775" s="15">
        <v>318021.55</v>
      </c>
      <c r="G775" s="16">
        <v>0.16786027608843301</v>
      </c>
      <c r="H775" s="17">
        <v>77374.490000000005</v>
      </c>
      <c r="I775" s="16">
        <v>0.121249982791688</v>
      </c>
      <c r="J775" s="17">
        <v>158335.9</v>
      </c>
      <c r="K775" s="16">
        <v>0.125668093919579</v>
      </c>
      <c r="L775" s="18">
        <v>4.1101602091335296</v>
      </c>
      <c r="M775" s="16">
        <v>4.1569938918254598E-2</v>
      </c>
      <c r="N775" s="18">
        <v>2.00852459865387</v>
      </c>
      <c r="O775" s="16">
        <v>3.7481902877730802E-2</v>
      </c>
      <c r="P775" s="15">
        <v>1070558.22</v>
      </c>
      <c r="Q775" s="16">
        <v>6.9624501987235299E-2</v>
      </c>
      <c r="R775" s="17">
        <v>259386.43</v>
      </c>
      <c r="S775" s="16">
        <v>3.1998480487743002E-2</v>
      </c>
      <c r="T775" s="17">
        <v>520392.41</v>
      </c>
      <c r="U775" s="16">
        <v>9.0638680623157299E-3</v>
      </c>
      <c r="V775" s="18">
        <v>4.1272714999007496</v>
      </c>
      <c r="W775" s="16">
        <v>3.6459376841048698E-2</v>
      </c>
      <c r="X775" s="18">
        <v>2.0572133632771501</v>
      </c>
      <c r="Y775" s="16">
        <v>6.0016650919443797E-2</v>
      </c>
      <c r="Z775" s="15">
        <v>1985323.66</v>
      </c>
      <c r="AA775" s="16">
        <v>-1.36131292614157E-2</v>
      </c>
      <c r="AB775" s="17">
        <v>488393.21</v>
      </c>
      <c r="AC775" s="16">
        <v>-3.1109514257935601E-2</v>
      </c>
      <c r="AD775" s="17">
        <v>990159.35999999999</v>
      </c>
      <c r="AE775" s="16">
        <v>-4.3905936837555698E-2</v>
      </c>
      <c r="AF775" s="18">
        <v>4.06501077277467</v>
      </c>
      <c r="AG775" s="16">
        <v>1.8058165761757401E-2</v>
      </c>
      <c r="AH775" s="18">
        <v>2.0050546812989798</v>
      </c>
      <c r="AI775" s="16">
        <v>3.1683919755699903E-2</v>
      </c>
      <c r="AJ775" s="15">
        <v>3655985.05</v>
      </c>
      <c r="AK775" s="16">
        <v>-6.9007425337859002E-2</v>
      </c>
      <c r="AL775" s="17">
        <v>918297.15</v>
      </c>
      <c r="AM775" s="16">
        <v>-3.7692989891815298E-2</v>
      </c>
      <c r="AN775" s="17">
        <v>1879654.35</v>
      </c>
      <c r="AO775" s="16">
        <v>-4.7993149233450799E-2</v>
      </c>
      <c r="AP775" s="18">
        <v>3.98126581357679</v>
      </c>
      <c r="AQ775" s="16">
        <v>-3.2541003148800998E-2</v>
      </c>
      <c r="AR775" s="18">
        <v>1.9450305052096399</v>
      </c>
      <c r="AS775" s="16">
        <v>-2.20736605912948E-2</v>
      </c>
    </row>
    <row r="776" spans="2:45" x14ac:dyDescent="0.2">
      <c r="B776" s="29"/>
      <c r="C776" s="29"/>
      <c r="D776" s="29"/>
      <c r="E776" s="14" t="s">
        <v>316</v>
      </c>
      <c r="F776" s="15">
        <v>336172.1</v>
      </c>
      <c r="G776" s="16">
        <v>-9.0036356903717696E-2</v>
      </c>
      <c r="H776" s="17">
        <v>74462.740000000005</v>
      </c>
      <c r="I776" s="16">
        <v>-9.7488830229302798E-2</v>
      </c>
      <c r="J776" s="17">
        <v>140785.20000000001</v>
      </c>
      <c r="K776" s="16">
        <v>-0.112334133892874</v>
      </c>
      <c r="L776" s="18">
        <v>4.5146351047517204</v>
      </c>
      <c r="M776" s="16">
        <v>8.2574859738063899E-3</v>
      </c>
      <c r="N776" s="18">
        <v>2.3878369317229402</v>
      </c>
      <c r="O776" s="16">
        <v>2.51195611327754E-2</v>
      </c>
      <c r="P776" s="15">
        <v>1046157.08</v>
      </c>
      <c r="Q776" s="16">
        <v>6.5077697515651999E-3</v>
      </c>
      <c r="R776" s="17">
        <v>229803.14</v>
      </c>
      <c r="S776" s="16">
        <v>-4.5996481475770698E-4</v>
      </c>
      <c r="T776" s="17">
        <v>434712.12</v>
      </c>
      <c r="U776" s="16">
        <v>-1.3721660092266001E-2</v>
      </c>
      <c r="V776" s="18">
        <v>4.5524055067306701</v>
      </c>
      <c r="W776" s="16">
        <v>6.97094095388747E-3</v>
      </c>
      <c r="X776" s="18">
        <v>2.4065514437462698</v>
      </c>
      <c r="Y776" s="16">
        <v>2.05108730723252E-2</v>
      </c>
      <c r="Z776" s="15">
        <v>1992200.2</v>
      </c>
      <c r="AA776" s="16">
        <v>3.4180578324290403E-2</v>
      </c>
      <c r="AB776" s="17">
        <v>444584.42</v>
      </c>
      <c r="AC776" s="16">
        <v>3.8547705290945901E-2</v>
      </c>
      <c r="AD776" s="17">
        <v>846732.16</v>
      </c>
      <c r="AE776" s="16">
        <v>3.1159376245705899E-2</v>
      </c>
      <c r="AF776" s="18">
        <v>4.4810391691188798</v>
      </c>
      <c r="AG776" s="16">
        <v>-4.2050326089084602E-3</v>
      </c>
      <c r="AH776" s="18">
        <v>2.3528103621338801</v>
      </c>
      <c r="AI776" s="16">
        <v>2.9299079736677001E-3</v>
      </c>
      <c r="AJ776" s="15">
        <v>3914608.24</v>
      </c>
      <c r="AK776" s="16">
        <v>6.5029982805376696E-2</v>
      </c>
      <c r="AL776" s="17">
        <v>867101.32</v>
      </c>
      <c r="AM776" s="16">
        <v>6.9483527320772995E-2</v>
      </c>
      <c r="AN776" s="17">
        <v>1660157.43</v>
      </c>
      <c r="AO776" s="16">
        <v>5.0333576770398597E-2</v>
      </c>
      <c r="AP776" s="18">
        <v>4.5145914897234798</v>
      </c>
      <c r="AQ776" s="16">
        <v>-4.16420113225418E-3</v>
      </c>
      <c r="AR776" s="18">
        <v>2.35797411092513</v>
      </c>
      <c r="AS776" s="16">
        <v>1.39921319855041E-2</v>
      </c>
    </row>
    <row r="777" spans="2:45" x14ac:dyDescent="0.2">
      <c r="B777" s="29"/>
      <c r="C777" s="29"/>
      <c r="D777" s="29"/>
      <c r="E777" s="14" t="s">
        <v>317</v>
      </c>
      <c r="F777" s="15">
        <v>195093.82</v>
      </c>
      <c r="G777" s="16">
        <v>5.3636267406341698E-2</v>
      </c>
      <c r="H777" s="17">
        <v>40438.99</v>
      </c>
      <c r="I777" s="16">
        <v>3.6172655684089498E-2</v>
      </c>
      <c r="J777" s="17">
        <v>67950.720000000001</v>
      </c>
      <c r="K777" s="16">
        <v>3.8811862540122699E-2</v>
      </c>
      <c r="L777" s="18">
        <v>4.8243989278664001</v>
      </c>
      <c r="M777" s="16">
        <v>1.6853959257130399E-2</v>
      </c>
      <c r="N777" s="18">
        <v>2.8711074731805599</v>
      </c>
      <c r="O777" s="16">
        <v>1.42705386805752E-2</v>
      </c>
      <c r="P777" s="15">
        <v>674393.29</v>
      </c>
      <c r="Q777" s="16">
        <v>0.19080744363764399</v>
      </c>
      <c r="R777" s="17">
        <v>139732.72</v>
      </c>
      <c r="S777" s="16">
        <v>0.20369493469912001</v>
      </c>
      <c r="T777" s="17">
        <v>235964.13</v>
      </c>
      <c r="U777" s="16">
        <v>0.20381410978494599</v>
      </c>
      <c r="V777" s="18">
        <v>4.8263090420053398</v>
      </c>
      <c r="W777" s="16">
        <v>-1.0706609033540201E-2</v>
      </c>
      <c r="X777" s="18">
        <v>2.85803308324871</v>
      </c>
      <c r="Y777" s="16">
        <v>-1.0804547015673099E-2</v>
      </c>
      <c r="Z777" s="15">
        <v>1203348.94</v>
      </c>
      <c r="AA777" s="16">
        <v>0.15981339570568201</v>
      </c>
      <c r="AB777" s="17">
        <v>247693.11</v>
      </c>
      <c r="AC777" s="16">
        <v>0.19242408844537801</v>
      </c>
      <c r="AD777" s="17">
        <v>420592.27</v>
      </c>
      <c r="AE777" s="16">
        <v>0.18684329830660901</v>
      </c>
      <c r="AF777" s="18">
        <v>4.8582253256862904</v>
      </c>
      <c r="AG777" s="16">
        <v>-2.7348233783344399E-2</v>
      </c>
      <c r="AH777" s="18">
        <v>2.8610819214532901</v>
      </c>
      <c r="AI777" s="16">
        <v>-2.2774617878782499E-2</v>
      </c>
      <c r="AJ777" s="15">
        <v>2181944.29</v>
      </c>
      <c r="AK777" s="16">
        <v>0.16685121961205501</v>
      </c>
      <c r="AL777" s="17">
        <v>444555.08</v>
      </c>
      <c r="AM777" s="16">
        <v>0.160994771678904</v>
      </c>
      <c r="AN777" s="17">
        <v>762344.33</v>
      </c>
      <c r="AO777" s="16">
        <v>0.16211688462979901</v>
      </c>
      <c r="AP777" s="18">
        <v>4.9081528660070601</v>
      </c>
      <c r="AQ777" s="16">
        <v>5.0443361813607797E-3</v>
      </c>
      <c r="AR777" s="18">
        <v>2.8621506111286998</v>
      </c>
      <c r="AS777" s="16">
        <v>4.0738888186478703E-3</v>
      </c>
    </row>
    <row r="778" spans="2:45" x14ac:dyDescent="0.2">
      <c r="B778" s="135"/>
      <c r="C778" s="135"/>
      <c r="D778" s="135"/>
      <c r="E778" s="14" t="s">
        <v>318</v>
      </c>
      <c r="F778" s="15">
        <v>446685.44</v>
      </c>
      <c r="G778" s="16">
        <v>-8.5783390568051204E-2</v>
      </c>
      <c r="H778" s="17">
        <v>105003.63</v>
      </c>
      <c r="I778" s="16">
        <v>-0.105345046262286</v>
      </c>
      <c r="J778" s="17">
        <v>198422.17</v>
      </c>
      <c r="K778" s="16">
        <v>-0.111833416828375</v>
      </c>
      <c r="L778" s="18">
        <v>4.2539999807625701</v>
      </c>
      <c r="M778" s="16">
        <v>2.1865028089890801E-2</v>
      </c>
      <c r="N778" s="18">
        <v>2.2511871531291101</v>
      </c>
      <c r="O778" s="16">
        <v>2.9330113014722801E-2</v>
      </c>
      <c r="P778" s="15">
        <v>1347809.72</v>
      </c>
      <c r="Q778" s="16">
        <v>-3.7709414940506102E-3</v>
      </c>
      <c r="R778" s="17">
        <v>310522.65000000002</v>
      </c>
      <c r="S778" s="16">
        <v>-4.9887953090836303E-2</v>
      </c>
      <c r="T778" s="17">
        <v>583420</v>
      </c>
      <c r="U778" s="16">
        <v>-5.3412492420785697E-2</v>
      </c>
      <c r="V778" s="18">
        <v>4.3404554224949496</v>
      </c>
      <c r="W778" s="16">
        <v>4.8538497903284503E-2</v>
      </c>
      <c r="X778" s="18">
        <v>2.3101877206814998</v>
      </c>
      <c r="Y778" s="16">
        <v>5.24426432096992E-2</v>
      </c>
      <c r="Z778" s="15">
        <v>2621799.04</v>
      </c>
      <c r="AA778" s="16">
        <v>3.5758907917025101E-2</v>
      </c>
      <c r="AB778" s="17">
        <v>620158.9</v>
      </c>
      <c r="AC778" s="16">
        <v>-7.9585552535520198E-4</v>
      </c>
      <c r="AD778" s="17">
        <v>1176661.5</v>
      </c>
      <c r="AE778" s="16">
        <v>-1.1279380762252401E-3</v>
      </c>
      <c r="AF778" s="18">
        <v>4.2276246297521496</v>
      </c>
      <c r="AG778" s="16">
        <v>3.6583878924561303E-2</v>
      </c>
      <c r="AH778" s="18">
        <v>2.2281676081013999</v>
      </c>
      <c r="AI778" s="16">
        <v>3.6928499053430597E-2</v>
      </c>
      <c r="AJ778" s="15">
        <v>4985554.2699999996</v>
      </c>
      <c r="AK778" s="16">
        <v>8.4535817686238093E-2</v>
      </c>
      <c r="AL778" s="17">
        <v>1179849.33</v>
      </c>
      <c r="AM778" s="16">
        <v>5.3548606158019103E-2</v>
      </c>
      <c r="AN778" s="17">
        <v>2237594.7000000002</v>
      </c>
      <c r="AO778" s="16">
        <v>3.42288260454933E-2</v>
      </c>
      <c r="AP778" s="18">
        <v>4.2255855415030004</v>
      </c>
      <c r="AQ778" s="16">
        <v>2.9412227729312099E-2</v>
      </c>
      <c r="AR778" s="18">
        <v>2.2280863777519699</v>
      </c>
      <c r="AS778" s="16">
        <v>4.8642031989284101E-2</v>
      </c>
    </row>
    <row r="779" spans="2:45" x14ac:dyDescent="0.2">
      <c r="C779" s="29"/>
      <c r="D779" s="29"/>
      <c r="E779" s="14" t="s">
        <v>344</v>
      </c>
      <c r="F779" s="18">
        <v>66822.84</v>
      </c>
      <c r="G779" s="16">
        <v>-0.19787697309737101</v>
      </c>
      <c r="H779" s="18">
        <v>15435.85</v>
      </c>
      <c r="I779" s="16">
        <v>-0.20100739473910301</v>
      </c>
      <c r="J779" s="18">
        <v>26241.97</v>
      </c>
      <c r="K779" s="16">
        <v>-0.22000391157696</v>
      </c>
      <c r="L779" s="18">
        <v>4.3290677222180802</v>
      </c>
      <c r="M779" s="16">
        <v>3.9179607184356398E-3</v>
      </c>
      <c r="N779" s="18">
        <v>2.5464109592381998</v>
      </c>
      <c r="O779" s="16">
        <v>2.83680121067332E-2</v>
      </c>
      <c r="P779" s="18">
        <v>224171.93</v>
      </c>
      <c r="Q779" s="16">
        <v>-0.109767356895153</v>
      </c>
      <c r="R779" s="18">
        <v>51198.21</v>
      </c>
      <c r="S779" s="16">
        <v>-0.13012391070545701</v>
      </c>
      <c r="T779" s="18">
        <v>87621.14</v>
      </c>
      <c r="U779" s="16">
        <v>-0.140392688861225</v>
      </c>
      <c r="V779" s="18">
        <v>4.3785110846648703</v>
      </c>
      <c r="W779" s="16">
        <v>2.3401670721645298E-2</v>
      </c>
      <c r="X779" s="18">
        <v>2.5584228874447401</v>
      </c>
      <c r="Y779" s="16">
        <v>3.56271189986751E-2</v>
      </c>
      <c r="Z779" s="18">
        <v>416100.68</v>
      </c>
      <c r="AA779" s="16">
        <v>-0.12295928440508</v>
      </c>
      <c r="AB779" s="18">
        <v>94929.63</v>
      </c>
      <c r="AC779" s="16">
        <v>-0.14624679436590801</v>
      </c>
      <c r="AD779" s="18">
        <v>164076.69</v>
      </c>
      <c r="AE779" s="16">
        <v>-0.15712549749374899</v>
      </c>
      <c r="AF779" s="18">
        <v>4.3832539956175998</v>
      </c>
      <c r="AG779" s="16">
        <v>2.7276629601094199E-2</v>
      </c>
      <c r="AH779" s="18">
        <v>2.5360133727709901</v>
      </c>
      <c r="AI779" s="16">
        <v>4.0535350146524603E-2</v>
      </c>
      <c r="AJ779" s="18">
        <v>848264.62</v>
      </c>
      <c r="AK779" s="16">
        <v>-5.9648496957309997E-2</v>
      </c>
      <c r="AL779" s="18">
        <v>193188.95</v>
      </c>
      <c r="AM779" s="16">
        <v>-8.4580935610847993E-2</v>
      </c>
      <c r="AN779" s="18">
        <v>335170.18</v>
      </c>
      <c r="AO779" s="16">
        <v>-0.11226690893977501</v>
      </c>
      <c r="AP779" s="18">
        <v>4.3908547564443996</v>
      </c>
      <c r="AQ779" s="16">
        <v>2.72360928709466E-2</v>
      </c>
      <c r="AR779" s="18">
        <v>2.5308475234879202</v>
      </c>
      <c r="AS779" s="16">
        <v>5.9272784255031498E-2</v>
      </c>
    </row>
    <row r="780" spans="2:45" x14ac:dyDescent="0.2">
      <c r="C780" s="29"/>
      <c r="D780" s="29"/>
      <c r="E780" s="14" t="s">
        <v>345</v>
      </c>
      <c r="F780" s="18">
        <v>241369.58</v>
      </c>
      <c r="G780" s="16">
        <v>9.2319905608769598E-2</v>
      </c>
      <c r="H780" s="18">
        <v>67973.149999999994</v>
      </c>
      <c r="I780" s="16">
        <v>5.6280334407486997E-2</v>
      </c>
      <c r="J780" s="18">
        <v>86958.66</v>
      </c>
      <c r="K780" s="16">
        <v>2.6793876454578199E-2</v>
      </c>
      <c r="L780" s="18">
        <v>3.5509547519866298</v>
      </c>
      <c r="M780" s="16">
        <v>3.41193242241878E-2</v>
      </c>
      <c r="N780" s="18">
        <v>2.7756819159816901</v>
      </c>
      <c r="O780" s="16">
        <v>6.3816147190560404E-2</v>
      </c>
      <c r="P780" s="18">
        <v>778437.99</v>
      </c>
      <c r="Q780" s="16">
        <v>0.130278034827011</v>
      </c>
      <c r="R780" s="18">
        <v>224879.99</v>
      </c>
      <c r="S780" s="16">
        <v>0.114610824701518</v>
      </c>
      <c r="T780" s="18">
        <v>284846.14</v>
      </c>
      <c r="U780" s="16">
        <v>0.109642069066211</v>
      </c>
      <c r="V780" s="18">
        <v>3.46157072490087</v>
      </c>
      <c r="W780" s="16">
        <v>1.4056215656876E-2</v>
      </c>
      <c r="X780" s="18">
        <v>2.7328367166920402</v>
      </c>
      <c r="Y780" s="16">
        <v>1.8596956925186599E-2</v>
      </c>
      <c r="Z780" s="18">
        <v>1445728.47</v>
      </c>
      <c r="AA780" s="16">
        <v>9.2915268099830903E-2</v>
      </c>
      <c r="AB780" s="18">
        <v>417901.31</v>
      </c>
      <c r="AC780" s="16">
        <v>0.14902069869477799</v>
      </c>
      <c r="AD780" s="18">
        <v>533653.5</v>
      </c>
      <c r="AE780" s="16">
        <v>6.4036831762733601E-2</v>
      </c>
      <c r="AF780" s="18">
        <v>3.45949733921629</v>
      </c>
      <c r="AG780" s="16">
        <v>-4.8828912010619001E-2</v>
      </c>
      <c r="AH780" s="18">
        <v>2.7091145659121501</v>
      </c>
      <c r="AI780" s="16">
        <v>2.7140448032476401E-2</v>
      </c>
      <c r="AJ780" s="18">
        <v>2774445.18</v>
      </c>
      <c r="AK780" s="16">
        <v>0.120987358184469</v>
      </c>
      <c r="AL780" s="18">
        <v>803562.02</v>
      </c>
      <c r="AM780" s="16">
        <v>0.31948679193034901</v>
      </c>
      <c r="AN780" s="18">
        <v>1030738.94</v>
      </c>
      <c r="AO780" s="16">
        <v>5.4812665767648601E-2</v>
      </c>
      <c r="AP780" s="18">
        <v>3.4526833162174602</v>
      </c>
      <c r="AQ780" s="16">
        <v>-0.150436847841034</v>
      </c>
      <c r="AR780" s="18">
        <v>2.6917050208658999</v>
      </c>
      <c r="AS780" s="16">
        <v>6.2735966835078705E-2</v>
      </c>
    </row>
    <row r="781" spans="2:45" x14ac:dyDescent="0.2">
      <c r="B781" s="28" t="s">
        <v>19</v>
      </c>
      <c r="C781" s="28" t="s">
        <v>11</v>
      </c>
      <c r="D781" s="28" t="s">
        <v>110</v>
      </c>
      <c r="E781" s="14" t="s">
        <v>319</v>
      </c>
      <c r="F781" s="15">
        <v>2094063.59</v>
      </c>
      <c r="G781" s="16">
        <v>-7.64079292496678E-2</v>
      </c>
      <c r="H781" s="17">
        <v>407152.13</v>
      </c>
      <c r="I781" s="16">
        <v>-6.5664112560873705E-2</v>
      </c>
      <c r="J781" s="17">
        <v>783411.14</v>
      </c>
      <c r="K781" s="16">
        <v>-6.62572702828291E-2</v>
      </c>
      <c r="L781" s="18">
        <v>5.1431969421356101</v>
      </c>
      <c r="M781" s="16">
        <v>-1.1498880470321301E-2</v>
      </c>
      <c r="N781" s="18">
        <v>2.6730071645394302</v>
      </c>
      <c r="O781" s="16">
        <v>-1.08709376188806E-2</v>
      </c>
      <c r="P781" s="15">
        <v>6921789.6100000003</v>
      </c>
      <c r="Q781" s="16">
        <v>-8.3534647382283306E-2</v>
      </c>
      <c r="R781" s="17">
        <v>1325222.57</v>
      </c>
      <c r="S781" s="16">
        <v>-9.0862442990612996E-2</v>
      </c>
      <c r="T781" s="17">
        <v>2549197.2000000002</v>
      </c>
      <c r="U781" s="16">
        <v>-8.9547189518875095E-2</v>
      </c>
      <c r="V781" s="18">
        <v>5.2231147934644699</v>
      </c>
      <c r="W781" s="16">
        <v>8.0601615804263907E-3</v>
      </c>
      <c r="X781" s="18">
        <v>2.7152821327435901</v>
      </c>
      <c r="Y781" s="16">
        <v>6.6039030989583601E-3</v>
      </c>
      <c r="Z781" s="15">
        <v>13143607.16</v>
      </c>
      <c r="AA781" s="16">
        <v>-0.10883034984843799</v>
      </c>
      <c r="AB781" s="17">
        <v>2529277.52</v>
      </c>
      <c r="AC781" s="16">
        <v>-0.13427340036190299</v>
      </c>
      <c r="AD781" s="17">
        <v>4882287.21</v>
      </c>
      <c r="AE781" s="16">
        <v>-0.126302101258883</v>
      </c>
      <c r="AF781" s="18">
        <v>5.1965856083677204</v>
      </c>
      <c r="AG781" s="16">
        <v>2.93892442765427E-2</v>
      </c>
      <c r="AH781" s="18">
        <v>2.6921003608880301</v>
      </c>
      <c r="AI781" s="16">
        <v>1.99974744538346E-2</v>
      </c>
      <c r="AJ781" s="15">
        <v>25792461.010000002</v>
      </c>
      <c r="AK781" s="16">
        <v>-8.5858760880341806E-2</v>
      </c>
      <c r="AL781" s="17">
        <v>5033407.72</v>
      </c>
      <c r="AM781" s="16">
        <v>-0.102532985058277</v>
      </c>
      <c r="AN781" s="17">
        <v>9728201.9399999995</v>
      </c>
      <c r="AO781" s="16">
        <v>-9.4125128489113696E-2</v>
      </c>
      <c r="AP781" s="18">
        <v>5.1242542716169996</v>
      </c>
      <c r="AQ781" s="16">
        <v>1.85792055867573E-2</v>
      </c>
      <c r="AR781" s="18">
        <v>2.6513081419442699</v>
      </c>
      <c r="AS781" s="16">
        <v>9.1252863598970703E-3</v>
      </c>
    </row>
    <row r="782" spans="2:45" x14ac:dyDescent="0.2">
      <c r="B782" s="29"/>
      <c r="C782" s="29"/>
      <c r="D782" s="29"/>
      <c r="E782" s="14" t="s">
        <v>320</v>
      </c>
      <c r="F782" s="15">
        <v>2311416.64</v>
      </c>
      <c r="G782" s="16">
        <v>4.8656947368766303E-3</v>
      </c>
      <c r="H782" s="17">
        <v>539324.80000000005</v>
      </c>
      <c r="I782" s="16">
        <v>4.0743661511171902E-3</v>
      </c>
      <c r="J782" s="17">
        <v>947715.22</v>
      </c>
      <c r="K782" s="16">
        <v>-1.25525560299238E-3</v>
      </c>
      <c r="L782" s="18">
        <v>4.2857599724692799</v>
      </c>
      <c r="M782" s="16">
        <v>7.88117506467892E-4</v>
      </c>
      <c r="N782" s="18">
        <v>2.4389358651431201</v>
      </c>
      <c r="O782" s="16">
        <v>6.1286433537776699E-3</v>
      </c>
      <c r="P782" s="15">
        <v>7639746.6200000001</v>
      </c>
      <c r="Q782" s="16">
        <v>5.2087032500725203E-2</v>
      </c>
      <c r="R782" s="17">
        <v>1778110.17</v>
      </c>
      <c r="S782" s="16">
        <v>4.7297803355338897E-2</v>
      </c>
      <c r="T782" s="17">
        <v>3135905.21</v>
      </c>
      <c r="U782" s="16">
        <v>4.4087250896133502E-2</v>
      </c>
      <c r="V782" s="18">
        <v>4.29655414433629</v>
      </c>
      <c r="W782" s="16">
        <v>4.5729391678686103E-3</v>
      </c>
      <c r="X782" s="18">
        <v>2.4362173306890198</v>
      </c>
      <c r="Y782" s="16">
        <v>7.6619857178846403E-3</v>
      </c>
      <c r="Z782" s="15">
        <v>14220816.880000001</v>
      </c>
      <c r="AA782" s="16">
        <v>3.5003772499410203E-2</v>
      </c>
      <c r="AB782" s="17">
        <v>3320792.22</v>
      </c>
      <c r="AC782" s="16">
        <v>3.5037065434892302E-2</v>
      </c>
      <c r="AD782" s="17">
        <v>5941794.8700000001</v>
      </c>
      <c r="AE782" s="16">
        <v>3.2669069860811098E-2</v>
      </c>
      <c r="AF782" s="18">
        <v>4.2823567202888704</v>
      </c>
      <c r="AG782" s="16">
        <v>-3.2165935495325601E-5</v>
      </c>
      <c r="AH782" s="18">
        <v>2.3933537241079499</v>
      </c>
      <c r="AI782" s="16">
        <v>2.2608430006659901E-3</v>
      </c>
      <c r="AJ782" s="15">
        <v>27450915.579999998</v>
      </c>
      <c r="AK782" s="16">
        <v>3.5278199151179301E-2</v>
      </c>
      <c r="AL782" s="17">
        <v>6341270.3399999999</v>
      </c>
      <c r="AM782" s="16">
        <v>2.3671964332017299E-2</v>
      </c>
      <c r="AN782" s="17">
        <v>11381967.58</v>
      </c>
      <c r="AO782" s="16">
        <v>6.1427639322551601E-3</v>
      </c>
      <c r="AP782" s="18">
        <v>4.3289300263454802</v>
      </c>
      <c r="AQ782" s="16">
        <v>1.1337845739221201E-2</v>
      </c>
      <c r="AR782" s="18">
        <v>2.4117899991417802</v>
      </c>
      <c r="AS782" s="16">
        <v>2.89575557896533E-2</v>
      </c>
    </row>
    <row r="783" spans="2:45" x14ac:dyDescent="0.2">
      <c r="B783" s="29"/>
      <c r="C783" s="29"/>
      <c r="D783" s="29"/>
      <c r="E783" s="14" t="s">
        <v>321</v>
      </c>
      <c r="F783" s="15">
        <v>2233991.96</v>
      </c>
      <c r="G783" s="16">
        <v>6.5324315049197904E-2</v>
      </c>
      <c r="H783" s="17">
        <v>493632.11</v>
      </c>
      <c r="I783" s="16">
        <v>6.8861051277287005E-2</v>
      </c>
      <c r="J783" s="17">
        <v>890873.22</v>
      </c>
      <c r="K783" s="16">
        <v>5.5298885584381598E-2</v>
      </c>
      <c r="L783" s="18">
        <v>4.52562123643051</v>
      </c>
      <c r="M783" s="16">
        <v>-3.3088830618934698E-3</v>
      </c>
      <c r="N783" s="18">
        <v>2.50764296181223</v>
      </c>
      <c r="O783" s="16">
        <v>9.5000853329476106E-3</v>
      </c>
      <c r="P783" s="15">
        <v>7128249.6900000004</v>
      </c>
      <c r="Q783" s="16">
        <v>5.3047353792081801E-2</v>
      </c>
      <c r="R783" s="17">
        <v>1591173.74</v>
      </c>
      <c r="S783" s="16">
        <v>5.9271992657243998E-2</v>
      </c>
      <c r="T783" s="17">
        <v>2871886.87</v>
      </c>
      <c r="U783" s="16">
        <v>3.45829046207611E-2</v>
      </c>
      <c r="V783" s="18">
        <v>4.4798688608322603</v>
      </c>
      <c r="W783" s="16">
        <v>-5.8763366805794203E-3</v>
      </c>
      <c r="X783" s="18">
        <v>2.48207886057852</v>
      </c>
      <c r="Y783" s="16">
        <v>1.7847239780256399E-2</v>
      </c>
      <c r="Z783" s="15">
        <v>13272970.720000001</v>
      </c>
      <c r="AA783" s="16">
        <v>1.2221078493852899E-2</v>
      </c>
      <c r="AB783" s="17">
        <v>2982096.19</v>
      </c>
      <c r="AC783" s="16">
        <v>2.1226204009545301E-2</v>
      </c>
      <c r="AD783" s="17">
        <v>5431839.9800000004</v>
      </c>
      <c r="AE783" s="16">
        <v>6.9020734825347605E-4</v>
      </c>
      <c r="AF783" s="18">
        <v>4.4508861801671102</v>
      </c>
      <c r="AG783" s="16">
        <v>-8.8179538287759505E-3</v>
      </c>
      <c r="AH783" s="18">
        <v>2.4435496569985502</v>
      </c>
      <c r="AI783" s="16">
        <v>1.15229179429619E-2</v>
      </c>
      <c r="AJ783" s="15">
        <v>25247418.93</v>
      </c>
      <c r="AK783" s="16">
        <v>-3.8805018505403202E-3</v>
      </c>
      <c r="AL783" s="17">
        <v>5629506.9800000004</v>
      </c>
      <c r="AM783" s="16">
        <v>1.2157071538816801E-4</v>
      </c>
      <c r="AN783" s="17">
        <v>10350816.77</v>
      </c>
      <c r="AO783" s="16">
        <v>-2.4179445653954201E-2</v>
      </c>
      <c r="AP783" s="18">
        <v>4.4848365975380702</v>
      </c>
      <c r="AQ783" s="16">
        <v>-4.0015860902449197E-3</v>
      </c>
      <c r="AR783" s="18">
        <v>2.4391716606534</v>
      </c>
      <c r="AS783" s="16">
        <v>2.08019227643934E-2</v>
      </c>
    </row>
    <row r="784" spans="2:45" x14ac:dyDescent="0.2">
      <c r="B784" s="29"/>
      <c r="C784" s="29"/>
      <c r="D784" s="29"/>
      <c r="E784" s="14" t="s">
        <v>322</v>
      </c>
      <c r="F784" s="15">
        <v>4253000.91</v>
      </c>
      <c r="G784" s="16">
        <v>-1.3968170737071199E-2</v>
      </c>
      <c r="H784" s="17">
        <v>1040844.31</v>
      </c>
      <c r="I784" s="16">
        <v>-6.5780748937649194E-2</v>
      </c>
      <c r="J784" s="17">
        <v>1744434.27</v>
      </c>
      <c r="K784" s="16">
        <v>-4.7203351807652297E-2</v>
      </c>
      <c r="L784" s="18">
        <v>4.0861067012029899</v>
      </c>
      <c r="M784" s="16">
        <v>5.5460833355402597E-2</v>
      </c>
      <c r="N784" s="18">
        <v>2.4380402191938102</v>
      </c>
      <c r="O784" s="16">
        <v>3.4881714932179203E-2</v>
      </c>
      <c r="P784" s="15">
        <v>13981137.92</v>
      </c>
      <c r="Q784" s="16">
        <v>-1.37407929923655E-2</v>
      </c>
      <c r="R784" s="17">
        <v>3457905.85</v>
      </c>
      <c r="S784" s="16">
        <v>-1.8581736500867099E-2</v>
      </c>
      <c r="T784" s="17">
        <v>5789585.8499999996</v>
      </c>
      <c r="U784" s="16">
        <v>-3.4762439811215899E-2</v>
      </c>
      <c r="V784" s="18">
        <v>4.0432384589071404</v>
      </c>
      <c r="W784" s="16">
        <v>4.9325997778375801E-3</v>
      </c>
      <c r="X784" s="18">
        <v>2.4148770364982202</v>
      </c>
      <c r="Y784" s="16">
        <v>2.1778728559567102E-2</v>
      </c>
      <c r="Z784" s="15">
        <v>25970897.989999998</v>
      </c>
      <c r="AA784" s="16">
        <v>-5.7927301618776197E-2</v>
      </c>
      <c r="AB784" s="17">
        <v>6466431.4699999997</v>
      </c>
      <c r="AC784" s="16">
        <v>-5.2501915390643798E-2</v>
      </c>
      <c r="AD784" s="17">
        <v>10872611.359999999</v>
      </c>
      <c r="AE784" s="16">
        <v>-7.6960790517778599E-2</v>
      </c>
      <c r="AF784" s="18">
        <v>4.0162643198938897</v>
      </c>
      <c r="AG784" s="16">
        <v>-5.7260128714340898E-3</v>
      </c>
      <c r="AH784" s="18">
        <v>2.38865320667546</v>
      </c>
      <c r="AI784" s="16">
        <v>2.0620455451377001E-2</v>
      </c>
      <c r="AJ784" s="15">
        <v>49978952.57</v>
      </c>
      <c r="AK784" s="16">
        <v>-3.5474987836029002E-2</v>
      </c>
      <c r="AL784" s="17">
        <v>12484374.92</v>
      </c>
      <c r="AM784" s="16">
        <v>-2.59621941169885E-2</v>
      </c>
      <c r="AN784" s="17">
        <v>20875450.27</v>
      </c>
      <c r="AO784" s="16">
        <v>-6.0577810064463403E-2</v>
      </c>
      <c r="AP784" s="18">
        <v>4.0033203816983702</v>
      </c>
      <c r="AQ784" s="16">
        <v>-9.7663495827213006E-3</v>
      </c>
      <c r="AR784" s="18">
        <v>2.3941496793400701</v>
      </c>
      <c r="AS784" s="16">
        <v>2.6721555544857702E-2</v>
      </c>
    </row>
    <row r="785" spans="2:45" x14ac:dyDescent="0.2">
      <c r="B785" s="29"/>
      <c r="C785" s="29"/>
      <c r="D785" s="29"/>
      <c r="E785" s="14" t="s">
        <v>323</v>
      </c>
      <c r="F785" s="15">
        <v>1484184.11</v>
      </c>
      <c r="G785" s="16">
        <v>0.12093821796240301</v>
      </c>
      <c r="H785" s="17">
        <v>329640.13</v>
      </c>
      <c r="I785" s="16">
        <v>9.1964661753114699E-2</v>
      </c>
      <c r="J785" s="17">
        <v>589782.47</v>
      </c>
      <c r="K785" s="16">
        <v>9.9326997283772603E-2</v>
      </c>
      <c r="L785" s="18">
        <v>4.5024375824630303</v>
      </c>
      <c r="M785" s="16">
        <v>2.65334192800456E-2</v>
      </c>
      <c r="N785" s="18">
        <v>2.5164941067170101</v>
      </c>
      <c r="O785" s="16">
        <v>1.9658591785727E-2</v>
      </c>
      <c r="P785" s="15">
        <v>4808934.49</v>
      </c>
      <c r="Q785" s="16">
        <v>0.17129444774073599</v>
      </c>
      <c r="R785" s="17">
        <v>1052018.56</v>
      </c>
      <c r="S785" s="16">
        <v>0.141259791676247</v>
      </c>
      <c r="T785" s="17">
        <v>1874485.7</v>
      </c>
      <c r="U785" s="16">
        <v>0.14474022632331199</v>
      </c>
      <c r="V785" s="18">
        <v>4.5711498568998596</v>
      </c>
      <c r="W785" s="16">
        <v>2.6317107010643399E-2</v>
      </c>
      <c r="X785" s="18">
        <v>2.5654687523089699</v>
      </c>
      <c r="Y785" s="16">
        <v>2.3196722546136399E-2</v>
      </c>
      <c r="Z785" s="15">
        <v>8978185.0199999996</v>
      </c>
      <c r="AA785" s="16">
        <v>0.10425470396629399</v>
      </c>
      <c r="AB785" s="17">
        <v>1986978.76</v>
      </c>
      <c r="AC785" s="16">
        <v>7.6231336638361097E-2</v>
      </c>
      <c r="AD785" s="17">
        <v>3593583.09</v>
      </c>
      <c r="AE785" s="16">
        <v>7.4795964192747894E-2</v>
      </c>
      <c r="AF785" s="18">
        <v>4.5185108168946897</v>
      </c>
      <c r="AG785" s="16">
        <v>2.6038423500531101E-2</v>
      </c>
      <c r="AH785" s="18">
        <v>2.4983936074788202</v>
      </c>
      <c r="AI785" s="16">
        <v>2.7408681047357001E-2</v>
      </c>
      <c r="AJ785" s="15">
        <v>16560603.439999999</v>
      </c>
      <c r="AK785" s="16">
        <v>7.6258220537360699E-2</v>
      </c>
      <c r="AL785" s="17">
        <v>3656886.58</v>
      </c>
      <c r="AM785" s="16">
        <v>5.04668727510851E-2</v>
      </c>
      <c r="AN785" s="17">
        <v>6661059.0899999999</v>
      </c>
      <c r="AO785" s="16">
        <v>4.793884042161E-2</v>
      </c>
      <c r="AP785" s="18">
        <v>4.5286073488229404</v>
      </c>
      <c r="AQ785" s="16">
        <v>2.45522714283509E-2</v>
      </c>
      <c r="AR785" s="18">
        <v>2.4861817342022698</v>
      </c>
      <c r="AS785" s="16">
        <v>2.7023886340883301E-2</v>
      </c>
    </row>
    <row r="786" spans="2:45" x14ac:dyDescent="0.2">
      <c r="B786" s="29"/>
      <c r="C786" s="29"/>
      <c r="D786" s="29"/>
      <c r="E786" s="14" t="s">
        <v>324</v>
      </c>
      <c r="F786" s="15">
        <v>1618281.15</v>
      </c>
      <c r="G786" s="16">
        <v>0.140027488628053</v>
      </c>
      <c r="H786" s="17">
        <v>342111.17</v>
      </c>
      <c r="I786" s="16">
        <v>9.3838774579914797E-2</v>
      </c>
      <c r="J786" s="17">
        <v>547607.07999999996</v>
      </c>
      <c r="K786" s="16">
        <v>0.101504123054041</v>
      </c>
      <c r="L786" s="18">
        <v>4.73027861089715</v>
      </c>
      <c r="M786" s="16">
        <v>4.2226254107582198E-2</v>
      </c>
      <c r="N786" s="18">
        <v>2.9551866823927799</v>
      </c>
      <c r="O786" s="16">
        <v>3.4973419316127199E-2</v>
      </c>
      <c r="P786" s="15">
        <v>5114748.12</v>
      </c>
      <c r="Q786" s="16">
        <v>0.184893788118103</v>
      </c>
      <c r="R786" s="17">
        <v>1081505.28</v>
      </c>
      <c r="S786" s="16">
        <v>0.135835315836766</v>
      </c>
      <c r="T786" s="17">
        <v>1717185.38</v>
      </c>
      <c r="U786" s="16">
        <v>0.12695343539966</v>
      </c>
      <c r="V786" s="18">
        <v>4.7292863147186903</v>
      </c>
      <c r="W786" s="16">
        <v>4.3191536305768302E-2</v>
      </c>
      <c r="X786" s="18">
        <v>2.9785649118442898</v>
      </c>
      <c r="Y786" s="16">
        <v>5.1413262428093201E-2</v>
      </c>
      <c r="Z786" s="15">
        <v>9574250.3399999999</v>
      </c>
      <c r="AA786" s="16">
        <v>0.14214046598320099</v>
      </c>
      <c r="AB786" s="17">
        <v>2037796.75</v>
      </c>
      <c r="AC786" s="16">
        <v>0.12510952415951601</v>
      </c>
      <c r="AD786" s="17">
        <v>3250160.86</v>
      </c>
      <c r="AE786" s="16">
        <v>8.2487366640451698E-2</v>
      </c>
      <c r="AF786" s="18">
        <v>4.6983342867731999</v>
      </c>
      <c r="AG786" s="16">
        <v>1.51371412808973E-2</v>
      </c>
      <c r="AH786" s="18">
        <v>2.94577737915409</v>
      </c>
      <c r="AI786" s="16">
        <v>5.5107432364671097E-2</v>
      </c>
      <c r="AJ786" s="15">
        <v>18263004.390000001</v>
      </c>
      <c r="AK786" s="16">
        <v>0.105064307799048</v>
      </c>
      <c r="AL786" s="17">
        <v>3938202.42</v>
      </c>
      <c r="AM786" s="16">
        <v>0.13187603057073899</v>
      </c>
      <c r="AN786" s="17">
        <v>6282762.1100000003</v>
      </c>
      <c r="AO786" s="16">
        <v>4.7706712711298498E-2</v>
      </c>
      <c r="AP786" s="18">
        <v>4.6373960610181104</v>
      </c>
      <c r="AQ786" s="16">
        <v>-2.3687861609872601E-2</v>
      </c>
      <c r="AR786" s="18">
        <v>2.9068432116714402</v>
      </c>
      <c r="AS786" s="16">
        <v>5.4745850524634897E-2</v>
      </c>
    </row>
    <row r="787" spans="2:45" x14ac:dyDescent="0.2">
      <c r="B787" s="29"/>
      <c r="C787" s="29"/>
      <c r="D787" s="29"/>
      <c r="E787" s="14" t="s">
        <v>325</v>
      </c>
      <c r="F787" s="15">
        <v>3464121.72</v>
      </c>
      <c r="G787" s="16">
        <v>-4.6750194043773299E-2</v>
      </c>
      <c r="H787" s="17">
        <v>799890.54</v>
      </c>
      <c r="I787" s="16">
        <v>-5.8389089624643502E-2</v>
      </c>
      <c r="J787" s="17">
        <v>1506845.27</v>
      </c>
      <c r="K787" s="16">
        <v>-7.3275927572773195E-2</v>
      </c>
      <c r="L787" s="18">
        <v>4.3307447041441396</v>
      </c>
      <c r="M787" s="16">
        <v>1.2360620987527399E-2</v>
      </c>
      <c r="N787" s="18">
        <v>2.2989233128096802</v>
      </c>
      <c r="O787" s="16">
        <v>2.8623119133535799E-2</v>
      </c>
      <c r="P787" s="15">
        <v>10470783.1</v>
      </c>
      <c r="Q787" s="16">
        <v>2.5997845340295499E-2</v>
      </c>
      <c r="R787" s="17">
        <v>2373763.15</v>
      </c>
      <c r="S787" s="16">
        <v>-4.14090496418774E-3</v>
      </c>
      <c r="T787" s="17">
        <v>4456752.2300000004</v>
      </c>
      <c r="U787" s="16">
        <v>-1.6808297639214601E-2</v>
      </c>
      <c r="V787" s="18">
        <v>4.4110479598607002</v>
      </c>
      <c r="W787" s="16">
        <v>3.0264070946100698E-2</v>
      </c>
      <c r="X787" s="18">
        <v>2.3494200618821499</v>
      </c>
      <c r="Y787" s="16">
        <v>4.3537941661556202E-2</v>
      </c>
      <c r="Z787" s="15">
        <v>20202796.140000001</v>
      </c>
      <c r="AA787" s="16">
        <v>4.7821984079002101E-2</v>
      </c>
      <c r="AB787" s="17">
        <v>4695387.5999999996</v>
      </c>
      <c r="AC787" s="16">
        <v>3.1172847749153899E-2</v>
      </c>
      <c r="AD787" s="17">
        <v>8899531.7200000007</v>
      </c>
      <c r="AE787" s="16">
        <v>2.4424498653162499E-2</v>
      </c>
      <c r="AF787" s="18">
        <v>4.3026897587751902</v>
      </c>
      <c r="AG787" s="16">
        <v>1.61458249857819E-2</v>
      </c>
      <c r="AH787" s="18">
        <v>2.2700965371692599</v>
      </c>
      <c r="AI787" s="16">
        <v>2.28396387011446E-2</v>
      </c>
      <c r="AJ787" s="15">
        <v>38830420.18</v>
      </c>
      <c r="AK787" s="16">
        <v>7.3924281414084095E-2</v>
      </c>
      <c r="AL787" s="17">
        <v>8997614.4700000007</v>
      </c>
      <c r="AM787" s="16">
        <v>6.0081931962612099E-2</v>
      </c>
      <c r="AN787" s="17">
        <v>17098567.329999998</v>
      </c>
      <c r="AO787" s="16">
        <v>4.1368415282024701E-2</v>
      </c>
      <c r="AP787" s="18">
        <v>4.3156350285366303</v>
      </c>
      <c r="AQ787" s="16">
        <v>1.3057810942824599E-2</v>
      </c>
      <c r="AR787" s="18">
        <v>2.2709750723892999</v>
      </c>
      <c r="AS787" s="16">
        <v>3.1262582630991999E-2</v>
      </c>
    </row>
    <row r="788" spans="2:45" x14ac:dyDescent="0.2">
      <c r="B788" s="29"/>
      <c r="C788" s="29"/>
      <c r="D788" s="29"/>
      <c r="E788" s="14" t="s">
        <v>326</v>
      </c>
      <c r="F788" s="15">
        <v>2298224.5</v>
      </c>
      <c r="G788" s="16">
        <v>0.11672055855724101</v>
      </c>
      <c r="H788" s="17">
        <v>533265.53</v>
      </c>
      <c r="I788" s="16">
        <v>9.0871568214411294E-2</v>
      </c>
      <c r="J788" s="17">
        <v>978446.43</v>
      </c>
      <c r="K788" s="16">
        <v>7.7126786591292906E-2</v>
      </c>
      <c r="L788" s="18">
        <v>4.3097188374429498</v>
      </c>
      <c r="M788" s="16">
        <v>2.36957228476865E-2</v>
      </c>
      <c r="N788" s="18">
        <v>2.3488506161752798</v>
      </c>
      <c r="O788" s="16">
        <v>3.6758692160323903E-2</v>
      </c>
      <c r="P788" s="15">
        <v>7557092.9100000001</v>
      </c>
      <c r="Q788" s="16">
        <v>0.108126986248662</v>
      </c>
      <c r="R788" s="17">
        <v>1758080.11</v>
      </c>
      <c r="S788" s="16">
        <v>8.2635508629529605E-2</v>
      </c>
      <c r="T788" s="17">
        <v>3193818.03</v>
      </c>
      <c r="U788" s="16">
        <v>5.6567223933424997E-2</v>
      </c>
      <c r="V788" s="18">
        <v>4.2984917848823203</v>
      </c>
      <c r="W788" s="16">
        <v>2.35457616307094E-2</v>
      </c>
      <c r="X788" s="18">
        <v>2.36616264264749</v>
      </c>
      <c r="Y788" s="16">
        <v>4.8799320239452999E-2</v>
      </c>
      <c r="Z788" s="15">
        <v>13951682.109999999</v>
      </c>
      <c r="AA788" s="16">
        <v>3.6180808467482201E-2</v>
      </c>
      <c r="AB788" s="17">
        <v>3261911.19</v>
      </c>
      <c r="AC788" s="16">
        <v>3.02769300283596E-2</v>
      </c>
      <c r="AD788" s="17">
        <v>5975286.4699999997</v>
      </c>
      <c r="AE788" s="16">
        <v>2.7275011657930601E-3</v>
      </c>
      <c r="AF788" s="18">
        <v>4.2771495903295902</v>
      </c>
      <c r="AG788" s="16">
        <v>5.7303801211583899E-3</v>
      </c>
      <c r="AH788" s="18">
        <v>2.3348976120303102</v>
      </c>
      <c r="AI788" s="16">
        <v>3.3362311558021197E-2</v>
      </c>
      <c r="AJ788" s="15">
        <v>26303275.440000001</v>
      </c>
      <c r="AK788" s="16">
        <v>2.4667375993082798E-2</v>
      </c>
      <c r="AL788" s="17">
        <v>6212586.4800000004</v>
      </c>
      <c r="AM788" s="16">
        <v>6.1297828416364698E-2</v>
      </c>
      <c r="AN788" s="17">
        <v>11487337.92</v>
      </c>
      <c r="AO788" s="16">
        <v>2.4871161461197201E-2</v>
      </c>
      <c r="AP788" s="18">
        <v>4.2338686994019898</v>
      </c>
      <c r="AQ788" s="16">
        <v>-3.4514771859979101E-2</v>
      </c>
      <c r="AR788" s="18">
        <v>2.2897624865900998</v>
      </c>
      <c r="AS788" s="16">
        <v>-1.9884008427347301E-4</v>
      </c>
    </row>
    <row r="789" spans="2:45" x14ac:dyDescent="0.2">
      <c r="B789" s="29"/>
      <c r="C789" s="29"/>
      <c r="D789" s="29"/>
      <c r="E789" s="14" t="s">
        <v>327</v>
      </c>
      <c r="F789" s="15">
        <v>19757284.66</v>
      </c>
      <c r="G789" s="16">
        <v>1.7715134827886499E-2</v>
      </c>
      <c r="H789" s="17">
        <v>4485860.7300000004</v>
      </c>
      <c r="I789" s="16">
        <v>-3.5496082102419099E-3</v>
      </c>
      <c r="J789" s="17">
        <v>7989115</v>
      </c>
      <c r="K789" s="16">
        <v>-5.2117376088270601E-3</v>
      </c>
      <c r="L789" s="18">
        <v>4.4043464229438998</v>
      </c>
      <c r="M789" s="16">
        <v>2.1340493428814E-2</v>
      </c>
      <c r="N789" s="18">
        <v>2.47302544274303</v>
      </c>
      <c r="O789" s="16">
        <v>2.30469872871281E-2</v>
      </c>
      <c r="P789" s="15">
        <v>63622482.549999997</v>
      </c>
      <c r="Q789" s="16">
        <v>3.9468267976382698E-2</v>
      </c>
      <c r="R789" s="17">
        <v>14417779.23</v>
      </c>
      <c r="S789" s="16">
        <v>2.5265220895793E-2</v>
      </c>
      <c r="T789" s="17">
        <v>25588816.120000001</v>
      </c>
      <c r="U789" s="16">
        <v>1.16403218397272E-2</v>
      </c>
      <c r="V789" s="18">
        <v>4.4127796337466902</v>
      </c>
      <c r="W789" s="16">
        <v>1.38530467932778E-2</v>
      </c>
      <c r="X789" s="18">
        <v>2.4863394324942298</v>
      </c>
      <c r="Y789" s="16">
        <v>2.7507747107241399E-2</v>
      </c>
      <c r="Z789" s="15">
        <v>119315206.84999999</v>
      </c>
      <c r="AA789" s="16">
        <v>7.4943181227200197E-3</v>
      </c>
      <c r="AB789" s="17">
        <v>27280671.289999999</v>
      </c>
      <c r="AC789" s="16">
        <v>1.0618138617142501E-3</v>
      </c>
      <c r="AD789" s="17">
        <v>48847095</v>
      </c>
      <c r="AE789" s="16">
        <v>-1.40168054700394E-2</v>
      </c>
      <c r="AF789" s="18">
        <v>4.3736169679129597</v>
      </c>
      <c r="AG789" s="16">
        <v>6.42568138344193E-3</v>
      </c>
      <c r="AH789" s="18">
        <v>2.4426264622287199</v>
      </c>
      <c r="AI789" s="16">
        <v>2.1816927217521501E-2</v>
      </c>
      <c r="AJ789" s="15">
        <v>228427052.28999999</v>
      </c>
      <c r="AK789" s="16">
        <v>1.23750518020857E-2</v>
      </c>
      <c r="AL789" s="17">
        <v>52293849.310000002</v>
      </c>
      <c r="AM789" s="16">
        <v>1.4409358278449601E-2</v>
      </c>
      <c r="AN789" s="17">
        <v>93866162.739999995</v>
      </c>
      <c r="AO789" s="16">
        <v>-1.04903204505877E-2</v>
      </c>
      <c r="AP789" s="18">
        <v>4.3681437741535403</v>
      </c>
      <c r="AQ789" s="16">
        <v>-2.0054098079460201E-3</v>
      </c>
      <c r="AR789" s="18">
        <v>2.4335399000246798</v>
      </c>
      <c r="AS789" s="16">
        <v>2.3107780272635201E-2</v>
      </c>
    </row>
    <row r="790" spans="2:45" x14ac:dyDescent="0.2">
      <c r="B790" s="28" t="s">
        <v>19</v>
      </c>
      <c r="C790" s="28" t="s">
        <v>11</v>
      </c>
      <c r="D790" s="28" t="s">
        <v>111</v>
      </c>
      <c r="E790" s="14" t="s">
        <v>271</v>
      </c>
      <c r="F790" s="15">
        <v>47080.69</v>
      </c>
      <c r="G790" s="16">
        <v>0.135726767635832</v>
      </c>
      <c r="H790" s="17">
        <v>10537.16</v>
      </c>
      <c r="I790" s="16">
        <v>0.126975010561554</v>
      </c>
      <c r="J790" s="17">
        <v>18644.189999999999</v>
      </c>
      <c r="K790" s="16">
        <v>0.120619880882759</v>
      </c>
      <c r="L790" s="18">
        <v>4.4680625519589698</v>
      </c>
      <c r="M790" s="16">
        <v>7.76570641962807E-3</v>
      </c>
      <c r="N790" s="18">
        <v>2.5252204574186399</v>
      </c>
      <c r="O790" s="16">
        <v>1.34808305749249E-2</v>
      </c>
      <c r="P790" s="15">
        <v>151396.31</v>
      </c>
      <c r="Q790" s="16">
        <v>-2.9366731625028401E-2</v>
      </c>
      <c r="R790" s="17">
        <v>32923.5</v>
      </c>
      <c r="S790" s="16">
        <v>-6.3868770093854299E-3</v>
      </c>
      <c r="T790" s="17">
        <v>57956.61</v>
      </c>
      <c r="U790" s="16">
        <v>-1.37329888344164E-2</v>
      </c>
      <c r="V790" s="18">
        <v>4.5984269594666403</v>
      </c>
      <c r="W790" s="16">
        <v>-2.3127567545079698E-2</v>
      </c>
      <c r="X790" s="18">
        <v>2.6122354292288699</v>
      </c>
      <c r="Y790" s="16">
        <v>-1.5851430306013999E-2</v>
      </c>
      <c r="Z790" s="15">
        <v>303311.23</v>
      </c>
      <c r="AA790" s="16">
        <v>-4.4016147176601801E-2</v>
      </c>
      <c r="AB790" s="17">
        <v>67093.009999999995</v>
      </c>
      <c r="AC790" s="16">
        <v>2.66196076007146E-2</v>
      </c>
      <c r="AD790" s="17">
        <v>116686.15</v>
      </c>
      <c r="AE790" s="16">
        <v>9.9911842491917906E-3</v>
      </c>
      <c r="AF790" s="18">
        <v>4.5207575274980201</v>
      </c>
      <c r="AG790" s="16">
        <v>-6.8804213609749004E-2</v>
      </c>
      <c r="AH790" s="18">
        <v>2.5993764469905001</v>
      </c>
      <c r="AI790" s="16">
        <v>-5.3473072109972597E-2</v>
      </c>
      <c r="AJ790" s="15">
        <v>692604.76</v>
      </c>
      <c r="AK790" s="16">
        <v>-8.1401645192245603E-2</v>
      </c>
      <c r="AL790" s="17">
        <v>149803.46</v>
      </c>
      <c r="AM790" s="16">
        <v>-1.6211255675535299E-2</v>
      </c>
      <c r="AN790" s="17">
        <v>251224.9</v>
      </c>
      <c r="AO790" s="16">
        <v>-3.7805368850933399E-2</v>
      </c>
      <c r="AP790" s="18">
        <v>4.6234229836880898</v>
      </c>
      <c r="AQ790" s="16">
        <v>-6.6264622250251898E-2</v>
      </c>
      <c r="AR790" s="18">
        <v>2.7569112775047402</v>
      </c>
      <c r="AS790" s="16">
        <v>-4.5309207648819301E-2</v>
      </c>
    </row>
    <row r="791" spans="2:45" x14ac:dyDescent="0.2">
      <c r="B791" s="29"/>
      <c r="C791" s="29"/>
      <c r="D791" s="29"/>
      <c r="E791" s="14" t="s">
        <v>272</v>
      </c>
      <c r="F791" s="15">
        <v>204974.04</v>
      </c>
      <c r="G791" s="16">
        <v>0.14026609838249199</v>
      </c>
      <c r="H791" s="17">
        <v>37209.269999999997</v>
      </c>
      <c r="I791" s="16">
        <v>0.118584957758385</v>
      </c>
      <c r="J791" s="17">
        <v>73899.320000000007</v>
      </c>
      <c r="K791" s="16">
        <v>0.135198814466714</v>
      </c>
      <c r="L791" s="18">
        <v>5.5086821106675803</v>
      </c>
      <c r="M791" s="16">
        <v>1.9382649903995498E-2</v>
      </c>
      <c r="N791" s="18">
        <v>2.7736931814798802</v>
      </c>
      <c r="O791" s="16">
        <v>4.4637854190843103E-3</v>
      </c>
      <c r="P791" s="15">
        <v>595045.32999999996</v>
      </c>
      <c r="Q791" s="16">
        <v>8.6863058636562199E-2</v>
      </c>
      <c r="R791" s="17">
        <v>109669.95</v>
      </c>
      <c r="S791" s="16">
        <v>8.67791624493299E-2</v>
      </c>
      <c r="T791" s="17">
        <v>217029.38</v>
      </c>
      <c r="U791" s="16">
        <v>8.9520343611290104E-2</v>
      </c>
      <c r="V791" s="18">
        <v>5.4257828147090397</v>
      </c>
      <c r="W791" s="16">
        <v>7.7197088544837396E-5</v>
      </c>
      <c r="X791" s="18">
        <v>2.7417731645365202</v>
      </c>
      <c r="Y791" s="16">
        <v>-2.4389493875076299E-3</v>
      </c>
      <c r="Z791" s="15">
        <v>1140659.68</v>
      </c>
      <c r="AA791" s="16">
        <v>0.21873382872851899</v>
      </c>
      <c r="AB791" s="17">
        <v>207532.36</v>
      </c>
      <c r="AC791" s="16">
        <v>0.24451321215083999</v>
      </c>
      <c r="AD791" s="17">
        <v>412368.31</v>
      </c>
      <c r="AE791" s="16">
        <v>0.237799719360474</v>
      </c>
      <c r="AF791" s="18">
        <v>5.4962979267426002</v>
      </c>
      <c r="AG791" s="16">
        <v>-2.0714431289778599E-2</v>
      </c>
      <c r="AH791" s="18">
        <v>2.7661186670721598</v>
      </c>
      <c r="AI791" s="16">
        <v>-1.54030497290837E-2</v>
      </c>
      <c r="AJ791" s="15">
        <v>2310259.0099999998</v>
      </c>
      <c r="AK791" s="16">
        <v>0.56555267222721595</v>
      </c>
      <c r="AL791" s="17">
        <v>411267.78</v>
      </c>
      <c r="AM791" s="16">
        <v>0.74423307256285398</v>
      </c>
      <c r="AN791" s="17">
        <v>820301.81</v>
      </c>
      <c r="AO791" s="16">
        <v>0.67074060612738595</v>
      </c>
      <c r="AP791" s="18">
        <v>5.61740822487966</v>
      </c>
      <c r="AQ791" s="16">
        <v>-0.102440667561186</v>
      </c>
      <c r="AR791" s="18">
        <v>2.8163524471560102</v>
      </c>
      <c r="AS791" s="16">
        <v>-6.2958865975003303E-2</v>
      </c>
    </row>
    <row r="792" spans="2:45" x14ac:dyDescent="0.2">
      <c r="B792" s="29"/>
      <c r="C792" s="29"/>
      <c r="D792" s="29"/>
      <c r="E792" s="14" t="s">
        <v>273</v>
      </c>
      <c r="F792" s="15">
        <v>228562.48</v>
      </c>
      <c r="G792" s="16">
        <v>0.336335417017956</v>
      </c>
      <c r="H792" s="17">
        <v>45154.04</v>
      </c>
      <c r="I792" s="16">
        <v>0.70288117555039797</v>
      </c>
      <c r="J792" s="17">
        <v>69625.84</v>
      </c>
      <c r="K792" s="16">
        <v>0.34294053849288902</v>
      </c>
      <c r="L792" s="18">
        <v>5.0618389849501799</v>
      </c>
      <c r="M792" s="16">
        <v>-0.21525034382623301</v>
      </c>
      <c r="N792" s="18">
        <v>3.28272491936902</v>
      </c>
      <c r="O792" s="16">
        <v>-4.9184020331577002E-3</v>
      </c>
      <c r="P792" s="15">
        <v>700029.86</v>
      </c>
      <c r="Q792" s="16">
        <v>0.38493621651564902</v>
      </c>
      <c r="R792" s="17">
        <v>134787.82999999999</v>
      </c>
      <c r="S792" s="16">
        <v>0.71761831482861604</v>
      </c>
      <c r="T792" s="17">
        <v>211637.17</v>
      </c>
      <c r="U792" s="16">
        <v>0.35030227804986802</v>
      </c>
      <c r="V792" s="18">
        <v>5.1935687368807697</v>
      </c>
      <c r="W792" s="16">
        <v>-0.19368802454005099</v>
      </c>
      <c r="X792" s="18">
        <v>3.3076886257740101</v>
      </c>
      <c r="Y792" s="16">
        <v>2.5649026169014599E-2</v>
      </c>
      <c r="Z792" s="15">
        <v>1365654.48</v>
      </c>
      <c r="AA792" s="16">
        <v>0.36016998896878</v>
      </c>
      <c r="AB792" s="17">
        <v>264606.59999999998</v>
      </c>
      <c r="AC792" s="16">
        <v>0.69203115408225901</v>
      </c>
      <c r="AD792" s="17">
        <v>420495.26</v>
      </c>
      <c r="AE792" s="16">
        <v>0.33152533059961697</v>
      </c>
      <c r="AF792" s="18">
        <v>5.1610748938235096</v>
      </c>
      <c r="AG792" s="16">
        <v>-0.19613182908176199</v>
      </c>
      <c r="AH792" s="18">
        <v>3.24772859508571</v>
      </c>
      <c r="AI792" s="16">
        <v>2.1512664994712199E-2</v>
      </c>
      <c r="AJ792" s="15">
        <v>2634382.7999999998</v>
      </c>
      <c r="AK792" s="16">
        <v>0.236394027081505</v>
      </c>
      <c r="AL792" s="17">
        <v>463817.13</v>
      </c>
      <c r="AM792" s="16">
        <v>0.43514817899170399</v>
      </c>
      <c r="AN792" s="17">
        <v>805236.14</v>
      </c>
      <c r="AO792" s="16">
        <v>0.1929803929168</v>
      </c>
      <c r="AP792" s="18">
        <v>5.6797876352690997</v>
      </c>
      <c r="AQ792" s="16">
        <v>-0.138490334879454</v>
      </c>
      <c r="AR792" s="18">
        <v>3.2715655310751499</v>
      </c>
      <c r="AS792" s="16">
        <v>3.6390903339626898E-2</v>
      </c>
    </row>
    <row r="793" spans="2:45" x14ac:dyDescent="0.2">
      <c r="B793" s="29"/>
      <c r="C793" s="29"/>
      <c r="D793" s="29"/>
      <c r="E793" s="14" t="s">
        <v>274</v>
      </c>
      <c r="F793" s="15">
        <v>93121.25</v>
      </c>
      <c r="G793" s="16">
        <v>0.122140024372959</v>
      </c>
      <c r="H793" s="17">
        <v>18597.66</v>
      </c>
      <c r="I793" s="16">
        <v>0.10826158025806699</v>
      </c>
      <c r="J793" s="17">
        <v>28639.040000000001</v>
      </c>
      <c r="K793" s="16">
        <v>0.16477953042844501</v>
      </c>
      <c r="L793" s="18">
        <v>5.0071487488210904</v>
      </c>
      <c r="M793" s="16">
        <v>1.25227151803464E-2</v>
      </c>
      <c r="N793" s="18">
        <v>3.2515492837748701</v>
      </c>
      <c r="O793" s="16">
        <v>-3.6607362115817603E-2</v>
      </c>
      <c r="P793" s="15">
        <v>261306.72</v>
      </c>
      <c r="Q793" s="16">
        <v>8.1323133045134097E-2</v>
      </c>
      <c r="R793" s="17">
        <v>53154.19</v>
      </c>
      <c r="S793" s="16">
        <v>9.3440102822581098E-2</v>
      </c>
      <c r="T793" s="17">
        <v>79614.12</v>
      </c>
      <c r="U793" s="16">
        <v>8.7943095909089095E-2</v>
      </c>
      <c r="V793" s="18">
        <v>4.9160135823723401</v>
      </c>
      <c r="W793" s="16">
        <v>-1.1081512143343301E-2</v>
      </c>
      <c r="X793" s="18">
        <v>3.2821655254118198</v>
      </c>
      <c r="Y793" s="16">
        <v>-6.0848429378775196E-3</v>
      </c>
      <c r="Z793" s="15">
        <v>496844.06</v>
      </c>
      <c r="AA793" s="16">
        <v>0.111268755526495</v>
      </c>
      <c r="AB793" s="17">
        <v>100882.59</v>
      </c>
      <c r="AC793" s="16">
        <v>0.13606072498588101</v>
      </c>
      <c r="AD793" s="17">
        <v>149605.78</v>
      </c>
      <c r="AE793" s="16">
        <v>0.117478200119915</v>
      </c>
      <c r="AF793" s="18">
        <v>4.9249732783426801</v>
      </c>
      <c r="AG793" s="16">
        <v>-2.1822750240480401E-2</v>
      </c>
      <c r="AH793" s="18">
        <v>3.3210218214831002</v>
      </c>
      <c r="AI793" s="16">
        <v>-5.5566583694910002E-3</v>
      </c>
      <c r="AJ793" s="15">
        <v>1048140.37</v>
      </c>
      <c r="AK793" s="16">
        <v>0.213231277052852</v>
      </c>
      <c r="AL793" s="17">
        <v>209051.07</v>
      </c>
      <c r="AM793" s="16">
        <v>0.38391333602369199</v>
      </c>
      <c r="AN793" s="17">
        <v>312117.08</v>
      </c>
      <c r="AO793" s="16">
        <v>0.22717627172796001</v>
      </c>
      <c r="AP793" s="18">
        <v>5.0138005512241604</v>
      </c>
      <c r="AQ793" s="16">
        <v>-0.123332910037019</v>
      </c>
      <c r="AR793" s="18">
        <v>3.35816409021897</v>
      </c>
      <c r="AS793" s="16">
        <v>-1.13634813485048E-2</v>
      </c>
    </row>
    <row r="794" spans="2:45" x14ac:dyDescent="0.2">
      <c r="B794" s="29"/>
      <c r="C794" s="29"/>
      <c r="D794" s="29"/>
      <c r="E794" s="14" t="s">
        <v>275</v>
      </c>
      <c r="F794" s="15">
        <v>253341.49</v>
      </c>
      <c r="G794" s="16">
        <v>0.82783970948673802</v>
      </c>
      <c r="H794" s="17">
        <v>62524.32</v>
      </c>
      <c r="I794" s="16">
        <v>1.8534451874714499</v>
      </c>
      <c r="J794" s="17">
        <v>83778.14</v>
      </c>
      <c r="K794" s="16">
        <v>0.84960304844663503</v>
      </c>
      <c r="L794" s="18">
        <v>4.05188716966454</v>
      </c>
      <c r="M794" s="16">
        <v>-0.35942708221199099</v>
      </c>
      <c r="N794" s="18">
        <v>3.023956965385</v>
      </c>
      <c r="O794" s="16">
        <v>-1.1766491722736999E-2</v>
      </c>
      <c r="P794" s="15">
        <v>825019.98</v>
      </c>
      <c r="Q794" s="16">
        <v>0.89208978388454596</v>
      </c>
      <c r="R794" s="17">
        <v>205204.15</v>
      </c>
      <c r="S794" s="16">
        <v>1.98354257692317</v>
      </c>
      <c r="T794" s="17">
        <v>271858.87</v>
      </c>
      <c r="U794" s="16">
        <v>0.94329682756510702</v>
      </c>
      <c r="V794" s="18">
        <v>4.0204838937224201</v>
      </c>
      <c r="W794" s="16">
        <v>-0.36582444020765598</v>
      </c>
      <c r="X794" s="18">
        <v>3.0347362953432402</v>
      </c>
      <c r="Y794" s="16">
        <v>-2.63506032399187E-2</v>
      </c>
      <c r="Z794" s="15">
        <v>1586076.11</v>
      </c>
      <c r="AA794" s="16">
        <v>0.76367961750671598</v>
      </c>
      <c r="AB794" s="17">
        <v>390898.3</v>
      </c>
      <c r="AC794" s="16">
        <v>1.75550687871685</v>
      </c>
      <c r="AD794" s="17">
        <v>528600.59</v>
      </c>
      <c r="AE794" s="16">
        <v>0.828721340853247</v>
      </c>
      <c r="AF794" s="18">
        <v>4.0575160086395901</v>
      </c>
      <c r="AG794" s="16">
        <v>-0.359943670934327</v>
      </c>
      <c r="AH794" s="18">
        <v>3.0005189929886402</v>
      </c>
      <c r="AI794" s="16">
        <v>-3.5566776574162497E-2</v>
      </c>
      <c r="AJ794" s="15">
        <v>2907815.74</v>
      </c>
      <c r="AK794" s="16">
        <v>0.43065371689503901</v>
      </c>
      <c r="AL794" s="17">
        <v>652615.43000000005</v>
      </c>
      <c r="AM794" s="16">
        <v>1.03099345348422</v>
      </c>
      <c r="AN794" s="17">
        <v>965642.03</v>
      </c>
      <c r="AO794" s="16">
        <v>0.47010954808141298</v>
      </c>
      <c r="AP794" s="18">
        <v>4.4556343695398102</v>
      </c>
      <c r="AQ794" s="16">
        <v>-0.29558920318491699</v>
      </c>
      <c r="AR794" s="18">
        <v>3.0112771085575099</v>
      </c>
      <c r="AS794" s="16">
        <v>-2.6838701400087199E-2</v>
      </c>
    </row>
    <row r="795" spans="2:45" x14ac:dyDescent="0.2">
      <c r="B795" s="29"/>
      <c r="C795" s="29"/>
      <c r="D795" s="29"/>
      <c r="E795" s="14" t="s">
        <v>276</v>
      </c>
      <c r="F795" s="15">
        <v>45935.62</v>
      </c>
      <c r="G795" s="16">
        <v>-0.29540759510756998</v>
      </c>
      <c r="H795" s="17">
        <v>7638.34</v>
      </c>
      <c r="I795" s="16">
        <v>-0.31470738644009999</v>
      </c>
      <c r="J795" s="17">
        <v>14270.12</v>
      </c>
      <c r="K795" s="16">
        <v>-0.27980191943539401</v>
      </c>
      <c r="L795" s="18">
        <v>6.0138223750186599</v>
      </c>
      <c r="M795" s="16">
        <v>2.81628474474181E-2</v>
      </c>
      <c r="N795" s="18">
        <v>3.21900726833411</v>
      </c>
      <c r="O795" s="16">
        <v>-2.1668588258305699E-2</v>
      </c>
      <c r="P795" s="15">
        <v>149022.51999999999</v>
      </c>
      <c r="Q795" s="16">
        <v>-0.15121071746087</v>
      </c>
      <c r="R795" s="17">
        <v>24885.439999999999</v>
      </c>
      <c r="S795" s="16">
        <v>-0.17169272923168999</v>
      </c>
      <c r="T795" s="17">
        <v>46848.28</v>
      </c>
      <c r="U795" s="16">
        <v>-0.130735984713751</v>
      </c>
      <c r="V795" s="18">
        <v>5.9883417773605796</v>
      </c>
      <c r="W795" s="16">
        <v>2.4727552797914599E-2</v>
      </c>
      <c r="X795" s="18">
        <v>3.1809603255445</v>
      </c>
      <c r="Y795" s="16">
        <v>-2.3554101385844701E-2</v>
      </c>
      <c r="Z795" s="15">
        <v>315926.27</v>
      </c>
      <c r="AA795" s="16">
        <v>-0.124232738237191</v>
      </c>
      <c r="AB795" s="17">
        <v>52744.35</v>
      </c>
      <c r="AC795" s="16">
        <v>-0.14103319289282301</v>
      </c>
      <c r="AD795" s="17">
        <v>100282</v>
      </c>
      <c r="AE795" s="16">
        <v>-0.11325226373481</v>
      </c>
      <c r="AF795" s="18">
        <v>5.9897651596806103</v>
      </c>
      <c r="AG795" s="16">
        <v>1.955891021239E-2</v>
      </c>
      <c r="AH795" s="18">
        <v>3.15037863225704</v>
      </c>
      <c r="AI795" s="16">
        <v>-1.23828616113847E-2</v>
      </c>
      <c r="AJ795" s="15">
        <v>891741.42</v>
      </c>
      <c r="AK795" s="16">
        <v>-4.4941485917627297E-2</v>
      </c>
      <c r="AL795" s="17">
        <v>150238.01</v>
      </c>
      <c r="AM795" s="16">
        <v>-6.61992918957095E-2</v>
      </c>
      <c r="AN795" s="17">
        <v>278310.28000000003</v>
      </c>
      <c r="AO795" s="16">
        <v>-8.2979482366145704E-2</v>
      </c>
      <c r="AP795" s="18">
        <v>5.9355247050995903</v>
      </c>
      <c r="AQ795" s="16">
        <v>2.27648210090114E-2</v>
      </c>
      <c r="AR795" s="18">
        <v>3.20412677533866</v>
      </c>
      <c r="AS795" s="16">
        <v>4.1479984053864098E-2</v>
      </c>
    </row>
    <row r="796" spans="2:45" x14ac:dyDescent="0.2">
      <c r="B796" s="29"/>
      <c r="C796" s="29"/>
      <c r="D796" s="29"/>
      <c r="E796" s="14" t="s">
        <v>277</v>
      </c>
      <c r="F796" s="15">
        <v>44977.14</v>
      </c>
      <c r="G796" s="16">
        <v>0.249444825641638</v>
      </c>
      <c r="H796" s="17">
        <v>8637.64</v>
      </c>
      <c r="I796" s="16">
        <v>0.58825984705144696</v>
      </c>
      <c r="J796" s="17">
        <v>13674.03</v>
      </c>
      <c r="K796" s="16">
        <v>0.297643009454723</v>
      </c>
      <c r="L796" s="18">
        <v>5.20710981240246</v>
      </c>
      <c r="M796" s="16">
        <v>-0.213324678602691</v>
      </c>
      <c r="N796" s="18">
        <v>3.2892380666124001</v>
      </c>
      <c r="O796" s="16">
        <v>-3.7142868617878501E-2</v>
      </c>
      <c r="P796" s="15">
        <v>121425.18</v>
      </c>
      <c r="Q796" s="16">
        <v>7.2626488910246798E-2</v>
      </c>
      <c r="R796" s="17">
        <v>23062.32</v>
      </c>
      <c r="S796" s="16">
        <v>0.327440076944639</v>
      </c>
      <c r="T796" s="17">
        <v>36210.949999999997</v>
      </c>
      <c r="U796" s="16">
        <v>8.64860404758689E-2</v>
      </c>
      <c r="V796" s="18">
        <v>5.2650895486664</v>
      </c>
      <c r="W796" s="16">
        <v>-0.19195863712424199</v>
      </c>
      <c r="X796" s="18">
        <v>3.3532724217398302</v>
      </c>
      <c r="Y796" s="16">
        <v>-1.2756308916359101E-2</v>
      </c>
      <c r="Z796" s="15">
        <v>234175.56</v>
      </c>
      <c r="AA796" s="16">
        <v>2.29481436970163E-2</v>
      </c>
      <c r="AB796" s="17">
        <v>42255.47</v>
      </c>
      <c r="AC796" s="16">
        <v>0.20264285334124901</v>
      </c>
      <c r="AD796" s="17">
        <v>69962.600000000006</v>
      </c>
      <c r="AE796" s="16">
        <v>2.19623167591502E-2</v>
      </c>
      <c r="AF796" s="18">
        <v>5.5418993091308604</v>
      </c>
      <c r="AG796" s="16">
        <v>-0.14941651974648601</v>
      </c>
      <c r="AH796" s="18">
        <v>3.3471534791445698</v>
      </c>
      <c r="AI796" s="16">
        <v>9.6464118265366001E-4</v>
      </c>
      <c r="AJ796" s="15">
        <v>503391.61</v>
      </c>
      <c r="AK796" s="16">
        <v>-3.6991892844068598E-2</v>
      </c>
      <c r="AL796" s="17">
        <v>85992.23</v>
      </c>
      <c r="AM796" s="16">
        <v>8.3522977487776304E-2</v>
      </c>
      <c r="AN796" s="17">
        <v>152320.87</v>
      </c>
      <c r="AO796" s="16">
        <v>-2.9944250134375301E-2</v>
      </c>
      <c r="AP796" s="18">
        <v>5.8539197087922901</v>
      </c>
      <c r="AQ796" s="16">
        <v>-0.11122502506708901</v>
      </c>
      <c r="AR796" s="18">
        <v>3.30481049642114</v>
      </c>
      <c r="AS796" s="16">
        <v>-7.2651934805494402E-3</v>
      </c>
    </row>
    <row r="797" spans="2:45" x14ac:dyDescent="0.2">
      <c r="B797" s="29"/>
      <c r="C797" s="29"/>
      <c r="D797" s="29"/>
      <c r="E797" s="14" t="s">
        <v>278</v>
      </c>
      <c r="F797" s="15">
        <v>168179.89</v>
      </c>
      <c r="G797" s="16">
        <v>0.16101103154496199</v>
      </c>
      <c r="H797" s="17">
        <v>37170.050000000003</v>
      </c>
      <c r="I797" s="16">
        <v>0.43084343044732198</v>
      </c>
      <c r="J797" s="17">
        <v>67947.98</v>
      </c>
      <c r="K797" s="16">
        <v>0.33935651024475599</v>
      </c>
      <c r="L797" s="18">
        <v>4.5246075805655401</v>
      </c>
      <c r="M797" s="16">
        <v>-0.18858275696733801</v>
      </c>
      <c r="N797" s="18">
        <v>2.4751271487393698</v>
      </c>
      <c r="O797" s="16">
        <v>-0.13315758525502799</v>
      </c>
      <c r="P797" s="15">
        <v>527137.27</v>
      </c>
      <c r="Q797" s="16">
        <v>0.111689336622514</v>
      </c>
      <c r="R797" s="17">
        <v>113572.36</v>
      </c>
      <c r="S797" s="16">
        <v>0.26786237174979599</v>
      </c>
      <c r="T797" s="17">
        <v>210553.64</v>
      </c>
      <c r="U797" s="16">
        <v>0.23026879871397499</v>
      </c>
      <c r="V797" s="18">
        <v>4.6414221734936199</v>
      </c>
      <c r="W797" s="16">
        <v>-0.123178223920112</v>
      </c>
      <c r="X797" s="18">
        <v>2.5035770932290702</v>
      </c>
      <c r="Y797" s="16">
        <v>-9.6385003192321697E-2</v>
      </c>
      <c r="Z797" s="15">
        <v>993873.63</v>
      </c>
      <c r="AA797" s="16">
        <v>6.5203695950838803E-2</v>
      </c>
      <c r="AB797" s="17">
        <v>217786.12</v>
      </c>
      <c r="AC797" s="16">
        <v>0.171298790688689</v>
      </c>
      <c r="AD797" s="17">
        <v>404991.25</v>
      </c>
      <c r="AE797" s="16">
        <v>0.12766611785729901</v>
      </c>
      <c r="AF797" s="18">
        <v>4.5635306327143299</v>
      </c>
      <c r="AG797" s="16">
        <v>-9.0579018420628099E-2</v>
      </c>
      <c r="AH797" s="18">
        <v>2.4540619828206198</v>
      </c>
      <c r="AI797" s="16">
        <v>-5.5390882919446299E-2</v>
      </c>
      <c r="AJ797" s="15">
        <v>2091150.66</v>
      </c>
      <c r="AK797" s="16">
        <v>0.10625202566814999</v>
      </c>
      <c r="AL797" s="17">
        <v>430603.52000000002</v>
      </c>
      <c r="AM797" s="16">
        <v>0.157485128480606</v>
      </c>
      <c r="AN797" s="17">
        <v>818053.46</v>
      </c>
      <c r="AO797" s="16">
        <v>0.10049189983945001</v>
      </c>
      <c r="AP797" s="18">
        <v>4.8563250481556697</v>
      </c>
      <c r="AQ797" s="16">
        <v>-4.4262428563300801E-2</v>
      </c>
      <c r="AR797" s="18">
        <v>2.5562518371354401</v>
      </c>
      <c r="AS797" s="16">
        <v>5.2341374157681697E-3</v>
      </c>
    </row>
    <row r="798" spans="2:45" x14ac:dyDescent="0.2">
      <c r="B798" s="29"/>
      <c r="C798" s="29"/>
      <c r="D798" s="29"/>
      <c r="E798" s="14" t="s">
        <v>279</v>
      </c>
      <c r="F798" s="15">
        <v>157124.5</v>
      </c>
      <c r="G798" s="16">
        <v>0.228930280148503</v>
      </c>
      <c r="H798" s="17">
        <v>36827.449999999997</v>
      </c>
      <c r="I798" s="16">
        <v>0.182219130483912</v>
      </c>
      <c r="J798" s="17">
        <v>69089.81</v>
      </c>
      <c r="K798" s="16">
        <v>0.133580778066128</v>
      </c>
      <c r="L798" s="18">
        <v>4.26650501188651</v>
      </c>
      <c r="M798" s="16">
        <v>3.9511414136456299E-2</v>
      </c>
      <c r="N798" s="18">
        <v>2.27420657257561</v>
      </c>
      <c r="O798" s="16">
        <v>8.4113548789209305E-2</v>
      </c>
      <c r="P798" s="15">
        <v>496713.94</v>
      </c>
      <c r="Q798" s="16">
        <v>0.18741950121748299</v>
      </c>
      <c r="R798" s="17">
        <v>113706.7</v>
      </c>
      <c r="S798" s="16">
        <v>0.195948571141284</v>
      </c>
      <c r="T798" s="17">
        <v>215325.9</v>
      </c>
      <c r="U798" s="16">
        <v>0.17809402609112401</v>
      </c>
      <c r="V798" s="18">
        <v>4.3683788202454199</v>
      </c>
      <c r="W798" s="16">
        <v>-7.13163603319651E-3</v>
      </c>
      <c r="X798" s="18">
        <v>2.3068007146376699</v>
      </c>
      <c r="Y798" s="16">
        <v>7.9157307649715004E-3</v>
      </c>
      <c r="Z798" s="15">
        <v>984445.4</v>
      </c>
      <c r="AA798" s="16">
        <v>0.44050603972054703</v>
      </c>
      <c r="AB798" s="17">
        <v>228391.03</v>
      </c>
      <c r="AC798" s="16">
        <v>0.463263250051975</v>
      </c>
      <c r="AD798" s="17">
        <v>433046.9</v>
      </c>
      <c r="AE798" s="16">
        <v>0.458122067425488</v>
      </c>
      <c r="AF798" s="18">
        <v>4.31035054222576</v>
      </c>
      <c r="AG798" s="16">
        <v>-1.5552369220385E-2</v>
      </c>
      <c r="AH798" s="18">
        <v>2.2732997280433098</v>
      </c>
      <c r="AI798" s="16">
        <v>-1.2081312050948799E-2</v>
      </c>
      <c r="AJ798" s="15">
        <v>1923921.21</v>
      </c>
      <c r="AK798" s="16">
        <v>0.99270960535825503</v>
      </c>
      <c r="AL798" s="17">
        <v>438257.62</v>
      </c>
      <c r="AM798" s="16">
        <v>0.89348847009785404</v>
      </c>
      <c r="AN798" s="17">
        <v>835326.15</v>
      </c>
      <c r="AO798" s="16">
        <v>0.91201147381553305</v>
      </c>
      <c r="AP798" s="18">
        <v>4.3899321362626802</v>
      </c>
      <c r="AQ798" s="16">
        <v>5.2401235511760597E-2</v>
      </c>
      <c r="AR798" s="18">
        <v>2.30319763124858</v>
      </c>
      <c r="AS798" s="16">
        <v>4.2205882468730103E-2</v>
      </c>
    </row>
    <row r="799" spans="2:45" x14ac:dyDescent="0.2">
      <c r="B799" s="29"/>
      <c r="C799" s="29"/>
      <c r="D799" s="29"/>
      <c r="E799" s="14" t="s">
        <v>280</v>
      </c>
      <c r="F799" s="15">
        <v>27959.7</v>
      </c>
      <c r="G799" s="16">
        <v>2.7347354056136398E-2</v>
      </c>
      <c r="H799" s="17">
        <v>4023.57</v>
      </c>
      <c r="I799" s="16">
        <v>7.5366556374579799E-2</v>
      </c>
      <c r="J799" s="17">
        <v>8873.14</v>
      </c>
      <c r="K799" s="16">
        <v>3.0473571377140601E-2</v>
      </c>
      <c r="L799" s="18">
        <v>6.9489781462730802</v>
      </c>
      <c r="M799" s="16">
        <v>-4.4653799240634902E-2</v>
      </c>
      <c r="N799" s="18">
        <v>3.15104912128063</v>
      </c>
      <c r="O799" s="16">
        <v>-3.0337675878735898E-3</v>
      </c>
      <c r="P799" s="15">
        <v>88628.6</v>
      </c>
      <c r="Q799" s="16">
        <v>6.2010117798789698E-3</v>
      </c>
      <c r="R799" s="17">
        <v>12671.82</v>
      </c>
      <c r="S799" s="16">
        <v>4.1031450736380697E-2</v>
      </c>
      <c r="T799" s="17">
        <v>27982.97</v>
      </c>
      <c r="U799" s="16">
        <v>1.70070584124987E-3</v>
      </c>
      <c r="V799" s="18">
        <v>6.9941492224479198</v>
      </c>
      <c r="W799" s="16">
        <v>-3.3457624101427698E-2</v>
      </c>
      <c r="X799" s="18">
        <v>3.16723349951774</v>
      </c>
      <c r="Y799" s="16">
        <v>4.4926652366185397E-3</v>
      </c>
      <c r="Z799" s="15">
        <v>193340.55</v>
      </c>
      <c r="AA799" s="16">
        <v>7.2105339068291294E-2</v>
      </c>
      <c r="AB799" s="17">
        <v>27889.62</v>
      </c>
      <c r="AC799" s="16">
        <v>0.119830750272734</v>
      </c>
      <c r="AD799" s="17">
        <v>62187.05</v>
      </c>
      <c r="AE799" s="16">
        <v>8.3658992461251303E-2</v>
      </c>
      <c r="AF799" s="18">
        <v>6.9323479488067603</v>
      </c>
      <c r="AG799" s="16">
        <v>-4.2618414606688901E-2</v>
      </c>
      <c r="AH799" s="18">
        <v>3.1090162662483598</v>
      </c>
      <c r="AI799" s="16">
        <v>-1.0661705825666499E-2</v>
      </c>
      <c r="AJ799" s="15">
        <v>482927.15</v>
      </c>
      <c r="AK799" s="16">
        <v>9.5127286366375102E-2</v>
      </c>
      <c r="AL799" s="17">
        <v>68193.990000000005</v>
      </c>
      <c r="AM799" s="16">
        <v>0.15350339027947399</v>
      </c>
      <c r="AN799" s="17">
        <v>152597.1</v>
      </c>
      <c r="AO799" s="16">
        <v>8.2760598146485898E-2</v>
      </c>
      <c r="AP799" s="18">
        <v>7.0816673140844202</v>
      </c>
      <c r="AQ799" s="16">
        <v>-5.06076569908952E-2</v>
      </c>
      <c r="AR799" s="18">
        <v>3.1647203649348499</v>
      </c>
      <c r="AS799" s="16">
        <v>1.1421442783436099E-2</v>
      </c>
    </row>
    <row r="800" spans="2:45" x14ac:dyDescent="0.2">
      <c r="B800" s="29"/>
      <c r="C800" s="29"/>
      <c r="D800" s="29"/>
      <c r="E800" s="14" t="s">
        <v>281</v>
      </c>
      <c r="F800" s="15">
        <v>90664.27</v>
      </c>
      <c r="G800" s="16">
        <v>1.2129434251753499</v>
      </c>
      <c r="H800" s="17">
        <v>20552.2</v>
      </c>
      <c r="I800" s="16">
        <v>1.4693289310692399</v>
      </c>
      <c r="J800" s="17">
        <v>37046.51</v>
      </c>
      <c r="K800" s="16">
        <v>1.3756869620534</v>
      </c>
      <c r="L800" s="18">
        <v>4.4114143498019702</v>
      </c>
      <c r="M800" s="16">
        <v>-0.103828008763042</v>
      </c>
      <c r="N800" s="18">
        <v>2.4473093416896798</v>
      </c>
      <c r="O800" s="16">
        <v>-6.8503779949771998E-2</v>
      </c>
      <c r="P800" s="15">
        <v>272265.2</v>
      </c>
      <c r="Q800" s="16">
        <v>1.0555949831937601</v>
      </c>
      <c r="R800" s="17">
        <v>60771.78</v>
      </c>
      <c r="S800" s="16">
        <v>0.96394741545045204</v>
      </c>
      <c r="T800" s="17">
        <v>109989.85</v>
      </c>
      <c r="U800" s="16">
        <v>0.95810671348991205</v>
      </c>
      <c r="V800" s="18">
        <v>4.4801254792931902</v>
      </c>
      <c r="W800" s="16">
        <v>4.6664980448209901E-2</v>
      </c>
      <c r="X800" s="18">
        <v>2.4753665906445002</v>
      </c>
      <c r="Y800" s="16">
        <v>4.9787005494759201E-2</v>
      </c>
      <c r="Z800" s="15">
        <v>534353.27</v>
      </c>
      <c r="AA800" s="16">
        <v>1.1265036907656301</v>
      </c>
      <c r="AB800" s="17">
        <v>120235.64</v>
      </c>
      <c r="AC800" s="16">
        <v>0.99229102555010296</v>
      </c>
      <c r="AD800" s="17">
        <v>218148.87</v>
      </c>
      <c r="AE800" s="16">
        <v>0.98626452045189295</v>
      </c>
      <c r="AF800" s="18">
        <v>4.4442169559707896</v>
      </c>
      <c r="AG800" s="16">
        <v>6.73659939709223E-2</v>
      </c>
      <c r="AH800" s="18">
        <v>2.44948905763298</v>
      </c>
      <c r="AI800" s="16">
        <v>7.0604478340999394E-2</v>
      </c>
      <c r="AJ800" s="15">
        <v>1050515.17</v>
      </c>
      <c r="AK800" s="16">
        <v>1.0040100797676099</v>
      </c>
      <c r="AL800" s="17">
        <v>232191.25</v>
      </c>
      <c r="AM800" s="16">
        <v>0.81308462372117896</v>
      </c>
      <c r="AN800" s="17">
        <v>424852.41</v>
      </c>
      <c r="AO800" s="16">
        <v>0.77622200537817798</v>
      </c>
      <c r="AP800" s="18">
        <v>4.5243529633437998</v>
      </c>
      <c r="AQ800" s="16">
        <v>0.105304216663959</v>
      </c>
      <c r="AR800" s="18">
        <v>2.4726590817738301</v>
      </c>
      <c r="AS800" s="16">
        <v>0.12824302012908001</v>
      </c>
    </row>
    <row r="801" spans="2:45" x14ac:dyDescent="0.2">
      <c r="B801" s="29"/>
      <c r="C801" s="29"/>
      <c r="D801" s="29"/>
      <c r="E801" s="14" t="s">
        <v>282</v>
      </c>
      <c r="F801" s="15">
        <v>158279.93</v>
      </c>
      <c r="G801" s="16">
        <v>0.119922465783375</v>
      </c>
      <c r="H801" s="17">
        <v>26864.03</v>
      </c>
      <c r="I801" s="16">
        <v>5.3398012568297702E-2</v>
      </c>
      <c r="J801" s="17">
        <v>51746.96</v>
      </c>
      <c r="K801" s="16">
        <v>8.4208905282764701E-2</v>
      </c>
      <c r="L801" s="18">
        <v>5.8918907550356403</v>
      </c>
      <c r="M801" s="16">
        <v>6.3152248648051898E-2</v>
      </c>
      <c r="N801" s="18">
        <v>3.0587290538419998</v>
      </c>
      <c r="O801" s="16">
        <v>3.2939740972977798E-2</v>
      </c>
      <c r="P801" s="15">
        <v>494274.88</v>
      </c>
      <c r="Q801" s="16">
        <v>0.15312258509674601</v>
      </c>
      <c r="R801" s="17">
        <v>83582.45</v>
      </c>
      <c r="S801" s="16">
        <v>0.11552722197687</v>
      </c>
      <c r="T801" s="17">
        <v>160535.10999999999</v>
      </c>
      <c r="U801" s="16">
        <v>0.140920236273058</v>
      </c>
      <c r="V801" s="18">
        <v>5.9136203832263803</v>
      </c>
      <c r="W801" s="16">
        <v>3.3701878698443197E-2</v>
      </c>
      <c r="X801" s="18">
        <v>3.0789207420108902</v>
      </c>
      <c r="Y801" s="16">
        <v>1.06951813419913E-2</v>
      </c>
      <c r="Z801" s="15">
        <v>944941.66</v>
      </c>
      <c r="AA801" s="16">
        <v>0.28278449460621002</v>
      </c>
      <c r="AB801" s="17">
        <v>161676.51</v>
      </c>
      <c r="AC801" s="16">
        <v>0.30369111078444699</v>
      </c>
      <c r="AD801" s="17">
        <v>310937.8</v>
      </c>
      <c r="AE801" s="16">
        <v>0.31396174735921101</v>
      </c>
      <c r="AF801" s="18">
        <v>5.8446440982675796</v>
      </c>
      <c r="AG801" s="16">
        <v>-1.6036479811277801E-2</v>
      </c>
      <c r="AH801" s="18">
        <v>3.0390054216631102</v>
      </c>
      <c r="AI801" s="16">
        <v>-2.37276715366041E-2</v>
      </c>
      <c r="AJ801" s="15">
        <v>1832065.13</v>
      </c>
      <c r="AK801" s="16">
        <v>0.406560473078875</v>
      </c>
      <c r="AL801" s="17">
        <v>314212.65000000002</v>
      </c>
      <c r="AM801" s="16">
        <v>0.55883295837517999</v>
      </c>
      <c r="AN801" s="17">
        <v>597869.21</v>
      </c>
      <c r="AO801" s="16">
        <v>0.47890069695702298</v>
      </c>
      <c r="AP801" s="18">
        <v>5.8306536353644596</v>
      </c>
      <c r="AQ801" s="16">
        <v>-9.7683644984657994E-2</v>
      </c>
      <c r="AR801" s="18">
        <v>3.0643242691825501</v>
      </c>
      <c r="AS801" s="16">
        <v>-4.8914862253425798E-2</v>
      </c>
    </row>
    <row r="802" spans="2:45" x14ac:dyDescent="0.2">
      <c r="B802" s="29"/>
      <c r="C802" s="29"/>
      <c r="D802" s="29"/>
      <c r="E802" s="14" t="s">
        <v>283</v>
      </c>
      <c r="F802" s="15">
        <v>156098.06</v>
      </c>
      <c r="G802" s="16">
        <v>0.33836499664761599</v>
      </c>
      <c r="H802" s="17">
        <v>24906.39</v>
      </c>
      <c r="I802" s="16">
        <v>-6.2823548656730397E-3</v>
      </c>
      <c r="J802" s="17">
        <v>50421.7</v>
      </c>
      <c r="K802" s="16">
        <v>0.37596084783837902</v>
      </c>
      <c r="L802" s="18">
        <v>6.2673900151728104</v>
      </c>
      <c r="M802" s="16">
        <v>0.34682623701091703</v>
      </c>
      <c r="N802" s="18">
        <v>3.0958507944000302</v>
      </c>
      <c r="O802" s="16">
        <v>-2.7323343720009202E-2</v>
      </c>
      <c r="P802" s="15">
        <v>489929.31</v>
      </c>
      <c r="Q802" s="16">
        <v>0.38463982257774099</v>
      </c>
      <c r="R802" s="17">
        <v>77599.899999999994</v>
      </c>
      <c r="S802" s="16">
        <v>5.1354962550850501E-2</v>
      </c>
      <c r="T802" s="17">
        <v>156870.25</v>
      </c>
      <c r="U802" s="16">
        <v>0.42231306160400101</v>
      </c>
      <c r="V802" s="18">
        <v>6.3135301720749597</v>
      </c>
      <c r="W802" s="16">
        <v>0.31700507620971102</v>
      </c>
      <c r="X802" s="18">
        <v>3.1231499280456299</v>
      </c>
      <c r="Y802" s="16">
        <v>-2.64873044080562E-2</v>
      </c>
      <c r="Z802" s="15">
        <v>928567.81</v>
      </c>
      <c r="AA802" s="16">
        <v>0.52318498819138104</v>
      </c>
      <c r="AB802" s="17">
        <v>157911.95000000001</v>
      </c>
      <c r="AC802" s="16">
        <v>0.185906919584924</v>
      </c>
      <c r="AD802" s="17">
        <v>298103.05</v>
      </c>
      <c r="AE802" s="16">
        <v>0.59285796725404005</v>
      </c>
      <c r="AF802" s="18">
        <v>5.8802884138914102</v>
      </c>
      <c r="AG802" s="16">
        <v>0.28440517804256199</v>
      </c>
      <c r="AH802" s="18">
        <v>3.1149222055929999</v>
      </c>
      <c r="AI802" s="16">
        <v>-4.3740861078009202E-2</v>
      </c>
      <c r="AJ802" s="15">
        <v>1810512.88</v>
      </c>
      <c r="AK802" s="16">
        <v>0.67949614175495898</v>
      </c>
      <c r="AL802" s="17">
        <v>339190.5</v>
      </c>
      <c r="AM802" s="16">
        <v>0.30760413920730301</v>
      </c>
      <c r="AN802" s="17">
        <v>575666.9</v>
      </c>
      <c r="AO802" s="16">
        <v>0.71339847499065301</v>
      </c>
      <c r="AP802" s="18">
        <v>5.3377464286293401</v>
      </c>
      <c r="AQ802" s="16">
        <v>0.28440717752171202</v>
      </c>
      <c r="AR802" s="18">
        <v>3.1450703175742798</v>
      </c>
      <c r="AS802" s="16">
        <v>-1.9786601733656099E-2</v>
      </c>
    </row>
    <row r="803" spans="2:45" x14ac:dyDescent="0.2">
      <c r="B803" s="29"/>
      <c r="C803" s="29"/>
      <c r="D803" s="29"/>
      <c r="E803" s="14" t="s">
        <v>284</v>
      </c>
      <c r="F803" s="15">
        <v>226949.14</v>
      </c>
      <c r="G803" s="16">
        <v>1.32496482830692</v>
      </c>
      <c r="H803" s="17">
        <v>67581.399999999994</v>
      </c>
      <c r="I803" s="16">
        <v>1.7790061496265199</v>
      </c>
      <c r="J803" s="17">
        <v>114019.99</v>
      </c>
      <c r="K803" s="16">
        <v>1.74116430014237</v>
      </c>
      <c r="L803" s="18">
        <v>3.3581597895278898</v>
      </c>
      <c r="M803" s="16">
        <v>-0.16338262561262101</v>
      </c>
      <c r="N803" s="18">
        <v>1.9904329056685599</v>
      </c>
      <c r="O803" s="16">
        <v>-0.15183309946574</v>
      </c>
      <c r="P803" s="15">
        <v>686382.63</v>
      </c>
      <c r="Q803" s="16">
        <v>1.06086197072691</v>
      </c>
      <c r="R803" s="17">
        <v>195865.21</v>
      </c>
      <c r="S803" s="16">
        <v>1.15814426567144</v>
      </c>
      <c r="T803" s="17">
        <v>333195.93</v>
      </c>
      <c r="U803" s="16">
        <v>1.1750783889679099</v>
      </c>
      <c r="V803" s="18">
        <v>3.50436215803715</v>
      </c>
      <c r="W803" s="16">
        <v>-4.50768266477614E-2</v>
      </c>
      <c r="X803" s="18">
        <v>2.0599970413804298</v>
      </c>
      <c r="Y803" s="16">
        <v>-5.2511403184504701E-2</v>
      </c>
      <c r="Z803" s="15">
        <v>1287273.5</v>
      </c>
      <c r="AA803" s="16">
        <v>0.96174986020739595</v>
      </c>
      <c r="AB803" s="17">
        <v>374105.51</v>
      </c>
      <c r="AC803" s="16">
        <v>0.91942056619866497</v>
      </c>
      <c r="AD803" s="17">
        <v>638082.39</v>
      </c>
      <c r="AE803" s="16">
        <v>0.94468242224941501</v>
      </c>
      <c r="AF803" s="18">
        <v>3.4409370233547198</v>
      </c>
      <c r="AG803" s="16">
        <v>2.2053162685738099E-2</v>
      </c>
      <c r="AH803" s="18">
        <v>2.0174095386020601</v>
      </c>
      <c r="AI803" s="16">
        <v>8.7764653820646497E-3</v>
      </c>
      <c r="AJ803" s="15">
        <v>2402890.2799999998</v>
      </c>
      <c r="AK803" s="16">
        <v>0.85662429213063296</v>
      </c>
      <c r="AL803" s="17">
        <v>677873.13</v>
      </c>
      <c r="AM803" s="16">
        <v>0.62847861468656696</v>
      </c>
      <c r="AN803" s="17">
        <v>1156969.19</v>
      </c>
      <c r="AO803" s="16">
        <v>0.63957522165429503</v>
      </c>
      <c r="AP803" s="18">
        <v>3.5447492659872801</v>
      </c>
      <c r="AQ803" s="16">
        <v>0.14009743535255301</v>
      </c>
      <c r="AR803" s="18">
        <v>2.0768835512378701</v>
      </c>
      <c r="AS803" s="16">
        <v>0.13238128242590799</v>
      </c>
    </row>
    <row r="804" spans="2:45" x14ac:dyDescent="0.2">
      <c r="B804" s="29"/>
      <c r="C804" s="29"/>
      <c r="D804" s="29"/>
      <c r="E804" s="14" t="s">
        <v>285</v>
      </c>
      <c r="F804" s="15">
        <v>93746.77</v>
      </c>
      <c r="G804" s="16">
        <v>0.99345126040431297</v>
      </c>
      <c r="H804" s="17">
        <v>39918.47</v>
      </c>
      <c r="I804" s="16">
        <v>1.79160291143454</v>
      </c>
      <c r="J804" s="17">
        <v>63110.95</v>
      </c>
      <c r="K804" s="16">
        <v>1.72823850783033</v>
      </c>
      <c r="L804" s="18">
        <v>2.34845599042248</v>
      </c>
      <c r="M804" s="16">
        <v>-0.28591159858766502</v>
      </c>
      <c r="N804" s="18">
        <v>1.4854279645608299</v>
      </c>
      <c r="O804" s="16">
        <v>-0.26932661690578003</v>
      </c>
      <c r="P804" s="15">
        <v>290416.28000000003</v>
      </c>
      <c r="Q804" s="16">
        <v>0.55411021181002995</v>
      </c>
      <c r="R804" s="17">
        <v>117338.77</v>
      </c>
      <c r="S804" s="16">
        <v>0.90408821794525396</v>
      </c>
      <c r="T804" s="17">
        <v>187166.26</v>
      </c>
      <c r="U804" s="16">
        <v>0.88354001498046497</v>
      </c>
      <c r="V804" s="18">
        <v>2.47502406919725</v>
      </c>
      <c r="W804" s="16">
        <v>-0.183803461854774</v>
      </c>
      <c r="X804" s="18">
        <v>1.55164867855991</v>
      </c>
      <c r="Y804" s="16">
        <v>-0.17489928568034799</v>
      </c>
      <c r="Z804" s="15">
        <v>521325.99</v>
      </c>
      <c r="AA804" s="16">
        <v>0.34321933500430801</v>
      </c>
      <c r="AB804" s="17">
        <v>219790.28</v>
      </c>
      <c r="AC804" s="16">
        <v>0.57030542576663701</v>
      </c>
      <c r="AD804" s="17">
        <v>351499.98</v>
      </c>
      <c r="AE804" s="16">
        <v>0.56042369301301298</v>
      </c>
      <c r="AF804" s="18">
        <v>2.37192468201961</v>
      </c>
      <c r="AG804" s="16">
        <v>-0.144612689376313</v>
      </c>
      <c r="AH804" s="18">
        <v>1.4831465708760501</v>
      </c>
      <c r="AI804" s="16">
        <v>-0.13919575752487201</v>
      </c>
      <c r="AJ804" s="15">
        <v>1036596.58</v>
      </c>
      <c r="AK804" s="16">
        <v>0.24689214775559501</v>
      </c>
      <c r="AL804" s="17">
        <v>415953.48</v>
      </c>
      <c r="AM804" s="16">
        <v>0.28453319475293498</v>
      </c>
      <c r="AN804" s="17">
        <v>666566.75</v>
      </c>
      <c r="AO804" s="16">
        <v>0.27652928118547498</v>
      </c>
      <c r="AP804" s="18">
        <v>2.4920973855057098</v>
      </c>
      <c r="AQ804" s="16">
        <v>-2.9303288658554E-2</v>
      </c>
      <c r="AR804" s="18">
        <v>1.55512794480073</v>
      </c>
      <c r="AS804" s="16">
        <v>-2.3216963266488401E-2</v>
      </c>
    </row>
    <row r="805" spans="2:45" x14ac:dyDescent="0.2">
      <c r="B805" s="29"/>
      <c r="C805" s="29"/>
      <c r="D805" s="29"/>
      <c r="E805" s="14" t="s">
        <v>286</v>
      </c>
      <c r="F805" s="15">
        <v>96439.6</v>
      </c>
      <c r="G805" s="16">
        <v>0.43159439811403999</v>
      </c>
      <c r="H805" s="17">
        <v>22000.69</v>
      </c>
      <c r="I805" s="16">
        <v>0.89984257707290105</v>
      </c>
      <c r="J805" s="17">
        <v>29633.46</v>
      </c>
      <c r="K805" s="16">
        <v>0.51853155722268696</v>
      </c>
      <c r="L805" s="18">
        <v>4.3834806999235001</v>
      </c>
      <c r="M805" s="16">
        <v>-0.24646683078357701</v>
      </c>
      <c r="N805" s="18">
        <v>3.2544157853993401</v>
      </c>
      <c r="O805" s="16">
        <v>-5.7250808318827701E-2</v>
      </c>
      <c r="P805" s="15">
        <v>300741.8</v>
      </c>
      <c r="Q805" s="16">
        <v>0.42835030896190202</v>
      </c>
      <c r="R805" s="17">
        <v>67450.490000000005</v>
      </c>
      <c r="S805" s="16">
        <v>0.87394068944402603</v>
      </c>
      <c r="T805" s="17">
        <v>90697.77</v>
      </c>
      <c r="U805" s="16">
        <v>0.47705965725184901</v>
      </c>
      <c r="V805" s="18">
        <v>4.4587044512204397</v>
      </c>
      <c r="W805" s="16">
        <v>-0.23778254188734499</v>
      </c>
      <c r="X805" s="18">
        <v>3.3158676337907802</v>
      </c>
      <c r="Y805" s="16">
        <v>-3.2977238292848397E-2</v>
      </c>
      <c r="Z805" s="15">
        <v>582150.06000000006</v>
      </c>
      <c r="AA805" s="16">
        <v>0.29399930030909999</v>
      </c>
      <c r="AB805" s="17">
        <v>128917.84</v>
      </c>
      <c r="AC805" s="16">
        <v>0.707980743956519</v>
      </c>
      <c r="AD805" s="17">
        <v>176307.58</v>
      </c>
      <c r="AE805" s="16">
        <v>0.356494095926707</v>
      </c>
      <c r="AF805" s="18">
        <v>4.5156671877220402</v>
      </c>
      <c r="AG805" s="16">
        <v>-0.24238062701364901</v>
      </c>
      <c r="AH805" s="18">
        <v>3.3019003493780601</v>
      </c>
      <c r="AI805" s="16">
        <v>-4.60708202160761E-2</v>
      </c>
      <c r="AJ805" s="15">
        <v>1175232.94</v>
      </c>
      <c r="AK805" s="16">
        <v>5.0511873754322999E-2</v>
      </c>
      <c r="AL805" s="17">
        <v>229763.36</v>
      </c>
      <c r="AM805" s="16">
        <v>0.250310028927689</v>
      </c>
      <c r="AN805" s="17">
        <v>340101.03</v>
      </c>
      <c r="AO805" s="16">
        <v>6.02181841987132E-2</v>
      </c>
      <c r="AP805" s="18">
        <v>5.1149710728464299</v>
      </c>
      <c r="AQ805" s="16">
        <v>-0.15979889031580399</v>
      </c>
      <c r="AR805" s="18">
        <v>3.45554066684244</v>
      </c>
      <c r="AS805" s="16">
        <v>-9.1550122314927804E-3</v>
      </c>
    </row>
    <row r="806" spans="2:45" x14ac:dyDescent="0.2">
      <c r="B806" s="29"/>
      <c r="C806" s="29"/>
      <c r="D806" s="29"/>
      <c r="E806" s="14" t="s">
        <v>287</v>
      </c>
      <c r="F806" s="15">
        <v>121938.34</v>
      </c>
      <c r="G806" s="16">
        <v>0.53458057142195503</v>
      </c>
      <c r="H806" s="17">
        <v>29915.439999999999</v>
      </c>
      <c r="I806" s="16">
        <v>0.99298219433339197</v>
      </c>
      <c r="J806" s="17">
        <v>38189.99</v>
      </c>
      <c r="K806" s="16">
        <v>0.55747699264531403</v>
      </c>
      <c r="L806" s="18">
        <v>4.0761005019481598</v>
      </c>
      <c r="M806" s="16">
        <v>-0.230007886781328</v>
      </c>
      <c r="N806" s="18">
        <v>3.19293982533119</v>
      </c>
      <c r="O806" s="16">
        <v>-1.4700969151698299E-2</v>
      </c>
      <c r="P806" s="15">
        <v>375905</v>
      </c>
      <c r="Q806" s="16">
        <v>0.45133927606198498</v>
      </c>
      <c r="R806" s="17">
        <v>90567.02</v>
      </c>
      <c r="S806" s="16">
        <v>0.88724344407734701</v>
      </c>
      <c r="T806" s="17">
        <v>117114.54</v>
      </c>
      <c r="U806" s="16">
        <v>0.47611914319086301</v>
      </c>
      <c r="V806" s="18">
        <v>4.1505726919136796</v>
      </c>
      <c r="W806" s="16">
        <v>-0.23097400040431501</v>
      </c>
      <c r="X806" s="18">
        <v>3.20972101329177</v>
      </c>
      <c r="Y806" s="16">
        <v>-1.6787172799149701E-2</v>
      </c>
      <c r="Z806" s="15">
        <v>740406.79</v>
      </c>
      <c r="AA806" s="16">
        <v>0.27521227766703898</v>
      </c>
      <c r="AB806" s="17">
        <v>182554.23</v>
      </c>
      <c r="AC806" s="16">
        <v>0.64846769200095</v>
      </c>
      <c r="AD806" s="17">
        <v>238409.37</v>
      </c>
      <c r="AE806" s="16">
        <v>0.29582901860246003</v>
      </c>
      <c r="AF806" s="18">
        <v>4.0558183176582698</v>
      </c>
      <c r="AG806" s="16">
        <v>-0.22642567770366501</v>
      </c>
      <c r="AH806" s="18">
        <v>3.1056111175496199</v>
      </c>
      <c r="AI806" s="16">
        <v>-1.59100781348884E-2</v>
      </c>
      <c r="AJ806" s="15">
        <v>1489333.18</v>
      </c>
      <c r="AK806" s="16">
        <v>7.59689237217087E-2</v>
      </c>
      <c r="AL806" s="17">
        <v>324032.33</v>
      </c>
      <c r="AM806" s="16">
        <v>0.238118562401961</v>
      </c>
      <c r="AN806" s="17">
        <v>461719.53</v>
      </c>
      <c r="AO806" s="16">
        <v>6.7687112229703403E-2</v>
      </c>
      <c r="AP806" s="18">
        <v>4.5962487138243304</v>
      </c>
      <c r="AQ806" s="16">
        <v>-0.13096454863392101</v>
      </c>
      <c r="AR806" s="18">
        <v>3.2256230963416299</v>
      </c>
      <c r="AS806" s="16">
        <v>7.75677761503558E-3</v>
      </c>
    </row>
    <row r="807" spans="2:45" x14ac:dyDescent="0.2">
      <c r="B807" s="29"/>
      <c r="C807" s="29"/>
      <c r="D807" s="29"/>
      <c r="E807" s="14" t="s">
        <v>288</v>
      </c>
      <c r="F807" s="15">
        <v>172780.91</v>
      </c>
      <c r="G807" s="16">
        <v>0.16186055137719199</v>
      </c>
      <c r="H807" s="17">
        <v>28338.95</v>
      </c>
      <c r="I807" s="16">
        <v>0.113024916343299</v>
      </c>
      <c r="J807" s="17">
        <v>56822.79</v>
      </c>
      <c r="K807" s="16">
        <v>0.12700831469953699</v>
      </c>
      <c r="L807" s="18">
        <v>6.0969411357866097</v>
      </c>
      <c r="M807" s="16">
        <v>4.3876497566951798E-2</v>
      </c>
      <c r="N807" s="18">
        <v>3.04069740327781</v>
      </c>
      <c r="O807" s="16">
        <v>3.0924560380858699E-2</v>
      </c>
      <c r="P807" s="15">
        <v>535249.75</v>
      </c>
      <c r="Q807" s="16">
        <v>0.17969351228655001</v>
      </c>
      <c r="R807" s="17">
        <v>88214.54</v>
      </c>
      <c r="S807" s="16">
        <v>0.16579050761544101</v>
      </c>
      <c r="T807" s="17">
        <v>176380.42</v>
      </c>
      <c r="U807" s="16">
        <v>0.17636401009651101</v>
      </c>
      <c r="V807" s="18">
        <v>6.0675910116404896</v>
      </c>
      <c r="W807" s="16">
        <v>1.19258173576545E-2</v>
      </c>
      <c r="X807" s="18">
        <v>3.0346324722437998</v>
      </c>
      <c r="Y807" s="16">
        <v>2.8303332654366201E-3</v>
      </c>
      <c r="Z807" s="15">
        <v>1005789.42</v>
      </c>
      <c r="AA807" s="16">
        <v>0.378751316033894</v>
      </c>
      <c r="AB807" s="17">
        <v>167379.81</v>
      </c>
      <c r="AC807" s="16">
        <v>0.40628429491708901</v>
      </c>
      <c r="AD807" s="17">
        <v>334963.93</v>
      </c>
      <c r="AE807" s="16">
        <v>0.41165087168292203</v>
      </c>
      <c r="AF807" s="18">
        <v>6.0090247443822502</v>
      </c>
      <c r="AG807" s="16">
        <v>-1.9578529734500499E-2</v>
      </c>
      <c r="AH807" s="18">
        <v>3.00267978107374</v>
      </c>
      <c r="AI807" s="16">
        <v>-2.33057311187761E-2</v>
      </c>
      <c r="AJ807" s="15">
        <v>1855285.07</v>
      </c>
      <c r="AK807" s="16">
        <v>0.72639529743742204</v>
      </c>
      <c r="AL807" s="17">
        <v>303574.18</v>
      </c>
      <c r="AM807" s="16">
        <v>0.79848575473392702</v>
      </c>
      <c r="AN807" s="17">
        <v>610931.98</v>
      </c>
      <c r="AO807" s="16">
        <v>0.78369540736927501</v>
      </c>
      <c r="AP807" s="18">
        <v>6.1114718979064699</v>
      </c>
      <c r="AQ807" s="16">
        <v>-4.00839745918199E-2</v>
      </c>
      <c r="AR807" s="18">
        <v>3.0368111847737902</v>
      </c>
      <c r="AS807" s="16">
        <v>-3.21243804828555E-2</v>
      </c>
    </row>
    <row r="808" spans="2:45" x14ac:dyDescent="0.2">
      <c r="B808" s="29"/>
      <c r="C808" s="29"/>
      <c r="D808" s="29"/>
      <c r="E808" s="14" t="s">
        <v>289</v>
      </c>
      <c r="F808" s="15">
        <v>84348.68</v>
      </c>
      <c r="G808" s="16">
        <v>0.303797844024076</v>
      </c>
      <c r="H808" s="17">
        <v>21207.46</v>
      </c>
      <c r="I808" s="16">
        <v>0.640900692340309</v>
      </c>
      <c r="J808" s="17">
        <v>37629.589999999997</v>
      </c>
      <c r="K808" s="16">
        <v>0.56500953239684004</v>
      </c>
      <c r="L808" s="18">
        <v>3.9773117572778598</v>
      </c>
      <c r="M808" s="16">
        <v>-0.20543769034276199</v>
      </c>
      <c r="N808" s="18">
        <v>2.24155192761866</v>
      </c>
      <c r="O808" s="16">
        <v>-0.166907410444149</v>
      </c>
      <c r="P808" s="15">
        <v>256405.49</v>
      </c>
      <c r="Q808" s="16">
        <v>0.219835073646441</v>
      </c>
      <c r="R808" s="17">
        <v>60923.95</v>
      </c>
      <c r="S808" s="16">
        <v>0.34597723165987398</v>
      </c>
      <c r="T808" s="17">
        <v>109946.47</v>
      </c>
      <c r="U808" s="16">
        <v>0.31718039349676602</v>
      </c>
      <c r="V808" s="18">
        <v>4.2086156593589203</v>
      </c>
      <c r="W808" s="16">
        <v>-9.3717898822012896E-2</v>
      </c>
      <c r="X808" s="18">
        <v>2.33209388168624</v>
      </c>
      <c r="Y808" s="16">
        <v>-7.3904318900388594E-2</v>
      </c>
      <c r="Z808" s="15">
        <v>496315.87</v>
      </c>
      <c r="AA808" s="16">
        <v>0.32615117490351297</v>
      </c>
      <c r="AB808" s="17">
        <v>119891.01</v>
      </c>
      <c r="AC808" s="16">
        <v>0.41375122975510298</v>
      </c>
      <c r="AD808" s="17">
        <v>216503.22</v>
      </c>
      <c r="AE808" s="16">
        <v>0.395981335781455</v>
      </c>
      <c r="AF808" s="18">
        <v>4.1397254890087298</v>
      </c>
      <c r="AG808" s="16">
        <v>-6.1962849621545101E-2</v>
      </c>
      <c r="AH808" s="18">
        <v>2.2924179603425801</v>
      </c>
      <c r="AI808" s="16">
        <v>-5.0022274000426803E-2</v>
      </c>
      <c r="AJ808" s="15">
        <v>987474.21</v>
      </c>
      <c r="AK808" s="16">
        <v>0.49555196085310599</v>
      </c>
      <c r="AL808" s="17">
        <v>230228.73</v>
      </c>
      <c r="AM808" s="16">
        <v>0.484911805504182</v>
      </c>
      <c r="AN808" s="17">
        <v>417746.08</v>
      </c>
      <c r="AO808" s="16">
        <v>0.45107878603294299</v>
      </c>
      <c r="AP808" s="18">
        <v>4.2891007130170102</v>
      </c>
      <c r="AQ808" s="16">
        <v>7.1655133385589397E-3</v>
      </c>
      <c r="AR808" s="18">
        <v>2.3638144252604398</v>
      </c>
      <c r="AS808" s="16">
        <v>3.0648352968998E-2</v>
      </c>
    </row>
    <row r="809" spans="2:45" x14ac:dyDescent="0.2">
      <c r="B809" s="29"/>
      <c r="C809" s="29"/>
      <c r="D809" s="29"/>
      <c r="E809" s="14" t="s">
        <v>290</v>
      </c>
      <c r="F809" s="15">
        <v>51094.35</v>
      </c>
      <c r="G809" s="16">
        <v>0.25316668052415098</v>
      </c>
      <c r="H809" s="17">
        <v>9188.76</v>
      </c>
      <c r="I809" s="16">
        <v>0.245177166954853</v>
      </c>
      <c r="J809" s="17">
        <v>14563.69</v>
      </c>
      <c r="K809" s="16">
        <v>0.29414299855867598</v>
      </c>
      <c r="L809" s="18">
        <v>5.5605272093296598</v>
      </c>
      <c r="M809" s="16">
        <v>6.4163669085232997E-3</v>
      </c>
      <c r="N809" s="18">
        <v>3.5083382027494401</v>
      </c>
      <c r="O809" s="16">
        <v>-3.1662898211527603E-2</v>
      </c>
      <c r="P809" s="15">
        <v>146604.16</v>
      </c>
      <c r="Q809" s="16">
        <v>0.15015200639736301</v>
      </c>
      <c r="R809" s="17">
        <v>26527.8</v>
      </c>
      <c r="S809" s="16">
        <v>0.175388435398564</v>
      </c>
      <c r="T809" s="17">
        <v>40894.839999999997</v>
      </c>
      <c r="U809" s="16">
        <v>0.111956921323336</v>
      </c>
      <c r="V809" s="18">
        <v>5.5264349097927497</v>
      </c>
      <c r="W809" s="16">
        <v>-2.1470714056025499E-2</v>
      </c>
      <c r="X809" s="18">
        <v>3.5849060663888199</v>
      </c>
      <c r="Y809" s="16">
        <v>3.4349428778743397E-2</v>
      </c>
      <c r="Z809" s="15">
        <v>280295.78999999998</v>
      </c>
      <c r="AA809" s="16">
        <v>0.109439564697348</v>
      </c>
      <c r="AB809" s="17">
        <v>49703.08</v>
      </c>
      <c r="AC809" s="16">
        <v>0.15119459727130499</v>
      </c>
      <c r="AD809" s="17">
        <v>77242.09</v>
      </c>
      <c r="AE809" s="16">
        <v>6.7765026720359403E-2</v>
      </c>
      <c r="AF809" s="18">
        <v>5.6394048417120199</v>
      </c>
      <c r="AG809" s="16">
        <v>-3.6271046331288997E-2</v>
      </c>
      <c r="AH809" s="18">
        <v>3.62879603594362</v>
      </c>
      <c r="AI809" s="16">
        <v>3.9029689991806699E-2</v>
      </c>
      <c r="AJ809" s="15">
        <v>561885.64</v>
      </c>
      <c r="AK809" s="16">
        <v>7.1893642846288103E-2</v>
      </c>
      <c r="AL809" s="17">
        <v>98050.18</v>
      </c>
      <c r="AM809" s="16">
        <v>0.25140925270265002</v>
      </c>
      <c r="AN809" s="17">
        <v>155993.49</v>
      </c>
      <c r="AO809" s="16">
        <v>3.51688749421342E-2</v>
      </c>
      <c r="AP809" s="18">
        <v>5.7305926414413504</v>
      </c>
      <c r="AQ809" s="16">
        <v>-0.14345076118677</v>
      </c>
      <c r="AR809" s="18">
        <v>3.6019813390930602</v>
      </c>
      <c r="AS809" s="16">
        <v>3.5477078951206803E-2</v>
      </c>
    </row>
    <row r="810" spans="2:45" x14ac:dyDescent="0.2">
      <c r="B810" s="29"/>
      <c r="C810" s="29"/>
      <c r="D810" s="29"/>
      <c r="E810" s="14" t="s">
        <v>291</v>
      </c>
      <c r="F810" s="15">
        <v>25100.99</v>
      </c>
      <c r="G810" s="16">
        <v>8.6644582532812195E-2</v>
      </c>
      <c r="H810" s="17">
        <v>3523.41</v>
      </c>
      <c r="I810" s="16">
        <v>2.2158205759741E-2</v>
      </c>
      <c r="J810" s="17">
        <v>7599.62</v>
      </c>
      <c r="K810" s="16">
        <v>4.1391917298384699E-2</v>
      </c>
      <c r="L810" s="18">
        <v>7.1240616334743896</v>
      </c>
      <c r="M810" s="16">
        <v>6.3088449918709294E-2</v>
      </c>
      <c r="N810" s="18">
        <v>3.3029269884546899</v>
      </c>
      <c r="O810" s="16">
        <v>4.3454020031021098E-2</v>
      </c>
      <c r="P810" s="15">
        <v>84829.09</v>
      </c>
      <c r="Q810" s="16">
        <v>0.106401979467369</v>
      </c>
      <c r="R810" s="17">
        <v>12421.08</v>
      </c>
      <c r="S810" s="16">
        <v>7.4030775828972398E-2</v>
      </c>
      <c r="T810" s="17">
        <v>26622.59</v>
      </c>
      <c r="U810" s="16">
        <v>8.79840945824725E-2</v>
      </c>
      <c r="V810" s="18">
        <v>6.82944558766226</v>
      </c>
      <c r="W810" s="16">
        <v>3.0139921841077201E-2</v>
      </c>
      <c r="X810" s="18">
        <v>3.1863575256952799</v>
      </c>
      <c r="Y810" s="16">
        <v>1.69284504953768E-2</v>
      </c>
      <c r="Z810" s="15">
        <v>165957.6</v>
      </c>
      <c r="AA810" s="16">
        <v>0.136141515605673</v>
      </c>
      <c r="AB810" s="17">
        <v>24947.41</v>
      </c>
      <c r="AC810" s="16">
        <v>0.14215725773222301</v>
      </c>
      <c r="AD810" s="17">
        <v>53260.56</v>
      </c>
      <c r="AE810" s="16">
        <v>0.14107487866298099</v>
      </c>
      <c r="AF810" s="18">
        <v>6.6522977735965396</v>
      </c>
      <c r="AG810" s="16">
        <v>-5.2669998687348701E-3</v>
      </c>
      <c r="AH810" s="18">
        <v>3.1159567229484599</v>
      </c>
      <c r="AI810" s="16">
        <v>-4.3234349906015801E-3</v>
      </c>
      <c r="AJ810" s="15">
        <v>369953.02</v>
      </c>
      <c r="AK810" s="16">
        <v>0.19294882870117</v>
      </c>
      <c r="AL810" s="17">
        <v>59388.21</v>
      </c>
      <c r="AM810" s="16">
        <v>0.29499100958265501</v>
      </c>
      <c r="AN810" s="17">
        <v>124846.8</v>
      </c>
      <c r="AO810" s="16">
        <v>0.25673707862996897</v>
      </c>
      <c r="AP810" s="18">
        <v>6.2294017617301503</v>
      </c>
      <c r="AQ810" s="16">
        <v>-7.8797597918746298E-2</v>
      </c>
      <c r="AR810" s="18">
        <v>2.9632559264634701</v>
      </c>
      <c r="AS810" s="16">
        <v>-5.0757036625622698E-2</v>
      </c>
    </row>
    <row r="811" spans="2:45" x14ac:dyDescent="0.2">
      <c r="B811" s="29"/>
      <c r="C811" s="29"/>
      <c r="D811" s="29"/>
      <c r="E811" s="14" t="s">
        <v>292</v>
      </c>
      <c r="F811" s="15">
        <v>339715.38</v>
      </c>
      <c r="G811" s="16">
        <v>0.56071166883978796</v>
      </c>
      <c r="H811" s="17">
        <v>55397.9</v>
      </c>
      <c r="I811" s="16">
        <v>0.69958275809173198</v>
      </c>
      <c r="J811" s="17">
        <v>109158.24</v>
      </c>
      <c r="K811" s="16">
        <v>0.62246469083270395</v>
      </c>
      <c r="L811" s="18">
        <v>6.1322790214069496</v>
      </c>
      <c r="M811" s="16">
        <v>-8.1708930377633798E-2</v>
      </c>
      <c r="N811" s="18">
        <v>3.1121368391428801</v>
      </c>
      <c r="O811" s="16">
        <v>-3.8061242467607698E-2</v>
      </c>
      <c r="P811" s="15">
        <v>1105505.01</v>
      </c>
      <c r="Q811" s="16">
        <v>0.72463829093378795</v>
      </c>
      <c r="R811" s="17">
        <v>181011.58</v>
      </c>
      <c r="S811" s="16">
        <v>0.871807195924727</v>
      </c>
      <c r="T811" s="17">
        <v>356790.66</v>
      </c>
      <c r="U811" s="16">
        <v>0.79178141381883305</v>
      </c>
      <c r="V811" s="18">
        <v>6.1073717493654298</v>
      </c>
      <c r="W811" s="16">
        <v>-7.8623965818355804E-2</v>
      </c>
      <c r="X811" s="18">
        <v>3.0984695899830998</v>
      </c>
      <c r="Y811" s="16">
        <v>-3.7472831433127997E-2</v>
      </c>
      <c r="Z811" s="15">
        <v>2125919.65</v>
      </c>
      <c r="AA811" s="16">
        <v>0.74606922253280294</v>
      </c>
      <c r="AB811" s="17">
        <v>349759.86</v>
      </c>
      <c r="AC811" s="16">
        <v>0.888479455407575</v>
      </c>
      <c r="AD811" s="17">
        <v>690403.88</v>
      </c>
      <c r="AE811" s="16">
        <v>0.80791574070643202</v>
      </c>
      <c r="AF811" s="18">
        <v>6.0782265008912102</v>
      </c>
      <c r="AG811" s="16">
        <v>-7.5409998486871105E-2</v>
      </c>
      <c r="AH811" s="18">
        <v>3.07924058885648</v>
      </c>
      <c r="AI811" s="16">
        <v>-3.4208739257650798E-2</v>
      </c>
      <c r="AJ811" s="15">
        <v>4144623.94</v>
      </c>
      <c r="AK811" s="16">
        <v>0.78681173370751001</v>
      </c>
      <c r="AL811" s="17">
        <v>689032.84</v>
      </c>
      <c r="AM811" s="16">
        <v>0.90213052482193801</v>
      </c>
      <c r="AN811" s="17">
        <v>1382113.69</v>
      </c>
      <c r="AO811" s="16">
        <v>0.85192860622642197</v>
      </c>
      <c r="AP811" s="18">
        <v>6.0151326604403899</v>
      </c>
      <c r="AQ811" s="16">
        <v>-6.0626118770279201E-2</v>
      </c>
      <c r="AR811" s="18">
        <v>2.9987576058232999</v>
      </c>
      <c r="AS811" s="16">
        <v>-3.5161653802409799E-2</v>
      </c>
    </row>
    <row r="812" spans="2:45" x14ac:dyDescent="0.2">
      <c r="B812" s="29"/>
      <c r="C812" s="29"/>
      <c r="D812" s="29"/>
      <c r="E812" s="14" t="s">
        <v>293</v>
      </c>
      <c r="F812" s="15">
        <v>58909.11</v>
      </c>
      <c r="G812" s="16">
        <v>0.150474404536035</v>
      </c>
      <c r="H812" s="17">
        <v>13269</v>
      </c>
      <c r="I812" s="16">
        <v>0.63876521406208497</v>
      </c>
      <c r="J812" s="17">
        <v>23792.65</v>
      </c>
      <c r="K812" s="16">
        <v>0.60588732772719001</v>
      </c>
      <c r="L812" s="18">
        <v>4.4396043409450598</v>
      </c>
      <c r="M812" s="16">
        <v>-0.29796264000240802</v>
      </c>
      <c r="N812" s="18">
        <v>2.4759373167763998</v>
      </c>
      <c r="O812" s="16">
        <v>-0.28358958647223398</v>
      </c>
      <c r="P812" s="15">
        <v>178637.59</v>
      </c>
      <c r="Q812" s="16">
        <v>0.13354428303403801</v>
      </c>
      <c r="R812" s="17">
        <v>38410.339999999997</v>
      </c>
      <c r="S812" s="16">
        <v>0.45106705940708902</v>
      </c>
      <c r="T812" s="17">
        <v>69514.55</v>
      </c>
      <c r="U812" s="16">
        <v>0.45654699219999001</v>
      </c>
      <c r="V812" s="18">
        <v>4.6507682566725501</v>
      </c>
      <c r="W812" s="16">
        <v>-0.21882019463855201</v>
      </c>
      <c r="X812" s="18">
        <v>2.5697870445827502</v>
      </c>
      <c r="Y812" s="16">
        <v>-0.221759209208955</v>
      </c>
      <c r="Z812" s="15">
        <v>332585.76</v>
      </c>
      <c r="AA812" s="16">
        <v>0.256832752423238</v>
      </c>
      <c r="AB812" s="17">
        <v>73440.78</v>
      </c>
      <c r="AC812" s="16">
        <v>0.56079778362267896</v>
      </c>
      <c r="AD812" s="17">
        <v>133110.84</v>
      </c>
      <c r="AE812" s="16">
        <v>0.57884983217635599</v>
      </c>
      <c r="AF812" s="18">
        <v>4.5286251044719297</v>
      </c>
      <c r="AG812" s="16">
        <v>-0.194749783981577</v>
      </c>
      <c r="AH812" s="18">
        <v>2.4985625513294001</v>
      </c>
      <c r="AI812" s="16">
        <v>-0.20395674952141299</v>
      </c>
      <c r="AJ812" s="15">
        <v>647076.81000000006</v>
      </c>
      <c r="AK812" s="16">
        <v>0.71123443054075097</v>
      </c>
      <c r="AL812" s="17">
        <v>136100.31</v>
      </c>
      <c r="AM812" s="16">
        <v>0.77561878738689904</v>
      </c>
      <c r="AN812" s="17">
        <v>246924.31</v>
      </c>
      <c r="AO812" s="16">
        <v>0.81002309549743001</v>
      </c>
      <c r="AP812" s="18">
        <v>4.7544109928919296</v>
      </c>
      <c r="AQ812" s="16">
        <v>-3.6260236320713901E-2</v>
      </c>
      <c r="AR812" s="18">
        <v>2.62054720331101</v>
      </c>
      <c r="AS812" s="16">
        <v>-5.4578676483423703E-2</v>
      </c>
    </row>
    <row r="813" spans="2:45" x14ac:dyDescent="0.2">
      <c r="B813" s="29"/>
      <c r="C813" s="29"/>
      <c r="D813" s="29"/>
      <c r="E813" s="14" t="s">
        <v>294</v>
      </c>
      <c r="F813" s="15">
        <v>163978.67000000001</v>
      </c>
      <c r="G813" s="16">
        <v>0.14401762462815401</v>
      </c>
      <c r="H813" s="17">
        <v>23720.55</v>
      </c>
      <c r="I813" s="16">
        <v>0.32899701150687499</v>
      </c>
      <c r="J813" s="17">
        <v>46972.959999999999</v>
      </c>
      <c r="K813" s="16">
        <v>0.16571953269926401</v>
      </c>
      <c r="L813" s="18">
        <v>6.9129370946289201</v>
      </c>
      <c r="M813" s="16">
        <v>-0.13918721056338801</v>
      </c>
      <c r="N813" s="18">
        <v>3.4909162633140398</v>
      </c>
      <c r="O813" s="16">
        <v>-1.86167491084736E-2</v>
      </c>
      <c r="P813" s="15">
        <v>496431.03</v>
      </c>
      <c r="Q813" s="16">
        <v>5.6865383756853898E-2</v>
      </c>
      <c r="R813" s="17">
        <v>70256.509999999995</v>
      </c>
      <c r="S813" s="16">
        <v>0.15881349812636</v>
      </c>
      <c r="T813" s="17">
        <v>140399.88</v>
      </c>
      <c r="U813" s="16">
        <v>1.5849141353502901E-2</v>
      </c>
      <c r="V813" s="18">
        <v>7.0659790815114496</v>
      </c>
      <c r="W813" s="16">
        <v>-8.7976291727997605E-2</v>
      </c>
      <c r="X813" s="18">
        <v>3.5358365690910798</v>
      </c>
      <c r="Y813" s="16">
        <v>4.0376312518905499E-2</v>
      </c>
      <c r="Z813" s="15">
        <v>950638.86</v>
      </c>
      <c r="AA813" s="16">
        <v>4.3444550433509997E-2</v>
      </c>
      <c r="AB813" s="17">
        <v>133703.35999999999</v>
      </c>
      <c r="AC813" s="16">
        <v>0.13969088132118301</v>
      </c>
      <c r="AD813" s="17">
        <v>266932.21999999997</v>
      </c>
      <c r="AE813" s="16">
        <v>3.7798334626042698E-3</v>
      </c>
      <c r="AF813" s="18">
        <v>7.1100596125632096</v>
      </c>
      <c r="AG813" s="16">
        <v>-8.4449505093959903E-2</v>
      </c>
      <c r="AH813" s="18">
        <v>3.56134924438871</v>
      </c>
      <c r="AI813" s="16">
        <v>3.9515355507870401E-2</v>
      </c>
      <c r="AJ813" s="15">
        <v>1894503.51</v>
      </c>
      <c r="AK813" s="16">
        <v>5.0350022051211002E-2</v>
      </c>
      <c r="AL813" s="17">
        <v>258776.42</v>
      </c>
      <c r="AM813" s="16">
        <v>0.14247315969896901</v>
      </c>
      <c r="AN813" s="17">
        <v>535196.84</v>
      </c>
      <c r="AO813" s="16">
        <v>1.51847265845938E-2</v>
      </c>
      <c r="AP813" s="18">
        <v>7.3210051750464702</v>
      </c>
      <c r="AQ813" s="16">
        <v>-8.0634837558924796E-2</v>
      </c>
      <c r="AR813" s="18">
        <v>3.5398256648899502</v>
      </c>
      <c r="AS813" s="16">
        <v>3.4639307059833799E-2</v>
      </c>
    </row>
    <row r="814" spans="2:45" x14ac:dyDescent="0.2">
      <c r="B814" s="29"/>
      <c r="C814" s="29"/>
      <c r="D814" s="29"/>
      <c r="E814" s="14" t="s">
        <v>295</v>
      </c>
      <c r="F814" s="15">
        <v>27621.3</v>
      </c>
      <c r="G814" s="16">
        <v>-3.7553843226920798E-2</v>
      </c>
      <c r="H814" s="17">
        <v>4475.04</v>
      </c>
      <c r="I814" s="16">
        <v>-6.1564981063703998E-2</v>
      </c>
      <c r="J814" s="17">
        <v>8253.2800000000007</v>
      </c>
      <c r="K814" s="16">
        <v>-5.6031164897857297E-2</v>
      </c>
      <c r="L814" s="18">
        <v>6.17230237048161</v>
      </c>
      <c r="M814" s="16">
        <v>2.55863617110106E-2</v>
      </c>
      <c r="N814" s="18">
        <v>3.3467057945447101</v>
      </c>
      <c r="O814" s="16">
        <v>1.9574080185536101E-2</v>
      </c>
      <c r="P814" s="15">
        <v>99010.44</v>
      </c>
      <c r="Q814" s="16">
        <v>4.7891531166881898E-2</v>
      </c>
      <c r="R814" s="17">
        <v>16307.98</v>
      </c>
      <c r="S814" s="16">
        <v>-3.26727071330205E-4</v>
      </c>
      <c r="T814" s="17">
        <v>30210.91</v>
      </c>
      <c r="U814" s="16">
        <v>-2.7190848927549399E-3</v>
      </c>
      <c r="V814" s="18">
        <v>6.0712877989793999</v>
      </c>
      <c r="W814" s="16">
        <v>4.8234017597520197E-2</v>
      </c>
      <c r="X814" s="18">
        <v>3.27730743628709</v>
      </c>
      <c r="Y814" s="16">
        <v>5.0748605827069602E-2</v>
      </c>
      <c r="Z814" s="15">
        <v>199266.63</v>
      </c>
      <c r="AA814" s="16">
        <v>0.100078409584441</v>
      </c>
      <c r="AB814" s="17">
        <v>32687.48</v>
      </c>
      <c r="AC814" s="16">
        <v>7.1339891002673197E-2</v>
      </c>
      <c r="AD814" s="17">
        <v>63382.47</v>
      </c>
      <c r="AE814" s="16">
        <v>8.9020802613822905E-2</v>
      </c>
      <c r="AF814" s="18">
        <v>6.0961147815616297</v>
      </c>
      <c r="AG814" s="16">
        <v>2.6824837591804401E-2</v>
      </c>
      <c r="AH814" s="18">
        <v>3.14387605910593</v>
      </c>
      <c r="AI814" s="16">
        <v>1.01537151026669E-2</v>
      </c>
      <c r="AJ814" s="15">
        <v>442470.69</v>
      </c>
      <c r="AK814" s="16">
        <v>-1.4741972888445601E-2</v>
      </c>
      <c r="AL814" s="17">
        <v>71429.009999999995</v>
      </c>
      <c r="AM814" s="16">
        <v>2.98897081405235E-2</v>
      </c>
      <c r="AN814" s="17">
        <v>144981.94</v>
      </c>
      <c r="AO814" s="16">
        <v>-2.5286085597130699E-2</v>
      </c>
      <c r="AP814" s="18">
        <v>6.1945516254530197</v>
      </c>
      <c r="AQ814" s="16">
        <v>-4.33363695900525E-2</v>
      </c>
      <c r="AR814" s="18">
        <v>3.0519021196709</v>
      </c>
      <c r="AS814" s="16">
        <v>1.08176486996646E-2</v>
      </c>
    </row>
    <row r="815" spans="2:45" x14ac:dyDescent="0.2">
      <c r="B815" s="29"/>
      <c r="C815" s="29"/>
      <c r="D815" s="29"/>
      <c r="E815" s="14" t="s">
        <v>296</v>
      </c>
      <c r="F815" s="15">
        <v>29870.080000000002</v>
      </c>
      <c r="G815" s="16">
        <v>-7.7046197313831499E-2</v>
      </c>
      <c r="H815" s="17">
        <v>4835.1400000000003</v>
      </c>
      <c r="I815" s="16">
        <v>-8.8584736545468598E-2</v>
      </c>
      <c r="J815" s="17">
        <v>8348.5300000000007</v>
      </c>
      <c r="K815" s="16">
        <v>-8.6294188464485194E-2</v>
      </c>
      <c r="L815" s="18">
        <v>6.1777073673151097</v>
      </c>
      <c r="M815" s="16">
        <v>1.26600241342268E-2</v>
      </c>
      <c r="N815" s="18">
        <v>3.5778849689705901</v>
      </c>
      <c r="O815" s="16">
        <v>1.01214100139214E-2</v>
      </c>
      <c r="P815" s="15">
        <v>104045.8</v>
      </c>
      <c r="Q815" s="16">
        <v>1.3368531090048E-2</v>
      </c>
      <c r="R815" s="17">
        <v>17088.13</v>
      </c>
      <c r="S815" s="16">
        <v>2.0599370611286E-2</v>
      </c>
      <c r="T815" s="17">
        <v>29523.7</v>
      </c>
      <c r="U815" s="16">
        <v>-4.0154986057486599E-4</v>
      </c>
      <c r="V815" s="18">
        <v>6.0887762440945901</v>
      </c>
      <c r="W815" s="16">
        <v>-7.0848951404967799E-3</v>
      </c>
      <c r="X815" s="18">
        <v>3.5241450089250299</v>
      </c>
      <c r="Y815" s="16">
        <v>1.377561254592E-2</v>
      </c>
      <c r="Z815" s="15">
        <v>203568.77</v>
      </c>
      <c r="AA815" s="16">
        <v>-1.1644891884980801E-3</v>
      </c>
      <c r="AB815" s="17">
        <v>33316.449999999997</v>
      </c>
      <c r="AC815" s="16">
        <v>4.8891022714751098E-2</v>
      </c>
      <c r="AD815" s="17">
        <v>58666.21</v>
      </c>
      <c r="AE815" s="16">
        <v>-1.0083558597322399E-2</v>
      </c>
      <c r="AF815" s="18">
        <v>6.1101578949738098</v>
      </c>
      <c r="AG815" s="16">
        <v>-4.7722318924701003E-2</v>
      </c>
      <c r="AH815" s="18">
        <v>3.4699492263093199</v>
      </c>
      <c r="AI815" s="16">
        <v>9.0099214800255199E-3</v>
      </c>
      <c r="AJ815" s="15">
        <v>458731.06</v>
      </c>
      <c r="AK815" s="16">
        <v>-9.3375117297121203E-3</v>
      </c>
      <c r="AL815" s="17">
        <v>74180.990000000005</v>
      </c>
      <c r="AM815" s="16">
        <v>0.110388475105806</v>
      </c>
      <c r="AN815" s="17">
        <v>134379.37</v>
      </c>
      <c r="AO815" s="16">
        <v>-8.6839779179963099E-3</v>
      </c>
      <c r="AP815" s="18">
        <v>6.1839436222137198</v>
      </c>
      <c r="AQ815" s="16">
        <v>-0.107823513589791</v>
      </c>
      <c r="AR815" s="18">
        <v>3.4137015227858298</v>
      </c>
      <c r="AS815" s="16">
        <v>-6.5925880058229297E-4</v>
      </c>
    </row>
    <row r="816" spans="2:45" x14ac:dyDescent="0.2">
      <c r="B816" s="29"/>
      <c r="C816" s="29"/>
      <c r="D816" s="29"/>
      <c r="E816" s="14" t="s">
        <v>297</v>
      </c>
      <c r="F816" s="15">
        <v>68581.67</v>
      </c>
      <c r="G816" s="16">
        <v>6.26235378242469E-2</v>
      </c>
      <c r="H816" s="17">
        <v>11670</v>
      </c>
      <c r="I816" s="16">
        <v>0.27848378615249803</v>
      </c>
      <c r="J816" s="17">
        <v>22241.83</v>
      </c>
      <c r="K816" s="16">
        <v>0.290435491946755</v>
      </c>
      <c r="L816" s="18">
        <v>5.8767497857754902</v>
      </c>
      <c r="M816" s="16">
        <v>-0.16884081805829301</v>
      </c>
      <c r="N816" s="18">
        <v>3.0834544639537298</v>
      </c>
      <c r="O816" s="16">
        <v>-0.176538816193617</v>
      </c>
      <c r="P816" s="15">
        <v>199757.51</v>
      </c>
      <c r="Q816" s="16">
        <v>7.1792940500800206E-2</v>
      </c>
      <c r="R816" s="17">
        <v>33943.120000000003</v>
      </c>
      <c r="S816" s="16">
        <v>0.2867668159922</v>
      </c>
      <c r="T816" s="17">
        <v>64675.9</v>
      </c>
      <c r="U816" s="16">
        <v>0.29969153479025401</v>
      </c>
      <c r="V816" s="18">
        <v>5.8850662520121899</v>
      </c>
      <c r="W816" s="16">
        <v>-0.167065137847558</v>
      </c>
      <c r="X816" s="18">
        <v>3.0885926597078699</v>
      </c>
      <c r="Y816" s="16">
        <v>-0.17534821778017701</v>
      </c>
      <c r="Z816" s="15">
        <v>380222.54</v>
      </c>
      <c r="AA816" s="16">
        <v>0.20373391193559001</v>
      </c>
      <c r="AB816" s="17">
        <v>64806.1</v>
      </c>
      <c r="AC816" s="16">
        <v>0.44432956765790799</v>
      </c>
      <c r="AD816" s="17">
        <v>124214.87</v>
      </c>
      <c r="AE816" s="16">
        <v>0.458614022249068</v>
      </c>
      <c r="AF816" s="18">
        <v>5.8670794878877102</v>
      </c>
      <c r="AG816" s="16">
        <v>-0.16657947127154801</v>
      </c>
      <c r="AH816" s="18">
        <v>3.0610066250522201</v>
      </c>
      <c r="AI816" s="16">
        <v>-0.17474129990912399</v>
      </c>
      <c r="AJ816" s="15">
        <v>756581.37</v>
      </c>
      <c r="AK816" s="16">
        <v>0.61903766833318696</v>
      </c>
      <c r="AL816" s="17">
        <v>124095.56</v>
      </c>
      <c r="AM816" s="16">
        <v>0.87627199085326302</v>
      </c>
      <c r="AN816" s="17">
        <v>239103.45</v>
      </c>
      <c r="AO816" s="16">
        <v>0.83490406836334896</v>
      </c>
      <c r="AP816" s="18">
        <v>6.0967642194450802</v>
      </c>
      <c r="AQ816" s="16">
        <v>-0.137098631634476</v>
      </c>
      <c r="AR816" s="18">
        <v>3.1642427995079099</v>
      </c>
      <c r="AS816" s="16">
        <v>-0.117644515455626</v>
      </c>
    </row>
    <row r="817" spans="2:45" x14ac:dyDescent="0.2">
      <c r="B817" s="29"/>
      <c r="C817" s="29"/>
      <c r="D817" s="29"/>
      <c r="E817" s="14" t="s">
        <v>298</v>
      </c>
      <c r="F817" s="15">
        <v>78105.61</v>
      </c>
      <c r="G817" s="16">
        <v>0.245629406735453</v>
      </c>
      <c r="H817" s="17">
        <v>18370.36</v>
      </c>
      <c r="I817" s="16">
        <v>0.42678750758232997</v>
      </c>
      <c r="J817" s="17">
        <v>23240.11</v>
      </c>
      <c r="K817" s="16">
        <v>0.33199160459523502</v>
      </c>
      <c r="L817" s="18">
        <v>4.2517190735510901</v>
      </c>
      <c r="M817" s="16">
        <v>-0.1269692227358</v>
      </c>
      <c r="N817" s="18">
        <v>3.36081068463101</v>
      </c>
      <c r="O817" s="16">
        <v>-6.4836893537347604E-2</v>
      </c>
      <c r="P817" s="15">
        <v>213397.41</v>
      </c>
      <c r="Q817" s="16">
        <v>0.19829791339210801</v>
      </c>
      <c r="R817" s="17">
        <v>50863.97</v>
      </c>
      <c r="S817" s="16">
        <v>0.38940062395225999</v>
      </c>
      <c r="T817" s="17">
        <v>61566.01</v>
      </c>
      <c r="U817" s="16">
        <v>0.22187292293445601</v>
      </c>
      <c r="V817" s="18">
        <v>4.1954532845155397</v>
      </c>
      <c r="W817" s="16">
        <v>-0.13754327388780499</v>
      </c>
      <c r="X817" s="18">
        <v>3.46615624433027</v>
      </c>
      <c r="Y817" s="16">
        <v>-1.9294158254796301E-2</v>
      </c>
      <c r="Z817" s="15">
        <v>403988.26</v>
      </c>
      <c r="AA817" s="16">
        <v>0.142407074714095</v>
      </c>
      <c r="AB817" s="17">
        <v>95194.13</v>
      </c>
      <c r="AC817" s="16">
        <v>0.36067267686547999</v>
      </c>
      <c r="AD817" s="17">
        <v>114051.89</v>
      </c>
      <c r="AE817" s="16">
        <v>0.136357445399204</v>
      </c>
      <c r="AF817" s="18">
        <v>4.24383583315484</v>
      </c>
      <c r="AG817" s="16">
        <v>-0.16041007206391</v>
      </c>
      <c r="AH817" s="18">
        <v>3.5421443695496899</v>
      </c>
      <c r="AI817" s="16">
        <v>5.3237028008966698E-3</v>
      </c>
      <c r="AJ817" s="15">
        <v>826419.21</v>
      </c>
      <c r="AK817" s="16">
        <v>0.143417309045689</v>
      </c>
      <c r="AL817" s="17">
        <v>185270.75</v>
      </c>
      <c r="AM817" s="16">
        <v>0.45965933751572502</v>
      </c>
      <c r="AN817" s="17">
        <v>234134.87</v>
      </c>
      <c r="AO817" s="16">
        <v>0.118137379372211</v>
      </c>
      <c r="AP817" s="18">
        <v>4.4606027125166801</v>
      </c>
      <c r="AQ817" s="16">
        <v>-0.21665468122737899</v>
      </c>
      <c r="AR817" s="18">
        <v>3.5296716375480499</v>
      </c>
      <c r="AS817" s="16">
        <v>2.26089657137406E-2</v>
      </c>
    </row>
    <row r="818" spans="2:45" x14ac:dyDescent="0.2">
      <c r="B818" s="29"/>
      <c r="C818" s="29"/>
      <c r="D818" s="29"/>
      <c r="E818" s="14" t="s">
        <v>299</v>
      </c>
      <c r="F818" s="15">
        <v>344717.17</v>
      </c>
      <c r="G818" s="16">
        <v>1.6866698011857799E-2</v>
      </c>
      <c r="H818" s="17">
        <v>110931.57</v>
      </c>
      <c r="I818" s="16">
        <v>0.20965329578695899</v>
      </c>
      <c r="J818" s="17">
        <v>99930.61</v>
      </c>
      <c r="K818" s="16">
        <v>8.8127558739256207E-2</v>
      </c>
      <c r="L818" s="18">
        <v>3.10747580693215</v>
      </c>
      <c r="M818" s="16">
        <v>-0.15937343240955701</v>
      </c>
      <c r="N818" s="18">
        <v>3.4495653533987198</v>
      </c>
      <c r="O818" s="16">
        <v>-6.5489436560143596E-2</v>
      </c>
      <c r="P818" s="15">
        <v>1134635.6299999999</v>
      </c>
      <c r="Q818" s="16">
        <v>4.0672126144064798E-2</v>
      </c>
      <c r="R818" s="17">
        <v>360520.97</v>
      </c>
      <c r="S818" s="16">
        <v>0.30743345287886797</v>
      </c>
      <c r="T818" s="17">
        <v>330254.33</v>
      </c>
      <c r="U818" s="16">
        <v>0.116512436145792</v>
      </c>
      <c r="V818" s="18">
        <v>3.1472111871883599</v>
      </c>
      <c r="W818" s="16">
        <v>-0.204034343887572</v>
      </c>
      <c r="X818" s="18">
        <v>3.4356419490397001</v>
      </c>
      <c r="Y818" s="16">
        <v>-6.7926077262093501E-2</v>
      </c>
      <c r="Z818" s="15">
        <v>2359175.48</v>
      </c>
      <c r="AA818" s="16">
        <v>-8.8191351689856905E-3</v>
      </c>
      <c r="AB818" s="17">
        <v>763064.33</v>
      </c>
      <c r="AC818" s="16">
        <v>0.277803647073326</v>
      </c>
      <c r="AD818" s="17">
        <v>694694.18</v>
      </c>
      <c r="AE818" s="16">
        <v>5.3282022134057298E-2</v>
      </c>
      <c r="AF818" s="18">
        <v>3.0917124379277401</v>
      </c>
      <c r="AG818" s="16">
        <v>-0.224308940500202</v>
      </c>
      <c r="AH818" s="18">
        <v>3.3959914274796401</v>
      </c>
      <c r="AI818" s="16">
        <v>-5.8959667019873402E-2</v>
      </c>
      <c r="AJ818" s="15">
        <v>5311245.5199999996</v>
      </c>
      <c r="AK818" s="16">
        <v>-2.0348861198327899E-2</v>
      </c>
      <c r="AL818" s="17">
        <v>1685334.61</v>
      </c>
      <c r="AM818" s="16">
        <v>0.17414113875947401</v>
      </c>
      <c r="AN818" s="17">
        <v>1518826.92</v>
      </c>
      <c r="AO818" s="16">
        <v>-2.0137766781683698E-2</v>
      </c>
      <c r="AP818" s="18">
        <v>3.1514486728543498</v>
      </c>
      <c r="AQ818" s="16">
        <v>-0.16564448134684101</v>
      </c>
      <c r="AR818" s="18">
        <v>3.4969392825879102</v>
      </c>
      <c r="AS818" s="16">
        <v>-2.1543275114385501E-4</v>
      </c>
    </row>
    <row r="819" spans="2:45" x14ac:dyDescent="0.2">
      <c r="B819" s="29"/>
      <c r="C819" s="29"/>
      <c r="D819" s="29"/>
      <c r="E819" s="14" t="s">
        <v>300</v>
      </c>
      <c r="F819" s="15">
        <v>146201.12</v>
      </c>
      <c r="G819" s="16">
        <v>0.46790071123361199</v>
      </c>
      <c r="H819" s="17">
        <v>34299.9</v>
      </c>
      <c r="I819" s="16">
        <v>0.97880080859921204</v>
      </c>
      <c r="J819" s="17">
        <v>51095.519999999997</v>
      </c>
      <c r="K819" s="16">
        <v>0.48201757693534802</v>
      </c>
      <c r="L819" s="18">
        <v>4.2624357505415498</v>
      </c>
      <c r="M819" s="16">
        <v>-0.25818672356782901</v>
      </c>
      <c r="N819" s="18">
        <v>2.8613295255631002</v>
      </c>
      <c r="O819" s="16">
        <v>-9.5254374316726294E-3</v>
      </c>
      <c r="P819" s="15">
        <v>475321.41</v>
      </c>
      <c r="Q819" s="16">
        <v>0.52477100754626604</v>
      </c>
      <c r="R819" s="17">
        <v>112612.44</v>
      </c>
      <c r="S819" s="16">
        <v>1.0878250603288799</v>
      </c>
      <c r="T819" s="17">
        <v>163712.01</v>
      </c>
      <c r="U819" s="16">
        <v>0.54422070869720196</v>
      </c>
      <c r="V819" s="18">
        <v>4.2208605905351098</v>
      </c>
      <c r="W819" s="16">
        <v>-0.26968449774902198</v>
      </c>
      <c r="X819" s="18">
        <v>2.9033997566824801</v>
      </c>
      <c r="Y819" s="16">
        <v>-1.25951562761675E-2</v>
      </c>
      <c r="Z819" s="15">
        <v>904285.46</v>
      </c>
      <c r="AA819" s="16">
        <v>0.456106249061841</v>
      </c>
      <c r="AB819" s="17">
        <v>213090.36</v>
      </c>
      <c r="AC819" s="16">
        <v>1.01146179191879</v>
      </c>
      <c r="AD819" s="17">
        <v>314733.56</v>
      </c>
      <c r="AE819" s="16">
        <v>0.50950739574958104</v>
      </c>
      <c r="AF819" s="18">
        <v>4.2436713702112101</v>
      </c>
      <c r="AG819" s="16">
        <v>-0.27609549686110502</v>
      </c>
      <c r="AH819" s="18">
        <v>2.87317774437527</v>
      </c>
      <c r="AI819" s="16">
        <v>-3.5376538623199401E-2</v>
      </c>
      <c r="AJ819" s="15">
        <v>1912348.97</v>
      </c>
      <c r="AK819" s="16">
        <v>0.27117739067858598</v>
      </c>
      <c r="AL819" s="17">
        <v>419625.47</v>
      </c>
      <c r="AM819" s="16">
        <v>0.65401080962107605</v>
      </c>
      <c r="AN819" s="17">
        <v>657847.41</v>
      </c>
      <c r="AO819" s="16">
        <v>0.33046010660792202</v>
      </c>
      <c r="AP819" s="18">
        <v>4.5572757297120203</v>
      </c>
      <c r="AQ819" s="16">
        <v>-0.23145762815794099</v>
      </c>
      <c r="AR819" s="18">
        <v>2.9069795532067202</v>
      </c>
      <c r="AS819" s="16">
        <v>-4.4558055994989902E-2</v>
      </c>
    </row>
    <row r="820" spans="2:45" x14ac:dyDescent="0.2">
      <c r="B820" s="29"/>
      <c r="C820" s="29"/>
      <c r="D820" s="29"/>
      <c r="E820" s="14" t="s">
        <v>301</v>
      </c>
      <c r="F820" s="15">
        <v>47910.26</v>
      </c>
      <c r="G820" s="16">
        <v>8.4334552245135808E-3</v>
      </c>
      <c r="H820" s="17">
        <v>8061.69</v>
      </c>
      <c r="I820" s="16">
        <v>-3.7403253038230597E-2</v>
      </c>
      <c r="J820" s="17">
        <v>15312.94</v>
      </c>
      <c r="K820" s="16">
        <v>-3.3335016728741999E-2</v>
      </c>
      <c r="L820" s="18">
        <v>5.9429548891113404</v>
      </c>
      <c r="M820" s="16">
        <v>4.7617767676254703E-2</v>
      </c>
      <c r="N820" s="18">
        <v>3.1287434026385501</v>
      </c>
      <c r="O820" s="16">
        <v>4.3208839335328202E-2</v>
      </c>
      <c r="P820" s="15">
        <v>152630.47</v>
      </c>
      <c r="Q820" s="16">
        <v>0.144166396049621</v>
      </c>
      <c r="R820" s="17">
        <v>26205.67</v>
      </c>
      <c r="S820" s="16">
        <v>9.8498024179333399E-2</v>
      </c>
      <c r="T820" s="17">
        <v>49709.72</v>
      </c>
      <c r="U820" s="16">
        <v>0.105874448839393</v>
      </c>
      <c r="V820" s="18">
        <v>5.8243300018660102</v>
      </c>
      <c r="W820" s="16">
        <v>4.1573467466548497E-2</v>
      </c>
      <c r="X820" s="18">
        <v>3.0704351181217699</v>
      </c>
      <c r="Y820" s="16">
        <v>3.4625944428334797E-2</v>
      </c>
      <c r="Z820" s="15">
        <v>283738.25</v>
      </c>
      <c r="AA820" s="16">
        <v>0.49334569181794802</v>
      </c>
      <c r="AB820" s="17">
        <v>48751.69</v>
      </c>
      <c r="AC820" s="16">
        <v>0.41874606402557202</v>
      </c>
      <c r="AD820" s="17">
        <v>92398.16</v>
      </c>
      <c r="AE820" s="16">
        <v>0.431712093699055</v>
      </c>
      <c r="AF820" s="18">
        <v>5.8200700324439998</v>
      </c>
      <c r="AG820" s="16">
        <v>5.2581381322536098E-2</v>
      </c>
      <c r="AH820" s="18">
        <v>3.0708214319419298</v>
      </c>
      <c r="AI820" s="16">
        <v>4.3048877208023299E-2</v>
      </c>
      <c r="AJ820" s="15">
        <v>566717.94999999995</v>
      </c>
      <c r="AK820" s="16">
        <v>1.1163096582408201</v>
      </c>
      <c r="AL820" s="17">
        <v>96282.91</v>
      </c>
      <c r="AM820" s="16">
        <v>0.938563215324415</v>
      </c>
      <c r="AN820" s="17">
        <v>183558</v>
      </c>
      <c r="AO820" s="16">
        <v>0.94041171300072002</v>
      </c>
      <c r="AP820" s="18">
        <v>5.8859661595188602</v>
      </c>
      <c r="AQ820" s="16">
        <v>9.1689784223342494E-2</v>
      </c>
      <c r="AR820" s="18">
        <v>3.08740534327025</v>
      </c>
      <c r="AS820" s="16">
        <v>9.0649805946638295E-2</v>
      </c>
    </row>
    <row r="821" spans="2:45" x14ac:dyDescent="0.2">
      <c r="B821" s="29"/>
      <c r="C821" s="29"/>
      <c r="D821" s="29"/>
      <c r="E821" s="14" t="s">
        <v>302</v>
      </c>
      <c r="F821" s="15">
        <v>94351.72</v>
      </c>
      <c r="G821" s="16">
        <v>0.15986381344960199</v>
      </c>
      <c r="H821" s="17">
        <v>14670.82</v>
      </c>
      <c r="I821" s="16">
        <v>0.26922504602522102</v>
      </c>
      <c r="J821" s="17">
        <v>26658.26</v>
      </c>
      <c r="K821" s="16">
        <v>0.17859381838920901</v>
      </c>
      <c r="L821" s="18">
        <v>6.4312506049423304</v>
      </c>
      <c r="M821" s="16">
        <v>-8.6163783891675005E-2</v>
      </c>
      <c r="N821" s="18">
        <v>3.5393052659850999</v>
      </c>
      <c r="O821" s="16">
        <v>-1.5891823499638899E-2</v>
      </c>
      <c r="P821" s="15">
        <v>273652.18</v>
      </c>
      <c r="Q821" s="16">
        <v>4.3140779808706398E-2</v>
      </c>
      <c r="R821" s="17">
        <v>42146.46</v>
      </c>
      <c r="S821" s="16">
        <v>0.116513979717211</v>
      </c>
      <c r="T821" s="17">
        <v>76210.289999999994</v>
      </c>
      <c r="U821" s="16">
        <v>6.0683339711720798E-3</v>
      </c>
      <c r="V821" s="18">
        <v>6.4928864725530904</v>
      </c>
      <c r="W821" s="16">
        <v>-6.5716328896381807E-2</v>
      </c>
      <c r="X821" s="18">
        <v>3.5907510652432899</v>
      </c>
      <c r="Y821" s="16">
        <v>3.68488348015103E-2</v>
      </c>
      <c r="Z821" s="15">
        <v>527327.32999999996</v>
      </c>
      <c r="AA821" s="16">
        <v>1.1520395763459E-2</v>
      </c>
      <c r="AB821" s="17">
        <v>81184.38</v>
      </c>
      <c r="AC821" s="16">
        <v>9.4771071284523001E-2</v>
      </c>
      <c r="AD821" s="17">
        <v>145773.39000000001</v>
      </c>
      <c r="AE821" s="16">
        <v>-2.1479952149824601E-2</v>
      </c>
      <c r="AF821" s="18">
        <v>6.4954284309370802</v>
      </c>
      <c r="AG821" s="16">
        <v>-7.6043912471475697E-2</v>
      </c>
      <c r="AH821" s="18">
        <v>3.61744574918646</v>
      </c>
      <c r="AI821" s="16">
        <v>3.3724754015807698E-2</v>
      </c>
      <c r="AJ821" s="15">
        <v>1090648.81</v>
      </c>
      <c r="AK821" s="16">
        <v>2.3935601678648699E-3</v>
      </c>
      <c r="AL821" s="17">
        <v>165116.57</v>
      </c>
      <c r="AM821" s="16">
        <v>0.129110505438573</v>
      </c>
      <c r="AN821" s="17">
        <v>303480.89</v>
      </c>
      <c r="AO821" s="16">
        <v>-2.4372484928659701E-2</v>
      </c>
      <c r="AP821" s="18">
        <v>6.6053262249815399</v>
      </c>
      <c r="AQ821" s="16">
        <v>-0.112227230780647</v>
      </c>
      <c r="AR821" s="18">
        <v>3.5937973227902398</v>
      </c>
      <c r="AS821" s="16">
        <v>2.7434696831574599E-2</v>
      </c>
    </row>
    <row r="822" spans="2:45" x14ac:dyDescent="0.2">
      <c r="B822" s="29"/>
      <c r="C822" s="29"/>
      <c r="D822" s="29"/>
      <c r="E822" s="14" t="s">
        <v>303</v>
      </c>
      <c r="F822" s="15">
        <v>76216.31</v>
      </c>
      <c r="G822" s="16">
        <v>0.23493139009907199</v>
      </c>
      <c r="H822" s="17">
        <v>19899.04</v>
      </c>
      <c r="I822" s="16">
        <v>0.54155265857067203</v>
      </c>
      <c r="J822" s="17">
        <v>33299.94</v>
      </c>
      <c r="K822" s="16">
        <v>0.47384321909183702</v>
      </c>
      <c r="L822" s="18">
        <v>3.8301500976931502</v>
      </c>
      <c r="M822" s="16">
        <v>-0.19890418064336499</v>
      </c>
      <c r="N822" s="18">
        <v>2.28878220200997</v>
      </c>
      <c r="O822" s="16">
        <v>-0.162101250592976</v>
      </c>
      <c r="P822" s="15">
        <v>231124.34</v>
      </c>
      <c r="Q822" s="16">
        <v>0.15647529441480801</v>
      </c>
      <c r="R822" s="17">
        <v>58824.66</v>
      </c>
      <c r="S822" s="16">
        <v>0.28419420141215301</v>
      </c>
      <c r="T822" s="17">
        <v>99175.679999999993</v>
      </c>
      <c r="U822" s="16">
        <v>0.24871154123880099</v>
      </c>
      <c r="V822" s="18">
        <v>3.92903826388457</v>
      </c>
      <c r="W822" s="16">
        <v>-9.9454511519285804E-2</v>
      </c>
      <c r="X822" s="18">
        <v>2.3304537967372601</v>
      </c>
      <c r="Y822" s="16">
        <v>-7.3865135203675297E-2</v>
      </c>
      <c r="Z822" s="15">
        <v>442844.7</v>
      </c>
      <c r="AA822" s="16">
        <v>0.23223615097186801</v>
      </c>
      <c r="AB822" s="17">
        <v>113638.45</v>
      </c>
      <c r="AC822" s="16">
        <v>0.32284922607492</v>
      </c>
      <c r="AD822" s="17">
        <v>192527.46</v>
      </c>
      <c r="AE822" s="16">
        <v>0.29783926763500201</v>
      </c>
      <c r="AF822" s="18">
        <v>3.89696181178113</v>
      </c>
      <c r="AG822" s="16">
        <v>-6.8498414873714206E-2</v>
      </c>
      <c r="AH822" s="18">
        <v>2.3001638311750399</v>
      </c>
      <c r="AI822" s="16">
        <v>-5.0547951737259102E-2</v>
      </c>
      <c r="AJ822" s="15">
        <v>895455.38</v>
      </c>
      <c r="AK822" s="16">
        <v>0.374269703470615</v>
      </c>
      <c r="AL822" s="17">
        <v>219557.86</v>
      </c>
      <c r="AM822" s="16">
        <v>0.34929863257735</v>
      </c>
      <c r="AN822" s="17">
        <v>377569.88</v>
      </c>
      <c r="AO822" s="16">
        <v>0.32247898707121098</v>
      </c>
      <c r="AP822" s="18">
        <v>4.0784482960436996</v>
      </c>
      <c r="AQ822" s="16">
        <v>1.8506704365042599E-2</v>
      </c>
      <c r="AR822" s="18">
        <v>2.3716282135640698</v>
      </c>
      <c r="AS822" s="16">
        <v>3.9161844464614098E-2</v>
      </c>
    </row>
    <row r="823" spans="2:45" x14ac:dyDescent="0.2">
      <c r="B823" s="29"/>
      <c r="C823" s="29"/>
      <c r="D823" s="29"/>
      <c r="E823" s="14" t="s">
        <v>304</v>
      </c>
      <c r="F823" s="15">
        <v>124233.25</v>
      </c>
      <c r="G823" s="16">
        <v>0.19199605614391599</v>
      </c>
      <c r="H823" s="17">
        <v>36179.51</v>
      </c>
      <c r="I823" s="16">
        <v>0.412508955186004</v>
      </c>
      <c r="J823" s="17">
        <v>36536.97</v>
      </c>
      <c r="K823" s="16">
        <v>0.25829141263706201</v>
      </c>
      <c r="L823" s="18">
        <v>3.4338013422514599</v>
      </c>
      <c r="M823" s="16">
        <v>-0.15611433699763799</v>
      </c>
      <c r="N823" s="18">
        <v>3.4002066947532898</v>
      </c>
      <c r="O823" s="16">
        <v>-5.2686806750280903E-2</v>
      </c>
      <c r="P823" s="15">
        <v>390488.83</v>
      </c>
      <c r="Q823" s="16">
        <v>0.18479663696246501</v>
      </c>
      <c r="R823" s="17">
        <v>110448.28</v>
      </c>
      <c r="S823" s="16">
        <v>0.401236710563041</v>
      </c>
      <c r="T823" s="17">
        <v>114090.45</v>
      </c>
      <c r="U823" s="16">
        <v>0.239010867284638</v>
      </c>
      <c r="V823" s="18">
        <v>3.53549036707498</v>
      </c>
      <c r="W823" s="16">
        <v>-0.15446360487772801</v>
      </c>
      <c r="X823" s="18">
        <v>3.4226250312800102</v>
      </c>
      <c r="Y823" s="16">
        <v>-4.3756057153063702E-2</v>
      </c>
      <c r="Z823" s="15">
        <v>787814.32</v>
      </c>
      <c r="AA823" s="16">
        <v>8.8915885071343806E-2</v>
      </c>
      <c r="AB823" s="17">
        <v>215485.15</v>
      </c>
      <c r="AC823" s="16">
        <v>0.270676525909052</v>
      </c>
      <c r="AD823" s="17">
        <v>229828.7</v>
      </c>
      <c r="AE823" s="16">
        <v>0.12616599730714301</v>
      </c>
      <c r="AF823" s="18">
        <v>3.6560028382466299</v>
      </c>
      <c r="AG823" s="16">
        <v>-0.143042416485718</v>
      </c>
      <c r="AH823" s="18">
        <v>3.4278326423114298</v>
      </c>
      <c r="AI823" s="16">
        <v>-3.3076928556598897E-2</v>
      </c>
      <c r="AJ823" s="15">
        <v>1680453.03</v>
      </c>
      <c r="AK823" s="16">
        <v>-1.9725631589528999E-2</v>
      </c>
      <c r="AL823" s="17">
        <v>428969.6</v>
      </c>
      <c r="AM823" s="16">
        <v>8.7799667571235696E-2</v>
      </c>
      <c r="AN823" s="17">
        <v>475777.25</v>
      </c>
      <c r="AO823" s="16">
        <v>-3.6742947869084698E-2</v>
      </c>
      <c r="AP823" s="18">
        <v>3.9174175279553598</v>
      </c>
      <c r="AQ823" s="16">
        <v>-9.88466004966152E-2</v>
      </c>
      <c r="AR823" s="18">
        <v>3.5320163584954898</v>
      </c>
      <c r="AS823" s="16">
        <v>1.7666433110362399E-2</v>
      </c>
    </row>
    <row r="824" spans="2:45" x14ac:dyDescent="0.2">
      <c r="B824" s="29"/>
      <c r="C824" s="29"/>
      <c r="D824" s="29"/>
      <c r="E824" s="14" t="s">
        <v>305</v>
      </c>
      <c r="F824" s="15">
        <v>140810.54999999999</v>
      </c>
      <c r="G824" s="16">
        <v>0.66552958630658698</v>
      </c>
      <c r="H824" s="17">
        <v>33531.58</v>
      </c>
      <c r="I824" s="16">
        <v>0.192008056784261</v>
      </c>
      <c r="J824" s="17">
        <v>37521.599999999999</v>
      </c>
      <c r="K824" s="16">
        <v>0.45549787774804701</v>
      </c>
      <c r="L824" s="18">
        <v>4.1993413373303596</v>
      </c>
      <c r="M824" s="16">
        <v>0.39724692029328101</v>
      </c>
      <c r="N824" s="18">
        <v>3.7527863950364599</v>
      </c>
      <c r="O824" s="16">
        <v>0.14430231178591801</v>
      </c>
      <c r="P824" s="15">
        <v>473260.95</v>
      </c>
      <c r="Q824" s="16">
        <v>0.81813301095722002</v>
      </c>
      <c r="R824" s="17">
        <v>110667.58</v>
      </c>
      <c r="S824" s="16">
        <v>0.29268533421266402</v>
      </c>
      <c r="T824" s="17">
        <v>126056.53</v>
      </c>
      <c r="U824" s="16">
        <v>0.5928526886605</v>
      </c>
      <c r="V824" s="18">
        <v>4.2764190741317396</v>
      </c>
      <c r="W824" s="16">
        <v>0.406477634454321</v>
      </c>
      <c r="X824" s="18">
        <v>3.7543548914126101</v>
      </c>
      <c r="Y824" s="16">
        <v>0.14143198796755599</v>
      </c>
      <c r="Z824" s="15">
        <v>913135.15</v>
      </c>
      <c r="AA824" s="16">
        <v>0.81498054024589806</v>
      </c>
      <c r="AB824" s="17">
        <v>214907.92</v>
      </c>
      <c r="AC824" s="16">
        <v>0.286505616147331</v>
      </c>
      <c r="AD824" s="17">
        <v>247710.03</v>
      </c>
      <c r="AE824" s="16">
        <v>0.56883443108241205</v>
      </c>
      <c r="AF824" s="18">
        <v>4.24895997318293</v>
      </c>
      <c r="AG824" s="16">
        <v>0.41078322353630897</v>
      </c>
      <c r="AH824" s="18">
        <v>3.6863067272649399</v>
      </c>
      <c r="AI824" s="16">
        <v>0.15689744200326999</v>
      </c>
      <c r="AJ824" s="15">
        <v>1401122.8</v>
      </c>
      <c r="AK824" s="16">
        <v>0.50133999191233403</v>
      </c>
      <c r="AL824" s="17">
        <v>376258.64</v>
      </c>
      <c r="AM824" s="16">
        <v>0.18405139379395699</v>
      </c>
      <c r="AN824" s="17">
        <v>394732.62</v>
      </c>
      <c r="AO824" s="16">
        <v>0.31518751118250199</v>
      </c>
      <c r="AP824" s="18">
        <v>3.72382890662657</v>
      </c>
      <c r="AQ824" s="16">
        <v>0.267968603205402</v>
      </c>
      <c r="AR824" s="18">
        <v>3.54954905931007</v>
      </c>
      <c r="AS824" s="16">
        <v>0.14154063899410099</v>
      </c>
    </row>
    <row r="825" spans="2:45" x14ac:dyDescent="0.2">
      <c r="B825" s="29"/>
      <c r="C825" s="29"/>
      <c r="D825" s="29"/>
      <c r="E825" s="14" t="s">
        <v>306</v>
      </c>
      <c r="F825" s="15">
        <v>61300.51</v>
      </c>
      <c r="G825" s="16">
        <v>3.67195220103195E-2</v>
      </c>
      <c r="H825" s="17">
        <v>9935.17</v>
      </c>
      <c r="I825" s="16">
        <v>0.23370138852671099</v>
      </c>
      <c r="J825" s="17">
        <v>18562.38</v>
      </c>
      <c r="K825" s="16">
        <v>2.35547313761463E-2</v>
      </c>
      <c r="L825" s="18">
        <v>6.1700514435082603</v>
      </c>
      <c r="M825" s="16">
        <v>-0.15966737846637899</v>
      </c>
      <c r="N825" s="18">
        <v>3.30240572598988</v>
      </c>
      <c r="O825" s="16">
        <v>1.28618335987499E-2</v>
      </c>
      <c r="P825" s="15">
        <v>192128.42</v>
      </c>
      <c r="Q825" s="16">
        <v>6.22423399799448E-2</v>
      </c>
      <c r="R825" s="17">
        <v>30758.04</v>
      </c>
      <c r="S825" s="16">
        <v>0.245710106082458</v>
      </c>
      <c r="T825" s="17">
        <v>58280.43</v>
      </c>
      <c r="U825" s="16">
        <v>4.8116614162310403E-2</v>
      </c>
      <c r="V825" s="18">
        <v>6.2464454822218798</v>
      </c>
      <c r="W825" s="16">
        <v>-0.147279664190481</v>
      </c>
      <c r="X825" s="18">
        <v>3.29661980874197</v>
      </c>
      <c r="Y825" s="16">
        <v>1.34772463548096E-2</v>
      </c>
      <c r="Z825" s="15">
        <v>408265.88</v>
      </c>
      <c r="AA825" s="16">
        <v>0.110257633659146</v>
      </c>
      <c r="AB825" s="17">
        <v>63738.17</v>
      </c>
      <c r="AC825" s="16">
        <v>0.28198146846001698</v>
      </c>
      <c r="AD825" s="17">
        <v>126996.79</v>
      </c>
      <c r="AE825" s="16">
        <v>0.123471189091615</v>
      </c>
      <c r="AF825" s="18">
        <v>6.4053593004003702</v>
      </c>
      <c r="AG825" s="16">
        <v>-0.133951885441179</v>
      </c>
      <c r="AH825" s="18">
        <v>3.2147732237956599</v>
      </c>
      <c r="AI825" s="16">
        <v>-1.1761365632485201E-2</v>
      </c>
      <c r="AJ825" s="15">
        <v>971973.36</v>
      </c>
      <c r="AK825" s="16">
        <v>9.0318247043272196E-2</v>
      </c>
      <c r="AL825" s="17">
        <v>143760.6</v>
      </c>
      <c r="AM825" s="16">
        <v>0.21724425551760501</v>
      </c>
      <c r="AN825" s="17">
        <v>303011.76</v>
      </c>
      <c r="AO825" s="16">
        <v>9.3209642124473399E-2</v>
      </c>
      <c r="AP825" s="18">
        <v>6.7610552543603699</v>
      </c>
      <c r="AQ825" s="16">
        <v>-0.10427324499499099</v>
      </c>
      <c r="AR825" s="18">
        <v>3.2077083740908301</v>
      </c>
      <c r="AS825" s="16">
        <v>-2.6448678915621999E-3</v>
      </c>
    </row>
    <row r="826" spans="2:45" x14ac:dyDescent="0.2">
      <c r="B826" s="29"/>
      <c r="C826" s="29"/>
      <c r="D826" s="29"/>
      <c r="E826" s="14" t="s">
        <v>307</v>
      </c>
      <c r="F826" s="15">
        <v>137332.67000000001</v>
      </c>
      <c r="G826" s="16">
        <v>2.9752621232961601E-2</v>
      </c>
      <c r="H826" s="17">
        <v>26657.57</v>
      </c>
      <c r="I826" s="16">
        <v>1.53775983745508E-3</v>
      </c>
      <c r="J826" s="17">
        <v>52953.68</v>
      </c>
      <c r="K826" s="16">
        <v>-9.2919391437430504E-4</v>
      </c>
      <c r="L826" s="18">
        <v>5.1517325097523896</v>
      </c>
      <c r="M826" s="16">
        <v>2.8171540332224299E-2</v>
      </c>
      <c r="N826" s="18">
        <v>2.5934490294159001</v>
      </c>
      <c r="O826" s="16">
        <v>3.0710351018610801E-2</v>
      </c>
      <c r="P826" s="15">
        <v>440175.63</v>
      </c>
      <c r="Q826" s="16">
        <v>0.36503191272119201</v>
      </c>
      <c r="R826" s="17">
        <v>84791.679999999993</v>
      </c>
      <c r="S826" s="16">
        <v>0.38521290426292099</v>
      </c>
      <c r="T826" s="17">
        <v>168354.59</v>
      </c>
      <c r="U826" s="16">
        <v>0.38542935083109903</v>
      </c>
      <c r="V826" s="18">
        <v>5.1912596849124801</v>
      </c>
      <c r="W826" s="16">
        <v>-1.45688734775878E-2</v>
      </c>
      <c r="X826" s="18">
        <v>2.6145745714447099</v>
      </c>
      <c r="Y826" s="16">
        <v>-1.47228280515863E-2</v>
      </c>
      <c r="Z826" s="15">
        <v>842033.85</v>
      </c>
      <c r="AA826" s="16">
        <v>0.66467569309010999</v>
      </c>
      <c r="AB826" s="17">
        <v>162778.62</v>
      </c>
      <c r="AC826" s="16">
        <v>0.82039775323571196</v>
      </c>
      <c r="AD826" s="17">
        <v>323653.93</v>
      </c>
      <c r="AE826" s="16">
        <v>0.829992974699022</v>
      </c>
      <c r="AF826" s="18">
        <v>5.1728774331665903</v>
      </c>
      <c r="AG826" s="16">
        <v>-8.5542876477852206E-2</v>
      </c>
      <c r="AH826" s="18">
        <v>2.6016487734290799</v>
      </c>
      <c r="AI826" s="16">
        <v>-9.0337659157462794E-2</v>
      </c>
      <c r="AJ826" s="15">
        <v>1714812.52</v>
      </c>
      <c r="AK826" s="16">
        <v>0.83851444571515299</v>
      </c>
      <c r="AL826" s="17">
        <v>336940.45</v>
      </c>
      <c r="AM826" s="16">
        <v>1.16266854225205</v>
      </c>
      <c r="AN826" s="17">
        <v>669032.97</v>
      </c>
      <c r="AO826" s="16">
        <v>1.1989424561174</v>
      </c>
      <c r="AP826" s="18">
        <v>5.0893637733314598</v>
      </c>
      <c r="AQ826" s="16">
        <v>-0.149886166189548</v>
      </c>
      <c r="AR826" s="18">
        <v>2.5631210970066198</v>
      </c>
      <c r="AS826" s="16">
        <v>-0.16390970550391001</v>
      </c>
    </row>
    <row r="827" spans="2:45" x14ac:dyDescent="0.2">
      <c r="B827" s="29"/>
      <c r="C827" s="29"/>
      <c r="D827" s="29"/>
      <c r="E827" s="14" t="s">
        <v>308</v>
      </c>
      <c r="F827" s="15">
        <v>63121.13</v>
      </c>
      <c r="G827" s="16">
        <v>0.29380725896507098</v>
      </c>
      <c r="H827" s="17">
        <v>12145.87</v>
      </c>
      <c r="I827" s="16">
        <v>0.53217269105689002</v>
      </c>
      <c r="J827" s="17">
        <v>20194.400000000001</v>
      </c>
      <c r="K827" s="16">
        <v>0.35837471807590099</v>
      </c>
      <c r="L827" s="18">
        <v>5.1969212580078699</v>
      </c>
      <c r="M827" s="16">
        <v>-0.155573476464585</v>
      </c>
      <c r="N827" s="18">
        <v>3.1256749395872099</v>
      </c>
      <c r="O827" s="16">
        <v>-4.7532877527555202E-2</v>
      </c>
      <c r="P827" s="15">
        <v>182464.92</v>
      </c>
      <c r="Q827" s="16">
        <v>0.2346748743333</v>
      </c>
      <c r="R827" s="17">
        <v>34382.32</v>
      </c>
      <c r="S827" s="16">
        <v>0.40578655973923999</v>
      </c>
      <c r="T827" s="17">
        <v>57271.360000000001</v>
      </c>
      <c r="U827" s="16">
        <v>0.27695055306454203</v>
      </c>
      <c r="V827" s="18">
        <v>5.3069403111831903</v>
      </c>
      <c r="W827" s="16">
        <v>-0.12171953432082901</v>
      </c>
      <c r="X827" s="18">
        <v>3.1859714873193199</v>
      </c>
      <c r="Y827" s="16">
        <v>-3.3106746874250699E-2</v>
      </c>
      <c r="Z827" s="15">
        <v>358418.28</v>
      </c>
      <c r="AA827" s="16">
        <v>0.19783166096622801</v>
      </c>
      <c r="AB827" s="17">
        <v>65049.83</v>
      </c>
      <c r="AC827" s="16">
        <v>0.32265507688397499</v>
      </c>
      <c r="AD827" s="17">
        <v>111422.61</v>
      </c>
      <c r="AE827" s="16">
        <v>0.238368037649419</v>
      </c>
      <c r="AF827" s="18">
        <v>5.5099034078951501</v>
      </c>
      <c r="AG827" s="16">
        <v>-9.4373369217178593E-2</v>
      </c>
      <c r="AH827" s="18">
        <v>3.2167464036248998</v>
      </c>
      <c r="AI827" s="16">
        <v>-3.2733707145845101E-2</v>
      </c>
      <c r="AJ827" s="15">
        <v>750518.12</v>
      </c>
      <c r="AK827" s="16">
        <v>0.153280740186444</v>
      </c>
      <c r="AL827" s="17">
        <v>130031.12</v>
      </c>
      <c r="AM827" s="16">
        <v>0.26711296697651199</v>
      </c>
      <c r="AN827" s="17">
        <v>231871.54</v>
      </c>
      <c r="AO827" s="16">
        <v>0.19283583041646901</v>
      </c>
      <c r="AP827" s="18">
        <v>5.7718346192819103</v>
      </c>
      <c r="AQ827" s="16">
        <v>-8.9835894475680203E-2</v>
      </c>
      <c r="AR827" s="18">
        <v>3.2367841262450701</v>
      </c>
      <c r="AS827" s="16">
        <v>-3.3160548351581901E-2</v>
      </c>
    </row>
    <row r="828" spans="2:45" x14ac:dyDescent="0.2">
      <c r="B828" s="29"/>
      <c r="C828" s="29"/>
      <c r="D828" s="29"/>
      <c r="E828" s="14" t="s">
        <v>309</v>
      </c>
      <c r="F828" s="15">
        <v>84018.36</v>
      </c>
      <c r="G828" s="16">
        <v>0.76962123216232503</v>
      </c>
      <c r="H828" s="17">
        <v>16172.08</v>
      </c>
      <c r="I828" s="16">
        <v>1.2021195908969</v>
      </c>
      <c r="J828" s="17">
        <v>27878.31</v>
      </c>
      <c r="K828" s="16">
        <v>0.82476781563753199</v>
      </c>
      <c r="L828" s="18">
        <v>5.1952723459196299</v>
      </c>
      <c r="M828" s="16">
        <v>-0.196400940494981</v>
      </c>
      <c r="N828" s="18">
        <v>3.01375370314772</v>
      </c>
      <c r="O828" s="16">
        <v>-3.0221150878826E-2</v>
      </c>
      <c r="P828" s="15">
        <v>257951.91</v>
      </c>
      <c r="Q828" s="16">
        <v>0.79796683136464597</v>
      </c>
      <c r="R828" s="17">
        <v>48122.58</v>
      </c>
      <c r="S828" s="16">
        <v>1.1702176595376199</v>
      </c>
      <c r="T828" s="17">
        <v>84173.31</v>
      </c>
      <c r="U828" s="16">
        <v>0.82979489799245698</v>
      </c>
      <c r="V828" s="18">
        <v>5.3603092352903801</v>
      </c>
      <c r="W828" s="16">
        <v>-0.17152695561987399</v>
      </c>
      <c r="X828" s="18">
        <v>3.0645332825809</v>
      </c>
      <c r="Y828" s="16">
        <v>-1.7394335650804799E-2</v>
      </c>
      <c r="Z828" s="15">
        <v>496517.05</v>
      </c>
      <c r="AA828" s="16">
        <v>0.76493133959696002</v>
      </c>
      <c r="AB828" s="17">
        <v>88501.86</v>
      </c>
      <c r="AC828" s="16">
        <v>1.0331756755515</v>
      </c>
      <c r="AD828" s="17">
        <v>159004.64000000001</v>
      </c>
      <c r="AE828" s="16">
        <v>0.75815989057709099</v>
      </c>
      <c r="AF828" s="18">
        <v>5.6102442366748004</v>
      </c>
      <c r="AG828" s="16">
        <v>-0.131933673602393</v>
      </c>
      <c r="AH828" s="18">
        <v>3.1226576155261898</v>
      </c>
      <c r="AI828" s="16">
        <v>3.85144096174698E-3</v>
      </c>
      <c r="AJ828" s="15">
        <v>918836.21</v>
      </c>
      <c r="AK828" s="16">
        <v>0.57820931624147998</v>
      </c>
      <c r="AL828" s="17">
        <v>151859.91</v>
      </c>
      <c r="AM828" s="16">
        <v>0.77427350957607</v>
      </c>
      <c r="AN828" s="17">
        <v>287882.05</v>
      </c>
      <c r="AO828" s="16">
        <v>0.558956152314802</v>
      </c>
      <c r="AP828" s="18">
        <v>6.0505515247572603</v>
      </c>
      <c r="AQ828" s="16">
        <v>-0.110503928665111</v>
      </c>
      <c r="AR828" s="18">
        <v>3.1917106676154301</v>
      </c>
      <c r="AS828" s="16">
        <v>1.23500355658433E-2</v>
      </c>
    </row>
    <row r="829" spans="2:45" x14ac:dyDescent="0.2">
      <c r="B829" s="29"/>
      <c r="C829" s="29"/>
      <c r="D829" s="29"/>
      <c r="E829" s="14" t="s">
        <v>310</v>
      </c>
      <c r="F829" s="15">
        <v>80552.509999999995</v>
      </c>
      <c r="G829" s="16">
        <v>1.2824212008363201</v>
      </c>
      <c r="H829" s="17">
        <v>14588.65</v>
      </c>
      <c r="I829" s="16">
        <v>1.52301884051454</v>
      </c>
      <c r="J829" s="17">
        <v>27091.95</v>
      </c>
      <c r="K829" s="16">
        <v>1.3958702732722701</v>
      </c>
      <c r="L829" s="18">
        <v>5.5215876726084998</v>
      </c>
      <c r="M829" s="16">
        <v>-9.5361015865086399E-2</v>
      </c>
      <c r="N829" s="18">
        <v>2.97330055606924</v>
      </c>
      <c r="O829" s="16">
        <v>-4.7351926229711801E-2</v>
      </c>
      <c r="P829" s="15">
        <v>241474.4</v>
      </c>
      <c r="Q829" s="16">
        <v>1.33930333876742</v>
      </c>
      <c r="R829" s="17">
        <v>42642.31</v>
      </c>
      <c r="S829" s="16">
        <v>1.54402493773025</v>
      </c>
      <c r="T829" s="17">
        <v>79935.8</v>
      </c>
      <c r="U829" s="16">
        <v>1.4281288938219501</v>
      </c>
      <c r="V829" s="18">
        <v>5.6627889061357104</v>
      </c>
      <c r="W829" s="16">
        <v>-8.0471537808696605E-2</v>
      </c>
      <c r="X829" s="18">
        <v>3.02085423552401</v>
      </c>
      <c r="Y829" s="16">
        <v>-3.6581894511667698E-2</v>
      </c>
      <c r="Z829" s="15">
        <v>459546.77</v>
      </c>
      <c r="AA829" s="16">
        <v>1.34345536725169</v>
      </c>
      <c r="AB829" s="17">
        <v>78456.06</v>
      </c>
      <c r="AC829" s="16">
        <v>1.468889828047</v>
      </c>
      <c r="AD829" s="17">
        <v>148327.84</v>
      </c>
      <c r="AE829" s="16">
        <v>1.3431696392322401</v>
      </c>
      <c r="AF829" s="18">
        <v>5.8573776200334304</v>
      </c>
      <c r="AG829" s="16">
        <v>-5.0806017899363301E-2</v>
      </c>
      <c r="AH829" s="18">
        <v>3.0981828495581101</v>
      </c>
      <c r="AI829" s="16">
        <v>1.2194081668901701E-4</v>
      </c>
      <c r="AJ829" s="15">
        <v>844304.02</v>
      </c>
      <c r="AK829" s="16">
        <v>1.11502256071774</v>
      </c>
      <c r="AL829" s="17">
        <v>137431.21</v>
      </c>
      <c r="AM829" s="16">
        <v>1.2114565409893101</v>
      </c>
      <c r="AN829" s="17">
        <v>265131.59999999998</v>
      </c>
      <c r="AO829" s="16">
        <v>1.00637878247377</v>
      </c>
      <c r="AP829" s="18">
        <v>6.1434663931140499</v>
      </c>
      <c r="AQ829" s="16">
        <v>-4.3606545498029399E-2</v>
      </c>
      <c r="AR829" s="18">
        <v>3.1844714851039999</v>
      </c>
      <c r="AS829" s="16">
        <v>5.4149186182092399E-2</v>
      </c>
    </row>
    <row r="830" spans="2:45" x14ac:dyDescent="0.2">
      <c r="B830" s="29"/>
      <c r="C830" s="29"/>
      <c r="D830" s="29"/>
      <c r="E830" s="14" t="s">
        <v>311</v>
      </c>
      <c r="F830" s="15">
        <v>54955.040000000001</v>
      </c>
      <c r="G830" s="16">
        <v>7.3924151755895395E-2</v>
      </c>
      <c r="H830" s="17">
        <v>8998.66</v>
      </c>
      <c r="I830" s="16">
        <v>9.4397310787013203E-2</v>
      </c>
      <c r="J830" s="17">
        <v>16451.919999999998</v>
      </c>
      <c r="K830" s="16">
        <v>-3.1586186420907202E-3</v>
      </c>
      <c r="L830" s="18">
        <v>6.1070248236959701</v>
      </c>
      <c r="M830" s="16">
        <v>-1.8707245375443202E-2</v>
      </c>
      <c r="N830" s="18">
        <v>3.3403420391054701</v>
      </c>
      <c r="O830" s="16">
        <v>7.7327016955278299E-2</v>
      </c>
      <c r="P830" s="15">
        <v>178199.71</v>
      </c>
      <c r="Q830" s="16">
        <v>0.115062009312473</v>
      </c>
      <c r="R830" s="17">
        <v>29310.98</v>
      </c>
      <c r="S830" s="16">
        <v>0.165066195090986</v>
      </c>
      <c r="T830" s="17">
        <v>53428.56</v>
      </c>
      <c r="U830" s="16">
        <v>5.7464230204470397E-2</v>
      </c>
      <c r="V830" s="18">
        <v>6.0796230627566903</v>
      </c>
      <c r="W830" s="16">
        <v>-4.2919609194058302E-2</v>
      </c>
      <c r="X830" s="18">
        <v>3.3352894032704601</v>
      </c>
      <c r="Y830" s="16">
        <v>5.4467827339053497E-2</v>
      </c>
      <c r="Z830" s="15">
        <v>350916.25</v>
      </c>
      <c r="AA830" s="16">
        <v>7.6368141959911595E-2</v>
      </c>
      <c r="AB830" s="17">
        <v>57318.81</v>
      </c>
      <c r="AC830" s="16">
        <v>3.9960948038792701E-2</v>
      </c>
      <c r="AD830" s="17">
        <v>105133.95</v>
      </c>
      <c r="AE830" s="16">
        <v>-3.6222835829528802E-2</v>
      </c>
      <c r="AF830" s="18">
        <v>6.1221831018473702</v>
      </c>
      <c r="AG830" s="16">
        <v>3.50082317896429E-2</v>
      </c>
      <c r="AH830" s="18">
        <v>3.3378014428260299</v>
      </c>
      <c r="AI830" s="16">
        <v>0.11682262453930201</v>
      </c>
      <c r="AJ830" s="15">
        <v>727227.66</v>
      </c>
      <c r="AK830" s="16">
        <v>-1.2985184428756E-2</v>
      </c>
      <c r="AL830" s="17">
        <v>116784.41</v>
      </c>
      <c r="AM830" s="16">
        <v>-0.118705933659129</v>
      </c>
      <c r="AN830" s="17">
        <v>222641.25</v>
      </c>
      <c r="AO830" s="16">
        <v>-0.14103090681842601</v>
      </c>
      <c r="AP830" s="18">
        <v>6.2270953802823499</v>
      </c>
      <c r="AQ830" s="16">
        <v>0.119960809074007</v>
      </c>
      <c r="AR830" s="18">
        <v>3.2663653298748501</v>
      </c>
      <c r="AS830" s="16">
        <v>0.14906906826576999</v>
      </c>
    </row>
    <row r="831" spans="2:45" x14ac:dyDescent="0.2">
      <c r="B831" s="29"/>
      <c r="C831" s="29"/>
      <c r="D831" s="29"/>
      <c r="E831" s="14" t="s">
        <v>312</v>
      </c>
      <c r="F831" s="15">
        <v>50219.34</v>
      </c>
      <c r="G831" s="16">
        <v>2.76169021670069E-2</v>
      </c>
      <c r="H831" s="17">
        <v>8956.2000000000007</v>
      </c>
      <c r="I831" s="16">
        <v>-1.3727774682133599E-2</v>
      </c>
      <c r="J831" s="17">
        <v>16305.78</v>
      </c>
      <c r="K831" s="16">
        <v>2.7832407981725E-2</v>
      </c>
      <c r="L831" s="18">
        <v>5.6072151135526198</v>
      </c>
      <c r="M831" s="16">
        <v>4.1920147184328703E-2</v>
      </c>
      <c r="N831" s="18">
        <v>3.07984898606506</v>
      </c>
      <c r="O831" s="16">
        <v>-2.0967018849049599E-4</v>
      </c>
      <c r="P831" s="15">
        <v>176955.35</v>
      </c>
      <c r="Q831" s="16">
        <v>0.29771078857509298</v>
      </c>
      <c r="R831" s="17">
        <v>30163.03</v>
      </c>
      <c r="S831" s="16">
        <v>0.201812019781687</v>
      </c>
      <c r="T831" s="17">
        <v>54963.519999999997</v>
      </c>
      <c r="U831" s="16">
        <v>0.26321847269752002</v>
      </c>
      <c r="V831" s="18">
        <v>5.86663044130513</v>
      </c>
      <c r="W831" s="16">
        <v>7.9795148671275407E-2</v>
      </c>
      <c r="X831" s="18">
        <v>3.2195054101338498</v>
      </c>
      <c r="Y831" s="16">
        <v>2.7305107250305299E-2</v>
      </c>
      <c r="Z831" s="15">
        <v>316908.27</v>
      </c>
      <c r="AA831" s="16">
        <v>0.476899935114102</v>
      </c>
      <c r="AB831" s="17">
        <v>55465.57</v>
      </c>
      <c r="AC831" s="16">
        <v>0.40799751632450598</v>
      </c>
      <c r="AD831" s="17">
        <v>100664.7</v>
      </c>
      <c r="AE831" s="16">
        <v>0.50782968341548695</v>
      </c>
      <c r="AF831" s="18">
        <v>5.7136034119905403</v>
      </c>
      <c r="AG831" s="16">
        <v>4.8936463303899697E-2</v>
      </c>
      <c r="AH831" s="18">
        <v>3.1481569010785302</v>
      </c>
      <c r="AI831" s="16">
        <v>-2.0512759923470701E-2</v>
      </c>
      <c r="AJ831" s="15">
        <v>619384.64</v>
      </c>
      <c r="AK831" s="16">
        <v>0.74430850322481201</v>
      </c>
      <c r="AL831" s="17">
        <v>109179.86</v>
      </c>
      <c r="AM831" s="16">
        <v>0.74859305984798796</v>
      </c>
      <c r="AN831" s="17">
        <v>198403.87</v>
      </c>
      <c r="AO831" s="16">
        <v>0.79648088573472597</v>
      </c>
      <c r="AP831" s="18">
        <v>5.6730668092082199</v>
      </c>
      <c r="AQ831" s="16">
        <v>-2.4502880181559899E-3</v>
      </c>
      <c r="AR831" s="18">
        <v>3.1218374923835901</v>
      </c>
      <c r="AS831" s="16">
        <v>-2.9041434798554099E-2</v>
      </c>
    </row>
    <row r="832" spans="2:45" x14ac:dyDescent="0.2">
      <c r="B832" s="29"/>
      <c r="C832" s="29"/>
      <c r="D832" s="29"/>
      <c r="E832" s="14" t="s">
        <v>313</v>
      </c>
      <c r="F832" s="15">
        <v>81101.320000000007</v>
      </c>
      <c r="G832" s="16">
        <v>0.30701953148544298</v>
      </c>
      <c r="H832" s="17">
        <v>14222.45</v>
      </c>
      <c r="I832" s="16">
        <v>0.362423700172812</v>
      </c>
      <c r="J832" s="17">
        <v>27427.01</v>
      </c>
      <c r="K832" s="16">
        <v>0.31670525678551598</v>
      </c>
      <c r="L832" s="18">
        <v>5.7023452358770799</v>
      </c>
      <c r="M832" s="16">
        <v>-4.0665887330308202E-2</v>
      </c>
      <c r="N832" s="18">
        <v>2.9569872909952601</v>
      </c>
      <c r="O832" s="16">
        <v>-7.35603146578048E-3</v>
      </c>
      <c r="P832" s="15">
        <v>262051.28</v>
      </c>
      <c r="Q832" s="16">
        <v>0.37964400883367999</v>
      </c>
      <c r="R832" s="17">
        <v>45809.49</v>
      </c>
      <c r="S832" s="16">
        <v>0.41746230269484802</v>
      </c>
      <c r="T832" s="17">
        <v>88332.73</v>
      </c>
      <c r="U832" s="16">
        <v>0.37437905519144699</v>
      </c>
      <c r="V832" s="18">
        <v>5.7204583591740503</v>
      </c>
      <c r="W832" s="16">
        <v>-2.6680281930086799E-2</v>
      </c>
      <c r="X832" s="18">
        <v>2.9666385268518201</v>
      </c>
      <c r="Y832" s="16">
        <v>3.8307871633707601E-3</v>
      </c>
      <c r="Z832" s="15">
        <v>508397.58</v>
      </c>
      <c r="AA832" s="16">
        <v>0.40611654759240401</v>
      </c>
      <c r="AB832" s="17">
        <v>89546.89</v>
      </c>
      <c r="AC832" s="16">
        <v>0.43178830734359402</v>
      </c>
      <c r="AD832" s="17">
        <v>172591.03</v>
      </c>
      <c r="AE832" s="16">
        <v>0.38901376265478599</v>
      </c>
      <c r="AF832" s="18">
        <v>5.6774454143521904</v>
      </c>
      <c r="AG832" s="16">
        <v>-1.7929857102143398E-2</v>
      </c>
      <c r="AH832" s="18">
        <v>2.9456778837231599</v>
      </c>
      <c r="AI832" s="16">
        <v>1.2312898113355999E-2</v>
      </c>
      <c r="AJ832" s="15">
        <v>988066.24</v>
      </c>
      <c r="AK832" s="16">
        <v>0.36171069451988702</v>
      </c>
      <c r="AL832" s="17">
        <v>175223.55</v>
      </c>
      <c r="AM832" s="16">
        <v>0.35099967478591598</v>
      </c>
      <c r="AN832" s="17">
        <v>343315.05</v>
      </c>
      <c r="AO832" s="16">
        <v>0.33534863732147902</v>
      </c>
      <c r="AP832" s="18">
        <v>5.6388895214142201</v>
      </c>
      <c r="AQ832" s="16">
        <v>7.9282178477712E-3</v>
      </c>
      <c r="AR832" s="18">
        <v>2.87801609629406</v>
      </c>
      <c r="AS832" s="16">
        <v>1.97417037480839E-2</v>
      </c>
    </row>
    <row r="833" spans="2:45" x14ac:dyDescent="0.2">
      <c r="B833" s="29"/>
      <c r="C833" s="29"/>
      <c r="D833" s="29"/>
      <c r="E833" s="14" t="s">
        <v>314</v>
      </c>
      <c r="F833" s="15">
        <v>111572.36</v>
      </c>
      <c r="G833" s="16">
        <v>-5.9867408465614898E-2</v>
      </c>
      <c r="H833" s="17">
        <v>15292.88</v>
      </c>
      <c r="I833" s="16">
        <v>-5.5807388876060397E-2</v>
      </c>
      <c r="J833" s="17">
        <v>30163.35</v>
      </c>
      <c r="K833" s="16">
        <v>-6.2735377685636098E-2</v>
      </c>
      <c r="L833" s="18">
        <v>7.2957062371508803</v>
      </c>
      <c r="M833" s="16">
        <v>-4.29999085114793E-3</v>
      </c>
      <c r="N833" s="18">
        <v>3.6989379495314698</v>
      </c>
      <c r="O833" s="16">
        <v>3.05993542457565E-3</v>
      </c>
      <c r="P833" s="15">
        <v>375693.92</v>
      </c>
      <c r="Q833" s="16">
        <v>-1.6101787768547E-3</v>
      </c>
      <c r="R833" s="17">
        <v>50508.73</v>
      </c>
      <c r="S833" s="16">
        <v>-1.2869565149413001E-2</v>
      </c>
      <c r="T833" s="17">
        <v>99798.71</v>
      </c>
      <c r="U833" s="16">
        <v>-1.7231657445462598E-2</v>
      </c>
      <c r="V833" s="18">
        <v>7.4381977135437802</v>
      </c>
      <c r="W833" s="16">
        <v>1.1406178935474199E-2</v>
      </c>
      <c r="X833" s="18">
        <v>3.7645167958583801</v>
      </c>
      <c r="Y833" s="16">
        <v>1.58953824540203E-2</v>
      </c>
      <c r="Z833" s="15">
        <v>756520.51</v>
      </c>
      <c r="AA833" s="16">
        <v>-7.0806174956275697E-2</v>
      </c>
      <c r="AB833" s="17">
        <v>101054.08</v>
      </c>
      <c r="AC833" s="16">
        <v>-0.21532243743235299</v>
      </c>
      <c r="AD833" s="17">
        <v>199586.66</v>
      </c>
      <c r="AE833" s="16">
        <v>-0.20588447106739499</v>
      </c>
      <c r="AF833" s="18">
        <v>7.4862935766670704</v>
      </c>
      <c r="AG833" s="16">
        <v>0.18417279831882299</v>
      </c>
      <c r="AH833" s="18">
        <v>3.7904362445866902</v>
      </c>
      <c r="AI833" s="16">
        <v>0.17009904880299001</v>
      </c>
      <c r="AJ833" s="15">
        <v>1599875.39</v>
      </c>
      <c r="AK833" s="16">
        <v>-9.8983382050309293E-2</v>
      </c>
      <c r="AL833" s="17">
        <v>215866.3</v>
      </c>
      <c r="AM833" s="16">
        <v>-0.28270216610246901</v>
      </c>
      <c r="AN833" s="17">
        <v>428083.83</v>
      </c>
      <c r="AO833" s="16">
        <v>-0.266885919612383</v>
      </c>
      <c r="AP833" s="18">
        <v>7.4114180397774003</v>
      </c>
      <c r="AQ833" s="16">
        <v>0.25612622173121602</v>
      </c>
      <c r="AR833" s="18">
        <v>3.73729460886201</v>
      </c>
      <c r="AS833" s="16">
        <v>0.22902648039893</v>
      </c>
    </row>
    <row r="834" spans="2:45" x14ac:dyDescent="0.2">
      <c r="B834" s="29"/>
      <c r="C834" s="29"/>
      <c r="D834" s="29"/>
      <c r="E834" s="14" t="s">
        <v>315</v>
      </c>
      <c r="F834" s="15">
        <v>186915.1</v>
      </c>
      <c r="G834" s="16">
        <v>4.5765643102026299E-2</v>
      </c>
      <c r="H834" s="17">
        <v>33552.36</v>
      </c>
      <c r="I834" s="16">
        <v>9.2836706828983498E-2</v>
      </c>
      <c r="J834" s="17">
        <v>66705.53</v>
      </c>
      <c r="K834" s="16">
        <v>0.101098911256969</v>
      </c>
      <c r="L834" s="18">
        <v>5.5708480714918398</v>
      </c>
      <c r="M834" s="16">
        <v>-4.3072367017704297E-2</v>
      </c>
      <c r="N834" s="18">
        <v>2.8020930198740599</v>
      </c>
      <c r="O834" s="16">
        <v>-5.0252768020428801E-2</v>
      </c>
      <c r="P834" s="15">
        <v>602704.52</v>
      </c>
      <c r="Q834" s="16">
        <v>0.39797510611669501</v>
      </c>
      <c r="R834" s="17">
        <v>105190.27</v>
      </c>
      <c r="S834" s="16">
        <v>0.47364192456384802</v>
      </c>
      <c r="T834" s="17">
        <v>208495.84</v>
      </c>
      <c r="U834" s="16">
        <v>0.47928939337566001</v>
      </c>
      <c r="V834" s="18">
        <v>5.7296603573695597</v>
      </c>
      <c r="W834" s="16">
        <v>-5.13468144369933E-2</v>
      </c>
      <c r="X834" s="18">
        <v>2.89072683656422</v>
      </c>
      <c r="Y834" s="16">
        <v>-5.4968478529687698E-2</v>
      </c>
      <c r="Z834" s="15">
        <v>1164723.49</v>
      </c>
      <c r="AA834" s="16">
        <v>0.71223255303734401</v>
      </c>
      <c r="AB834" s="17">
        <v>202968.91</v>
      </c>
      <c r="AC834" s="16">
        <v>0.88870589312530401</v>
      </c>
      <c r="AD834" s="17">
        <v>402406.35</v>
      </c>
      <c r="AE834" s="16">
        <v>0.901127122878008</v>
      </c>
      <c r="AF834" s="18">
        <v>5.7384329944916201</v>
      </c>
      <c r="AG834" s="16">
        <v>-9.3436114500571599E-2</v>
      </c>
      <c r="AH834" s="18">
        <v>2.8943963980687699</v>
      </c>
      <c r="AI834" s="16">
        <v>-9.9359252502119494E-2</v>
      </c>
      <c r="AJ834" s="15">
        <v>2316861.75</v>
      </c>
      <c r="AK834" s="16">
        <v>0.90198889966865503</v>
      </c>
      <c r="AL834" s="17">
        <v>404252.21</v>
      </c>
      <c r="AM834" s="16">
        <v>1.1996945529276499</v>
      </c>
      <c r="AN834" s="17">
        <v>799840.37</v>
      </c>
      <c r="AO834" s="16">
        <v>1.1881554867814801</v>
      </c>
      <c r="AP834" s="18">
        <v>5.7312284081267002</v>
      </c>
      <c r="AQ834" s="16">
        <v>-0.13533954196630199</v>
      </c>
      <c r="AR834" s="18">
        <v>2.8966551788327499</v>
      </c>
      <c r="AS834" s="16">
        <v>-0.130779822933763</v>
      </c>
    </row>
    <row r="835" spans="2:45" x14ac:dyDescent="0.2">
      <c r="B835" s="29"/>
      <c r="C835" s="29"/>
      <c r="D835" s="29"/>
      <c r="E835" s="14" t="s">
        <v>316</v>
      </c>
      <c r="F835" s="15">
        <v>121392.32000000001</v>
      </c>
      <c r="G835" s="16">
        <v>0.181965224266288</v>
      </c>
      <c r="H835" s="17">
        <v>21243.56</v>
      </c>
      <c r="I835" s="16">
        <v>0.28891097386873599</v>
      </c>
      <c r="J835" s="17">
        <v>40360.980000000003</v>
      </c>
      <c r="K835" s="16">
        <v>0.18519342909009501</v>
      </c>
      <c r="L835" s="18">
        <v>5.7143115372376396</v>
      </c>
      <c r="M835" s="16">
        <v>-8.2973728807230696E-2</v>
      </c>
      <c r="N835" s="18">
        <v>3.0076653242810298</v>
      </c>
      <c r="O835" s="16">
        <v>-2.7237788740406398E-3</v>
      </c>
      <c r="P835" s="15">
        <v>336418.21</v>
      </c>
      <c r="Q835" s="16">
        <v>8.4380721579562001E-2</v>
      </c>
      <c r="R835" s="17">
        <v>58299.58</v>
      </c>
      <c r="S835" s="16">
        <v>0.16912579242433101</v>
      </c>
      <c r="T835" s="17">
        <v>110638.33</v>
      </c>
      <c r="U835" s="16">
        <v>5.81174826523113E-2</v>
      </c>
      <c r="V835" s="18">
        <v>5.7705082952570201</v>
      </c>
      <c r="W835" s="16">
        <v>-7.2485844888461104E-2</v>
      </c>
      <c r="X835" s="18">
        <v>3.04070216894995</v>
      </c>
      <c r="Y835" s="16">
        <v>2.48207210993419E-2</v>
      </c>
      <c r="Z835" s="15">
        <v>657478.91</v>
      </c>
      <c r="AA835" s="16">
        <v>0.14268373488296099</v>
      </c>
      <c r="AB835" s="17">
        <v>110469.04</v>
      </c>
      <c r="AC835" s="16">
        <v>0.23022817272611601</v>
      </c>
      <c r="AD835" s="17">
        <v>214739.43</v>
      </c>
      <c r="AE835" s="16">
        <v>0.12367460047019301</v>
      </c>
      <c r="AF835" s="18">
        <v>5.9517029386695102</v>
      </c>
      <c r="AG835" s="16">
        <v>-7.11611388716301E-2</v>
      </c>
      <c r="AH835" s="18">
        <v>3.0617521430507701</v>
      </c>
      <c r="AI835" s="16">
        <v>1.6916938769296799E-2</v>
      </c>
      <c r="AJ835" s="15">
        <v>1394724.64</v>
      </c>
      <c r="AK835" s="16">
        <v>0.15540070368765099</v>
      </c>
      <c r="AL835" s="17">
        <v>225603.17</v>
      </c>
      <c r="AM835" s="16">
        <v>0.29596069204247699</v>
      </c>
      <c r="AN835" s="17">
        <v>453690.95</v>
      </c>
      <c r="AO835" s="16">
        <v>0.16421627654036899</v>
      </c>
      <c r="AP835" s="18">
        <v>6.1822032021979103</v>
      </c>
      <c r="AQ835" s="16">
        <v>-0.108460070755154</v>
      </c>
      <c r="AR835" s="18">
        <v>3.0741733772736701</v>
      </c>
      <c r="AS835" s="16">
        <v>-7.57210926385103E-3</v>
      </c>
    </row>
    <row r="836" spans="2:45" x14ac:dyDescent="0.2">
      <c r="B836" s="29"/>
      <c r="C836" s="29"/>
      <c r="D836" s="29"/>
      <c r="E836" s="14" t="s">
        <v>317</v>
      </c>
      <c r="F836" s="15">
        <v>58683.85</v>
      </c>
      <c r="G836" s="16">
        <v>1.17744684049839E-2</v>
      </c>
      <c r="H836" s="17">
        <v>9452.9</v>
      </c>
      <c r="I836" s="16">
        <v>-8.5511142249719008E-3</v>
      </c>
      <c r="J836" s="17">
        <v>16160.27</v>
      </c>
      <c r="K836" s="16">
        <v>-0.100945048965965</v>
      </c>
      <c r="L836" s="18">
        <v>6.2080261083900199</v>
      </c>
      <c r="M836" s="16">
        <v>2.0500888065517399E-2</v>
      </c>
      <c r="N836" s="18">
        <v>3.6313656888158401</v>
      </c>
      <c r="O836" s="16">
        <v>0.12537555934852099</v>
      </c>
      <c r="P836" s="15">
        <v>195374.34</v>
      </c>
      <c r="Q836" s="16">
        <v>7.1922556865580994E-2</v>
      </c>
      <c r="R836" s="17">
        <v>32300.69</v>
      </c>
      <c r="S836" s="16">
        <v>8.9792606438073699E-2</v>
      </c>
      <c r="T836" s="17">
        <v>53830.58</v>
      </c>
      <c r="U836" s="16">
        <v>-3.29773969210461E-2</v>
      </c>
      <c r="V836" s="18">
        <v>6.0486119646360503</v>
      </c>
      <c r="W836" s="16">
        <v>-1.6397660864024399E-2</v>
      </c>
      <c r="X836" s="18">
        <v>3.6294303349508801</v>
      </c>
      <c r="Y836" s="16">
        <v>0.10847725115486501</v>
      </c>
      <c r="Z836" s="15">
        <v>395630.39</v>
      </c>
      <c r="AA836" s="16">
        <v>0.10907967082487301</v>
      </c>
      <c r="AB836" s="17">
        <v>66588.7</v>
      </c>
      <c r="AC836" s="16">
        <v>0.157291880654269</v>
      </c>
      <c r="AD836" s="17">
        <v>109965.34</v>
      </c>
      <c r="AE836" s="16">
        <v>1.03035669628034E-2</v>
      </c>
      <c r="AF836" s="18">
        <v>5.9414043223549902</v>
      </c>
      <c r="AG836" s="16">
        <v>-4.1659507541122701E-2</v>
      </c>
      <c r="AH836" s="18">
        <v>3.5977735348247002</v>
      </c>
      <c r="AI836" s="16">
        <v>9.7768737132159306E-2</v>
      </c>
      <c r="AJ836" s="15">
        <v>855188.7</v>
      </c>
      <c r="AK836" s="16">
        <v>6.6539087683728806E-2</v>
      </c>
      <c r="AL836" s="17">
        <v>142149.23000000001</v>
      </c>
      <c r="AM836" s="16">
        <v>9.9763605634935901E-2</v>
      </c>
      <c r="AN836" s="17">
        <v>250301.34</v>
      </c>
      <c r="AO836" s="16">
        <v>-1.96317399320576E-2</v>
      </c>
      <c r="AP836" s="18">
        <v>6.0161331862297098</v>
      </c>
      <c r="AQ836" s="16">
        <v>-3.02105996061083E-2</v>
      </c>
      <c r="AR836" s="18">
        <v>3.4166365230006401</v>
      </c>
      <c r="AS836" s="16">
        <v>8.7896386618855293E-2</v>
      </c>
    </row>
    <row r="837" spans="2:45" x14ac:dyDescent="0.2">
      <c r="B837" s="135"/>
      <c r="C837" s="135"/>
      <c r="D837" s="135"/>
      <c r="E837" s="14" t="s">
        <v>318</v>
      </c>
      <c r="F837" s="15">
        <v>112625.68</v>
      </c>
      <c r="G837" s="16">
        <v>6.0172235882921102E-2</v>
      </c>
      <c r="H837" s="17">
        <v>16624.52</v>
      </c>
      <c r="I837" s="16">
        <v>0.15258519323778699</v>
      </c>
      <c r="J837" s="17">
        <v>32172.46</v>
      </c>
      <c r="K837" s="16">
        <v>6.4284202029825502E-2</v>
      </c>
      <c r="L837" s="18">
        <v>6.7746725920507798</v>
      </c>
      <c r="M837" s="16">
        <v>-8.0178851764756601E-2</v>
      </c>
      <c r="N837" s="18">
        <v>3.5006859904402701</v>
      </c>
      <c r="O837" s="16">
        <v>-3.86359784262705E-3</v>
      </c>
      <c r="P837" s="15">
        <v>339467.56</v>
      </c>
      <c r="Q837" s="16">
        <v>1.28140832979113E-2</v>
      </c>
      <c r="R837" s="17">
        <v>50489.63</v>
      </c>
      <c r="S837" s="16">
        <v>8.6683265127262696E-2</v>
      </c>
      <c r="T837" s="17">
        <v>95859.48</v>
      </c>
      <c r="U837" s="16">
        <v>-3.2226448528422998E-2</v>
      </c>
      <c r="V837" s="18">
        <v>6.72351055058237</v>
      </c>
      <c r="W837" s="16">
        <v>-6.7976736368255894E-2</v>
      </c>
      <c r="X837" s="18">
        <v>3.54130400039725</v>
      </c>
      <c r="Y837" s="16">
        <v>4.6540362420368402E-2</v>
      </c>
      <c r="Z837" s="15">
        <v>658614.93000000005</v>
      </c>
      <c r="AA837" s="16">
        <v>-7.0754147721788802E-3</v>
      </c>
      <c r="AB837" s="17">
        <v>96568</v>
      </c>
      <c r="AC837" s="16">
        <v>5.7815983747613799E-2</v>
      </c>
      <c r="AD837" s="17">
        <v>185308.2</v>
      </c>
      <c r="AE837" s="16">
        <v>-5.01423211351818E-2</v>
      </c>
      <c r="AF837" s="18">
        <v>6.8202192237594197</v>
      </c>
      <c r="AG837" s="16">
        <v>-6.1344694650856402E-2</v>
      </c>
      <c r="AH837" s="18">
        <v>3.55415966481785</v>
      </c>
      <c r="AI837" s="16">
        <v>4.5340378165361198E-2</v>
      </c>
      <c r="AJ837" s="15">
        <v>1364424.93</v>
      </c>
      <c r="AK837" s="16">
        <v>-2.8554127207501601E-2</v>
      </c>
      <c r="AL837" s="17">
        <v>195267.4</v>
      </c>
      <c r="AM837" s="16">
        <v>5.8934471164814602E-2</v>
      </c>
      <c r="AN837" s="17">
        <v>385043.57</v>
      </c>
      <c r="AO837" s="16">
        <v>-6.1844976923754298E-2</v>
      </c>
      <c r="AP837" s="18">
        <v>6.9874691320722304</v>
      </c>
      <c r="AQ837" s="16">
        <v>-8.2619463956140698E-2</v>
      </c>
      <c r="AR837" s="18">
        <v>3.5435598366179701</v>
      </c>
      <c r="AS837" s="16">
        <v>3.5485446325374599E-2</v>
      </c>
    </row>
    <row r="838" spans="2:45" x14ac:dyDescent="0.2">
      <c r="C838" s="29"/>
      <c r="D838" s="29"/>
      <c r="E838" s="14" t="s">
        <v>344</v>
      </c>
      <c r="F838" s="18">
        <v>71768.759999999995</v>
      </c>
      <c r="G838" s="16">
        <v>1.0923458526405601</v>
      </c>
      <c r="H838" s="18">
        <v>20583.43</v>
      </c>
      <c r="I838" s="16">
        <v>1.4873153554648999</v>
      </c>
      <c r="J838" s="18">
        <v>34899.03</v>
      </c>
      <c r="K838" s="16">
        <v>1.4521763142695301</v>
      </c>
      <c r="L838" s="18">
        <v>3.4867250016153801</v>
      </c>
      <c r="M838" s="16">
        <v>-0.15879349675405799</v>
      </c>
      <c r="N838" s="18">
        <v>2.0564686181822198</v>
      </c>
      <c r="O838" s="16">
        <v>-0.14673922895962599</v>
      </c>
      <c r="P838" s="18">
        <v>211415.71</v>
      </c>
      <c r="Q838" s="16">
        <v>0.81180723769204599</v>
      </c>
      <c r="R838" s="18">
        <v>58028.24</v>
      </c>
      <c r="S838" s="16">
        <v>0.79830650976950401</v>
      </c>
      <c r="T838" s="18">
        <v>99139.32</v>
      </c>
      <c r="U838" s="16">
        <v>0.81964503279751899</v>
      </c>
      <c r="V838" s="18">
        <v>3.6433245261272802</v>
      </c>
      <c r="W838" s="16">
        <v>7.50746763646653E-3</v>
      </c>
      <c r="X838" s="18">
        <v>2.13251119737355</v>
      </c>
      <c r="Y838" s="16">
        <v>-4.3073209138065503E-3</v>
      </c>
      <c r="Z838" s="18">
        <v>407862.36</v>
      </c>
      <c r="AA838" s="16">
        <v>0.85302623839258596</v>
      </c>
      <c r="AB838" s="18">
        <v>114811.9</v>
      </c>
      <c r="AC838" s="16">
        <v>0.78879789504615105</v>
      </c>
      <c r="AD838" s="18">
        <v>196174.19</v>
      </c>
      <c r="AE838" s="16">
        <v>0.81242759036629897</v>
      </c>
      <c r="AF838" s="18">
        <v>3.55243977322908</v>
      </c>
      <c r="AG838" s="16">
        <v>3.5905869256838502E-2</v>
      </c>
      <c r="AH838" s="18">
        <v>2.0790826764723702</v>
      </c>
      <c r="AI838" s="16">
        <v>2.2400148972617301E-2</v>
      </c>
      <c r="AJ838" s="18">
        <v>803735.51</v>
      </c>
      <c r="AK838" s="16">
        <v>0.75900000507739196</v>
      </c>
      <c r="AL838" s="18">
        <v>220369.54</v>
      </c>
      <c r="AM838" s="16">
        <v>0.58332675917619403</v>
      </c>
      <c r="AN838" s="18">
        <v>376712.09</v>
      </c>
      <c r="AO838" s="16">
        <v>0.564256511398048</v>
      </c>
      <c r="AP838" s="18">
        <v>3.6472168975803099</v>
      </c>
      <c r="AQ838" s="16">
        <v>0.110951984410723</v>
      </c>
      <c r="AR838" s="18">
        <v>2.1335537970124601</v>
      </c>
      <c r="AS838" s="16">
        <v>0.124495881756178</v>
      </c>
    </row>
    <row r="839" spans="2:45" x14ac:dyDescent="0.2">
      <c r="C839" s="29"/>
      <c r="D839" s="29"/>
      <c r="E839" s="14" t="s">
        <v>345</v>
      </c>
      <c r="F839" s="18">
        <v>82815.81</v>
      </c>
      <c r="G839" s="16">
        <v>0.37764184756408498</v>
      </c>
      <c r="H839" s="18">
        <v>61470.42</v>
      </c>
      <c r="I839" s="16">
        <v>1.5360966864143399E-2</v>
      </c>
      <c r="J839" s="18">
        <v>28318.68</v>
      </c>
      <c r="K839" s="16">
        <v>0.30539028701947302</v>
      </c>
      <c r="L839" s="18">
        <v>1.3472465293062901</v>
      </c>
      <c r="M839" s="16">
        <v>0.35680008639569399</v>
      </c>
      <c r="N839" s="18">
        <v>2.9244233841407898</v>
      </c>
      <c r="O839" s="16">
        <v>5.5348627351579298E-2</v>
      </c>
      <c r="P839" s="18">
        <v>260414.21</v>
      </c>
      <c r="Q839" s="16">
        <v>0.41172112374675901</v>
      </c>
      <c r="R839" s="18">
        <v>191174.03</v>
      </c>
      <c r="S839" s="16">
        <v>4.3633918167985897E-2</v>
      </c>
      <c r="T839" s="18">
        <v>87373.01</v>
      </c>
      <c r="U839" s="16">
        <v>0.32845166591253</v>
      </c>
      <c r="V839" s="18">
        <v>1.36218402677393</v>
      </c>
      <c r="W839" s="16">
        <v>0.35269762621832002</v>
      </c>
      <c r="X839" s="18">
        <v>2.9804880248488601</v>
      </c>
      <c r="Y839" s="16">
        <v>6.2681586369219E-2</v>
      </c>
      <c r="Z839" s="18">
        <v>508435.68</v>
      </c>
      <c r="AA839" s="16">
        <v>0.34495585685319902</v>
      </c>
      <c r="AB839" s="18">
        <v>369117.39</v>
      </c>
      <c r="AC839" s="16">
        <v>-2.0961237620689799E-2</v>
      </c>
      <c r="AD839" s="18">
        <v>167960.04</v>
      </c>
      <c r="AE839" s="16">
        <v>0.236374305975037</v>
      </c>
      <c r="AF839" s="18">
        <v>1.3774362676329099</v>
      </c>
      <c r="AG839" s="16">
        <v>0.37375138608875702</v>
      </c>
      <c r="AH839" s="18">
        <v>3.0271228799421599</v>
      </c>
      <c r="AI839" s="16">
        <v>8.7822555316313403E-2</v>
      </c>
      <c r="AJ839" s="18">
        <v>893466.64</v>
      </c>
      <c r="AK839" s="16">
        <v>0.19533659774755399</v>
      </c>
      <c r="AL839" s="18">
        <v>752808.06</v>
      </c>
      <c r="AM839" s="16">
        <v>-3.3491857544952597E-2</v>
      </c>
      <c r="AN839" s="18">
        <v>306064.82</v>
      </c>
      <c r="AO839" s="16">
        <v>0.116987834235718</v>
      </c>
      <c r="AP839" s="18">
        <v>1.1868452099197799</v>
      </c>
      <c r="AQ839" s="16">
        <v>0.236757917746305</v>
      </c>
      <c r="AR839" s="18">
        <v>2.91920724505351</v>
      </c>
      <c r="AS839" s="16">
        <v>7.0142897810023405E-2</v>
      </c>
    </row>
    <row r="840" spans="2:45" x14ac:dyDescent="0.2">
      <c r="B840" s="28" t="s">
        <v>19</v>
      </c>
      <c r="C840" s="28" t="s">
        <v>11</v>
      </c>
      <c r="D840" s="28" t="s">
        <v>111</v>
      </c>
      <c r="E840" s="14" t="s">
        <v>319</v>
      </c>
      <c r="F840" s="15">
        <v>746504.21</v>
      </c>
      <c r="G840" s="16">
        <v>0.25777977898145399</v>
      </c>
      <c r="H840" s="17">
        <v>120149.05</v>
      </c>
      <c r="I840" s="16">
        <v>0.32008161607833602</v>
      </c>
      <c r="J840" s="17">
        <v>232198.27</v>
      </c>
      <c r="K840" s="16">
        <v>0.267647468434005</v>
      </c>
      <c r="L840" s="18">
        <v>6.2131511651569404</v>
      </c>
      <c r="M840" s="16">
        <v>-4.7195443325668697E-2</v>
      </c>
      <c r="N840" s="18">
        <v>3.2149430312292999</v>
      </c>
      <c r="O840" s="16">
        <v>-7.7842536653672497E-3</v>
      </c>
      <c r="P840" s="15">
        <v>2436756.67</v>
      </c>
      <c r="Q840" s="16">
        <v>0.34416838108919101</v>
      </c>
      <c r="R840" s="17">
        <v>390847.97</v>
      </c>
      <c r="S840" s="16">
        <v>0.40639443752188498</v>
      </c>
      <c r="T840" s="17">
        <v>755763.58</v>
      </c>
      <c r="U840" s="16">
        <v>0.35394397644418102</v>
      </c>
      <c r="V840" s="18">
        <v>6.2345383807417498</v>
      </c>
      <c r="W840" s="16">
        <v>-4.4245095666289501E-2</v>
      </c>
      <c r="X840" s="18">
        <v>3.2242314058054999</v>
      </c>
      <c r="Y840" s="16">
        <v>-7.2200885155252097E-3</v>
      </c>
      <c r="Z840" s="15">
        <v>4744037.1900000004</v>
      </c>
      <c r="AA840" s="16">
        <v>0.30161356042203702</v>
      </c>
      <c r="AB840" s="17">
        <v>760833.61</v>
      </c>
      <c r="AC840" s="16">
        <v>0.28068439726859301</v>
      </c>
      <c r="AD840" s="17">
        <v>1474023.76</v>
      </c>
      <c r="AE840" s="16">
        <v>0.24608714443520899</v>
      </c>
      <c r="AF840" s="18">
        <v>6.2353149593378197</v>
      </c>
      <c r="AG840" s="16">
        <v>1.6342170794053999E-2</v>
      </c>
      <c r="AH840" s="18">
        <v>3.2184265401529202</v>
      </c>
      <c r="AI840" s="16">
        <v>4.4560620206057701E-2</v>
      </c>
      <c r="AJ840" s="15">
        <v>9501584.8200000003</v>
      </c>
      <c r="AK840" s="16">
        <v>0.24718130648018699</v>
      </c>
      <c r="AL840" s="17">
        <v>1528381.81</v>
      </c>
      <c r="AM840" s="16">
        <v>0.17047963010749301</v>
      </c>
      <c r="AN840" s="17">
        <v>3013482.01</v>
      </c>
      <c r="AO840" s="16">
        <v>0.16640052435890201</v>
      </c>
      <c r="AP840" s="18">
        <v>6.2167612554875902</v>
      </c>
      <c r="AQ840" s="16">
        <v>6.5530124916098997E-2</v>
      </c>
      <c r="AR840" s="18">
        <v>3.1530252340879299</v>
      </c>
      <c r="AS840" s="16">
        <v>6.9256469312447097E-2</v>
      </c>
    </row>
    <row r="841" spans="2:45" x14ac:dyDescent="0.2">
      <c r="B841" s="29"/>
      <c r="C841" s="29"/>
      <c r="D841" s="29"/>
      <c r="E841" s="14" t="s">
        <v>320</v>
      </c>
      <c r="F841" s="15">
        <v>1532766.21</v>
      </c>
      <c r="G841" s="16">
        <v>0.54035029411159097</v>
      </c>
      <c r="H841" s="17">
        <v>418961.9</v>
      </c>
      <c r="I841" s="16">
        <v>0.92524375273964299</v>
      </c>
      <c r="J841" s="17">
        <v>720407.35</v>
      </c>
      <c r="K841" s="16">
        <v>0.82475834420118199</v>
      </c>
      <c r="L841" s="18">
        <v>3.6584859148290101</v>
      </c>
      <c r="M841" s="16">
        <v>-0.199919339086464</v>
      </c>
      <c r="N841" s="18">
        <v>2.12763821746127</v>
      </c>
      <c r="O841" s="16">
        <v>-0.155860665601776</v>
      </c>
      <c r="P841" s="15">
        <v>4690003.5</v>
      </c>
      <c r="Q841" s="16">
        <v>0.41828619154147001</v>
      </c>
      <c r="R841" s="17">
        <v>1233405.78</v>
      </c>
      <c r="S841" s="16">
        <v>0.59560764675663203</v>
      </c>
      <c r="T841" s="17">
        <v>2140565.87</v>
      </c>
      <c r="U841" s="16">
        <v>0.55683541355927402</v>
      </c>
      <c r="V841" s="18">
        <v>3.8024821806818498</v>
      </c>
      <c r="W841" s="16">
        <v>-0.111130988608385</v>
      </c>
      <c r="X841" s="18">
        <v>2.1910110619487702</v>
      </c>
      <c r="Y841" s="16">
        <v>-8.8994135674913502E-2</v>
      </c>
      <c r="Z841" s="15">
        <v>8940352.0999999996</v>
      </c>
      <c r="AA841" s="16">
        <v>0.44065151559513999</v>
      </c>
      <c r="AB841" s="17">
        <v>2379123.23</v>
      </c>
      <c r="AC841" s="16">
        <v>0.55072036355189202</v>
      </c>
      <c r="AD841" s="17">
        <v>4149976.5</v>
      </c>
      <c r="AE841" s="16">
        <v>0.52672035852512</v>
      </c>
      <c r="AF841" s="18">
        <v>3.7578348137939899</v>
      </c>
      <c r="AG841" s="16">
        <v>-7.0979172353577993E-2</v>
      </c>
      <c r="AH841" s="18">
        <v>2.1543139099703299</v>
      </c>
      <c r="AI841" s="16">
        <v>-5.6374988680393701E-2</v>
      </c>
      <c r="AJ841" s="15">
        <v>17884636.66</v>
      </c>
      <c r="AK841" s="16">
        <v>0.47686184263241499</v>
      </c>
      <c r="AL841" s="17">
        <v>4544243.0599999996</v>
      </c>
      <c r="AM841" s="16">
        <v>0.46157603290950999</v>
      </c>
      <c r="AN841" s="17">
        <v>8008326.8300000001</v>
      </c>
      <c r="AO841" s="16">
        <v>0.429783438123512</v>
      </c>
      <c r="AP841" s="18">
        <v>3.93566902647148</v>
      </c>
      <c r="AQ841" s="16">
        <v>1.04584430633254E-2</v>
      </c>
      <c r="AR841" s="18">
        <v>2.2332550905642798</v>
      </c>
      <c r="AS841" s="16">
        <v>3.2926947713627398E-2</v>
      </c>
    </row>
    <row r="842" spans="2:45" x14ac:dyDescent="0.2">
      <c r="B842" s="29"/>
      <c r="C842" s="29"/>
      <c r="D842" s="29"/>
      <c r="E842" s="14" t="s">
        <v>321</v>
      </c>
      <c r="F842" s="15">
        <v>1050752.8400000001</v>
      </c>
      <c r="G842" s="16">
        <v>0.31758330132227902</v>
      </c>
      <c r="H842" s="17">
        <v>205989.09</v>
      </c>
      <c r="I842" s="16">
        <v>0.59805097276807895</v>
      </c>
      <c r="J842" s="17">
        <v>344793.61</v>
      </c>
      <c r="K842" s="16">
        <v>0.40878962095052801</v>
      </c>
      <c r="L842" s="18">
        <v>5.1010120972911697</v>
      </c>
      <c r="M842" s="16">
        <v>-0.17550608599172801</v>
      </c>
      <c r="N842" s="18">
        <v>3.04748350759749</v>
      </c>
      <c r="O842" s="16">
        <v>-6.4740908274658199E-2</v>
      </c>
      <c r="P842" s="15">
        <v>3108053.74</v>
      </c>
      <c r="Q842" s="16">
        <v>0.30940096733567901</v>
      </c>
      <c r="R842" s="17">
        <v>595892.56999999995</v>
      </c>
      <c r="S842" s="16">
        <v>0.54783144526192995</v>
      </c>
      <c r="T842" s="17">
        <v>1006573.66</v>
      </c>
      <c r="U842" s="16">
        <v>0.37302445412904101</v>
      </c>
      <c r="V842" s="18">
        <v>5.2157954243329501</v>
      </c>
      <c r="W842" s="16">
        <v>-0.15404162943976299</v>
      </c>
      <c r="X842" s="18">
        <v>3.0877558826643599</v>
      </c>
      <c r="Y842" s="16">
        <v>-4.6338203665659501E-2</v>
      </c>
      <c r="Z842" s="15">
        <v>5963264.25</v>
      </c>
      <c r="AA842" s="16">
        <v>0.352065633699229</v>
      </c>
      <c r="AB842" s="17">
        <v>1126236.31</v>
      </c>
      <c r="AC842" s="16">
        <v>0.57391382729277296</v>
      </c>
      <c r="AD842" s="17">
        <v>1937594.69</v>
      </c>
      <c r="AE842" s="16">
        <v>0.40730927032223402</v>
      </c>
      <c r="AF842" s="18">
        <v>5.2948605874729804</v>
      </c>
      <c r="AG842" s="16">
        <v>-0.14095320197747799</v>
      </c>
      <c r="AH842" s="18">
        <v>3.0776633940919802</v>
      </c>
      <c r="AI842" s="16">
        <v>-3.9254794797419397E-2</v>
      </c>
      <c r="AJ842" s="15">
        <v>11833017.279999999</v>
      </c>
      <c r="AK842" s="16">
        <v>0.38022913428822602</v>
      </c>
      <c r="AL842" s="17">
        <v>2099657.19</v>
      </c>
      <c r="AM842" s="16">
        <v>0.54772227719089495</v>
      </c>
      <c r="AN842" s="17">
        <v>3788874.95</v>
      </c>
      <c r="AO842" s="16">
        <v>0.39606021457648899</v>
      </c>
      <c r="AP842" s="18">
        <v>5.6356901194904099</v>
      </c>
      <c r="AQ842" s="16">
        <v>-0.108219120039202</v>
      </c>
      <c r="AR842" s="18">
        <v>3.1230952290995999</v>
      </c>
      <c r="AS842" s="16">
        <v>-1.1339826264632201E-2</v>
      </c>
    </row>
    <row r="843" spans="2:45" x14ac:dyDescent="0.2">
      <c r="B843" s="29"/>
      <c r="C843" s="29"/>
      <c r="D843" s="29"/>
      <c r="E843" s="14" t="s">
        <v>322</v>
      </c>
      <c r="F843" s="15">
        <v>1469545.92</v>
      </c>
      <c r="G843" s="16">
        <v>0.24750825123034501</v>
      </c>
      <c r="H843" s="17">
        <v>377605.62</v>
      </c>
      <c r="I843" s="16">
        <v>0.50226410428358503</v>
      </c>
      <c r="J843" s="17">
        <v>468161.32</v>
      </c>
      <c r="K843" s="16">
        <v>0.29342856649502902</v>
      </c>
      <c r="L843" s="18">
        <v>3.8917480094708301</v>
      </c>
      <c r="M843" s="16">
        <v>-0.16958126891724601</v>
      </c>
      <c r="N843" s="18">
        <v>3.1389733778091702</v>
      </c>
      <c r="O843" s="16">
        <v>-3.5502784192497298E-2</v>
      </c>
      <c r="P843" s="15">
        <v>4713189.1900000004</v>
      </c>
      <c r="Q843" s="16">
        <v>0.259591371875523</v>
      </c>
      <c r="R843" s="17">
        <v>1204735.3899999999</v>
      </c>
      <c r="S843" s="16">
        <v>0.55555399033456998</v>
      </c>
      <c r="T843" s="17">
        <v>1492903.05</v>
      </c>
      <c r="U843" s="16">
        <v>0.30708048843192798</v>
      </c>
      <c r="V843" s="18">
        <v>3.9122194210630798</v>
      </c>
      <c r="W843" s="16">
        <v>-0.190261874739167</v>
      </c>
      <c r="X843" s="18">
        <v>3.1570631394985802</v>
      </c>
      <c r="Y843" s="16">
        <v>-3.6332205228904499E-2</v>
      </c>
      <c r="Z843" s="15">
        <v>9395806.0099999998</v>
      </c>
      <c r="AA843" s="16">
        <v>0.186196864952799</v>
      </c>
      <c r="AB843" s="17">
        <v>2408761.2799999998</v>
      </c>
      <c r="AC843" s="16">
        <v>0.47206314983530001</v>
      </c>
      <c r="AD843" s="17">
        <v>3003281.06</v>
      </c>
      <c r="AE843" s="16">
        <v>0.237965038101909</v>
      </c>
      <c r="AF843" s="18">
        <v>3.9006796098947598</v>
      </c>
      <c r="AG843" s="16">
        <v>-0.194194308114081</v>
      </c>
      <c r="AH843" s="18">
        <v>3.1285137229214199</v>
      </c>
      <c r="AI843" s="16">
        <v>-4.1817152791715599E-2</v>
      </c>
      <c r="AJ843" s="15">
        <v>20181590.52</v>
      </c>
      <c r="AK843" s="16">
        <v>7.3338929126158497E-2</v>
      </c>
      <c r="AL843" s="17">
        <v>4882626.8099999996</v>
      </c>
      <c r="AM843" s="16">
        <v>0.23945506821718801</v>
      </c>
      <c r="AN843" s="17">
        <v>6288909.9199999999</v>
      </c>
      <c r="AO843" s="16">
        <v>8.5712554093502605E-2</v>
      </c>
      <c r="AP843" s="18">
        <v>4.1333469268358796</v>
      </c>
      <c r="AQ843" s="16">
        <v>-0.13402352642759999</v>
      </c>
      <c r="AR843" s="18">
        <v>3.20907610010735</v>
      </c>
      <c r="AS843" s="16">
        <v>-1.13967780152228E-2</v>
      </c>
    </row>
    <row r="844" spans="2:45" x14ac:dyDescent="0.2">
      <c r="B844" s="29"/>
      <c r="C844" s="29"/>
      <c r="D844" s="29"/>
      <c r="E844" s="14" t="s">
        <v>323</v>
      </c>
      <c r="F844" s="15">
        <v>479178.98</v>
      </c>
      <c r="G844" s="16">
        <v>5.5078992596684397E-2</v>
      </c>
      <c r="H844" s="17">
        <v>77593.899999999994</v>
      </c>
      <c r="I844" s="16">
        <v>2.1213697342161199E-2</v>
      </c>
      <c r="J844" s="17">
        <v>143410.13</v>
      </c>
      <c r="K844" s="16">
        <v>6.1608616899459703E-3</v>
      </c>
      <c r="L844" s="18">
        <v>6.1754722987245101</v>
      </c>
      <c r="M844" s="16">
        <v>3.3161810640282202E-2</v>
      </c>
      <c r="N844" s="18">
        <v>3.3413189151979701</v>
      </c>
      <c r="O844" s="16">
        <v>4.8618598446152697E-2</v>
      </c>
      <c r="P844" s="15">
        <v>1542946.84</v>
      </c>
      <c r="Q844" s="16">
        <v>0.113826244150505</v>
      </c>
      <c r="R844" s="17">
        <v>254367.86</v>
      </c>
      <c r="S844" s="16">
        <v>9.7710001539750194E-2</v>
      </c>
      <c r="T844" s="17">
        <v>465189.06</v>
      </c>
      <c r="U844" s="16">
        <v>7.0895156806495302E-2</v>
      </c>
      <c r="V844" s="18">
        <v>6.0658089430009001</v>
      </c>
      <c r="W844" s="16">
        <v>1.4681694243606399E-2</v>
      </c>
      <c r="X844" s="18">
        <v>3.3168166938405599</v>
      </c>
      <c r="Y844" s="16">
        <v>4.0088973295980199E-2</v>
      </c>
      <c r="Z844" s="15">
        <v>2994420.52</v>
      </c>
      <c r="AA844" s="16">
        <v>0.25212106554521602</v>
      </c>
      <c r="AB844" s="17">
        <v>494265.59999999998</v>
      </c>
      <c r="AC844" s="16">
        <v>0.25560284766056501</v>
      </c>
      <c r="AD844" s="17">
        <v>904744.84</v>
      </c>
      <c r="AE844" s="16">
        <v>0.213325236852897</v>
      </c>
      <c r="AF844" s="18">
        <v>6.0583227317458501</v>
      </c>
      <c r="AG844" s="16">
        <v>-2.7729963513828402E-3</v>
      </c>
      <c r="AH844" s="18">
        <v>3.3096851041449402</v>
      </c>
      <c r="AI844" s="16">
        <v>3.1974797452451097E-2</v>
      </c>
      <c r="AJ844" s="15">
        <v>6243779.6799999997</v>
      </c>
      <c r="AK844" s="16">
        <v>0.36322191200575898</v>
      </c>
      <c r="AL844" s="17">
        <v>1022771.14</v>
      </c>
      <c r="AM844" s="16">
        <v>0.39836872977722398</v>
      </c>
      <c r="AN844" s="17">
        <v>1916901.17</v>
      </c>
      <c r="AO844" s="16">
        <v>0.32156061784027701</v>
      </c>
      <c r="AP844" s="18">
        <v>6.1047671720576702</v>
      </c>
      <c r="AQ844" s="16">
        <v>-2.5134155979778101E-2</v>
      </c>
      <c r="AR844" s="18">
        <v>3.25722566072616</v>
      </c>
      <c r="AS844" s="16">
        <v>3.1524315724212097E-2</v>
      </c>
    </row>
    <row r="845" spans="2:45" x14ac:dyDescent="0.2">
      <c r="B845" s="29"/>
      <c r="C845" s="29"/>
      <c r="D845" s="29"/>
      <c r="E845" s="14" t="s">
        <v>324</v>
      </c>
      <c r="F845" s="15">
        <v>874854.49</v>
      </c>
      <c r="G845" s="16">
        <v>0.145619176585778</v>
      </c>
      <c r="H845" s="17">
        <v>164237.54999999999</v>
      </c>
      <c r="I845" s="16">
        <v>0.109854007150367</v>
      </c>
      <c r="J845" s="17">
        <v>280991.63</v>
      </c>
      <c r="K845" s="16">
        <v>0.129147318894444</v>
      </c>
      <c r="L845" s="18">
        <v>5.3267629114048498</v>
      </c>
      <c r="M845" s="16">
        <v>3.2225111775953899E-2</v>
      </c>
      <c r="N845" s="18">
        <v>3.1134539132001899</v>
      </c>
      <c r="O845" s="16">
        <v>1.4587873004437601E-2</v>
      </c>
      <c r="P845" s="15">
        <v>2648375.9</v>
      </c>
      <c r="Q845" s="16">
        <v>0.166234748404713</v>
      </c>
      <c r="R845" s="17">
        <v>498353.77</v>
      </c>
      <c r="S845" s="16">
        <v>0.14937303656985099</v>
      </c>
      <c r="T845" s="17">
        <v>847648.26</v>
      </c>
      <c r="U845" s="16">
        <v>0.166558323019528</v>
      </c>
      <c r="V845" s="18">
        <v>5.3142487514441799</v>
      </c>
      <c r="W845" s="16">
        <v>1.4670356184084301E-2</v>
      </c>
      <c r="X845" s="18">
        <v>3.1243807425499801</v>
      </c>
      <c r="Y845" s="16">
        <v>-2.7737542858254598E-4</v>
      </c>
      <c r="Z845" s="15">
        <v>5046569.8899999997</v>
      </c>
      <c r="AA845" s="16">
        <v>0.29642638651125902</v>
      </c>
      <c r="AB845" s="17">
        <v>954772.39</v>
      </c>
      <c r="AC845" s="16">
        <v>0.28713520767640099</v>
      </c>
      <c r="AD845" s="17">
        <v>1628406.27</v>
      </c>
      <c r="AE845" s="16">
        <v>0.32454841341241802</v>
      </c>
      <c r="AF845" s="18">
        <v>5.28562612708145</v>
      </c>
      <c r="AG845" s="16">
        <v>7.2184948243556799E-3</v>
      </c>
      <c r="AH845" s="18">
        <v>3.0990852731118501</v>
      </c>
      <c r="AI845" s="16">
        <v>-2.1231407335809201E-2</v>
      </c>
      <c r="AJ845" s="15">
        <v>9684784.6999999993</v>
      </c>
      <c r="AK845" s="16">
        <v>0.42592978103060603</v>
      </c>
      <c r="AL845" s="17">
        <v>1833612.65</v>
      </c>
      <c r="AM845" s="16">
        <v>0.45833293732369901</v>
      </c>
      <c r="AN845" s="17">
        <v>3108463.47</v>
      </c>
      <c r="AO845" s="16">
        <v>0.47218292474026702</v>
      </c>
      <c r="AP845" s="18">
        <v>5.2818051293439803</v>
      </c>
      <c r="AQ845" s="16">
        <v>-2.2219313206048901E-2</v>
      </c>
      <c r="AR845" s="18">
        <v>3.1156179873009702</v>
      </c>
      <c r="AS845" s="16">
        <v>-3.1418068320430197E-2</v>
      </c>
    </row>
    <row r="846" spans="2:45" x14ac:dyDescent="0.2">
      <c r="B846" s="29"/>
      <c r="C846" s="29"/>
      <c r="D846" s="29"/>
      <c r="E846" s="14" t="s">
        <v>325</v>
      </c>
      <c r="F846" s="15">
        <v>1228485.8700000001</v>
      </c>
      <c r="G846" s="16">
        <v>0.14093287199427401</v>
      </c>
      <c r="H846" s="17">
        <v>207530.07</v>
      </c>
      <c r="I846" s="16">
        <v>0.202770398957062</v>
      </c>
      <c r="J846" s="17">
        <v>381102.32</v>
      </c>
      <c r="K846" s="16">
        <v>0.15598112550017301</v>
      </c>
      <c r="L846" s="18">
        <v>5.9195559949457</v>
      </c>
      <c r="M846" s="16">
        <v>-5.1412578008578201E-2</v>
      </c>
      <c r="N846" s="18">
        <v>3.2235066687602401</v>
      </c>
      <c r="O846" s="16">
        <v>-1.3017732879840699E-2</v>
      </c>
      <c r="P846" s="15">
        <v>3564041.61</v>
      </c>
      <c r="Q846" s="16">
        <v>6.8663169826109094E-2</v>
      </c>
      <c r="R846" s="17">
        <v>601823.43999999994</v>
      </c>
      <c r="S846" s="16">
        <v>0.122936660927685</v>
      </c>
      <c r="T846" s="17">
        <v>1097075.76</v>
      </c>
      <c r="U846" s="16">
        <v>4.8958883154126498E-2</v>
      </c>
      <c r="V846" s="18">
        <v>5.9220717790586601</v>
      </c>
      <c r="W846" s="16">
        <v>-4.8331747452914298E-2</v>
      </c>
      <c r="X846" s="18">
        <v>3.24867410250683</v>
      </c>
      <c r="Y846" s="16">
        <v>1.8784612999065899E-2</v>
      </c>
      <c r="Z846" s="15">
        <v>6812855.4500000002</v>
      </c>
      <c r="AA846" s="16">
        <v>9.8717568609933207E-2</v>
      </c>
      <c r="AB846" s="17">
        <v>1139468.56</v>
      </c>
      <c r="AC846" s="16">
        <v>0.16921218382057701</v>
      </c>
      <c r="AD846" s="17">
        <v>2083712.66</v>
      </c>
      <c r="AE846" s="16">
        <v>8.79940789087231E-2</v>
      </c>
      <c r="AF846" s="18">
        <v>5.9789762431005604</v>
      </c>
      <c r="AG846" s="16">
        <v>-6.0292405592535299E-2</v>
      </c>
      <c r="AH846" s="18">
        <v>3.2695753021916198</v>
      </c>
      <c r="AI846" s="16">
        <v>9.8562022616574506E-3</v>
      </c>
      <c r="AJ846" s="15">
        <v>13863499.1</v>
      </c>
      <c r="AK846" s="16">
        <v>0.160967806106488</v>
      </c>
      <c r="AL846" s="17">
        <v>2266432.94</v>
      </c>
      <c r="AM846" s="16">
        <v>0.312731543750148</v>
      </c>
      <c r="AN846" s="17">
        <v>4229847.08</v>
      </c>
      <c r="AO846" s="16">
        <v>0.17307042013000401</v>
      </c>
      <c r="AP846" s="18">
        <v>6.11688034325869</v>
      </c>
      <c r="AQ846" s="16">
        <v>-0.115609119294954</v>
      </c>
      <c r="AR846" s="18">
        <v>3.27754144246747</v>
      </c>
      <c r="AS846" s="16">
        <v>-1.03170396387413E-2</v>
      </c>
    </row>
    <row r="847" spans="2:45" x14ac:dyDescent="0.2">
      <c r="B847" s="29"/>
      <c r="C847" s="29"/>
      <c r="D847" s="29"/>
      <c r="E847" s="14" t="s">
        <v>326</v>
      </c>
      <c r="F847" s="15">
        <v>1159277.04</v>
      </c>
      <c r="G847" s="16">
        <v>0.19247343752155299</v>
      </c>
      <c r="H847" s="17">
        <v>248246.1</v>
      </c>
      <c r="I847" s="16">
        <v>0.13854078193319999</v>
      </c>
      <c r="J847" s="17">
        <v>383007.17</v>
      </c>
      <c r="K847" s="16">
        <v>0.17657783352884199</v>
      </c>
      <c r="L847" s="18">
        <v>4.6698701006783203</v>
      </c>
      <c r="M847" s="16">
        <v>4.7369981334157998E-2</v>
      </c>
      <c r="N847" s="18">
        <v>3.0267763394612199</v>
      </c>
      <c r="O847" s="16">
        <v>1.3510031839573401E-2</v>
      </c>
      <c r="P847" s="15">
        <v>3732295.95</v>
      </c>
      <c r="Q847" s="16">
        <v>0.39847046216076099</v>
      </c>
      <c r="R847" s="17">
        <v>779897.49</v>
      </c>
      <c r="S847" s="16">
        <v>0.30525813190232298</v>
      </c>
      <c r="T847" s="17">
        <v>1210724.33</v>
      </c>
      <c r="U847" s="16">
        <v>0.39620573867659198</v>
      </c>
      <c r="V847" s="18">
        <v>4.7856237490904103</v>
      </c>
      <c r="W847" s="16">
        <v>7.1412947355161793E-2</v>
      </c>
      <c r="X847" s="18">
        <v>3.08269674402265</v>
      </c>
      <c r="Y847" s="16">
        <v>1.6220557052828901E-3</v>
      </c>
      <c r="Z847" s="15">
        <v>7153333.6900000004</v>
      </c>
      <c r="AA847" s="16">
        <v>0.56095218669271196</v>
      </c>
      <c r="AB847" s="17">
        <v>1504798.24</v>
      </c>
      <c r="AC847" s="16">
        <v>0.43202346617955001</v>
      </c>
      <c r="AD847" s="17">
        <v>2328275.15</v>
      </c>
      <c r="AE847" s="16">
        <v>0.60287594523394294</v>
      </c>
      <c r="AF847" s="18">
        <v>4.7536829189805498</v>
      </c>
      <c r="AG847" s="16">
        <v>9.0032547341648506E-2</v>
      </c>
      <c r="AH847" s="18">
        <v>3.0723747105233699</v>
      </c>
      <c r="AI847" s="16">
        <v>-2.6155335767493099E-2</v>
      </c>
      <c r="AJ847" s="15">
        <v>13550295.26</v>
      </c>
      <c r="AK847" s="16">
        <v>0.59130748893173501</v>
      </c>
      <c r="AL847" s="17">
        <v>2914149.88</v>
      </c>
      <c r="AM847" s="16">
        <v>0.46622700433174302</v>
      </c>
      <c r="AN847" s="17">
        <v>4482672.74</v>
      </c>
      <c r="AO847" s="16">
        <v>0.67690807081081905</v>
      </c>
      <c r="AP847" s="18">
        <v>4.6498278461916298</v>
      </c>
      <c r="AQ847" s="16">
        <v>8.53077212672117E-2</v>
      </c>
      <c r="AR847" s="18">
        <v>3.0228160844951599</v>
      </c>
      <c r="AS847" s="16">
        <v>-5.1046675347978201E-2</v>
      </c>
    </row>
    <row r="848" spans="2:45" x14ac:dyDescent="0.2">
      <c r="B848" s="29"/>
      <c r="C848" s="29"/>
      <c r="D848" s="29"/>
      <c r="E848" s="14" t="s">
        <v>327</v>
      </c>
      <c r="F848" s="15">
        <v>8541365.4800000004</v>
      </c>
      <c r="G848" s="16">
        <v>0.25042468920956301</v>
      </c>
      <c r="H848" s="17">
        <v>1820313.05</v>
      </c>
      <c r="I848" s="16">
        <v>0.39655110891984102</v>
      </c>
      <c r="J848" s="17">
        <v>2954071.85</v>
      </c>
      <c r="K848" s="16">
        <v>0.32394960487340002</v>
      </c>
      <c r="L848" s="18">
        <v>4.6922508631138999</v>
      </c>
      <c r="M848" s="16">
        <v>-0.104633778726007</v>
      </c>
      <c r="N848" s="18">
        <v>2.8913871813916798</v>
      </c>
      <c r="O848" s="16">
        <v>-5.5534527442128903E-2</v>
      </c>
      <c r="P848" s="15">
        <v>26435663.57</v>
      </c>
      <c r="Q848" s="16">
        <v>0.26515702118845802</v>
      </c>
      <c r="R848" s="17">
        <v>5559323.7199999997</v>
      </c>
      <c r="S848" s="16">
        <v>0.38666868060727899</v>
      </c>
      <c r="T848" s="17">
        <v>9016443.6899999995</v>
      </c>
      <c r="U848" s="16">
        <v>0.31006229279402497</v>
      </c>
      <c r="V848" s="18">
        <v>4.7551941389734402</v>
      </c>
      <c r="W848" s="16">
        <v>-8.7628473274240601E-2</v>
      </c>
      <c r="X848" s="18">
        <v>2.9319390747506602</v>
      </c>
      <c r="Y848" s="16">
        <v>-3.4277203345648703E-2</v>
      </c>
      <c r="Z848" s="15">
        <v>51050639.18</v>
      </c>
      <c r="AA848" s="16">
        <v>0.30066968620670198</v>
      </c>
      <c r="AB848" s="17">
        <v>10768258.130000001</v>
      </c>
      <c r="AC848" s="16">
        <v>0.40927749950034897</v>
      </c>
      <c r="AD848" s="17">
        <v>17510014.920000002</v>
      </c>
      <c r="AE848" s="16">
        <v>0.34209588085915799</v>
      </c>
      <c r="AF848" s="18">
        <v>4.7408446717835098</v>
      </c>
      <c r="AG848" s="16">
        <v>-7.7066307616599897E-2</v>
      </c>
      <c r="AH848" s="18">
        <v>2.9155108898102502</v>
      </c>
      <c r="AI848" s="16">
        <v>-3.08667921891966E-2</v>
      </c>
      <c r="AJ848" s="15">
        <v>102743187.84999999</v>
      </c>
      <c r="AK848" s="16">
        <v>0.30165408296955099</v>
      </c>
      <c r="AL848" s="17">
        <v>21091873.140000001</v>
      </c>
      <c r="AM848" s="16">
        <v>0.36839275665548599</v>
      </c>
      <c r="AN848" s="17">
        <v>34837478.469999999</v>
      </c>
      <c r="AO848" s="16">
        <v>0.31303770357069799</v>
      </c>
      <c r="AP848" s="18">
        <v>4.8712215917490598</v>
      </c>
      <c r="AQ848" s="16">
        <v>-4.8771577722358003E-2</v>
      </c>
      <c r="AR848" s="18">
        <v>2.9492142474799499</v>
      </c>
      <c r="AS848" s="16">
        <v>-8.6696829574578697E-3</v>
      </c>
    </row>
    <row r="850" spans="1:45" s="27" customFormat="1" x14ac:dyDescent="0.2">
      <c r="A850" s="26" t="s">
        <v>113</v>
      </c>
      <c r="E850" s="30">
        <v>1</v>
      </c>
      <c r="F850" s="30">
        <v>2</v>
      </c>
      <c r="G850" s="30">
        <v>3</v>
      </c>
      <c r="H850" s="30">
        <v>4</v>
      </c>
      <c r="I850" s="30">
        <v>5</v>
      </c>
      <c r="J850" s="30">
        <v>6</v>
      </c>
      <c r="K850" s="30">
        <v>7</v>
      </c>
      <c r="L850" s="30">
        <v>8</v>
      </c>
      <c r="M850" s="30">
        <v>9</v>
      </c>
      <c r="N850" s="30">
        <v>10</v>
      </c>
      <c r="O850" s="30">
        <v>11</v>
      </c>
      <c r="P850" s="30">
        <v>12</v>
      </c>
      <c r="Q850" s="30">
        <v>13</v>
      </c>
      <c r="R850" s="30">
        <v>14</v>
      </c>
      <c r="S850" s="30">
        <v>15</v>
      </c>
      <c r="T850" s="30">
        <v>16</v>
      </c>
      <c r="U850" s="30">
        <v>17</v>
      </c>
      <c r="V850" s="30">
        <v>18</v>
      </c>
      <c r="W850" s="30">
        <v>19</v>
      </c>
      <c r="X850" s="30">
        <v>20</v>
      </c>
      <c r="Y850" s="30">
        <v>21</v>
      </c>
      <c r="Z850" s="30">
        <v>22</v>
      </c>
      <c r="AA850" s="30">
        <v>23</v>
      </c>
      <c r="AB850" s="30">
        <v>24</v>
      </c>
      <c r="AC850" s="30">
        <v>25</v>
      </c>
      <c r="AD850" s="30">
        <v>26</v>
      </c>
      <c r="AE850" s="30">
        <v>27</v>
      </c>
      <c r="AF850" s="30">
        <v>28</v>
      </c>
      <c r="AG850" s="30">
        <v>29</v>
      </c>
      <c r="AH850" s="30">
        <v>30</v>
      </c>
      <c r="AI850" s="30">
        <v>31</v>
      </c>
      <c r="AJ850" s="30">
        <v>32</v>
      </c>
      <c r="AK850" s="30">
        <v>33</v>
      </c>
      <c r="AL850" s="30">
        <v>34</v>
      </c>
      <c r="AM850" s="30">
        <v>35</v>
      </c>
      <c r="AN850" s="30">
        <v>36</v>
      </c>
      <c r="AO850" s="30">
        <v>37</v>
      </c>
      <c r="AP850" s="30">
        <v>38</v>
      </c>
      <c r="AQ850" s="30">
        <v>39</v>
      </c>
      <c r="AR850" s="30">
        <v>40</v>
      </c>
      <c r="AS850" s="30">
        <v>41</v>
      </c>
    </row>
    <row r="852" spans="1:45" x14ac:dyDescent="0.2">
      <c r="A852" s="120" t="s">
        <v>107</v>
      </c>
      <c r="B852" s="6"/>
      <c r="C852" s="6"/>
      <c r="D852" s="6"/>
      <c r="E852" s="7"/>
      <c r="F852" s="8" t="s">
        <v>69</v>
      </c>
      <c r="G852" s="9"/>
      <c r="N852" s="9"/>
      <c r="P852" s="8" t="s">
        <v>70</v>
      </c>
      <c r="Q852" s="9"/>
      <c r="Z852" s="8" t="s">
        <v>71</v>
      </c>
      <c r="AA852" s="9"/>
      <c r="AJ852" s="8" t="s">
        <v>72</v>
      </c>
      <c r="AK852" s="9"/>
    </row>
    <row r="853" spans="1:45" ht="56.25" x14ac:dyDescent="0.2">
      <c r="A853" s="121"/>
      <c r="B853" s="11"/>
      <c r="C853" s="11"/>
      <c r="D853" s="11"/>
      <c r="E853" s="12"/>
      <c r="F853" s="140" t="s">
        <v>406</v>
      </c>
      <c r="G853" s="140" t="s">
        <v>407</v>
      </c>
      <c r="H853" s="140" t="s">
        <v>408</v>
      </c>
      <c r="I853" s="140" t="s">
        <v>409</v>
      </c>
      <c r="J853" s="140" t="s">
        <v>410</v>
      </c>
      <c r="K853" s="140" t="s">
        <v>411</v>
      </c>
      <c r="L853" s="140" t="s">
        <v>412</v>
      </c>
      <c r="M853" s="140" t="s">
        <v>413</v>
      </c>
      <c r="N853" s="140" t="s">
        <v>414</v>
      </c>
      <c r="O853" s="140" t="s">
        <v>415</v>
      </c>
      <c r="P853" s="140" t="s">
        <v>406</v>
      </c>
      <c r="Q853" s="140" t="s">
        <v>407</v>
      </c>
      <c r="R853" s="140" t="s">
        <v>408</v>
      </c>
      <c r="S853" s="140" t="s">
        <v>409</v>
      </c>
      <c r="T853" s="140" t="s">
        <v>410</v>
      </c>
      <c r="U853" s="140" t="s">
        <v>411</v>
      </c>
      <c r="V853" s="140" t="s">
        <v>412</v>
      </c>
      <c r="W853" s="140" t="s">
        <v>413</v>
      </c>
      <c r="X853" s="140" t="s">
        <v>414</v>
      </c>
      <c r="Y853" s="140" t="s">
        <v>415</v>
      </c>
      <c r="Z853" s="140" t="s">
        <v>406</v>
      </c>
      <c r="AA853" s="140" t="s">
        <v>407</v>
      </c>
      <c r="AB853" s="140" t="s">
        <v>408</v>
      </c>
      <c r="AC853" s="140" t="s">
        <v>409</v>
      </c>
      <c r="AD853" s="140" t="s">
        <v>410</v>
      </c>
      <c r="AE853" s="140" t="s">
        <v>411</v>
      </c>
      <c r="AF853" s="140" t="s">
        <v>412</v>
      </c>
      <c r="AG853" s="140" t="s">
        <v>413</v>
      </c>
      <c r="AH853" s="140" t="s">
        <v>414</v>
      </c>
      <c r="AI853" s="140" t="s">
        <v>415</v>
      </c>
      <c r="AJ853" s="140" t="s">
        <v>406</v>
      </c>
      <c r="AK853" s="140" t="s">
        <v>407</v>
      </c>
      <c r="AL853" s="140" t="s">
        <v>408</v>
      </c>
      <c r="AM853" s="140" t="s">
        <v>409</v>
      </c>
      <c r="AN853" s="140" t="s">
        <v>410</v>
      </c>
      <c r="AO853" s="140" t="s">
        <v>411</v>
      </c>
      <c r="AP853" s="140" t="s">
        <v>412</v>
      </c>
      <c r="AQ853" s="140" t="s">
        <v>413</v>
      </c>
      <c r="AR853" s="140" t="s">
        <v>414</v>
      </c>
      <c r="AS853" s="140" t="s">
        <v>415</v>
      </c>
    </row>
    <row r="854" spans="1:45" x14ac:dyDescent="0.2">
      <c r="A854" s="122" t="s">
        <v>19</v>
      </c>
      <c r="B854" s="28" t="s">
        <v>11</v>
      </c>
      <c r="C854" s="28" t="s">
        <v>110</v>
      </c>
      <c r="D854" s="28" t="s">
        <v>23</v>
      </c>
      <c r="E854" s="14" t="s">
        <v>271</v>
      </c>
      <c r="F854" s="15">
        <v>31593.07</v>
      </c>
      <c r="G854" s="136">
        <v>4.7247174381367101E-2</v>
      </c>
      <c r="H854" s="17">
        <v>6340.83</v>
      </c>
      <c r="I854" s="136">
        <v>-1.5883485923854301E-2</v>
      </c>
      <c r="J854" s="17">
        <v>12681.65</v>
      </c>
      <c r="K854" s="136">
        <v>-1.58834982496956E-2</v>
      </c>
      <c r="L854" s="18">
        <v>4.9824817886617403</v>
      </c>
      <c r="M854" s="136">
        <v>6.4149579244167199E-2</v>
      </c>
      <c r="N854" s="18">
        <v>2.4912428587762601</v>
      </c>
      <c r="O854" s="136">
        <v>6.4149592572405101E-2</v>
      </c>
      <c r="P854" s="15">
        <v>110106.37</v>
      </c>
      <c r="Q854" s="136">
        <v>0.15005693026932401</v>
      </c>
      <c r="R854" s="17">
        <v>22067.53</v>
      </c>
      <c r="S854" s="136">
        <v>8.3328956004655702E-2</v>
      </c>
      <c r="T854" s="17">
        <v>44135.07</v>
      </c>
      <c r="U854" s="136">
        <v>8.3328137817480705E-2</v>
      </c>
      <c r="V854" s="18">
        <v>4.98951944327254</v>
      </c>
      <c r="W854" s="136">
        <v>6.1595302050046902E-2</v>
      </c>
      <c r="X854" s="18">
        <v>2.4947591563806299</v>
      </c>
      <c r="Y854" s="136">
        <v>6.1596103823425299E-2</v>
      </c>
      <c r="Z854" s="15">
        <v>199308.18</v>
      </c>
      <c r="AA854" s="136">
        <v>9.1777228083170306E-2</v>
      </c>
      <c r="AB854" s="17">
        <v>40116.370000000003</v>
      </c>
      <c r="AC854" s="136">
        <v>4.7104931391716003E-2</v>
      </c>
      <c r="AD854" s="17">
        <v>80232.73</v>
      </c>
      <c r="AE854" s="136">
        <v>4.7104527571335202E-2</v>
      </c>
      <c r="AF854" s="18">
        <v>4.9682506168928002</v>
      </c>
      <c r="AG854" s="136">
        <v>4.2662674343515797E-2</v>
      </c>
      <c r="AH854" s="18">
        <v>2.48412561806136</v>
      </c>
      <c r="AI854" s="136">
        <v>4.2663076450876802E-2</v>
      </c>
      <c r="AJ854" s="15">
        <v>361335.18</v>
      </c>
      <c r="AK854" s="16">
        <v>0.114892786173491</v>
      </c>
      <c r="AL854" s="17">
        <v>74476.41</v>
      </c>
      <c r="AM854" s="16">
        <v>9.0587242472161794E-2</v>
      </c>
      <c r="AN854" s="17">
        <v>148952.79999999999</v>
      </c>
      <c r="AO854" s="16">
        <v>9.0586856489887402E-2</v>
      </c>
      <c r="AP854" s="18">
        <v>4.8516728988413904</v>
      </c>
      <c r="AQ854" s="16">
        <v>2.22866569081012E-2</v>
      </c>
      <c r="AR854" s="18">
        <v>2.4258367751395098</v>
      </c>
      <c r="AS854" s="16">
        <v>2.2287018717457901E-2</v>
      </c>
    </row>
    <row r="855" spans="1:45" x14ac:dyDescent="0.2">
      <c r="A855" s="123"/>
      <c r="B855" s="29"/>
      <c r="C855" s="29"/>
      <c r="D855" s="29"/>
      <c r="E855" s="14" t="s">
        <v>272</v>
      </c>
      <c r="F855" s="15">
        <v>163408.81</v>
      </c>
      <c r="G855" s="16">
        <v>-6.9545079334656895E-2</v>
      </c>
      <c r="H855" s="17">
        <v>38174.11</v>
      </c>
      <c r="I855" s="16">
        <v>-7.0612005611272802E-2</v>
      </c>
      <c r="J855" s="17">
        <v>76348.19</v>
      </c>
      <c r="K855" s="16">
        <v>-7.0612370801709803E-2</v>
      </c>
      <c r="L855" s="18">
        <v>4.2806187230036299</v>
      </c>
      <c r="M855" s="16">
        <v>1.1479880126034801E-3</v>
      </c>
      <c r="N855" s="18">
        <v>2.1403102025077501</v>
      </c>
      <c r="O855" s="16">
        <v>1.14838140031373E-3</v>
      </c>
      <c r="P855" s="15">
        <v>500572.47</v>
      </c>
      <c r="Q855" s="16">
        <v>-1.06542936970806E-2</v>
      </c>
      <c r="R855" s="17">
        <v>113685.7</v>
      </c>
      <c r="S855" s="16">
        <v>-3.9134540958724602E-2</v>
      </c>
      <c r="T855" s="17">
        <v>227370.36</v>
      </c>
      <c r="U855" s="16">
        <v>-3.9139057788106502E-2</v>
      </c>
      <c r="V855" s="18">
        <v>4.40312607478337</v>
      </c>
      <c r="W855" s="16">
        <v>2.9640202999971301E-2</v>
      </c>
      <c r="X855" s="18">
        <v>2.2015731074182199</v>
      </c>
      <c r="Y855" s="16">
        <v>2.9645043147923499E-2</v>
      </c>
      <c r="Z855" s="15">
        <v>989714.63</v>
      </c>
      <c r="AA855" s="16">
        <v>-6.0346303932471798E-2</v>
      </c>
      <c r="AB855" s="17">
        <v>231160.4</v>
      </c>
      <c r="AC855" s="16">
        <v>-7.5671229828976699E-2</v>
      </c>
      <c r="AD855" s="17">
        <v>462319.77</v>
      </c>
      <c r="AE855" s="16">
        <v>-7.5506973654815096E-2</v>
      </c>
      <c r="AF855" s="18">
        <v>4.2815059586330504</v>
      </c>
      <c r="AG855" s="16">
        <v>1.6579518447391101E-2</v>
      </c>
      <c r="AH855" s="18">
        <v>2.1407577486898299</v>
      </c>
      <c r="AI855" s="16">
        <v>1.6398901116948798E-2</v>
      </c>
      <c r="AJ855" s="15">
        <v>1973989.61</v>
      </c>
      <c r="AK855" s="16">
        <v>-0.155855263105284</v>
      </c>
      <c r="AL855" s="17">
        <v>458005.94</v>
      </c>
      <c r="AM855" s="16">
        <v>-0.16947997445440599</v>
      </c>
      <c r="AN855" s="17">
        <v>916010.84</v>
      </c>
      <c r="AO855" s="16">
        <v>-0.16941316388571001</v>
      </c>
      <c r="AP855" s="18">
        <v>4.3099650847323101</v>
      </c>
      <c r="AQ855" s="16">
        <v>1.6405036519343101E-2</v>
      </c>
      <c r="AR855" s="18">
        <v>2.1549849890422701</v>
      </c>
      <c r="AS855" s="16">
        <v>1.6323279145445301E-2</v>
      </c>
    </row>
    <row r="856" spans="1:45" x14ac:dyDescent="0.2">
      <c r="A856" s="123"/>
      <c r="B856" s="29"/>
      <c r="C856" s="29"/>
      <c r="D856" s="29"/>
      <c r="E856" s="14" t="s">
        <v>273</v>
      </c>
      <c r="F856" s="15">
        <v>364199.01</v>
      </c>
      <c r="G856" s="16">
        <v>3.9538743817054002E-2</v>
      </c>
      <c r="H856" s="17">
        <v>79662.7</v>
      </c>
      <c r="I856" s="16">
        <v>-2.6704129427591702E-2</v>
      </c>
      <c r="J856" s="17">
        <v>159325.4</v>
      </c>
      <c r="K856" s="16">
        <v>-3.5166714840082797E-2</v>
      </c>
      <c r="L856" s="18">
        <v>4.5717633221068299</v>
      </c>
      <c r="M856" s="16">
        <v>6.8060366069042796E-2</v>
      </c>
      <c r="N856" s="18">
        <v>2.2858816610534198</v>
      </c>
      <c r="O856" s="16">
        <v>7.7428359703360303E-2</v>
      </c>
      <c r="P856" s="15">
        <v>1150078.98</v>
      </c>
      <c r="Q856" s="16">
        <v>8.1837615247301501E-2</v>
      </c>
      <c r="R856" s="17">
        <v>259804.79999999999</v>
      </c>
      <c r="S856" s="16">
        <v>5.2796569907885602E-2</v>
      </c>
      <c r="T856" s="17">
        <v>519609.44</v>
      </c>
      <c r="U856" s="16">
        <v>4.3179624397914097E-2</v>
      </c>
      <c r="V856" s="18">
        <v>4.4267041255588797</v>
      </c>
      <c r="W856" s="16">
        <v>2.7584669412398299E-2</v>
      </c>
      <c r="X856" s="18">
        <v>2.2133527443227399</v>
      </c>
      <c r="Y856" s="16">
        <v>3.7057846937625399E-2</v>
      </c>
      <c r="Z856" s="15">
        <v>2186835.5699999998</v>
      </c>
      <c r="AA856" s="16">
        <v>5.4076610167896701E-2</v>
      </c>
      <c r="AB856" s="17">
        <v>500284.55</v>
      </c>
      <c r="AC856" s="16">
        <v>2.41939357084421E-2</v>
      </c>
      <c r="AD856" s="17">
        <v>1001637.95</v>
      </c>
      <c r="AE856" s="16">
        <v>2.17161434908416E-2</v>
      </c>
      <c r="AF856" s="18">
        <v>4.3711834994704502</v>
      </c>
      <c r="AG856" s="16">
        <v>2.91767734777542E-2</v>
      </c>
      <c r="AH856" s="18">
        <v>2.1832595001018098</v>
      </c>
      <c r="AI856" s="16">
        <v>3.1672658676499703E-2</v>
      </c>
      <c r="AJ856" s="15">
        <v>4141590.98</v>
      </c>
      <c r="AK856" s="16">
        <v>5.6494851062306298E-2</v>
      </c>
      <c r="AL856" s="17">
        <v>958200.65</v>
      </c>
      <c r="AM856" s="16">
        <v>2.63180128286023E-2</v>
      </c>
      <c r="AN856" s="17">
        <v>1926015.43</v>
      </c>
      <c r="AO856" s="16">
        <v>3.3512551166175103E-2</v>
      </c>
      <c r="AP856" s="18">
        <v>4.3222585791399704</v>
      </c>
      <c r="AQ856" s="16">
        <v>2.9403009453702101E-2</v>
      </c>
      <c r="AR856" s="18">
        <v>2.1503415369834298</v>
      </c>
      <c r="AS856" s="16">
        <v>2.2237078659759602E-2</v>
      </c>
    </row>
    <row r="857" spans="1:45" x14ac:dyDescent="0.2">
      <c r="A857" s="123"/>
      <c r="B857" s="29"/>
      <c r="C857" s="29"/>
      <c r="D857" s="29"/>
      <c r="E857" s="14" t="s">
        <v>274</v>
      </c>
      <c r="F857" s="15">
        <v>154760.95999999999</v>
      </c>
      <c r="G857" s="16">
        <v>-1.6091033266483201E-2</v>
      </c>
      <c r="H857" s="17">
        <v>34668.65</v>
      </c>
      <c r="I857" s="16">
        <v>-3.3008414855822801E-2</v>
      </c>
      <c r="J857" s="17">
        <v>69337.279999999999</v>
      </c>
      <c r="K857" s="16">
        <v>-3.3008558921222599E-2</v>
      </c>
      <c r="L857" s="18">
        <v>4.4640030690551802</v>
      </c>
      <c r="M857" s="16">
        <v>1.7494859158280401E-2</v>
      </c>
      <c r="N857" s="18">
        <v>2.2320021783375399</v>
      </c>
      <c r="O857" s="16">
        <v>1.7495010747836801E-2</v>
      </c>
      <c r="P857" s="15">
        <v>456242.18</v>
      </c>
      <c r="Q857" s="16">
        <v>3.3593134205097498E-2</v>
      </c>
      <c r="R857" s="17">
        <v>100716.61</v>
      </c>
      <c r="S857" s="16">
        <v>3.1073271329546898E-3</v>
      </c>
      <c r="T857" s="17">
        <v>201433.18</v>
      </c>
      <c r="U857" s="16">
        <v>3.1069780792490499E-3</v>
      </c>
      <c r="V857" s="18">
        <v>4.5299596561083604</v>
      </c>
      <c r="W857" s="16">
        <v>3.03913711399919E-2</v>
      </c>
      <c r="X857" s="18">
        <v>2.26498027782712</v>
      </c>
      <c r="Y857" s="16">
        <v>3.03917296879175E-2</v>
      </c>
      <c r="Z857" s="15">
        <v>866234.65</v>
      </c>
      <c r="AA857" s="16">
        <v>4.1362822766584303E-2</v>
      </c>
      <c r="AB857" s="17">
        <v>195200.72</v>
      </c>
      <c r="AC857" s="16">
        <v>2.0814177885209301E-2</v>
      </c>
      <c r="AD857" s="17">
        <v>390401.39</v>
      </c>
      <c r="AE857" s="16">
        <v>2.1049017946049599E-2</v>
      </c>
      <c r="AF857" s="18">
        <v>4.4376611418236598</v>
      </c>
      <c r="AG857" s="16">
        <v>2.01296625052222E-2</v>
      </c>
      <c r="AH857" s="18">
        <v>2.2188308550848101</v>
      </c>
      <c r="AI857" s="16">
        <v>1.9895033895040801E-2</v>
      </c>
      <c r="AJ857" s="15">
        <v>1704032.18</v>
      </c>
      <c r="AK857" s="16">
        <v>4.31001069610399E-2</v>
      </c>
      <c r="AL857" s="17">
        <v>382831.01</v>
      </c>
      <c r="AM857" s="16">
        <v>2.3362177084949001E-2</v>
      </c>
      <c r="AN857" s="17">
        <v>765662.02</v>
      </c>
      <c r="AO857" s="16">
        <v>2.3482475284886999E-2</v>
      </c>
      <c r="AP857" s="18">
        <v>4.4511341440182699</v>
      </c>
      <c r="AQ857" s="16">
        <v>1.92873357234234E-2</v>
      </c>
      <c r="AR857" s="18">
        <v>2.2255670720091301</v>
      </c>
      <c r="AS857" s="16">
        <v>1.9167530612277599E-2</v>
      </c>
    </row>
    <row r="858" spans="1:45" x14ac:dyDescent="0.2">
      <c r="A858" s="123"/>
      <c r="B858" s="29"/>
      <c r="C858" s="29"/>
      <c r="D858" s="29"/>
      <c r="E858" s="14" t="s">
        <v>275</v>
      </c>
      <c r="F858" s="15">
        <v>246812.21</v>
      </c>
      <c r="G858" s="16">
        <v>-0.18792980546649499</v>
      </c>
      <c r="H858" s="17">
        <v>60373.32</v>
      </c>
      <c r="I858" s="16">
        <v>-0.27168371024473698</v>
      </c>
      <c r="J858" s="17">
        <v>120746.61</v>
      </c>
      <c r="K858" s="16">
        <v>-9.6226679748232805E-2</v>
      </c>
      <c r="L858" s="18">
        <v>4.0881006709586298</v>
      </c>
      <c r="M858" s="16">
        <v>0.114996610615953</v>
      </c>
      <c r="N858" s="18">
        <v>2.04405084333216</v>
      </c>
      <c r="O858" s="16">
        <v>-0.101466953785178</v>
      </c>
      <c r="P858" s="15">
        <v>770817.07</v>
      </c>
      <c r="Q858" s="16">
        <v>-0.18233276420725</v>
      </c>
      <c r="R858" s="17">
        <v>193052.61</v>
      </c>
      <c r="S858" s="16">
        <v>-0.24745688303934599</v>
      </c>
      <c r="T858" s="17">
        <v>386105.2</v>
      </c>
      <c r="U858" s="16">
        <v>-7.0960617152959204E-2</v>
      </c>
      <c r="V858" s="18">
        <v>3.99278243376249</v>
      </c>
      <c r="W858" s="16">
        <v>8.65387209906546E-2</v>
      </c>
      <c r="X858" s="18">
        <v>1.9963913202930199</v>
      </c>
      <c r="Y858" s="16">
        <v>-0.11987882226584499</v>
      </c>
      <c r="Z858" s="15">
        <v>1428500.31</v>
      </c>
      <c r="AA858" s="16">
        <v>-0.20351309361463499</v>
      </c>
      <c r="AB858" s="17">
        <v>368376.74</v>
      </c>
      <c r="AC858" s="16">
        <v>-0.23656455818969199</v>
      </c>
      <c r="AD858" s="17">
        <v>734225.78</v>
      </c>
      <c r="AE858" s="16">
        <v>-7.2163999250781694E-2</v>
      </c>
      <c r="AF858" s="18">
        <v>3.8778243979248002</v>
      </c>
      <c r="AG858" s="16">
        <v>4.3293070723417197E-2</v>
      </c>
      <c r="AH858" s="18">
        <v>1.9455872415702999</v>
      </c>
      <c r="AI858" s="16">
        <v>-0.14156499021140601</v>
      </c>
      <c r="AJ858" s="15">
        <v>2762425.84</v>
      </c>
      <c r="AK858" s="16">
        <v>-0.14885890265263399</v>
      </c>
      <c r="AL858" s="17">
        <v>709888.03</v>
      </c>
      <c r="AM858" s="16">
        <v>-0.184500457038969</v>
      </c>
      <c r="AN858" s="17">
        <v>1354614.13</v>
      </c>
      <c r="AO858" s="16">
        <v>-5.3945634805006498E-2</v>
      </c>
      <c r="AP858" s="18">
        <v>3.8913543027341899</v>
      </c>
      <c r="AQ858" s="16">
        <v>4.3705180087437699E-2</v>
      </c>
      <c r="AR858" s="18">
        <v>2.0392713901485702</v>
      </c>
      <c r="AS858" s="16">
        <v>-0.10032538439592199</v>
      </c>
    </row>
    <row r="859" spans="1:45" x14ac:dyDescent="0.2">
      <c r="A859" s="123"/>
      <c r="B859" s="29"/>
      <c r="C859" s="29"/>
      <c r="D859" s="29"/>
      <c r="E859" s="14" t="s">
        <v>276</v>
      </c>
      <c r="F859" s="15">
        <v>159847.95000000001</v>
      </c>
      <c r="G859" s="16">
        <v>-3.16241618837413E-2</v>
      </c>
      <c r="H859" s="17">
        <v>39290.31</v>
      </c>
      <c r="I859" s="16">
        <v>-2.1530882423257101E-2</v>
      </c>
      <c r="J859" s="17">
        <v>78580.600000000006</v>
      </c>
      <c r="K859" s="16">
        <v>-2.1530887785217601E-2</v>
      </c>
      <c r="L859" s="18">
        <v>4.06838098248652</v>
      </c>
      <c r="M859" s="16">
        <v>-1.03153786656866E-2</v>
      </c>
      <c r="N859" s="18">
        <v>2.0341910089767699</v>
      </c>
      <c r="O859" s="16">
        <v>-1.0315373242265599E-2</v>
      </c>
      <c r="P859" s="15">
        <v>524264.78</v>
      </c>
      <c r="Q859" s="16">
        <v>-2.2884872840974201E-2</v>
      </c>
      <c r="R859" s="17">
        <v>128152.37</v>
      </c>
      <c r="S859" s="16">
        <v>-2.47888533791259E-2</v>
      </c>
      <c r="T859" s="17">
        <v>256304.71</v>
      </c>
      <c r="U859" s="16">
        <v>-2.47934944001423E-2</v>
      </c>
      <c r="V859" s="18">
        <v>4.0909487666907802</v>
      </c>
      <c r="W859" s="16">
        <v>1.9523777437831899E-3</v>
      </c>
      <c r="X859" s="18">
        <v>2.04547462276444</v>
      </c>
      <c r="Y859" s="16">
        <v>1.95714604876833E-3</v>
      </c>
      <c r="Z859" s="15">
        <v>1007935.32</v>
      </c>
      <c r="AA859" s="16">
        <v>-4.6450138871028397E-2</v>
      </c>
      <c r="AB859" s="17">
        <v>246095.28</v>
      </c>
      <c r="AC859" s="16">
        <v>-4.92328715205399E-2</v>
      </c>
      <c r="AD859" s="17">
        <v>492190.45</v>
      </c>
      <c r="AE859" s="16">
        <v>-3.2180390445905198E-2</v>
      </c>
      <c r="AF859" s="18">
        <v>4.0957117097085298</v>
      </c>
      <c r="AG859" s="16">
        <v>2.92682883763764E-3</v>
      </c>
      <c r="AH859" s="18">
        <v>2.0478563125310498</v>
      </c>
      <c r="AI859" s="16">
        <v>-1.4744223287331101E-2</v>
      </c>
      <c r="AJ859" s="15">
        <v>1909066.13</v>
      </c>
      <c r="AK859" s="16">
        <v>-8.4174619811669807E-2</v>
      </c>
      <c r="AL859" s="17">
        <v>466927.26</v>
      </c>
      <c r="AM859" s="16">
        <v>-9.5265534913610103E-2</v>
      </c>
      <c r="AN859" s="17">
        <v>933858.03</v>
      </c>
      <c r="AO859" s="16">
        <v>-5.0321870846878197E-2</v>
      </c>
      <c r="AP859" s="18">
        <v>4.0885728753553598</v>
      </c>
      <c r="AQ859" s="16">
        <v>1.2258751633697501E-2</v>
      </c>
      <c r="AR859" s="18">
        <v>2.0442787540200298</v>
      </c>
      <c r="AS859" s="16">
        <v>-3.5646550052679297E-2</v>
      </c>
    </row>
    <row r="860" spans="1:45" x14ac:dyDescent="0.2">
      <c r="A860" s="123"/>
      <c r="B860" s="29"/>
      <c r="C860" s="29"/>
      <c r="D860" s="29"/>
      <c r="E860" s="14" t="s">
        <v>277</v>
      </c>
      <c r="F860" s="15">
        <v>110024.55</v>
      </c>
      <c r="G860" s="16">
        <v>0.13516709955030601</v>
      </c>
      <c r="H860" s="17">
        <v>22932.55</v>
      </c>
      <c r="I860" s="16">
        <v>0.21946102944460899</v>
      </c>
      <c r="J860" s="17">
        <v>45865.14</v>
      </c>
      <c r="K860" s="16">
        <v>0.231727638766659</v>
      </c>
      <c r="L860" s="18">
        <v>4.7977459985915196</v>
      </c>
      <c r="M860" s="16">
        <v>-6.9123922666633794E-2</v>
      </c>
      <c r="N860" s="18">
        <v>2.3988709071857199</v>
      </c>
      <c r="O860" s="16">
        <v>-7.83943918909219E-2</v>
      </c>
      <c r="P860" s="15">
        <v>347266.96</v>
      </c>
      <c r="Q860" s="16">
        <v>0.16054412206676999</v>
      </c>
      <c r="R860" s="17">
        <v>73198.080000000002</v>
      </c>
      <c r="S860" s="16">
        <v>0.25604323647590299</v>
      </c>
      <c r="T860" s="17">
        <v>146396.32</v>
      </c>
      <c r="U860" s="16">
        <v>0.24872869996142</v>
      </c>
      <c r="V860" s="18">
        <v>4.7442085912636003</v>
      </c>
      <c r="W860" s="16">
        <v>-7.6031709447420395E-2</v>
      </c>
      <c r="X860" s="18">
        <v>2.3721017031029201</v>
      </c>
      <c r="Y860" s="16">
        <v>-7.0619485159085907E-2</v>
      </c>
      <c r="Z860" s="15">
        <v>640841.46</v>
      </c>
      <c r="AA860" s="16">
        <v>0.161483396003404</v>
      </c>
      <c r="AB860" s="17">
        <v>137363.5</v>
      </c>
      <c r="AC860" s="16">
        <v>0.27629515896373302</v>
      </c>
      <c r="AD860" s="17">
        <v>276017.43</v>
      </c>
      <c r="AE860" s="16">
        <v>0.27412346187580999</v>
      </c>
      <c r="AF860" s="18">
        <v>4.6652965307377903</v>
      </c>
      <c r="AG860" s="16">
        <v>-8.9957062168557797E-2</v>
      </c>
      <c r="AH860" s="18">
        <v>2.3217427247257501</v>
      </c>
      <c r="AI860" s="16">
        <v>-8.8405927088551703E-2</v>
      </c>
      <c r="AJ860" s="15">
        <v>1157934.23</v>
      </c>
      <c r="AK860" s="16">
        <v>6.3398213859727395E-2</v>
      </c>
      <c r="AL860" s="17">
        <v>240768.62</v>
      </c>
      <c r="AM860" s="16">
        <v>0.14112368980575901</v>
      </c>
      <c r="AN860" s="17">
        <v>492874.36</v>
      </c>
      <c r="AO860" s="16">
        <v>0.137754705607218</v>
      </c>
      <c r="AP860" s="18">
        <v>4.8093236984121903</v>
      </c>
      <c r="AQ860" s="16">
        <v>-6.8113103461432997E-2</v>
      </c>
      <c r="AR860" s="18">
        <v>2.3493497003982902</v>
      </c>
      <c r="AS860" s="16">
        <v>-6.5353710585452099E-2</v>
      </c>
    </row>
    <row r="861" spans="1:45" x14ac:dyDescent="0.2">
      <c r="A861" s="123"/>
      <c r="B861" s="29"/>
      <c r="C861" s="29"/>
      <c r="D861" s="29"/>
      <c r="E861" s="14" t="s">
        <v>278</v>
      </c>
      <c r="F861" s="15">
        <v>159180.31</v>
      </c>
      <c r="G861" s="16">
        <v>7.7548695893104203E-2</v>
      </c>
      <c r="H861" s="17">
        <v>34094.449999999997</v>
      </c>
      <c r="I861" s="16">
        <v>8.2234998130380599E-2</v>
      </c>
      <c r="J861" s="17">
        <v>65841.89</v>
      </c>
      <c r="K861" s="16">
        <v>6.7133302582278301E-2</v>
      </c>
      <c r="L861" s="18">
        <v>4.6688041602078902</v>
      </c>
      <c r="M861" s="16">
        <v>-4.33020762160899E-3</v>
      </c>
      <c r="N861" s="18">
        <v>2.4176145308100998</v>
      </c>
      <c r="O861" s="16">
        <v>9.7601614396462099E-3</v>
      </c>
      <c r="P861" s="15">
        <v>515426.23</v>
      </c>
      <c r="Q861" s="16">
        <v>6.24643879195248E-2</v>
      </c>
      <c r="R861" s="17">
        <v>108407.08</v>
      </c>
      <c r="S861" s="16">
        <v>1.29722055403158E-2</v>
      </c>
      <c r="T861" s="17">
        <v>210135.87</v>
      </c>
      <c r="U861" s="16">
        <v>-9.2858319912434101E-4</v>
      </c>
      <c r="V861" s="18">
        <v>4.7545439836586301</v>
      </c>
      <c r="W861" s="16">
        <v>4.8858381413150402E-2</v>
      </c>
      <c r="X861" s="18">
        <v>2.45282364215115</v>
      </c>
      <c r="Y861" s="16">
        <v>6.3451891479029202E-2</v>
      </c>
      <c r="Z861" s="15">
        <v>967281.82</v>
      </c>
      <c r="AA861" s="16">
        <v>5.7791969713139602E-2</v>
      </c>
      <c r="AB861" s="17">
        <v>201182.86</v>
      </c>
      <c r="AC861" s="16">
        <v>-3.3699072916340998E-3</v>
      </c>
      <c r="AD861" s="17">
        <v>391684.55</v>
      </c>
      <c r="AE861" s="16">
        <v>-1.4520333760936499E-2</v>
      </c>
      <c r="AF861" s="18">
        <v>4.8079733034911598</v>
      </c>
      <c r="AG861" s="16">
        <v>6.13686837797211E-2</v>
      </c>
      <c r="AH861" s="18">
        <v>2.4695429523579602</v>
      </c>
      <c r="AI861" s="16">
        <v>7.33777732320397E-2</v>
      </c>
      <c r="AJ861" s="15">
        <v>1856496.95</v>
      </c>
      <c r="AK861" s="16">
        <v>7.5503094554511693E-2</v>
      </c>
      <c r="AL861" s="17">
        <v>393535.13</v>
      </c>
      <c r="AM861" s="16">
        <v>2.6056671025692899E-2</v>
      </c>
      <c r="AN861" s="17">
        <v>768006.79</v>
      </c>
      <c r="AO861" s="16">
        <v>1.8900300810407399E-2</v>
      </c>
      <c r="AP861" s="18">
        <v>4.7174872291579204</v>
      </c>
      <c r="AQ861" s="16">
        <v>4.8190733441058203E-2</v>
      </c>
      <c r="AR861" s="18">
        <v>2.4172923653448399</v>
      </c>
      <c r="AS861" s="16">
        <v>5.5552828573201797E-2</v>
      </c>
    </row>
    <row r="862" spans="1:45" x14ac:dyDescent="0.2">
      <c r="A862" s="123"/>
      <c r="B862" s="29"/>
      <c r="C862" s="29"/>
      <c r="D862" s="29"/>
      <c r="E862" s="14" t="s">
        <v>279</v>
      </c>
      <c r="F862" s="15">
        <v>22239.759999999998</v>
      </c>
      <c r="G862" s="16">
        <v>-5.9823199197459202E-2</v>
      </c>
      <c r="H862" s="17">
        <v>5198.21</v>
      </c>
      <c r="I862" s="16">
        <v>-8.7424949966644405E-2</v>
      </c>
      <c r="J862" s="17">
        <v>10396.41</v>
      </c>
      <c r="K862" s="16">
        <v>-8.7421822538808994E-2</v>
      </c>
      <c r="L862" s="18">
        <v>4.2783496626723396</v>
      </c>
      <c r="M862" s="16">
        <v>3.0246006362080802E-2</v>
      </c>
      <c r="N862" s="18">
        <v>2.13917688894532</v>
      </c>
      <c r="O862" s="16">
        <v>3.0242475683705E-2</v>
      </c>
      <c r="P862" s="15">
        <v>69345.47</v>
      </c>
      <c r="Q862" s="16">
        <v>2.6621813119233201E-2</v>
      </c>
      <c r="R862" s="17">
        <v>15764.6</v>
      </c>
      <c r="S862" s="16">
        <v>-6.5054633271496298E-2</v>
      </c>
      <c r="T862" s="17">
        <v>31529.16</v>
      </c>
      <c r="U862" s="16">
        <v>-6.5052769732641902E-2</v>
      </c>
      <c r="V862" s="18">
        <v>4.3988093576747902</v>
      </c>
      <c r="W862" s="16">
        <v>9.8055404789605297E-2</v>
      </c>
      <c r="X862" s="18">
        <v>2.1994074691491901</v>
      </c>
      <c r="Y862" s="16">
        <v>9.8053216143182506E-2</v>
      </c>
      <c r="Z862" s="15">
        <v>135621.28</v>
      </c>
      <c r="AA862" s="16">
        <v>-0.36669430951582599</v>
      </c>
      <c r="AB862" s="17">
        <v>30881.22</v>
      </c>
      <c r="AC862" s="16">
        <v>-0.40005187170398598</v>
      </c>
      <c r="AD862" s="17">
        <v>61762.37</v>
      </c>
      <c r="AE862" s="16">
        <v>-0.40005144439163398</v>
      </c>
      <c r="AF862" s="18">
        <v>4.3917073224438701</v>
      </c>
      <c r="AG862" s="16">
        <v>5.5600743822474999E-2</v>
      </c>
      <c r="AH862" s="18">
        <v>2.1958561499501998</v>
      </c>
      <c r="AI862" s="16">
        <v>5.5599991972616697E-2</v>
      </c>
      <c r="AJ862" s="15">
        <v>303678.76</v>
      </c>
      <c r="AK862" s="16">
        <v>-0.56244549817717104</v>
      </c>
      <c r="AL862" s="17">
        <v>68283.44</v>
      </c>
      <c r="AM862" s="16">
        <v>-0.57926870257576502</v>
      </c>
      <c r="AN862" s="17">
        <v>136566.79999999999</v>
      </c>
      <c r="AO862" s="16">
        <v>-0.57926891015216797</v>
      </c>
      <c r="AP862" s="18">
        <v>4.4473266138905698</v>
      </c>
      <c r="AQ862" s="16">
        <v>3.9985626221742801E-2</v>
      </c>
      <c r="AR862" s="18">
        <v>2.22366460955371</v>
      </c>
      <c r="AS862" s="16">
        <v>3.9986139320204901E-2</v>
      </c>
    </row>
    <row r="863" spans="1:45" x14ac:dyDescent="0.2">
      <c r="A863" s="123"/>
      <c r="B863" s="29"/>
      <c r="C863" s="29"/>
      <c r="D863" s="29"/>
      <c r="E863" s="14" t="s">
        <v>280</v>
      </c>
      <c r="F863" s="15">
        <v>74520.2</v>
      </c>
      <c r="G863" s="16">
        <v>0.100993255178584</v>
      </c>
      <c r="H863" s="17">
        <v>11752.81</v>
      </c>
      <c r="I863" s="16">
        <v>0.107524845030711</v>
      </c>
      <c r="J863" s="17">
        <v>23505.599999999999</v>
      </c>
      <c r="K863" s="16">
        <v>0.10752546819497</v>
      </c>
      <c r="L863" s="18">
        <v>6.3406283263321699</v>
      </c>
      <c r="M863" s="16">
        <v>-5.8974657601885199E-3</v>
      </c>
      <c r="N863" s="18">
        <v>3.1703168606629899</v>
      </c>
      <c r="O863" s="16">
        <v>-5.8980251054922897E-3</v>
      </c>
      <c r="P863" s="15">
        <v>289256.21999999997</v>
      </c>
      <c r="Q863" s="16">
        <v>0.161602196688093</v>
      </c>
      <c r="R863" s="17">
        <v>53580.82</v>
      </c>
      <c r="S863" s="16">
        <v>0.23109687490450401</v>
      </c>
      <c r="T863" s="17">
        <v>107161.63</v>
      </c>
      <c r="U863" s="16">
        <v>0.23109760860973999</v>
      </c>
      <c r="V863" s="18">
        <v>5.3985030464259403</v>
      </c>
      <c r="W863" s="16">
        <v>-5.6449398607888897E-2</v>
      </c>
      <c r="X863" s="18">
        <v>2.69925177509898</v>
      </c>
      <c r="Y863" s="16">
        <v>-5.6449960941867897E-2</v>
      </c>
      <c r="Z863" s="15">
        <v>561586.67000000004</v>
      </c>
      <c r="AA863" s="16">
        <v>0.12552068091128099</v>
      </c>
      <c r="AB863" s="17">
        <v>103559.22</v>
      </c>
      <c r="AC863" s="16">
        <v>0.16943536376139101</v>
      </c>
      <c r="AD863" s="17">
        <v>207118.44</v>
      </c>
      <c r="AE863" s="16">
        <v>0.16943569390569299</v>
      </c>
      <c r="AF863" s="18">
        <v>5.4228553478869399</v>
      </c>
      <c r="AG863" s="16">
        <v>-3.75520393952017E-2</v>
      </c>
      <c r="AH863" s="18">
        <v>2.71142767394347</v>
      </c>
      <c r="AI863" s="16">
        <v>-3.7552311104635402E-2</v>
      </c>
      <c r="AJ863" s="15">
        <v>1057337.2</v>
      </c>
      <c r="AK863" s="16">
        <v>0.127800253879993</v>
      </c>
      <c r="AL863" s="17">
        <v>192119.23</v>
      </c>
      <c r="AM863" s="16">
        <v>0.14646562898738899</v>
      </c>
      <c r="AN863" s="17">
        <v>384238.45</v>
      </c>
      <c r="AO863" s="16">
        <v>0.14646303359388299</v>
      </c>
      <c r="AP863" s="18">
        <v>5.5035469380134403</v>
      </c>
      <c r="AQ863" s="16">
        <v>-1.6280797815004501E-2</v>
      </c>
      <c r="AR863" s="18">
        <v>2.7517735406230202</v>
      </c>
      <c r="AS863" s="16">
        <v>-1.6278570845312999E-2</v>
      </c>
    </row>
    <row r="864" spans="1:45" x14ac:dyDescent="0.2">
      <c r="A864" s="123"/>
      <c r="B864" s="29"/>
      <c r="C864" s="29"/>
      <c r="D864" s="29"/>
      <c r="E864" s="14" t="s">
        <v>281</v>
      </c>
      <c r="F864" s="15">
        <v>46790.5</v>
      </c>
      <c r="G864" s="16">
        <v>-0.420615802420584</v>
      </c>
      <c r="H864" s="17">
        <v>9149.7099999999991</v>
      </c>
      <c r="I864" s="16">
        <v>-0.41743225286406399</v>
      </c>
      <c r="J864" s="17">
        <v>18299.419999999998</v>
      </c>
      <c r="K864" s="16">
        <v>-0.41743225286406399</v>
      </c>
      <c r="L864" s="18">
        <v>5.1138779261856397</v>
      </c>
      <c r="M864" s="16">
        <v>-5.4646855617589999E-3</v>
      </c>
      <c r="N864" s="18">
        <v>2.5569389630928199</v>
      </c>
      <c r="O864" s="16">
        <v>-5.4646855617589999E-3</v>
      </c>
      <c r="P864" s="15">
        <v>161991.16</v>
      </c>
      <c r="Q864" s="16">
        <v>-0.357112448716502</v>
      </c>
      <c r="R864" s="17">
        <v>33313.11</v>
      </c>
      <c r="S864" s="16">
        <v>-0.34499562224227298</v>
      </c>
      <c r="T864" s="17">
        <v>66626.240000000005</v>
      </c>
      <c r="U864" s="16">
        <v>-0.34499574758999801</v>
      </c>
      <c r="V864" s="18">
        <v>4.8626849909840297</v>
      </c>
      <c r="W864" s="16">
        <v>-1.8498848077486901E-2</v>
      </c>
      <c r="X864" s="18">
        <v>2.4313417656466898</v>
      </c>
      <c r="Y864" s="16">
        <v>-1.8498660248269402E-2</v>
      </c>
      <c r="Z864" s="15">
        <v>316904.03999999998</v>
      </c>
      <c r="AA864" s="16">
        <v>-0.34115344494496602</v>
      </c>
      <c r="AB864" s="17">
        <v>64826.55</v>
      </c>
      <c r="AC864" s="16">
        <v>-0.33984228692512702</v>
      </c>
      <c r="AD864" s="17">
        <v>129653.17</v>
      </c>
      <c r="AE864" s="16">
        <v>-0.33984219941176402</v>
      </c>
      <c r="AF864" s="18">
        <v>4.8884915208352098</v>
      </c>
      <c r="AG864" s="16">
        <v>-1.9861284566871202E-3</v>
      </c>
      <c r="AH864" s="18">
        <v>2.4442444407645398</v>
      </c>
      <c r="AI864" s="16">
        <v>-1.9862607577067902E-3</v>
      </c>
      <c r="AJ864" s="15">
        <v>659893.44999999995</v>
      </c>
      <c r="AK864" s="16">
        <v>-0.262242659015201</v>
      </c>
      <c r="AL864" s="17">
        <v>132890.1</v>
      </c>
      <c r="AM864" s="16">
        <v>-0.283373153395724</v>
      </c>
      <c r="AN864" s="17">
        <v>265780.28000000003</v>
      </c>
      <c r="AO864" s="16">
        <v>-0.28337318888322</v>
      </c>
      <c r="AP864" s="18">
        <v>4.9657081302519899</v>
      </c>
      <c r="AQ864" s="16">
        <v>2.9486049093262301E-2</v>
      </c>
      <c r="AR864" s="18">
        <v>2.4828533177856502</v>
      </c>
      <c r="AS864" s="16">
        <v>2.9486100073607299E-2</v>
      </c>
    </row>
    <row r="865" spans="1:45" x14ac:dyDescent="0.2">
      <c r="A865" s="123"/>
      <c r="B865" s="29"/>
      <c r="C865" s="29"/>
      <c r="D865" s="29"/>
      <c r="E865" s="14" t="s">
        <v>282</v>
      </c>
      <c r="F865" s="15">
        <v>152526.22</v>
      </c>
      <c r="G865" s="16">
        <v>0.105952241372572</v>
      </c>
      <c r="H865" s="17">
        <v>29821.65</v>
      </c>
      <c r="I865" s="16">
        <v>6.4018090874676595E-2</v>
      </c>
      <c r="J865" s="17">
        <v>52734.73</v>
      </c>
      <c r="K865" s="16">
        <v>0.10240261659689399</v>
      </c>
      <c r="L865" s="18">
        <v>5.1146137118502804</v>
      </c>
      <c r="M865" s="16">
        <v>3.9411125485116098E-2</v>
      </c>
      <c r="N865" s="18">
        <v>2.8923295900064301</v>
      </c>
      <c r="O865" s="16">
        <v>3.2198987214271E-3</v>
      </c>
      <c r="P865" s="15">
        <v>495249.28</v>
      </c>
      <c r="Q865" s="16">
        <v>0.13634897347212699</v>
      </c>
      <c r="R865" s="17">
        <v>96687.82</v>
      </c>
      <c r="S865" s="16">
        <v>7.9972848720752499E-2</v>
      </c>
      <c r="T865" s="17">
        <v>169004.43</v>
      </c>
      <c r="U865" s="16">
        <v>9.3497117222471005E-2</v>
      </c>
      <c r="V865" s="18">
        <v>5.1221475466092796</v>
      </c>
      <c r="W865" s="16">
        <v>5.2201427858258799E-2</v>
      </c>
      <c r="X865" s="18">
        <v>2.9303922980007102</v>
      </c>
      <c r="Y865" s="16">
        <v>3.9187900520946603E-2</v>
      </c>
      <c r="Z865" s="15">
        <v>934154.57</v>
      </c>
      <c r="AA865" s="16">
        <v>8.4926136826942195E-2</v>
      </c>
      <c r="AB865" s="17">
        <v>184291.78</v>
      </c>
      <c r="AC865" s="16">
        <v>3.2758394310172002E-2</v>
      </c>
      <c r="AD865" s="17">
        <v>319638.3</v>
      </c>
      <c r="AE865" s="16">
        <v>2.8839989295681101E-2</v>
      </c>
      <c r="AF865" s="18">
        <v>5.0688889650965399</v>
      </c>
      <c r="AG865" s="16">
        <v>5.0513017182121901E-2</v>
      </c>
      <c r="AH865" s="18">
        <v>2.9225364106866998</v>
      </c>
      <c r="AI865" s="16">
        <v>5.4513965353986997E-2</v>
      </c>
      <c r="AJ865" s="15">
        <v>1780331.6</v>
      </c>
      <c r="AK865" s="16">
        <v>2.99910863354527E-2</v>
      </c>
      <c r="AL865" s="17">
        <v>357140.97</v>
      </c>
      <c r="AM865" s="16">
        <v>1.5531968737400701E-3</v>
      </c>
      <c r="AN865" s="17">
        <v>614675.09</v>
      </c>
      <c r="AO865" s="16">
        <v>-2.5247972803903101E-2</v>
      </c>
      <c r="AP865" s="18">
        <v>4.9849548205012697</v>
      </c>
      <c r="AQ865" s="16">
        <v>2.8393788318462902E-2</v>
      </c>
      <c r="AR865" s="18">
        <v>2.8963783126464402</v>
      </c>
      <c r="AS865" s="16">
        <v>5.6669858177420498E-2</v>
      </c>
    </row>
    <row r="866" spans="1:45" x14ac:dyDescent="0.2">
      <c r="A866" s="123"/>
      <c r="B866" s="29"/>
      <c r="C866" s="29"/>
      <c r="D866" s="29"/>
      <c r="E866" s="14" t="s">
        <v>283</v>
      </c>
      <c r="F866" s="15">
        <v>78178.320000000007</v>
      </c>
      <c r="G866" s="16">
        <v>0.18137503645597999</v>
      </c>
      <c r="H866" s="17">
        <v>15037.47</v>
      </c>
      <c r="I866" s="16">
        <v>5.41528975154539E-2</v>
      </c>
      <c r="J866" s="17">
        <v>27557.95</v>
      </c>
      <c r="K866" s="16">
        <v>6.9465309063927005E-2</v>
      </c>
      <c r="L866" s="18">
        <v>5.1989011449399403</v>
      </c>
      <c r="M866" s="16">
        <v>0.120686609352759</v>
      </c>
      <c r="N866" s="18">
        <v>2.8368699413417899</v>
      </c>
      <c r="O866" s="16">
        <v>0.10464082045822</v>
      </c>
      <c r="P866" s="15">
        <v>252682.2</v>
      </c>
      <c r="Q866" s="16">
        <v>0.164364346836365</v>
      </c>
      <c r="R866" s="17">
        <v>48668.2</v>
      </c>
      <c r="S866" s="16">
        <v>3.4655985951798501E-2</v>
      </c>
      <c r="T866" s="17">
        <v>88220.41</v>
      </c>
      <c r="U866" s="16">
        <v>4.4352084468300301E-2</v>
      </c>
      <c r="V866" s="18">
        <v>5.1919364184416104</v>
      </c>
      <c r="W866" s="16">
        <v>0.12536375630712199</v>
      </c>
      <c r="X866" s="18">
        <v>2.86421475483961</v>
      </c>
      <c r="Y866" s="16">
        <v>0.114915519538763</v>
      </c>
      <c r="Z866" s="15">
        <v>481933.9</v>
      </c>
      <c r="AA866" s="16">
        <v>0.104331171373497</v>
      </c>
      <c r="AB866" s="17">
        <v>93377.55</v>
      </c>
      <c r="AC866" s="16">
        <v>1.29159066709127E-3</v>
      </c>
      <c r="AD866" s="17">
        <v>168728.15</v>
      </c>
      <c r="AE866" s="16">
        <v>-9.6985084250621504E-4</v>
      </c>
      <c r="AF866" s="18">
        <v>5.1611324135191001</v>
      </c>
      <c r="AG866" s="16">
        <v>0.102906667415191</v>
      </c>
      <c r="AH866" s="18">
        <v>2.8562744272369498</v>
      </c>
      <c r="AI866" s="16">
        <v>0.105403247644534</v>
      </c>
      <c r="AJ866" s="15">
        <v>867276.24</v>
      </c>
      <c r="AK866" s="16">
        <v>0.139390445277393</v>
      </c>
      <c r="AL866" s="17">
        <v>175049.36</v>
      </c>
      <c r="AM866" s="16">
        <v>8.35555285396445E-2</v>
      </c>
      <c r="AN866" s="17">
        <v>316764.82</v>
      </c>
      <c r="AO866" s="16">
        <v>4.39084423574796E-2</v>
      </c>
      <c r="AP866" s="18">
        <v>4.9544667858254403</v>
      </c>
      <c r="AQ866" s="16">
        <v>5.1529354303604002E-2</v>
      </c>
      <c r="AR866" s="18">
        <v>2.73791843425037</v>
      </c>
      <c r="AS866" s="16">
        <v>9.1465878659132499E-2</v>
      </c>
    </row>
    <row r="867" spans="1:45" x14ac:dyDescent="0.2">
      <c r="A867" s="123"/>
      <c r="B867" s="29"/>
      <c r="C867" s="29"/>
      <c r="D867" s="29"/>
      <c r="E867" s="14" t="s">
        <v>284</v>
      </c>
      <c r="F867" s="15">
        <v>71029.64</v>
      </c>
      <c r="G867" s="16">
        <v>-0.44644838297892198</v>
      </c>
      <c r="H867" s="17">
        <v>17589.86</v>
      </c>
      <c r="I867" s="16">
        <v>-0.40187002964150298</v>
      </c>
      <c r="J867" s="17">
        <v>35179.68</v>
      </c>
      <c r="K867" s="16">
        <v>-0.38716857285452599</v>
      </c>
      <c r="L867" s="18">
        <v>4.0381014971125397</v>
      </c>
      <c r="M867" s="16">
        <v>-7.4529542986619596E-2</v>
      </c>
      <c r="N867" s="18">
        <v>2.0190530442573702</v>
      </c>
      <c r="O867" s="16">
        <v>-9.6731021776277903E-2</v>
      </c>
      <c r="P867" s="15">
        <v>244850.54</v>
      </c>
      <c r="Q867" s="16">
        <v>-0.35051466923775798</v>
      </c>
      <c r="R867" s="17">
        <v>58179.63</v>
      </c>
      <c r="S867" s="16">
        <v>-0.32964713728241002</v>
      </c>
      <c r="T867" s="17">
        <v>116359.27</v>
      </c>
      <c r="U867" s="16">
        <v>-0.31405335231704701</v>
      </c>
      <c r="V867" s="18">
        <v>4.2085269363177504</v>
      </c>
      <c r="W867" s="16">
        <v>-3.11291755669564E-2</v>
      </c>
      <c r="X867" s="18">
        <v>2.1042632873169498</v>
      </c>
      <c r="Y867" s="16">
        <v>-5.31547417628946E-2</v>
      </c>
      <c r="Z867" s="15">
        <v>468981.57</v>
      </c>
      <c r="AA867" s="16">
        <v>-0.36543358440644802</v>
      </c>
      <c r="AB867" s="17">
        <v>111283.12</v>
      </c>
      <c r="AC867" s="16">
        <v>-0.359559319183682</v>
      </c>
      <c r="AD867" s="17">
        <v>222566.24</v>
      </c>
      <c r="AE867" s="16">
        <v>-0.34618473975806502</v>
      </c>
      <c r="AF867" s="18">
        <v>4.2143100409118697</v>
      </c>
      <c r="AG867" s="16">
        <v>-9.1722237495568699E-3</v>
      </c>
      <c r="AH867" s="18">
        <v>2.10715502045593</v>
      </c>
      <c r="AI867" s="16">
        <v>-2.9440800511844702E-2</v>
      </c>
      <c r="AJ867" s="15">
        <v>973492.16</v>
      </c>
      <c r="AK867" s="16">
        <v>-0.32397990367382601</v>
      </c>
      <c r="AL867" s="17">
        <v>222365.28</v>
      </c>
      <c r="AM867" s="16">
        <v>-0.338682081428203</v>
      </c>
      <c r="AN867" s="17">
        <v>444468.63</v>
      </c>
      <c r="AO867" s="16">
        <v>-0.33201012909435901</v>
      </c>
      <c r="AP867" s="18">
        <v>4.3778964054100502</v>
      </c>
      <c r="AQ867" s="16">
        <v>2.2231633744522101E-2</v>
      </c>
      <c r="AR867" s="18">
        <v>2.1902381727142402</v>
      </c>
      <c r="AS867" s="16">
        <v>1.2021477825174201E-2</v>
      </c>
    </row>
    <row r="868" spans="1:45" x14ac:dyDescent="0.2">
      <c r="A868" s="123"/>
      <c r="B868" s="29"/>
      <c r="C868" s="29"/>
      <c r="D868" s="29"/>
      <c r="E868" s="14" t="s">
        <v>285</v>
      </c>
      <c r="F868" s="15">
        <v>89445.02</v>
      </c>
      <c r="G868" s="16">
        <v>6.18665174311918E-2</v>
      </c>
      <c r="H868" s="17">
        <v>22336.27</v>
      </c>
      <c r="I868" s="16">
        <v>9.4343348034801405E-2</v>
      </c>
      <c r="J868" s="17">
        <v>44672.57</v>
      </c>
      <c r="K868" s="16">
        <v>0.115657870617105</v>
      </c>
      <c r="L868" s="18">
        <v>4.0044743370312101</v>
      </c>
      <c r="M868" s="16">
        <v>-2.9677002799834901E-2</v>
      </c>
      <c r="N868" s="18">
        <v>2.0022358239071498</v>
      </c>
      <c r="O868" s="16">
        <v>-4.8214918392642997E-2</v>
      </c>
      <c r="P868" s="15">
        <v>300875.52000000002</v>
      </c>
      <c r="Q868" s="16">
        <v>0.14522627881254899</v>
      </c>
      <c r="R868" s="17">
        <v>74766.720000000001</v>
      </c>
      <c r="S868" s="16">
        <v>0.17969609304182299</v>
      </c>
      <c r="T868" s="17">
        <v>149533.49</v>
      </c>
      <c r="U868" s="16">
        <v>0.19969405426794001</v>
      </c>
      <c r="V868" s="18">
        <v>4.0241904419506396</v>
      </c>
      <c r="W868" s="16">
        <v>-2.92192323366895E-2</v>
      </c>
      <c r="X868" s="18">
        <v>2.0120945481844901</v>
      </c>
      <c r="Y868" s="16">
        <v>-4.54013881802788E-2</v>
      </c>
      <c r="Z868" s="15">
        <v>567349.49</v>
      </c>
      <c r="AA868" s="16">
        <v>9.1361264294349501E-2</v>
      </c>
      <c r="AB868" s="17">
        <v>152231.35</v>
      </c>
      <c r="AC868" s="16">
        <v>0.16050690443265</v>
      </c>
      <c r="AD868" s="17">
        <v>304462.73</v>
      </c>
      <c r="AE868" s="16">
        <v>0.17661803528346201</v>
      </c>
      <c r="AF868" s="18">
        <v>3.7268899605764498</v>
      </c>
      <c r="AG868" s="16">
        <v>-5.9582273809999399E-2</v>
      </c>
      <c r="AH868" s="18">
        <v>1.86344479667511</v>
      </c>
      <c r="AI868" s="16">
        <v>-7.2459174033119994E-2</v>
      </c>
      <c r="AJ868" s="15">
        <v>1059154.55</v>
      </c>
      <c r="AK868" s="16">
        <v>1.61287622397948E-2</v>
      </c>
      <c r="AL868" s="17">
        <v>272728.27</v>
      </c>
      <c r="AM868" s="16">
        <v>1.6588277831204999E-2</v>
      </c>
      <c r="AN868" s="17">
        <v>545298.53</v>
      </c>
      <c r="AO868" s="16">
        <v>2.2510307261706601E-2</v>
      </c>
      <c r="AP868" s="18">
        <v>3.88355248247642</v>
      </c>
      <c r="AQ868" s="16">
        <v>-4.5201740117503902E-4</v>
      </c>
      <c r="AR868" s="18">
        <v>1.94233890562661</v>
      </c>
      <c r="AS868" s="16">
        <v>-6.2410569131587899E-3</v>
      </c>
    </row>
    <row r="869" spans="1:45" x14ac:dyDescent="0.2">
      <c r="A869" s="123"/>
      <c r="B869" s="29"/>
      <c r="C869" s="29"/>
      <c r="D869" s="29"/>
      <c r="E869" s="14" t="s">
        <v>286</v>
      </c>
      <c r="F869" s="15">
        <v>204866.58</v>
      </c>
      <c r="G869" s="16">
        <v>-6.66313000876253E-2</v>
      </c>
      <c r="H869" s="17">
        <v>48244.17</v>
      </c>
      <c r="I869" s="16">
        <v>-0.12792980947889501</v>
      </c>
      <c r="J869" s="17">
        <v>96475.57</v>
      </c>
      <c r="K869" s="16">
        <v>-0.12834112844891599</v>
      </c>
      <c r="L869" s="18">
        <v>4.2464525765496601</v>
      </c>
      <c r="M869" s="16">
        <v>7.0290797756359796E-2</v>
      </c>
      <c r="N869" s="18">
        <v>2.1235073293684601</v>
      </c>
      <c r="O869" s="16">
        <v>7.0795847292279196E-2</v>
      </c>
      <c r="P869" s="15">
        <v>663624.6</v>
      </c>
      <c r="Q869" s="16">
        <v>-2.6736590420357299E-2</v>
      </c>
      <c r="R869" s="17">
        <v>163280.54999999999</v>
      </c>
      <c r="S869" s="16">
        <v>-4.27313933153586E-2</v>
      </c>
      <c r="T869" s="17">
        <v>326498.99</v>
      </c>
      <c r="U869" s="16">
        <v>-4.3862007043815703E-2</v>
      </c>
      <c r="V869" s="18">
        <v>4.0643211944104802</v>
      </c>
      <c r="W869" s="16">
        <v>1.6708792896068001E-2</v>
      </c>
      <c r="X869" s="18">
        <v>2.03254717572021</v>
      </c>
      <c r="Y869" s="16">
        <v>1.7911030363420701E-2</v>
      </c>
      <c r="Z869" s="15">
        <v>1262445.8899999999</v>
      </c>
      <c r="AA869" s="16">
        <v>-5.8236503338953902E-2</v>
      </c>
      <c r="AB869" s="17">
        <v>312237.49</v>
      </c>
      <c r="AC869" s="16">
        <v>-7.3972992678562402E-2</v>
      </c>
      <c r="AD869" s="17">
        <v>624440.17000000004</v>
      </c>
      <c r="AE869" s="16">
        <v>-7.1535284474647798E-2</v>
      </c>
      <c r="AF869" s="18">
        <v>4.0432232849425001</v>
      </c>
      <c r="AG869" s="16">
        <v>1.69935533361243E-2</v>
      </c>
      <c r="AH869" s="18">
        <v>2.0217243390988102</v>
      </c>
      <c r="AI869" s="16">
        <v>1.4323410371248299E-2</v>
      </c>
      <c r="AJ869" s="15">
        <v>2515659.0699999998</v>
      </c>
      <c r="AK869" s="16">
        <v>3.5999252655561599E-3</v>
      </c>
      <c r="AL869" s="17">
        <v>626217.89</v>
      </c>
      <c r="AM869" s="16">
        <v>-6.0143303813658599E-3</v>
      </c>
      <c r="AN869" s="17">
        <v>1253009.6399999999</v>
      </c>
      <c r="AO869" s="16">
        <v>3.4516870800109498E-3</v>
      </c>
      <c r="AP869" s="18">
        <v>4.0172264481297404</v>
      </c>
      <c r="AQ869" s="16">
        <v>9.6724288294929503E-3</v>
      </c>
      <c r="AR869" s="18">
        <v>2.00769330872826</v>
      </c>
      <c r="AS869" s="16">
        <v>1.4772827377109701E-4</v>
      </c>
    </row>
    <row r="870" spans="1:45" x14ac:dyDescent="0.2">
      <c r="A870" s="123"/>
      <c r="B870" s="29"/>
      <c r="C870" s="29"/>
      <c r="D870" s="29"/>
      <c r="E870" s="14" t="s">
        <v>287</v>
      </c>
      <c r="F870" s="15">
        <v>196389.25</v>
      </c>
      <c r="G870" s="16">
        <v>-8.9376682241465305E-2</v>
      </c>
      <c r="H870" s="17">
        <v>44611.51</v>
      </c>
      <c r="I870" s="16">
        <v>-0.12974292098797499</v>
      </c>
      <c r="J870" s="17">
        <v>89223.01</v>
      </c>
      <c r="K870" s="16">
        <v>-0.129743103407748</v>
      </c>
      <c r="L870" s="18">
        <v>4.4022103264381798</v>
      </c>
      <c r="M870" s="16">
        <v>4.6384269338361199E-2</v>
      </c>
      <c r="N870" s="18">
        <v>2.2011054099161198</v>
      </c>
      <c r="O870" s="16">
        <v>4.6384488677250299E-2</v>
      </c>
      <c r="P870" s="15">
        <v>628773.43000000005</v>
      </c>
      <c r="Q870" s="16">
        <v>8.7213623473021099E-2</v>
      </c>
      <c r="R870" s="17">
        <v>147885.26999999999</v>
      </c>
      <c r="S870" s="16">
        <v>5.3204667664093999E-2</v>
      </c>
      <c r="T870" s="17">
        <v>295770.53000000003</v>
      </c>
      <c r="U870" s="16">
        <v>5.3204594551854403E-2</v>
      </c>
      <c r="V870" s="18">
        <v>4.2517651014195001</v>
      </c>
      <c r="W870" s="16">
        <v>3.22909277304625E-2</v>
      </c>
      <c r="X870" s="18">
        <v>2.1258826225858298</v>
      </c>
      <c r="Y870" s="16">
        <v>3.2290999390899702E-2</v>
      </c>
      <c r="Z870" s="15">
        <v>1133887.3</v>
      </c>
      <c r="AA870" s="16">
        <v>-4.3473240457163602E-2</v>
      </c>
      <c r="AB870" s="17">
        <v>271260.53999999998</v>
      </c>
      <c r="AC870" s="16">
        <v>-4.6837750153641999E-2</v>
      </c>
      <c r="AD870" s="17">
        <v>542521.09</v>
      </c>
      <c r="AE870" s="16">
        <v>-4.6837632107121698E-2</v>
      </c>
      <c r="AF870" s="18">
        <v>4.1800672519489899</v>
      </c>
      <c r="AG870" s="16">
        <v>3.52983943396934E-3</v>
      </c>
      <c r="AH870" s="18">
        <v>2.09003358745003</v>
      </c>
      <c r="AI870" s="16">
        <v>3.5297151495769599E-3</v>
      </c>
      <c r="AJ870" s="15">
        <v>2248717.6</v>
      </c>
      <c r="AK870" s="16">
        <v>3.0055442264747299E-2</v>
      </c>
      <c r="AL870" s="17">
        <v>540515.05000000005</v>
      </c>
      <c r="AM870" s="16">
        <v>3.2336776963957502E-2</v>
      </c>
      <c r="AN870" s="17">
        <v>1081030.0900000001</v>
      </c>
      <c r="AO870" s="16">
        <v>3.23368068478639E-2</v>
      </c>
      <c r="AP870" s="18">
        <v>4.1603237504672599</v>
      </c>
      <c r="AQ870" s="16">
        <v>-2.2098744809996998E-3</v>
      </c>
      <c r="AR870" s="18">
        <v>2.0801618944760398</v>
      </c>
      <c r="AS870" s="16">
        <v>-2.20990336485482E-3</v>
      </c>
    </row>
    <row r="871" spans="1:45" x14ac:dyDescent="0.2">
      <c r="A871" s="123"/>
      <c r="B871" s="29"/>
      <c r="C871" s="29"/>
      <c r="D871" s="29"/>
      <c r="E871" s="14" t="s">
        <v>288</v>
      </c>
      <c r="F871" s="15">
        <v>62065.599999999999</v>
      </c>
      <c r="G871" s="16">
        <v>7.5008972033582394E-2</v>
      </c>
      <c r="H871" s="17">
        <v>12317.08</v>
      </c>
      <c r="I871" s="16">
        <v>2.9640100614335901E-2</v>
      </c>
      <c r="J871" s="17">
        <v>21183.17</v>
      </c>
      <c r="K871" s="16">
        <v>5.6583605752780299E-2</v>
      </c>
      <c r="L871" s="18">
        <v>5.0389865130371803</v>
      </c>
      <c r="M871" s="16">
        <v>4.4062844281392302E-2</v>
      </c>
      <c r="N871" s="18">
        <v>2.9299486337502798</v>
      </c>
      <c r="O871" s="16">
        <v>1.7438625945435299E-2</v>
      </c>
      <c r="P871" s="15">
        <v>200167.34</v>
      </c>
      <c r="Q871" s="16">
        <v>0.10088162997544101</v>
      </c>
      <c r="R871" s="17">
        <v>39541.01</v>
      </c>
      <c r="S871" s="16">
        <v>3.4213979527061802E-2</v>
      </c>
      <c r="T871" s="17">
        <v>67469.009999999995</v>
      </c>
      <c r="U871" s="16">
        <v>3.9005712228308002E-2</v>
      </c>
      <c r="V871" s="18">
        <v>5.0622718033757899</v>
      </c>
      <c r="W871" s="16">
        <v>6.4462143974176406E-2</v>
      </c>
      <c r="X871" s="18">
        <v>2.9668041668315599</v>
      </c>
      <c r="Y871" s="16">
        <v>5.9553010170108403E-2</v>
      </c>
      <c r="Z871" s="15">
        <v>379156.3</v>
      </c>
      <c r="AA871" s="16">
        <v>-8.5559792832268194E-2</v>
      </c>
      <c r="AB871" s="17">
        <v>76215.210000000006</v>
      </c>
      <c r="AC871" s="16">
        <v>-0.13008182789718201</v>
      </c>
      <c r="AD871" s="17">
        <v>129187.84</v>
      </c>
      <c r="AE871" s="16">
        <v>-0.15567410344671601</v>
      </c>
      <c r="AF871" s="18">
        <v>4.9748114582377996</v>
      </c>
      <c r="AG871" s="16">
        <v>5.1179566645093703E-2</v>
      </c>
      <c r="AH871" s="18">
        <v>2.93492251283093</v>
      </c>
      <c r="AI871" s="16">
        <v>8.3041762547695797E-2</v>
      </c>
      <c r="AJ871" s="15">
        <v>761934.86</v>
      </c>
      <c r="AK871" s="16">
        <v>-0.23359124421628799</v>
      </c>
      <c r="AL871" s="17">
        <v>156179.01999999999</v>
      </c>
      <c r="AM871" s="16">
        <v>-0.25290000560161102</v>
      </c>
      <c r="AN871" s="17">
        <v>263937.11</v>
      </c>
      <c r="AO871" s="16">
        <v>-0.27819830921421601</v>
      </c>
      <c r="AP871" s="18">
        <v>4.8785993150680502</v>
      </c>
      <c r="AQ871" s="16">
        <v>2.58449491769462E-2</v>
      </c>
      <c r="AR871" s="18">
        <v>2.8868045876534798</v>
      </c>
      <c r="AS871" s="16">
        <v>6.1799612784735301E-2</v>
      </c>
    </row>
    <row r="872" spans="1:45" x14ac:dyDescent="0.2">
      <c r="A872" s="123"/>
      <c r="B872" s="29"/>
      <c r="C872" s="29"/>
      <c r="D872" s="29"/>
      <c r="E872" s="14" t="s">
        <v>289</v>
      </c>
      <c r="F872" s="15">
        <v>54453.760000000002</v>
      </c>
      <c r="G872" s="16">
        <v>2.8573475453607601E-3</v>
      </c>
      <c r="H872" s="17">
        <v>11628.07</v>
      </c>
      <c r="I872" s="16">
        <v>-7.2564159622009197E-2</v>
      </c>
      <c r="J872" s="17">
        <v>23256.12</v>
      </c>
      <c r="K872" s="16">
        <v>-7.2564957205649899E-2</v>
      </c>
      <c r="L872" s="18">
        <v>4.6829577049329796</v>
      </c>
      <c r="M872" s="16">
        <v>8.1322614334842697E-2</v>
      </c>
      <c r="N872" s="18">
        <v>2.3414808661117998</v>
      </c>
      <c r="O872" s="16">
        <v>8.1323544260053199E-2</v>
      </c>
      <c r="P872" s="15">
        <v>176757.5</v>
      </c>
      <c r="Q872" s="16">
        <v>3.08299855864883E-2</v>
      </c>
      <c r="R872" s="17">
        <v>37374.339999999997</v>
      </c>
      <c r="S872" s="16">
        <v>-8.6060954636277803E-2</v>
      </c>
      <c r="T872" s="17">
        <v>74748.61</v>
      </c>
      <c r="U872" s="16">
        <v>-8.60618105140427E-2</v>
      </c>
      <c r="V872" s="18">
        <v>4.7293811743565204</v>
      </c>
      <c r="W872" s="16">
        <v>0.127897960827625</v>
      </c>
      <c r="X872" s="18">
        <v>2.3646928016454098</v>
      </c>
      <c r="Y872" s="16">
        <v>0.12789901707278101</v>
      </c>
      <c r="Z872" s="15">
        <v>332631.57</v>
      </c>
      <c r="AA872" s="16">
        <v>-8.27749573348842E-2</v>
      </c>
      <c r="AB872" s="17">
        <v>70568.13</v>
      </c>
      <c r="AC872" s="16">
        <v>-0.16534782924955599</v>
      </c>
      <c r="AD872" s="17">
        <v>141136.15</v>
      </c>
      <c r="AE872" s="16">
        <v>-0.165348381048669</v>
      </c>
      <c r="AF872" s="18">
        <v>4.7136231327087703</v>
      </c>
      <c r="AG872" s="16">
        <v>9.8930877805577105E-2</v>
      </c>
      <c r="AH872" s="18">
        <v>2.3568134032280201</v>
      </c>
      <c r="AI872" s="16">
        <v>9.8931604323168207E-2</v>
      </c>
      <c r="AJ872" s="15">
        <v>653711.73</v>
      </c>
      <c r="AK872" s="16">
        <v>-0.18307097243814399</v>
      </c>
      <c r="AL872" s="17">
        <v>137975.95000000001</v>
      </c>
      <c r="AM872" s="16">
        <v>-0.247034750764625</v>
      </c>
      <c r="AN872" s="17">
        <v>275951.71999999997</v>
      </c>
      <c r="AO872" s="16">
        <v>-0.247035077550674</v>
      </c>
      <c r="AP872" s="18">
        <v>4.7378672152646901</v>
      </c>
      <c r="AQ872" s="16">
        <v>8.4949177125285796E-2</v>
      </c>
      <c r="AR872" s="18">
        <v>2.3689351528593501</v>
      </c>
      <c r="AS872" s="16">
        <v>8.4949647992181299E-2</v>
      </c>
    </row>
    <row r="873" spans="1:45" x14ac:dyDescent="0.2">
      <c r="A873" s="123"/>
      <c r="B873" s="29"/>
      <c r="C873" s="29"/>
      <c r="D873" s="29"/>
      <c r="E873" s="14" t="s">
        <v>290</v>
      </c>
      <c r="F873" s="15">
        <v>120442.58</v>
      </c>
      <c r="G873" s="16">
        <v>-7.6570478918748797E-2</v>
      </c>
      <c r="H873" s="17">
        <v>27579.84</v>
      </c>
      <c r="I873" s="16">
        <v>-9.6241351490751706E-2</v>
      </c>
      <c r="J873" s="17">
        <v>55159.67</v>
      </c>
      <c r="K873" s="16">
        <v>-9.6241367259328997E-2</v>
      </c>
      <c r="L873" s="18">
        <v>4.3670514404724603</v>
      </c>
      <c r="M873" s="16">
        <v>2.1765625816638198E-2</v>
      </c>
      <c r="N873" s="18">
        <v>2.1835261160916999</v>
      </c>
      <c r="O873" s="16">
        <v>2.1765643644174801E-2</v>
      </c>
      <c r="P873" s="15">
        <v>346534.73</v>
      </c>
      <c r="Q873" s="16">
        <v>-1.6663346168965299E-2</v>
      </c>
      <c r="R873" s="17">
        <v>77951.28</v>
      </c>
      <c r="S873" s="16">
        <v>-5.1364108710062598E-2</v>
      </c>
      <c r="T873" s="17">
        <v>155902.56</v>
      </c>
      <c r="U873" s="16">
        <v>-5.1365436327920899E-2</v>
      </c>
      <c r="V873" s="18">
        <v>4.4455296949581804</v>
      </c>
      <c r="W873" s="16">
        <v>3.6579643317007401E-2</v>
      </c>
      <c r="X873" s="18">
        <v>2.2227648474790902</v>
      </c>
      <c r="Y873" s="16">
        <v>3.6581094014355699E-2</v>
      </c>
      <c r="Z873" s="15">
        <v>685290.5</v>
      </c>
      <c r="AA873" s="16">
        <v>3.31042984880347E-2</v>
      </c>
      <c r="AB873" s="17">
        <v>158744.72</v>
      </c>
      <c r="AC873" s="16">
        <v>7.9406779085263307E-3</v>
      </c>
      <c r="AD873" s="17">
        <v>317489.48</v>
      </c>
      <c r="AE873" s="16">
        <v>7.9401649114592791E-3</v>
      </c>
      <c r="AF873" s="18">
        <v>4.3169341317304903</v>
      </c>
      <c r="AG873" s="16">
        <v>2.49653785495818E-2</v>
      </c>
      <c r="AH873" s="18">
        <v>2.1584667939233801</v>
      </c>
      <c r="AI873" s="16">
        <v>2.4965900211731101E-2</v>
      </c>
      <c r="AJ873" s="15">
        <v>1330624.52</v>
      </c>
      <c r="AK873" s="16">
        <v>7.0198904616190605E-2</v>
      </c>
      <c r="AL873" s="17">
        <v>306719.18</v>
      </c>
      <c r="AM873" s="16">
        <v>3.9179566352107703E-2</v>
      </c>
      <c r="AN873" s="17">
        <v>613438.38</v>
      </c>
      <c r="AO873" s="16">
        <v>3.9179318569372297E-2</v>
      </c>
      <c r="AP873" s="18">
        <v>4.3382501218215301</v>
      </c>
      <c r="AQ873" s="16">
        <v>2.9849834685425701E-2</v>
      </c>
      <c r="AR873" s="18">
        <v>2.1691249901905398</v>
      </c>
      <c r="AS873" s="16">
        <v>2.9850080243631599E-2</v>
      </c>
    </row>
    <row r="874" spans="1:45" x14ac:dyDescent="0.2">
      <c r="A874" s="123"/>
      <c r="B874" s="29"/>
      <c r="C874" s="29"/>
      <c r="D874" s="29"/>
      <c r="E874" s="14" t="s">
        <v>291</v>
      </c>
      <c r="F874" s="15">
        <v>24178.91</v>
      </c>
      <c r="G874" s="16">
        <v>0.27455916872645297</v>
      </c>
      <c r="H874" s="17">
        <v>5288</v>
      </c>
      <c r="I874" s="16">
        <v>0.23840749414519899</v>
      </c>
      <c r="J874" s="17">
        <v>8899</v>
      </c>
      <c r="K874" s="16">
        <v>0.29912408759124098</v>
      </c>
      <c r="L874" s="18">
        <v>4.5724111195158903</v>
      </c>
      <c r="M874" s="16">
        <v>2.9192067031383499E-2</v>
      </c>
      <c r="N874" s="18">
        <v>2.7170367457017601</v>
      </c>
      <c r="O874" s="16">
        <v>-1.8908831803999802E-2</v>
      </c>
      <c r="P874" s="15">
        <v>72223.13</v>
      </c>
      <c r="Q874" s="16">
        <v>0.22665315855443999</v>
      </c>
      <c r="R874" s="17">
        <v>15509</v>
      </c>
      <c r="S874" s="16">
        <v>0.17066727053140099</v>
      </c>
      <c r="T874" s="17">
        <v>26095</v>
      </c>
      <c r="U874" s="16">
        <v>0.23901998955415199</v>
      </c>
      <c r="V874" s="18">
        <v>4.6568527951511998</v>
      </c>
      <c r="W874" s="16">
        <v>4.7823911569360597E-2</v>
      </c>
      <c r="X874" s="18">
        <v>2.7676999425177198</v>
      </c>
      <c r="Y874" s="16">
        <v>-9.9811392099998508E-3</v>
      </c>
      <c r="Z874" s="15">
        <v>131796.23000000001</v>
      </c>
      <c r="AA874" s="16">
        <v>0.119174711566501</v>
      </c>
      <c r="AB874" s="17">
        <v>28502</v>
      </c>
      <c r="AC874" s="16">
        <v>9.9495424876942296E-2</v>
      </c>
      <c r="AD874" s="17">
        <v>47708</v>
      </c>
      <c r="AE874" s="16">
        <v>0.134348274023049</v>
      </c>
      <c r="AF874" s="18">
        <v>4.6241046242369004</v>
      </c>
      <c r="AG874" s="16">
        <v>1.7898470738758099E-2</v>
      </c>
      <c r="AH874" s="18">
        <v>2.76256036723401</v>
      </c>
      <c r="AI874" s="16">
        <v>-1.3376458362945501E-2</v>
      </c>
      <c r="AJ874" s="15">
        <v>239332.54</v>
      </c>
      <c r="AK874" s="16">
        <v>-0.49838534738222301</v>
      </c>
      <c r="AL874" s="17">
        <v>52497.5</v>
      </c>
      <c r="AM874" s="16">
        <v>-0.40400768855341701</v>
      </c>
      <c r="AN874" s="17">
        <v>87107</v>
      </c>
      <c r="AO874" s="16">
        <v>-0.46183878677690299</v>
      </c>
      <c r="AP874" s="18">
        <v>4.5589321396256999</v>
      </c>
      <c r="AQ874" s="16">
        <v>-0.15835381936343099</v>
      </c>
      <c r="AR874" s="18">
        <v>2.7475695409094598</v>
      </c>
      <c r="AS874" s="16">
        <v>-6.7910060605146705E-2</v>
      </c>
    </row>
    <row r="875" spans="1:45" x14ac:dyDescent="0.2">
      <c r="A875" s="123"/>
      <c r="B875" s="29"/>
      <c r="C875" s="29"/>
      <c r="D875" s="29"/>
      <c r="E875" s="14" t="s">
        <v>292</v>
      </c>
      <c r="F875" s="15">
        <v>233581.91</v>
      </c>
      <c r="G875" s="16">
        <v>-0.28930090789408403</v>
      </c>
      <c r="H875" s="17">
        <v>42642.04</v>
      </c>
      <c r="I875" s="16">
        <v>-0.34407729673098802</v>
      </c>
      <c r="J875" s="17">
        <v>83940.01</v>
      </c>
      <c r="K875" s="16">
        <v>-0.330892614176099</v>
      </c>
      <c r="L875" s="18">
        <v>5.4777376973521896</v>
      </c>
      <c r="M875" s="16">
        <v>8.3510432805431606E-2</v>
      </c>
      <c r="N875" s="18">
        <v>2.7827243527848</v>
      </c>
      <c r="O875" s="16">
        <v>6.2159986817066401E-2</v>
      </c>
      <c r="P875" s="15">
        <v>798289.81</v>
      </c>
      <c r="Q875" s="16">
        <v>-0.31585058003078997</v>
      </c>
      <c r="R875" s="17">
        <v>145819.26999999999</v>
      </c>
      <c r="S875" s="16">
        <v>-0.36404795317011002</v>
      </c>
      <c r="T875" s="17">
        <v>286727.12</v>
      </c>
      <c r="U875" s="16">
        <v>-0.35707577915572197</v>
      </c>
      <c r="V875" s="18">
        <v>5.4745151995343297</v>
      </c>
      <c r="W875" s="16">
        <v>7.5787747487526105E-2</v>
      </c>
      <c r="X875" s="18">
        <v>2.78414476454128</v>
      </c>
      <c r="Y875" s="16">
        <v>6.4121396874418105E-2</v>
      </c>
      <c r="Z875" s="15">
        <v>1518284.93</v>
      </c>
      <c r="AA875" s="16">
        <v>-0.33963400424800999</v>
      </c>
      <c r="AB875" s="17">
        <v>283718.44</v>
      </c>
      <c r="AC875" s="16">
        <v>-0.37043352099127103</v>
      </c>
      <c r="AD875" s="17">
        <v>559246.21</v>
      </c>
      <c r="AE875" s="16">
        <v>-0.36813337810116598</v>
      </c>
      <c r="AF875" s="18">
        <v>5.3513790996454098</v>
      </c>
      <c r="AG875" s="16">
        <v>4.8921786292936698E-2</v>
      </c>
      <c r="AH875" s="18">
        <v>2.7148774597864498</v>
      </c>
      <c r="AI875" s="16">
        <v>4.5103464663969597E-2</v>
      </c>
      <c r="AJ875" s="15">
        <v>2859219.92</v>
      </c>
      <c r="AK875" s="16">
        <v>-0.33903484548787299</v>
      </c>
      <c r="AL875" s="17">
        <v>552456.57999999996</v>
      </c>
      <c r="AM875" s="16">
        <v>-0.34127207581196201</v>
      </c>
      <c r="AN875" s="17">
        <v>1071860.1599999999</v>
      </c>
      <c r="AO875" s="16">
        <v>-0.34730244884794398</v>
      </c>
      <c r="AP875" s="18">
        <v>5.1754654094263799</v>
      </c>
      <c r="AQ875" s="16">
        <v>3.3962888803399502E-3</v>
      </c>
      <c r="AR875" s="18">
        <v>2.66753073460628</v>
      </c>
      <c r="AS875" s="16">
        <v>1.2666821478766899E-2</v>
      </c>
    </row>
    <row r="876" spans="1:45" x14ac:dyDescent="0.2">
      <c r="A876" s="123"/>
      <c r="B876" s="29"/>
      <c r="C876" s="29"/>
      <c r="D876" s="29"/>
      <c r="E876" s="14" t="s">
        <v>293</v>
      </c>
      <c r="F876" s="15">
        <v>11782.53</v>
      </c>
      <c r="G876" s="16">
        <v>3.0159351890872099E-2</v>
      </c>
      <c r="H876" s="17">
        <v>2572.1799999999998</v>
      </c>
      <c r="I876" s="16">
        <v>-2.39887683084163E-2</v>
      </c>
      <c r="J876" s="17">
        <v>5144.37</v>
      </c>
      <c r="K876" s="16">
        <v>-2.3988722795927099E-2</v>
      </c>
      <c r="L876" s="18">
        <v>4.5807564011849902</v>
      </c>
      <c r="M876" s="16">
        <v>5.5478992906097001E-2</v>
      </c>
      <c r="N876" s="18">
        <v>2.2903737483890199</v>
      </c>
      <c r="O876" s="16">
        <v>5.5478943687939999E-2</v>
      </c>
      <c r="P876" s="15">
        <v>34948.93</v>
      </c>
      <c r="Q876" s="16">
        <v>5.9039871420441703E-2</v>
      </c>
      <c r="R876" s="17">
        <v>7497.86</v>
      </c>
      <c r="S876" s="16">
        <v>-5.0685094540767701E-2</v>
      </c>
      <c r="T876" s="17">
        <v>14995.72</v>
      </c>
      <c r="U876" s="16">
        <v>-5.0699517617715302E-2</v>
      </c>
      <c r="V876" s="18">
        <v>4.6611873254502001</v>
      </c>
      <c r="W876" s="16">
        <v>0.115583317327278</v>
      </c>
      <c r="X876" s="18">
        <v>2.3305936627251</v>
      </c>
      <c r="Y876" s="16">
        <v>0.11560026680147099</v>
      </c>
      <c r="Z876" s="15">
        <v>66275.009999999995</v>
      </c>
      <c r="AA876" s="16">
        <v>-0.26374933331970601</v>
      </c>
      <c r="AB876" s="17">
        <v>14356.82</v>
      </c>
      <c r="AC876" s="16">
        <v>-0.290771866453785</v>
      </c>
      <c r="AD876" s="17">
        <v>28713.59</v>
      </c>
      <c r="AE876" s="16">
        <v>-0.29046202173025099</v>
      </c>
      <c r="AF876" s="18">
        <v>4.6162736594872698</v>
      </c>
      <c r="AG876" s="16">
        <v>3.8101327141329702E-2</v>
      </c>
      <c r="AH876" s="18">
        <v>2.3081408489847499</v>
      </c>
      <c r="AI876" s="16">
        <v>3.7648003670902798E-2</v>
      </c>
      <c r="AJ876" s="15">
        <v>142764.82999999999</v>
      </c>
      <c r="AK876" s="16">
        <v>-0.46504839413343302</v>
      </c>
      <c r="AL876" s="17">
        <v>29953.56</v>
      </c>
      <c r="AM876" s="16">
        <v>-0.49768029666712299</v>
      </c>
      <c r="AN876" s="17">
        <v>59907.08</v>
      </c>
      <c r="AO876" s="16">
        <v>-0.49760590121700898</v>
      </c>
      <c r="AP876" s="18">
        <v>4.7662057531725797</v>
      </c>
      <c r="AQ876" s="16">
        <v>6.4962417992324398E-2</v>
      </c>
      <c r="AR876" s="18">
        <v>2.3831044677857798</v>
      </c>
      <c r="AS876" s="16">
        <v>6.4804716381907601E-2</v>
      </c>
    </row>
    <row r="877" spans="1:45" x14ac:dyDescent="0.2">
      <c r="A877" s="123"/>
      <c r="B877" s="29"/>
      <c r="C877" s="29"/>
      <c r="D877" s="29"/>
      <c r="E877" s="14" t="s">
        <v>294</v>
      </c>
      <c r="F877" s="15">
        <v>302459.56</v>
      </c>
      <c r="G877" s="16">
        <v>-8.5826192958354905E-2</v>
      </c>
      <c r="H877" s="17">
        <v>69700.899999999994</v>
      </c>
      <c r="I877" s="16">
        <v>-0.100174114706051</v>
      </c>
      <c r="J877" s="17">
        <v>139401.79999999999</v>
      </c>
      <c r="K877" s="16">
        <v>-0.100173882374235</v>
      </c>
      <c r="L877" s="18">
        <v>4.3393924612164296</v>
      </c>
      <c r="M877" s="16">
        <v>1.59452200499971E-2</v>
      </c>
      <c r="N877" s="18">
        <v>2.1696962306082099</v>
      </c>
      <c r="O877" s="16">
        <v>1.5944957736653501E-2</v>
      </c>
      <c r="P877" s="15">
        <v>903104.82</v>
      </c>
      <c r="Q877" s="16">
        <v>-2.9567578115014301E-2</v>
      </c>
      <c r="R877" s="17">
        <v>202804.55</v>
      </c>
      <c r="S877" s="16">
        <v>-6.5004431217105099E-2</v>
      </c>
      <c r="T877" s="17">
        <v>405609.07</v>
      </c>
      <c r="U877" s="16">
        <v>-6.5004435712481906E-2</v>
      </c>
      <c r="V877" s="18">
        <v>4.4530796769599101</v>
      </c>
      <c r="W877" s="16">
        <v>3.7900557270255097E-2</v>
      </c>
      <c r="X877" s="18">
        <v>2.22654000316117</v>
      </c>
      <c r="Y877" s="16">
        <v>3.7900562260389903E-2</v>
      </c>
      <c r="Z877" s="15">
        <v>1874353.27</v>
      </c>
      <c r="AA877" s="16">
        <v>4.9888754612352398E-2</v>
      </c>
      <c r="AB877" s="17">
        <v>436825.59999999998</v>
      </c>
      <c r="AC877" s="16">
        <v>2.7998660856053299E-2</v>
      </c>
      <c r="AD877" s="17">
        <v>873651.22</v>
      </c>
      <c r="AE877" s="16">
        <v>2.7998696485588399E-2</v>
      </c>
      <c r="AF877" s="18">
        <v>4.2908503302004304</v>
      </c>
      <c r="AG877" s="16">
        <v>2.12938932605907E-2</v>
      </c>
      <c r="AH877" s="18">
        <v>2.1454251159862201</v>
      </c>
      <c r="AI877" s="16">
        <v>2.1293857863438199E-2</v>
      </c>
      <c r="AJ877" s="15">
        <v>3667454.14</v>
      </c>
      <c r="AK877" s="16">
        <v>0.108934024074272</v>
      </c>
      <c r="AL877" s="17">
        <v>848353.77</v>
      </c>
      <c r="AM877" s="16">
        <v>7.67973782997486E-2</v>
      </c>
      <c r="AN877" s="17">
        <v>1696707.56</v>
      </c>
      <c r="AO877" s="16">
        <v>7.67973909925357E-2</v>
      </c>
      <c r="AP877" s="18">
        <v>4.3230245089852097</v>
      </c>
      <c r="AQ877" s="16">
        <v>2.9844654548905301E-2</v>
      </c>
      <c r="AR877" s="18">
        <v>2.1615122290137001</v>
      </c>
      <c r="AS877" s="16">
        <v>2.9844642409575298E-2</v>
      </c>
    </row>
    <row r="878" spans="1:45" x14ac:dyDescent="0.2">
      <c r="A878" s="123"/>
      <c r="B878" s="29"/>
      <c r="C878" s="29"/>
      <c r="D878" s="29"/>
      <c r="E878" s="14" t="s">
        <v>295</v>
      </c>
      <c r="F878" s="15">
        <v>16785.66</v>
      </c>
      <c r="G878" s="16">
        <v>0.41129140066740499</v>
      </c>
      <c r="H878" s="17">
        <v>3470.9</v>
      </c>
      <c r="I878" s="16">
        <v>0.298586142777506</v>
      </c>
      <c r="J878" s="17">
        <v>6492.84</v>
      </c>
      <c r="K878" s="16">
        <v>0.23510344460254301</v>
      </c>
      <c r="L878" s="18">
        <v>4.8361116713244403</v>
      </c>
      <c r="M878" s="16">
        <v>8.6790744315843105E-2</v>
      </c>
      <c r="N878" s="18">
        <v>2.58525699077753</v>
      </c>
      <c r="O878" s="16">
        <v>0.14265036409283</v>
      </c>
      <c r="P878" s="15">
        <v>54063.16</v>
      </c>
      <c r="Q878" s="16">
        <v>0.48240494215777902</v>
      </c>
      <c r="R878" s="17">
        <v>11088.14</v>
      </c>
      <c r="S878" s="16">
        <v>0.35506609652279902</v>
      </c>
      <c r="T878" s="17">
        <v>20888.400000000001</v>
      </c>
      <c r="U878" s="16">
        <v>0.295812078588431</v>
      </c>
      <c r="V878" s="18">
        <v>4.8757645556423403</v>
      </c>
      <c r="W878" s="16">
        <v>9.3972423900016394E-2</v>
      </c>
      <c r="X878" s="18">
        <v>2.5881905746730198</v>
      </c>
      <c r="Y878" s="16">
        <v>0.14399685467711501</v>
      </c>
      <c r="Z878" s="15">
        <v>93707.91</v>
      </c>
      <c r="AA878" s="16">
        <v>0.31342869581232402</v>
      </c>
      <c r="AB878" s="17">
        <v>19527.080000000002</v>
      </c>
      <c r="AC878" s="16">
        <v>0.17009408292072301</v>
      </c>
      <c r="AD878" s="17">
        <v>37482.01</v>
      </c>
      <c r="AE878" s="16">
        <v>0.137848682740599</v>
      </c>
      <c r="AF878" s="18">
        <v>4.7988695698486401</v>
      </c>
      <c r="AG878" s="16">
        <v>0.122498365715872</v>
      </c>
      <c r="AH878" s="18">
        <v>2.5000769702585299</v>
      </c>
      <c r="AI878" s="16">
        <v>0.15430875452509801</v>
      </c>
      <c r="AJ878" s="15">
        <v>160721.60999999999</v>
      </c>
      <c r="AK878" s="16">
        <v>-0.37226931392012103</v>
      </c>
      <c r="AL878" s="17">
        <v>34661.03</v>
      </c>
      <c r="AM878" s="16">
        <v>-0.463264438315029</v>
      </c>
      <c r="AN878" s="17">
        <v>67208.12</v>
      </c>
      <c r="AO878" s="16">
        <v>-0.47601846156868799</v>
      </c>
      <c r="AP878" s="18">
        <v>4.6369542393864203</v>
      </c>
      <c r="AQ878" s="16">
        <v>0.16953436830093299</v>
      </c>
      <c r="AR878" s="18">
        <v>2.3914016639655999</v>
      </c>
      <c r="AS878" s="16">
        <v>0.19800153257149</v>
      </c>
    </row>
    <row r="879" spans="1:45" x14ac:dyDescent="0.2">
      <c r="A879" s="123"/>
      <c r="B879" s="29"/>
      <c r="C879" s="29"/>
      <c r="D879" s="29"/>
      <c r="E879" s="14" t="s">
        <v>296</v>
      </c>
      <c r="F879" s="15">
        <v>32389.66</v>
      </c>
      <c r="G879" s="16">
        <v>-0.65629316940499605</v>
      </c>
      <c r="H879" s="17">
        <v>6976.4</v>
      </c>
      <c r="I879" s="16">
        <v>-0.68088176972383896</v>
      </c>
      <c r="J879" s="17">
        <v>13724.9</v>
      </c>
      <c r="K879" s="16">
        <v>-0.68609413173575995</v>
      </c>
      <c r="L879" s="18">
        <v>4.6427469755174604</v>
      </c>
      <c r="M879" s="16">
        <v>7.7051694281345798E-2</v>
      </c>
      <c r="N879" s="18">
        <v>2.3599195622554601</v>
      </c>
      <c r="O879" s="16">
        <v>9.4935983502157401E-2</v>
      </c>
      <c r="P879" s="15">
        <v>106754.63</v>
      </c>
      <c r="Q879" s="16">
        <v>-0.63512527870263802</v>
      </c>
      <c r="R879" s="17">
        <v>23043.82</v>
      </c>
      <c r="S879" s="16">
        <v>-0.65443063012616398</v>
      </c>
      <c r="T879" s="17">
        <v>45679.32</v>
      </c>
      <c r="U879" s="16">
        <v>-0.65749227677825295</v>
      </c>
      <c r="V879" s="18">
        <v>4.6326793908301704</v>
      </c>
      <c r="W879" s="16">
        <v>5.5865343130888603E-2</v>
      </c>
      <c r="X879" s="18">
        <v>2.3370450786045001</v>
      </c>
      <c r="Y879" s="16">
        <v>6.5303631302744303E-2</v>
      </c>
      <c r="Z879" s="15">
        <v>202932.26</v>
      </c>
      <c r="AA879" s="16">
        <v>-0.63851711907782904</v>
      </c>
      <c r="AB879" s="17">
        <v>44642.37</v>
      </c>
      <c r="AC879" s="16">
        <v>-0.65263529911033802</v>
      </c>
      <c r="AD879" s="17">
        <v>88757.87</v>
      </c>
      <c r="AE879" s="16">
        <v>-0.65468516829814005</v>
      </c>
      <c r="AF879" s="18">
        <v>4.5457322270300597</v>
      </c>
      <c r="AG879" s="16">
        <v>4.0643680824071597E-2</v>
      </c>
      <c r="AH879" s="18">
        <v>2.2863579308516502</v>
      </c>
      <c r="AI879" s="16">
        <v>4.6821183847294598E-2</v>
      </c>
      <c r="AJ879" s="15">
        <v>452251.3</v>
      </c>
      <c r="AK879" s="16">
        <v>-0.58736778060835404</v>
      </c>
      <c r="AL879" s="17">
        <v>101694.09</v>
      </c>
      <c r="AM879" s="16">
        <v>-0.608105368362862</v>
      </c>
      <c r="AN879" s="17">
        <v>202861.3</v>
      </c>
      <c r="AO879" s="16">
        <v>-0.60912056196873399</v>
      </c>
      <c r="AP879" s="18">
        <v>4.4471738721493104</v>
      </c>
      <c r="AQ879" s="16">
        <v>5.2916233294334702E-2</v>
      </c>
      <c r="AR879" s="18">
        <v>2.22936213067746</v>
      </c>
      <c r="AS879" s="16">
        <v>5.5650871455254401E-2</v>
      </c>
    </row>
    <row r="880" spans="1:45" x14ac:dyDescent="0.2">
      <c r="A880" s="123"/>
      <c r="B880" s="29"/>
      <c r="C880" s="29"/>
      <c r="D880" s="29"/>
      <c r="E880" s="14" t="s">
        <v>297</v>
      </c>
      <c r="F880" s="15">
        <v>45757.25</v>
      </c>
      <c r="G880" s="16">
        <v>-2.3885523220057301E-2</v>
      </c>
      <c r="H880" s="17">
        <v>10251.86</v>
      </c>
      <c r="I880" s="16">
        <v>-1.9801203943795399E-2</v>
      </c>
      <c r="J880" s="17">
        <v>20503.75</v>
      </c>
      <c r="K880" s="16">
        <v>-2.53708973836708E-2</v>
      </c>
      <c r="L880" s="18">
        <v>4.4633120233791699</v>
      </c>
      <c r="M880" s="16">
        <v>-4.1668274769311999E-3</v>
      </c>
      <c r="N880" s="18">
        <v>2.2316527464488201</v>
      </c>
      <c r="O880" s="16">
        <v>1.5240404371531101E-3</v>
      </c>
      <c r="P880" s="15">
        <v>138011.39000000001</v>
      </c>
      <c r="Q880" s="16">
        <v>1.8547172702118499E-2</v>
      </c>
      <c r="R880" s="17">
        <v>30429.48</v>
      </c>
      <c r="S880" s="16">
        <v>6.9918128809789704E-3</v>
      </c>
      <c r="T880" s="17">
        <v>60859.040000000001</v>
      </c>
      <c r="U880" s="16">
        <v>-4.5773385445250299E-4</v>
      </c>
      <c r="V880" s="18">
        <v>4.5354501621453904</v>
      </c>
      <c r="W880" s="16">
        <v>1.1475127874257401E-2</v>
      </c>
      <c r="X880" s="18">
        <v>2.2677221001185699</v>
      </c>
      <c r="Y880" s="16">
        <v>1.90136097294397E-2</v>
      </c>
      <c r="Z880" s="15">
        <v>265320.90000000002</v>
      </c>
      <c r="AA880" s="16">
        <v>-7.4975730920794098E-2</v>
      </c>
      <c r="AB880" s="17">
        <v>59990.6</v>
      </c>
      <c r="AC880" s="16">
        <v>-5.62431901209677E-2</v>
      </c>
      <c r="AD880" s="17">
        <v>120094</v>
      </c>
      <c r="AE880" s="16">
        <v>-6.1086086054782197E-2</v>
      </c>
      <c r="AF880" s="18">
        <v>4.4227078909029096</v>
      </c>
      <c r="AG880" s="16">
        <v>-1.9848906629057899E-2</v>
      </c>
      <c r="AH880" s="18">
        <v>2.2092768997618499</v>
      </c>
      <c r="AI880" s="16">
        <v>-1.4793310291514599E-2</v>
      </c>
      <c r="AJ880" s="15">
        <v>525751.67000000004</v>
      </c>
      <c r="AK880" s="16">
        <v>-0.20763323700876801</v>
      </c>
      <c r="AL880" s="17">
        <v>117068</v>
      </c>
      <c r="AM880" s="16">
        <v>-0.201787666164403</v>
      </c>
      <c r="AN880" s="17">
        <v>235181.59</v>
      </c>
      <c r="AO880" s="16">
        <v>-0.202446841820383</v>
      </c>
      <c r="AP880" s="18">
        <v>4.4909938668124498</v>
      </c>
      <c r="AQ880" s="16">
        <v>-7.3233281378593997E-3</v>
      </c>
      <c r="AR880" s="18">
        <v>2.2355137151679298</v>
      </c>
      <c r="AS880" s="16">
        <v>-6.5028833942844203E-3</v>
      </c>
    </row>
    <row r="881" spans="1:45" x14ac:dyDescent="0.2">
      <c r="A881" s="123"/>
      <c r="B881" s="29"/>
      <c r="C881" s="29"/>
      <c r="D881" s="29"/>
      <c r="E881" s="14" t="s">
        <v>298</v>
      </c>
      <c r="F881" s="15">
        <v>104417.9</v>
      </c>
      <c r="G881" s="16">
        <v>0.14435215455311601</v>
      </c>
      <c r="H881" s="17">
        <v>21050.49</v>
      </c>
      <c r="I881" s="16">
        <v>0.100043634919432</v>
      </c>
      <c r="J881" s="17">
        <v>42101.01</v>
      </c>
      <c r="K881" s="16">
        <v>0.100044993635047</v>
      </c>
      <c r="L881" s="18">
        <v>4.9603548420963097</v>
      </c>
      <c r="M881" s="16">
        <v>4.0278874607486602E-2</v>
      </c>
      <c r="N881" s="18">
        <v>2.48017565374322</v>
      </c>
      <c r="O881" s="16">
        <v>4.02775897117248E-2</v>
      </c>
      <c r="P881" s="15">
        <v>305260.55</v>
      </c>
      <c r="Q881" s="16">
        <v>0.18409796459333899</v>
      </c>
      <c r="R881" s="17">
        <v>61919.32</v>
      </c>
      <c r="S881" s="16">
        <v>0.15468210834736901</v>
      </c>
      <c r="T881" s="17">
        <v>123838.71</v>
      </c>
      <c r="U881" s="16">
        <v>0.15468286869699899</v>
      </c>
      <c r="V881" s="18">
        <v>4.9299725836782402</v>
      </c>
      <c r="W881" s="16">
        <v>2.5475285390947299E-2</v>
      </c>
      <c r="X881" s="18">
        <v>2.4649848985022502</v>
      </c>
      <c r="Y881" s="16">
        <v>2.5474610123499698E-2</v>
      </c>
      <c r="Z881" s="15">
        <v>581979.47</v>
      </c>
      <c r="AA881" s="16">
        <v>0.209455185018569</v>
      </c>
      <c r="AB881" s="17">
        <v>118945.49</v>
      </c>
      <c r="AC881" s="16">
        <v>0.19572840866892199</v>
      </c>
      <c r="AD881" s="17">
        <v>237891.01</v>
      </c>
      <c r="AE881" s="16">
        <v>0.19583080129170699</v>
      </c>
      <c r="AF881" s="18">
        <v>4.8928250243031499</v>
      </c>
      <c r="AG881" s="16">
        <v>1.14798446287041E-2</v>
      </c>
      <c r="AH881" s="18">
        <v>2.4464122036389702</v>
      </c>
      <c r="AI881" s="16">
        <v>1.1393236996526401E-2</v>
      </c>
      <c r="AJ881" s="15">
        <v>1090954.1499999999</v>
      </c>
      <c r="AK881" s="16">
        <v>0.22270128997157199</v>
      </c>
      <c r="AL881" s="17">
        <v>223501.88</v>
      </c>
      <c r="AM881" s="16">
        <v>0.21379080678774301</v>
      </c>
      <c r="AN881" s="17">
        <v>446803.48</v>
      </c>
      <c r="AO881" s="16">
        <v>0.21330281127512299</v>
      </c>
      <c r="AP881" s="18">
        <v>4.8811855631818402</v>
      </c>
      <c r="AQ881" s="16">
        <v>7.3410369678197102E-3</v>
      </c>
      <c r="AR881" s="18">
        <v>2.4416867791629602</v>
      </c>
      <c r="AS881" s="16">
        <v>7.7461937853514603E-3</v>
      </c>
    </row>
    <row r="882" spans="1:45" x14ac:dyDescent="0.2">
      <c r="A882" s="123"/>
      <c r="B882" s="29"/>
      <c r="C882" s="29"/>
      <c r="D882" s="29"/>
      <c r="E882" s="14" t="s">
        <v>299</v>
      </c>
      <c r="F882" s="15">
        <v>392386.16</v>
      </c>
      <c r="G882" s="16">
        <v>-9.59577680345335E-2</v>
      </c>
      <c r="H882" s="17">
        <v>91227.38</v>
      </c>
      <c r="I882" s="16">
        <v>-0.171193104651891</v>
      </c>
      <c r="J882" s="17">
        <v>173099.83</v>
      </c>
      <c r="K882" s="16">
        <v>-0.16124310387067101</v>
      </c>
      <c r="L882" s="18">
        <v>4.3011885247608799</v>
      </c>
      <c r="M882" s="16">
        <v>9.0775471391025597E-2</v>
      </c>
      <c r="N882" s="18">
        <v>2.2668200194072998</v>
      </c>
      <c r="O882" s="16">
        <v>7.7835826015158996E-2</v>
      </c>
      <c r="P882" s="15">
        <v>1268301.1399999999</v>
      </c>
      <c r="Q882" s="16">
        <v>-5.1168230205307801E-2</v>
      </c>
      <c r="R882" s="17">
        <v>291388.71999999997</v>
      </c>
      <c r="S882" s="16">
        <v>-7.0361996356533105E-2</v>
      </c>
      <c r="T882" s="17">
        <v>556645.78</v>
      </c>
      <c r="U882" s="16">
        <v>-8.7282897240687704E-2</v>
      </c>
      <c r="V882" s="18">
        <v>4.3526089136188899</v>
      </c>
      <c r="W882" s="16">
        <v>2.06464947388128E-2</v>
      </c>
      <c r="X882" s="18">
        <v>2.27847077184345</v>
      </c>
      <c r="Y882" s="16">
        <v>3.9568303175429198E-2</v>
      </c>
      <c r="Z882" s="15">
        <v>2434114.0099999998</v>
      </c>
      <c r="AA882" s="16">
        <v>-1.6789881346517599E-2</v>
      </c>
      <c r="AB882" s="17">
        <v>571248.43000000005</v>
      </c>
      <c r="AC882" s="16">
        <v>5.6514510054334697E-3</v>
      </c>
      <c r="AD882" s="17">
        <v>1087278.58</v>
      </c>
      <c r="AE882" s="16">
        <v>-2.7092626248538001E-2</v>
      </c>
      <c r="AF882" s="18">
        <v>4.2610428005902801</v>
      </c>
      <c r="AG882" s="16">
        <v>-2.2315218985180699E-2</v>
      </c>
      <c r="AH882" s="18">
        <v>2.23872157032653</v>
      </c>
      <c r="AI882" s="16">
        <v>1.0589646229418199E-2</v>
      </c>
      <c r="AJ882" s="15">
        <v>4699855.04</v>
      </c>
      <c r="AK882" s="16">
        <v>6.7645325089094294E-2</v>
      </c>
      <c r="AL882" s="17">
        <v>1120833.6000000001</v>
      </c>
      <c r="AM882" s="16">
        <v>0.104758970316259</v>
      </c>
      <c r="AN882" s="17">
        <v>2129072</v>
      </c>
      <c r="AO882" s="16">
        <v>7.4966480381628897E-2</v>
      </c>
      <c r="AP882" s="18">
        <v>4.19317822021039</v>
      </c>
      <c r="AQ882" s="16">
        <v>-3.3594337067514503E-2</v>
      </c>
      <c r="AR882" s="18">
        <v>2.2074664642623598</v>
      </c>
      <c r="AS882" s="16">
        <v>-6.8105893775734097E-3</v>
      </c>
    </row>
    <row r="883" spans="1:45" x14ac:dyDescent="0.2">
      <c r="A883" s="123"/>
      <c r="B883" s="29"/>
      <c r="C883" s="29"/>
      <c r="D883" s="29"/>
      <c r="E883" s="14" t="s">
        <v>300</v>
      </c>
      <c r="F883" s="15">
        <v>199786.83</v>
      </c>
      <c r="G883" s="16">
        <v>-0.13922542070222599</v>
      </c>
      <c r="H883" s="17">
        <v>44184.59</v>
      </c>
      <c r="I883" s="16">
        <v>-0.22743867447983401</v>
      </c>
      <c r="J883" s="17">
        <v>88369.19</v>
      </c>
      <c r="K883" s="16">
        <v>-6.0652013610838003E-2</v>
      </c>
      <c r="L883" s="18">
        <v>4.5216404633380103</v>
      </c>
      <c r="M883" s="16">
        <v>0.114182849779872</v>
      </c>
      <c r="N883" s="18">
        <v>2.2608199758309402</v>
      </c>
      <c r="O883" s="16">
        <v>-8.3646750969705294E-2</v>
      </c>
      <c r="P883" s="15">
        <v>643722.23</v>
      </c>
      <c r="Q883" s="16">
        <v>-9.1057361011980101E-2</v>
      </c>
      <c r="R883" s="17">
        <v>141339.04999999999</v>
      </c>
      <c r="S883" s="16">
        <v>-0.18499183573605901</v>
      </c>
      <c r="T883" s="17">
        <v>282678.09000000003</v>
      </c>
      <c r="U883" s="16">
        <v>-8.9314225555380492E-3</v>
      </c>
      <c r="V883" s="18">
        <v>4.5544542007322102</v>
      </c>
      <c r="W883" s="16">
        <v>0.115255869625446</v>
      </c>
      <c r="X883" s="18">
        <v>2.2772271809251299</v>
      </c>
      <c r="Y883" s="16">
        <v>-8.2866050165982905E-2</v>
      </c>
      <c r="Z883" s="15">
        <v>1157389.5900000001</v>
      </c>
      <c r="AA883" s="16">
        <v>-0.10173246120348101</v>
      </c>
      <c r="AB883" s="17">
        <v>257629.92</v>
      </c>
      <c r="AC883" s="16">
        <v>-0.172822356169197</v>
      </c>
      <c r="AD883" s="17">
        <v>513499.7</v>
      </c>
      <c r="AE883" s="16">
        <v>-3.4918171687612501E-3</v>
      </c>
      <c r="AF883" s="18">
        <v>4.4924502169623803</v>
      </c>
      <c r="AG883" s="16">
        <v>8.5942717983148995E-2</v>
      </c>
      <c r="AH883" s="18">
        <v>2.2539245689919598</v>
      </c>
      <c r="AI883" s="16">
        <v>-9.8584884426741001E-2</v>
      </c>
      <c r="AJ883" s="15">
        <v>2184522.6800000002</v>
      </c>
      <c r="AK883" s="16">
        <v>-9.1327353923143895E-2</v>
      </c>
      <c r="AL883" s="17">
        <v>486338.03</v>
      </c>
      <c r="AM883" s="16">
        <v>-0.16749765460848601</v>
      </c>
      <c r="AN883" s="17">
        <v>930114.56000000006</v>
      </c>
      <c r="AO883" s="16">
        <v>-4.15759513253093E-2</v>
      </c>
      <c r="AP883" s="18">
        <v>4.4917784447167302</v>
      </c>
      <c r="AQ883" s="16">
        <v>9.1495598909718701E-2</v>
      </c>
      <c r="AR883" s="18">
        <v>2.3486598037987898</v>
      </c>
      <c r="AS883" s="16">
        <v>-5.1909593323154597E-2</v>
      </c>
    </row>
    <row r="884" spans="1:45" x14ac:dyDescent="0.2">
      <c r="A884" s="123"/>
      <c r="B884" s="29"/>
      <c r="C884" s="29"/>
      <c r="D884" s="29"/>
      <c r="E884" s="14" t="s">
        <v>301</v>
      </c>
      <c r="F884" s="15">
        <v>8807.0300000000007</v>
      </c>
      <c r="G884" s="16">
        <v>0.25888808841775501</v>
      </c>
      <c r="H884" s="17">
        <v>1846.5</v>
      </c>
      <c r="I884" s="16">
        <v>0.25526852481305201</v>
      </c>
      <c r="J884" s="17">
        <v>3693</v>
      </c>
      <c r="K884" s="16">
        <v>0.25526852481305201</v>
      </c>
      <c r="L884" s="18">
        <v>4.7695802870295196</v>
      </c>
      <c r="M884" s="16">
        <v>2.8834974614226402E-3</v>
      </c>
      <c r="N884" s="18">
        <v>2.3847901435147598</v>
      </c>
      <c r="O884" s="16">
        <v>2.8834974614226402E-3</v>
      </c>
      <c r="P884" s="15">
        <v>27995.53</v>
      </c>
      <c r="Q884" s="16">
        <v>0.30320205976042403</v>
      </c>
      <c r="R884" s="17">
        <v>5736.01</v>
      </c>
      <c r="S884" s="16">
        <v>0.27921721677074002</v>
      </c>
      <c r="T884" s="17">
        <v>11470</v>
      </c>
      <c r="U884" s="16">
        <v>0.27899197145405902</v>
      </c>
      <c r="V884" s="18">
        <v>4.8806626906159503</v>
      </c>
      <c r="W884" s="16">
        <v>1.8749624907512401E-2</v>
      </c>
      <c r="X884" s="18">
        <v>2.4407611159546598</v>
      </c>
      <c r="Y884" s="16">
        <v>1.89290385293358E-2</v>
      </c>
      <c r="Z884" s="15">
        <v>49836.92</v>
      </c>
      <c r="AA884" s="16">
        <v>-0.36299606679445001</v>
      </c>
      <c r="AB884" s="17">
        <v>10231.01</v>
      </c>
      <c r="AC884" s="16">
        <v>-0.34920178541554397</v>
      </c>
      <c r="AD884" s="17">
        <v>20460</v>
      </c>
      <c r="AE884" s="16">
        <v>-0.34926541097578701</v>
      </c>
      <c r="AF884" s="18">
        <v>4.87116325758649</v>
      </c>
      <c r="AG884" s="16">
        <v>-2.1195942259482001E-2</v>
      </c>
      <c r="AH884" s="18">
        <v>2.4358220918866098</v>
      </c>
      <c r="AI884" s="16">
        <v>-2.1100239714093898E-2</v>
      </c>
      <c r="AJ884" s="15">
        <v>88598.399999999994</v>
      </c>
      <c r="AK884" s="16">
        <v>-0.60343542131338601</v>
      </c>
      <c r="AL884" s="17">
        <v>18431.509999999998</v>
      </c>
      <c r="AM884" s="16">
        <v>-0.59155498874818402</v>
      </c>
      <c r="AN884" s="17">
        <v>36861</v>
      </c>
      <c r="AO884" s="16">
        <v>-0.591577098977486</v>
      </c>
      <c r="AP884" s="18">
        <v>4.8068986208943301</v>
      </c>
      <c r="AQ884" s="16">
        <v>-2.9086981693789801E-2</v>
      </c>
      <c r="AR884" s="18">
        <v>2.4035810205908699</v>
      </c>
      <c r="AS884" s="16">
        <v>-2.9034420710033301E-2</v>
      </c>
    </row>
    <row r="885" spans="1:45" x14ac:dyDescent="0.2">
      <c r="A885" s="123"/>
      <c r="B885" s="29"/>
      <c r="C885" s="29"/>
      <c r="D885" s="29"/>
      <c r="E885" s="14" t="s">
        <v>302</v>
      </c>
      <c r="F885" s="15">
        <v>196628.43</v>
      </c>
      <c r="G885" s="16">
        <v>-0.109911647285902</v>
      </c>
      <c r="H885" s="17">
        <v>45130.71</v>
      </c>
      <c r="I885" s="16">
        <v>-0.12984703055571301</v>
      </c>
      <c r="J885" s="17">
        <v>90261.440000000002</v>
      </c>
      <c r="K885" s="16">
        <v>-0.12984692163435399</v>
      </c>
      <c r="L885" s="18">
        <v>4.3568654248958198</v>
      </c>
      <c r="M885" s="16">
        <v>2.2910205411978201E-2</v>
      </c>
      <c r="N885" s="18">
        <v>2.1784322297539198</v>
      </c>
      <c r="O885" s="16">
        <v>2.2910077369254801E-2</v>
      </c>
      <c r="P885" s="15">
        <v>582901.79</v>
      </c>
      <c r="Q885" s="16">
        <v>-4.5611055591863701E-2</v>
      </c>
      <c r="R885" s="17">
        <v>130970.16</v>
      </c>
      <c r="S885" s="16">
        <v>-8.5184405978976599E-2</v>
      </c>
      <c r="T885" s="17">
        <v>261940.32</v>
      </c>
      <c r="U885" s="16">
        <v>-8.5184533777164201E-2</v>
      </c>
      <c r="V885" s="18">
        <v>4.4506457806877497</v>
      </c>
      <c r="W885" s="16">
        <v>4.32582813910838E-2</v>
      </c>
      <c r="X885" s="18">
        <v>2.2253228903438802</v>
      </c>
      <c r="Y885" s="16">
        <v>4.3258427132517402E-2</v>
      </c>
      <c r="Z885" s="15">
        <v>1176347.18</v>
      </c>
      <c r="AA885" s="16">
        <v>1.6853372607787898E-2</v>
      </c>
      <c r="AB885" s="17">
        <v>273082.18</v>
      </c>
      <c r="AC885" s="16">
        <v>-1.0470599945784399E-2</v>
      </c>
      <c r="AD885" s="17">
        <v>546164.42000000004</v>
      </c>
      <c r="AE885" s="16">
        <v>-1.04706705199103E-2</v>
      </c>
      <c r="AF885" s="18">
        <v>4.3076673109904098</v>
      </c>
      <c r="AG885" s="16">
        <v>2.7613098258702801E-2</v>
      </c>
      <c r="AH885" s="18">
        <v>2.1538334188814399</v>
      </c>
      <c r="AI885" s="16">
        <v>2.76131715489976E-2</v>
      </c>
      <c r="AJ885" s="15">
        <v>2310066.4300000002</v>
      </c>
      <c r="AK885" s="16">
        <v>7.13303265712351E-2</v>
      </c>
      <c r="AL885" s="17">
        <v>533771.52000000002</v>
      </c>
      <c r="AM885" s="16">
        <v>3.9300769109974799E-2</v>
      </c>
      <c r="AN885" s="17">
        <v>1067543.1200000001</v>
      </c>
      <c r="AO885" s="16">
        <v>3.9300816639372398E-2</v>
      </c>
      <c r="AP885" s="18">
        <v>4.3278188203072396</v>
      </c>
      <c r="AQ885" s="16">
        <v>3.0818371748814799E-2</v>
      </c>
      <c r="AR885" s="18">
        <v>2.1639092479936499</v>
      </c>
      <c r="AS885" s="16">
        <v>3.0818324607337199E-2</v>
      </c>
    </row>
    <row r="886" spans="1:45" x14ac:dyDescent="0.2">
      <c r="A886" s="123"/>
      <c r="B886" s="29"/>
      <c r="C886" s="29"/>
      <c r="D886" s="29"/>
      <c r="E886" s="14" t="s">
        <v>303</v>
      </c>
      <c r="F886" s="15">
        <v>38667.24</v>
      </c>
      <c r="G886" s="16">
        <v>-7.4960574766319399E-2</v>
      </c>
      <c r="H886" s="17">
        <v>8443.68</v>
      </c>
      <c r="I886" s="16">
        <v>-7.9797164089804806E-2</v>
      </c>
      <c r="J886" s="17">
        <v>16071.68</v>
      </c>
      <c r="K886" s="16">
        <v>-8.2038449829535107E-2</v>
      </c>
      <c r="L886" s="18">
        <v>4.5794298220681</v>
      </c>
      <c r="M886" s="16">
        <v>5.2560034969913998E-3</v>
      </c>
      <c r="N886" s="18">
        <v>2.4059239606562599</v>
      </c>
      <c r="O886" s="16">
        <v>7.7104265008717801E-3</v>
      </c>
      <c r="P886" s="15">
        <v>119874.97</v>
      </c>
      <c r="Q886" s="16">
        <v>2.7031739165487099E-2</v>
      </c>
      <c r="R886" s="17">
        <v>25610.09</v>
      </c>
      <c r="S886" s="16">
        <v>-1.80353414011869E-2</v>
      </c>
      <c r="T886" s="17">
        <v>48751.94</v>
      </c>
      <c r="U886" s="16">
        <v>-2.04316760701484E-2</v>
      </c>
      <c r="V886" s="18">
        <v>4.6807711335649396</v>
      </c>
      <c r="W886" s="16">
        <v>4.5894809117653299E-2</v>
      </c>
      <c r="X886" s="18">
        <v>2.4588758929388201</v>
      </c>
      <c r="Y886" s="16">
        <v>4.8453399396604598E-2</v>
      </c>
      <c r="Z886" s="15">
        <v>215958.03</v>
      </c>
      <c r="AA886" s="16">
        <v>-9.1764156975673306E-2</v>
      </c>
      <c r="AB886" s="17">
        <v>45803.06</v>
      </c>
      <c r="AC886" s="16">
        <v>-0.136348620324244</v>
      </c>
      <c r="AD886" s="17">
        <v>87770.06</v>
      </c>
      <c r="AE886" s="16">
        <v>-0.137190033249176</v>
      </c>
      <c r="AF886" s="18">
        <v>4.7149258150001296</v>
      </c>
      <c r="AG886" s="16">
        <v>5.16232178837122E-2</v>
      </c>
      <c r="AH886" s="18">
        <v>2.46049769135398</v>
      </c>
      <c r="AI886" s="16">
        <v>5.2648761632376001E-2</v>
      </c>
      <c r="AJ886" s="15">
        <v>433514.74</v>
      </c>
      <c r="AK886" s="16">
        <v>-0.142873892189816</v>
      </c>
      <c r="AL886" s="17">
        <v>90931.98</v>
      </c>
      <c r="AM886" s="16">
        <v>-0.19072518095482199</v>
      </c>
      <c r="AN886" s="17">
        <v>174137.55</v>
      </c>
      <c r="AO886" s="16">
        <v>-0.19442599153057499</v>
      </c>
      <c r="AP886" s="18">
        <v>4.7674617884709001</v>
      </c>
      <c r="AQ886" s="16">
        <v>5.9128602100165698E-2</v>
      </c>
      <c r="AR886" s="18">
        <v>2.48949603345172</v>
      </c>
      <c r="AS886" s="16">
        <v>6.399424360613E-2</v>
      </c>
    </row>
    <row r="887" spans="1:45" x14ac:dyDescent="0.2">
      <c r="A887" s="123"/>
      <c r="B887" s="29"/>
      <c r="C887" s="29"/>
      <c r="D887" s="29"/>
      <c r="E887" s="14" t="s">
        <v>304</v>
      </c>
      <c r="F887" s="15">
        <v>233233.23</v>
      </c>
      <c r="G887" s="16">
        <v>-4.9453142556578997E-2</v>
      </c>
      <c r="H887" s="17">
        <v>53327.43</v>
      </c>
      <c r="I887" s="16">
        <v>-0.108635387560042</v>
      </c>
      <c r="J887" s="17">
        <v>105506.78</v>
      </c>
      <c r="K887" s="16">
        <v>-0.104098583242065</v>
      </c>
      <c r="L887" s="18">
        <v>4.3736071661432003</v>
      </c>
      <c r="M887" s="16">
        <v>6.6395102719482998E-2</v>
      </c>
      <c r="N887" s="18">
        <v>2.2105994515234002</v>
      </c>
      <c r="O887" s="16">
        <v>6.0994926074830001E-2</v>
      </c>
      <c r="P887" s="15">
        <v>768929.14</v>
      </c>
      <c r="Q887" s="16">
        <v>-1.46501578063379E-2</v>
      </c>
      <c r="R887" s="17">
        <v>179100.96</v>
      </c>
      <c r="S887" s="16">
        <v>-2.8978730193996698E-2</v>
      </c>
      <c r="T887" s="17">
        <v>354807.05</v>
      </c>
      <c r="U887" s="16">
        <v>-3.2945802513522401E-2</v>
      </c>
      <c r="V887" s="18">
        <v>4.2932720181957702</v>
      </c>
      <c r="W887" s="16">
        <v>1.4756187977758101E-2</v>
      </c>
      <c r="X887" s="18">
        <v>2.1671754831252601</v>
      </c>
      <c r="Y887" s="16">
        <v>1.89189445170059E-2</v>
      </c>
      <c r="Z887" s="15">
        <v>1483215.69</v>
      </c>
      <c r="AA887" s="16">
        <v>-1.0567378171176599E-2</v>
      </c>
      <c r="AB887" s="17">
        <v>348487.96</v>
      </c>
      <c r="AC887" s="16">
        <v>-1.9119940894094099E-2</v>
      </c>
      <c r="AD887" s="17">
        <v>689631.9</v>
      </c>
      <c r="AE887" s="16">
        <v>-2.3513475294256701E-2</v>
      </c>
      <c r="AF887" s="18">
        <v>4.2561461520793999</v>
      </c>
      <c r="AG887" s="16">
        <v>8.71927474059697E-3</v>
      </c>
      <c r="AH887" s="18">
        <v>2.15073532706361</v>
      </c>
      <c r="AI887" s="16">
        <v>1.32578348963713E-2</v>
      </c>
      <c r="AJ887" s="15">
        <v>2892120.19</v>
      </c>
      <c r="AK887" s="16">
        <v>9.2658547195983695E-2</v>
      </c>
      <c r="AL887" s="17">
        <v>686212.74</v>
      </c>
      <c r="AM887" s="16">
        <v>9.5913487620991097E-2</v>
      </c>
      <c r="AN887" s="17">
        <v>1357572.37</v>
      </c>
      <c r="AO887" s="16">
        <v>9.8550284666341401E-2</v>
      </c>
      <c r="AP887" s="18">
        <v>4.2146116232117796</v>
      </c>
      <c r="AQ887" s="16">
        <v>-2.9700705956940202E-3</v>
      </c>
      <c r="AR887" s="18">
        <v>2.13036170587355</v>
      </c>
      <c r="AS887" s="16">
        <v>-5.3631932489529204E-3</v>
      </c>
    </row>
    <row r="888" spans="1:45" x14ac:dyDescent="0.2">
      <c r="A888" s="123"/>
      <c r="B888" s="29"/>
      <c r="C888" s="29"/>
      <c r="D888" s="29"/>
      <c r="E888" s="14" t="s">
        <v>305</v>
      </c>
      <c r="F888" s="15">
        <v>95821.84</v>
      </c>
      <c r="G888" s="136">
        <v>-0.18438585996356299</v>
      </c>
      <c r="H888" s="17">
        <v>17130.57</v>
      </c>
      <c r="I888" s="136">
        <v>-0.26694695491424503</v>
      </c>
      <c r="J888" s="17">
        <v>36031.4</v>
      </c>
      <c r="K888" s="136">
        <v>-0.243126064082864</v>
      </c>
      <c r="L888" s="18">
        <v>5.5936165580012798</v>
      </c>
      <c r="M888" s="136">
        <v>0.112626358357223</v>
      </c>
      <c r="N888" s="18">
        <v>2.6593981915773499</v>
      </c>
      <c r="O888" s="136">
        <v>7.7608966740443402E-2</v>
      </c>
      <c r="P888" s="15">
        <v>315047</v>
      </c>
      <c r="Q888" s="136">
        <v>-0.103288360133753</v>
      </c>
      <c r="R888" s="17">
        <v>56325.89</v>
      </c>
      <c r="S888" s="136">
        <v>-0.181991966583684</v>
      </c>
      <c r="T888" s="17">
        <v>118211.79</v>
      </c>
      <c r="U888" s="136">
        <v>-0.14277338668202899</v>
      </c>
      <c r="V888" s="18">
        <v>5.5932893381711297</v>
      </c>
      <c r="W888" s="136">
        <v>9.62137329155969E-2</v>
      </c>
      <c r="X888" s="18">
        <v>2.6651064162043401</v>
      </c>
      <c r="Y888" s="136">
        <v>4.6061363395432701E-2</v>
      </c>
      <c r="Z888" s="15">
        <v>583977.31000000006</v>
      </c>
      <c r="AA888" s="16">
        <v>-0.17027272007303901</v>
      </c>
      <c r="AB888" s="17">
        <v>105074.33</v>
      </c>
      <c r="AC888" s="16">
        <v>-0.194487059581123</v>
      </c>
      <c r="AD888" s="17">
        <v>220537.7</v>
      </c>
      <c r="AE888" s="16">
        <v>-0.15262476773688299</v>
      </c>
      <c r="AF888" s="18">
        <v>5.5577543059280003</v>
      </c>
      <c r="AG888" s="16">
        <v>3.0060770340314898E-2</v>
      </c>
      <c r="AH888" s="18">
        <v>2.64797043770748</v>
      </c>
      <c r="AI888" s="16">
        <v>-2.0826608643048299E-2</v>
      </c>
      <c r="AJ888" s="15">
        <v>1226389.5900000001</v>
      </c>
      <c r="AK888" s="16">
        <v>-4.3265397552852698E-2</v>
      </c>
      <c r="AL888" s="17">
        <v>230202.09</v>
      </c>
      <c r="AM888" s="16">
        <v>-6.6027181040020796E-2</v>
      </c>
      <c r="AN888" s="17">
        <v>477124.77</v>
      </c>
      <c r="AO888" s="16">
        <v>-3.02694290351689E-2</v>
      </c>
      <c r="AP888" s="18">
        <v>5.3274476786896203</v>
      </c>
      <c r="AQ888" s="16">
        <v>2.4370927103118799E-2</v>
      </c>
      <c r="AR888" s="18">
        <v>2.5703750195153399</v>
      </c>
      <c r="AS888" s="16">
        <v>-1.3401628149923499E-2</v>
      </c>
    </row>
    <row r="889" spans="1:45" x14ac:dyDescent="0.2">
      <c r="A889" s="123"/>
      <c r="B889" s="29"/>
      <c r="C889" s="29"/>
      <c r="D889" s="29"/>
      <c r="E889" s="14" t="s">
        <v>306</v>
      </c>
      <c r="F889" s="15">
        <v>125442.89</v>
      </c>
      <c r="G889" s="16">
        <v>5.4218208561140402E-2</v>
      </c>
      <c r="H889" s="17">
        <v>19745.78</v>
      </c>
      <c r="I889" s="16">
        <v>5.6858281678938499E-2</v>
      </c>
      <c r="J889" s="17">
        <v>39491.589999999997</v>
      </c>
      <c r="K889" s="16">
        <v>5.6696763518163398E-2</v>
      </c>
      <c r="L889" s="18">
        <v>6.3528961631295404</v>
      </c>
      <c r="M889" s="16">
        <v>-2.4980389173883599E-3</v>
      </c>
      <c r="N889" s="18">
        <v>3.1764456685588001</v>
      </c>
      <c r="O889" s="16">
        <v>-2.3455687975904101E-3</v>
      </c>
      <c r="P889" s="15">
        <v>479094.31</v>
      </c>
      <c r="Q889" s="16">
        <v>0.106688460056711</v>
      </c>
      <c r="R889" s="17">
        <v>88949.77</v>
      </c>
      <c r="S889" s="16">
        <v>0.14930394897723301</v>
      </c>
      <c r="T889" s="17">
        <v>177899.51999999999</v>
      </c>
      <c r="U889" s="16">
        <v>0.14901587719460799</v>
      </c>
      <c r="V889" s="18">
        <v>5.3861219652394796</v>
      </c>
      <c r="W889" s="16">
        <v>-3.7079389623994201E-2</v>
      </c>
      <c r="X889" s="18">
        <v>2.6930612853817699</v>
      </c>
      <c r="Y889" s="16">
        <v>-3.6837974111586597E-2</v>
      </c>
      <c r="Z889" s="15">
        <v>925922.03</v>
      </c>
      <c r="AA889" s="16">
        <v>9.8026415925569904E-2</v>
      </c>
      <c r="AB889" s="17">
        <v>172032.6</v>
      </c>
      <c r="AC889" s="16">
        <v>0.12458395010303699</v>
      </c>
      <c r="AD889" s="17">
        <v>344076.83</v>
      </c>
      <c r="AE889" s="16">
        <v>0.124402998531478</v>
      </c>
      <c r="AF889" s="18">
        <v>5.3822474926263997</v>
      </c>
      <c r="AG889" s="16">
        <v>-2.3615430555481098E-2</v>
      </c>
      <c r="AH889" s="18">
        <v>2.6910327847417101</v>
      </c>
      <c r="AI889" s="16">
        <v>-2.3458299773619899E-2</v>
      </c>
      <c r="AJ889" s="15">
        <v>1744625.19</v>
      </c>
      <c r="AK889" s="16">
        <v>0.104282150788772</v>
      </c>
      <c r="AL889" s="17">
        <v>322207.11</v>
      </c>
      <c r="AM889" s="16">
        <v>0.115576237462509</v>
      </c>
      <c r="AN889" s="17">
        <v>644510.76</v>
      </c>
      <c r="AO889" s="16">
        <v>0.11550160829454099</v>
      </c>
      <c r="AP889" s="18">
        <v>5.4146079830454399</v>
      </c>
      <c r="AQ889" s="16">
        <v>-1.01239935868714E-2</v>
      </c>
      <c r="AR889" s="18">
        <v>2.7068984697788401</v>
      </c>
      <c r="AS889" s="16">
        <v>-1.00577690093357E-2</v>
      </c>
    </row>
    <row r="890" spans="1:45" x14ac:dyDescent="0.2">
      <c r="A890" s="123"/>
      <c r="B890" s="29"/>
      <c r="C890" s="29"/>
      <c r="D890" s="29"/>
      <c r="E890" s="14" t="s">
        <v>307</v>
      </c>
      <c r="F890" s="15">
        <v>52751.34</v>
      </c>
      <c r="G890" s="16">
        <v>3.8514625162835901E-2</v>
      </c>
      <c r="H890" s="17">
        <v>10943.29</v>
      </c>
      <c r="I890" s="16">
        <v>6.9266463365183606E-2</v>
      </c>
      <c r="J890" s="17">
        <v>20842.580000000002</v>
      </c>
      <c r="K890" s="16">
        <v>6.5209969621764494E-2</v>
      </c>
      <c r="L890" s="18">
        <v>4.8204278603600903</v>
      </c>
      <c r="M890" s="16">
        <v>-2.8759751900911502E-2</v>
      </c>
      <c r="N890" s="18">
        <v>2.5309409871522601</v>
      </c>
      <c r="O890" s="16">
        <v>-2.5061110222623601E-2</v>
      </c>
      <c r="P890" s="15">
        <v>170119.16</v>
      </c>
      <c r="Q890" s="16">
        <v>-0.29386454418756203</v>
      </c>
      <c r="R890" s="17">
        <v>35327.370000000003</v>
      </c>
      <c r="S890" s="16">
        <v>-0.340326615853283</v>
      </c>
      <c r="T890" s="17">
        <v>67243.75</v>
      </c>
      <c r="U890" s="16">
        <v>-0.356435937315915</v>
      </c>
      <c r="V890" s="18">
        <v>4.8155059377474201</v>
      </c>
      <c r="W890" s="16">
        <v>7.0431933108563202E-2</v>
      </c>
      <c r="X890" s="18">
        <v>2.5298880565108299</v>
      </c>
      <c r="Y890" s="16">
        <v>9.7226362931748703E-2</v>
      </c>
      <c r="Z890" s="15">
        <v>317394.89</v>
      </c>
      <c r="AA890" s="16">
        <v>-0.435821292468552</v>
      </c>
      <c r="AB890" s="17">
        <v>66894.02</v>
      </c>
      <c r="AC890" s="16">
        <v>-0.48307910245855301</v>
      </c>
      <c r="AD890" s="17">
        <v>127221.02</v>
      </c>
      <c r="AE890" s="16">
        <v>-0.499457579566702</v>
      </c>
      <c r="AF890" s="18">
        <v>4.74474235514624</v>
      </c>
      <c r="AG890" s="16">
        <v>9.1421744051685502E-2</v>
      </c>
      <c r="AH890" s="18">
        <v>2.49483057123736</v>
      </c>
      <c r="AI890" s="16">
        <v>0.12713465332880899</v>
      </c>
      <c r="AJ890" s="15">
        <v>597965.24</v>
      </c>
      <c r="AK890" s="16">
        <v>-0.51155627421403504</v>
      </c>
      <c r="AL890" s="17">
        <v>125517.37</v>
      </c>
      <c r="AM890" s="16">
        <v>-0.56618571442297505</v>
      </c>
      <c r="AN890" s="17">
        <v>239435.18</v>
      </c>
      <c r="AO890" s="16">
        <v>-0.58157534148544998</v>
      </c>
      <c r="AP890" s="18">
        <v>4.7640038984245798</v>
      </c>
      <c r="AQ890" s="16">
        <v>0.12592817255032701</v>
      </c>
      <c r="AR890" s="18">
        <v>2.4973992543618699</v>
      </c>
      <c r="AS890" s="16">
        <v>0.167339724957871</v>
      </c>
    </row>
    <row r="891" spans="1:45" x14ac:dyDescent="0.2">
      <c r="A891" s="123"/>
      <c r="B891" s="29"/>
      <c r="C891" s="29"/>
      <c r="D891" s="29"/>
      <c r="E891" s="14" t="s">
        <v>308</v>
      </c>
      <c r="F891" s="15">
        <v>138640.97</v>
      </c>
      <c r="G891" s="16">
        <v>3.6195357034217897E-2</v>
      </c>
      <c r="H891" s="17">
        <v>28573.73</v>
      </c>
      <c r="I891" s="16">
        <v>0.15897175268654101</v>
      </c>
      <c r="J891" s="17">
        <v>57147.5</v>
      </c>
      <c r="K891" s="16">
        <v>0.120499668639146</v>
      </c>
      <c r="L891" s="18">
        <v>4.8520431179268497</v>
      </c>
      <c r="M891" s="16">
        <v>-0.10593562385599301</v>
      </c>
      <c r="N891" s="18">
        <v>2.4260198608863002</v>
      </c>
      <c r="O891" s="16">
        <v>-7.5238140594290695E-2</v>
      </c>
      <c r="P891" s="15">
        <v>431963.67</v>
      </c>
      <c r="Q891" s="16">
        <v>2.5663523582533598E-2</v>
      </c>
      <c r="R891" s="17">
        <v>90016.63</v>
      </c>
      <c r="S891" s="16">
        <v>0.14478076411444701</v>
      </c>
      <c r="T891" s="17">
        <v>180033.32</v>
      </c>
      <c r="U891" s="16">
        <v>9.5144413993574303E-2</v>
      </c>
      <c r="V891" s="18">
        <v>4.7987096384301404</v>
      </c>
      <c r="W891" s="16">
        <v>-0.104052447652767</v>
      </c>
      <c r="X891" s="18">
        <v>2.39935401957815</v>
      </c>
      <c r="Y891" s="16">
        <v>-6.3444500582046801E-2</v>
      </c>
      <c r="Z891" s="15">
        <v>818553.25</v>
      </c>
      <c r="AA891" s="16">
        <v>1.67263647644969E-2</v>
      </c>
      <c r="AB891" s="17">
        <v>173206.49</v>
      </c>
      <c r="AC891" s="16">
        <v>0.15372465248011499</v>
      </c>
      <c r="AD891" s="17">
        <v>348215.88</v>
      </c>
      <c r="AE891" s="16">
        <v>0.11034406692448299</v>
      </c>
      <c r="AF891" s="18">
        <v>4.72588094129729</v>
      </c>
      <c r="AG891" s="16">
        <v>-0.118744353274517</v>
      </c>
      <c r="AH891" s="18">
        <v>2.3507062630228099</v>
      </c>
      <c r="AI891" s="16">
        <v>-8.4314137345999199E-2</v>
      </c>
      <c r="AJ891" s="15">
        <v>1532658.42</v>
      </c>
      <c r="AK891" s="16">
        <v>7.8835307198799106E-3</v>
      </c>
      <c r="AL891" s="17">
        <v>313550.76</v>
      </c>
      <c r="AM891" s="16">
        <v>9.9128610986288807E-2</v>
      </c>
      <c r="AN891" s="17">
        <v>643429.69999999995</v>
      </c>
      <c r="AO891" s="16">
        <v>7.51877472888689E-2</v>
      </c>
      <c r="AP891" s="18">
        <v>4.8880711371900398</v>
      </c>
      <c r="AQ891" s="16">
        <v>-8.3015835776062002E-2</v>
      </c>
      <c r="AR891" s="18">
        <v>2.3820137926489902</v>
      </c>
      <c r="AS891" s="16">
        <v>-6.2597640959636602E-2</v>
      </c>
    </row>
    <row r="892" spans="1:45" x14ac:dyDescent="0.2">
      <c r="A892" s="123"/>
      <c r="B892" s="29"/>
      <c r="C892" s="29"/>
      <c r="D892" s="29"/>
      <c r="E892" s="14" t="s">
        <v>309</v>
      </c>
      <c r="F892" s="15">
        <v>84669.4</v>
      </c>
      <c r="G892" s="16">
        <v>-6.6655408101669297E-2</v>
      </c>
      <c r="H892" s="17">
        <v>18005.580000000002</v>
      </c>
      <c r="I892" s="16">
        <v>1.44691716665437E-2</v>
      </c>
      <c r="J892" s="17">
        <v>36011.199999999997</v>
      </c>
      <c r="K892" s="16">
        <v>-4.8789578187498801E-2</v>
      </c>
      <c r="L892" s="18">
        <v>4.7023978122337597</v>
      </c>
      <c r="M892" s="16">
        <v>-7.9967516050727799E-2</v>
      </c>
      <c r="N892" s="18">
        <v>2.3511962944861602</v>
      </c>
      <c r="O892" s="16">
        <v>-1.8782205813228699E-2</v>
      </c>
      <c r="P892" s="15">
        <v>271376.7</v>
      </c>
      <c r="Q892" s="16">
        <v>-3.7209136981495798E-2</v>
      </c>
      <c r="R892" s="17">
        <v>59475.16</v>
      </c>
      <c r="S892" s="16">
        <v>6.5224520426375304E-2</v>
      </c>
      <c r="T892" s="17">
        <v>118950.39999999999</v>
      </c>
      <c r="U892" s="16">
        <v>-7.6158449219552397E-3</v>
      </c>
      <c r="V892" s="18">
        <v>4.5628578384656704</v>
      </c>
      <c r="W892" s="16">
        <v>-9.6161565419908002E-2</v>
      </c>
      <c r="X892" s="18">
        <v>2.2814273848595699</v>
      </c>
      <c r="Y892" s="16">
        <v>-2.98203995983926E-2</v>
      </c>
      <c r="Z892" s="15">
        <v>505411.34</v>
      </c>
      <c r="AA892" s="16">
        <v>-0.12671106966508699</v>
      </c>
      <c r="AB892" s="17">
        <v>111762.37</v>
      </c>
      <c r="AC892" s="16">
        <v>-4.18248802349366E-2</v>
      </c>
      <c r="AD892" s="17">
        <v>225574.5</v>
      </c>
      <c r="AE892" s="16">
        <v>-9.1025802674451206E-2</v>
      </c>
      <c r="AF892" s="18">
        <v>4.52219597705382</v>
      </c>
      <c r="AG892" s="16">
        <v>-8.8591519106615793E-2</v>
      </c>
      <c r="AH892" s="18">
        <v>2.2405517467621601</v>
      </c>
      <c r="AI892" s="16">
        <v>-3.9258833854284997E-2</v>
      </c>
      <c r="AJ892" s="15">
        <v>984356.31</v>
      </c>
      <c r="AK892" s="16">
        <v>-0.120295312562027</v>
      </c>
      <c r="AL892" s="17">
        <v>209450.32</v>
      </c>
      <c r="AM892" s="16">
        <v>-7.7055177298332805E-2</v>
      </c>
      <c r="AN892" s="17">
        <v>435392.93</v>
      </c>
      <c r="AO892" s="16">
        <v>-9.5890846462579199E-2</v>
      </c>
      <c r="AP892" s="18">
        <v>4.6997126096536901</v>
      </c>
      <c r="AQ892" s="16">
        <v>-4.6850184539873899E-2</v>
      </c>
      <c r="AR892" s="18">
        <v>2.2608458754716101</v>
      </c>
      <c r="AS892" s="16">
        <v>-2.69928315668116E-2</v>
      </c>
    </row>
    <row r="893" spans="1:45" x14ac:dyDescent="0.2">
      <c r="A893" s="123"/>
      <c r="B893" s="29"/>
      <c r="C893" s="29"/>
      <c r="D893" s="29"/>
      <c r="E893" s="14" t="s">
        <v>310</v>
      </c>
      <c r="F893" s="15">
        <v>31004.2</v>
      </c>
      <c r="G893" s="16">
        <v>-0.36158112051633301</v>
      </c>
      <c r="H893" s="17">
        <v>6402.64</v>
      </c>
      <c r="I893" s="16">
        <v>-0.25316922272975401</v>
      </c>
      <c r="J893" s="17">
        <v>12805.27</v>
      </c>
      <c r="K893" s="16">
        <v>-0.28506712299321901</v>
      </c>
      <c r="L893" s="18">
        <v>4.8424087563879903</v>
      </c>
      <c r="M893" s="16">
        <v>-0.14516260053293101</v>
      </c>
      <c r="N893" s="18">
        <v>2.42120626898144</v>
      </c>
      <c r="O893" s="16">
        <v>-0.10702263105238</v>
      </c>
      <c r="P893" s="15">
        <v>96274.880000000005</v>
      </c>
      <c r="Q893" s="16">
        <v>-0.33556695378169699</v>
      </c>
      <c r="R893" s="17">
        <v>20374.21</v>
      </c>
      <c r="S893" s="16">
        <v>-0.21236231269442901</v>
      </c>
      <c r="T893" s="17">
        <v>40748.42</v>
      </c>
      <c r="U893" s="16">
        <v>-0.25088054822595202</v>
      </c>
      <c r="V893" s="18">
        <v>4.7253306999387998</v>
      </c>
      <c r="W893" s="16">
        <v>-0.15642298873323199</v>
      </c>
      <c r="X893" s="18">
        <v>2.3626653499693999</v>
      </c>
      <c r="Y893" s="16">
        <v>-0.113047932950069</v>
      </c>
      <c r="Z893" s="15">
        <v>179814.22</v>
      </c>
      <c r="AA893" s="16">
        <v>-0.36387552983775101</v>
      </c>
      <c r="AB893" s="17">
        <v>38183.730000000003</v>
      </c>
      <c r="AC893" s="16">
        <v>-0.23593297517605</v>
      </c>
      <c r="AD893" s="17">
        <v>77063.820000000007</v>
      </c>
      <c r="AE893" s="16">
        <v>-0.26426590819608797</v>
      </c>
      <c r="AF893" s="18">
        <v>4.70918425203614</v>
      </c>
      <c r="AG893" s="16">
        <v>-0.167449386644032</v>
      </c>
      <c r="AH893" s="18">
        <v>2.3333156856226398</v>
      </c>
      <c r="AI893" s="16">
        <v>-0.13538807396764099</v>
      </c>
      <c r="AJ893" s="15">
        <v>386688.84</v>
      </c>
      <c r="AK893" s="16">
        <v>-0.28850364797301897</v>
      </c>
      <c r="AL893" s="17">
        <v>76872.31</v>
      </c>
      <c r="AM893" s="16">
        <v>-0.20123013305399901</v>
      </c>
      <c r="AN893" s="17">
        <v>159626.76999999999</v>
      </c>
      <c r="AO893" s="16">
        <v>-0.20998853438203099</v>
      </c>
      <c r="AP893" s="18">
        <v>5.03027475042704</v>
      </c>
      <c r="AQ893" s="16">
        <v>-0.10925989891519</v>
      </c>
      <c r="AR893" s="18">
        <v>2.4224560830241701</v>
      </c>
      <c r="AS893" s="16">
        <v>-9.9384777320377996E-2</v>
      </c>
    </row>
    <row r="894" spans="1:45" x14ac:dyDescent="0.2">
      <c r="A894" s="123"/>
      <c r="B894" s="29"/>
      <c r="C894" s="29"/>
      <c r="D894" s="29"/>
      <c r="E894" s="14" t="s">
        <v>311</v>
      </c>
      <c r="F894" s="15">
        <v>103493.81</v>
      </c>
      <c r="G894" s="16">
        <v>-0.29494860753558999</v>
      </c>
      <c r="H894" s="17">
        <v>19825.560000000001</v>
      </c>
      <c r="I894" s="16">
        <v>-0.29496987214866499</v>
      </c>
      <c r="J894" s="17">
        <v>35101.410000000003</v>
      </c>
      <c r="K894" s="16">
        <v>-0.29990434404868799</v>
      </c>
      <c r="L894" s="18">
        <v>5.2202212699162098</v>
      </c>
      <c r="M894" s="16">
        <v>3.0161282808231699E-5</v>
      </c>
      <c r="N894" s="18">
        <v>2.9484231545114601</v>
      </c>
      <c r="O894" s="16">
        <v>7.0786562821383197E-3</v>
      </c>
      <c r="P894" s="15">
        <v>336189.12</v>
      </c>
      <c r="Q894" s="16">
        <v>-0.31014951669608098</v>
      </c>
      <c r="R894" s="17">
        <v>62489.760000000002</v>
      </c>
      <c r="S894" s="16">
        <v>-0.33839867725811601</v>
      </c>
      <c r="T894" s="17">
        <v>110244.16</v>
      </c>
      <c r="U894" s="16">
        <v>-0.34361718893591298</v>
      </c>
      <c r="V894" s="18">
        <v>5.3799073640225199</v>
      </c>
      <c r="W894" s="16">
        <v>4.2698162157477799E-2</v>
      </c>
      <c r="X894" s="18">
        <v>3.0494959551598901</v>
      </c>
      <c r="Y894" s="16">
        <v>5.0988038802503598E-2</v>
      </c>
      <c r="Z894" s="15">
        <v>700819.71</v>
      </c>
      <c r="AA894" s="16">
        <v>-0.22068093823506399</v>
      </c>
      <c r="AB894" s="17">
        <v>130464.09</v>
      </c>
      <c r="AC894" s="16">
        <v>-0.27584645073476299</v>
      </c>
      <c r="AD894" s="17">
        <v>233610.09</v>
      </c>
      <c r="AE894" s="16">
        <v>-0.275052885338677</v>
      </c>
      <c r="AF894" s="18">
        <v>5.3717441328108002</v>
      </c>
      <c r="AG894" s="16">
        <v>7.6179302795205905E-2</v>
      </c>
      <c r="AH894" s="18">
        <v>2.99995479647305</v>
      </c>
      <c r="AI894" s="16">
        <v>7.5001260097455502E-2</v>
      </c>
      <c r="AJ894" s="15">
        <v>1538024.97</v>
      </c>
      <c r="AK894" s="16">
        <v>-4.9666748316968899E-2</v>
      </c>
      <c r="AL894" s="17">
        <v>295038.17</v>
      </c>
      <c r="AM894" s="16">
        <v>-9.5702759233228199E-2</v>
      </c>
      <c r="AN894" s="17">
        <v>528437.67000000004</v>
      </c>
      <c r="AO894" s="16">
        <v>-9.7692297407899503E-2</v>
      </c>
      <c r="AP894" s="18">
        <v>5.2129694608667103</v>
      </c>
      <c r="AQ894" s="16">
        <v>5.0908051955598603E-2</v>
      </c>
      <c r="AR894" s="18">
        <v>2.91051349537591</v>
      </c>
      <c r="AS894" s="16">
        <v>5.3225245615176997E-2</v>
      </c>
    </row>
    <row r="895" spans="1:45" x14ac:dyDescent="0.2">
      <c r="A895" s="123"/>
      <c r="B895" s="29"/>
      <c r="C895" s="29"/>
      <c r="D895" s="29"/>
      <c r="E895" s="14" t="s">
        <v>312</v>
      </c>
      <c r="F895" s="15">
        <v>13016.56</v>
      </c>
      <c r="G895" s="16">
        <v>0.42495757934031803</v>
      </c>
      <c r="H895" s="17">
        <v>2599</v>
      </c>
      <c r="I895" s="16">
        <v>0.35895424836601297</v>
      </c>
      <c r="J895" s="17">
        <v>5198</v>
      </c>
      <c r="K895" s="16">
        <v>0.35895424836601297</v>
      </c>
      <c r="L895" s="18">
        <v>5.0082954982685601</v>
      </c>
      <c r="M895" s="16">
        <v>4.8569207575358597E-2</v>
      </c>
      <c r="N895" s="18">
        <v>2.5041477491342801</v>
      </c>
      <c r="O895" s="16">
        <v>4.8569207575358597E-2</v>
      </c>
      <c r="P895" s="15">
        <v>43515.76</v>
      </c>
      <c r="Q895" s="16">
        <v>0.41876578824161498</v>
      </c>
      <c r="R895" s="17">
        <v>8656.5</v>
      </c>
      <c r="S895" s="16">
        <v>0.374147953660109</v>
      </c>
      <c r="T895" s="17">
        <v>17313</v>
      </c>
      <c r="U895" s="16">
        <v>0.40167394504058601</v>
      </c>
      <c r="V895" s="18">
        <v>5.0269462253797697</v>
      </c>
      <c r="W895" s="16">
        <v>3.24694545901444E-2</v>
      </c>
      <c r="X895" s="18">
        <v>2.5134731126898902</v>
      </c>
      <c r="Y895" s="16">
        <v>1.2193879512067801E-2</v>
      </c>
      <c r="Z895" s="15">
        <v>78657.67</v>
      </c>
      <c r="AA895" s="16">
        <v>-4.0508430931089398E-2</v>
      </c>
      <c r="AB895" s="17">
        <v>15801.5</v>
      </c>
      <c r="AC895" s="16">
        <v>-3.9014730870606501E-2</v>
      </c>
      <c r="AD895" s="17">
        <v>31603</v>
      </c>
      <c r="AE895" s="16">
        <v>3.27470653650496E-2</v>
      </c>
      <c r="AF895" s="18">
        <v>4.9778609625668402</v>
      </c>
      <c r="AG895" s="16">
        <v>-1.5543423072823901E-3</v>
      </c>
      <c r="AH895" s="18">
        <v>2.4889304812834201</v>
      </c>
      <c r="AI895" s="16">
        <v>-7.0932659847593102E-2</v>
      </c>
      <c r="AJ895" s="15">
        <v>126179.51</v>
      </c>
      <c r="AK895" s="16">
        <v>-0.28089165905173302</v>
      </c>
      <c r="AL895" s="17">
        <v>25693.5</v>
      </c>
      <c r="AM895" s="16">
        <v>-0.26316169834582398</v>
      </c>
      <c r="AN895" s="17">
        <v>51387</v>
      </c>
      <c r="AO895" s="16">
        <v>-0.19784956811066901</v>
      </c>
      <c r="AP895" s="18">
        <v>4.9109506295366501</v>
      </c>
      <c r="AQ895" s="16">
        <v>-2.4062213739576201E-2</v>
      </c>
      <c r="AR895" s="18">
        <v>2.4554753147683299</v>
      </c>
      <c r="AS895" s="16">
        <v>-0.10352433613415001</v>
      </c>
    </row>
    <row r="896" spans="1:45" x14ac:dyDescent="0.2">
      <c r="A896" s="123"/>
      <c r="B896" s="29"/>
      <c r="C896" s="29"/>
      <c r="D896" s="29"/>
      <c r="E896" s="14" t="s">
        <v>313</v>
      </c>
      <c r="F896" s="15">
        <v>86792.37</v>
      </c>
      <c r="G896" s="16">
        <v>-0.101495613349926</v>
      </c>
      <c r="H896" s="17">
        <v>16516.21</v>
      </c>
      <c r="I896" s="16">
        <v>-0.18127474832797</v>
      </c>
      <c r="J896" s="17">
        <v>30858.01</v>
      </c>
      <c r="K896" s="16">
        <v>-0.17101130248272101</v>
      </c>
      <c r="L896" s="18">
        <v>5.2549810156204098</v>
      </c>
      <c r="M896" s="16">
        <v>9.7443110268207594E-2</v>
      </c>
      <c r="N896" s="18">
        <v>2.81263665414588</v>
      </c>
      <c r="O896" s="16">
        <v>8.3856015577758306E-2</v>
      </c>
      <c r="P896" s="15">
        <v>291667.53999999998</v>
      </c>
      <c r="Q896" s="16">
        <v>-0.1389829149531</v>
      </c>
      <c r="R896" s="17">
        <v>55442.36</v>
      </c>
      <c r="S896" s="16">
        <v>-0.19897547197971099</v>
      </c>
      <c r="T896" s="17">
        <v>103514.08</v>
      </c>
      <c r="U896" s="16">
        <v>-0.19579958384599</v>
      </c>
      <c r="V896" s="18">
        <v>5.2607345719049503</v>
      </c>
      <c r="W896" s="16">
        <v>7.4894781530448706E-2</v>
      </c>
      <c r="X896" s="18">
        <v>2.8176605540038602</v>
      </c>
      <c r="Y896" s="16">
        <v>7.0649887455428703E-2</v>
      </c>
      <c r="Z896" s="15">
        <v>547301.59</v>
      </c>
      <c r="AA896" s="16">
        <v>-0.16120667387580301</v>
      </c>
      <c r="AB896" s="17">
        <v>105992.63</v>
      </c>
      <c r="AC896" s="16">
        <v>-0.19954617153694901</v>
      </c>
      <c r="AD896" s="17">
        <v>197740.96</v>
      </c>
      <c r="AE896" s="16">
        <v>-0.20124284620182201</v>
      </c>
      <c r="AF896" s="18">
        <v>5.1635815622274901</v>
      </c>
      <c r="AG896" s="16">
        <v>4.7897200685217703E-2</v>
      </c>
      <c r="AH896" s="18">
        <v>2.7677704710243098</v>
      </c>
      <c r="AI896" s="16">
        <v>5.0123084514038102E-2</v>
      </c>
      <c r="AJ896" s="15">
        <v>1017334.32</v>
      </c>
      <c r="AK896" s="16">
        <v>-0.18305065816046601</v>
      </c>
      <c r="AL896" s="17">
        <v>206389.15</v>
      </c>
      <c r="AM896" s="16">
        <v>-0.171719084675789</v>
      </c>
      <c r="AN896" s="17">
        <v>379973.38</v>
      </c>
      <c r="AO896" s="16">
        <v>-0.17879142522974001</v>
      </c>
      <c r="AP896" s="18">
        <v>4.9292044664169596</v>
      </c>
      <c r="AQ896" s="16">
        <v>-1.36808337304756E-2</v>
      </c>
      <c r="AR896" s="18">
        <v>2.6773831366818399</v>
      </c>
      <c r="AS896" s="16">
        <v>-5.1865422032608402E-3</v>
      </c>
    </row>
    <row r="897" spans="1:45" x14ac:dyDescent="0.2">
      <c r="A897" s="123"/>
      <c r="B897" s="29"/>
      <c r="C897" s="29"/>
      <c r="D897" s="29"/>
      <c r="E897" s="14" t="s">
        <v>314</v>
      </c>
      <c r="F897" s="15">
        <v>282637.38</v>
      </c>
      <c r="G897" s="16">
        <v>0.116990417995569</v>
      </c>
      <c r="H897" s="17">
        <v>54000.66</v>
      </c>
      <c r="I897" s="16">
        <v>0.245031405533359</v>
      </c>
      <c r="J897" s="17">
        <v>95483.81</v>
      </c>
      <c r="K897" s="16">
        <v>0.26010594866896403</v>
      </c>
      <c r="L897" s="18">
        <v>5.2339615849139598</v>
      </c>
      <c r="M897" s="16">
        <v>-0.102841572484623</v>
      </c>
      <c r="N897" s="18">
        <v>2.9600555319273498</v>
      </c>
      <c r="O897" s="16">
        <v>-0.113574204474288</v>
      </c>
      <c r="P897" s="15">
        <v>908680</v>
      </c>
      <c r="Q897" s="16">
        <v>4.5880123408974398E-2</v>
      </c>
      <c r="R897" s="17">
        <v>166843.1</v>
      </c>
      <c r="S897" s="16">
        <v>8.0227198299845801E-2</v>
      </c>
      <c r="T897" s="17">
        <v>294584.86</v>
      </c>
      <c r="U897" s="16">
        <v>9.6884694812451599E-2</v>
      </c>
      <c r="V897" s="18">
        <v>5.4463145314370198</v>
      </c>
      <c r="W897" s="16">
        <v>-3.1796158201653997E-2</v>
      </c>
      <c r="X897" s="18">
        <v>3.0846120197758999</v>
      </c>
      <c r="Y897" s="16">
        <v>-4.6499483167825699E-2</v>
      </c>
      <c r="Z897" s="15">
        <v>1754182.1</v>
      </c>
      <c r="AA897" s="16">
        <v>7.8184801371618595E-2</v>
      </c>
      <c r="AB897" s="17">
        <v>321497.8</v>
      </c>
      <c r="AC897" s="16">
        <v>6.0264738869023803E-2</v>
      </c>
      <c r="AD897" s="17">
        <v>568290</v>
      </c>
      <c r="AE897" s="16">
        <v>7.9666687748687001E-2</v>
      </c>
      <c r="AF897" s="18">
        <v>5.45628026070474</v>
      </c>
      <c r="AG897" s="16">
        <v>1.6901498131221399E-2</v>
      </c>
      <c r="AH897" s="18">
        <v>3.0867727744637401</v>
      </c>
      <c r="AI897" s="16">
        <v>-1.3725406126574499E-3</v>
      </c>
      <c r="AJ897" s="15">
        <v>3334466.27</v>
      </c>
      <c r="AK897" s="16">
        <v>9.8776310315784793E-2</v>
      </c>
      <c r="AL897" s="17">
        <v>619196.02</v>
      </c>
      <c r="AM897" s="16">
        <v>7.3300554930461198E-2</v>
      </c>
      <c r="AN897" s="17">
        <v>1089238.93</v>
      </c>
      <c r="AO897" s="16">
        <v>8.7131851046302E-2</v>
      </c>
      <c r="AP897" s="18">
        <v>5.3851545589714904</v>
      </c>
      <c r="AQ897" s="16">
        <v>2.3735900692769402E-2</v>
      </c>
      <c r="AR897" s="18">
        <v>3.0612808431296199</v>
      </c>
      <c r="AS897" s="16">
        <v>1.0711174783698599E-2</v>
      </c>
    </row>
    <row r="898" spans="1:45" x14ac:dyDescent="0.2">
      <c r="A898" s="123"/>
      <c r="B898" s="29"/>
      <c r="C898" s="29"/>
      <c r="D898" s="29"/>
      <c r="E898" s="14" t="s">
        <v>315</v>
      </c>
      <c r="F898" s="15">
        <v>60112.24</v>
      </c>
      <c r="G898" s="16">
        <v>8.5254573976272605E-2</v>
      </c>
      <c r="H898" s="17">
        <v>10932.74</v>
      </c>
      <c r="I898" s="16">
        <v>5.8411000068735897E-2</v>
      </c>
      <c r="J898" s="17">
        <v>20860.48</v>
      </c>
      <c r="K898" s="16">
        <v>4.8604674075429302E-2</v>
      </c>
      <c r="L898" s="18">
        <v>5.4983691188119401</v>
      </c>
      <c r="M898" s="16">
        <v>2.5362145618094901E-2</v>
      </c>
      <c r="N898" s="18">
        <v>2.88163263740815</v>
      </c>
      <c r="O898" s="16">
        <v>3.4951112470634399E-2</v>
      </c>
      <c r="P898" s="15">
        <v>195404.99</v>
      </c>
      <c r="Q898" s="16">
        <v>-0.28725428363279598</v>
      </c>
      <c r="R898" s="17">
        <v>35478.949999999997</v>
      </c>
      <c r="S898" s="16">
        <v>-0.351568955317064</v>
      </c>
      <c r="T898" s="17">
        <v>67983.09</v>
      </c>
      <c r="U898" s="16">
        <v>-0.36508460250713898</v>
      </c>
      <c r="V898" s="18">
        <v>5.5076317083791899</v>
      </c>
      <c r="W898" s="16">
        <v>9.9185059400904094E-2</v>
      </c>
      <c r="X898" s="18">
        <v>2.87431756926612</v>
      </c>
      <c r="Y898" s="16">
        <v>0.122583763414271</v>
      </c>
      <c r="Z898" s="15">
        <v>375037.92</v>
      </c>
      <c r="AA898" s="16">
        <v>-0.40840102959992503</v>
      </c>
      <c r="AB898" s="17">
        <v>68968.23</v>
      </c>
      <c r="AC898" s="16">
        <v>-0.46299285801881601</v>
      </c>
      <c r="AD898" s="17">
        <v>132254.69</v>
      </c>
      <c r="AE898" s="16">
        <v>-0.477276173049481</v>
      </c>
      <c r="AF898" s="18">
        <v>5.4378359427231899</v>
      </c>
      <c r="AG898" s="16">
        <v>0.101659408508953</v>
      </c>
      <c r="AH898" s="18">
        <v>2.83572491833749</v>
      </c>
      <c r="AI898" s="16">
        <v>0.13176201255519901</v>
      </c>
      <c r="AJ898" s="15">
        <v>683571.24</v>
      </c>
      <c r="AK898" s="16">
        <v>-0.47881297818214502</v>
      </c>
      <c r="AL898" s="17">
        <v>126250.42</v>
      </c>
      <c r="AM898" s="16">
        <v>-0.51615333484791204</v>
      </c>
      <c r="AN898" s="17">
        <v>242529.43</v>
      </c>
      <c r="AO898" s="16">
        <v>-0.53047899850255498</v>
      </c>
      <c r="AP898" s="18">
        <v>5.4144076510795003</v>
      </c>
      <c r="AQ898" s="16">
        <v>7.7173946531243195E-2</v>
      </c>
      <c r="AR898" s="18">
        <v>2.8185084177206901</v>
      </c>
      <c r="AS898" s="16">
        <v>0.110039849454298</v>
      </c>
    </row>
    <row r="899" spans="1:45" x14ac:dyDescent="0.2">
      <c r="A899" s="123"/>
      <c r="B899" s="29"/>
      <c r="C899" s="29"/>
      <c r="D899" s="29"/>
      <c r="E899" s="14" t="s">
        <v>316</v>
      </c>
      <c r="F899" s="15">
        <v>189756.4</v>
      </c>
      <c r="G899" s="16">
        <v>-9.5134040581643098E-2</v>
      </c>
      <c r="H899" s="17">
        <v>41568.76</v>
      </c>
      <c r="I899" s="16">
        <v>-0.103005141096947</v>
      </c>
      <c r="J899" s="17">
        <v>83137.55</v>
      </c>
      <c r="K899" s="16">
        <v>-9.5803497540358606E-2</v>
      </c>
      <c r="L899" s="18">
        <v>4.56487997236386</v>
      </c>
      <c r="M899" s="16">
        <v>8.77496725558689E-3</v>
      </c>
      <c r="N899" s="18">
        <v>2.2824391625685401</v>
      </c>
      <c r="O899" s="16">
        <v>7.40388794796765E-4</v>
      </c>
      <c r="P899" s="15">
        <v>589447.26</v>
      </c>
      <c r="Q899" s="16">
        <v>1.18273372521934E-2</v>
      </c>
      <c r="R899" s="17">
        <v>128434.26</v>
      </c>
      <c r="S899" s="16">
        <v>1.24097469367008E-2</v>
      </c>
      <c r="T899" s="17">
        <v>256868.5</v>
      </c>
      <c r="U899" s="16">
        <v>1.6501436236629901E-2</v>
      </c>
      <c r="V899" s="18">
        <v>4.5894861698116998</v>
      </c>
      <c r="W899" s="16">
        <v>-5.7527072044669504E-4</v>
      </c>
      <c r="X899" s="18">
        <v>2.2947432635765002</v>
      </c>
      <c r="Y899" s="16">
        <v>-4.5982217218909199E-3</v>
      </c>
      <c r="Z899" s="15">
        <v>1137832.6299999999</v>
      </c>
      <c r="AA899" s="16">
        <v>5.3133299648472798E-2</v>
      </c>
      <c r="AB899" s="17">
        <v>251859.15</v>
      </c>
      <c r="AC899" s="16">
        <v>5.8880309123798602E-2</v>
      </c>
      <c r="AD899" s="17">
        <v>505455.24</v>
      </c>
      <c r="AE899" s="16">
        <v>6.7202892644091294E-2</v>
      </c>
      <c r="AF899" s="18">
        <v>4.51773393978341</v>
      </c>
      <c r="AG899" s="16">
        <v>-5.4274401231253402E-3</v>
      </c>
      <c r="AH899" s="18">
        <v>2.2511046279785298</v>
      </c>
      <c r="AI899" s="16">
        <v>-1.3183615873416399E-2</v>
      </c>
      <c r="AJ899" s="15">
        <v>2253533.89</v>
      </c>
      <c r="AK899" s="16">
        <v>4.0344478428981402E-2</v>
      </c>
      <c r="AL899" s="17">
        <v>490065.07</v>
      </c>
      <c r="AM899" s="16">
        <v>4.02993482095068E-2</v>
      </c>
      <c r="AN899" s="17">
        <v>995077.09</v>
      </c>
      <c r="AO899" s="16">
        <v>4.5569106879334902E-2</v>
      </c>
      <c r="AP899" s="18">
        <v>4.59843810129132</v>
      </c>
      <c r="AQ899" s="16">
        <v>4.3381954965417897E-5</v>
      </c>
      <c r="AR899" s="18">
        <v>2.2646827192051999</v>
      </c>
      <c r="AS899" s="16">
        <v>-4.9969231263414801E-3</v>
      </c>
    </row>
    <row r="900" spans="1:45" x14ac:dyDescent="0.2">
      <c r="A900" s="123"/>
      <c r="B900" s="29"/>
      <c r="C900" s="29"/>
      <c r="D900" s="29"/>
      <c r="E900" s="14" t="s">
        <v>317</v>
      </c>
      <c r="F900" s="15">
        <v>109487.76</v>
      </c>
      <c r="G900" s="16">
        <v>6.7946238550848595E-2</v>
      </c>
      <c r="H900" s="17">
        <v>20975.19</v>
      </c>
      <c r="I900" s="16">
        <v>0.13899402352578299</v>
      </c>
      <c r="J900" s="17">
        <v>41850.480000000003</v>
      </c>
      <c r="K900" s="16">
        <v>0.166114684182985</v>
      </c>
      <c r="L900" s="18">
        <v>5.2198697604169499</v>
      </c>
      <c r="M900" s="16">
        <v>-6.2377662663237098E-2</v>
      </c>
      <c r="N900" s="18">
        <v>2.6161649758855798</v>
      </c>
      <c r="O900" s="16">
        <v>-8.4184211864990297E-2</v>
      </c>
      <c r="P900" s="15">
        <v>364898.46</v>
      </c>
      <c r="Q900" s="16">
        <v>0.19355969609598001</v>
      </c>
      <c r="R900" s="17">
        <v>68875.240000000005</v>
      </c>
      <c r="S900" s="16">
        <v>0.28745504437615399</v>
      </c>
      <c r="T900" s="17">
        <v>139181.48000000001</v>
      </c>
      <c r="U900" s="16">
        <v>0.31051848919671798</v>
      </c>
      <c r="V900" s="18">
        <v>5.2979628092765996</v>
      </c>
      <c r="W900" s="16">
        <v>-7.2930972378667996E-2</v>
      </c>
      <c r="X900" s="18">
        <v>2.6217457954894599</v>
      </c>
      <c r="Y900" s="16">
        <v>-8.92461984053559E-2</v>
      </c>
      <c r="Z900" s="15">
        <v>633719.68000000005</v>
      </c>
      <c r="AA900" s="16">
        <v>0.11434265329424299</v>
      </c>
      <c r="AB900" s="17">
        <v>116137.01</v>
      </c>
      <c r="AC900" s="16">
        <v>0.179595319524786</v>
      </c>
      <c r="AD900" s="17">
        <v>237474.82</v>
      </c>
      <c r="AE900" s="16">
        <v>0.21110787831435701</v>
      </c>
      <c r="AF900" s="18">
        <v>5.4566557206871398</v>
      </c>
      <c r="AG900" s="16">
        <v>-5.5317840915840501E-2</v>
      </c>
      <c r="AH900" s="18">
        <v>2.6685763147435999</v>
      </c>
      <c r="AI900" s="16">
        <v>-7.9898105488995105E-2</v>
      </c>
      <c r="AJ900" s="15">
        <v>1152326.4099999999</v>
      </c>
      <c r="AK900" s="16">
        <v>0.15543434351455901</v>
      </c>
      <c r="AL900" s="17">
        <v>208150.07</v>
      </c>
      <c r="AM900" s="16">
        <v>0.13615306615760001</v>
      </c>
      <c r="AN900" s="17">
        <v>425998.16</v>
      </c>
      <c r="AO900" s="16">
        <v>0.16969461914812101</v>
      </c>
      <c r="AP900" s="18">
        <v>5.5360366201174003</v>
      </c>
      <c r="AQ900" s="16">
        <v>1.6970668769276699E-2</v>
      </c>
      <c r="AR900" s="18">
        <v>2.7050032563520898</v>
      </c>
      <c r="AS900" s="16">
        <v>-1.21914518542862E-2</v>
      </c>
    </row>
    <row r="901" spans="1:45" x14ac:dyDescent="0.2">
      <c r="A901" s="134"/>
      <c r="B901" s="135"/>
      <c r="C901" s="135"/>
      <c r="D901" s="135"/>
      <c r="E901" s="14" t="s">
        <v>318</v>
      </c>
      <c r="F901" s="15">
        <v>261227.5</v>
      </c>
      <c r="G901" s="16">
        <v>-0.122884862418559</v>
      </c>
      <c r="H901" s="17">
        <v>60556.62</v>
      </c>
      <c r="I901" s="16">
        <v>-0.136090958607374</v>
      </c>
      <c r="J901" s="17">
        <v>121113.25</v>
      </c>
      <c r="K901" s="16">
        <v>-0.13609094889991299</v>
      </c>
      <c r="L901" s="18">
        <v>4.3137727964341499</v>
      </c>
      <c r="M901" s="16">
        <v>1.52864428499632E-2</v>
      </c>
      <c r="N901" s="18">
        <v>2.1568862201286798</v>
      </c>
      <c r="O901" s="16">
        <v>1.5286431441524801E-2</v>
      </c>
      <c r="P901" s="15">
        <v>772891.27</v>
      </c>
      <c r="Q901" s="16">
        <v>-5.6620854629380497E-2</v>
      </c>
      <c r="R901" s="17">
        <v>175257.15</v>
      </c>
      <c r="S901" s="16">
        <v>-9.0950468599157203E-2</v>
      </c>
      <c r="T901" s="17">
        <v>350514.32</v>
      </c>
      <c r="U901" s="16">
        <v>-9.0950534609470807E-2</v>
      </c>
      <c r="V901" s="18">
        <v>4.4100413021665599</v>
      </c>
      <c r="W901" s="16">
        <v>3.7764294225942699E-2</v>
      </c>
      <c r="X901" s="18">
        <v>2.2050205252669799</v>
      </c>
      <c r="Y901" s="16">
        <v>3.7764369582839102E-2</v>
      </c>
      <c r="Z901" s="15">
        <v>1547945.81</v>
      </c>
      <c r="AA901" s="16">
        <v>-7.2987324556673897E-3</v>
      </c>
      <c r="AB901" s="17">
        <v>362180.31</v>
      </c>
      <c r="AC901" s="16">
        <v>-3.2335588231545698E-2</v>
      </c>
      <c r="AD901" s="17">
        <v>724360.57</v>
      </c>
      <c r="AE901" s="16">
        <v>-3.2335642099020102E-2</v>
      </c>
      <c r="AF901" s="18">
        <v>4.27396456201609</v>
      </c>
      <c r="AG901" s="16">
        <v>2.58734903044767E-2</v>
      </c>
      <c r="AH901" s="18">
        <v>2.1369824285162302</v>
      </c>
      <c r="AI901" s="16">
        <v>2.5873547412309E-2</v>
      </c>
      <c r="AJ901" s="15">
        <v>3020449.11</v>
      </c>
      <c r="AK901" s="16">
        <v>3.8210941399479198E-2</v>
      </c>
      <c r="AL901" s="17">
        <v>702692.51</v>
      </c>
      <c r="AM901" s="16">
        <v>4.9720402557161597E-3</v>
      </c>
      <c r="AN901" s="17">
        <v>1405384.98</v>
      </c>
      <c r="AO901" s="16">
        <v>4.9721481942590299E-3</v>
      </c>
      <c r="AP901" s="18">
        <v>4.2983937739709202</v>
      </c>
      <c r="AQ901" s="16">
        <v>3.30744536288844E-2</v>
      </c>
      <c r="AR901" s="18">
        <v>2.1491969481558</v>
      </c>
      <c r="AS901" s="16">
        <v>3.30743426720271E-2</v>
      </c>
    </row>
    <row r="902" spans="1:45" x14ac:dyDescent="0.2">
      <c r="C902" s="29"/>
      <c r="D902" s="29"/>
      <c r="E902" s="14" t="s">
        <v>344</v>
      </c>
      <c r="F902" s="18">
        <v>27220.87</v>
      </c>
      <c r="G902" s="16">
        <v>-0.40103484316724097</v>
      </c>
      <c r="H902" s="18">
        <v>6216.85</v>
      </c>
      <c r="I902" s="16">
        <v>-0.37724011644097699</v>
      </c>
      <c r="J902" s="18">
        <v>12433.7</v>
      </c>
      <c r="K902" s="16">
        <v>-0.35854106617649001</v>
      </c>
      <c r="L902" s="18">
        <v>4.3785630986753699</v>
      </c>
      <c r="M902" s="16">
        <v>-3.8208509177371397E-2</v>
      </c>
      <c r="N902" s="18">
        <v>2.1892815493376898</v>
      </c>
      <c r="O902" s="16">
        <v>-6.6245514326943297E-2</v>
      </c>
      <c r="P902" s="18">
        <v>88385.65</v>
      </c>
      <c r="Q902" s="16">
        <v>-0.34142820174673599</v>
      </c>
      <c r="R902" s="18">
        <v>19848.09</v>
      </c>
      <c r="S902" s="16">
        <v>-0.33802695706900199</v>
      </c>
      <c r="T902" s="18">
        <v>39696.25</v>
      </c>
      <c r="U902" s="16">
        <v>-0.317821793407989</v>
      </c>
      <c r="V902" s="18">
        <v>4.4531060671329099</v>
      </c>
      <c r="W902" s="16">
        <v>-5.1380410638391504E-3</v>
      </c>
      <c r="X902" s="18">
        <v>2.22654910728343</v>
      </c>
      <c r="Y902" s="16">
        <v>-3.4604459818025797E-2</v>
      </c>
      <c r="Z902" s="18">
        <v>166949.56</v>
      </c>
      <c r="AA902" s="16">
        <v>-0.363841049084698</v>
      </c>
      <c r="AB902" s="18">
        <v>37308.49</v>
      </c>
      <c r="AC902" s="16">
        <v>-0.37229052734440699</v>
      </c>
      <c r="AD902" s="18">
        <v>74617.08</v>
      </c>
      <c r="AE902" s="16">
        <v>-0.35510282113368102</v>
      </c>
      <c r="AF902" s="18">
        <v>4.4748409812350998</v>
      </c>
      <c r="AG902" s="16">
        <v>1.34608104987845E-2</v>
      </c>
      <c r="AH902" s="18">
        <v>2.2374174920808998</v>
      </c>
      <c r="AI902" s="16">
        <v>-1.35498002431626E-2</v>
      </c>
      <c r="AJ902" s="18">
        <v>350336.93</v>
      </c>
      <c r="AK902" s="16">
        <v>-0.30757702447938501</v>
      </c>
      <c r="AL902" s="18">
        <v>76272.38</v>
      </c>
      <c r="AM902" s="16">
        <v>-0.341862081307654</v>
      </c>
      <c r="AN902" s="18">
        <v>152421.91</v>
      </c>
      <c r="AO902" s="16">
        <v>-0.33327937055222601</v>
      </c>
      <c r="AP902" s="18">
        <v>4.5932345365386498</v>
      </c>
      <c r="AQ902" s="16">
        <v>5.2094030528419599E-2</v>
      </c>
      <c r="AR902" s="18">
        <v>2.2984683107566402</v>
      </c>
      <c r="AS902" s="16">
        <v>3.8550398679173599E-2</v>
      </c>
    </row>
    <row r="903" spans="1:45" x14ac:dyDescent="0.2">
      <c r="C903" s="29"/>
      <c r="D903" s="29"/>
      <c r="E903" s="14" t="s">
        <v>345</v>
      </c>
      <c r="F903" s="18">
        <v>87892.1</v>
      </c>
      <c r="G903" s="16">
        <v>0.11265907137912801</v>
      </c>
      <c r="H903" s="18">
        <v>17259.68</v>
      </c>
      <c r="I903" s="16">
        <v>1.70275728004309E-2</v>
      </c>
      <c r="J903" s="18">
        <v>34476.400000000001</v>
      </c>
      <c r="K903" s="16">
        <v>1.7368482245243299E-2</v>
      </c>
      <c r="L903" s="18">
        <v>5.0923365902496496</v>
      </c>
      <c r="M903" s="16">
        <v>9.4030389279782495E-2</v>
      </c>
      <c r="N903" s="18">
        <v>2.5493409984801199</v>
      </c>
      <c r="O903" s="16">
        <v>9.3663791238732197E-2</v>
      </c>
      <c r="P903" s="18">
        <v>274191.65999999997</v>
      </c>
      <c r="Q903" s="16">
        <v>0.10443526416804499</v>
      </c>
      <c r="R903" s="18">
        <v>54885.02</v>
      </c>
      <c r="S903" s="16">
        <v>5.96058734790312E-2</v>
      </c>
      <c r="T903" s="18">
        <v>109649.12</v>
      </c>
      <c r="U903" s="16">
        <v>6.8395704985565006E-2</v>
      </c>
      <c r="V903" s="18">
        <v>4.99574674474019</v>
      </c>
      <c r="W903" s="16">
        <v>4.2307608716649202E-2</v>
      </c>
      <c r="X903" s="18">
        <v>2.5006280032160801</v>
      </c>
      <c r="Y903" s="16">
        <v>3.3732407397657198E-2</v>
      </c>
      <c r="Z903" s="18">
        <v>515539.56</v>
      </c>
      <c r="AA903" s="16">
        <v>1.3454617210311701E-2</v>
      </c>
      <c r="AB903" s="18">
        <v>103543.44</v>
      </c>
      <c r="AC903" s="16">
        <v>-2.2540483359101599E-2</v>
      </c>
      <c r="AD903" s="18">
        <v>206852.9</v>
      </c>
      <c r="AE903" s="16">
        <v>-4.57288522465207E-3</v>
      </c>
      <c r="AF903" s="18">
        <v>4.9789688269966703</v>
      </c>
      <c r="AG903" s="16">
        <v>3.6825157417376103E-2</v>
      </c>
      <c r="AH903" s="18">
        <v>2.49230037384054</v>
      </c>
      <c r="AI903" s="16">
        <v>1.8110318844421099E-2</v>
      </c>
      <c r="AJ903" s="18">
        <v>968787.02</v>
      </c>
      <c r="AK903" s="16">
        <v>-0.106975351544213</v>
      </c>
      <c r="AL903" s="18">
        <v>197910.23</v>
      </c>
      <c r="AM903" s="16">
        <v>-0.13482063341320499</v>
      </c>
      <c r="AN903" s="18">
        <v>395028.09</v>
      </c>
      <c r="AO903" s="16">
        <v>-9.4310159425384898E-2</v>
      </c>
      <c r="AP903" s="18">
        <v>4.8950830889338102</v>
      </c>
      <c r="AQ903" s="16">
        <v>3.2184403540324598E-2</v>
      </c>
      <c r="AR903" s="18">
        <v>2.4524509636770402</v>
      </c>
      <c r="AS903" s="16">
        <v>-1.3984028031928299E-2</v>
      </c>
    </row>
    <row r="904" spans="1:45" x14ac:dyDescent="0.2">
      <c r="A904" s="122" t="s">
        <v>19</v>
      </c>
      <c r="B904" s="28" t="s">
        <v>11</v>
      </c>
      <c r="C904" s="28" t="s">
        <v>110</v>
      </c>
      <c r="D904" s="28" t="s">
        <v>23</v>
      </c>
      <c r="E904" s="14" t="s">
        <v>319</v>
      </c>
      <c r="F904" s="15">
        <v>1004434.31</v>
      </c>
      <c r="G904" s="16">
        <v>-0.11236572118051399</v>
      </c>
      <c r="H904" s="17">
        <v>189854</v>
      </c>
      <c r="I904" s="16">
        <v>-0.118349220436982</v>
      </c>
      <c r="J904" s="17">
        <v>347247.92</v>
      </c>
      <c r="K904" s="16">
        <v>-0.112920335860463</v>
      </c>
      <c r="L904" s="18">
        <v>5.2905617474480398</v>
      </c>
      <c r="M904" s="16">
        <v>6.7866998988352903E-3</v>
      </c>
      <c r="N904" s="18">
        <v>2.8925567358330002</v>
      </c>
      <c r="O904" s="16">
        <v>6.25214061791594E-4</v>
      </c>
      <c r="P904" s="15">
        <v>3300106.3</v>
      </c>
      <c r="Q904" s="16">
        <v>-0.154168232462289</v>
      </c>
      <c r="R904" s="17">
        <v>610284.96</v>
      </c>
      <c r="S904" s="16">
        <v>-0.184025284153853</v>
      </c>
      <c r="T904" s="17">
        <v>1116130.81</v>
      </c>
      <c r="U904" s="16">
        <v>-0.18038128409110499</v>
      </c>
      <c r="V904" s="18">
        <v>5.4074842349056098</v>
      </c>
      <c r="W904" s="16">
        <v>3.65906579110147E-2</v>
      </c>
      <c r="X904" s="18">
        <v>2.95673792931135</v>
      </c>
      <c r="Y904" s="16">
        <v>3.1982007145539899E-2</v>
      </c>
      <c r="Z904" s="15">
        <v>6375722.4000000004</v>
      </c>
      <c r="AA904" s="16">
        <v>-0.14216155766649699</v>
      </c>
      <c r="AB904" s="17">
        <v>1189056.55</v>
      </c>
      <c r="AC904" s="16">
        <v>-0.18171175873071499</v>
      </c>
      <c r="AD904" s="17">
        <v>2180723.21</v>
      </c>
      <c r="AE904" s="16">
        <v>-0.18001350227805801</v>
      </c>
      <c r="AF904" s="18">
        <v>5.3620009914583102</v>
      </c>
      <c r="AG904" s="16">
        <v>4.8332847851840201E-2</v>
      </c>
      <c r="AH904" s="18">
        <v>2.92367338081388</v>
      </c>
      <c r="AI904" s="16">
        <v>4.6161668169805499E-2</v>
      </c>
      <c r="AJ904" s="15">
        <v>12406336.869999999</v>
      </c>
      <c r="AK904" s="16">
        <v>-0.106501611156537</v>
      </c>
      <c r="AL904" s="17">
        <v>2378958.9300000002</v>
      </c>
      <c r="AM904" s="16">
        <v>-0.125829913247649</v>
      </c>
      <c r="AN904" s="17">
        <v>4320548.05</v>
      </c>
      <c r="AO904" s="16">
        <v>-0.131771910117149</v>
      </c>
      <c r="AP904" s="18">
        <v>5.2150277642666101</v>
      </c>
      <c r="AQ904" s="16">
        <v>2.2110459261903002E-2</v>
      </c>
      <c r="AR904" s="18">
        <v>2.8714729535295902</v>
      </c>
      <c r="AS904" s="16">
        <v>2.9105599386932701E-2</v>
      </c>
    </row>
    <row r="905" spans="1:45" x14ac:dyDescent="0.2">
      <c r="A905" s="123"/>
      <c r="B905" s="29"/>
      <c r="C905" s="29"/>
      <c r="D905" s="29"/>
      <c r="E905" s="14" t="s">
        <v>320</v>
      </c>
      <c r="F905" s="15">
        <v>957284.61</v>
      </c>
      <c r="G905" s="16">
        <v>-0.10240967075036</v>
      </c>
      <c r="H905" s="17">
        <v>207303.93</v>
      </c>
      <c r="I905" s="16">
        <v>-9.8976059817467293E-2</v>
      </c>
      <c r="J905" s="17">
        <v>409649.16</v>
      </c>
      <c r="K905" s="16">
        <v>-9.15149988154077E-2</v>
      </c>
      <c r="L905" s="18">
        <v>4.6177832229229798</v>
      </c>
      <c r="M905" s="16">
        <v>-3.8107876825088901E-3</v>
      </c>
      <c r="N905" s="18">
        <v>2.3368401634217899</v>
      </c>
      <c r="O905" s="16">
        <v>-1.19921318687123E-2</v>
      </c>
      <c r="P905" s="15">
        <v>3200521.25</v>
      </c>
      <c r="Q905" s="16">
        <v>-3.7763061858797103E-2</v>
      </c>
      <c r="R905" s="17">
        <v>695324.89</v>
      </c>
      <c r="S905" s="16">
        <v>-5.0030803557870103E-2</v>
      </c>
      <c r="T905" s="17">
        <v>1376614.9</v>
      </c>
      <c r="U905" s="16">
        <v>-4.2551297335905201E-2</v>
      </c>
      <c r="V905" s="18">
        <v>4.60291483309335</v>
      </c>
      <c r="W905" s="16">
        <v>1.29138310431735E-2</v>
      </c>
      <c r="X905" s="18">
        <v>2.32492126156705</v>
      </c>
      <c r="Y905" s="16">
        <v>5.0010360490174103E-3</v>
      </c>
      <c r="Z905" s="15">
        <v>6061379.4500000002</v>
      </c>
      <c r="AA905" s="16">
        <v>-8.5052636867496395E-2</v>
      </c>
      <c r="AB905" s="17">
        <v>1330727.2</v>
      </c>
      <c r="AC905" s="16">
        <v>-9.9363616991154702E-2</v>
      </c>
      <c r="AD905" s="17">
        <v>2639921.77</v>
      </c>
      <c r="AE905" s="16">
        <v>-9.2619108682484602E-2</v>
      </c>
      <c r="AF905" s="18">
        <v>4.5549376686671801</v>
      </c>
      <c r="AG905" s="16">
        <v>1.5889853434355099E-2</v>
      </c>
      <c r="AH905" s="18">
        <v>2.2960451021243702</v>
      </c>
      <c r="AI905" s="16">
        <v>8.3388044506884605E-3</v>
      </c>
      <c r="AJ905" s="15">
        <v>11829675.460000001</v>
      </c>
      <c r="AK905" s="16">
        <v>-0.124917226863782</v>
      </c>
      <c r="AL905" s="17">
        <v>2560025.61</v>
      </c>
      <c r="AM905" s="16">
        <v>-0.158295400316802</v>
      </c>
      <c r="AN905" s="17">
        <v>5079879.1900000004</v>
      </c>
      <c r="AO905" s="16">
        <v>-0.15627880860472501</v>
      </c>
      <c r="AP905" s="18">
        <v>4.6209207493045401</v>
      </c>
      <c r="AQ905" s="16">
        <v>3.9655448557110499E-2</v>
      </c>
      <c r="AR905" s="18">
        <v>2.3287316523761699</v>
      </c>
      <c r="AS905" s="16">
        <v>3.7170551197226898E-2</v>
      </c>
    </row>
    <row r="906" spans="1:45" x14ac:dyDescent="0.2">
      <c r="A906" s="123"/>
      <c r="B906" s="29"/>
      <c r="C906" s="29"/>
      <c r="D906" s="29"/>
      <c r="E906" s="14" t="s">
        <v>321</v>
      </c>
      <c r="F906" s="15">
        <v>1173890.71</v>
      </c>
      <c r="G906" s="16">
        <v>1.8849622273202801E-2</v>
      </c>
      <c r="H906" s="17">
        <v>250474.03</v>
      </c>
      <c r="I906" s="16">
        <v>3.8706895207535702E-2</v>
      </c>
      <c r="J906" s="17">
        <v>500658.64</v>
      </c>
      <c r="K906" s="16">
        <v>1.3308981144662099E-2</v>
      </c>
      <c r="L906" s="18">
        <v>4.6866763392596003</v>
      </c>
      <c r="M906" s="16">
        <v>-1.91173015467134E-2</v>
      </c>
      <c r="N906" s="18">
        <v>2.3446928030643801</v>
      </c>
      <c r="O906" s="16">
        <v>5.4678693583490399E-3</v>
      </c>
      <c r="P906" s="15">
        <v>3680885.2</v>
      </c>
      <c r="Q906" s="16">
        <v>4.69376288516863E-2</v>
      </c>
      <c r="R906" s="17">
        <v>801925.88</v>
      </c>
      <c r="S906" s="16">
        <v>8.93887209100893E-2</v>
      </c>
      <c r="T906" s="17">
        <v>1603024.15</v>
      </c>
      <c r="U906" s="16">
        <v>5.6097568768917999E-2</v>
      </c>
      <c r="V906" s="18">
        <v>4.5900566271785603</v>
      </c>
      <c r="W906" s="16">
        <v>-3.8967809417871299E-2</v>
      </c>
      <c r="X906" s="18">
        <v>2.2962131917975199</v>
      </c>
      <c r="Y906" s="16">
        <v>-8.6733841532361192E-3</v>
      </c>
      <c r="Z906" s="15">
        <v>6893270.8799999999</v>
      </c>
      <c r="AA906" s="16">
        <v>-1.76557603740692E-3</v>
      </c>
      <c r="AB906" s="17">
        <v>1519745.35</v>
      </c>
      <c r="AC906" s="16">
        <v>4.6095806383019099E-2</v>
      </c>
      <c r="AD906" s="17">
        <v>3050448.01</v>
      </c>
      <c r="AE906" s="16">
        <v>2.31813989890963E-2</v>
      </c>
      <c r="AF906" s="18">
        <v>4.53580652837661</v>
      </c>
      <c r="AG906" s="16">
        <v>-4.5752389148668499E-2</v>
      </c>
      <c r="AH906" s="18">
        <v>2.2597568807606101</v>
      </c>
      <c r="AI906" s="16">
        <v>-2.4381771454358599E-2</v>
      </c>
      <c r="AJ906" s="15">
        <v>13179779.41</v>
      </c>
      <c r="AK906" s="16">
        <v>-3.9646197610064403E-2</v>
      </c>
      <c r="AL906" s="17">
        <v>2859488.58</v>
      </c>
      <c r="AM906" s="16">
        <v>-1.41993982617378E-2</v>
      </c>
      <c r="AN906" s="17">
        <v>5826801.0999999996</v>
      </c>
      <c r="AO906" s="16">
        <v>-2.0317430341594798E-2</v>
      </c>
      <c r="AP906" s="18">
        <v>4.6091386768189198</v>
      </c>
      <c r="AQ906" s="16">
        <v>-2.5813333146131601E-2</v>
      </c>
      <c r="AR906" s="18">
        <v>2.2619236839918901</v>
      </c>
      <c r="AS906" s="16">
        <v>-1.9729622499264399E-2</v>
      </c>
    </row>
    <row r="907" spans="1:45" x14ac:dyDescent="0.2">
      <c r="A907" s="123"/>
      <c r="B907" s="29"/>
      <c r="C907" s="29"/>
      <c r="D907" s="29"/>
      <c r="E907" s="14" t="s">
        <v>322</v>
      </c>
      <c r="F907" s="15">
        <v>2127716.13</v>
      </c>
      <c r="G907" s="16">
        <v>-7.4650275840804095E-2</v>
      </c>
      <c r="H907" s="17">
        <v>487831.22</v>
      </c>
      <c r="I907" s="16">
        <v>-0.13604697931818599</v>
      </c>
      <c r="J907" s="17">
        <v>965929.69</v>
      </c>
      <c r="K907" s="16">
        <v>-8.4249820915620305E-2</v>
      </c>
      <c r="L907" s="18">
        <v>4.36158253668144</v>
      </c>
      <c r="M907" s="16">
        <v>7.1064863490990102E-2</v>
      </c>
      <c r="N907" s="18">
        <v>2.2027650169858601</v>
      </c>
      <c r="O907" s="16">
        <v>1.04827116544104E-2</v>
      </c>
      <c r="P907" s="15">
        <v>6924011.1699999999</v>
      </c>
      <c r="Q907" s="16">
        <v>-2.84885411867522E-2</v>
      </c>
      <c r="R907" s="17">
        <v>1613741.39</v>
      </c>
      <c r="S907" s="16">
        <v>-6.4972251183370494E-2</v>
      </c>
      <c r="T907" s="17">
        <v>3200295.29</v>
      </c>
      <c r="U907" s="16">
        <v>-1.5667685082867599E-2</v>
      </c>
      <c r="V907" s="18">
        <v>4.2906572347382097</v>
      </c>
      <c r="W907" s="16">
        <v>3.9018852694791203E-2</v>
      </c>
      <c r="X907" s="18">
        <v>2.1635538419331302</v>
      </c>
      <c r="Y907" s="16">
        <v>-1.30249265513182E-2</v>
      </c>
      <c r="Z907" s="15">
        <v>12991079.029999999</v>
      </c>
      <c r="AA907" s="16">
        <v>-4.70285938500958E-2</v>
      </c>
      <c r="AB907" s="17">
        <v>3066287.41</v>
      </c>
      <c r="AC907" s="16">
        <v>-6.4979518658640004E-2</v>
      </c>
      <c r="AD907" s="17">
        <v>6069955.2599999998</v>
      </c>
      <c r="AE907" s="16">
        <v>-2.0478988659532099E-2</v>
      </c>
      <c r="AF907" s="18">
        <v>4.2367453838908098</v>
      </c>
      <c r="AG907" s="16">
        <v>1.9198429517599602E-2</v>
      </c>
      <c r="AH907" s="18">
        <v>2.14022648825916</v>
      </c>
      <c r="AI907" s="16">
        <v>-2.7104681658876001E-2</v>
      </c>
      <c r="AJ907" s="15">
        <v>25102141.699999999</v>
      </c>
      <c r="AK907" s="16">
        <v>-3.0925279649563699E-3</v>
      </c>
      <c r="AL907" s="17">
        <v>5960173.7800000003</v>
      </c>
      <c r="AM907" s="16">
        <v>-1.8309606167542399E-2</v>
      </c>
      <c r="AN907" s="17">
        <v>11677137.369999999</v>
      </c>
      <c r="AO907" s="16">
        <v>2.3244370284933102E-2</v>
      </c>
      <c r="AP907" s="18">
        <v>4.2116459396256101</v>
      </c>
      <c r="AQ907" s="16">
        <v>1.5500893457029199E-2</v>
      </c>
      <c r="AR907" s="18">
        <v>2.1496828293285701</v>
      </c>
      <c r="AS907" s="16">
        <v>-2.5738620230625599E-2</v>
      </c>
    </row>
    <row r="908" spans="1:45" x14ac:dyDescent="0.2">
      <c r="A908" s="123"/>
      <c r="B908" s="29"/>
      <c r="C908" s="29"/>
      <c r="D908" s="29"/>
      <c r="E908" s="14" t="s">
        <v>323</v>
      </c>
      <c r="F908" s="15">
        <v>421871.44</v>
      </c>
      <c r="G908" s="16">
        <v>-0.21894514502017601</v>
      </c>
      <c r="H908" s="17">
        <v>84099.47</v>
      </c>
      <c r="I908" s="16">
        <v>-0.25141237833482999</v>
      </c>
      <c r="J908" s="17">
        <v>160900.1</v>
      </c>
      <c r="K908" s="16">
        <v>-0.25225488695741399</v>
      </c>
      <c r="L908" s="18">
        <v>5.0163388663448201</v>
      </c>
      <c r="M908" s="16">
        <v>4.3371320036568101E-2</v>
      </c>
      <c r="N908" s="18">
        <v>2.6219464127119898</v>
      </c>
      <c r="O908" s="16">
        <v>4.45469202756806E-2</v>
      </c>
      <c r="P908" s="15">
        <v>1361611.34</v>
      </c>
      <c r="Q908" s="16">
        <v>-0.17307519550389899</v>
      </c>
      <c r="R908" s="17">
        <v>268215.95</v>
      </c>
      <c r="S908" s="16">
        <v>-0.20529836545935501</v>
      </c>
      <c r="T908" s="17">
        <v>517088.03</v>
      </c>
      <c r="U908" s="16">
        <v>-0.20408056147190001</v>
      </c>
      <c r="V908" s="18">
        <v>5.0765487287389099</v>
      </c>
      <c r="W908" s="16">
        <v>4.0547506831393298E-2</v>
      </c>
      <c r="X908" s="18">
        <v>2.6332292781946598</v>
      </c>
      <c r="Y908" s="16">
        <v>3.8955407378088697E-2</v>
      </c>
      <c r="Z908" s="15">
        <v>2431147.13</v>
      </c>
      <c r="AA908" s="16">
        <v>-0.26634773384048799</v>
      </c>
      <c r="AB908" s="17">
        <v>474312.5</v>
      </c>
      <c r="AC908" s="16">
        <v>-0.30091912047832198</v>
      </c>
      <c r="AD908" s="17">
        <v>918323.92</v>
      </c>
      <c r="AE908" s="16">
        <v>-0.30016894196522997</v>
      </c>
      <c r="AF908" s="18">
        <v>5.1256231492950297</v>
      </c>
      <c r="AG908" s="16">
        <v>4.9452627944121301E-2</v>
      </c>
      <c r="AH908" s="18">
        <v>2.6473742837930199</v>
      </c>
      <c r="AI908" s="16">
        <v>4.8327675281685002E-2</v>
      </c>
      <c r="AJ908" s="15">
        <v>4662302.08</v>
      </c>
      <c r="AK908" s="16">
        <v>-0.30569250093775702</v>
      </c>
      <c r="AL908" s="17">
        <v>919928.91</v>
      </c>
      <c r="AM908" s="16">
        <v>-0.34909890213084399</v>
      </c>
      <c r="AN908" s="17">
        <v>1779329.99</v>
      </c>
      <c r="AO908" s="16">
        <v>-0.354864219680183</v>
      </c>
      <c r="AP908" s="18">
        <v>5.06811127394616</v>
      </c>
      <c r="AQ908" s="16">
        <v>6.66866307879736E-2</v>
      </c>
      <c r="AR908" s="18">
        <v>2.6202571227386602</v>
      </c>
      <c r="AS908" s="16">
        <v>7.6219177795485898E-2</v>
      </c>
    </row>
    <row r="909" spans="1:45" x14ac:dyDescent="0.2">
      <c r="A909" s="123"/>
      <c r="B909" s="29"/>
      <c r="C909" s="29"/>
      <c r="D909" s="29"/>
      <c r="E909" s="14" t="s">
        <v>324</v>
      </c>
      <c r="F909" s="15">
        <v>668147.16</v>
      </c>
      <c r="G909" s="16">
        <v>0.12958241063564499</v>
      </c>
      <c r="H909" s="17">
        <v>131363.67000000001</v>
      </c>
      <c r="I909" s="16">
        <v>8.2176557412121695E-2</v>
      </c>
      <c r="J909" s="17">
        <v>236039.87</v>
      </c>
      <c r="K909" s="16">
        <v>0.118067871171833</v>
      </c>
      <c r="L909" s="18">
        <v>5.0862400540423396</v>
      </c>
      <c r="M909" s="16">
        <v>4.3806024903078403E-2</v>
      </c>
      <c r="N909" s="18">
        <v>2.83065382132264</v>
      </c>
      <c r="O909" s="16">
        <v>1.02986050853457E-2</v>
      </c>
      <c r="P909" s="15">
        <v>2064562.37</v>
      </c>
      <c r="Q909" s="16">
        <v>0.13858127319861699</v>
      </c>
      <c r="R909" s="17">
        <v>404635.42</v>
      </c>
      <c r="S909" s="16">
        <v>8.1622729389198803E-2</v>
      </c>
      <c r="T909" s="17">
        <v>723300.1</v>
      </c>
      <c r="U909" s="16">
        <v>0.102377055636488</v>
      </c>
      <c r="V909" s="18">
        <v>5.1022779221848698</v>
      </c>
      <c r="W909" s="16">
        <v>5.2660268929058701E-2</v>
      </c>
      <c r="X909" s="18">
        <v>2.85436483418155</v>
      </c>
      <c r="Y909" s="16">
        <v>3.2841954916437099E-2</v>
      </c>
      <c r="Z909" s="15">
        <v>3916507.23</v>
      </c>
      <c r="AA909" s="16">
        <v>5.5280038862687002E-2</v>
      </c>
      <c r="AB909" s="17">
        <v>774058.46</v>
      </c>
      <c r="AC909" s="16">
        <v>9.7552733747669797E-3</v>
      </c>
      <c r="AD909" s="17">
        <v>1379232.2</v>
      </c>
      <c r="AE909" s="16">
        <v>1.6075857250155999E-2</v>
      </c>
      <c r="AF909" s="18">
        <v>5.0597047024070996</v>
      </c>
      <c r="AG909" s="16">
        <v>4.5084949480648499E-2</v>
      </c>
      <c r="AH909" s="18">
        <v>2.8396286209095201</v>
      </c>
      <c r="AI909" s="16">
        <v>3.8583912148676298E-2</v>
      </c>
      <c r="AJ909" s="15">
        <v>7457381.1399999997</v>
      </c>
      <c r="AK909" s="16">
        <v>-3.5520769371169297E-2</v>
      </c>
      <c r="AL909" s="17">
        <v>1497006.81</v>
      </c>
      <c r="AM909" s="16">
        <v>-5.7644973343465897E-2</v>
      </c>
      <c r="AN909" s="17">
        <v>2645017.56</v>
      </c>
      <c r="AO909" s="16">
        <v>-6.9251798586821095E-2</v>
      </c>
      <c r="AP909" s="18">
        <v>4.9815278662626801</v>
      </c>
      <c r="AQ909" s="16">
        <v>2.3477567738767399E-2</v>
      </c>
      <c r="AR909" s="18">
        <v>2.8194070439366001</v>
      </c>
      <c r="AS909" s="16">
        <v>3.62407675507051E-2</v>
      </c>
    </row>
    <row r="910" spans="1:45" x14ac:dyDescent="0.2">
      <c r="A910" s="123"/>
      <c r="B910" s="29"/>
      <c r="C910" s="29"/>
      <c r="D910" s="29"/>
      <c r="E910" s="14" t="s">
        <v>325</v>
      </c>
      <c r="F910" s="15">
        <v>1958512.37</v>
      </c>
      <c r="G910" s="16">
        <v>-8.2600060919467894E-2</v>
      </c>
      <c r="H910" s="17">
        <v>445893.39</v>
      </c>
      <c r="I910" s="16">
        <v>-9.8786545287981406E-2</v>
      </c>
      <c r="J910" s="17">
        <v>891786.8</v>
      </c>
      <c r="K910" s="16">
        <v>-9.8142718893396805E-2</v>
      </c>
      <c r="L910" s="18">
        <v>4.3923332660302501</v>
      </c>
      <c r="M910" s="16">
        <v>1.7960766435389901E-2</v>
      </c>
      <c r="N910" s="18">
        <v>2.1961665837619502</v>
      </c>
      <c r="O910" s="16">
        <v>1.7234054988010498E-2</v>
      </c>
      <c r="P910" s="15">
        <v>5819106.9500000002</v>
      </c>
      <c r="Q910" s="16">
        <v>-1.8407505042368499E-2</v>
      </c>
      <c r="R910" s="17">
        <v>1299640.0900000001</v>
      </c>
      <c r="S910" s="16">
        <v>-5.0622010772419498E-2</v>
      </c>
      <c r="T910" s="17">
        <v>2599279.2599999998</v>
      </c>
      <c r="U910" s="16">
        <v>-5.0466845957793299E-2</v>
      </c>
      <c r="V910" s="18">
        <v>4.47747572175924</v>
      </c>
      <c r="W910" s="16">
        <v>3.3932223092996802E-2</v>
      </c>
      <c r="X910" s="18">
        <v>2.2387386532680602</v>
      </c>
      <c r="Y910" s="16">
        <v>3.3763266484110398E-2</v>
      </c>
      <c r="Z910" s="15">
        <v>11549696.689999999</v>
      </c>
      <c r="AA910" s="16">
        <v>1.99132266475846E-2</v>
      </c>
      <c r="AB910" s="17">
        <v>2657196.7400000002</v>
      </c>
      <c r="AC910" s="16">
        <v>6.2577377970384599E-5</v>
      </c>
      <c r="AD910" s="17">
        <v>5316487.47</v>
      </c>
      <c r="AE910" s="16">
        <v>6.9129645578409795E-4</v>
      </c>
      <c r="AF910" s="18">
        <v>4.3465719026886998</v>
      </c>
      <c r="AG910" s="16">
        <v>1.9849407145760702E-2</v>
      </c>
      <c r="AH910" s="18">
        <v>2.1724299653056498</v>
      </c>
      <c r="AI910" s="16">
        <v>1.92086513192232E-2</v>
      </c>
      <c r="AJ910" s="15">
        <v>22654055.629999999</v>
      </c>
      <c r="AK910" s="16">
        <v>3.4618142590260102E-2</v>
      </c>
      <c r="AL910" s="17">
        <v>5179215.18</v>
      </c>
      <c r="AM910" s="16">
        <v>1.13299908772022E-2</v>
      </c>
      <c r="AN910" s="17">
        <v>10376071.26</v>
      </c>
      <c r="AO910" s="16">
        <v>1.1814461696910901E-2</v>
      </c>
      <c r="AP910" s="18">
        <v>4.3740325208886199</v>
      </c>
      <c r="AQ910" s="16">
        <v>2.30272531449979E-2</v>
      </c>
      <c r="AR910" s="18">
        <v>2.1832980000177802</v>
      </c>
      <c r="AS910" s="16">
        <v>2.25374134849834E-2</v>
      </c>
    </row>
    <row r="911" spans="1:45" x14ac:dyDescent="0.2">
      <c r="A911" s="123"/>
      <c r="B911" s="29"/>
      <c r="C911" s="29"/>
      <c r="D911" s="29"/>
      <c r="E911" s="14" t="s">
        <v>326</v>
      </c>
      <c r="F911" s="15">
        <v>682863.52</v>
      </c>
      <c r="G911" s="16">
        <v>4.7987484129523403E-2</v>
      </c>
      <c r="H911" s="17">
        <v>128886.7</v>
      </c>
      <c r="I911" s="16">
        <v>-1.70168959361163E-2</v>
      </c>
      <c r="J911" s="17">
        <v>247895.15</v>
      </c>
      <c r="K911" s="16">
        <v>6.02147490016586E-3</v>
      </c>
      <c r="L911" s="18">
        <v>5.2981690120082199</v>
      </c>
      <c r="M911" s="16">
        <v>6.6129702328449294E-2</v>
      </c>
      <c r="N911" s="18">
        <v>2.7546465511729501</v>
      </c>
      <c r="O911" s="16">
        <v>4.1714824460901301E-2</v>
      </c>
      <c r="P911" s="15">
        <v>2191435.98</v>
      </c>
      <c r="Q911" s="16">
        <v>-4.3739427644724202E-2</v>
      </c>
      <c r="R911" s="17">
        <v>414183.11</v>
      </c>
      <c r="S911" s="16">
        <v>-0.119520018928328</v>
      </c>
      <c r="T911" s="17">
        <v>795538.69</v>
      </c>
      <c r="U911" s="16">
        <v>-0.10126862276007501</v>
      </c>
      <c r="V911" s="18">
        <v>5.2909834493251102</v>
      </c>
      <c r="W911" s="16">
        <v>8.6067364293016396E-2</v>
      </c>
      <c r="X911" s="18">
        <v>2.7546566968352</v>
      </c>
      <c r="Y911" s="16">
        <v>6.4011557371043595E-2</v>
      </c>
      <c r="Z911" s="15">
        <v>4082513.6</v>
      </c>
      <c r="AA911" s="16">
        <v>-0.15432421207142299</v>
      </c>
      <c r="AB911" s="17">
        <v>777713.91</v>
      </c>
      <c r="AC911" s="16">
        <v>-0.21292616067835701</v>
      </c>
      <c r="AD911" s="17">
        <v>1491038.67</v>
      </c>
      <c r="AE911" s="16">
        <v>-0.203812494385849</v>
      </c>
      <c r="AF911" s="18">
        <v>5.2493771134940896</v>
      </c>
      <c r="AG911" s="16">
        <v>7.4455464886802297E-2</v>
      </c>
      <c r="AH911" s="18">
        <v>2.7380333469151399</v>
      </c>
      <c r="AI911" s="16">
        <v>6.2156567348104902E-2</v>
      </c>
      <c r="AJ911" s="15">
        <v>7754513.1399999997</v>
      </c>
      <c r="AK911" s="16">
        <v>-0.17756210941630901</v>
      </c>
      <c r="AL911" s="17">
        <v>1509466.49</v>
      </c>
      <c r="AM911" s="16">
        <v>-0.223920506142776</v>
      </c>
      <c r="AN911" s="17">
        <v>2874275.8399999999</v>
      </c>
      <c r="AO911" s="16">
        <v>-0.23099895154067401</v>
      </c>
      <c r="AP911" s="18">
        <v>5.1372542493474</v>
      </c>
      <c r="AQ911" s="16">
        <v>5.9734082775540702E-2</v>
      </c>
      <c r="AR911" s="18">
        <v>2.69790151386445</v>
      </c>
      <c r="AS911" s="16">
        <v>6.9488646642842405E-2</v>
      </c>
    </row>
    <row r="912" spans="1:45" x14ac:dyDescent="0.2">
      <c r="A912" s="123"/>
      <c r="B912" s="29"/>
      <c r="C912" s="29"/>
      <c r="D912" s="29"/>
      <c r="E912" s="14" t="s">
        <v>327</v>
      </c>
      <c r="F912" s="15">
        <v>8994720.3000000007</v>
      </c>
      <c r="G912" s="16">
        <v>-5.9887243372722603E-2</v>
      </c>
      <c r="H912" s="17">
        <v>1925706.34</v>
      </c>
      <c r="I912" s="16">
        <v>-8.7700134383881204E-2</v>
      </c>
      <c r="J912" s="17">
        <v>3760107.29</v>
      </c>
      <c r="K912" s="16">
        <v>-7.2216143684154702E-2</v>
      </c>
      <c r="L912" s="18">
        <v>4.67086809300321</v>
      </c>
      <c r="M912" s="16">
        <v>3.0486567037226402E-2</v>
      </c>
      <c r="N912" s="18">
        <v>2.3921445869168299</v>
      </c>
      <c r="O912" s="16">
        <v>1.32885480033994E-2</v>
      </c>
      <c r="P912" s="15">
        <v>28542240.609999999</v>
      </c>
      <c r="Q912" s="16">
        <v>-3.4117323696067299E-2</v>
      </c>
      <c r="R912" s="17">
        <v>6107951.5800000001</v>
      </c>
      <c r="S912" s="16">
        <v>-5.9275428138074002E-2</v>
      </c>
      <c r="T912" s="17">
        <v>11931271.220000001</v>
      </c>
      <c r="U912" s="16">
        <v>-4.5275483445869201E-2</v>
      </c>
      <c r="V912" s="18">
        <v>4.6729644523475402</v>
      </c>
      <c r="W912" s="16">
        <v>2.6743326574549399E-2</v>
      </c>
      <c r="X912" s="18">
        <v>2.3922212548613899</v>
      </c>
      <c r="Y912" s="16">
        <v>1.16873082824718E-2</v>
      </c>
      <c r="Z912" s="15">
        <v>54301316.439999998</v>
      </c>
      <c r="AA912" s="16">
        <v>-6.0069187979868002E-2</v>
      </c>
      <c r="AB912" s="17">
        <v>11789098.060000001</v>
      </c>
      <c r="AC912" s="16">
        <v>-7.5582373869161001E-2</v>
      </c>
      <c r="AD912" s="17">
        <v>23046130.350000001</v>
      </c>
      <c r="AE912" s="16">
        <v>-6.3249300673891395E-2</v>
      </c>
      <c r="AF912" s="18">
        <v>4.6060619874087303</v>
      </c>
      <c r="AG912" s="16">
        <v>1.6781577342075998E-2</v>
      </c>
      <c r="AH912" s="18">
        <v>2.3562010461335401</v>
      </c>
      <c r="AI912" s="16">
        <v>3.3948335414226301E-3</v>
      </c>
      <c r="AJ912" s="15">
        <v>105046185.31999999</v>
      </c>
      <c r="AK912" s="16">
        <v>-6.2750233935977104E-2</v>
      </c>
      <c r="AL912" s="17">
        <v>22864264.210000001</v>
      </c>
      <c r="AM912" s="16">
        <v>-7.8163914116914202E-2</v>
      </c>
      <c r="AN912" s="17">
        <v>44579060.189999998</v>
      </c>
      <c r="AO912" s="16">
        <v>-7.0283337488936101E-2</v>
      </c>
      <c r="AP912" s="18">
        <v>4.5943391991620102</v>
      </c>
      <c r="AQ912" s="16">
        <v>1.6720630074023701E-2</v>
      </c>
      <c r="AR912" s="18">
        <v>2.35640197151496</v>
      </c>
      <c r="AS912" s="16">
        <v>8.1025799114031703E-3</v>
      </c>
    </row>
    <row r="913" spans="1:45" x14ac:dyDescent="0.2">
      <c r="A913" s="122" t="s">
        <v>19</v>
      </c>
      <c r="B913" s="28" t="s">
        <v>11</v>
      </c>
      <c r="C913" s="28" t="s">
        <v>110</v>
      </c>
      <c r="D913" s="28" t="s">
        <v>24</v>
      </c>
      <c r="E913" s="14" t="s">
        <v>271</v>
      </c>
      <c r="F913" s="15">
        <v>57689.84</v>
      </c>
      <c r="G913" s="16">
        <v>-3.04678303998E-2</v>
      </c>
      <c r="H913" s="17">
        <v>12004.39</v>
      </c>
      <c r="I913" s="16">
        <v>-9.6406065113254197E-2</v>
      </c>
      <c r="J913" s="17">
        <v>17817.13</v>
      </c>
      <c r="K913" s="16">
        <v>-0.11151708211512899</v>
      </c>
      <c r="L913" s="18">
        <v>4.8057285709644599</v>
      </c>
      <c r="M913" s="16">
        <v>7.2973303790179495E-2</v>
      </c>
      <c r="N913" s="18">
        <v>3.2378862364477299</v>
      </c>
      <c r="O913" s="16">
        <v>9.1222070884914602E-2</v>
      </c>
      <c r="P913" s="15">
        <v>230635.11</v>
      </c>
      <c r="Q913" s="16">
        <v>0.16713943968427</v>
      </c>
      <c r="R913" s="17">
        <v>53543.29</v>
      </c>
      <c r="S913" s="16">
        <v>0.26296476087229298</v>
      </c>
      <c r="T913" s="17">
        <v>80816.25</v>
      </c>
      <c r="U913" s="16">
        <v>0.26059828318575201</v>
      </c>
      <c r="V913" s="18">
        <v>4.3074512231131097</v>
      </c>
      <c r="W913" s="16">
        <v>-7.5873313457961403E-2</v>
      </c>
      <c r="X913" s="18">
        <v>2.8538209827850198</v>
      </c>
      <c r="Y913" s="16">
        <v>-7.4138482296909794E-2</v>
      </c>
      <c r="Z913" s="15">
        <v>413777.05</v>
      </c>
      <c r="AA913" s="16">
        <v>0.11816337451346499</v>
      </c>
      <c r="AB913" s="17">
        <v>96559.64</v>
      </c>
      <c r="AC913" s="16">
        <v>0.21108685416508299</v>
      </c>
      <c r="AD913" s="17">
        <v>145823.53</v>
      </c>
      <c r="AE913" s="16">
        <v>0.21368322719064001</v>
      </c>
      <c r="AF913" s="18">
        <v>4.2851966929454202</v>
      </c>
      <c r="AG913" s="16">
        <v>-7.6727345633421901E-2</v>
      </c>
      <c r="AH913" s="18">
        <v>2.8375190889974999</v>
      </c>
      <c r="AI913" s="16">
        <v>-7.8702457558286101E-2</v>
      </c>
      <c r="AJ913" s="15">
        <v>803033.4</v>
      </c>
      <c r="AK913" s="16">
        <v>0.18703796044200199</v>
      </c>
      <c r="AL913" s="17">
        <v>185250.96</v>
      </c>
      <c r="AM913" s="16">
        <v>0.24588966148966601</v>
      </c>
      <c r="AN913" s="17">
        <v>279846.39</v>
      </c>
      <c r="AO913" s="16">
        <v>0.23051169280403699</v>
      </c>
      <c r="AP913" s="18">
        <v>4.3348406939429598</v>
      </c>
      <c r="AQ913" s="16">
        <v>-4.7236687859900602E-2</v>
      </c>
      <c r="AR913" s="18">
        <v>2.8695506845737802</v>
      </c>
      <c r="AS913" s="16">
        <v>-3.5329800290616602E-2</v>
      </c>
    </row>
    <row r="914" spans="1:45" x14ac:dyDescent="0.2">
      <c r="A914" s="123"/>
      <c r="B914" s="29"/>
      <c r="C914" s="29"/>
      <c r="D914" s="29"/>
      <c r="E914" s="14" t="s">
        <v>272</v>
      </c>
      <c r="F914" s="15">
        <v>169092.62</v>
      </c>
      <c r="G914" s="16">
        <v>0.30130685847119998</v>
      </c>
      <c r="H914" s="17">
        <v>39107.94</v>
      </c>
      <c r="I914" s="16">
        <v>0.38368670918546099</v>
      </c>
      <c r="J914" s="17">
        <v>67406.69</v>
      </c>
      <c r="K914" s="16">
        <v>0.237382838909662</v>
      </c>
      <c r="L914" s="18">
        <v>4.3237414192616601</v>
      </c>
      <c r="M914" s="16">
        <v>-5.9536490570726998E-2</v>
      </c>
      <c r="N914" s="18">
        <v>2.5085435881809399</v>
      </c>
      <c r="O914" s="16">
        <v>5.1660664388933901E-2</v>
      </c>
      <c r="P914" s="15">
        <v>505394.62</v>
      </c>
      <c r="Q914" s="16">
        <v>0.27449721823016499</v>
      </c>
      <c r="R914" s="17">
        <v>113639.01</v>
      </c>
      <c r="S914" s="16">
        <v>0.32088067382704</v>
      </c>
      <c r="T914" s="17">
        <v>196937.04</v>
      </c>
      <c r="U914" s="16">
        <v>0.195045613757443</v>
      </c>
      <c r="V914" s="18">
        <v>4.44736908566873</v>
      </c>
      <c r="W914" s="16">
        <v>-3.5115553218359102E-2</v>
      </c>
      <c r="X914" s="18">
        <v>2.56627508974442</v>
      </c>
      <c r="Y914" s="16">
        <v>6.6484160569328501E-2</v>
      </c>
      <c r="Z914" s="15">
        <v>905254.44</v>
      </c>
      <c r="AA914" s="16">
        <v>0.16683293551646899</v>
      </c>
      <c r="AB914" s="17">
        <v>206150.86</v>
      </c>
      <c r="AC914" s="16">
        <v>0.237978611253818</v>
      </c>
      <c r="AD914" s="17">
        <v>366146.15</v>
      </c>
      <c r="AE914" s="16">
        <v>0.148790897025148</v>
      </c>
      <c r="AF914" s="18">
        <v>4.39122320421074</v>
      </c>
      <c r="AG914" s="16">
        <v>-5.7469228539654402E-2</v>
      </c>
      <c r="AH914" s="18">
        <v>2.47238552146458</v>
      </c>
      <c r="AI914" s="16">
        <v>1.5705241517878901E-2</v>
      </c>
      <c r="AJ914" s="15">
        <v>1623255.72</v>
      </c>
      <c r="AK914" s="16">
        <v>0.105711836891468</v>
      </c>
      <c r="AL914" s="17">
        <v>366380.99</v>
      </c>
      <c r="AM914" s="16">
        <v>0.140745644236526</v>
      </c>
      <c r="AN914" s="17">
        <v>670219.75</v>
      </c>
      <c r="AO914" s="16">
        <v>7.8647084879604798E-2</v>
      </c>
      <c r="AP914" s="18">
        <v>4.43051294773782</v>
      </c>
      <c r="AQ914" s="16">
        <v>-3.0711322477592701E-2</v>
      </c>
      <c r="AR914" s="18">
        <v>2.4219753595742302</v>
      </c>
      <c r="AS914" s="16">
        <v>2.50913875272601E-2</v>
      </c>
    </row>
    <row r="915" spans="1:45" x14ac:dyDescent="0.2">
      <c r="A915" s="123"/>
      <c r="B915" s="29"/>
      <c r="C915" s="29"/>
      <c r="D915" s="29"/>
      <c r="E915" s="14" t="s">
        <v>273</v>
      </c>
      <c r="F915" s="15">
        <v>260436.93</v>
      </c>
      <c r="G915" s="16">
        <v>0.22280905708215501</v>
      </c>
      <c r="H915" s="17">
        <v>61595.45</v>
      </c>
      <c r="I915" s="16">
        <v>0.17758736584836099</v>
      </c>
      <c r="J915" s="17">
        <v>108446.04</v>
      </c>
      <c r="K915" s="16">
        <v>0.19858088146712999</v>
      </c>
      <c r="L915" s="18">
        <v>4.2281845493457704</v>
      </c>
      <c r="M915" s="16">
        <v>3.8401984044058098E-2</v>
      </c>
      <c r="N915" s="18">
        <v>2.4015347171736301</v>
      </c>
      <c r="O915" s="16">
        <v>2.0214051458394899E-2</v>
      </c>
      <c r="P915" s="15">
        <v>852426.3</v>
      </c>
      <c r="Q915" s="16">
        <v>-1.14127852043816E-2</v>
      </c>
      <c r="R915" s="17">
        <v>199864.43</v>
      </c>
      <c r="S915" s="16">
        <v>-7.33295972457738E-2</v>
      </c>
      <c r="T915" s="17">
        <v>351763.81</v>
      </c>
      <c r="U915" s="16">
        <v>-9.1198587725087502E-2</v>
      </c>
      <c r="V915" s="18">
        <v>4.2650225455324904</v>
      </c>
      <c r="W915" s="16">
        <v>6.6816434254687002E-2</v>
      </c>
      <c r="X915" s="18">
        <v>2.4232916399216902</v>
      </c>
      <c r="Y915" s="16">
        <v>8.7792339935944902E-2</v>
      </c>
      <c r="Z915" s="15">
        <v>1590004.91</v>
      </c>
      <c r="AA915" s="16">
        <v>-7.0568461604641197E-2</v>
      </c>
      <c r="AB915" s="17">
        <v>373199.32</v>
      </c>
      <c r="AC915" s="16">
        <v>-0.144884193920821</v>
      </c>
      <c r="AD915" s="17">
        <v>660577.37</v>
      </c>
      <c r="AE915" s="16">
        <v>-0.16261457621306299</v>
      </c>
      <c r="AF915" s="18">
        <v>4.2604710801723904</v>
      </c>
      <c r="AG915" s="16">
        <v>8.6907213956116405E-2</v>
      </c>
      <c r="AH915" s="18">
        <v>2.4069927039735002</v>
      </c>
      <c r="AI915" s="16">
        <v>0.10992084647492301</v>
      </c>
      <c r="AJ915" s="15">
        <v>2880397.06</v>
      </c>
      <c r="AK915" s="16">
        <v>-0.109950448038158</v>
      </c>
      <c r="AL915" s="17">
        <v>687824.17</v>
      </c>
      <c r="AM915" s="16">
        <v>-0.16339019793409601</v>
      </c>
      <c r="AN915" s="17">
        <v>1212169.3799999999</v>
      </c>
      <c r="AO915" s="16">
        <v>-0.191675018635556</v>
      </c>
      <c r="AP915" s="18">
        <v>4.1876938694957504</v>
      </c>
      <c r="AQ915" s="16">
        <v>6.3876552442937801E-2</v>
      </c>
      <c r="AR915" s="18">
        <v>2.3762331465591102</v>
      </c>
      <c r="AS915" s="16">
        <v>0.101103606199882</v>
      </c>
    </row>
    <row r="916" spans="1:45" x14ac:dyDescent="0.2">
      <c r="A916" s="123"/>
      <c r="B916" s="29"/>
      <c r="C916" s="29"/>
      <c r="D916" s="29"/>
      <c r="E916" s="14" t="s">
        <v>274</v>
      </c>
      <c r="F916" s="15">
        <v>107276.79</v>
      </c>
      <c r="G916" s="16">
        <v>4.4622225528690301E-2</v>
      </c>
      <c r="H916" s="17">
        <v>24480.74</v>
      </c>
      <c r="I916" s="16">
        <v>4.1846668468280598E-2</v>
      </c>
      <c r="J916" s="17">
        <v>43792.94</v>
      </c>
      <c r="K916" s="16">
        <v>1.3697070058917399E-2</v>
      </c>
      <c r="L916" s="18">
        <v>4.3820893486062902</v>
      </c>
      <c r="M916" s="16">
        <v>2.6640744213257401E-3</v>
      </c>
      <c r="N916" s="18">
        <v>2.4496366309272699</v>
      </c>
      <c r="O916" s="16">
        <v>3.0507294914027198E-2</v>
      </c>
      <c r="P916" s="15">
        <v>324955.89</v>
      </c>
      <c r="Q916" s="16">
        <v>0.119479797726293</v>
      </c>
      <c r="R916" s="17">
        <v>73190.86</v>
      </c>
      <c r="S916" s="16">
        <v>0.101772208148954</v>
      </c>
      <c r="T916" s="17">
        <v>130179.43</v>
      </c>
      <c r="U916" s="16">
        <v>7.8797744343206702E-2</v>
      </c>
      <c r="V916" s="18">
        <v>4.43984248852931</v>
      </c>
      <c r="W916" s="16">
        <v>1.60719152710239E-2</v>
      </c>
      <c r="X916" s="18">
        <v>2.4962153390900501</v>
      </c>
      <c r="Y916" s="16">
        <v>3.7710547316591299E-2</v>
      </c>
      <c r="Z916" s="15">
        <v>592727.12</v>
      </c>
      <c r="AA916" s="16">
        <v>9.8582122873985406E-2</v>
      </c>
      <c r="AB916" s="17">
        <v>135924.21</v>
      </c>
      <c r="AC916" s="16">
        <v>9.1366077905001605E-2</v>
      </c>
      <c r="AD916" s="17">
        <v>243815.46</v>
      </c>
      <c r="AE916" s="16">
        <v>8.3140415808031595E-2</v>
      </c>
      <c r="AF916" s="18">
        <v>4.3607177853010901</v>
      </c>
      <c r="AG916" s="16">
        <v>6.6119381159764901E-3</v>
      </c>
      <c r="AH916" s="18">
        <v>2.4310481378006101</v>
      </c>
      <c r="AI916" s="16">
        <v>1.42564221965941E-2</v>
      </c>
      <c r="AJ916" s="15">
        <v>1141678.68</v>
      </c>
      <c r="AK916" s="16">
        <v>0.13510638000656999</v>
      </c>
      <c r="AL916" s="17">
        <v>262343.67</v>
      </c>
      <c r="AM916" s="16">
        <v>0.13212705417402901</v>
      </c>
      <c r="AN916" s="17">
        <v>472023.39</v>
      </c>
      <c r="AO916" s="16">
        <v>9.9826515624475101E-2</v>
      </c>
      <c r="AP916" s="18">
        <v>4.3518438237903698</v>
      </c>
      <c r="AQ916" s="16">
        <v>2.6316179103372099E-3</v>
      </c>
      <c r="AR916" s="18">
        <v>2.41869090427913</v>
      </c>
      <c r="AS916" s="16">
        <v>3.2077663050398102E-2</v>
      </c>
    </row>
    <row r="917" spans="1:45" x14ac:dyDescent="0.2">
      <c r="A917" s="123"/>
      <c r="B917" s="29"/>
      <c r="C917" s="29"/>
      <c r="D917" s="29"/>
      <c r="E917" s="14" t="s">
        <v>275</v>
      </c>
      <c r="F917" s="15">
        <v>209947.17</v>
      </c>
      <c r="G917" s="16">
        <v>1.9817910866956098E-2</v>
      </c>
      <c r="H917" s="17">
        <v>54572.23</v>
      </c>
      <c r="I917" s="16">
        <v>-4.58087502598696E-2</v>
      </c>
      <c r="J917" s="17">
        <v>74889.259999999995</v>
      </c>
      <c r="K917" s="16">
        <v>-1.6147098574891901E-3</v>
      </c>
      <c r="L917" s="18">
        <v>3.84714295164409</v>
      </c>
      <c r="M917" s="16">
        <v>6.8777261523513905E-2</v>
      </c>
      <c r="N917" s="18">
        <v>2.8034349651739099</v>
      </c>
      <c r="O917" s="16">
        <v>2.1467284159791499E-2</v>
      </c>
      <c r="P917" s="15">
        <v>715484.67</v>
      </c>
      <c r="Q917" s="16">
        <v>-0.114891357173644</v>
      </c>
      <c r="R917" s="17">
        <v>191118.19</v>
      </c>
      <c r="S917" s="16">
        <v>-0.14192009230283101</v>
      </c>
      <c r="T917" s="17">
        <v>259732.79</v>
      </c>
      <c r="U917" s="16">
        <v>-0.18992722928084901</v>
      </c>
      <c r="V917" s="18">
        <v>3.7436764653327899</v>
      </c>
      <c r="W917" s="16">
        <v>3.1499088705763602E-2</v>
      </c>
      <c r="X917" s="18">
        <v>2.7546952004019198</v>
      </c>
      <c r="Y917" s="16">
        <v>9.2628557358606395E-2</v>
      </c>
      <c r="Z917" s="15">
        <v>1360595.65</v>
      </c>
      <c r="AA917" s="16">
        <v>-0.16101134233539499</v>
      </c>
      <c r="AB917" s="17">
        <v>362838.47</v>
      </c>
      <c r="AC917" s="16">
        <v>-0.18825255277907599</v>
      </c>
      <c r="AD917" s="17">
        <v>492165.16</v>
      </c>
      <c r="AE917" s="16">
        <v>-0.25677185101222599</v>
      </c>
      <c r="AF917" s="18">
        <v>3.7498660216487001</v>
      </c>
      <c r="AG917" s="16">
        <v>3.3558726346405797E-2</v>
      </c>
      <c r="AH917" s="18">
        <v>2.7645102916264901</v>
      </c>
      <c r="AI917" s="16">
        <v>0.12884402832057601</v>
      </c>
      <c r="AJ917" s="15">
        <v>2679054.5099999998</v>
      </c>
      <c r="AK917" s="16">
        <v>-0.11736912732503101</v>
      </c>
      <c r="AL917" s="17">
        <v>715775.27</v>
      </c>
      <c r="AM917" s="16">
        <v>-0.124555112046446</v>
      </c>
      <c r="AN917" s="17">
        <v>952629.9</v>
      </c>
      <c r="AO917" s="16">
        <v>-0.22562613855539199</v>
      </c>
      <c r="AP917" s="18">
        <v>3.7428710131323801</v>
      </c>
      <c r="AQ917" s="16">
        <v>8.2083804706580901E-3</v>
      </c>
      <c r="AR917" s="18">
        <v>2.8122721216287698</v>
      </c>
      <c r="AS917" s="16">
        <v>0.13979941294558401</v>
      </c>
    </row>
    <row r="918" spans="1:45" x14ac:dyDescent="0.2">
      <c r="A918" s="123"/>
      <c r="B918" s="29"/>
      <c r="C918" s="29"/>
      <c r="D918" s="29"/>
      <c r="E918" s="14" t="s">
        <v>276</v>
      </c>
      <c r="F918" s="15">
        <v>108505.78</v>
      </c>
      <c r="G918" s="16">
        <v>4.4185582594214899E-3</v>
      </c>
      <c r="H918" s="17">
        <v>26465.67</v>
      </c>
      <c r="I918" s="16">
        <v>7.9168886642782006E-3</v>
      </c>
      <c r="J918" s="17">
        <v>46504.79</v>
      </c>
      <c r="K918" s="16">
        <v>2.1458797406584702E-3</v>
      </c>
      <c r="L918" s="18">
        <v>4.0998690001046603</v>
      </c>
      <c r="M918" s="16">
        <v>-3.4708520555627401E-3</v>
      </c>
      <c r="N918" s="18">
        <v>2.3332172879395898</v>
      </c>
      <c r="O918" s="16">
        <v>2.2678120667931501E-3</v>
      </c>
      <c r="P918" s="15">
        <v>376580.3</v>
      </c>
      <c r="Q918" s="16">
        <v>-3.2069246597034502E-3</v>
      </c>
      <c r="R918" s="17">
        <v>91891.78</v>
      </c>
      <c r="S918" s="16">
        <v>-5.6203168535056197E-3</v>
      </c>
      <c r="T918" s="17">
        <v>159571.60999999999</v>
      </c>
      <c r="U918" s="16">
        <v>-1.6844826445319701E-2</v>
      </c>
      <c r="V918" s="18">
        <v>4.09808472531493</v>
      </c>
      <c r="W918" s="16">
        <v>2.42703288764465E-3</v>
      </c>
      <c r="X918" s="18">
        <v>2.3599454815301999</v>
      </c>
      <c r="Y918" s="16">
        <v>1.38715659058246E-2</v>
      </c>
      <c r="Z918" s="15">
        <v>717167.92</v>
      </c>
      <c r="AA918" s="16">
        <v>1.86549749615849E-2</v>
      </c>
      <c r="AB918" s="17">
        <v>174507.27</v>
      </c>
      <c r="AC918" s="16">
        <v>1.22446334997599E-2</v>
      </c>
      <c r="AD918" s="17">
        <v>305690.71999999997</v>
      </c>
      <c r="AE918" s="16">
        <v>8.4451681952535506E-3</v>
      </c>
      <c r="AF918" s="18">
        <v>4.1096735969796603</v>
      </c>
      <c r="AG918" s="16">
        <v>6.3327986631670202E-3</v>
      </c>
      <c r="AH918" s="18">
        <v>2.3460572175694399</v>
      </c>
      <c r="AI918" s="16">
        <v>1.0124305305169E-2</v>
      </c>
      <c r="AJ918" s="15">
        <v>1376370.72</v>
      </c>
      <c r="AK918" s="16">
        <v>1.08993262327236E-2</v>
      </c>
      <c r="AL918" s="17">
        <v>333732.12</v>
      </c>
      <c r="AM918" s="16">
        <v>4.4475558487712197E-3</v>
      </c>
      <c r="AN918" s="17">
        <v>587612.16000000003</v>
      </c>
      <c r="AO918" s="16">
        <v>-5.3459066972411898E-4</v>
      </c>
      <c r="AP918" s="18">
        <v>4.1241781582186299</v>
      </c>
      <c r="AQ918" s="16">
        <v>6.4232028306351503E-3</v>
      </c>
      <c r="AR918" s="18">
        <v>2.34231150015684</v>
      </c>
      <c r="AS918" s="16">
        <v>1.14400326371567E-2</v>
      </c>
    </row>
    <row r="919" spans="1:45" x14ac:dyDescent="0.2">
      <c r="A919" s="123"/>
      <c r="B919" s="29"/>
      <c r="C919" s="29"/>
      <c r="D919" s="29"/>
      <c r="E919" s="14" t="s">
        <v>277</v>
      </c>
      <c r="F919" s="15">
        <v>56508.27</v>
      </c>
      <c r="G919" s="16">
        <v>5.4603631689535996E-3</v>
      </c>
      <c r="H919" s="17">
        <v>11986.46</v>
      </c>
      <c r="I919" s="16">
        <v>-6.7322768169428601E-2</v>
      </c>
      <c r="J919" s="17">
        <v>18940.84</v>
      </c>
      <c r="K919" s="16">
        <v>-0.107344382480784</v>
      </c>
      <c r="L919" s="18">
        <v>4.7143418490530102</v>
      </c>
      <c r="M919" s="16">
        <v>7.8036783631492995E-2</v>
      </c>
      <c r="N919" s="18">
        <v>2.9834088667662</v>
      </c>
      <c r="O919" s="16">
        <v>0.12636983785889799</v>
      </c>
      <c r="P919" s="15">
        <v>180116.79</v>
      </c>
      <c r="Q919" s="16">
        <v>-3.73671763563448E-3</v>
      </c>
      <c r="R919" s="17">
        <v>38719.839999999997</v>
      </c>
      <c r="S919" s="16">
        <v>-6.8491872004673104E-2</v>
      </c>
      <c r="T919" s="17">
        <v>61961.84</v>
      </c>
      <c r="U919" s="16">
        <v>-9.2693751208961395E-2</v>
      </c>
      <c r="V919" s="18">
        <v>4.6517958235364603</v>
      </c>
      <c r="W919" s="16">
        <v>6.9516467353211694E-2</v>
      </c>
      <c r="X919" s="18">
        <v>2.9068986653721098</v>
      </c>
      <c r="Y919" s="16">
        <v>9.8045212067986595E-2</v>
      </c>
      <c r="Z919" s="15">
        <v>361418.39</v>
      </c>
      <c r="AA919" s="16">
        <v>9.1897238664718203E-2</v>
      </c>
      <c r="AB919" s="17">
        <v>78675.56</v>
      </c>
      <c r="AC919" s="16">
        <v>4.4520069180126201E-2</v>
      </c>
      <c r="AD919" s="17">
        <v>128768.83</v>
      </c>
      <c r="AE919" s="16">
        <v>2.4142039619235601E-2</v>
      </c>
      <c r="AF919" s="18">
        <v>4.5937822368217001</v>
      </c>
      <c r="AG919" s="16">
        <v>4.5357835509833397E-2</v>
      </c>
      <c r="AH919" s="18">
        <v>2.8067226362156101</v>
      </c>
      <c r="AI919" s="16">
        <v>6.6158009752898497E-2</v>
      </c>
      <c r="AJ919" s="15">
        <v>710146.81</v>
      </c>
      <c r="AK919" s="16">
        <v>0.252865619903898</v>
      </c>
      <c r="AL919" s="17">
        <v>155217.25</v>
      </c>
      <c r="AM919" s="16">
        <v>0.201501446711708</v>
      </c>
      <c r="AN919" s="17">
        <v>254822.15</v>
      </c>
      <c r="AO919" s="16">
        <v>0.198137453163621</v>
      </c>
      <c r="AP919" s="18">
        <v>4.5751796916901997</v>
      </c>
      <c r="AQ919" s="16">
        <v>4.2749988635273198E-2</v>
      </c>
      <c r="AR919" s="18">
        <v>2.78683313047943</v>
      </c>
      <c r="AS919" s="16">
        <v>4.5677703001245497E-2</v>
      </c>
    </row>
    <row r="920" spans="1:45" x14ac:dyDescent="0.2">
      <c r="A920" s="123"/>
      <c r="B920" s="29"/>
      <c r="C920" s="29"/>
      <c r="D920" s="29"/>
      <c r="E920" s="14" t="s">
        <v>278</v>
      </c>
      <c r="F920" s="15">
        <v>247671.38</v>
      </c>
      <c r="G920" s="16">
        <v>0.20077760425282401</v>
      </c>
      <c r="H920" s="17">
        <v>63978.34</v>
      </c>
      <c r="I920" s="16">
        <v>0.29333329829369797</v>
      </c>
      <c r="J920" s="17">
        <v>114445.87</v>
      </c>
      <c r="K920" s="16">
        <v>0.33338075190475303</v>
      </c>
      <c r="L920" s="18">
        <v>3.8711754634459101</v>
      </c>
      <c r="M920" s="16">
        <v>-7.15636828982774E-2</v>
      </c>
      <c r="N920" s="18">
        <v>2.1640918977679102</v>
      </c>
      <c r="O920" s="16">
        <v>-9.9448823948075499E-2</v>
      </c>
      <c r="P920" s="15">
        <v>803707.18</v>
      </c>
      <c r="Q920" s="16">
        <v>0.210434554472721</v>
      </c>
      <c r="R920" s="17">
        <v>202651.87</v>
      </c>
      <c r="S920" s="16">
        <v>0.27536415668841602</v>
      </c>
      <c r="T920" s="17">
        <v>359506.07</v>
      </c>
      <c r="U920" s="16">
        <v>0.30645785934152697</v>
      </c>
      <c r="V920" s="18">
        <v>3.9659499811178698</v>
      </c>
      <c r="W920" s="16">
        <v>-5.0910637463961801E-2</v>
      </c>
      <c r="X920" s="18">
        <v>2.2355872322266999</v>
      </c>
      <c r="Y920" s="16">
        <v>-7.3498968361063802E-2</v>
      </c>
      <c r="Z920" s="15">
        <v>1431163.92</v>
      </c>
      <c r="AA920" s="16">
        <v>0.190048156007073</v>
      </c>
      <c r="AB920" s="17">
        <v>352739.22</v>
      </c>
      <c r="AC920" s="16">
        <v>0.24707082306007799</v>
      </c>
      <c r="AD920" s="17">
        <v>633499.93999999994</v>
      </c>
      <c r="AE920" s="16">
        <v>0.28082013417901303</v>
      </c>
      <c r="AF920" s="18">
        <v>4.0572860596562004</v>
      </c>
      <c r="AG920" s="16">
        <v>-4.5725283599436901E-2</v>
      </c>
      <c r="AH920" s="18">
        <v>2.25913820923172</v>
      </c>
      <c r="AI920" s="16">
        <v>-7.0870199296268602E-2</v>
      </c>
      <c r="AJ920" s="15">
        <v>2617248.54</v>
      </c>
      <c r="AK920" s="16">
        <v>0.22016306972789301</v>
      </c>
      <c r="AL920" s="17">
        <v>635512.11</v>
      </c>
      <c r="AM920" s="16">
        <v>0.27336642473432798</v>
      </c>
      <c r="AN920" s="17">
        <v>1149519.0900000001</v>
      </c>
      <c r="AO920" s="16">
        <v>0.30169432944825703</v>
      </c>
      <c r="AP920" s="18">
        <v>4.1183299245076501</v>
      </c>
      <c r="AQ920" s="16">
        <v>-4.17816537117622E-2</v>
      </c>
      <c r="AR920" s="18">
        <v>2.2768204223559301</v>
      </c>
      <c r="AS920" s="16">
        <v>-6.2634719899964206E-2</v>
      </c>
    </row>
    <row r="921" spans="1:45" x14ac:dyDescent="0.2">
      <c r="A921" s="123"/>
      <c r="B921" s="29"/>
      <c r="C921" s="29"/>
      <c r="D921" s="29"/>
      <c r="E921" s="14" t="s">
        <v>279</v>
      </c>
      <c r="F921" s="15">
        <v>97874</v>
      </c>
      <c r="G921" s="16">
        <v>0.228135667871078</v>
      </c>
      <c r="H921" s="17">
        <v>23672.94</v>
      </c>
      <c r="I921" s="16">
        <v>3.43806939583415E-2</v>
      </c>
      <c r="J921" s="17">
        <v>32747.15</v>
      </c>
      <c r="K921" s="16">
        <v>8.8115771225422796E-4</v>
      </c>
      <c r="L921" s="18">
        <v>4.1344252129224301</v>
      </c>
      <c r="M921" s="16">
        <v>0.187314955745433</v>
      </c>
      <c r="N921" s="18">
        <v>2.9887791762031202</v>
      </c>
      <c r="O921" s="16">
        <v>0.22705443938845499</v>
      </c>
      <c r="P921" s="15">
        <v>341126.96</v>
      </c>
      <c r="Q921" s="16">
        <v>0.208718398064106</v>
      </c>
      <c r="R921" s="17">
        <v>82528.12</v>
      </c>
      <c r="S921" s="16">
        <v>0.14543512953163601</v>
      </c>
      <c r="T921" s="17">
        <v>116278.99</v>
      </c>
      <c r="U921" s="16">
        <v>0.120884295549719</v>
      </c>
      <c r="V921" s="18">
        <v>4.13346335770159</v>
      </c>
      <c r="W921" s="16">
        <v>5.52482344053353E-2</v>
      </c>
      <c r="X921" s="18">
        <v>2.9336938685139899</v>
      </c>
      <c r="Y921" s="16">
        <v>7.8361435576461302E-2</v>
      </c>
      <c r="Z921" s="15">
        <v>619569.59</v>
      </c>
      <c r="AA921" s="16">
        <v>0.215912527088548</v>
      </c>
      <c r="AB921" s="17">
        <v>149850.32999999999</v>
      </c>
      <c r="AC921" s="16">
        <v>0.15409262988134501</v>
      </c>
      <c r="AD921" s="17">
        <v>215979.49</v>
      </c>
      <c r="AE921" s="16">
        <v>0.118720983656317</v>
      </c>
      <c r="AF921" s="18">
        <v>4.1345894266632603</v>
      </c>
      <c r="AG921" s="16">
        <v>5.3565801917961398E-2</v>
      </c>
      <c r="AH921" s="18">
        <v>2.8686501204350501</v>
      </c>
      <c r="AI921" s="16">
        <v>8.6877375907064694E-2</v>
      </c>
      <c r="AJ921" s="15">
        <v>1155451.8799999999</v>
      </c>
      <c r="AK921" s="16">
        <v>0.20981391240073599</v>
      </c>
      <c r="AL921" s="17">
        <v>282126.8</v>
      </c>
      <c r="AM921" s="16">
        <v>0.13186462740698501</v>
      </c>
      <c r="AN921" s="17">
        <v>411887.94</v>
      </c>
      <c r="AO921" s="16">
        <v>5.9851398770767901E-2</v>
      </c>
      <c r="AP921" s="18">
        <v>4.0955055670003704</v>
      </c>
      <c r="AQ921" s="16">
        <v>6.8868028124818403E-2</v>
      </c>
      <c r="AR921" s="18">
        <v>2.8052578572706</v>
      </c>
      <c r="AS921" s="16">
        <v>0.141493905470047</v>
      </c>
    </row>
    <row r="922" spans="1:45" x14ac:dyDescent="0.2">
      <c r="A922" s="123"/>
      <c r="B922" s="29"/>
      <c r="C922" s="29"/>
      <c r="D922" s="29"/>
      <c r="E922" s="14" t="s">
        <v>280</v>
      </c>
      <c r="F922" s="15">
        <v>76399.210000000006</v>
      </c>
      <c r="G922" s="16">
        <v>0.19572910570902399</v>
      </c>
      <c r="H922" s="17">
        <v>18001.73</v>
      </c>
      <c r="I922" s="16">
        <v>0.25565461098327102</v>
      </c>
      <c r="J922" s="17">
        <v>28288.66</v>
      </c>
      <c r="K922" s="16">
        <v>0.25193164633933202</v>
      </c>
      <c r="L922" s="18">
        <v>4.2439926607053904</v>
      </c>
      <c r="M922" s="16">
        <v>-4.7724513373403797E-2</v>
      </c>
      <c r="N922" s="18">
        <v>2.70070091690451</v>
      </c>
      <c r="O922" s="16">
        <v>-4.4892659111737301E-2</v>
      </c>
      <c r="P922" s="15">
        <v>212603.99</v>
      </c>
      <c r="Q922" s="16">
        <v>0.101528277036934</v>
      </c>
      <c r="R922" s="17">
        <v>48601.22</v>
      </c>
      <c r="S922" s="16">
        <v>0.13703634471175599</v>
      </c>
      <c r="T922" s="17">
        <v>76532.27</v>
      </c>
      <c r="U922" s="16">
        <v>0.132770265669894</v>
      </c>
      <c r="V922" s="18">
        <v>4.3744578839790398</v>
      </c>
      <c r="W922" s="16">
        <v>-3.1228612735174299E-2</v>
      </c>
      <c r="X922" s="18">
        <v>2.7779652949010898</v>
      </c>
      <c r="Y922" s="16">
        <v>-2.7580163056702699E-2</v>
      </c>
      <c r="Z922" s="15">
        <v>368585.73</v>
      </c>
      <c r="AA922" s="16">
        <v>0.12170699982309401</v>
      </c>
      <c r="AB922" s="17">
        <v>81833.7</v>
      </c>
      <c r="AC922" s="16">
        <v>0.148925810659466</v>
      </c>
      <c r="AD922" s="17">
        <v>130401.55</v>
      </c>
      <c r="AE922" s="16">
        <v>0.150532710606083</v>
      </c>
      <c r="AF922" s="18">
        <v>4.5040824256999299</v>
      </c>
      <c r="AG922" s="16">
        <v>-2.3690660079042299E-2</v>
      </c>
      <c r="AH922" s="18">
        <v>2.8265440863241298</v>
      </c>
      <c r="AI922" s="16">
        <v>-2.5054229677488601E-2</v>
      </c>
      <c r="AJ922" s="15">
        <v>733510.84</v>
      </c>
      <c r="AK922" s="16">
        <v>0.18229531595218901</v>
      </c>
      <c r="AL922" s="17">
        <v>161374.21</v>
      </c>
      <c r="AM922" s="16">
        <v>0.23897249578919999</v>
      </c>
      <c r="AN922" s="17">
        <v>256925.69</v>
      </c>
      <c r="AO922" s="16">
        <v>0.18414181991911799</v>
      </c>
      <c r="AP922" s="18">
        <v>4.5454031347388204</v>
      </c>
      <c r="AQ922" s="16">
        <v>-4.5745309140950201E-2</v>
      </c>
      <c r="AR922" s="18">
        <v>2.8549532746219302</v>
      </c>
      <c r="AS922" s="16">
        <v>-1.5593604886407399E-3</v>
      </c>
    </row>
    <row r="923" spans="1:45" x14ac:dyDescent="0.2">
      <c r="A923" s="123"/>
      <c r="B923" s="29"/>
      <c r="C923" s="29"/>
      <c r="D923" s="29"/>
      <c r="E923" s="14" t="s">
        <v>281</v>
      </c>
      <c r="F923" s="15">
        <v>61490.63</v>
      </c>
      <c r="G923" s="16">
        <v>-3.6247022293984403E-2</v>
      </c>
      <c r="H923" s="17">
        <v>14357.09</v>
      </c>
      <c r="I923" s="16">
        <v>-7.6687749806264402E-2</v>
      </c>
      <c r="J923" s="17">
        <v>24734.78</v>
      </c>
      <c r="K923" s="16">
        <v>-4.3335526313244999E-2</v>
      </c>
      <c r="L923" s="18">
        <v>4.2829452207933496</v>
      </c>
      <c r="M923" s="16">
        <v>4.37996219629865E-2</v>
      </c>
      <c r="N923" s="18">
        <v>2.4859986626119199</v>
      </c>
      <c r="O923" s="16">
        <v>7.4096030679838996E-3</v>
      </c>
      <c r="P923" s="15">
        <v>197019.49</v>
      </c>
      <c r="Q923" s="16">
        <v>7.1961390476158998E-3</v>
      </c>
      <c r="R923" s="17">
        <v>45333.78</v>
      </c>
      <c r="S923" s="16">
        <v>-4.51042662144438E-2</v>
      </c>
      <c r="T923" s="17">
        <v>79535.509999999995</v>
      </c>
      <c r="U923" s="16">
        <v>-1.9515370801457101E-3</v>
      </c>
      <c r="V923" s="18">
        <v>4.3459753411253201</v>
      </c>
      <c r="W923" s="16">
        <v>5.4770802100792403E-2</v>
      </c>
      <c r="X923" s="18">
        <v>2.4771261289454198</v>
      </c>
      <c r="Y923" s="16">
        <v>9.1655630639413902E-3</v>
      </c>
      <c r="Z923" s="15">
        <v>364217.69</v>
      </c>
      <c r="AA923" s="16">
        <v>5.4211327729149501E-2</v>
      </c>
      <c r="AB923" s="17">
        <v>82852.710000000006</v>
      </c>
      <c r="AC923" s="16">
        <v>-1.32710066112745E-3</v>
      </c>
      <c r="AD923" s="17">
        <v>148401.26999999999</v>
      </c>
      <c r="AE923" s="16">
        <v>5.8821074183337797E-2</v>
      </c>
      <c r="AF923" s="18">
        <v>4.3959659255563297</v>
      </c>
      <c r="AG923" s="16">
        <v>5.5612231419360399E-2</v>
      </c>
      <c r="AH923" s="18">
        <v>2.4542760988500998</v>
      </c>
      <c r="AI923" s="16">
        <v>-4.3536595243382301E-3</v>
      </c>
      <c r="AJ923" s="15">
        <v>734278</v>
      </c>
      <c r="AK923" s="16">
        <v>0.124948751097118</v>
      </c>
      <c r="AL923" s="17">
        <v>167975.74</v>
      </c>
      <c r="AM923" s="16">
        <v>9.3028677861807699E-2</v>
      </c>
      <c r="AN923" s="17">
        <v>300982.84999999998</v>
      </c>
      <c r="AO923" s="16">
        <v>0.13865090401548999</v>
      </c>
      <c r="AP923" s="18">
        <v>4.3713336223433199</v>
      </c>
      <c r="AQ923" s="16">
        <v>2.9203326391904798E-2</v>
      </c>
      <c r="AR923" s="18">
        <v>2.4396007945303202</v>
      </c>
      <c r="AS923" s="16">
        <v>-1.2033673244407799E-2</v>
      </c>
    </row>
    <row r="924" spans="1:45" x14ac:dyDescent="0.2">
      <c r="A924" s="123"/>
      <c r="B924" s="29"/>
      <c r="C924" s="29"/>
      <c r="D924" s="29"/>
      <c r="E924" s="14" t="s">
        <v>282</v>
      </c>
      <c r="F924" s="15">
        <v>187507.44</v>
      </c>
      <c r="G924" s="16">
        <v>0.12881270712138801</v>
      </c>
      <c r="H924" s="17">
        <v>41069.58</v>
      </c>
      <c r="I924" s="16">
        <v>8.9216697462261005E-2</v>
      </c>
      <c r="J924" s="17">
        <v>62274.66</v>
      </c>
      <c r="K924" s="16">
        <v>7.1353293042315996E-2</v>
      </c>
      <c r="L924" s="18">
        <v>4.5656040310127404</v>
      </c>
      <c r="M924" s="16">
        <v>3.63527383957487E-2</v>
      </c>
      <c r="N924" s="18">
        <v>3.0109749294496302</v>
      </c>
      <c r="O924" s="16">
        <v>5.3632554687823401E-2</v>
      </c>
      <c r="P924" s="15">
        <v>621941.42000000004</v>
      </c>
      <c r="Q924" s="16">
        <v>0.220806640149113</v>
      </c>
      <c r="R924" s="17">
        <v>135451.04999999999</v>
      </c>
      <c r="S924" s="16">
        <v>0.167319898241864</v>
      </c>
      <c r="T924" s="17">
        <v>202146.29</v>
      </c>
      <c r="U924" s="16">
        <v>0.127176064062023</v>
      </c>
      <c r="V924" s="18">
        <v>4.59163232769329</v>
      </c>
      <c r="W924" s="16">
        <v>4.5820123504968203E-2</v>
      </c>
      <c r="X924" s="18">
        <v>3.0766897576997301</v>
      </c>
      <c r="Y924" s="16">
        <v>8.3066504934172503E-2</v>
      </c>
      <c r="Z924" s="15">
        <v>1157199.71</v>
      </c>
      <c r="AA924" s="16">
        <v>0.22954308660803999</v>
      </c>
      <c r="AB924" s="17">
        <v>255196.71</v>
      </c>
      <c r="AC924" s="16">
        <v>0.22048095795599301</v>
      </c>
      <c r="AD924" s="17">
        <v>381160.02</v>
      </c>
      <c r="AE924" s="16">
        <v>0.128859433847822</v>
      </c>
      <c r="AF924" s="18">
        <v>4.5345400808654599</v>
      </c>
      <c r="AG924" s="16">
        <v>7.4250471447122402E-3</v>
      </c>
      <c r="AH924" s="18">
        <v>3.03599446237829</v>
      </c>
      <c r="AI924" s="16">
        <v>8.9190602249766895E-2</v>
      </c>
      <c r="AJ924" s="15">
        <v>2194885.61</v>
      </c>
      <c r="AK924" s="16">
        <v>0.27630187337036999</v>
      </c>
      <c r="AL924" s="17">
        <v>490364.28</v>
      </c>
      <c r="AM924" s="16">
        <v>0.33027871423428701</v>
      </c>
      <c r="AN924" s="17">
        <v>733128.88</v>
      </c>
      <c r="AO924" s="16">
        <v>0.15805025759087399</v>
      </c>
      <c r="AP924" s="18">
        <v>4.4760307785877096</v>
      </c>
      <c r="AQ924" s="16">
        <v>-4.0575587872189803E-2</v>
      </c>
      <c r="AR924" s="18">
        <v>2.9938605201311899</v>
      </c>
      <c r="AS924" s="16">
        <v>0.102112680347309</v>
      </c>
    </row>
    <row r="925" spans="1:45" x14ac:dyDescent="0.2">
      <c r="A925" s="123"/>
      <c r="B925" s="29"/>
      <c r="C925" s="29"/>
      <c r="D925" s="29"/>
      <c r="E925" s="14" t="s">
        <v>283</v>
      </c>
      <c r="F925" s="15">
        <v>205195.24</v>
      </c>
      <c r="G925" s="16">
        <v>0.27149549556695102</v>
      </c>
      <c r="H925" s="17">
        <v>45518.2</v>
      </c>
      <c r="I925" s="16">
        <v>0.235028553024895</v>
      </c>
      <c r="J925" s="17">
        <v>76373.03</v>
      </c>
      <c r="K925" s="16">
        <v>0.175348154413413</v>
      </c>
      <c r="L925" s="18">
        <v>4.5079823015848604</v>
      </c>
      <c r="M925" s="16">
        <v>2.9527206033203902E-2</v>
      </c>
      <c r="N925" s="18">
        <v>2.6867500215717501</v>
      </c>
      <c r="O925" s="16">
        <v>8.1803285939153994E-2</v>
      </c>
      <c r="P925" s="15">
        <v>678928.48</v>
      </c>
      <c r="Q925" s="16">
        <v>0.35306427104553001</v>
      </c>
      <c r="R925" s="17">
        <v>149347.26</v>
      </c>
      <c r="S925" s="16">
        <v>0.29950463905998898</v>
      </c>
      <c r="T925" s="17">
        <v>253354.78</v>
      </c>
      <c r="U925" s="16">
        <v>0.24845808357045901</v>
      </c>
      <c r="V925" s="18">
        <v>4.5459721189394404</v>
      </c>
      <c r="W925" s="16">
        <v>4.1215421919758202E-2</v>
      </c>
      <c r="X925" s="18">
        <v>2.6797539797749201</v>
      </c>
      <c r="Y925" s="16">
        <v>8.3788305632102794E-2</v>
      </c>
      <c r="Z925" s="15">
        <v>1259873.7</v>
      </c>
      <c r="AA925" s="16">
        <v>0.31183249926436302</v>
      </c>
      <c r="AB925" s="17">
        <v>279645.82</v>
      </c>
      <c r="AC925" s="16">
        <v>0.29033002581252298</v>
      </c>
      <c r="AD925" s="17">
        <v>473274.49</v>
      </c>
      <c r="AE925" s="16">
        <v>0.224420926085695</v>
      </c>
      <c r="AF925" s="18">
        <v>4.5052477451656499</v>
      </c>
      <c r="AG925" s="16">
        <v>1.6664320771966602E-2</v>
      </c>
      <c r="AH925" s="18">
        <v>2.6620359360590098</v>
      </c>
      <c r="AI925" s="16">
        <v>7.1390133340917802E-2</v>
      </c>
      <c r="AJ925" s="15">
        <v>2283967.4700000002</v>
      </c>
      <c r="AK925" s="16">
        <v>0.227097717563051</v>
      </c>
      <c r="AL925" s="17">
        <v>514399.41</v>
      </c>
      <c r="AM925" s="16">
        <v>0.246298647466409</v>
      </c>
      <c r="AN925" s="17">
        <v>876026.74</v>
      </c>
      <c r="AO925" s="16">
        <v>0.18732279392434001</v>
      </c>
      <c r="AP925" s="18">
        <v>4.4400662706825402</v>
      </c>
      <c r="AQ925" s="16">
        <v>-1.54063634285338E-2</v>
      </c>
      <c r="AR925" s="18">
        <v>2.6071892166213999</v>
      </c>
      <c r="AS925" s="16">
        <v>3.3499671565511799E-2</v>
      </c>
    </row>
    <row r="926" spans="1:45" x14ac:dyDescent="0.2">
      <c r="A926" s="123"/>
      <c r="B926" s="29"/>
      <c r="C926" s="29"/>
      <c r="D926" s="29"/>
      <c r="E926" s="14" t="s">
        <v>284</v>
      </c>
      <c r="F926" s="15">
        <v>67706.95</v>
      </c>
      <c r="G926" s="16">
        <v>-0.20124232410141299</v>
      </c>
      <c r="H926" s="17">
        <v>14258.94</v>
      </c>
      <c r="I926" s="16">
        <v>-0.272385751988586</v>
      </c>
      <c r="J926" s="17">
        <v>23038.94</v>
      </c>
      <c r="K926" s="16">
        <v>-0.26451602193401003</v>
      </c>
      <c r="L926" s="18">
        <v>4.7483859249004503</v>
      </c>
      <c r="M926" s="16">
        <v>9.7776298473551196E-2</v>
      </c>
      <c r="N926" s="18">
        <v>2.93880491029535</v>
      </c>
      <c r="O926" s="16">
        <v>8.6030015227495801E-2</v>
      </c>
      <c r="P926" s="15">
        <v>241196.46</v>
      </c>
      <c r="Q926" s="16">
        <v>-0.10982046306254301</v>
      </c>
      <c r="R926" s="17">
        <v>50778.73</v>
      </c>
      <c r="S926" s="16">
        <v>-0.192360570559518</v>
      </c>
      <c r="T926" s="17">
        <v>83709.440000000002</v>
      </c>
      <c r="U926" s="16">
        <v>-0.15615577442403999</v>
      </c>
      <c r="V926" s="18">
        <v>4.7499506190879499</v>
      </c>
      <c r="W926" s="16">
        <v>0.102199204853281</v>
      </c>
      <c r="X926" s="18">
        <v>2.88135316638123</v>
      </c>
      <c r="Y926" s="16">
        <v>5.4909792538867797E-2</v>
      </c>
      <c r="Z926" s="15">
        <v>442630.86</v>
      </c>
      <c r="AA926" s="16">
        <v>-9.1009389160851703E-2</v>
      </c>
      <c r="AB926" s="17">
        <v>92661.69</v>
      </c>
      <c r="AC926" s="16">
        <v>-0.172287020543093</v>
      </c>
      <c r="AD926" s="17">
        <v>157407.21</v>
      </c>
      <c r="AE926" s="16">
        <v>-0.12756862184326201</v>
      </c>
      <c r="AF926" s="18">
        <v>4.7768485552119797</v>
      </c>
      <c r="AG926" s="16">
        <v>9.8195429332968598E-2</v>
      </c>
      <c r="AH926" s="18">
        <v>2.8120113430636402</v>
      </c>
      <c r="AI926" s="16">
        <v>4.19049951638059E-2</v>
      </c>
      <c r="AJ926" s="15">
        <v>888606.88</v>
      </c>
      <c r="AK926" s="16">
        <v>-2.5993666749875601E-2</v>
      </c>
      <c r="AL926" s="17">
        <v>189472.56</v>
      </c>
      <c r="AM926" s="16">
        <v>-9.2085582104624294E-2</v>
      </c>
      <c r="AN926" s="17">
        <v>325450.49</v>
      </c>
      <c r="AO926" s="16">
        <v>-4.67604799000911E-2</v>
      </c>
      <c r="AP926" s="18">
        <v>4.6898974711694397</v>
      </c>
      <c r="AQ926" s="16">
        <v>7.2795314241132503E-2</v>
      </c>
      <c r="AR926" s="18">
        <v>2.73039035829997</v>
      </c>
      <c r="AS926" s="16">
        <v>2.17855142514853E-2</v>
      </c>
    </row>
    <row r="927" spans="1:45" x14ac:dyDescent="0.2">
      <c r="A927" s="123"/>
      <c r="B927" s="29"/>
      <c r="C927" s="29"/>
      <c r="D927" s="29"/>
      <c r="E927" s="14" t="s">
        <v>285</v>
      </c>
      <c r="F927" s="15">
        <v>25235.24</v>
      </c>
      <c r="G927" s="16">
        <v>7.1496841587694093E-2</v>
      </c>
      <c r="H927" s="17">
        <v>6446.07</v>
      </c>
      <c r="I927" s="16">
        <v>0.13376964639997699</v>
      </c>
      <c r="J927" s="17">
        <v>10108.59</v>
      </c>
      <c r="K927" s="16">
        <v>0.118691954918505</v>
      </c>
      <c r="L927" s="18">
        <v>3.9148256224335101</v>
      </c>
      <c r="M927" s="16">
        <v>-5.4925447166464803E-2</v>
      </c>
      <c r="N927" s="18">
        <v>2.496415424901</v>
      </c>
      <c r="O927" s="16">
        <v>-4.2187765026207497E-2</v>
      </c>
      <c r="P927" s="15">
        <v>94281.57</v>
      </c>
      <c r="Q927" s="16">
        <v>0.187673769034051</v>
      </c>
      <c r="R927" s="17">
        <v>25475.759999999998</v>
      </c>
      <c r="S927" s="16">
        <v>0.331094966024782</v>
      </c>
      <c r="T927" s="17">
        <v>41156.25</v>
      </c>
      <c r="U927" s="16">
        <v>0.36176840879274302</v>
      </c>
      <c r="V927" s="18">
        <v>3.7008344402679301</v>
      </c>
      <c r="W927" s="16">
        <v>-0.10774678039617799</v>
      </c>
      <c r="X927" s="18">
        <v>2.2908202277904302</v>
      </c>
      <c r="Y927" s="16">
        <v>-0.127844528213893</v>
      </c>
      <c r="Z927" s="15">
        <v>175760.16</v>
      </c>
      <c r="AA927" s="16">
        <v>0.22808748675995599</v>
      </c>
      <c r="AB927" s="17">
        <v>48497.36</v>
      </c>
      <c r="AC927" s="16">
        <v>0.40966478090727498</v>
      </c>
      <c r="AD927" s="17">
        <v>81244.100000000006</v>
      </c>
      <c r="AE927" s="16">
        <v>0.42265924040064301</v>
      </c>
      <c r="AF927" s="18">
        <v>3.62411809632524</v>
      </c>
      <c r="AG927" s="16">
        <v>-0.128808846334697</v>
      </c>
      <c r="AH927" s="18">
        <v>2.1633590623811401</v>
      </c>
      <c r="AI927" s="16">
        <v>-0.136766238966608</v>
      </c>
      <c r="AJ927" s="15">
        <v>337162.55</v>
      </c>
      <c r="AK927" s="16">
        <v>0.197706123803497</v>
      </c>
      <c r="AL927" s="17">
        <v>90030.41</v>
      </c>
      <c r="AM927" s="16">
        <v>0.28558195629755201</v>
      </c>
      <c r="AN927" s="17">
        <v>150955.22</v>
      </c>
      <c r="AO927" s="16">
        <v>0.247067036106278</v>
      </c>
      <c r="AP927" s="18">
        <v>3.74498516667868</v>
      </c>
      <c r="AQ927" s="16">
        <v>-6.8354905001261304E-2</v>
      </c>
      <c r="AR927" s="18">
        <v>2.2335269360012902</v>
      </c>
      <c r="AS927" s="16">
        <v>-3.9581602972122903E-2</v>
      </c>
    </row>
    <row r="928" spans="1:45" x14ac:dyDescent="0.2">
      <c r="A928" s="123"/>
      <c r="B928" s="29"/>
      <c r="C928" s="29"/>
      <c r="D928" s="29"/>
      <c r="E928" s="14" t="s">
        <v>286</v>
      </c>
      <c r="F928" s="15">
        <v>129576.97</v>
      </c>
      <c r="G928" s="16">
        <v>6.4309344580220001E-2</v>
      </c>
      <c r="H928" s="17">
        <v>33367.599999999999</v>
      </c>
      <c r="I928" s="16">
        <v>4.53027382510892E-2</v>
      </c>
      <c r="J928" s="17">
        <v>50828.44</v>
      </c>
      <c r="K928" s="16">
        <v>3.3704099373677798E-2</v>
      </c>
      <c r="L928" s="18">
        <v>3.88331705007253</v>
      </c>
      <c r="M928" s="16">
        <v>1.81828724192678E-2</v>
      </c>
      <c r="N928" s="18">
        <v>2.5493005490626901</v>
      </c>
      <c r="O928" s="16">
        <v>2.9607355939756799E-2</v>
      </c>
      <c r="P928" s="15">
        <v>431072.16</v>
      </c>
      <c r="Q928" s="16">
        <v>-0.10354954296270399</v>
      </c>
      <c r="R928" s="17">
        <v>109396.3</v>
      </c>
      <c r="S928" s="16">
        <v>-0.124891487673992</v>
      </c>
      <c r="T928" s="17">
        <v>165639.64000000001</v>
      </c>
      <c r="U928" s="16">
        <v>-0.18324297326830899</v>
      </c>
      <c r="V928" s="18">
        <v>3.9404637999639802</v>
      </c>
      <c r="W928" s="16">
        <v>2.43877695287887E-2</v>
      </c>
      <c r="X928" s="18">
        <v>2.60246979527364</v>
      </c>
      <c r="Y928" s="16">
        <v>9.7572996248962401E-2</v>
      </c>
      <c r="Z928" s="15">
        <v>796796.19</v>
      </c>
      <c r="AA928" s="16">
        <v>-0.201909163006045</v>
      </c>
      <c r="AB928" s="17">
        <v>203592.1</v>
      </c>
      <c r="AC928" s="16">
        <v>-0.23285415253018699</v>
      </c>
      <c r="AD928" s="17">
        <v>310910.94</v>
      </c>
      <c r="AE928" s="16">
        <v>-0.29794227324028499</v>
      </c>
      <c r="AF928" s="18">
        <v>3.9136891362680601</v>
      </c>
      <c r="AG928" s="16">
        <v>4.0337817934105201E-2</v>
      </c>
      <c r="AH928" s="18">
        <v>2.5627795213639</v>
      </c>
      <c r="AI928" s="16">
        <v>0.136788053993041</v>
      </c>
      <c r="AJ928" s="15">
        <v>1532023.7</v>
      </c>
      <c r="AK928" s="16">
        <v>-0.20432380169369699</v>
      </c>
      <c r="AL928" s="17">
        <v>394291.22</v>
      </c>
      <c r="AM928" s="16">
        <v>-0.228585452468478</v>
      </c>
      <c r="AN928" s="17">
        <v>605605.23</v>
      </c>
      <c r="AO928" s="16">
        <v>-0.30292529661331402</v>
      </c>
      <c r="AP928" s="18">
        <v>3.88551309866854</v>
      </c>
      <c r="AQ928" s="16">
        <v>3.1450859790519002E-2</v>
      </c>
      <c r="AR928" s="18">
        <v>2.5297398769161901</v>
      </c>
      <c r="AS928" s="16">
        <v>0.141450398989619</v>
      </c>
    </row>
    <row r="929" spans="1:45" x14ac:dyDescent="0.2">
      <c r="A929" s="123"/>
      <c r="B929" s="29"/>
      <c r="C929" s="29"/>
      <c r="D929" s="29"/>
      <c r="E929" s="14" t="s">
        <v>287</v>
      </c>
      <c r="F929" s="15">
        <v>144758.51999999999</v>
      </c>
      <c r="G929" s="16">
        <v>0.25092675470713999</v>
      </c>
      <c r="H929" s="17">
        <v>35515.74</v>
      </c>
      <c r="I929" s="16">
        <v>0.11029850354325201</v>
      </c>
      <c r="J929" s="17">
        <v>51414.03</v>
      </c>
      <c r="K929" s="16">
        <v>8.9698861024372203E-2</v>
      </c>
      <c r="L929" s="18">
        <v>4.0758976160992297</v>
      </c>
      <c r="M929" s="16">
        <v>0.12665805701359201</v>
      </c>
      <c r="N929" s="18">
        <v>2.81554509537572</v>
      </c>
      <c r="O929" s="16">
        <v>0.14795637533401201</v>
      </c>
      <c r="P929" s="15">
        <v>439762.8</v>
      </c>
      <c r="Q929" s="16">
        <v>-7.40219129205021E-2</v>
      </c>
      <c r="R929" s="17">
        <v>112471.11</v>
      </c>
      <c r="S929" s="16">
        <v>-7.9711559067132801E-2</v>
      </c>
      <c r="T929" s="17">
        <v>161834.95000000001</v>
      </c>
      <c r="U929" s="16">
        <v>-0.190486914005709</v>
      </c>
      <c r="V929" s="18">
        <v>3.9100067564017098</v>
      </c>
      <c r="W929" s="16">
        <v>6.1824596436995602E-3</v>
      </c>
      <c r="X929" s="18">
        <v>2.71735369893833</v>
      </c>
      <c r="Y929" s="16">
        <v>0.143870436562687</v>
      </c>
      <c r="Z929" s="15">
        <v>797954.13</v>
      </c>
      <c r="AA929" s="16">
        <v>-0.217389634904812</v>
      </c>
      <c r="AB929" s="17">
        <v>207181.13</v>
      </c>
      <c r="AC929" s="16">
        <v>-0.23339793678679299</v>
      </c>
      <c r="AD929" s="17">
        <v>301020.86</v>
      </c>
      <c r="AE929" s="16">
        <v>-0.34200743510675602</v>
      </c>
      <c r="AF929" s="18">
        <v>3.8514807308947501</v>
      </c>
      <c r="AG929" s="16">
        <v>2.0882153401573102E-2</v>
      </c>
      <c r="AH929" s="18">
        <v>2.6508266902167499</v>
      </c>
      <c r="AI929" s="16">
        <v>0.18939089413899701</v>
      </c>
      <c r="AJ929" s="15">
        <v>1557547.28</v>
      </c>
      <c r="AK929" s="16">
        <v>-0.26007613996323597</v>
      </c>
      <c r="AL929" s="17">
        <v>409048.74</v>
      </c>
      <c r="AM929" s="16">
        <v>-0.27855411958683501</v>
      </c>
      <c r="AN929" s="17">
        <v>597296.88</v>
      </c>
      <c r="AO929" s="16">
        <v>-0.379248941337471</v>
      </c>
      <c r="AP929" s="18">
        <v>3.8077302963945101</v>
      </c>
      <c r="AQ929" s="16">
        <v>2.5612426552380701E-2</v>
      </c>
      <c r="AR929" s="18">
        <v>2.6076601639037502</v>
      </c>
      <c r="AS929" s="16">
        <v>0.19198163210708899</v>
      </c>
    </row>
    <row r="930" spans="1:45" x14ac:dyDescent="0.2">
      <c r="A930" s="123"/>
      <c r="B930" s="29"/>
      <c r="C930" s="29"/>
      <c r="D930" s="29"/>
      <c r="E930" s="14" t="s">
        <v>288</v>
      </c>
      <c r="F930" s="15">
        <v>153562.15</v>
      </c>
      <c r="G930" s="16">
        <v>0.25276843589857401</v>
      </c>
      <c r="H930" s="17">
        <v>32852.230000000003</v>
      </c>
      <c r="I930" s="16">
        <v>0.15938503474919299</v>
      </c>
      <c r="J930" s="17">
        <v>50387.78</v>
      </c>
      <c r="K930" s="16">
        <v>0.155256165669061</v>
      </c>
      <c r="L930" s="18">
        <v>4.6743295660598996</v>
      </c>
      <c r="M930" s="16">
        <v>8.0545632684988197E-2</v>
      </c>
      <c r="N930" s="18">
        <v>3.0476069793112499</v>
      </c>
      <c r="O930" s="16">
        <v>8.4407487384443897E-2</v>
      </c>
      <c r="P930" s="15">
        <v>498085.01</v>
      </c>
      <c r="Q930" s="16">
        <v>0.33281238539736302</v>
      </c>
      <c r="R930" s="17">
        <v>107184.05</v>
      </c>
      <c r="S930" s="16">
        <v>0.25059023925414498</v>
      </c>
      <c r="T930" s="17">
        <v>163691.47</v>
      </c>
      <c r="U930" s="16">
        <v>0.228098881141368</v>
      </c>
      <c r="V930" s="18">
        <v>4.6470068074494302</v>
      </c>
      <c r="W930" s="16">
        <v>6.5746671901305995E-2</v>
      </c>
      <c r="X930" s="18">
        <v>3.0428281327060001</v>
      </c>
      <c r="Y930" s="16">
        <v>8.52647175760613E-2</v>
      </c>
      <c r="Z930" s="15">
        <v>930849.49</v>
      </c>
      <c r="AA930" s="16">
        <v>0.31974831860484298</v>
      </c>
      <c r="AB930" s="17">
        <v>203849.78</v>
      </c>
      <c r="AC930" s="16">
        <v>0.30521154854473398</v>
      </c>
      <c r="AD930" s="17">
        <v>310785.52</v>
      </c>
      <c r="AE930" s="16">
        <v>0.20685208604666</v>
      </c>
      <c r="AF930" s="18">
        <v>4.5663502310377799</v>
      </c>
      <c r="AG930" s="16">
        <v>1.1137481947901399E-2</v>
      </c>
      <c r="AH930" s="18">
        <v>2.99515077150313</v>
      </c>
      <c r="AI930" s="16">
        <v>9.3546039206844303E-2</v>
      </c>
      <c r="AJ930" s="15">
        <v>1755138.19</v>
      </c>
      <c r="AK930" s="16">
        <v>0.31023054210756901</v>
      </c>
      <c r="AL930" s="17">
        <v>390806.13</v>
      </c>
      <c r="AM930" s="16">
        <v>0.34978361491318999</v>
      </c>
      <c r="AN930" s="17">
        <v>592079.06999999995</v>
      </c>
      <c r="AO930" s="16">
        <v>0.205286916061511</v>
      </c>
      <c r="AP930" s="18">
        <v>4.4910712889790103</v>
      </c>
      <c r="AQ930" s="16">
        <v>-2.9303269330443402E-2</v>
      </c>
      <c r="AR930" s="18">
        <v>2.9643645231370899</v>
      </c>
      <c r="AS930" s="16">
        <v>8.7069414466871706E-2</v>
      </c>
    </row>
    <row r="931" spans="1:45" x14ac:dyDescent="0.2">
      <c r="A931" s="123"/>
      <c r="B931" s="29"/>
      <c r="C931" s="29"/>
      <c r="D931" s="29"/>
      <c r="E931" s="14" t="s">
        <v>289</v>
      </c>
      <c r="F931" s="15">
        <v>67409.48</v>
      </c>
      <c r="G931" s="16">
        <v>0.114348659754379</v>
      </c>
      <c r="H931" s="17">
        <v>16760.810000000001</v>
      </c>
      <c r="I931" s="16">
        <v>8.1336301918247006E-2</v>
      </c>
      <c r="J931" s="17">
        <v>22695.45</v>
      </c>
      <c r="K931" s="16">
        <v>7.0499193191203499E-2</v>
      </c>
      <c r="L931" s="18">
        <v>4.02185097259619</v>
      </c>
      <c r="M931" s="16">
        <v>3.0529223681447601E-2</v>
      </c>
      <c r="N931" s="18">
        <v>2.97017596037972</v>
      </c>
      <c r="O931" s="16">
        <v>4.0961699777145998E-2</v>
      </c>
      <c r="P931" s="15">
        <v>226321.78</v>
      </c>
      <c r="Q931" s="16">
        <v>0.183678998320049</v>
      </c>
      <c r="R931" s="17">
        <v>56353.95</v>
      </c>
      <c r="S931" s="16">
        <v>0.13438443576633499</v>
      </c>
      <c r="T931" s="17">
        <v>77175.149999999994</v>
      </c>
      <c r="U931" s="16">
        <v>0.13484156069195899</v>
      </c>
      <c r="V931" s="18">
        <v>4.0160766015514398</v>
      </c>
      <c r="W931" s="16">
        <v>4.3454900296135301E-2</v>
      </c>
      <c r="X931" s="18">
        <v>2.9325732441077199</v>
      </c>
      <c r="Y931" s="16">
        <v>4.3034586782592102E-2</v>
      </c>
      <c r="Z931" s="15">
        <v>415004.14</v>
      </c>
      <c r="AA931" s="16">
        <v>0.19814876026186101</v>
      </c>
      <c r="AB931" s="17">
        <v>103162.02</v>
      </c>
      <c r="AC931" s="16">
        <v>0.14816695329469401</v>
      </c>
      <c r="AD931" s="17">
        <v>143541</v>
      </c>
      <c r="AE931" s="16">
        <v>0.15069170487248101</v>
      </c>
      <c r="AF931" s="18">
        <v>4.0228384438381504</v>
      </c>
      <c r="AG931" s="16">
        <v>4.3531828558332403E-2</v>
      </c>
      <c r="AH931" s="18">
        <v>2.8911888589322898</v>
      </c>
      <c r="AI931" s="16">
        <v>4.1242198226013597E-2</v>
      </c>
      <c r="AJ931" s="15">
        <v>802296.44</v>
      </c>
      <c r="AK931" s="16">
        <v>0.24395174041218301</v>
      </c>
      <c r="AL931" s="17">
        <v>197809.73</v>
      </c>
      <c r="AM931" s="16">
        <v>0.194795766717031</v>
      </c>
      <c r="AN931" s="17">
        <v>280915.89</v>
      </c>
      <c r="AO931" s="16">
        <v>0.16513476080605499</v>
      </c>
      <c r="AP931" s="18">
        <v>4.0558997780341697</v>
      </c>
      <c r="AQ931" s="16">
        <v>4.1141737411925498E-2</v>
      </c>
      <c r="AR931" s="18">
        <v>2.85600234290769</v>
      </c>
      <c r="AS931" s="16">
        <v>6.7646234802574798E-2</v>
      </c>
    </row>
    <row r="932" spans="1:45" x14ac:dyDescent="0.2">
      <c r="A932" s="123"/>
      <c r="B932" s="29"/>
      <c r="C932" s="29"/>
      <c r="D932" s="29"/>
      <c r="E932" s="14" t="s">
        <v>290</v>
      </c>
      <c r="F932" s="15">
        <v>67704.37</v>
      </c>
      <c r="G932" s="16">
        <v>-0.12830126538796599</v>
      </c>
      <c r="H932" s="17">
        <v>15977.12</v>
      </c>
      <c r="I932" s="16">
        <v>-0.150367407366441</v>
      </c>
      <c r="J932" s="17">
        <v>29560.14</v>
      </c>
      <c r="K932" s="16">
        <v>-0.12435830519700999</v>
      </c>
      <c r="L932" s="18">
        <v>4.2375828685019599</v>
      </c>
      <c r="M932" s="16">
        <v>2.5971393011274799E-2</v>
      </c>
      <c r="N932" s="18">
        <v>2.2903940915029501</v>
      </c>
      <c r="O932" s="16">
        <v>-4.5029379189664501E-3</v>
      </c>
      <c r="P932" s="15">
        <v>208323.17</v>
      </c>
      <c r="Q932" s="16">
        <v>-4.05708203579557E-2</v>
      </c>
      <c r="R932" s="17">
        <v>48270.05</v>
      </c>
      <c r="S932" s="16">
        <v>-8.69107937171507E-2</v>
      </c>
      <c r="T932" s="17">
        <v>88849.4</v>
      </c>
      <c r="U932" s="16">
        <v>-4.5257773545434803E-2</v>
      </c>
      <c r="V932" s="18">
        <v>4.3157852540032602</v>
      </c>
      <c r="W932" s="16">
        <v>5.0750762401236903E-2</v>
      </c>
      <c r="X932" s="18">
        <v>2.3446772853840301</v>
      </c>
      <c r="Y932" s="16">
        <v>4.9091294567374802E-3</v>
      </c>
      <c r="Z932" s="15">
        <v>402835.22</v>
      </c>
      <c r="AA932" s="16">
        <v>1.78851362876517E-3</v>
      </c>
      <c r="AB932" s="17">
        <v>95815.81</v>
      </c>
      <c r="AC932" s="16">
        <v>-3.41861836217143E-2</v>
      </c>
      <c r="AD932" s="17">
        <v>177364.2</v>
      </c>
      <c r="AE932" s="16">
        <v>6.2035267347324303E-3</v>
      </c>
      <c r="AF932" s="18">
        <v>4.2042667071331996</v>
      </c>
      <c r="AG932" s="16">
        <v>3.7248066491097999E-2</v>
      </c>
      <c r="AH932" s="18">
        <v>2.2712318494938701</v>
      </c>
      <c r="AI932" s="16">
        <v>-4.3877933128445602E-3</v>
      </c>
      <c r="AJ932" s="15">
        <v>784623.15</v>
      </c>
      <c r="AK932" s="16">
        <v>9.0142026476442802E-2</v>
      </c>
      <c r="AL932" s="17">
        <v>187085.88</v>
      </c>
      <c r="AM932" s="16">
        <v>6.6228562401134297E-2</v>
      </c>
      <c r="AN932" s="17">
        <v>340457.62</v>
      </c>
      <c r="AO932" s="16">
        <v>5.6647286181135001E-2</v>
      </c>
      <c r="AP932" s="18">
        <v>4.1939196587150196</v>
      </c>
      <c r="AQ932" s="16">
        <v>2.24280842950366E-2</v>
      </c>
      <c r="AR932" s="18">
        <v>2.30461327315864</v>
      </c>
      <c r="AS932" s="16">
        <v>3.1699073790613902E-2</v>
      </c>
    </row>
    <row r="933" spans="1:45" x14ac:dyDescent="0.2">
      <c r="A933" s="123"/>
      <c r="B933" s="29"/>
      <c r="C933" s="29"/>
      <c r="D933" s="29"/>
      <c r="E933" s="14" t="s">
        <v>291</v>
      </c>
      <c r="F933" s="15">
        <v>148905.20000000001</v>
      </c>
      <c r="G933" s="16">
        <v>0.15661836794963199</v>
      </c>
      <c r="H933" s="17">
        <v>26509.200000000001</v>
      </c>
      <c r="I933" s="16">
        <v>9.8343444253762805E-2</v>
      </c>
      <c r="J933" s="17">
        <v>49784.74</v>
      </c>
      <c r="K933" s="16">
        <v>0.103881599238665</v>
      </c>
      <c r="L933" s="18">
        <v>5.6171140585155301</v>
      </c>
      <c r="M933" s="16">
        <v>5.3057105225827197E-2</v>
      </c>
      <c r="N933" s="18">
        <v>2.9909807704127802</v>
      </c>
      <c r="O933" s="16">
        <v>4.7773935852667003E-2</v>
      </c>
      <c r="P933" s="15">
        <v>509068.25</v>
      </c>
      <c r="Q933" s="16">
        <v>0.25233113926780998</v>
      </c>
      <c r="R933" s="17">
        <v>92175.48</v>
      </c>
      <c r="S933" s="16">
        <v>0.25145516969467202</v>
      </c>
      <c r="T933" s="17">
        <v>174390.44</v>
      </c>
      <c r="U933" s="16">
        <v>0.27088097576361297</v>
      </c>
      <c r="V933" s="18">
        <v>5.52281637155565</v>
      </c>
      <c r="W933" s="16">
        <v>6.99960809104464E-4</v>
      </c>
      <c r="X933" s="18">
        <v>2.9191293398881299</v>
      </c>
      <c r="Y933" s="16">
        <v>-1.4596045459455601E-2</v>
      </c>
      <c r="Z933" s="15">
        <v>964759.35</v>
      </c>
      <c r="AA933" s="16">
        <v>0.30852903095599099</v>
      </c>
      <c r="AB933" s="17">
        <v>176508.55</v>
      </c>
      <c r="AC933" s="16">
        <v>0.32591500417624197</v>
      </c>
      <c r="AD933" s="17">
        <v>338094.44</v>
      </c>
      <c r="AE933" s="16">
        <v>0.34325821876183998</v>
      </c>
      <c r="AF933" s="18">
        <v>5.4657938666427199</v>
      </c>
      <c r="AG933" s="16">
        <v>-1.31124341797858E-2</v>
      </c>
      <c r="AH933" s="18">
        <v>2.8535203063380798</v>
      </c>
      <c r="AI933" s="16">
        <v>-2.5854439095009601E-2</v>
      </c>
      <c r="AJ933" s="15">
        <v>1727123.72</v>
      </c>
      <c r="AK933" s="16">
        <v>0.619167704855066</v>
      </c>
      <c r="AL933" s="17">
        <v>317223.93</v>
      </c>
      <c r="AM933" s="16">
        <v>0.58933248561967999</v>
      </c>
      <c r="AN933" s="17">
        <v>615443.54</v>
      </c>
      <c r="AO933" s="16">
        <v>0.66107438269029195</v>
      </c>
      <c r="AP933" s="18">
        <v>5.4444937996953797</v>
      </c>
      <c r="AQ933" s="16">
        <v>1.8772169766449302E-2</v>
      </c>
      <c r="AR933" s="18">
        <v>2.8063073340570002</v>
      </c>
      <c r="AS933" s="16">
        <v>-2.5228658193713598E-2</v>
      </c>
    </row>
    <row r="934" spans="1:45" x14ac:dyDescent="0.2">
      <c r="A934" s="123"/>
      <c r="B934" s="29"/>
      <c r="C934" s="29"/>
      <c r="D934" s="29"/>
      <c r="E934" s="14" t="s">
        <v>292</v>
      </c>
      <c r="F934" s="15">
        <v>406665.47</v>
      </c>
      <c r="G934" s="16">
        <v>6.2140166602313697E-3</v>
      </c>
      <c r="H934" s="17">
        <v>82570.210000000006</v>
      </c>
      <c r="I934" s="16">
        <v>-1.5344229749407599E-2</v>
      </c>
      <c r="J934" s="17">
        <v>166554.72</v>
      </c>
      <c r="K934" s="16">
        <v>-1.15361823588392E-2</v>
      </c>
      <c r="L934" s="18">
        <v>4.9250870259382902</v>
      </c>
      <c r="M934" s="16">
        <v>2.1894195982980199E-2</v>
      </c>
      <c r="N934" s="18">
        <v>2.4416328159298</v>
      </c>
      <c r="O934" s="16">
        <v>1.79573583800255E-2</v>
      </c>
      <c r="P934" s="15">
        <v>1363092.33</v>
      </c>
      <c r="Q934" s="16">
        <v>5.2643702002930198E-2</v>
      </c>
      <c r="R934" s="17">
        <v>275044.71000000002</v>
      </c>
      <c r="S934" s="16">
        <v>4.2747716014433598E-2</v>
      </c>
      <c r="T934" s="17">
        <v>554204.93999999994</v>
      </c>
      <c r="U934" s="16">
        <v>4.6890095427469497E-2</v>
      </c>
      <c r="V934" s="18">
        <v>4.9558936436188903</v>
      </c>
      <c r="W934" s="16">
        <v>9.4902974482848502E-3</v>
      </c>
      <c r="X934" s="18">
        <v>2.4595456150210402</v>
      </c>
      <c r="Y934" s="16">
        <v>5.4959031521941903E-3</v>
      </c>
      <c r="Z934" s="15">
        <v>2497288.87</v>
      </c>
      <c r="AA934" s="16">
        <v>7.7317456094420497E-3</v>
      </c>
      <c r="AB934" s="17">
        <v>506822.68</v>
      </c>
      <c r="AC934" s="16">
        <v>6.3460103561634703E-3</v>
      </c>
      <c r="AD934" s="17">
        <v>1030289.24</v>
      </c>
      <c r="AE934" s="16">
        <v>1.18662916151913E-2</v>
      </c>
      <c r="AF934" s="18">
        <v>4.9273423793899704</v>
      </c>
      <c r="AG934" s="16">
        <v>1.37699681721611E-3</v>
      </c>
      <c r="AH934" s="18">
        <v>2.42387164016194</v>
      </c>
      <c r="AI934" s="16">
        <v>-4.08605963061547E-3</v>
      </c>
      <c r="AJ934" s="15">
        <v>4832285.53</v>
      </c>
      <c r="AK934" s="16">
        <v>4.2990366519908597E-2</v>
      </c>
      <c r="AL934" s="17">
        <v>993039.18</v>
      </c>
      <c r="AM934" s="16">
        <v>7.2242054978256906E-2</v>
      </c>
      <c r="AN934" s="17">
        <v>2038039.17</v>
      </c>
      <c r="AO934" s="16">
        <v>7.7362252394481398E-2</v>
      </c>
      <c r="AP934" s="18">
        <v>4.8661579797888699</v>
      </c>
      <c r="AQ934" s="16">
        <v>-2.7280862863508299E-2</v>
      </c>
      <c r="AR934" s="18">
        <v>2.3710464455891702</v>
      </c>
      <c r="AS934" s="16">
        <v>-3.19037406389353E-2</v>
      </c>
    </row>
    <row r="935" spans="1:45" x14ac:dyDescent="0.2">
      <c r="A935" s="123"/>
      <c r="B935" s="29"/>
      <c r="C935" s="29"/>
      <c r="D935" s="29"/>
      <c r="E935" s="14" t="s">
        <v>293</v>
      </c>
      <c r="F935" s="15">
        <v>40365.910000000003</v>
      </c>
      <c r="G935" s="16">
        <v>0.45278353023657902</v>
      </c>
      <c r="H935" s="17">
        <v>9532.2099999999991</v>
      </c>
      <c r="I935" s="16">
        <v>0.685091721630112</v>
      </c>
      <c r="J935" s="17">
        <v>13595.53</v>
      </c>
      <c r="K935" s="16">
        <v>0.74473679820232996</v>
      </c>
      <c r="L935" s="18">
        <v>4.2346853457907496</v>
      </c>
      <c r="M935" s="16">
        <v>-0.13786085849902799</v>
      </c>
      <c r="N935" s="18">
        <v>2.9690574769795699</v>
      </c>
      <c r="O935" s="16">
        <v>-0.167333702290547</v>
      </c>
      <c r="P935" s="15">
        <v>127463.24</v>
      </c>
      <c r="Q935" s="16">
        <v>0.50045880194011705</v>
      </c>
      <c r="R935" s="17">
        <v>30329.84</v>
      </c>
      <c r="S935" s="16">
        <v>0.80650141429615496</v>
      </c>
      <c r="T935" s="17">
        <v>42824.98</v>
      </c>
      <c r="U935" s="16">
        <v>0.78789333671777295</v>
      </c>
      <c r="V935" s="18">
        <v>4.2025688233106404</v>
      </c>
      <c r="W935" s="16">
        <v>-0.169411775675402</v>
      </c>
      <c r="X935" s="18">
        <v>2.9763759375953001</v>
      </c>
      <c r="Y935" s="16">
        <v>-0.16076716036390101</v>
      </c>
      <c r="Z935" s="15">
        <v>219971.14</v>
      </c>
      <c r="AA935" s="16">
        <v>0.43733517075005102</v>
      </c>
      <c r="AB935" s="17">
        <v>51729.41</v>
      </c>
      <c r="AC935" s="16">
        <v>0.704248413923931</v>
      </c>
      <c r="AD935" s="17">
        <v>75837.33</v>
      </c>
      <c r="AE935" s="16">
        <v>0.64148323967992604</v>
      </c>
      <c r="AF935" s="18">
        <v>4.2523419462932202</v>
      </c>
      <c r="AG935" s="16">
        <v>-0.156616395235087</v>
      </c>
      <c r="AH935" s="18">
        <v>2.90056546030827</v>
      </c>
      <c r="AI935" s="16">
        <v>-0.124368049575506</v>
      </c>
      <c r="AJ935" s="15">
        <v>397449.27</v>
      </c>
      <c r="AK935" s="16">
        <v>0.28947608761237997</v>
      </c>
      <c r="AL935" s="17">
        <v>91276.53</v>
      </c>
      <c r="AM935" s="16">
        <v>0.41367131604824198</v>
      </c>
      <c r="AN935" s="17">
        <v>135814.47</v>
      </c>
      <c r="AO935" s="16">
        <v>0.26807640326695598</v>
      </c>
      <c r="AP935" s="18">
        <v>4.3543424580228898</v>
      </c>
      <c r="AQ935" s="16">
        <v>-8.7852973336854295E-2</v>
      </c>
      <c r="AR935" s="18">
        <v>2.92641329013028</v>
      </c>
      <c r="AS935" s="16">
        <v>1.6875705825210301E-2</v>
      </c>
    </row>
    <row r="936" spans="1:45" x14ac:dyDescent="0.2">
      <c r="A936" s="123"/>
      <c r="B936" s="29"/>
      <c r="C936" s="29"/>
      <c r="D936" s="29"/>
      <c r="E936" s="14" t="s">
        <v>294</v>
      </c>
      <c r="F936" s="15">
        <v>219200.64000000001</v>
      </c>
      <c r="G936" s="16">
        <v>-7.8894203954499004E-2</v>
      </c>
      <c r="H936" s="17">
        <v>52840.59</v>
      </c>
      <c r="I936" s="16">
        <v>-7.6407060827634196E-2</v>
      </c>
      <c r="J936" s="17">
        <v>93849.21</v>
      </c>
      <c r="K936" s="16">
        <v>-8.5388141248445404E-2</v>
      </c>
      <c r="L936" s="18">
        <v>4.1483382377070397</v>
      </c>
      <c r="M936" s="16">
        <v>-2.6928996762289798E-3</v>
      </c>
      <c r="N936" s="18">
        <v>2.33566846220655</v>
      </c>
      <c r="O936" s="16">
        <v>7.1002111243240401E-3</v>
      </c>
      <c r="P936" s="15">
        <v>699691.93</v>
      </c>
      <c r="Q936" s="16">
        <v>3.2524467917270802E-2</v>
      </c>
      <c r="R936" s="17">
        <v>164364.21</v>
      </c>
      <c r="S936" s="16">
        <v>8.7867023763265103E-3</v>
      </c>
      <c r="T936" s="17">
        <v>291218.36</v>
      </c>
      <c r="U936" s="16">
        <v>7.6685245306487102E-3</v>
      </c>
      <c r="V936" s="18">
        <v>4.25696038085177</v>
      </c>
      <c r="W936" s="16">
        <v>2.3531005598137901E-2</v>
      </c>
      <c r="X936" s="18">
        <v>2.4026367362277599</v>
      </c>
      <c r="Y936" s="16">
        <v>2.4666785536641998E-2</v>
      </c>
      <c r="Z936" s="15">
        <v>1349032.64</v>
      </c>
      <c r="AA936" s="16">
        <v>5.5391257165729901E-2</v>
      </c>
      <c r="AB936" s="17">
        <v>325932.51</v>
      </c>
      <c r="AC936" s="16">
        <v>4.4930076336406499E-2</v>
      </c>
      <c r="AD936" s="17">
        <v>585053.47</v>
      </c>
      <c r="AE936" s="16">
        <v>4.9872836129451398E-2</v>
      </c>
      <c r="AF936" s="18">
        <v>4.1389938058035396</v>
      </c>
      <c r="AG936" s="16">
        <v>1.00113692449174E-2</v>
      </c>
      <c r="AH936" s="18">
        <v>2.3058279442390099</v>
      </c>
      <c r="AI936" s="16">
        <v>5.2562756615584698E-3</v>
      </c>
      <c r="AJ936" s="15">
        <v>2547970.9300000002</v>
      </c>
      <c r="AK936" s="16">
        <v>0.11750570109844501</v>
      </c>
      <c r="AL936" s="17">
        <v>613319.9</v>
      </c>
      <c r="AM936" s="16">
        <v>0.11163766029343</v>
      </c>
      <c r="AN936" s="17">
        <v>1095788.1299999999</v>
      </c>
      <c r="AO936" s="16">
        <v>9.1272151194874598E-2</v>
      </c>
      <c r="AP936" s="18">
        <v>4.1543914195512004</v>
      </c>
      <c r="AQ936" s="16">
        <v>5.2787351621989397E-3</v>
      </c>
      <c r="AR936" s="18">
        <v>2.3252404915172802</v>
      </c>
      <c r="AS936" s="16">
        <v>2.40394202993695E-2</v>
      </c>
    </row>
    <row r="937" spans="1:45" x14ac:dyDescent="0.2">
      <c r="A937" s="123"/>
      <c r="B937" s="29"/>
      <c r="C937" s="29"/>
      <c r="D937" s="29"/>
      <c r="E937" s="14" t="s">
        <v>295</v>
      </c>
      <c r="F937" s="15">
        <v>224166.05</v>
      </c>
      <c r="G937" s="16">
        <v>0.16857501138386299</v>
      </c>
      <c r="H937" s="17">
        <v>58464.97</v>
      </c>
      <c r="I937" s="16">
        <v>0.127907887507408</v>
      </c>
      <c r="J937" s="17">
        <v>112526.12</v>
      </c>
      <c r="K937" s="16">
        <v>0.131484819098972</v>
      </c>
      <c r="L937" s="18">
        <v>3.8341942192051102</v>
      </c>
      <c r="M937" s="16">
        <v>3.60553590651152E-2</v>
      </c>
      <c r="N937" s="18">
        <v>1.99212458405213</v>
      </c>
      <c r="O937" s="16">
        <v>3.2780105980058302E-2</v>
      </c>
      <c r="P937" s="15">
        <v>698239.72</v>
      </c>
      <c r="Q937" s="16">
        <v>0.155286566578412</v>
      </c>
      <c r="R937" s="17">
        <v>182453</v>
      </c>
      <c r="S937" s="16">
        <v>0.139553362386001</v>
      </c>
      <c r="T937" s="17">
        <v>349382.39</v>
      </c>
      <c r="U937" s="16">
        <v>0.13890370722714501</v>
      </c>
      <c r="V937" s="18">
        <v>3.8269566408883402</v>
      </c>
      <c r="W937" s="16">
        <v>1.38064655080904E-2</v>
      </c>
      <c r="X937" s="18">
        <v>1.99849717668941</v>
      </c>
      <c r="Y937" s="16">
        <v>1.4384762510918201E-2</v>
      </c>
      <c r="Z937" s="15">
        <v>1357108.75</v>
      </c>
      <c r="AA937" s="16">
        <v>0.208911267464963</v>
      </c>
      <c r="AB937" s="17">
        <v>362811.12</v>
      </c>
      <c r="AC937" s="16">
        <v>0.233496481021956</v>
      </c>
      <c r="AD937" s="17">
        <v>702007.18</v>
      </c>
      <c r="AE937" s="16">
        <v>0.238361994769791</v>
      </c>
      <c r="AF937" s="18">
        <v>3.74053791405291</v>
      </c>
      <c r="AG937" s="16">
        <v>-1.99313203849797E-2</v>
      </c>
      <c r="AH937" s="18">
        <v>1.9331835751309601</v>
      </c>
      <c r="AI937" s="16">
        <v>-2.3782001893802501E-2</v>
      </c>
      <c r="AJ937" s="15">
        <v>2447429.7200000002</v>
      </c>
      <c r="AK937" s="16">
        <v>0.27885164717765298</v>
      </c>
      <c r="AL937" s="17">
        <v>644666.38</v>
      </c>
      <c r="AM937" s="16">
        <v>0.26709785357524701</v>
      </c>
      <c r="AN937" s="17">
        <v>1248255.4099999999</v>
      </c>
      <c r="AO937" s="16">
        <v>0.27118419146406197</v>
      </c>
      <c r="AP937" s="18">
        <v>3.7964283479464198</v>
      </c>
      <c r="AQ937" s="16">
        <v>9.2761530368329799E-3</v>
      </c>
      <c r="AR937" s="18">
        <v>1.9606802425154299</v>
      </c>
      <c r="AS937" s="16">
        <v>6.0317425004793599E-3</v>
      </c>
    </row>
    <row r="938" spans="1:45" x14ac:dyDescent="0.2">
      <c r="A938" s="123"/>
      <c r="B938" s="29"/>
      <c r="C938" s="29"/>
      <c r="D938" s="29"/>
      <c r="E938" s="14" t="s">
        <v>296</v>
      </c>
      <c r="F938" s="15">
        <v>253339.62</v>
      </c>
      <c r="G938" s="16">
        <v>0.53258199558881403</v>
      </c>
      <c r="H938" s="17">
        <v>63727.85</v>
      </c>
      <c r="I938" s="16">
        <v>0.43838600107301401</v>
      </c>
      <c r="J938" s="17">
        <v>117036.55</v>
      </c>
      <c r="K938" s="16">
        <v>0.49642517218858401</v>
      </c>
      <c r="L938" s="18">
        <v>3.97533605794013</v>
      </c>
      <c r="M938" s="16">
        <v>6.5487285363964698E-2</v>
      </c>
      <c r="N938" s="18">
        <v>2.1646196850471102</v>
      </c>
      <c r="O938" s="16">
        <v>2.41621325758304E-2</v>
      </c>
      <c r="P938" s="15">
        <v>780814.89</v>
      </c>
      <c r="Q938" s="16">
        <v>0.48366789837129498</v>
      </c>
      <c r="R938" s="17">
        <v>191712.7</v>
      </c>
      <c r="S938" s="16">
        <v>0.37720564592484801</v>
      </c>
      <c r="T938" s="17">
        <v>346570.14</v>
      </c>
      <c r="U938" s="16">
        <v>0.423049600179354</v>
      </c>
      <c r="V938" s="18">
        <v>4.0728386278008699</v>
      </c>
      <c r="W938" s="16">
        <v>7.7303090327482504E-2</v>
      </c>
      <c r="X938" s="18">
        <v>2.25297796861553</v>
      </c>
      <c r="Y938" s="16">
        <v>4.2597459838575498E-2</v>
      </c>
      <c r="Z938" s="15">
        <v>1490770.33</v>
      </c>
      <c r="AA938" s="16">
        <v>0.39180019737292199</v>
      </c>
      <c r="AB938" s="17">
        <v>375261.11</v>
      </c>
      <c r="AC938" s="16">
        <v>0.27475390080130002</v>
      </c>
      <c r="AD938" s="17">
        <v>693591.87</v>
      </c>
      <c r="AE938" s="16">
        <v>0.30054416673321699</v>
      </c>
      <c r="AF938" s="18">
        <v>3.97262143684434</v>
      </c>
      <c r="AG938" s="16">
        <v>9.1818739678339797E-2</v>
      </c>
      <c r="AH938" s="18">
        <v>2.1493480452704801</v>
      </c>
      <c r="AI938" s="16">
        <v>7.0167575215017597E-2</v>
      </c>
      <c r="AJ938" s="15">
        <v>2676404.2599999998</v>
      </c>
      <c r="AK938" s="16">
        <v>0.44279055864245098</v>
      </c>
      <c r="AL938" s="17">
        <v>669902.84</v>
      </c>
      <c r="AM938" s="16">
        <v>0.33055523423393102</v>
      </c>
      <c r="AN938" s="17">
        <v>1246514.4099999999</v>
      </c>
      <c r="AO938" s="16">
        <v>0.35174423850214098</v>
      </c>
      <c r="AP938" s="18">
        <v>3.9952125893360901</v>
      </c>
      <c r="AQ938" s="16">
        <v>8.4352247483464704E-2</v>
      </c>
      <c r="AR938" s="18">
        <v>2.1471105656933398</v>
      </c>
      <c r="AS938" s="16">
        <v>6.7354694436276896E-2</v>
      </c>
    </row>
    <row r="939" spans="1:45" x14ac:dyDescent="0.2">
      <c r="A939" s="123"/>
      <c r="B939" s="29"/>
      <c r="C939" s="29"/>
      <c r="D939" s="29"/>
      <c r="E939" s="14" t="s">
        <v>297</v>
      </c>
      <c r="F939" s="15">
        <v>61680.63</v>
      </c>
      <c r="G939" s="16">
        <v>0.32791158541508098</v>
      </c>
      <c r="H939" s="17">
        <v>14709.6</v>
      </c>
      <c r="I939" s="16">
        <v>0.45293058437844802</v>
      </c>
      <c r="J939" s="17">
        <v>22556.080000000002</v>
      </c>
      <c r="K939" s="16">
        <v>0.41738941372970201</v>
      </c>
      <c r="L939" s="18">
        <v>4.1932227932778599</v>
      </c>
      <c r="M939" s="16">
        <v>-8.6046092158524504E-2</v>
      </c>
      <c r="N939" s="18">
        <v>2.73454563026909</v>
      </c>
      <c r="O939" s="16">
        <v>-6.3128613384496504E-2</v>
      </c>
      <c r="P939" s="15">
        <v>187943.39</v>
      </c>
      <c r="Q939" s="16">
        <v>0.31578824298531399</v>
      </c>
      <c r="R939" s="17">
        <v>44728.800000000003</v>
      </c>
      <c r="S939" s="16">
        <v>0.46454162186374098</v>
      </c>
      <c r="T939" s="17">
        <v>68615.05</v>
      </c>
      <c r="U939" s="16">
        <v>0.40161436278324902</v>
      </c>
      <c r="V939" s="18">
        <v>4.2018428842267204</v>
      </c>
      <c r="W939" s="16">
        <v>-0.10156992239601</v>
      </c>
      <c r="X939" s="18">
        <v>2.73909863798103</v>
      </c>
      <c r="Y939" s="16">
        <v>-6.1233761637192401E-2</v>
      </c>
      <c r="Z939" s="15">
        <v>342981.96</v>
      </c>
      <c r="AA939" s="16">
        <v>0.30484348758497898</v>
      </c>
      <c r="AB939" s="17">
        <v>81604.649999999994</v>
      </c>
      <c r="AC939" s="16">
        <v>0.44094145325850498</v>
      </c>
      <c r="AD939" s="17">
        <v>128813.56</v>
      </c>
      <c r="AE939" s="16">
        <v>0.364338546577406</v>
      </c>
      <c r="AF939" s="18">
        <v>4.2029707865912096</v>
      </c>
      <c r="AG939" s="16">
        <v>-9.4450725507103803E-2</v>
      </c>
      <c r="AH939" s="18">
        <v>2.6626230965125099</v>
      </c>
      <c r="AI939" s="16">
        <v>-4.3607255062665898E-2</v>
      </c>
      <c r="AJ939" s="15">
        <v>639785.5</v>
      </c>
      <c r="AK939" s="16">
        <v>0.224095224751407</v>
      </c>
      <c r="AL939" s="17">
        <v>149661.5</v>
      </c>
      <c r="AM939" s="16">
        <v>0.29578884966082197</v>
      </c>
      <c r="AN939" s="17">
        <v>240400.57</v>
      </c>
      <c r="AO939" s="16">
        <v>0.19633324729110099</v>
      </c>
      <c r="AP939" s="18">
        <v>4.2748836541127799</v>
      </c>
      <c r="AQ939" s="16">
        <v>-5.53281693450145E-2</v>
      </c>
      <c r="AR939" s="18">
        <v>2.66133104426499</v>
      </c>
      <c r="AS939" s="16">
        <v>2.3205889766224098E-2</v>
      </c>
    </row>
    <row r="940" spans="1:45" x14ac:dyDescent="0.2">
      <c r="A940" s="123"/>
      <c r="B940" s="29"/>
      <c r="C940" s="29"/>
      <c r="D940" s="29"/>
      <c r="E940" s="14" t="s">
        <v>298</v>
      </c>
      <c r="F940" s="15">
        <v>100801.71</v>
      </c>
      <c r="G940" s="16">
        <v>-4.6055959768578096E-3</v>
      </c>
      <c r="H940" s="17">
        <v>23956.92</v>
      </c>
      <c r="I940" s="16">
        <v>-1.4086466185526199E-2</v>
      </c>
      <c r="J940" s="17">
        <v>34671.040000000001</v>
      </c>
      <c r="K940" s="16">
        <v>-5.79916832969029E-2</v>
      </c>
      <c r="L940" s="18">
        <v>4.2076239349632596</v>
      </c>
      <c r="M940" s="16">
        <v>9.6163303205579007E-3</v>
      </c>
      <c r="N940" s="18">
        <v>2.90737485809482</v>
      </c>
      <c r="O940" s="16">
        <v>5.6672628440149302E-2</v>
      </c>
      <c r="P940" s="15">
        <v>311566.17</v>
      </c>
      <c r="Q940" s="16">
        <v>5.6061964079758199E-2</v>
      </c>
      <c r="R940" s="17">
        <v>74558.12</v>
      </c>
      <c r="S940" s="16">
        <v>5.6015410055485999E-2</v>
      </c>
      <c r="T940" s="17">
        <v>107851.05</v>
      </c>
      <c r="U940" s="16">
        <v>2.1281461388882001E-2</v>
      </c>
      <c r="V940" s="18">
        <v>4.1788361884661303</v>
      </c>
      <c r="W940" s="16">
        <v>4.4084606937428701E-5</v>
      </c>
      <c r="X940" s="18">
        <v>2.8888561585631298</v>
      </c>
      <c r="Y940" s="16">
        <v>3.4055746633819099E-2</v>
      </c>
      <c r="Z940" s="15">
        <v>574266.18000000005</v>
      </c>
      <c r="AA940" s="16">
        <v>6.0342409399363799E-2</v>
      </c>
      <c r="AB940" s="17">
        <v>136712.26999999999</v>
      </c>
      <c r="AC940" s="16">
        <v>7.2546681405341401E-2</v>
      </c>
      <c r="AD940" s="17">
        <v>202425.11</v>
      </c>
      <c r="AE940" s="16">
        <v>4.78387770795064E-2</v>
      </c>
      <c r="AF940" s="18">
        <v>4.2005460080503401</v>
      </c>
      <c r="AG940" s="16">
        <v>-1.1378779327335701E-2</v>
      </c>
      <c r="AH940" s="18">
        <v>2.8369315447080701</v>
      </c>
      <c r="AI940" s="16">
        <v>1.19327825934319E-2</v>
      </c>
      <c r="AJ940" s="15">
        <v>1124141.74</v>
      </c>
      <c r="AK940" s="16">
        <v>0.130530821886811</v>
      </c>
      <c r="AL940" s="17">
        <v>263416.23</v>
      </c>
      <c r="AM940" s="16">
        <v>0.18540659978787299</v>
      </c>
      <c r="AN940" s="17">
        <v>404577.69</v>
      </c>
      <c r="AO940" s="16">
        <v>0.11260095842960501</v>
      </c>
      <c r="AP940" s="18">
        <v>4.2675492698380797</v>
      </c>
      <c r="AQ940" s="16">
        <v>-4.6292789251284598E-2</v>
      </c>
      <c r="AR940" s="18">
        <v>2.7785559307533698</v>
      </c>
      <c r="AS940" s="16">
        <v>1.6115268750544299E-2</v>
      </c>
    </row>
    <row r="941" spans="1:45" x14ac:dyDescent="0.2">
      <c r="A941" s="123"/>
      <c r="B941" s="29"/>
      <c r="C941" s="29"/>
      <c r="D941" s="29"/>
      <c r="E941" s="14" t="s">
        <v>299</v>
      </c>
      <c r="F941" s="15">
        <v>617285.01</v>
      </c>
      <c r="G941" s="16">
        <v>4.04378615379717E-2</v>
      </c>
      <c r="H941" s="17">
        <v>177025.06</v>
      </c>
      <c r="I941" s="16">
        <v>-2.8015598086329301E-2</v>
      </c>
      <c r="J941" s="17">
        <v>222912.71</v>
      </c>
      <c r="K941" s="16">
        <v>-4.7958908678882403E-2</v>
      </c>
      <c r="L941" s="18">
        <v>3.4869922371442801</v>
      </c>
      <c r="M941" s="16">
        <v>7.0426500147047599E-2</v>
      </c>
      <c r="N941" s="18">
        <v>2.7691781684409098</v>
      </c>
      <c r="O941" s="16">
        <v>9.2849742540197094E-2</v>
      </c>
      <c r="P941" s="15">
        <v>2038413.01</v>
      </c>
      <c r="Q941" s="16">
        <v>3.5718683142706299E-2</v>
      </c>
      <c r="R941" s="17">
        <v>576650.1</v>
      </c>
      <c r="S941" s="16">
        <v>0.12703485555750599</v>
      </c>
      <c r="T941" s="17">
        <v>722882.08</v>
      </c>
      <c r="U941" s="16">
        <v>-4.2502333900468398E-2</v>
      </c>
      <c r="V941" s="18">
        <v>3.53492180093266</v>
      </c>
      <c r="W941" s="16">
        <v>-8.1023379147958097E-2</v>
      </c>
      <c r="X941" s="18">
        <v>2.8198416676755902</v>
      </c>
      <c r="Y941" s="16">
        <v>8.1693167317907101E-2</v>
      </c>
      <c r="Z941" s="15">
        <v>3724271.36</v>
      </c>
      <c r="AA941" s="16">
        <v>-7.2455105366104805E-2</v>
      </c>
      <c r="AB941" s="17">
        <v>1057411.5</v>
      </c>
      <c r="AC941" s="16">
        <v>4.13776786401737E-2</v>
      </c>
      <c r="AD941" s="17">
        <v>1336783.75</v>
      </c>
      <c r="AE941" s="16">
        <v>-0.155617851744172</v>
      </c>
      <c r="AF941" s="18">
        <v>3.5220643618874998</v>
      </c>
      <c r="AG941" s="16">
        <v>-0.109309798299999</v>
      </c>
      <c r="AH941" s="18">
        <v>2.7859938901860501</v>
      </c>
      <c r="AI941" s="16">
        <v>9.8489465403609297E-2</v>
      </c>
      <c r="AJ941" s="15">
        <v>6997336.2699999996</v>
      </c>
      <c r="AK941" s="16">
        <v>-8.1137488455268095E-2</v>
      </c>
      <c r="AL941" s="17">
        <v>1999246.77</v>
      </c>
      <c r="AM941" s="16">
        <v>4.8823831552886499E-2</v>
      </c>
      <c r="AN941" s="17">
        <v>2518595.29</v>
      </c>
      <c r="AO941" s="16">
        <v>-0.17362899105485699</v>
      </c>
      <c r="AP941" s="18">
        <v>3.4999862823337198</v>
      </c>
      <c r="AQ941" s="16">
        <v>-0.123911486465495</v>
      </c>
      <c r="AR941" s="18">
        <v>2.7782694177912202</v>
      </c>
      <c r="AS941" s="16">
        <v>0.11192491217431901</v>
      </c>
    </row>
    <row r="942" spans="1:45" x14ac:dyDescent="0.2">
      <c r="A942" s="123"/>
      <c r="B942" s="29"/>
      <c r="C942" s="29"/>
      <c r="D942" s="29"/>
      <c r="E942" s="14" t="s">
        <v>300</v>
      </c>
      <c r="F942" s="15">
        <v>175092.16</v>
      </c>
      <c r="G942" s="16">
        <v>2.8017701719197399E-2</v>
      </c>
      <c r="H942" s="17">
        <v>42638.36</v>
      </c>
      <c r="I942" s="16">
        <v>-2.8217864431177901E-2</v>
      </c>
      <c r="J942" s="17">
        <v>61095.11</v>
      </c>
      <c r="K942" s="16">
        <v>1.8743716757908001E-2</v>
      </c>
      <c r="L942" s="18">
        <v>4.1064468708458799</v>
      </c>
      <c r="M942" s="16">
        <v>5.7868491395407798E-2</v>
      </c>
      <c r="N942" s="18">
        <v>2.8658948318449702</v>
      </c>
      <c r="O942" s="16">
        <v>9.1033542673553004E-3</v>
      </c>
      <c r="P942" s="15">
        <v>588091.07999999996</v>
      </c>
      <c r="Q942" s="16">
        <v>8.8921379887437299E-2</v>
      </c>
      <c r="R942" s="17">
        <v>147380.82999999999</v>
      </c>
      <c r="S942" s="16">
        <v>6.6059126815836505E-2</v>
      </c>
      <c r="T942" s="17">
        <v>211088.42</v>
      </c>
      <c r="U942" s="16">
        <v>0.106941966157391</v>
      </c>
      <c r="V942" s="18">
        <v>3.9902820468577902</v>
      </c>
      <c r="W942" s="16">
        <v>2.1445576982101401E-2</v>
      </c>
      <c r="X942" s="18">
        <v>2.7859940398435898</v>
      </c>
      <c r="Y942" s="16">
        <v>-1.6279612500834401E-2</v>
      </c>
      <c r="Z942" s="15">
        <v>1080621.1200000001</v>
      </c>
      <c r="AA942" s="16">
        <v>9.2651530216629002E-2</v>
      </c>
      <c r="AB942" s="17">
        <v>271494.51</v>
      </c>
      <c r="AC942" s="16">
        <v>8.1319585467456004E-2</v>
      </c>
      <c r="AD942" s="17">
        <v>387718.15</v>
      </c>
      <c r="AE942" s="16">
        <v>0.11605145375232501</v>
      </c>
      <c r="AF942" s="18">
        <v>3.9802687722856702</v>
      </c>
      <c r="AG942" s="16">
        <v>1.047973688951E-2</v>
      </c>
      <c r="AH942" s="18">
        <v>2.7871305998958298</v>
      </c>
      <c r="AI942" s="16">
        <v>-2.0966706738315799E-2</v>
      </c>
      <c r="AJ942" s="15">
        <v>2124111.4500000002</v>
      </c>
      <c r="AK942" s="16">
        <v>0.146603702137273</v>
      </c>
      <c r="AL942" s="17">
        <v>535671.61</v>
      </c>
      <c r="AM942" s="16">
        <v>0.15666765497139601</v>
      </c>
      <c r="AN942" s="17">
        <v>754012.36</v>
      </c>
      <c r="AO942" s="16">
        <v>0.16041591333208</v>
      </c>
      <c r="AP942" s="18">
        <v>3.9653239229907999</v>
      </c>
      <c r="AQ942" s="16">
        <v>-8.7008163415550795E-3</v>
      </c>
      <c r="AR942" s="18">
        <v>2.8170777598393699</v>
      </c>
      <c r="AS942" s="16">
        <v>-1.1902810911258501E-2</v>
      </c>
    </row>
    <row r="943" spans="1:45" x14ac:dyDescent="0.2">
      <c r="A943" s="123"/>
      <c r="B943" s="29"/>
      <c r="C943" s="29"/>
      <c r="D943" s="29"/>
      <c r="E943" s="14" t="s">
        <v>301</v>
      </c>
      <c r="F943" s="15">
        <v>34519.83</v>
      </c>
      <c r="G943" s="16">
        <v>0.21043256346123701</v>
      </c>
      <c r="H943" s="17">
        <v>7828.86</v>
      </c>
      <c r="I943" s="16">
        <v>0.19130993176741301</v>
      </c>
      <c r="J943" s="17">
        <v>12230.47</v>
      </c>
      <c r="K943" s="16">
        <v>0.23196023228054999</v>
      </c>
      <c r="L943" s="18">
        <v>4.4093048029981396</v>
      </c>
      <c r="M943" s="16">
        <v>1.6051768883899298E-2</v>
      </c>
      <c r="N943" s="18">
        <v>2.8224450900088098</v>
      </c>
      <c r="O943" s="16">
        <v>-1.7474321212026099E-2</v>
      </c>
      <c r="P943" s="15">
        <v>112400.39</v>
      </c>
      <c r="Q943" s="16">
        <v>0.35084445512724199</v>
      </c>
      <c r="R943" s="17">
        <v>25338.98</v>
      </c>
      <c r="S943" s="16">
        <v>0.336828360472815</v>
      </c>
      <c r="T943" s="17">
        <v>39102.54</v>
      </c>
      <c r="U943" s="16">
        <v>0.38319565358116497</v>
      </c>
      <c r="V943" s="18">
        <v>4.43586876819825</v>
      </c>
      <c r="W943" s="16">
        <v>1.04845880509818E-2</v>
      </c>
      <c r="X943" s="18">
        <v>2.87450354887432</v>
      </c>
      <c r="Y943" s="16">
        <v>-2.33887363441059E-2</v>
      </c>
      <c r="Z943" s="15">
        <v>202175.68</v>
      </c>
      <c r="AA943" s="16">
        <v>0.321274954971911</v>
      </c>
      <c r="AB943" s="17">
        <v>44525.24</v>
      </c>
      <c r="AC943" s="16">
        <v>0.340419177900739</v>
      </c>
      <c r="AD943" s="17">
        <v>71492.17</v>
      </c>
      <c r="AE943" s="16">
        <v>0.43446985216721001</v>
      </c>
      <c r="AF943" s="18">
        <v>4.5406982646247398</v>
      </c>
      <c r="AG943" s="16">
        <v>-1.4282265760185301E-2</v>
      </c>
      <c r="AH943" s="18">
        <v>2.8279415773783301</v>
      </c>
      <c r="AI943" s="16">
        <v>-7.8910614276265501E-2</v>
      </c>
      <c r="AJ943" s="15">
        <v>367458</v>
      </c>
      <c r="AK943" s="16">
        <v>0.22113679461777</v>
      </c>
      <c r="AL943" s="17">
        <v>79918.740000000005</v>
      </c>
      <c r="AM943" s="16">
        <v>0.29659597630332901</v>
      </c>
      <c r="AN943" s="17">
        <v>131286.44</v>
      </c>
      <c r="AO943" s="16">
        <v>0.39264587934197998</v>
      </c>
      <c r="AP943" s="18">
        <v>4.5978953121633301</v>
      </c>
      <c r="AQ943" s="16">
        <v>-5.8197914434917203E-2</v>
      </c>
      <c r="AR943" s="18">
        <v>2.7989029179251101</v>
      </c>
      <c r="AS943" s="16">
        <v>-0.123153406956007</v>
      </c>
    </row>
    <row r="944" spans="1:45" x14ac:dyDescent="0.2">
      <c r="A944" s="123"/>
      <c r="B944" s="29"/>
      <c r="C944" s="29"/>
      <c r="D944" s="29"/>
      <c r="E944" s="14" t="s">
        <v>302</v>
      </c>
      <c r="F944" s="15">
        <v>138522.96</v>
      </c>
      <c r="G944" s="16">
        <v>-5.6604495743335599E-2</v>
      </c>
      <c r="H944" s="17">
        <v>33051.370000000003</v>
      </c>
      <c r="I944" s="16">
        <v>-8.3608331859219204E-2</v>
      </c>
      <c r="J944" s="17">
        <v>57171.53</v>
      </c>
      <c r="K944" s="16">
        <v>-8.0469400008267106E-2</v>
      </c>
      <c r="L944" s="18">
        <v>4.1911412446745802</v>
      </c>
      <c r="M944" s="16">
        <v>2.9467570532008699E-2</v>
      </c>
      <c r="N944" s="18">
        <v>2.42293603127291</v>
      </c>
      <c r="O944" s="16">
        <v>2.5953355184858501E-2</v>
      </c>
      <c r="P944" s="15">
        <v>442525.28</v>
      </c>
      <c r="Q944" s="16">
        <v>6.5352192657251396E-2</v>
      </c>
      <c r="R944" s="17">
        <v>103992.06</v>
      </c>
      <c r="S944" s="16">
        <v>9.9061880899661801E-3</v>
      </c>
      <c r="T944" s="17">
        <v>177399.25</v>
      </c>
      <c r="U944" s="16">
        <v>1.93599334919419E-2</v>
      </c>
      <c r="V944" s="18">
        <v>4.2553756507948801</v>
      </c>
      <c r="W944" s="16">
        <v>5.4902133704270398E-2</v>
      </c>
      <c r="X944" s="18">
        <v>2.4945160703892499</v>
      </c>
      <c r="Y944" s="16">
        <v>4.5118762916016603E-2</v>
      </c>
      <c r="Z944" s="15">
        <v>842458.82</v>
      </c>
      <c r="AA944" s="16">
        <v>0.10053719029533</v>
      </c>
      <c r="AB944" s="17">
        <v>202721.61</v>
      </c>
      <c r="AC944" s="16">
        <v>5.5551277218877697E-2</v>
      </c>
      <c r="AD944" s="17">
        <v>350685.94</v>
      </c>
      <c r="AE944" s="16">
        <v>7.2402354340163802E-2</v>
      </c>
      <c r="AF944" s="18">
        <v>4.15574254762479</v>
      </c>
      <c r="AG944" s="16">
        <v>4.2618406180113699E-2</v>
      </c>
      <c r="AH944" s="18">
        <v>2.40231707036786</v>
      </c>
      <c r="AI944" s="16">
        <v>2.6235335871187E-2</v>
      </c>
      <c r="AJ944" s="15">
        <v>1586069.38</v>
      </c>
      <c r="AK944" s="16">
        <v>0.175840412964371</v>
      </c>
      <c r="AL944" s="17">
        <v>385214.3</v>
      </c>
      <c r="AM944" s="16">
        <v>0.15890612468777299</v>
      </c>
      <c r="AN944" s="17">
        <v>658047.28</v>
      </c>
      <c r="AO944" s="16">
        <v>0.11785585781569</v>
      </c>
      <c r="AP944" s="18">
        <v>4.1173689034908598</v>
      </c>
      <c r="AQ944" s="16">
        <v>1.46123037197338E-2</v>
      </c>
      <c r="AR944" s="18">
        <v>2.4102665996887001</v>
      </c>
      <c r="AS944" s="16">
        <v>5.1871227174122597E-2</v>
      </c>
    </row>
    <row r="945" spans="1:45" x14ac:dyDescent="0.2">
      <c r="A945" s="123"/>
      <c r="B945" s="29"/>
      <c r="C945" s="29"/>
      <c r="D945" s="29"/>
      <c r="E945" s="14" t="s">
        <v>303</v>
      </c>
      <c r="F945" s="15">
        <v>57645.99</v>
      </c>
      <c r="G945" s="16">
        <v>0.111026116037356</v>
      </c>
      <c r="H945" s="17">
        <v>13549.86</v>
      </c>
      <c r="I945" s="16">
        <v>9.7853370647229806E-2</v>
      </c>
      <c r="J945" s="17">
        <v>17649.330000000002</v>
      </c>
      <c r="K945" s="16">
        <v>5.3446063304663401E-2</v>
      </c>
      <c r="L945" s="18">
        <v>4.2543605616589399</v>
      </c>
      <c r="M945" s="16">
        <v>1.19986381991617E-2</v>
      </c>
      <c r="N945" s="18">
        <v>3.2661857418950202</v>
      </c>
      <c r="O945" s="16">
        <v>5.46587573283666E-2</v>
      </c>
      <c r="P945" s="15">
        <v>191050.63</v>
      </c>
      <c r="Q945" s="16">
        <v>0.17294024421757101</v>
      </c>
      <c r="R945" s="17">
        <v>44646.31</v>
      </c>
      <c r="S945" s="16">
        <v>0.15594718606514099</v>
      </c>
      <c r="T945" s="17">
        <v>58946.12</v>
      </c>
      <c r="U945" s="16">
        <v>0.118969789054142</v>
      </c>
      <c r="V945" s="18">
        <v>4.27920314131224</v>
      </c>
      <c r="W945" s="16">
        <v>1.47005489154523E-2</v>
      </c>
      <c r="X945" s="18">
        <v>3.2411061152116498</v>
      </c>
      <c r="Y945" s="16">
        <v>4.8232271944580699E-2</v>
      </c>
      <c r="Z945" s="15">
        <v>344887.37</v>
      </c>
      <c r="AA945" s="16">
        <v>0.192247658922684</v>
      </c>
      <c r="AB945" s="17">
        <v>80154.27</v>
      </c>
      <c r="AC945" s="16">
        <v>0.179638392027335</v>
      </c>
      <c r="AD945" s="17">
        <v>108653.93</v>
      </c>
      <c r="AE945" s="16">
        <v>0.14810614774075401</v>
      </c>
      <c r="AF945" s="18">
        <v>4.3027947232255999</v>
      </c>
      <c r="AG945" s="16">
        <v>1.06890950485929E-2</v>
      </c>
      <c r="AH945" s="18">
        <v>3.1741821947903799</v>
      </c>
      <c r="AI945" s="16">
        <v>3.8447238758186897E-2</v>
      </c>
      <c r="AJ945" s="15">
        <v>668044.52</v>
      </c>
      <c r="AK945" s="16">
        <v>0.24940219247617099</v>
      </c>
      <c r="AL945" s="17">
        <v>153969.9</v>
      </c>
      <c r="AM945" s="16">
        <v>0.24211476044239899</v>
      </c>
      <c r="AN945" s="17">
        <v>216331.76</v>
      </c>
      <c r="AO945" s="16">
        <v>0.20004311311050699</v>
      </c>
      <c r="AP945" s="18">
        <v>4.3387994666490002</v>
      </c>
      <c r="AQ945" s="16">
        <v>5.8669555067337202E-3</v>
      </c>
      <c r="AR945" s="18">
        <v>3.0880556789257398</v>
      </c>
      <c r="AS945" s="16">
        <v>4.1131088397087401E-2</v>
      </c>
    </row>
    <row r="946" spans="1:45" x14ac:dyDescent="0.2">
      <c r="A946" s="123"/>
      <c r="B946" s="29"/>
      <c r="C946" s="29"/>
      <c r="D946" s="29"/>
      <c r="E946" s="14" t="s">
        <v>304</v>
      </c>
      <c r="F946" s="15">
        <v>209158.71</v>
      </c>
      <c r="G946" s="16">
        <v>2.3633021089730501E-2</v>
      </c>
      <c r="H946" s="17">
        <v>56653.120000000003</v>
      </c>
      <c r="I946" s="16">
        <v>-2.4190139644221901E-2</v>
      </c>
      <c r="J946" s="17">
        <v>79936.55</v>
      </c>
      <c r="K946" s="16">
        <v>-3.0023959223815799E-2</v>
      </c>
      <c r="L946" s="18">
        <v>3.6919186445512602</v>
      </c>
      <c r="M946" s="16">
        <v>4.9008687734018397E-2</v>
      </c>
      <c r="N946" s="18">
        <v>2.6165591334627298</v>
      </c>
      <c r="O946" s="16">
        <v>5.5317840913482297E-2</v>
      </c>
      <c r="P946" s="15">
        <v>700081.16</v>
      </c>
      <c r="Q946" s="16">
        <v>-1.31372433180326E-2</v>
      </c>
      <c r="R946" s="17">
        <v>186334.16</v>
      </c>
      <c r="S946" s="16">
        <v>2.5583027604536401E-2</v>
      </c>
      <c r="T946" s="17">
        <v>261125.14</v>
      </c>
      <c r="U946" s="16">
        <v>-8.4463744625949702E-2</v>
      </c>
      <c r="V946" s="18">
        <v>3.7571273029057002</v>
      </c>
      <c r="W946" s="16">
        <v>-3.7754399088495399E-2</v>
      </c>
      <c r="X946" s="18">
        <v>2.68101784454764</v>
      </c>
      <c r="Y946" s="16">
        <v>7.7906801493924496E-2</v>
      </c>
      <c r="Z946" s="15">
        <v>1301978.83</v>
      </c>
      <c r="AA946" s="16">
        <v>-8.9823341555139796E-2</v>
      </c>
      <c r="AB946" s="17">
        <v>348850.86</v>
      </c>
      <c r="AC946" s="16">
        <v>-4.1247526687181103E-2</v>
      </c>
      <c r="AD946" s="17">
        <v>491363.66</v>
      </c>
      <c r="AE946" s="16">
        <v>-0.17043837571841799</v>
      </c>
      <c r="AF946" s="18">
        <v>3.7321932644798399</v>
      </c>
      <c r="AG946" s="16">
        <v>-5.0665647515998197E-2</v>
      </c>
      <c r="AH946" s="18">
        <v>2.6497255210122801</v>
      </c>
      <c r="AI946" s="16">
        <v>9.7177872991765293E-2</v>
      </c>
      <c r="AJ946" s="15">
        <v>2399051.9900000002</v>
      </c>
      <c r="AK946" s="16">
        <v>-9.1086110185367899E-2</v>
      </c>
      <c r="AL946" s="17">
        <v>644281.38</v>
      </c>
      <c r="AM946" s="16">
        <v>-3.9742356754981799E-2</v>
      </c>
      <c r="AN946" s="17">
        <v>912151.02</v>
      </c>
      <c r="AO946" s="16">
        <v>-0.17428803435392401</v>
      </c>
      <c r="AP946" s="18">
        <v>3.7236090696894002</v>
      </c>
      <c r="AQ946" s="16">
        <v>-5.3468726639737299E-2</v>
      </c>
      <c r="AR946" s="18">
        <v>2.6301039382711</v>
      </c>
      <c r="AS946" s="16">
        <v>0.100763859106069</v>
      </c>
    </row>
    <row r="947" spans="1:45" x14ac:dyDescent="0.2">
      <c r="A947" s="123"/>
      <c r="B947" s="29"/>
      <c r="C947" s="29"/>
      <c r="D947" s="29"/>
      <c r="E947" s="14" t="s">
        <v>305</v>
      </c>
      <c r="F947" s="15">
        <v>139543.48000000001</v>
      </c>
      <c r="G947" s="16">
        <v>-2.2204581605875799E-3</v>
      </c>
      <c r="H947" s="17">
        <v>29520.52</v>
      </c>
      <c r="I947" s="16">
        <v>-9.0423611102552398E-2</v>
      </c>
      <c r="J947" s="17">
        <v>42779.25</v>
      </c>
      <c r="K947" s="16">
        <v>-0.14675544980119501</v>
      </c>
      <c r="L947" s="18">
        <v>4.7269993888996504</v>
      </c>
      <c r="M947" s="16">
        <v>9.6971682663048397E-2</v>
      </c>
      <c r="N947" s="18">
        <v>3.2619431149447502</v>
      </c>
      <c r="O947" s="16">
        <v>0.169394567603076</v>
      </c>
      <c r="P947" s="15">
        <v>478799.47</v>
      </c>
      <c r="Q947" s="16">
        <v>6.8359938716057E-2</v>
      </c>
      <c r="R947" s="17">
        <v>102338.66</v>
      </c>
      <c r="S947" s="16">
        <v>-1.0867740361151399E-3</v>
      </c>
      <c r="T947" s="17">
        <v>145244.81</v>
      </c>
      <c r="U947" s="16">
        <v>-8.6948606476628998E-2</v>
      </c>
      <c r="V947" s="18">
        <v>4.67857865248578</v>
      </c>
      <c r="W947" s="16">
        <v>6.9522267747692101E-2</v>
      </c>
      <c r="X947" s="18">
        <v>3.2964996821573198</v>
      </c>
      <c r="Y947" s="16">
        <v>0.170098360611845</v>
      </c>
      <c r="Z947" s="15">
        <v>878173.46</v>
      </c>
      <c r="AA947" s="16">
        <v>-4.8034812214896097E-3</v>
      </c>
      <c r="AB947" s="17">
        <v>188268.13</v>
      </c>
      <c r="AC947" s="16">
        <v>-1.04124025198965E-2</v>
      </c>
      <c r="AD947" s="17">
        <v>269669.44</v>
      </c>
      <c r="AE947" s="16">
        <v>-0.121744958661644</v>
      </c>
      <c r="AF947" s="18">
        <v>4.6644828309496704</v>
      </c>
      <c r="AG947" s="16">
        <v>5.6679381519022798E-3</v>
      </c>
      <c r="AH947" s="18">
        <v>3.2564811941612701</v>
      </c>
      <c r="AI947" s="16">
        <v>0.13315207079477701</v>
      </c>
      <c r="AJ947" s="15">
        <v>1648073.52</v>
      </c>
      <c r="AK947" s="16">
        <v>6.7762670970543101E-2</v>
      </c>
      <c r="AL947" s="17">
        <v>365661.38</v>
      </c>
      <c r="AM947" s="16">
        <v>0.130221408629628</v>
      </c>
      <c r="AN947" s="17">
        <v>545640.86</v>
      </c>
      <c r="AO947" s="16">
        <v>-3.1300997246746697E-2</v>
      </c>
      <c r="AP947" s="18">
        <v>4.5071030470868996</v>
      </c>
      <c r="AQ947" s="16">
        <v>-5.5262391229002499E-2</v>
      </c>
      <c r="AR947" s="18">
        <v>3.0204364093993998</v>
      </c>
      <c r="AS947" s="16">
        <v>0.102264653866402</v>
      </c>
    </row>
    <row r="948" spans="1:45" x14ac:dyDescent="0.2">
      <c r="A948" s="123"/>
      <c r="B948" s="29"/>
      <c r="C948" s="29"/>
      <c r="D948" s="29"/>
      <c r="E948" s="14" t="s">
        <v>306</v>
      </c>
      <c r="F948" s="15">
        <v>135500.66</v>
      </c>
      <c r="G948" s="16">
        <v>0.14709737945821899</v>
      </c>
      <c r="H948" s="17">
        <v>31935.32</v>
      </c>
      <c r="I948" s="16">
        <v>0.17599672410771</v>
      </c>
      <c r="J948" s="17">
        <v>49813.599999999999</v>
      </c>
      <c r="K948" s="16">
        <v>0.16932015789493399</v>
      </c>
      <c r="L948" s="18">
        <v>4.2429717316125197</v>
      </c>
      <c r="M948" s="16">
        <v>-2.45743411159739E-2</v>
      </c>
      <c r="N948" s="18">
        <v>2.7201539338654501</v>
      </c>
      <c r="O948" s="16">
        <v>-1.90048707248168E-2</v>
      </c>
      <c r="P948" s="15">
        <v>377321.25</v>
      </c>
      <c r="Q948" s="16">
        <v>0.106262019806927</v>
      </c>
      <c r="R948" s="17">
        <v>87250.15</v>
      </c>
      <c r="S948" s="16">
        <v>0.120746805299062</v>
      </c>
      <c r="T948" s="17">
        <v>135057.25</v>
      </c>
      <c r="U948" s="16">
        <v>0.105024823473477</v>
      </c>
      <c r="V948" s="18">
        <v>4.3245914190405399</v>
      </c>
      <c r="W948" s="16">
        <v>-1.2924226438700301E-2</v>
      </c>
      <c r="X948" s="18">
        <v>2.7937874493964601</v>
      </c>
      <c r="Y948" s="16">
        <v>1.1196095392329299E-3</v>
      </c>
      <c r="Z948" s="15">
        <v>656999.43000000005</v>
      </c>
      <c r="AA948" s="16">
        <v>0.120546367967519</v>
      </c>
      <c r="AB948" s="17">
        <v>148846.25</v>
      </c>
      <c r="AC948" s="16">
        <v>0.13035282249414001</v>
      </c>
      <c r="AD948" s="17">
        <v>230300.6</v>
      </c>
      <c r="AE948" s="16">
        <v>0.121139514860877</v>
      </c>
      <c r="AF948" s="18">
        <v>4.4139468075278998</v>
      </c>
      <c r="AG948" s="16">
        <v>-8.6755695491455703E-3</v>
      </c>
      <c r="AH948" s="18">
        <v>2.8527907873448899</v>
      </c>
      <c r="AI948" s="16">
        <v>-5.2905716505056402E-4</v>
      </c>
      <c r="AJ948" s="15">
        <v>1307399.06</v>
      </c>
      <c r="AK948" s="16">
        <v>0.178541079037074</v>
      </c>
      <c r="AL948" s="17">
        <v>295814.02</v>
      </c>
      <c r="AM948" s="16">
        <v>0.18818786761836601</v>
      </c>
      <c r="AN948" s="17">
        <v>453746.26</v>
      </c>
      <c r="AO948" s="16">
        <v>0.16581412728118</v>
      </c>
      <c r="AP948" s="18">
        <v>4.4196656399179499</v>
      </c>
      <c r="AQ948" s="16">
        <v>-8.1189085027674694E-3</v>
      </c>
      <c r="AR948" s="18">
        <v>2.8813439916838099</v>
      </c>
      <c r="AS948" s="16">
        <v>1.0916793216063999E-2</v>
      </c>
    </row>
    <row r="949" spans="1:45" x14ac:dyDescent="0.2">
      <c r="A949" s="123"/>
      <c r="B949" s="29"/>
      <c r="C949" s="29"/>
      <c r="D949" s="29"/>
      <c r="E949" s="14" t="s">
        <v>307</v>
      </c>
      <c r="F949" s="15">
        <v>215875.66</v>
      </c>
      <c r="G949" s="16">
        <v>0.16431879050799</v>
      </c>
      <c r="H949" s="17">
        <v>62750.69</v>
      </c>
      <c r="I949" s="16">
        <v>0.135439733331114</v>
      </c>
      <c r="J949" s="17">
        <v>135575.63</v>
      </c>
      <c r="K949" s="16">
        <v>0.122083527484815</v>
      </c>
      <c r="L949" s="18">
        <v>3.4402117331299502</v>
      </c>
      <c r="M949" s="16">
        <v>2.5434249242055E-2</v>
      </c>
      <c r="N949" s="18">
        <v>1.59228955823403</v>
      </c>
      <c r="O949" s="16">
        <v>3.7640034800124601E-2</v>
      </c>
      <c r="P949" s="15">
        <v>710216.81</v>
      </c>
      <c r="Q949" s="16">
        <v>0.161394457996724</v>
      </c>
      <c r="R949" s="17">
        <v>205755.17</v>
      </c>
      <c r="S949" s="16">
        <v>0.135120587050307</v>
      </c>
      <c r="T949" s="17">
        <v>440515.57</v>
      </c>
      <c r="U949" s="16">
        <v>0.11943451064373101</v>
      </c>
      <c r="V949" s="18">
        <v>3.4517568136926999</v>
      </c>
      <c r="W949" s="16">
        <v>2.3146325814327001E-2</v>
      </c>
      <c r="X949" s="18">
        <v>1.6122399714498199</v>
      </c>
      <c r="Y949" s="16">
        <v>3.7483164002925E-2</v>
      </c>
      <c r="Z949" s="15">
        <v>1320461.42</v>
      </c>
      <c r="AA949" s="16">
        <v>0.13061511077808799</v>
      </c>
      <c r="AB949" s="17">
        <v>385547.73</v>
      </c>
      <c r="AC949" s="16">
        <v>0.109715581862809</v>
      </c>
      <c r="AD949" s="17">
        <v>828143.12</v>
      </c>
      <c r="AE949" s="16">
        <v>9.4230874630370998E-2</v>
      </c>
      <c r="AF949" s="18">
        <v>3.4248974050502099</v>
      </c>
      <c r="AG949" s="16">
        <v>1.88332301148702E-2</v>
      </c>
      <c r="AH949" s="18">
        <v>1.59448456204044</v>
      </c>
      <c r="AI949" s="16">
        <v>3.3250968320563498E-2</v>
      </c>
      <c r="AJ949" s="15">
        <v>2524899.9500000002</v>
      </c>
      <c r="AK949" s="16">
        <v>0.121356982050401</v>
      </c>
      <c r="AL949" s="17">
        <v>748956.53</v>
      </c>
      <c r="AM949" s="16">
        <v>0.24363702016507599</v>
      </c>
      <c r="AN949" s="17">
        <v>1609889.53</v>
      </c>
      <c r="AO949" s="16">
        <v>0.26360490984537499</v>
      </c>
      <c r="AP949" s="18">
        <v>3.3712236276249601</v>
      </c>
      <c r="AQ949" s="16">
        <v>-9.8324540144715505E-2</v>
      </c>
      <c r="AR949" s="18">
        <v>1.56836845196453</v>
      </c>
      <c r="AS949" s="16">
        <v>-0.11257310468379</v>
      </c>
    </row>
    <row r="950" spans="1:45" x14ac:dyDescent="0.2">
      <c r="A950" s="123"/>
      <c r="B950" s="29"/>
      <c r="C950" s="29"/>
      <c r="D950" s="29"/>
      <c r="E950" s="14" t="s">
        <v>308</v>
      </c>
      <c r="F950" s="15">
        <v>81171.66</v>
      </c>
      <c r="G950" s="16">
        <v>2.6749847261908901E-2</v>
      </c>
      <c r="H950" s="17">
        <v>17389.95</v>
      </c>
      <c r="I950" s="16">
        <v>-5.6561446834182197E-2</v>
      </c>
      <c r="J950" s="17">
        <v>27239.13</v>
      </c>
      <c r="K950" s="16">
        <v>-6.2831614337996904E-3</v>
      </c>
      <c r="L950" s="18">
        <v>4.6677339497813399</v>
      </c>
      <c r="M950" s="16">
        <v>8.8306009773005706E-2</v>
      </c>
      <c r="N950" s="18">
        <v>2.9799652191534798</v>
      </c>
      <c r="O950" s="16">
        <v>3.3241872748549603E-2</v>
      </c>
      <c r="P950" s="15">
        <v>268438.8</v>
      </c>
      <c r="Q950" s="16">
        <v>4.85328676916221E-2</v>
      </c>
      <c r="R950" s="17">
        <v>57978.62</v>
      </c>
      <c r="S950" s="16">
        <v>-4.4725475609685802E-2</v>
      </c>
      <c r="T950" s="17">
        <v>91159.47</v>
      </c>
      <c r="U950" s="16">
        <v>-6.2135994725357703E-3</v>
      </c>
      <c r="V950" s="18">
        <v>4.6299618721521796</v>
      </c>
      <c r="W950" s="16">
        <v>9.7624652306967E-2</v>
      </c>
      <c r="X950" s="18">
        <v>2.9447165500194301</v>
      </c>
      <c r="Y950" s="16">
        <v>5.5088766695841798E-2</v>
      </c>
      <c r="Z950" s="15">
        <v>496812.19</v>
      </c>
      <c r="AA950" s="16">
        <v>3.6433606811855299E-2</v>
      </c>
      <c r="AB950" s="17">
        <v>108001.53</v>
      </c>
      <c r="AC950" s="16">
        <v>-4.11346519083991E-2</v>
      </c>
      <c r="AD950" s="17">
        <v>170877.43</v>
      </c>
      <c r="AE950" s="16">
        <v>-1.10125295318107E-4</v>
      </c>
      <c r="AF950" s="18">
        <v>4.6000477030279097</v>
      </c>
      <c r="AG950" s="16">
        <v>8.0895882695767501E-2</v>
      </c>
      <c r="AH950" s="18">
        <v>2.9074184343713498</v>
      </c>
      <c r="AI950" s="16">
        <v>3.6547756939699597E-2</v>
      </c>
      <c r="AJ950" s="15">
        <v>956267.11</v>
      </c>
      <c r="AK950" s="16">
        <v>0.114751068795458</v>
      </c>
      <c r="AL950" s="17">
        <v>208151.46</v>
      </c>
      <c r="AM950" s="16">
        <v>5.01478268827684E-2</v>
      </c>
      <c r="AN950" s="17">
        <v>328289.53000000003</v>
      </c>
      <c r="AO950" s="16">
        <v>6.0056728244160397E-2</v>
      </c>
      <c r="AP950" s="18">
        <v>4.5940927342042199</v>
      </c>
      <c r="AQ950" s="16">
        <v>6.1518236060589399E-2</v>
      </c>
      <c r="AR950" s="18">
        <v>2.9128772702559198</v>
      </c>
      <c r="AS950" s="16">
        <v>5.1595673225800998E-2</v>
      </c>
    </row>
    <row r="951" spans="1:45" x14ac:dyDescent="0.2">
      <c r="A951" s="123"/>
      <c r="B951" s="29"/>
      <c r="C951" s="29"/>
      <c r="D951" s="29"/>
      <c r="E951" s="14" t="s">
        <v>309</v>
      </c>
      <c r="F951" s="15">
        <v>97456.320000000007</v>
      </c>
      <c r="G951" s="16">
        <v>-4.0501124249064803E-2</v>
      </c>
      <c r="H951" s="17">
        <v>22060.69</v>
      </c>
      <c r="I951" s="16">
        <v>-0.110736811724363</v>
      </c>
      <c r="J951" s="17">
        <v>37537.11</v>
      </c>
      <c r="K951" s="16">
        <v>-5.27937795504285E-2</v>
      </c>
      <c r="L951" s="18">
        <v>4.4176460482423696</v>
      </c>
      <c r="M951" s="16">
        <v>7.8981890177520706E-2</v>
      </c>
      <c r="N951" s="18">
        <v>2.5962659352305</v>
      </c>
      <c r="O951" s="16">
        <v>1.29778025481391E-2</v>
      </c>
      <c r="P951" s="15">
        <v>327510.03000000003</v>
      </c>
      <c r="Q951" s="16">
        <v>-1.1291938013434999E-2</v>
      </c>
      <c r="R951" s="17">
        <v>73979.81</v>
      </c>
      <c r="S951" s="16">
        <v>-9.1389747391454099E-2</v>
      </c>
      <c r="T951" s="17">
        <v>126366.37</v>
      </c>
      <c r="U951" s="16">
        <v>-4.7710207412519703E-2</v>
      </c>
      <c r="V951" s="18">
        <v>4.4270190745285802</v>
      </c>
      <c r="W951" s="16">
        <v>8.8154199391944799E-2</v>
      </c>
      <c r="X951" s="18">
        <v>2.59174992523723</v>
      </c>
      <c r="Y951" s="16">
        <v>3.8242843389229397E-2</v>
      </c>
      <c r="Z951" s="15">
        <v>618880.67000000004</v>
      </c>
      <c r="AA951" s="16">
        <v>3.9910662011606403E-2</v>
      </c>
      <c r="AB951" s="17">
        <v>140269.34</v>
      </c>
      <c r="AC951" s="16">
        <v>-3.6318136740140297E-2</v>
      </c>
      <c r="AD951" s="17">
        <v>240501.57</v>
      </c>
      <c r="AE951" s="16">
        <v>9.1646659390937895E-3</v>
      </c>
      <c r="AF951" s="18">
        <v>4.4120879872964398</v>
      </c>
      <c r="AG951" s="16">
        <v>7.9101622286307696E-2</v>
      </c>
      <c r="AH951" s="18">
        <v>2.5732916005496298</v>
      </c>
      <c r="AI951" s="16">
        <v>3.0466778227814201E-2</v>
      </c>
      <c r="AJ951" s="15">
        <v>1205828.02</v>
      </c>
      <c r="AK951" s="16">
        <v>0.14936010734305</v>
      </c>
      <c r="AL951" s="17">
        <v>273083.19</v>
      </c>
      <c r="AM951" s="16">
        <v>9.5701823968337901E-2</v>
      </c>
      <c r="AN951" s="17">
        <v>466041.02</v>
      </c>
      <c r="AO951" s="16">
        <v>0.12514385363871899</v>
      </c>
      <c r="AP951" s="18">
        <v>4.4156069071845803</v>
      </c>
      <c r="AQ951" s="16">
        <v>4.8971610889882403E-2</v>
      </c>
      <c r="AR951" s="18">
        <v>2.5873860202262899</v>
      </c>
      <c r="AS951" s="16">
        <v>2.1522806729127E-2</v>
      </c>
    </row>
    <row r="952" spans="1:45" x14ac:dyDescent="0.2">
      <c r="A952" s="123"/>
      <c r="B952" s="29"/>
      <c r="C952" s="29"/>
      <c r="D952" s="29"/>
      <c r="E952" s="14" t="s">
        <v>310</v>
      </c>
      <c r="F952" s="15">
        <v>48091.96</v>
      </c>
      <c r="G952" s="16">
        <v>-0.120593546820405</v>
      </c>
      <c r="H952" s="17">
        <v>10903.55</v>
      </c>
      <c r="I952" s="16">
        <v>-9.8591863678713795E-2</v>
      </c>
      <c r="J952" s="17">
        <v>15556.67</v>
      </c>
      <c r="K952" s="16">
        <v>-6.4406206792445603E-2</v>
      </c>
      <c r="L952" s="18">
        <v>4.4106699194299104</v>
      </c>
      <c r="M952" s="16">
        <v>-2.44081257481009E-2</v>
      </c>
      <c r="N952" s="18">
        <v>3.0914045229473901</v>
      </c>
      <c r="O952" s="16">
        <v>-6.0055272315701201E-2</v>
      </c>
      <c r="P952" s="15">
        <v>161377.42000000001</v>
      </c>
      <c r="Q952" s="16">
        <v>-8.6152692860228697E-2</v>
      </c>
      <c r="R952" s="17">
        <v>35566.800000000003</v>
      </c>
      <c r="S952" s="16">
        <v>-9.8198923218053596E-2</v>
      </c>
      <c r="T952" s="17">
        <v>51279.4</v>
      </c>
      <c r="U952" s="16">
        <v>-7.8317838479062804E-2</v>
      </c>
      <c r="V952" s="18">
        <v>4.5373050147890703</v>
      </c>
      <c r="W952" s="16">
        <v>1.33579684788264E-2</v>
      </c>
      <c r="X952" s="18">
        <v>3.1470223910576198</v>
      </c>
      <c r="Y952" s="16">
        <v>-8.5006032537690707E-3</v>
      </c>
      <c r="Z952" s="15">
        <v>293232.26</v>
      </c>
      <c r="AA952" s="16">
        <v>-0.140397385278028</v>
      </c>
      <c r="AB952" s="17">
        <v>64501.89</v>
      </c>
      <c r="AC952" s="16">
        <v>-0.14907021825115699</v>
      </c>
      <c r="AD952" s="17">
        <v>93544.4</v>
      </c>
      <c r="AE952" s="16">
        <v>-0.140656614395924</v>
      </c>
      <c r="AF952" s="18">
        <v>4.5461033777459896</v>
      </c>
      <c r="AG952" s="16">
        <v>1.0192184078108299E-2</v>
      </c>
      <c r="AH952" s="18">
        <v>3.13468534727894</v>
      </c>
      <c r="AI952" s="16">
        <v>3.01659525445563E-4</v>
      </c>
      <c r="AJ952" s="15">
        <v>597932.31999999995</v>
      </c>
      <c r="AK952" s="16">
        <v>-9.8893157306650895E-2</v>
      </c>
      <c r="AL952" s="17">
        <v>129048.94</v>
      </c>
      <c r="AM952" s="16">
        <v>-9.4984553247604894E-2</v>
      </c>
      <c r="AN952" s="17">
        <v>188900.77</v>
      </c>
      <c r="AO952" s="16">
        <v>-0.11685833427537801</v>
      </c>
      <c r="AP952" s="18">
        <v>4.6333764539251501</v>
      </c>
      <c r="AQ952" s="16">
        <v>-4.3188257980258001E-3</v>
      </c>
      <c r="AR952" s="18">
        <v>3.16532494811959</v>
      </c>
      <c r="AS952" s="16">
        <v>2.0342350118864701E-2</v>
      </c>
    </row>
    <row r="953" spans="1:45" x14ac:dyDescent="0.2">
      <c r="A953" s="123"/>
      <c r="B953" s="29"/>
      <c r="C953" s="29"/>
      <c r="D953" s="29"/>
      <c r="E953" s="14" t="s">
        <v>311</v>
      </c>
      <c r="F953" s="15">
        <v>90772.75</v>
      </c>
      <c r="G953" s="16">
        <v>-0.15264612467533201</v>
      </c>
      <c r="H953" s="17">
        <v>19479.39</v>
      </c>
      <c r="I953" s="16">
        <v>-0.11348034486148401</v>
      </c>
      <c r="J953" s="17">
        <v>37012.33</v>
      </c>
      <c r="K953" s="16">
        <v>-0.13464606656984199</v>
      </c>
      <c r="L953" s="18">
        <v>4.6599380165395301</v>
      </c>
      <c r="M953" s="16">
        <v>-4.4179257151076901E-2</v>
      </c>
      <c r="N953" s="18">
        <v>2.4525002884173999</v>
      </c>
      <c r="O953" s="16">
        <v>-2.0800804630471601E-2</v>
      </c>
      <c r="P953" s="15">
        <v>306975.94</v>
      </c>
      <c r="Q953" s="16">
        <v>-0.13204376595295</v>
      </c>
      <c r="R953" s="17">
        <v>65486.66</v>
      </c>
      <c r="S953" s="16">
        <v>-0.11184489625862699</v>
      </c>
      <c r="T953" s="17">
        <v>124588.03</v>
      </c>
      <c r="U953" s="16">
        <v>-0.13535133682598899</v>
      </c>
      <c r="V953" s="18">
        <v>4.6876102705497598</v>
      </c>
      <c r="W953" s="16">
        <v>-2.2742502530509301E-2</v>
      </c>
      <c r="X953" s="18">
        <v>2.4639280354621498</v>
      </c>
      <c r="Y953" s="16">
        <v>3.8253350914778401E-3</v>
      </c>
      <c r="Z953" s="15">
        <v>590767.92000000004</v>
      </c>
      <c r="AA953" s="16">
        <v>-0.16553452358283299</v>
      </c>
      <c r="AB953" s="17">
        <v>124627.62</v>
      </c>
      <c r="AC953" s="16">
        <v>-0.18256178079657101</v>
      </c>
      <c r="AD953" s="17">
        <v>240763.56</v>
      </c>
      <c r="AE953" s="16">
        <v>-0.184874175190755</v>
      </c>
      <c r="AF953" s="18">
        <v>4.7402647984451596</v>
      </c>
      <c r="AG953" s="16">
        <v>2.0830023375137698E-2</v>
      </c>
      <c r="AH953" s="18">
        <v>2.45372646923812</v>
      </c>
      <c r="AI953" s="16">
        <v>2.37259709106237E-2</v>
      </c>
      <c r="AJ953" s="15">
        <v>1199450.96</v>
      </c>
      <c r="AK953" s="16">
        <v>-0.12461375423693</v>
      </c>
      <c r="AL953" s="17">
        <v>247980.76</v>
      </c>
      <c r="AM953" s="16">
        <v>-0.16778668449352199</v>
      </c>
      <c r="AN953" s="17">
        <v>488281.67</v>
      </c>
      <c r="AO953" s="16">
        <v>-0.15888900621666899</v>
      </c>
      <c r="AP953" s="18">
        <v>4.83687105402855</v>
      </c>
      <c r="AQ953" s="16">
        <v>5.1877240428817001E-2</v>
      </c>
      <c r="AR953" s="18">
        <v>2.45647345311979</v>
      </c>
      <c r="AS953" s="16">
        <v>4.07499750128918E-2</v>
      </c>
    </row>
    <row r="954" spans="1:45" x14ac:dyDescent="0.2">
      <c r="A954" s="123"/>
      <c r="B954" s="29"/>
      <c r="C954" s="29"/>
      <c r="D954" s="29"/>
      <c r="E954" s="14" t="s">
        <v>312</v>
      </c>
      <c r="F954" s="15">
        <v>54250.27</v>
      </c>
      <c r="G954" s="16">
        <v>0.16549494725543901</v>
      </c>
      <c r="H954" s="17">
        <v>12703.24</v>
      </c>
      <c r="I954" s="16">
        <v>0.16618485833549801</v>
      </c>
      <c r="J954" s="17">
        <v>20569.02</v>
      </c>
      <c r="K954" s="16">
        <v>0.166792975991396</v>
      </c>
      <c r="L954" s="18">
        <v>4.2705852994983999</v>
      </c>
      <c r="M954" s="16">
        <v>-5.9159667108319802E-4</v>
      </c>
      <c r="N954" s="18">
        <v>2.63747470710807</v>
      </c>
      <c r="O954" s="16">
        <v>-1.11247561706787E-3</v>
      </c>
      <c r="P954" s="15">
        <v>183710.31</v>
      </c>
      <c r="Q954" s="16">
        <v>0.247252718529055</v>
      </c>
      <c r="R954" s="17">
        <v>44053.120000000003</v>
      </c>
      <c r="S954" s="16">
        <v>0.27416755461612202</v>
      </c>
      <c r="T954" s="17">
        <v>72075.48</v>
      </c>
      <c r="U954" s="16">
        <v>0.28190613325972502</v>
      </c>
      <c r="V954" s="18">
        <v>4.1701997497566596</v>
      </c>
      <c r="W954" s="16">
        <v>-2.1123466838846298E-2</v>
      </c>
      <c r="X954" s="18">
        <v>2.5488600284035599</v>
      </c>
      <c r="Y954" s="16">
        <v>-2.7032724028358102E-2</v>
      </c>
      <c r="Z954" s="15">
        <v>328296.38</v>
      </c>
      <c r="AA954" s="16">
        <v>0.166706457611982</v>
      </c>
      <c r="AB954" s="17">
        <v>79157.429999999993</v>
      </c>
      <c r="AC954" s="16">
        <v>0.20440877220263301</v>
      </c>
      <c r="AD954" s="17">
        <v>130868.17</v>
      </c>
      <c r="AE954" s="16">
        <v>0.19352677547456501</v>
      </c>
      <c r="AF954" s="18">
        <v>4.1473855328552203</v>
      </c>
      <c r="AG954" s="16">
        <v>-3.1303586839293102E-2</v>
      </c>
      <c r="AH954" s="18">
        <v>2.5086037345826702</v>
      </c>
      <c r="AI954" s="16">
        <v>-2.2471484020054E-2</v>
      </c>
      <c r="AJ954" s="15">
        <v>622613.81999999995</v>
      </c>
      <c r="AK954" s="16">
        <v>0.20022899074317399</v>
      </c>
      <c r="AL954" s="17">
        <v>146658.1</v>
      </c>
      <c r="AM954" s="16">
        <v>0.22223761220380001</v>
      </c>
      <c r="AN954" s="17">
        <v>243229.72</v>
      </c>
      <c r="AO954" s="16">
        <v>0.185218255491015</v>
      </c>
      <c r="AP954" s="18">
        <v>4.2453421938508704</v>
      </c>
      <c r="AQ954" s="16">
        <v>-1.80068271839075E-2</v>
      </c>
      <c r="AR954" s="18">
        <v>2.5597769055524999</v>
      </c>
      <c r="AS954" s="16">
        <v>1.26649544778913E-2</v>
      </c>
    </row>
    <row r="955" spans="1:45" x14ac:dyDescent="0.2">
      <c r="A955" s="123"/>
      <c r="B955" s="29"/>
      <c r="C955" s="29"/>
      <c r="D955" s="29"/>
      <c r="E955" s="14" t="s">
        <v>313</v>
      </c>
      <c r="F955" s="15">
        <v>105482.96</v>
      </c>
      <c r="G955" s="16">
        <v>-9.7273625361683404E-3</v>
      </c>
      <c r="H955" s="17">
        <v>21728.45</v>
      </c>
      <c r="I955" s="16">
        <v>-2.6405427784867201E-2</v>
      </c>
      <c r="J955" s="17">
        <v>45165.58</v>
      </c>
      <c r="K955" s="16">
        <v>-2.59968066303394E-2</v>
      </c>
      <c r="L955" s="18">
        <v>4.8546012255821296</v>
      </c>
      <c r="M955" s="16">
        <v>1.7130400810219E-2</v>
      </c>
      <c r="N955" s="18">
        <v>2.33547227778321</v>
      </c>
      <c r="O955" s="16">
        <v>1.6703686604851099E-2</v>
      </c>
      <c r="P955" s="15">
        <v>349206.58</v>
      </c>
      <c r="Q955" s="16">
        <v>1.2124806433329E-2</v>
      </c>
      <c r="R955" s="17">
        <v>71600.100000000006</v>
      </c>
      <c r="S955" s="16">
        <v>1.45105985037407E-2</v>
      </c>
      <c r="T955" s="17">
        <v>148013.20000000001</v>
      </c>
      <c r="U955" s="16">
        <v>1.4274086415846401E-2</v>
      </c>
      <c r="V955" s="18">
        <v>4.87718005980439</v>
      </c>
      <c r="W955" s="16">
        <v>-2.3516679608182201E-3</v>
      </c>
      <c r="X955" s="18">
        <v>2.3592934954450002</v>
      </c>
      <c r="Y955" s="16">
        <v>-2.11903272626475E-3</v>
      </c>
      <c r="Z955" s="15">
        <v>646461.79</v>
      </c>
      <c r="AA955" s="16">
        <v>-2.4582060386722299E-2</v>
      </c>
      <c r="AB955" s="17">
        <v>134296.32999999999</v>
      </c>
      <c r="AC955" s="16">
        <v>-1.09297823441061E-2</v>
      </c>
      <c r="AD955" s="17">
        <v>277387.33</v>
      </c>
      <c r="AE955" s="16">
        <v>-1.1822935091185999E-2</v>
      </c>
      <c r="AF955" s="18">
        <v>4.8136966214936798</v>
      </c>
      <c r="AG955" s="16">
        <v>-1.38031433955945E-2</v>
      </c>
      <c r="AH955" s="18">
        <v>2.3305382765679998</v>
      </c>
      <c r="AI955" s="16">
        <v>-1.29117804375612E-2</v>
      </c>
      <c r="AJ955" s="15">
        <v>1292000.8600000001</v>
      </c>
      <c r="AK955" s="16">
        <v>1.0747951734721E-2</v>
      </c>
      <c r="AL955" s="17">
        <v>273561.02</v>
      </c>
      <c r="AM955" s="16">
        <v>6.1567874334674602E-2</v>
      </c>
      <c r="AN955" s="17">
        <v>566949.78</v>
      </c>
      <c r="AO955" s="16">
        <v>5.7056617760571797E-2</v>
      </c>
      <c r="AP955" s="18">
        <v>4.72289824039989</v>
      </c>
      <c r="AQ955" s="16">
        <v>-4.7872513692828397E-2</v>
      </c>
      <c r="AR955" s="18">
        <v>2.2788629708966499</v>
      </c>
      <c r="AS955" s="16">
        <v>-4.3809068736505301E-2</v>
      </c>
    </row>
    <row r="956" spans="1:45" x14ac:dyDescent="0.2">
      <c r="A956" s="123"/>
      <c r="B956" s="29"/>
      <c r="C956" s="29"/>
      <c r="D956" s="29"/>
      <c r="E956" s="14" t="s">
        <v>314</v>
      </c>
      <c r="F956" s="15">
        <v>209154.79</v>
      </c>
      <c r="G956" s="16">
        <v>-5.17359046819416E-2</v>
      </c>
      <c r="H956" s="17">
        <v>37833.67</v>
      </c>
      <c r="I956" s="16">
        <v>7.9165959510243605E-2</v>
      </c>
      <c r="J956" s="17">
        <v>75791.92</v>
      </c>
      <c r="K956" s="16">
        <v>4.5438237738412497E-2</v>
      </c>
      <c r="L956" s="18">
        <v>5.5282712462206298</v>
      </c>
      <c r="M956" s="16">
        <v>-0.121299104218958</v>
      </c>
      <c r="N956" s="18">
        <v>2.7595921834411898</v>
      </c>
      <c r="O956" s="16">
        <v>-9.2950629614017302E-2</v>
      </c>
      <c r="P956" s="15">
        <v>691806.61</v>
      </c>
      <c r="Q956" s="16">
        <v>-1.6353891615462399E-2</v>
      </c>
      <c r="R956" s="17">
        <v>122604.01</v>
      </c>
      <c r="S956" s="16">
        <v>5.7938350961035598E-2</v>
      </c>
      <c r="T956" s="17">
        <v>245197.15</v>
      </c>
      <c r="U956" s="16">
        <v>2.6090710067627702E-2</v>
      </c>
      <c r="V956" s="18">
        <v>5.6426099766231097</v>
      </c>
      <c r="W956" s="16">
        <v>-7.0223602829985896E-2</v>
      </c>
      <c r="X956" s="18">
        <v>2.8214300614831802</v>
      </c>
      <c r="Y956" s="16">
        <v>-4.1365350321018499E-2</v>
      </c>
      <c r="Z956" s="15">
        <v>1309704.51</v>
      </c>
      <c r="AA956" s="16">
        <v>-0.134082674198436</v>
      </c>
      <c r="AB956" s="17">
        <v>232110.48</v>
      </c>
      <c r="AC956" s="16">
        <v>-0.16207230343324</v>
      </c>
      <c r="AD956" s="17">
        <v>465265.65</v>
      </c>
      <c r="AE956" s="16">
        <v>-0.14554393146686601</v>
      </c>
      <c r="AF956" s="18">
        <v>5.64259101958688</v>
      </c>
      <c r="AG956" s="16">
        <v>3.3403394289849203E-2</v>
      </c>
      <c r="AH956" s="18">
        <v>2.8149606789153698</v>
      </c>
      <c r="AI956" s="16">
        <v>1.34135126316166E-2</v>
      </c>
      <c r="AJ956" s="15">
        <v>2592985.77</v>
      </c>
      <c r="AK956" s="16">
        <v>-0.17031784174814801</v>
      </c>
      <c r="AL956" s="17">
        <v>450465.51</v>
      </c>
      <c r="AM956" s="16">
        <v>-0.23963837234166199</v>
      </c>
      <c r="AN956" s="17">
        <v>915169.6</v>
      </c>
      <c r="AO956" s="16">
        <v>-0.20799162305622301</v>
      </c>
      <c r="AP956" s="18">
        <v>5.7562359657679503</v>
      </c>
      <c r="AQ956" s="16">
        <v>9.11678444465924E-2</v>
      </c>
      <c r="AR956" s="18">
        <v>2.8333390554056899</v>
      </c>
      <c r="AS956" s="16">
        <v>4.7567402574012402E-2</v>
      </c>
    </row>
    <row r="957" spans="1:45" x14ac:dyDescent="0.2">
      <c r="A957" s="123"/>
      <c r="B957" s="29"/>
      <c r="C957" s="29"/>
      <c r="D957" s="29"/>
      <c r="E957" s="14" t="s">
        <v>315</v>
      </c>
      <c r="F957" s="15">
        <v>257909.31</v>
      </c>
      <c r="G957" s="16">
        <v>0.18895331214807801</v>
      </c>
      <c r="H957" s="17">
        <v>66441.75</v>
      </c>
      <c r="I957" s="16">
        <v>0.13231185951249799</v>
      </c>
      <c r="J957" s="17">
        <v>137475.42000000001</v>
      </c>
      <c r="K957" s="16">
        <v>0.13836261601264499</v>
      </c>
      <c r="L957" s="18">
        <v>3.8817356556683098</v>
      </c>
      <c r="M957" s="16">
        <v>5.00228379308559E-2</v>
      </c>
      <c r="N957" s="18">
        <v>1.8760394403595899</v>
      </c>
      <c r="O957" s="16">
        <v>4.44416352257219E-2</v>
      </c>
      <c r="P957" s="15">
        <v>875153.23</v>
      </c>
      <c r="Q957" s="16">
        <v>0.20425942295635199</v>
      </c>
      <c r="R957" s="17">
        <v>223907.48</v>
      </c>
      <c r="S957" s="16">
        <v>0.13873221178145201</v>
      </c>
      <c r="T957" s="17">
        <v>452409.32</v>
      </c>
      <c r="U957" s="16">
        <v>0.10709954313263</v>
      </c>
      <c r="V957" s="18">
        <v>3.9085484325936801</v>
      </c>
      <c r="W957" s="16">
        <v>5.7544004197780503E-2</v>
      </c>
      <c r="X957" s="18">
        <v>1.9344279423774899</v>
      </c>
      <c r="Y957" s="16">
        <v>8.7760744213478598E-2</v>
      </c>
      <c r="Z957" s="15">
        <v>1610285.74</v>
      </c>
      <c r="AA957" s="16">
        <v>0.167903104278113</v>
      </c>
      <c r="AB957" s="17">
        <v>419424.98</v>
      </c>
      <c r="AC957" s="16">
        <v>0.116549185747633</v>
      </c>
      <c r="AD957" s="17">
        <v>857904.67</v>
      </c>
      <c r="AE957" s="16">
        <v>9.6197075509320995E-2</v>
      </c>
      <c r="AF957" s="18">
        <v>3.83926999293175</v>
      </c>
      <c r="AG957" s="16">
        <v>4.5993422579135197E-2</v>
      </c>
      <c r="AH957" s="18">
        <v>1.8769984548516301</v>
      </c>
      <c r="AI957" s="16">
        <v>6.5413446515057802E-2</v>
      </c>
      <c r="AJ957" s="15">
        <v>2972413.81</v>
      </c>
      <c r="AK957" s="16">
        <v>0.13650039263451499</v>
      </c>
      <c r="AL957" s="17">
        <v>792046.73</v>
      </c>
      <c r="AM957" s="16">
        <v>0.14237125781183699</v>
      </c>
      <c r="AN957" s="17">
        <v>1637124.92</v>
      </c>
      <c r="AO957" s="16">
        <v>0.12295970549778799</v>
      </c>
      <c r="AP957" s="18">
        <v>3.75282631366965</v>
      </c>
      <c r="AQ957" s="16">
        <v>-5.13919195460809E-3</v>
      </c>
      <c r="AR957" s="18">
        <v>1.8156304223870701</v>
      </c>
      <c r="AS957" s="16">
        <v>1.2058034736628399E-2</v>
      </c>
    </row>
    <row r="958" spans="1:45" x14ac:dyDescent="0.2">
      <c r="A958" s="123"/>
      <c r="B958" s="29"/>
      <c r="C958" s="29"/>
      <c r="D958" s="29"/>
      <c r="E958" s="14" t="s">
        <v>316</v>
      </c>
      <c r="F958" s="15">
        <v>146415.70000000001</v>
      </c>
      <c r="G958" s="16">
        <v>-8.3343616438970203E-2</v>
      </c>
      <c r="H958" s="17">
        <v>32893.980000000003</v>
      </c>
      <c r="I958" s="16">
        <v>-9.0419954473961797E-2</v>
      </c>
      <c r="J958" s="17">
        <v>57647.65</v>
      </c>
      <c r="K958" s="16">
        <v>-0.13513701248394</v>
      </c>
      <c r="L958" s="18">
        <v>4.4511396918220303</v>
      </c>
      <c r="M958" s="16">
        <v>7.7797859240624498E-3</v>
      </c>
      <c r="N958" s="18">
        <v>2.5398381373742001</v>
      </c>
      <c r="O958" s="16">
        <v>5.9886244171141398E-2</v>
      </c>
      <c r="P958" s="15">
        <v>456709.82</v>
      </c>
      <c r="Q958" s="16">
        <v>-2.7574459522966002E-4</v>
      </c>
      <c r="R958" s="17">
        <v>101368.88</v>
      </c>
      <c r="S958" s="16">
        <v>-1.6303420132552499E-2</v>
      </c>
      <c r="T958" s="17">
        <v>177843.62</v>
      </c>
      <c r="U958" s="16">
        <v>-5.4332500963647702E-2</v>
      </c>
      <c r="V958" s="18">
        <v>4.5054243471961</v>
      </c>
      <c r="W958" s="16">
        <v>1.6293312252323201E-2</v>
      </c>
      <c r="X958" s="18">
        <v>2.5680416311813699</v>
      </c>
      <c r="Y958" s="16">
        <v>5.7162540135409702E-2</v>
      </c>
      <c r="Z958" s="15">
        <v>854367.57</v>
      </c>
      <c r="AA958" s="16">
        <v>9.97407351102963E-3</v>
      </c>
      <c r="AB958" s="17">
        <v>192725.27</v>
      </c>
      <c r="AC958" s="16">
        <v>1.3124630740310899E-2</v>
      </c>
      <c r="AD958" s="17">
        <v>341276.92</v>
      </c>
      <c r="AE958" s="16">
        <v>-1.7963477050703301E-2</v>
      </c>
      <c r="AF958" s="18">
        <v>4.4330853447500704</v>
      </c>
      <c r="AG958" s="16">
        <v>-3.1097430006997002E-3</v>
      </c>
      <c r="AH958" s="18">
        <v>2.5034437429873702</v>
      </c>
      <c r="AI958" s="16">
        <v>2.8448586084995699E-2</v>
      </c>
      <c r="AJ958" s="15">
        <v>1661074.35</v>
      </c>
      <c r="AK958" s="16">
        <v>0.100455175190154</v>
      </c>
      <c r="AL958" s="17">
        <v>377036.25</v>
      </c>
      <c r="AM958" s="16">
        <v>0.10995656306763001</v>
      </c>
      <c r="AN958" s="17">
        <v>665080.34</v>
      </c>
      <c r="AO958" s="16">
        <v>5.7543701610002398E-2</v>
      </c>
      <c r="AP958" s="18">
        <v>4.4056091423570001</v>
      </c>
      <c r="AQ958" s="16">
        <v>-8.5601438773568808E-3</v>
      </c>
      <c r="AR958" s="18">
        <v>2.4975544307925301</v>
      </c>
      <c r="AS958" s="16">
        <v>4.05765487656191E-2</v>
      </c>
    </row>
    <row r="959" spans="1:45" x14ac:dyDescent="0.2">
      <c r="A959" s="123"/>
      <c r="B959" s="29"/>
      <c r="C959" s="29"/>
      <c r="D959" s="29"/>
      <c r="E959" s="14" t="s">
        <v>317</v>
      </c>
      <c r="F959" s="15">
        <v>85606.06</v>
      </c>
      <c r="G959" s="16">
        <v>3.5883689629106E-2</v>
      </c>
      <c r="H959" s="17">
        <v>19463.8</v>
      </c>
      <c r="I959" s="16">
        <v>-5.5693044688631198E-2</v>
      </c>
      <c r="J959" s="17">
        <v>26100.240000000002</v>
      </c>
      <c r="K959" s="16">
        <v>-0.11593956469399901</v>
      </c>
      <c r="L959" s="18">
        <v>4.3982192583154402</v>
      </c>
      <c r="M959" s="16">
        <v>9.6977718741403596E-2</v>
      </c>
      <c r="N959" s="18">
        <v>3.2798955105393701</v>
      </c>
      <c r="O959" s="16">
        <v>0.17173402208702501</v>
      </c>
      <c r="P959" s="15">
        <v>309494.83</v>
      </c>
      <c r="Q959" s="16">
        <v>0.187578762344982</v>
      </c>
      <c r="R959" s="17">
        <v>70857.48</v>
      </c>
      <c r="S959" s="16">
        <v>0.13210231335105399</v>
      </c>
      <c r="T959" s="17">
        <v>96782.65</v>
      </c>
      <c r="U959" s="16">
        <v>7.7633111269197197E-2</v>
      </c>
      <c r="V959" s="18">
        <v>4.3678498021662602</v>
      </c>
      <c r="W959" s="16">
        <v>4.90030347431374E-2</v>
      </c>
      <c r="X959" s="18">
        <v>3.1978338059559199</v>
      </c>
      <c r="Y959" s="16">
        <v>0.10202512332448201</v>
      </c>
      <c r="Z959" s="15">
        <v>569629.26</v>
      </c>
      <c r="AA959" s="16">
        <v>0.214968167912091</v>
      </c>
      <c r="AB959" s="17">
        <v>131556.1</v>
      </c>
      <c r="AC959" s="16">
        <v>0.20398340327949699</v>
      </c>
      <c r="AD959" s="17">
        <v>183117.45</v>
      </c>
      <c r="AE959" s="16">
        <v>0.15678729062708099</v>
      </c>
      <c r="AF959" s="18">
        <v>4.3299342257789597</v>
      </c>
      <c r="AG959" s="16">
        <v>9.12368443175611E-3</v>
      </c>
      <c r="AH959" s="18">
        <v>3.1107317189049999</v>
      </c>
      <c r="AI959" s="16">
        <v>5.0295225195178497E-2</v>
      </c>
      <c r="AJ959" s="15">
        <v>1029617.88</v>
      </c>
      <c r="AK959" s="16">
        <v>0.17989929317283801</v>
      </c>
      <c r="AL959" s="17">
        <v>236405.01</v>
      </c>
      <c r="AM959" s="16">
        <v>0.18378439036095401</v>
      </c>
      <c r="AN959" s="17">
        <v>336346.17</v>
      </c>
      <c r="AO959" s="16">
        <v>0.152659108778571</v>
      </c>
      <c r="AP959" s="18">
        <v>4.3553132820662297</v>
      </c>
      <c r="AQ959" s="16">
        <v>-3.2819297329403901E-3</v>
      </c>
      <c r="AR959" s="18">
        <v>3.06118508797053</v>
      </c>
      <c r="AS959" s="16">
        <v>2.3632472243360899E-2</v>
      </c>
    </row>
    <row r="960" spans="1:45" x14ac:dyDescent="0.2">
      <c r="A960" s="134"/>
      <c r="B960" s="135"/>
      <c r="C960" s="135"/>
      <c r="D960" s="135"/>
      <c r="E960" s="14" t="s">
        <v>318</v>
      </c>
      <c r="F960" s="15">
        <v>185457.94</v>
      </c>
      <c r="G960" s="16">
        <v>-2.78624346639612E-2</v>
      </c>
      <c r="H960" s="17">
        <v>44447.01</v>
      </c>
      <c r="I960" s="16">
        <v>-5.9753958395385998E-2</v>
      </c>
      <c r="J960" s="17">
        <v>77308.92</v>
      </c>
      <c r="K960" s="16">
        <v>-7.0966485948637498E-2</v>
      </c>
      <c r="L960" s="18">
        <v>4.1725627888130203</v>
      </c>
      <c r="M960" s="16">
        <v>3.39182749198274E-2</v>
      </c>
      <c r="N960" s="18">
        <v>2.39892033157364</v>
      </c>
      <c r="O960" s="16">
        <v>4.6396659143873697E-2</v>
      </c>
      <c r="P960" s="15">
        <v>574918.44999999995</v>
      </c>
      <c r="Q960" s="16">
        <v>7.7368989323332901E-2</v>
      </c>
      <c r="R960" s="17">
        <v>135265.5</v>
      </c>
      <c r="S960" s="16">
        <v>9.1747157624203508E-3</v>
      </c>
      <c r="T960" s="17">
        <v>232905.68</v>
      </c>
      <c r="U960" s="16">
        <v>9.3117026079475307E-3</v>
      </c>
      <c r="V960" s="18">
        <v>4.2502962691891097</v>
      </c>
      <c r="W960" s="16">
        <v>6.7574298578608902E-2</v>
      </c>
      <c r="X960" s="18">
        <v>2.46846040852245</v>
      </c>
      <c r="Y960" s="16">
        <v>6.7429404156845604E-2</v>
      </c>
      <c r="Z960" s="15">
        <v>1073853.23</v>
      </c>
      <c r="AA960" s="16">
        <v>0.104837059530049</v>
      </c>
      <c r="AB960" s="17">
        <v>257978.59</v>
      </c>
      <c r="AC960" s="16">
        <v>4.7119030946477701E-2</v>
      </c>
      <c r="AD960" s="17">
        <v>452300.93</v>
      </c>
      <c r="AE960" s="16">
        <v>5.3272862290713E-2</v>
      </c>
      <c r="AF960" s="18">
        <v>4.1625672502512696</v>
      </c>
      <c r="AG960" s="16">
        <v>5.5120790356947801E-2</v>
      </c>
      <c r="AH960" s="18">
        <v>2.3742008003388402</v>
      </c>
      <c r="AI960" s="16">
        <v>4.8956162344476702E-2</v>
      </c>
      <c r="AJ960" s="15">
        <v>1965105.16</v>
      </c>
      <c r="AK960" s="16">
        <v>0.16439299942292401</v>
      </c>
      <c r="AL960" s="17">
        <v>477156.82</v>
      </c>
      <c r="AM960" s="16">
        <v>0.13429097676639701</v>
      </c>
      <c r="AN960" s="17">
        <v>832209.72</v>
      </c>
      <c r="AO960" s="16">
        <v>8.7702967551540903E-2</v>
      </c>
      <c r="AP960" s="18">
        <v>4.1183633506485302</v>
      </c>
      <c r="AQ960" s="16">
        <v>2.65381840049028E-2</v>
      </c>
      <c r="AR960" s="18">
        <v>2.36131003132239</v>
      </c>
      <c r="AS960" s="16">
        <v>7.0506410444034703E-2</v>
      </c>
    </row>
    <row r="961" spans="1:45" x14ac:dyDescent="0.2">
      <c r="C961" s="29"/>
      <c r="D961" s="29"/>
      <c r="E961" s="14" t="s">
        <v>344</v>
      </c>
      <c r="F961" s="18">
        <v>39601.97</v>
      </c>
      <c r="G961" s="16">
        <v>4.5984030520084401E-2</v>
      </c>
      <c r="H961" s="18">
        <v>9219</v>
      </c>
      <c r="I961" s="16">
        <v>-1.2574439826914001E-2</v>
      </c>
      <c r="J961" s="18">
        <v>13808.27</v>
      </c>
      <c r="K961" s="16">
        <v>-3.1695096509528203E-2</v>
      </c>
      <c r="L961" s="18">
        <v>4.2956904219546601</v>
      </c>
      <c r="M961" s="16">
        <v>5.9304187281453098E-2</v>
      </c>
      <c r="N961" s="18">
        <v>2.86798925571415</v>
      </c>
      <c r="O961" s="16">
        <v>8.0221763568067095E-2</v>
      </c>
      <c r="P961" s="18">
        <v>135786.28</v>
      </c>
      <c r="Q961" s="16">
        <v>0.154599289756156</v>
      </c>
      <c r="R961" s="18">
        <v>31350.12</v>
      </c>
      <c r="S961" s="16">
        <v>8.5768452711415005E-2</v>
      </c>
      <c r="T961" s="18">
        <v>47924.89</v>
      </c>
      <c r="U961" s="16">
        <v>9.5647691018640305E-2</v>
      </c>
      <c r="V961" s="18">
        <v>4.3312842183698201</v>
      </c>
      <c r="W961" s="16">
        <v>6.3393660842562399E-2</v>
      </c>
      <c r="X961" s="18">
        <v>2.8333143800643001</v>
      </c>
      <c r="Y961" s="16">
        <v>5.3805250739594399E-2</v>
      </c>
      <c r="Z961" s="18">
        <v>249151.12</v>
      </c>
      <c r="AA961" s="16">
        <v>0.175222228736792</v>
      </c>
      <c r="AB961" s="18">
        <v>57621.14</v>
      </c>
      <c r="AC961" s="16">
        <v>0.11334376581368</v>
      </c>
      <c r="AD961" s="18">
        <v>89459.61</v>
      </c>
      <c r="AE961" s="16">
        <v>0.13298224999401601</v>
      </c>
      <c r="AF961" s="18">
        <v>4.3239533268519201</v>
      </c>
      <c r="AG961" s="16">
        <v>5.5578936913423603E-2</v>
      </c>
      <c r="AH961" s="18">
        <v>2.7850682559425399</v>
      </c>
      <c r="AI961" s="16">
        <v>3.7282118711921303E-2</v>
      </c>
      <c r="AJ961" s="18">
        <v>497927.69</v>
      </c>
      <c r="AK961" s="16">
        <v>0.257031696466473</v>
      </c>
      <c r="AL961" s="18">
        <v>116916.57</v>
      </c>
      <c r="AM961" s="16">
        <v>0.22879119532457101</v>
      </c>
      <c r="AN961" s="18">
        <v>182748.27</v>
      </c>
      <c r="AO961" s="16">
        <v>0.22696766857553999</v>
      </c>
      <c r="AP961" s="18">
        <v>4.2588290949691698</v>
      </c>
      <c r="AQ961" s="16">
        <v>2.2982343338196699E-2</v>
      </c>
      <c r="AR961" s="18">
        <v>2.7246643155636998</v>
      </c>
      <c r="AS961" s="16">
        <v>2.4502705866599101E-2</v>
      </c>
    </row>
    <row r="962" spans="1:45" x14ac:dyDescent="0.2">
      <c r="C962" s="29"/>
      <c r="D962" s="29"/>
      <c r="E962" s="14" t="s">
        <v>345</v>
      </c>
      <c r="F962" s="18">
        <v>153477.48000000001</v>
      </c>
      <c r="G962" s="16">
        <v>8.1003634113845702E-2</v>
      </c>
      <c r="H962" s="18">
        <v>50713.47</v>
      </c>
      <c r="I962" s="16">
        <v>7.0339792219282396E-2</v>
      </c>
      <c r="J962" s="18">
        <v>52482.26</v>
      </c>
      <c r="K962" s="16">
        <v>3.3081189440979201E-2</v>
      </c>
      <c r="L962" s="18">
        <v>3.02636518463438</v>
      </c>
      <c r="M962" s="16">
        <v>9.9630434858938004E-3</v>
      </c>
      <c r="N962" s="18">
        <v>2.92436872954785</v>
      </c>
      <c r="O962" s="16">
        <v>4.63878784771974E-2</v>
      </c>
      <c r="P962" s="18">
        <v>504246.33</v>
      </c>
      <c r="Q962" s="16">
        <v>0.14484458936606101</v>
      </c>
      <c r="R962" s="18">
        <v>169994.97</v>
      </c>
      <c r="S962" s="16">
        <v>0.13361018246796</v>
      </c>
      <c r="T962" s="18">
        <v>175197.02</v>
      </c>
      <c r="U962" s="16">
        <v>0.13711703346562501</v>
      </c>
      <c r="V962" s="18">
        <v>2.9662426482383601</v>
      </c>
      <c r="W962" s="16">
        <v>9.9102910964006304E-3</v>
      </c>
      <c r="X962" s="18">
        <v>2.8781672770461499</v>
      </c>
      <c r="Y962" s="16">
        <v>6.7957436860169298E-3</v>
      </c>
      <c r="Z962" s="18">
        <v>930188.91</v>
      </c>
      <c r="AA962" s="16">
        <v>0.142565317941199</v>
      </c>
      <c r="AB962" s="18">
        <v>314357.87</v>
      </c>
      <c r="AC962" s="16">
        <v>0.219523896755174</v>
      </c>
      <c r="AD962" s="18">
        <v>326800.59999999998</v>
      </c>
      <c r="AE962" s="16">
        <v>0.112575098681281</v>
      </c>
      <c r="AF962" s="18">
        <v>2.9590126374122598</v>
      </c>
      <c r="AG962" s="16">
        <v>-6.3105429109459099E-2</v>
      </c>
      <c r="AH962" s="18">
        <v>2.8463500679007301</v>
      </c>
      <c r="AI962" s="16">
        <v>2.69556808304133E-2</v>
      </c>
      <c r="AJ962" s="18">
        <v>1805658.16</v>
      </c>
      <c r="AK962" s="16">
        <v>0.29888198679842898</v>
      </c>
      <c r="AL962" s="18">
        <v>605651.79</v>
      </c>
      <c r="AM962" s="16">
        <v>0.59279205931664802</v>
      </c>
      <c r="AN962" s="18">
        <v>635710.85</v>
      </c>
      <c r="AO962" s="16">
        <v>0.175034577163621</v>
      </c>
      <c r="AP962" s="18">
        <v>2.9813470211984301</v>
      </c>
      <c r="AQ962" s="16">
        <v>-0.18452507394111101</v>
      </c>
      <c r="AR962" s="18">
        <v>2.8403765013606401</v>
      </c>
      <c r="AS962" s="16">
        <v>0.105398949138807</v>
      </c>
    </row>
    <row r="963" spans="1:45" x14ac:dyDescent="0.2">
      <c r="A963" s="122" t="s">
        <v>19</v>
      </c>
      <c r="B963" s="28" t="s">
        <v>11</v>
      </c>
      <c r="C963" s="28" t="s">
        <v>110</v>
      </c>
      <c r="D963" s="28" t="s">
        <v>24</v>
      </c>
      <c r="E963" s="14" t="s">
        <v>319</v>
      </c>
      <c r="F963" s="15">
        <v>1089629.28</v>
      </c>
      <c r="G963" s="16">
        <v>-4.0580961221176597E-2</v>
      </c>
      <c r="H963" s="17">
        <v>217298.13</v>
      </c>
      <c r="I963" s="16">
        <v>-1.4195077910335E-2</v>
      </c>
      <c r="J963" s="17">
        <v>436163.22</v>
      </c>
      <c r="K963" s="16">
        <v>-2.5443346715811301E-2</v>
      </c>
      <c r="L963" s="18">
        <v>5.0144438886795797</v>
      </c>
      <c r="M963" s="16">
        <v>-2.67658263005119E-2</v>
      </c>
      <c r="N963" s="18">
        <v>2.4982144986915702</v>
      </c>
      <c r="O963" s="16">
        <v>-1.5532821467436E-2</v>
      </c>
      <c r="P963" s="15">
        <v>3621683.31</v>
      </c>
      <c r="Q963" s="16">
        <v>-8.0545400349451898E-3</v>
      </c>
      <c r="R963" s="17">
        <v>714937.61</v>
      </c>
      <c r="S963" s="16">
        <v>7.3110251345046501E-3</v>
      </c>
      <c r="T963" s="17">
        <v>1433066.39</v>
      </c>
      <c r="U963" s="16">
        <v>-3.5376321472655502E-3</v>
      </c>
      <c r="V963" s="18">
        <v>5.0657333721749502</v>
      </c>
      <c r="W963" s="16">
        <v>-1.5254042481465099E-2</v>
      </c>
      <c r="X963" s="18">
        <v>2.5272264671562099</v>
      </c>
      <c r="Y963" s="16">
        <v>-4.5329437753009903E-3</v>
      </c>
      <c r="Z963" s="15">
        <v>6767884.7599999998</v>
      </c>
      <c r="AA963" s="16">
        <v>-7.4971103186583302E-2</v>
      </c>
      <c r="AB963" s="17">
        <v>1340220.97</v>
      </c>
      <c r="AC963" s="16">
        <v>-8.7331290786117594E-2</v>
      </c>
      <c r="AD963" s="17">
        <v>2701564</v>
      </c>
      <c r="AE963" s="16">
        <v>-7.7526934901001196E-2</v>
      </c>
      <c r="AF963" s="18">
        <v>5.0498275370217502</v>
      </c>
      <c r="AG963" s="16">
        <v>1.3542907163082801E-2</v>
      </c>
      <c r="AH963" s="18">
        <v>2.5051728406212099</v>
      </c>
      <c r="AI963" s="16">
        <v>2.77063018001889E-3</v>
      </c>
      <c r="AJ963" s="15">
        <v>13386124.140000001</v>
      </c>
      <c r="AK963" s="16">
        <v>-6.5856541463729504E-2</v>
      </c>
      <c r="AL963" s="17">
        <v>2654448.79</v>
      </c>
      <c r="AM963" s="16">
        <v>-8.0572972761629794E-2</v>
      </c>
      <c r="AN963" s="17">
        <v>5407653.8899999997</v>
      </c>
      <c r="AO963" s="16">
        <v>-6.1616058806455001E-2</v>
      </c>
      <c r="AP963" s="18">
        <v>5.0429016338265802</v>
      </c>
      <c r="AQ963" s="16">
        <v>1.6006089512185798E-2</v>
      </c>
      <c r="AR963" s="18">
        <v>2.4754032732668101</v>
      </c>
      <c r="AS963" s="16">
        <v>-4.5189207435508798E-3</v>
      </c>
    </row>
    <row r="964" spans="1:45" x14ac:dyDescent="0.2">
      <c r="A964" s="123"/>
      <c r="B964" s="29"/>
      <c r="C964" s="29"/>
      <c r="D964" s="29"/>
      <c r="E964" s="14" t="s">
        <v>320</v>
      </c>
      <c r="F964" s="15">
        <v>1354132.03</v>
      </c>
      <c r="G964" s="16">
        <v>9.7601301417475597E-2</v>
      </c>
      <c r="H964" s="17">
        <v>332020.87</v>
      </c>
      <c r="I964" s="16">
        <v>8.1288575272673594E-2</v>
      </c>
      <c r="J964" s="17">
        <v>538066.06000000006</v>
      </c>
      <c r="K964" s="16">
        <v>8.0471878518946605E-2</v>
      </c>
      <c r="L964" s="18">
        <v>4.0784545561849797</v>
      </c>
      <c r="M964" s="16">
        <v>1.50863761236802E-2</v>
      </c>
      <c r="N964" s="18">
        <v>2.5166650169311899</v>
      </c>
      <c r="O964" s="16">
        <v>1.58536499089722E-2</v>
      </c>
      <c r="P964" s="15">
        <v>4439225.37</v>
      </c>
      <c r="Q964" s="16">
        <v>0.12802683544039001</v>
      </c>
      <c r="R964" s="17">
        <v>1082785.28</v>
      </c>
      <c r="S964" s="16">
        <v>0.12105480639990999</v>
      </c>
      <c r="T964" s="17">
        <v>1759290.31</v>
      </c>
      <c r="U964" s="16">
        <v>0.123648399467311</v>
      </c>
      <c r="V964" s="18">
        <v>4.0998205756916102</v>
      </c>
      <c r="W964" s="16">
        <v>6.2191687691610801E-3</v>
      </c>
      <c r="X964" s="18">
        <v>2.5233046216232502</v>
      </c>
      <c r="Y964" s="16">
        <v>3.8966245803888698E-3</v>
      </c>
      <c r="Z964" s="15">
        <v>8159437.4299999997</v>
      </c>
      <c r="AA964" s="16">
        <v>0.146788885892119</v>
      </c>
      <c r="AB964" s="17">
        <v>1990065.02</v>
      </c>
      <c r="AC964" s="16">
        <v>0.14976900970880599</v>
      </c>
      <c r="AD964" s="17">
        <v>3301873.1</v>
      </c>
      <c r="AE964" s="16">
        <v>0.160818097710447</v>
      </c>
      <c r="AF964" s="18">
        <v>4.1000858504613102</v>
      </c>
      <c r="AG964" s="16">
        <v>-2.59193263300993E-3</v>
      </c>
      <c r="AH964" s="18">
        <v>2.4711541548946898</v>
      </c>
      <c r="AI964" s="16">
        <v>-1.2085624652130599E-2</v>
      </c>
      <c r="AJ964" s="15">
        <v>15621240.119999999</v>
      </c>
      <c r="AK964" s="16">
        <v>0.20189768856891599</v>
      </c>
      <c r="AL964" s="17">
        <v>3781244.73</v>
      </c>
      <c r="AM964" s="16">
        <v>0.199194534041337</v>
      </c>
      <c r="AN964" s="17">
        <v>6302088.3899999997</v>
      </c>
      <c r="AO964" s="16">
        <v>0.190944058753787</v>
      </c>
      <c r="AP964" s="18">
        <v>4.1312428143205597</v>
      </c>
      <c r="AQ964" s="16">
        <v>2.2541418017221599E-3</v>
      </c>
      <c r="AR964" s="18">
        <v>2.47874024502535</v>
      </c>
      <c r="AS964" s="16">
        <v>9.19743436697734E-3</v>
      </c>
    </row>
    <row r="965" spans="1:45" x14ac:dyDescent="0.2">
      <c r="A965" s="123"/>
      <c r="B965" s="29"/>
      <c r="C965" s="29"/>
      <c r="D965" s="29"/>
      <c r="E965" s="14" t="s">
        <v>321</v>
      </c>
      <c r="F965" s="15">
        <v>1060101.25</v>
      </c>
      <c r="G965" s="16">
        <v>0.12199764115118</v>
      </c>
      <c r="H965" s="17">
        <v>243158.08</v>
      </c>
      <c r="I965" s="16">
        <v>0.101809476714757</v>
      </c>
      <c r="J965" s="17">
        <v>390214.58</v>
      </c>
      <c r="K965" s="16">
        <v>0.114556376436691</v>
      </c>
      <c r="L965" s="18">
        <v>4.3597204337194997</v>
      </c>
      <c r="M965" s="16">
        <v>1.83227362471215E-2</v>
      </c>
      <c r="N965" s="18">
        <v>2.7167135835877798</v>
      </c>
      <c r="O965" s="16">
        <v>6.6764363578263103E-3</v>
      </c>
      <c r="P965" s="15">
        <v>3447364.49</v>
      </c>
      <c r="Q965" s="16">
        <v>5.96501580944915E-2</v>
      </c>
      <c r="R965" s="17">
        <v>789247.86</v>
      </c>
      <c r="S965" s="16">
        <v>3.0330411703916899E-2</v>
      </c>
      <c r="T965" s="17">
        <v>1268862.72</v>
      </c>
      <c r="U965" s="16">
        <v>8.62406463943193E-3</v>
      </c>
      <c r="V965" s="18">
        <v>4.3679111020966204</v>
      </c>
      <c r="W965" s="16">
        <v>2.84566446428451E-2</v>
      </c>
      <c r="X965" s="18">
        <v>2.7168931955066</v>
      </c>
      <c r="Y965" s="16">
        <v>5.0589803717701998E-2</v>
      </c>
      <c r="Z965" s="15">
        <v>6379699.8399999999</v>
      </c>
      <c r="AA965" s="16">
        <v>2.77809850009169E-2</v>
      </c>
      <c r="AB965" s="17">
        <v>1462350.84</v>
      </c>
      <c r="AC965" s="16">
        <v>-3.3966819476814801E-3</v>
      </c>
      <c r="AD965" s="17">
        <v>2381391.9700000002</v>
      </c>
      <c r="AE965" s="16">
        <v>-2.67149699511843E-2</v>
      </c>
      <c r="AF965" s="18">
        <v>4.3626328685939697</v>
      </c>
      <c r="AG965" s="16">
        <v>3.1283928503799997E-2</v>
      </c>
      <c r="AH965" s="18">
        <v>2.6789793198135299</v>
      </c>
      <c r="AI965" s="16">
        <v>5.5991773498630701E-2</v>
      </c>
      <c r="AJ965" s="15">
        <v>12067639.52</v>
      </c>
      <c r="AK965" s="16">
        <v>3.8353928504436099E-2</v>
      </c>
      <c r="AL965" s="17">
        <v>2770018.4</v>
      </c>
      <c r="AM965" s="16">
        <v>1.5348209486013399E-2</v>
      </c>
      <c r="AN965" s="17">
        <v>4524015.67</v>
      </c>
      <c r="AO965" s="16">
        <v>-2.9108971987291898E-2</v>
      </c>
      <c r="AP965" s="18">
        <v>4.3565196245627797</v>
      </c>
      <c r="AQ965" s="16">
        <v>2.26579599033012E-2</v>
      </c>
      <c r="AR965" s="18">
        <v>2.6674619188487498</v>
      </c>
      <c r="AS965" s="16">
        <v>6.9485553522742993E-2</v>
      </c>
    </row>
    <row r="966" spans="1:45" x14ac:dyDescent="0.2">
      <c r="A966" s="123"/>
      <c r="B966" s="29"/>
      <c r="C966" s="29"/>
      <c r="D966" s="29"/>
      <c r="E966" s="14" t="s">
        <v>322</v>
      </c>
      <c r="F966" s="15">
        <v>2125284.7799999998</v>
      </c>
      <c r="G966" s="16">
        <v>5.5315964448413198E-2</v>
      </c>
      <c r="H966" s="17">
        <v>553013.09</v>
      </c>
      <c r="I966" s="16">
        <v>6.4250620624713099E-3</v>
      </c>
      <c r="J966" s="17">
        <v>778504.58</v>
      </c>
      <c r="K966" s="16">
        <v>3.1489801610641E-3</v>
      </c>
      <c r="L966" s="18">
        <v>3.8431003143162501</v>
      </c>
      <c r="M966" s="16">
        <v>4.8578780704993198E-2</v>
      </c>
      <c r="N966" s="18">
        <v>2.7299579663359199</v>
      </c>
      <c r="O966" s="16">
        <v>5.2003227156721302E-2</v>
      </c>
      <c r="P966" s="15">
        <v>7057126.75</v>
      </c>
      <c r="Q966" s="16">
        <v>1.17051286737424E-3</v>
      </c>
      <c r="R966" s="17">
        <v>1844164.46</v>
      </c>
      <c r="S966" s="16">
        <v>2.5960242912813E-2</v>
      </c>
      <c r="T966" s="17">
        <v>2589290.56</v>
      </c>
      <c r="U966" s="16">
        <v>-5.73633498701933E-2</v>
      </c>
      <c r="V966" s="18">
        <v>3.8267339508321299</v>
      </c>
      <c r="W966" s="16">
        <v>-2.4162466544569002E-2</v>
      </c>
      <c r="X966" s="18">
        <v>2.7255059200463001</v>
      </c>
      <c r="Y966" s="16">
        <v>6.2095891062062002E-2</v>
      </c>
      <c r="Z966" s="15">
        <v>12979818.960000001</v>
      </c>
      <c r="AA966" s="16">
        <v>-6.8588677147359098E-2</v>
      </c>
      <c r="AB966" s="17">
        <v>3400144.06</v>
      </c>
      <c r="AC966" s="16">
        <v>-4.0960418943090403E-2</v>
      </c>
      <c r="AD966" s="17">
        <v>4802656.0999999996</v>
      </c>
      <c r="AE966" s="16">
        <v>-0.13966092001292801</v>
      </c>
      <c r="AF966" s="18">
        <v>3.8174320649225701</v>
      </c>
      <c r="AG966" s="16">
        <v>-2.8808256457800101E-2</v>
      </c>
      <c r="AH966" s="18">
        <v>2.7026334365269302</v>
      </c>
      <c r="AI966" s="16">
        <v>8.2609571643121396E-2</v>
      </c>
      <c r="AJ966" s="15">
        <v>24876810.870000001</v>
      </c>
      <c r="AK966" s="16">
        <v>-6.6086017279223294E-2</v>
      </c>
      <c r="AL966" s="17">
        <v>6524201.1399999997</v>
      </c>
      <c r="AM966" s="16">
        <v>-3.2849658382389402E-2</v>
      </c>
      <c r="AN966" s="17">
        <v>9198312.9000000004</v>
      </c>
      <c r="AO966" s="16">
        <v>-0.149069389488593</v>
      </c>
      <c r="AP966" s="18">
        <v>3.8130048930404401</v>
      </c>
      <c r="AQ966" s="16">
        <v>-3.4365245470775803E-2</v>
      </c>
      <c r="AR966" s="18">
        <v>2.7044971333819299</v>
      </c>
      <c r="AS966" s="16">
        <v>9.75207275238303E-2</v>
      </c>
    </row>
    <row r="967" spans="1:45" x14ac:dyDescent="0.2">
      <c r="A967" s="123"/>
      <c r="B967" s="29"/>
      <c r="C967" s="29"/>
      <c r="D967" s="29"/>
      <c r="E967" s="14" t="s">
        <v>323</v>
      </c>
      <c r="F967" s="15">
        <v>1062312.67</v>
      </c>
      <c r="G967" s="16">
        <v>0.35512051046422299</v>
      </c>
      <c r="H967" s="17">
        <v>245540.66</v>
      </c>
      <c r="I967" s="16">
        <v>0.295497801104953</v>
      </c>
      <c r="J967" s="17">
        <v>428882.37</v>
      </c>
      <c r="K967" s="16">
        <v>0.33477768502315097</v>
      </c>
      <c r="L967" s="18">
        <v>4.3264226381080801</v>
      </c>
      <c r="M967" s="16">
        <v>4.6023010852211999E-2</v>
      </c>
      <c r="N967" s="18">
        <v>2.4769324745150998</v>
      </c>
      <c r="O967" s="16">
        <v>1.5240609480761501E-2</v>
      </c>
      <c r="P967" s="15">
        <v>3447323.15</v>
      </c>
      <c r="Q967" s="16">
        <v>0.401885562255139</v>
      </c>
      <c r="R967" s="17">
        <v>783802.61</v>
      </c>
      <c r="S967" s="16">
        <v>0.34144001617253</v>
      </c>
      <c r="T967" s="17">
        <v>1357397.67</v>
      </c>
      <c r="U967" s="16">
        <v>0.374158153321833</v>
      </c>
      <c r="V967" s="18">
        <v>4.3982032032273999</v>
      </c>
      <c r="W967" s="16">
        <v>4.5060193041709599E-2</v>
      </c>
      <c r="X967" s="18">
        <v>2.5396560095760301</v>
      </c>
      <c r="Y967" s="16">
        <v>2.0177742180751999E-2</v>
      </c>
      <c r="Z967" s="15">
        <v>6547037.8899999997</v>
      </c>
      <c r="AA967" s="16">
        <v>0.35921500043498</v>
      </c>
      <c r="AB967" s="17">
        <v>1512666.26</v>
      </c>
      <c r="AC967" s="16">
        <v>0.29535997393979402</v>
      </c>
      <c r="AD967" s="17">
        <v>2675259.17</v>
      </c>
      <c r="AE967" s="16">
        <v>0.31702176352973899</v>
      </c>
      <c r="AF967" s="18">
        <v>4.3281443257682</v>
      </c>
      <c r="AG967" s="16">
        <v>4.9295198076078101E-2</v>
      </c>
      <c r="AH967" s="18">
        <v>2.4472536954242101</v>
      </c>
      <c r="AI967" s="16">
        <v>3.20368562415849E-2</v>
      </c>
      <c r="AJ967" s="15">
        <v>11898301.359999999</v>
      </c>
      <c r="AK967" s="16">
        <v>0.37201072360313298</v>
      </c>
      <c r="AL967" s="17">
        <v>2736957.67</v>
      </c>
      <c r="AM967" s="16">
        <v>0.32355392074748002</v>
      </c>
      <c r="AN967" s="17">
        <v>4881729.0999999996</v>
      </c>
      <c r="AO967" s="16">
        <v>0.35668676173364799</v>
      </c>
      <c r="AP967" s="18">
        <v>4.3472727000560401</v>
      </c>
      <c r="AQ967" s="16">
        <v>3.6611128640899902E-2</v>
      </c>
      <c r="AR967" s="18">
        <v>2.4373129102964799</v>
      </c>
      <c r="AS967" s="16">
        <v>1.1295136284741001E-2</v>
      </c>
    </row>
    <row r="968" spans="1:45" x14ac:dyDescent="0.2">
      <c r="A968" s="123"/>
      <c r="B968" s="29"/>
      <c r="C968" s="29"/>
      <c r="D968" s="29"/>
      <c r="E968" s="14" t="s">
        <v>324</v>
      </c>
      <c r="F968" s="15">
        <v>950133.99</v>
      </c>
      <c r="G968" s="16">
        <v>0.14748904779545399</v>
      </c>
      <c r="H968" s="17">
        <v>210747.5</v>
      </c>
      <c r="I968" s="16">
        <v>0.10123612674226</v>
      </c>
      <c r="J968" s="17">
        <v>311567.21000000002</v>
      </c>
      <c r="K968" s="16">
        <v>8.9278722654819495E-2</v>
      </c>
      <c r="L968" s="18">
        <v>4.5083998149444202</v>
      </c>
      <c r="M968" s="16">
        <v>4.2000911457583903E-2</v>
      </c>
      <c r="N968" s="18">
        <v>3.0495313996617299</v>
      </c>
      <c r="O968" s="16">
        <v>5.3439330017172097E-2</v>
      </c>
      <c r="P968" s="15">
        <v>3050185.75</v>
      </c>
      <c r="Q968" s="16">
        <v>0.21843973872170999</v>
      </c>
      <c r="R968" s="17">
        <v>676869.86</v>
      </c>
      <c r="S968" s="16">
        <v>0.17091939169681</v>
      </c>
      <c r="T968" s="17">
        <v>993885.28</v>
      </c>
      <c r="U968" s="16">
        <v>0.14553917970296301</v>
      </c>
      <c r="V968" s="18">
        <v>4.5063104892866699</v>
      </c>
      <c r="W968" s="16">
        <v>4.0583790277857697E-2</v>
      </c>
      <c r="X968" s="18">
        <v>3.0689515292952101</v>
      </c>
      <c r="Y968" s="16">
        <v>6.3638643103984094E-2</v>
      </c>
      <c r="Z968" s="15">
        <v>5657743.1100000003</v>
      </c>
      <c r="AA968" s="16">
        <v>0.21114979512057899</v>
      </c>
      <c r="AB968" s="17">
        <v>1263738.29</v>
      </c>
      <c r="AC968" s="16">
        <v>0.20976081885603601</v>
      </c>
      <c r="AD968" s="17">
        <v>1870928.66</v>
      </c>
      <c r="AE968" s="16">
        <v>0.13728564790172099</v>
      </c>
      <c r="AF968" s="18">
        <v>4.4769895434599798</v>
      </c>
      <c r="AG968" s="16">
        <v>1.14814122171395E-3</v>
      </c>
      <c r="AH968" s="18">
        <v>3.0240293128012699</v>
      </c>
      <c r="AI968" s="16">
        <v>6.4947752884366994E-2</v>
      </c>
      <c r="AJ968" s="15">
        <v>10805623.25</v>
      </c>
      <c r="AK968" s="16">
        <v>0.22866355916744299</v>
      </c>
      <c r="AL968" s="17">
        <v>2441195.61</v>
      </c>
      <c r="AM968" s="16">
        <v>0.29110645171211103</v>
      </c>
      <c r="AN968" s="17">
        <v>3637744.55</v>
      </c>
      <c r="AO968" s="16">
        <v>0.153059947225577</v>
      </c>
      <c r="AP968" s="18">
        <v>4.4263651817725496</v>
      </c>
      <c r="AQ968" s="16">
        <v>-4.8363860673040701E-2</v>
      </c>
      <c r="AR968" s="18">
        <v>2.9704183736595802</v>
      </c>
      <c r="AS968" s="16">
        <v>6.5567806880968194E-2</v>
      </c>
    </row>
    <row r="969" spans="1:45" x14ac:dyDescent="0.2">
      <c r="A969" s="123"/>
      <c r="B969" s="29"/>
      <c r="C969" s="29"/>
      <c r="D969" s="29"/>
      <c r="E969" s="14" t="s">
        <v>325</v>
      </c>
      <c r="F969" s="15">
        <v>1505609.35</v>
      </c>
      <c r="G969" s="16">
        <v>4.30110489111482E-3</v>
      </c>
      <c r="H969" s="17">
        <v>353997.15</v>
      </c>
      <c r="I969" s="16">
        <v>-2.0422214527297698E-3</v>
      </c>
      <c r="J969" s="17">
        <v>615058.47</v>
      </c>
      <c r="K969" s="16">
        <v>-3.4684036684358002E-2</v>
      </c>
      <c r="L969" s="18">
        <v>4.2531679986689204</v>
      </c>
      <c r="M969" s="16">
        <v>6.3563073310361198E-3</v>
      </c>
      <c r="N969" s="18">
        <v>2.4479125537446902</v>
      </c>
      <c r="O969" s="16">
        <v>4.0385887167521603E-2</v>
      </c>
      <c r="P969" s="15">
        <v>4651676.1500000004</v>
      </c>
      <c r="Q969" s="16">
        <v>8.75435272141038E-2</v>
      </c>
      <c r="R969" s="17">
        <v>1074123.06</v>
      </c>
      <c r="S969" s="16">
        <v>5.8567370152908201E-2</v>
      </c>
      <c r="T969" s="17">
        <v>1857472.97</v>
      </c>
      <c r="U969" s="16">
        <v>3.4507281990193102E-2</v>
      </c>
      <c r="V969" s="18">
        <v>4.3306733867160396</v>
      </c>
      <c r="W969" s="16">
        <v>2.73729928563827E-2</v>
      </c>
      <c r="X969" s="18">
        <v>2.5043035484925502</v>
      </c>
      <c r="Y969" s="16">
        <v>5.12671550478399E-2</v>
      </c>
      <c r="Z969" s="15">
        <v>8653099.4499999993</v>
      </c>
      <c r="AA969" s="16">
        <v>8.7543213682721402E-2</v>
      </c>
      <c r="AB969" s="17">
        <v>2038190.86</v>
      </c>
      <c r="AC969" s="16">
        <v>7.4760885986605505E-2</v>
      </c>
      <c r="AD969" s="17">
        <v>3583044.25</v>
      </c>
      <c r="AE969" s="16">
        <v>6.17897018736107E-2</v>
      </c>
      <c r="AF969" s="18">
        <v>4.2454804502459602</v>
      </c>
      <c r="AG969" s="16">
        <v>1.18931828118979E-2</v>
      </c>
      <c r="AH969" s="18">
        <v>2.4150132809551499</v>
      </c>
      <c r="AI969" s="16">
        <v>2.42548140782178E-2</v>
      </c>
      <c r="AJ969" s="15">
        <v>16176364.550000001</v>
      </c>
      <c r="AK969" s="16">
        <v>0.134272247444295</v>
      </c>
      <c r="AL969" s="17">
        <v>3818399.29</v>
      </c>
      <c r="AM969" s="16">
        <v>0.13424515087458</v>
      </c>
      <c r="AN969" s="17">
        <v>6722496.0700000003</v>
      </c>
      <c r="AO969" s="16">
        <v>9.0533418499190096E-2</v>
      </c>
      <c r="AP969" s="18">
        <v>4.2364256122622503</v>
      </c>
      <c r="AQ969" s="16">
        <v>2.3889517794754899E-5</v>
      </c>
      <c r="AR969" s="18">
        <v>2.4063033107879499</v>
      </c>
      <c r="AS969" s="16">
        <v>4.0107738289487001E-2</v>
      </c>
    </row>
    <row r="970" spans="1:45" x14ac:dyDescent="0.2">
      <c r="A970" s="123"/>
      <c r="B970" s="29"/>
      <c r="C970" s="29"/>
      <c r="D970" s="29"/>
      <c r="E970" s="14" t="s">
        <v>326</v>
      </c>
      <c r="F970" s="15">
        <v>1615360.98</v>
      </c>
      <c r="G970" s="16">
        <v>0.14856469388959201</v>
      </c>
      <c r="H970" s="17">
        <v>404378.83</v>
      </c>
      <c r="I970" s="16">
        <v>0.13041615161876999</v>
      </c>
      <c r="J970" s="17">
        <v>730551.28</v>
      </c>
      <c r="K970" s="16">
        <v>0.10359482600967899</v>
      </c>
      <c r="L970" s="18">
        <v>3.9946724708610502</v>
      </c>
      <c r="M970" s="16">
        <v>1.6054744303532001E-2</v>
      </c>
      <c r="N970" s="18">
        <v>2.2111534456554498</v>
      </c>
      <c r="O970" s="16">
        <v>4.0748530910128103E-2</v>
      </c>
      <c r="P970" s="15">
        <v>5365656.93</v>
      </c>
      <c r="Q970" s="16">
        <v>0.18498785215931601</v>
      </c>
      <c r="R970" s="17">
        <v>1343897</v>
      </c>
      <c r="S970" s="16">
        <v>0.165077270526232</v>
      </c>
      <c r="T970" s="17">
        <v>2398279.34</v>
      </c>
      <c r="U970" s="16">
        <v>0.12192561349704401</v>
      </c>
      <c r="V970" s="18">
        <v>3.99261024468393</v>
      </c>
      <c r="W970" s="16">
        <v>1.7089494522617599E-2</v>
      </c>
      <c r="X970" s="18">
        <v>2.2372943970738599</v>
      </c>
      <c r="Y970" s="16">
        <v>5.6208930345842997E-2</v>
      </c>
      <c r="Z970" s="15">
        <v>9869168.5099999998</v>
      </c>
      <c r="AA970" s="16">
        <v>0.14266050946380401</v>
      </c>
      <c r="AB970" s="17">
        <v>2484197.2799999998</v>
      </c>
      <c r="AC970" s="16">
        <v>0.140615307304676</v>
      </c>
      <c r="AD970" s="17">
        <v>4484247.8</v>
      </c>
      <c r="AE970" s="16">
        <v>9.7383116423139404E-2</v>
      </c>
      <c r="AF970" s="18">
        <v>3.9727796940507099</v>
      </c>
      <c r="AG970" s="16">
        <v>1.7930691847024901E-3</v>
      </c>
      <c r="AH970" s="18">
        <v>2.2008526179128598</v>
      </c>
      <c r="AI970" s="16">
        <v>4.1259421949413802E-2</v>
      </c>
      <c r="AJ970" s="15">
        <v>18548762.300000001</v>
      </c>
      <c r="AK970" s="16">
        <v>0.14206876060333501</v>
      </c>
      <c r="AL970" s="17">
        <v>4703119.99</v>
      </c>
      <c r="AM970" s="16">
        <v>0.20322127555311501</v>
      </c>
      <c r="AN970" s="17">
        <v>8613062.0800000001</v>
      </c>
      <c r="AO970" s="16">
        <v>0.152882534516603</v>
      </c>
      <c r="AP970" s="18">
        <v>3.94392708232817</v>
      </c>
      <c r="AQ970" s="16">
        <v>-5.0823997374604898E-2</v>
      </c>
      <c r="AR970" s="18">
        <v>2.1535618956086799</v>
      </c>
      <c r="AS970" s="16">
        <v>-9.3797707828081004E-3</v>
      </c>
    </row>
    <row r="971" spans="1:45" x14ac:dyDescent="0.2">
      <c r="A971" s="123"/>
      <c r="B971" s="29"/>
      <c r="C971" s="29"/>
      <c r="D971" s="29"/>
      <c r="E971" s="14" t="s">
        <v>327</v>
      </c>
      <c r="F971" s="15">
        <v>10762564.359999999</v>
      </c>
      <c r="G971" s="16">
        <v>9.3126613108790196E-2</v>
      </c>
      <c r="H971" s="17">
        <v>2560154.39</v>
      </c>
      <c r="I971" s="16">
        <v>7.0739832381521803E-2</v>
      </c>
      <c r="J971" s="17">
        <v>4229007.71</v>
      </c>
      <c r="K971" s="16">
        <v>6.3049103671886306E-2</v>
      </c>
      <c r="L971" s="18">
        <v>4.2038731734456096</v>
      </c>
      <c r="M971" s="16">
        <v>2.0907768675679301E-2</v>
      </c>
      <c r="N971" s="18">
        <v>2.5449384579154599</v>
      </c>
      <c r="O971" s="16">
        <v>2.82936219343142E-2</v>
      </c>
      <c r="P971" s="15">
        <v>35080241.939999998</v>
      </c>
      <c r="Q971" s="16">
        <v>0.10815863338493401</v>
      </c>
      <c r="R971" s="17">
        <v>8309827.6500000004</v>
      </c>
      <c r="S971" s="16">
        <v>9.7779185618144498E-2</v>
      </c>
      <c r="T971" s="17">
        <v>13657544.9</v>
      </c>
      <c r="U971" s="16">
        <v>6.7220920615067098E-2</v>
      </c>
      <c r="V971" s="18">
        <v>4.2215366452275296</v>
      </c>
      <c r="W971" s="16">
        <v>9.4549504151368695E-3</v>
      </c>
      <c r="X971" s="18">
        <v>2.5685613480941201</v>
      </c>
      <c r="Y971" s="16">
        <v>3.8359173793438298E-2</v>
      </c>
      <c r="Z971" s="15">
        <v>65013890.409999996</v>
      </c>
      <c r="AA971" s="16">
        <v>7.1844894190588204E-2</v>
      </c>
      <c r="AB971" s="17">
        <v>15491573.23</v>
      </c>
      <c r="AC971" s="16">
        <v>6.8477580568832797E-2</v>
      </c>
      <c r="AD971" s="17">
        <v>25800964.649999999</v>
      </c>
      <c r="AE971" s="16">
        <v>3.4550215699985697E-2</v>
      </c>
      <c r="AF971" s="18">
        <v>4.1967261455471903</v>
      </c>
      <c r="AG971" s="16">
        <v>3.1515061083102602E-3</v>
      </c>
      <c r="AH971" s="18">
        <v>2.51982401789772</v>
      </c>
      <c r="AI971" s="16">
        <v>3.6049171828134399E-2</v>
      </c>
      <c r="AJ971" s="15">
        <v>123380866.97</v>
      </c>
      <c r="AK971" s="16">
        <v>8.6523559003601397E-2</v>
      </c>
      <c r="AL971" s="17">
        <v>29429585.100000001</v>
      </c>
      <c r="AM971" s="16">
        <v>0.100250733891045</v>
      </c>
      <c r="AN971" s="17">
        <v>49287102.549999997</v>
      </c>
      <c r="AO971" s="16">
        <v>5.0624269540192203E-2</v>
      </c>
      <c r="AP971" s="18">
        <v>4.1924093238405904</v>
      </c>
      <c r="AQ971" s="16">
        <v>-1.24764060269217E-2</v>
      </c>
      <c r="AR971" s="18">
        <v>2.5033093971152902</v>
      </c>
      <c r="AS971" s="16">
        <v>3.41694842811128E-2</v>
      </c>
    </row>
    <row r="972" spans="1:45" x14ac:dyDescent="0.2">
      <c r="A972" s="122" t="s">
        <v>19</v>
      </c>
      <c r="B972" s="28" t="s">
        <v>11</v>
      </c>
      <c r="C972" s="28" t="s">
        <v>111</v>
      </c>
      <c r="D972" s="28" t="s">
        <v>23</v>
      </c>
      <c r="E972" s="14" t="s">
        <v>271</v>
      </c>
      <c r="F972" s="15">
        <v>35742.400000000001</v>
      </c>
      <c r="G972" s="16">
        <v>0.22058407207177699</v>
      </c>
      <c r="H972" s="17">
        <v>7606.43</v>
      </c>
      <c r="I972" s="16">
        <v>0.187211739714717</v>
      </c>
      <c r="J972" s="17">
        <v>14507.37</v>
      </c>
      <c r="K972" s="16">
        <v>0.18896788549089699</v>
      </c>
      <c r="L972" s="18">
        <v>4.6989717909715898</v>
      </c>
      <c r="M972" s="16">
        <v>2.8109840259058799E-2</v>
      </c>
      <c r="N972" s="18">
        <v>2.4637408434471602</v>
      </c>
      <c r="O972" s="16">
        <v>2.6591287255691098E-2</v>
      </c>
      <c r="P972" s="15">
        <v>114575.8</v>
      </c>
      <c r="Q972" s="16">
        <v>-2.74053733366371E-2</v>
      </c>
      <c r="R972" s="17">
        <v>23332.86</v>
      </c>
      <c r="S972" s="16">
        <v>-7.1241704354160201E-3</v>
      </c>
      <c r="T972" s="17">
        <v>44564.26</v>
      </c>
      <c r="U972" s="16">
        <v>-6.9955998690678003E-3</v>
      </c>
      <c r="V972" s="18">
        <v>4.9104910413897001</v>
      </c>
      <c r="W972" s="16">
        <v>-2.04267263813999E-2</v>
      </c>
      <c r="X972" s="18">
        <v>2.5710244038608501</v>
      </c>
      <c r="Y972" s="16">
        <v>-2.0553557934766601E-2</v>
      </c>
      <c r="Z972" s="15">
        <v>223591.31</v>
      </c>
      <c r="AA972" s="16">
        <v>-5.3850162802493003E-2</v>
      </c>
      <c r="AB972" s="17">
        <v>45999.97</v>
      </c>
      <c r="AC972" s="16">
        <v>2.0323074421748102E-2</v>
      </c>
      <c r="AD972" s="17">
        <v>87815.51</v>
      </c>
      <c r="AE972" s="16">
        <v>2.2551903974416001E-2</v>
      </c>
      <c r="AF972" s="18">
        <v>4.8606838221851003</v>
      </c>
      <c r="AG972" s="16">
        <v>-7.2695834372144899E-2</v>
      </c>
      <c r="AH972" s="18">
        <v>2.54614828291722</v>
      </c>
      <c r="AI972" s="16">
        <v>-7.4717054928901197E-2</v>
      </c>
      <c r="AJ972" s="15">
        <v>482086.91</v>
      </c>
      <c r="AK972" s="16">
        <v>-0.14270319512934099</v>
      </c>
      <c r="AL972" s="17">
        <v>96085.83</v>
      </c>
      <c r="AM972" s="16">
        <v>-0.109540534854906</v>
      </c>
      <c r="AN972" s="17">
        <v>174973.83</v>
      </c>
      <c r="AO972" s="16">
        <v>-9.1135547696367197E-2</v>
      </c>
      <c r="AP972" s="18">
        <v>5.0172529081551396</v>
      </c>
      <c r="AQ972" s="16">
        <v>-3.7242189647601003E-2</v>
      </c>
      <c r="AR972" s="18">
        <v>2.7551943624940902</v>
      </c>
      <c r="AS972" s="16">
        <v>-5.6738545887969102E-2</v>
      </c>
    </row>
    <row r="973" spans="1:45" x14ac:dyDescent="0.2">
      <c r="A973" s="123"/>
      <c r="B973" s="29"/>
      <c r="C973" s="29"/>
      <c r="D973" s="29"/>
      <c r="E973" s="14" t="s">
        <v>272</v>
      </c>
      <c r="F973" s="15">
        <v>141402.29</v>
      </c>
      <c r="G973" s="16">
        <v>0.13602899381838299</v>
      </c>
      <c r="H973" s="17">
        <v>28547.23</v>
      </c>
      <c r="I973" s="16">
        <v>0.114240437777002</v>
      </c>
      <c r="J973" s="17">
        <v>54602.87</v>
      </c>
      <c r="K973" s="16">
        <v>0.13813383792116801</v>
      </c>
      <c r="L973" s="18">
        <v>4.9532753265378098</v>
      </c>
      <c r="M973" s="16">
        <v>1.95546269033742E-2</v>
      </c>
      <c r="N973" s="18">
        <v>2.5896494085384201</v>
      </c>
      <c r="O973" s="16">
        <v>-1.84938188520048E-3</v>
      </c>
      <c r="P973" s="15">
        <v>417525.18</v>
      </c>
      <c r="Q973" s="16">
        <v>9.8747813557925099E-2</v>
      </c>
      <c r="R973" s="17">
        <v>85544.97</v>
      </c>
      <c r="S973" s="16">
        <v>0.101076673036683</v>
      </c>
      <c r="T973" s="17">
        <v>163205.22</v>
      </c>
      <c r="U973" s="16">
        <v>0.112715573224502</v>
      </c>
      <c r="V973" s="18">
        <v>4.8807683257122001</v>
      </c>
      <c r="W973" s="16">
        <v>-2.1150747589039299E-3</v>
      </c>
      <c r="X973" s="18">
        <v>2.5582832460873499</v>
      </c>
      <c r="Y973" s="16">
        <v>-1.25528571745426E-2</v>
      </c>
      <c r="Z973" s="15">
        <v>772998.26</v>
      </c>
      <c r="AA973" s="16">
        <v>0.233169960014254</v>
      </c>
      <c r="AB973" s="17">
        <v>157777.14000000001</v>
      </c>
      <c r="AC973" s="16">
        <v>0.26167853466712099</v>
      </c>
      <c r="AD973" s="17">
        <v>301324.71000000002</v>
      </c>
      <c r="AE973" s="16">
        <v>0.268112510610576</v>
      </c>
      <c r="AF973" s="18">
        <v>4.8993045507099398</v>
      </c>
      <c r="AG973" s="16">
        <v>-2.2595751508436901E-2</v>
      </c>
      <c r="AH973" s="18">
        <v>2.5653331251857798</v>
      </c>
      <c r="AI973" s="16">
        <v>-2.7554771602637199E-2</v>
      </c>
      <c r="AJ973" s="15">
        <v>1498137.84</v>
      </c>
      <c r="AK973" s="16">
        <v>0.71371766081628896</v>
      </c>
      <c r="AL973" s="17">
        <v>302971.53000000003</v>
      </c>
      <c r="AM973" s="16">
        <v>0.90190155924757298</v>
      </c>
      <c r="AN973" s="17">
        <v>577974.07999999996</v>
      </c>
      <c r="AO973" s="16">
        <v>0.86066874339058697</v>
      </c>
      <c r="AP973" s="18">
        <v>4.9448139236052997</v>
      </c>
      <c r="AQ973" s="16">
        <v>-9.8945130738381695E-2</v>
      </c>
      <c r="AR973" s="18">
        <v>2.5920502178921199</v>
      </c>
      <c r="AS973" s="16">
        <v>-7.89775628232018E-2</v>
      </c>
    </row>
    <row r="974" spans="1:45" x14ac:dyDescent="0.2">
      <c r="A974" s="123"/>
      <c r="B974" s="29"/>
      <c r="C974" s="29"/>
      <c r="D974" s="29"/>
      <c r="E974" s="14" t="s">
        <v>273</v>
      </c>
      <c r="F974" s="15">
        <v>111919.61</v>
      </c>
      <c r="G974" s="16">
        <v>0.73782142704641496</v>
      </c>
      <c r="H974" s="17">
        <v>24071.79</v>
      </c>
      <c r="I974" s="16">
        <v>1.8412243149169101</v>
      </c>
      <c r="J974" s="17">
        <v>33999.64</v>
      </c>
      <c r="K974" s="16">
        <v>0.73896792183972504</v>
      </c>
      <c r="L974" s="18">
        <v>4.6494095370556199</v>
      </c>
      <c r="M974" s="16">
        <v>-0.38835472513642899</v>
      </c>
      <c r="N974" s="18">
        <v>3.2917880895209501</v>
      </c>
      <c r="O974" s="16">
        <v>-6.5929611404028901E-4</v>
      </c>
      <c r="P974" s="15">
        <v>335403.96999999997</v>
      </c>
      <c r="Q974" s="16">
        <v>0.63208734298644298</v>
      </c>
      <c r="R974" s="17">
        <v>69240.350000000006</v>
      </c>
      <c r="S974" s="16">
        <v>1.5743189559114801</v>
      </c>
      <c r="T974" s="17">
        <v>100106.48</v>
      </c>
      <c r="U974" s="16">
        <v>0.60434275966593998</v>
      </c>
      <c r="V974" s="18">
        <v>4.8440536479090603</v>
      </c>
      <c r="W974" s="16">
        <v>-0.36601199348719599</v>
      </c>
      <c r="X974" s="18">
        <v>3.35047211728951</v>
      </c>
      <c r="Y974" s="16">
        <v>1.7293426328847498E-2</v>
      </c>
      <c r="Z974" s="15">
        <v>651911.74</v>
      </c>
      <c r="AA974" s="16">
        <v>0.59700434914339995</v>
      </c>
      <c r="AB974" s="17">
        <v>136831.38</v>
      </c>
      <c r="AC974" s="16">
        <v>1.5418190309233899</v>
      </c>
      <c r="AD974" s="17">
        <v>200383.56</v>
      </c>
      <c r="AE974" s="16">
        <v>0.60212425205081099</v>
      </c>
      <c r="AF974" s="18">
        <v>4.7643438223015799</v>
      </c>
      <c r="AG974" s="16">
        <v>-0.371708083968809</v>
      </c>
      <c r="AH974" s="18">
        <v>3.2533194838937902</v>
      </c>
      <c r="AI974" s="16">
        <v>-3.1956965265695601E-3</v>
      </c>
      <c r="AJ974" s="15">
        <v>1110490.8</v>
      </c>
      <c r="AK974" s="16">
        <v>0.30676883859683701</v>
      </c>
      <c r="AL974" s="17">
        <v>198746.48</v>
      </c>
      <c r="AM974" s="16">
        <v>0.82783721687794598</v>
      </c>
      <c r="AN974" s="17">
        <v>340660.02</v>
      </c>
      <c r="AO974" s="16">
        <v>0.30193576273936201</v>
      </c>
      <c r="AP974" s="18">
        <v>5.5874740523706397</v>
      </c>
      <c r="AQ974" s="16">
        <v>-0.28507373275346898</v>
      </c>
      <c r="AR974" s="18">
        <v>3.2598213315433999</v>
      </c>
      <c r="AS974" s="16">
        <v>3.7122229804226799E-3</v>
      </c>
    </row>
    <row r="975" spans="1:45" x14ac:dyDescent="0.2">
      <c r="A975" s="123"/>
      <c r="B975" s="29"/>
      <c r="C975" s="29"/>
      <c r="D975" s="29"/>
      <c r="E975" s="14" t="s">
        <v>274</v>
      </c>
      <c r="F975" s="15">
        <v>53741.66</v>
      </c>
      <c r="G975" s="16">
        <v>0.238069436179769</v>
      </c>
      <c r="H975" s="17">
        <v>10849.68</v>
      </c>
      <c r="I975" s="16">
        <v>0.216455938890627</v>
      </c>
      <c r="J975" s="17">
        <v>17178.12</v>
      </c>
      <c r="K975" s="16">
        <v>0.28821053373598698</v>
      </c>
      <c r="L975" s="18">
        <v>4.9532944750444301</v>
      </c>
      <c r="M975" s="16">
        <v>1.77675956836158E-2</v>
      </c>
      <c r="N975" s="18">
        <v>3.12849485275455</v>
      </c>
      <c r="O975" s="16">
        <v>-3.8923061287817799E-2</v>
      </c>
      <c r="P975" s="15">
        <v>151879.24</v>
      </c>
      <c r="Q975" s="16">
        <v>0.185297276744808</v>
      </c>
      <c r="R975" s="17">
        <v>30623.82</v>
      </c>
      <c r="S975" s="16">
        <v>0.170787935277496</v>
      </c>
      <c r="T975" s="17">
        <v>48197.96</v>
      </c>
      <c r="U975" s="16">
        <v>0.20416147839313101</v>
      </c>
      <c r="V975" s="18">
        <v>4.9595132155296104</v>
      </c>
      <c r="W975" s="16">
        <v>1.2392800634619901E-2</v>
      </c>
      <c r="X975" s="18">
        <v>3.1511549451470602</v>
      </c>
      <c r="Y975" s="16">
        <v>-1.5665840493000599E-2</v>
      </c>
      <c r="Z975" s="15">
        <v>274953.39</v>
      </c>
      <c r="AA975" s="16">
        <v>0.19143412971457299</v>
      </c>
      <c r="AB975" s="17">
        <v>55175.69</v>
      </c>
      <c r="AC975" s="16">
        <v>0.204651523289274</v>
      </c>
      <c r="AD975" s="17">
        <v>87138.95</v>
      </c>
      <c r="AE975" s="16">
        <v>0.22276288806771699</v>
      </c>
      <c r="AF975" s="18">
        <v>4.9832342830692298</v>
      </c>
      <c r="AG975" s="16">
        <v>-1.0971964355809501E-2</v>
      </c>
      <c r="AH975" s="18">
        <v>3.15534430928993</v>
      </c>
      <c r="AI975" s="16">
        <v>-2.5621286562476E-2</v>
      </c>
      <c r="AJ975" s="15">
        <v>549524.82999999996</v>
      </c>
      <c r="AK975" s="16">
        <v>0.33599444757107799</v>
      </c>
      <c r="AL975" s="17">
        <v>109181.56</v>
      </c>
      <c r="AM975" s="16">
        <v>0.44765095536570598</v>
      </c>
      <c r="AN975" s="17">
        <v>172525.59</v>
      </c>
      <c r="AO975" s="16">
        <v>0.39002653630339701</v>
      </c>
      <c r="AP975" s="18">
        <v>5.0331285795879799</v>
      </c>
      <c r="AQ975" s="16">
        <v>-7.71294402015716E-2</v>
      </c>
      <c r="AR975" s="18">
        <v>3.1851786740738</v>
      </c>
      <c r="AS975" s="16">
        <v>-3.88712641961571E-2</v>
      </c>
    </row>
    <row r="976" spans="1:45" x14ac:dyDescent="0.2">
      <c r="A976" s="123"/>
      <c r="B976" s="29"/>
      <c r="C976" s="29"/>
      <c r="D976" s="29"/>
      <c r="E976" s="14" t="s">
        <v>275</v>
      </c>
      <c r="F976" s="15">
        <v>175133.6</v>
      </c>
      <c r="G976" s="16">
        <v>2.6009305930937501</v>
      </c>
      <c r="H976" s="17">
        <v>49295.360000000001</v>
      </c>
      <c r="I976" s="16">
        <v>6.4593984404909497</v>
      </c>
      <c r="J976" s="17">
        <v>57375.66</v>
      </c>
      <c r="K976" s="16">
        <v>2.6654713694043499</v>
      </c>
      <c r="L976" s="18">
        <v>3.5527400550477801</v>
      </c>
      <c r="M976" s="16">
        <v>-0.51726260209573305</v>
      </c>
      <c r="N976" s="18">
        <v>3.05240236016457</v>
      </c>
      <c r="O976" s="16">
        <v>-1.7607769862649399E-2</v>
      </c>
      <c r="P976" s="15">
        <v>564747.75</v>
      </c>
      <c r="Q976" s="16">
        <v>2.7181675691145699</v>
      </c>
      <c r="R976" s="17">
        <v>161445.82999999999</v>
      </c>
      <c r="S976" s="16">
        <v>6.9187469957523602</v>
      </c>
      <c r="T976" s="17">
        <v>186730.08</v>
      </c>
      <c r="U976" s="16">
        <v>2.8724226718605901</v>
      </c>
      <c r="V976" s="18">
        <v>3.49806340615921</v>
      </c>
      <c r="W976" s="16">
        <v>-0.53046011305715302</v>
      </c>
      <c r="X976" s="18">
        <v>3.02440694075641</v>
      </c>
      <c r="Y976" s="16">
        <v>-3.9834262893594999E-2</v>
      </c>
      <c r="Z976" s="15">
        <v>1059276.07</v>
      </c>
      <c r="AA976" s="16">
        <v>2.4560425373308701</v>
      </c>
      <c r="AB976" s="17">
        <v>302014.56</v>
      </c>
      <c r="AC976" s="16">
        <v>6.4619916330893199</v>
      </c>
      <c r="AD976" s="17">
        <v>352858.49</v>
      </c>
      <c r="AE976" s="16">
        <v>2.6705798117870598</v>
      </c>
      <c r="AF976" s="18">
        <v>3.5073675587031299</v>
      </c>
      <c r="AG976" s="16">
        <v>-0.53684717066614596</v>
      </c>
      <c r="AH976" s="18">
        <v>3.0019854984926102</v>
      </c>
      <c r="AI976" s="16">
        <v>-5.8447789029750501E-2</v>
      </c>
      <c r="AJ976" s="15">
        <v>1674770</v>
      </c>
      <c r="AK976" s="16">
        <v>1.5174107368529199</v>
      </c>
      <c r="AL976" s="17">
        <v>442949.91</v>
      </c>
      <c r="AM976" s="16">
        <v>4.0717842825836899</v>
      </c>
      <c r="AN976" s="17">
        <v>553475.31999999995</v>
      </c>
      <c r="AO976" s="16">
        <v>1.69078737359177</v>
      </c>
      <c r="AP976" s="18">
        <v>3.7809466989168099</v>
      </c>
      <c r="AQ976" s="16">
        <v>-0.50364396500505604</v>
      </c>
      <c r="AR976" s="18">
        <v>3.0259163136668898</v>
      </c>
      <c r="AS976" s="16">
        <v>-6.4433421399410606E-2</v>
      </c>
    </row>
    <row r="977" spans="1:45" x14ac:dyDescent="0.2">
      <c r="A977" s="123"/>
      <c r="B977" s="29"/>
      <c r="C977" s="29"/>
      <c r="D977" s="29"/>
      <c r="E977" s="14" t="s">
        <v>276</v>
      </c>
      <c r="F977" s="15">
        <v>7927.46</v>
      </c>
      <c r="G977" s="16">
        <v>-0.31378301151015198</v>
      </c>
      <c r="H977" s="17">
        <v>1010.7</v>
      </c>
      <c r="I977" s="16">
        <v>-0.34571513652782998</v>
      </c>
      <c r="J977" s="17">
        <v>2547.31</v>
      </c>
      <c r="K977" s="16">
        <v>-0.34089474228938099</v>
      </c>
      <c r="L977" s="18">
        <v>7.8435341842287496</v>
      </c>
      <c r="M977" s="16">
        <v>4.88046213513477E-2</v>
      </c>
      <c r="N977" s="18">
        <v>3.11209079381779</v>
      </c>
      <c r="O977" s="16">
        <v>4.11341442995014E-2</v>
      </c>
      <c r="P977" s="15">
        <v>27001.58</v>
      </c>
      <c r="Q977" s="16">
        <v>-0.15774038086622899</v>
      </c>
      <c r="R977" s="17">
        <v>3491.13</v>
      </c>
      <c r="S977" s="16">
        <v>-0.16551613689710701</v>
      </c>
      <c r="T977" s="17">
        <v>8892.7900000000009</v>
      </c>
      <c r="U977" s="16">
        <v>-0.149189543959419</v>
      </c>
      <c r="V977" s="18">
        <v>7.7343381655796302</v>
      </c>
      <c r="W977" s="16">
        <v>9.3180424148233305E-3</v>
      </c>
      <c r="X977" s="18">
        <v>3.03634517401176</v>
      </c>
      <c r="Y977" s="16">
        <v>-1.0050225459855301E-2</v>
      </c>
      <c r="Z977" s="15">
        <v>61054.12</v>
      </c>
      <c r="AA977" s="16">
        <v>-9.9530489565730004E-2</v>
      </c>
      <c r="AB977" s="17">
        <v>8078.72</v>
      </c>
      <c r="AC977" s="16">
        <v>-0.101785595161326</v>
      </c>
      <c r="AD977" s="17">
        <v>20510.09</v>
      </c>
      <c r="AE977" s="16">
        <v>-8.5872355180932794E-2</v>
      </c>
      <c r="AF977" s="18">
        <v>7.55740018220708</v>
      </c>
      <c r="AG977" s="16">
        <v>2.5106540080498201E-3</v>
      </c>
      <c r="AH977" s="18">
        <v>2.9767845972396998</v>
      </c>
      <c r="AI977" s="16">
        <v>-1.4941167639121801E-2</v>
      </c>
      <c r="AJ977" s="15">
        <v>167180.29999999999</v>
      </c>
      <c r="AK977" s="16">
        <v>-0.127374081866654</v>
      </c>
      <c r="AL977" s="17">
        <v>22789.11</v>
      </c>
      <c r="AM977" s="16">
        <v>-0.141297659558514</v>
      </c>
      <c r="AN977" s="17">
        <v>55752.18</v>
      </c>
      <c r="AO977" s="16">
        <v>-0.127301056683611</v>
      </c>
      <c r="AP977" s="18">
        <v>7.3359731907038004</v>
      </c>
      <c r="AQ977" s="16">
        <v>1.62146730433986E-2</v>
      </c>
      <c r="AR977" s="18">
        <v>2.9986325198404802</v>
      </c>
      <c r="AS977" s="16">
        <v>-8.3677405137998201E-5</v>
      </c>
    </row>
    <row r="978" spans="1:45" x14ac:dyDescent="0.2">
      <c r="A978" s="123"/>
      <c r="B978" s="29"/>
      <c r="C978" s="29"/>
      <c r="D978" s="29"/>
      <c r="E978" s="14" t="s">
        <v>277</v>
      </c>
      <c r="F978" s="15">
        <v>12520.14</v>
      </c>
      <c r="G978" s="16">
        <v>0.407318649573706</v>
      </c>
      <c r="H978" s="17">
        <v>1850.39</v>
      </c>
      <c r="I978" s="16">
        <v>0.63094619011943098</v>
      </c>
      <c r="J978" s="17">
        <v>4074.95</v>
      </c>
      <c r="K978" s="16">
        <v>0.403316344100833</v>
      </c>
      <c r="L978" s="18">
        <v>6.76621685158264</v>
      </c>
      <c r="M978" s="16">
        <v>-0.137115216860311</v>
      </c>
      <c r="N978" s="18">
        <v>3.0724646928183201</v>
      </c>
      <c r="O978" s="16">
        <v>2.8520336770090299E-3</v>
      </c>
      <c r="P978" s="15">
        <v>31196.83</v>
      </c>
      <c r="Q978" s="16">
        <v>0.149268280103666</v>
      </c>
      <c r="R978" s="17">
        <v>4321.3</v>
      </c>
      <c r="S978" s="16">
        <v>0.248425492575259</v>
      </c>
      <c r="T978" s="17">
        <v>9816.01</v>
      </c>
      <c r="U978" s="16">
        <v>0.105986925571302</v>
      </c>
      <c r="V978" s="18">
        <v>7.2193159465901502</v>
      </c>
      <c r="W978" s="16">
        <v>-7.9425815205880504E-2</v>
      </c>
      <c r="X978" s="18">
        <v>3.17815792771197</v>
      </c>
      <c r="Y978" s="16">
        <v>3.91336945597313E-2</v>
      </c>
      <c r="Z978" s="15">
        <v>59956.43</v>
      </c>
      <c r="AA978" s="16">
        <v>6.0601713267403198E-2</v>
      </c>
      <c r="AB978" s="17">
        <v>8294.2099999999991</v>
      </c>
      <c r="AC978" s="16">
        <v>0.115556876627429</v>
      </c>
      <c r="AD978" s="17">
        <v>18919.13</v>
      </c>
      <c r="AE978" s="16">
        <v>-1.64016842556204E-2</v>
      </c>
      <c r="AF978" s="18">
        <v>7.2287089427444</v>
      </c>
      <c r="AG978" s="16">
        <v>-4.9262538299407098E-2</v>
      </c>
      <c r="AH978" s="18">
        <v>3.16909022772189</v>
      </c>
      <c r="AI978" s="16">
        <v>7.8287443451698094E-2</v>
      </c>
      <c r="AJ978" s="15">
        <v>128100.12</v>
      </c>
      <c r="AK978" s="16">
        <v>-4.8991387375157004E-3</v>
      </c>
      <c r="AL978" s="17">
        <v>17330.240000000002</v>
      </c>
      <c r="AM978" s="16">
        <v>2.8291570321293699E-2</v>
      </c>
      <c r="AN978" s="17">
        <v>41286.199999999997</v>
      </c>
      <c r="AO978" s="16">
        <v>-6.2246531707683898E-2</v>
      </c>
      <c r="AP978" s="18">
        <v>7.3917106745203798</v>
      </c>
      <c r="AQ978" s="16">
        <v>-3.2277527130207602E-2</v>
      </c>
      <c r="AR978" s="18">
        <v>3.10273456990471</v>
      </c>
      <c r="AS978" s="16">
        <v>6.1154018523226397E-2</v>
      </c>
    </row>
    <row r="979" spans="1:45" x14ac:dyDescent="0.2">
      <c r="A979" s="123"/>
      <c r="B979" s="29"/>
      <c r="C979" s="29"/>
      <c r="D979" s="29"/>
      <c r="E979" s="14" t="s">
        <v>278</v>
      </c>
      <c r="F979" s="15">
        <v>41437.75</v>
      </c>
      <c r="G979" s="16">
        <v>-0.158105040225829</v>
      </c>
      <c r="H979" s="17">
        <v>5730.06</v>
      </c>
      <c r="I979" s="16">
        <v>-0.24189611307139999</v>
      </c>
      <c r="J979" s="17">
        <v>11535.88</v>
      </c>
      <c r="K979" s="16">
        <v>-0.22747630706261199</v>
      </c>
      <c r="L979" s="18">
        <v>7.23164329867401</v>
      </c>
      <c r="M979" s="16">
        <v>0.11052716427169899</v>
      </c>
      <c r="N979" s="18">
        <v>3.59207533365465</v>
      </c>
      <c r="O979" s="16">
        <v>8.9798238514873896E-2</v>
      </c>
      <c r="P979" s="15">
        <v>135700.12</v>
      </c>
      <c r="Q979" s="16">
        <v>-0.119727524448298</v>
      </c>
      <c r="R979" s="17">
        <v>19501.41</v>
      </c>
      <c r="S979" s="16">
        <v>-0.16346942058359901</v>
      </c>
      <c r="T979" s="17">
        <v>37681.620000000003</v>
      </c>
      <c r="U979" s="16">
        <v>-0.158137929416653</v>
      </c>
      <c r="V979" s="18">
        <v>6.95847736138054</v>
      </c>
      <c r="W979" s="16">
        <v>5.2289655885403699E-2</v>
      </c>
      <c r="X979" s="18">
        <v>3.6012283972928998</v>
      </c>
      <c r="Y979" s="16">
        <v>4.56255321512943E-2</v>
      </c>
      <c r="Z979" s="15">
        <v>265009.78999999998</v>
      </c>
      <c r="AA979" s="16">
        <v>-9.9556308321324796E-2</v>
      </c>
      <c r="AB979" s="17">
        <v>38958.03</v>
      </c>
      <c r="AC979" s="16">
        <v>-0.142269955561348</v>
      </c>
      <c r="AD979" s="17">
        <v>75222.8</v>
      </c>
      <c r="AE979" s="16">
        <v>-0.16431275003305101</v>
      </c>
      <c r="AF979" s="18">
        <v>6.8024432960290904</v>
      </c>
      <c r="AG979" s="16">
        <v>4.9798473910259197E-2</v>
      </c>
      <c r="AH979" s="18">
        <v>3.52299821330767</v>
      </c>
      <c r="AI979" s="16">
        <v>7.7488847310147504E-2</v>
      </c>
      <c r="AJ979" s="15">
        <v>570654.56000000006</v>
      </c>
      <c r="AK979" s="16">
        <v>2.2877719114018098E-2</v>
      </c>
      <c r="AL979" s="17">
        <v>82822.080000000002</v>
      </c>
      <c r="AM979" s="16">
        <v>8.3485559866543994E-3</v>
      </c>
      <c r="AN979" s="17">
        <v>164574.35999999999</v>
      </c>
      <c r="AO979" s="16">
        <v>-7.0334240359993805E-2</v>
      </c>
      <c r="AP979" s="18">
        <v>6.89012591811266</v>
      </c>
      <c r="AQ979" s="16">
        <v>1.44088698705449E-2</v>
      </c>
      <c r="AR979" s="18">
        <v>3.4674572636952701</v>
      </c>
      <c r="AS979" s="16">
        <v>0.10026394809905299</v>
      </c>
    </row>
    <row r="980" spans="1:45" x14ac:dyDescent="0.2">
      <c r="A980" s="123"/>
      <c r="B980" s="29"/>
      <c r="C980" s="29"/>
      <c r="D980" s="29"/>
      <c r="E980" s="14" t="s">
        <v>279</v>
      </c>
      <c r="F980" s="15">
        <v>85497.27</v>
      </c>
      <c r="G980" s="16">
        <v>0.17996064740090501</v>
      </c>
      <c r="H980" s="17">
        <v>17939.240000000002</v>
      </c>
      <c r="I980" s="16">
        <v>-5.7970359992396199E-2</v>
      </c>
      <c r="J980" s="17">
        <v>35968.42</v>
      </c>
      <c r="K980" s="16">
        <v>-5.5804484928827898E-2</v>
      </c>
      <c r="L980" s="18">
        <v>4.7659360151266199</v>
      </c>
      <c r="M980" s="16">
        <v>0.252572740058775</v>
      </c>
      <c r="N980" s="18">
        <v>2.3770093320751902</v>
      </c>
      <c r="O980" s="16">
        <v>0.24969948338714801</v>
      </c>
      <c r="P980" s="15">
        <v>281144.23</v>
      </c>
      <c r="Q980" s="16">
        <v>0.17731389536963399</v>
      </c>
      <c r="R980" s="17">
        <v>60530.13</v>
      </c>
      <c r="S980" s="16">
        <v>0.106060827550266</v>
      </c>
      <c r="T980" s="17">
        <v>121101.26</v>
      </c>
      <c r="U980" s="16">
        <v>0.10607414711473399</v>
      </c>
      <c r="V980" s="18">
        <v>4.6446989292770402</v>
      </c>
      <c r="W980" s="16">
        <v>6.4420568963807406E-2</v>
      </c>
      <c r="X980" s="18">
        <v>2.3215632108204298</v>
      </c>
      <c r="Y980" s="16">
        <v>6.4407750999997307E-2</v>
      </c>
      <c r="Z980" s="15">
        <v>555255.65</v>
      </c>
      <c r="AA980" s="16">
        <v>0.46756875215425098</v>
      </c>
      <c r="AB980" s="17">
        <v>120516.34</v>
      </c>
      <c r="AC980" s="16">
        <v>0.471991434537813</v>
      </c>
      <c r="AD980" s="17">
        <v>241026.02</v>
      </c>
      <c r="AE980" s="16">
        <v>0.46029717050406699</v>
      </c>
      <c r="AF980" s="18">
        <v>4.60730594706079</v>
      </c>
      <c r="AG980" s="16">
        <v>-3.00455714604741E-3</v>
      </c>
      <c r="AH980" s="18">
        <v>2.3037166277732202</v>
      </c>
      <c r="AI980" s="16">
        <v>4.9795218377878996E-3</v>
      </c>
      <c r="AJ980" s="15">
        <v>1021008.07</v>
      </c>
      <c r="AK980" s="16">
        <v>1.1372552697212599</v>
      </c>
      <c r="AL980" s="17">
        <v>225240.53</v>
      </c>
      <c r="AM980" s="16">
        <v>1.3958727986428101</v>
      </c>
      <c r="AN980" s="17">
        <v>450402.78</v>
      </c>
      <c r="AO980" s="16">
        <v>1.29153322366875</v>
      </c>
      <c r="AP980" s="18">
        <v>4.5329678011324201</v>
      </c>
      <c r="AQ980" s="16">
        <v>-0.10794292963635101</v>
      </c>
      <c r="AR980" s="18">
        <v>2.2668778154522</v>
      </c>
      <c r="AS980" s="16">
        <v>-6.7325209320109797E-2</v>
      </c>
    </row>
    <row r="981" spans="1:45" x14ac:dyDescent="0.2">
      <c r="A981" s="123"/>
      <c r="B981" s="29"/>
      <c r="C981" s="29"/>
      <c r="D981" s="29"/>
      <c r="E981" s="14" t="s">
        <v>280</v>
      </c>
      <c r="F981" s="15">
        <v>11446.17</v>
      </c>
      <c r="G981" s="16">
        <v>7.0655076649945206E-2</v>
      </c>
      <c r="H981" s="17">
        <v>1522.5</v>
      </c>
      <c r="I981" s="16">
        <v>0.18801451367484701</v>
      </c>
      <c r="J981" s="17">
        <v>3590.5</v>
      </c>
      <c r="K981" s="16">
        <v>0.100900834605785</v>
      </c>
      <c r="L981" s="18">
        <v>7.5180098522167498</v>
      </c>
      <c r="M981" s="16">
        <v>-9.87861980422087E-2</v>
      </c>
      <c r="N981" s="18">
        <v>3.1879041916167701</v>
      </c>
      <c r="O981" s="16">
        <v>-2.74736443148129E-2</v>
      </c>
      <c r="P981" s="15">
        <v>35329.72</v>
      </c>
      <c r="Q981" s="16">
        <v>-1.51343796091894E-2</v>
      </c>
      <c r="R981" s="17">
        <v>4661.3100000000004</v>
      </c>
      <c r="S981" s="16">
        <v>8.9256545970766599E-2</v>
      </c>
      <c r="T981" s="17">
        <v>10990.4</v>
      </c>
      <c r="U981" s="16">
        <v>9.1230956823222398E-3</v>
      </c>
      <c r="V981" s="18">
        <v>7.5793543016877196</v>
      </c>
      <c r="W981" s="16">
        <v>-9.5836858604251896E-2</v>
      </c>
      <c r="X981" s="18">
        <v>3.2145981947881799</v>
      </c>
      <c r="Y981" s="16">
        <v>-2.4038172741562201E-2</v>
      </c>
      <c r="Z981" s="15">
        <v>77863.429999999993</v>
      </c>
      <c r="AA981" s="16">
        <v>6.8671689723896506E-2</v>
      </c>
      <c r="AB981" s="17">
        <v>10450.59</v>
      </c>
      <c r="AC981" s="16">
        <v>0.19604674504813099</v>
      </c>
      <c r="AD981" s="17">
        <v>24945.16</v>
      </c>
      <c r="AE981" s="16">
        <v>0.122573230051558</v>
      </c>
      <c r="AF981" s="18">
        <v>7.4506252757021398</v>
      </c>
      <c r="AG981" s="16">
        <v>-0.106496720008304</v>
      </c>
      <c r="AH981" s="18">
        <v>3.1213842685314499</v>
      </c>
      <c r="AI981" s="16">
        <v>-4.8016057112983297E-2</v>
      </c>
      <c r="AJ981" s="15">
        <v>183689.8</v>
      </c>
      <c r="AK981" s="16">
        <v>4.3500480110725097E-2</v>
      </c>
      <c r="AL981" s="17">
        <v>24157.49</v>
      </c>
      <c r="AM981" s="16">
        <v>0.136735864496041</v>
      </c>
      <c r="AN981" s="17">
        <v>58375.44</v>
      </c>
      <c r="AO981" s="16">
        <v>7.6615732137442896E-2</v>
      </c>
      <c r="AP981" s="18">
        <v>7.6038446047167998</v>
      </c>
      <c r="AQ981" s="16">
        <v>-8.2020271636850994E-2</v>
      </c>
      <c r="AR981" s="18">
        <v>3.1466966244708399</v>
      </c>
      <c r="AS981" s="16">
        <v>-3.0758655143347101E-2</v>
      </c>
    </row>
    <row r="982" spans="1:45" x14ac:dyDescent="0.2">
      <c r="A982" s="123"/>
      <c r="B982" s="29"/>
      <c r="C982" s="29"/>
      <c r="D982" s="29"/>
      <c r="E982" s="14" t="s">
        <v>281</v>
      </c>
      <c r="F982" s="15">
        <v>47926.94</v>
      </c>
      <c r="G982" s="16">
        <v>4.2934372870423401</v>
      </c>
      <c r="H982" s="17">
        <v>7807.3</v>
      </c>
      <c r="I982" s="16">
        <v>6.3083583738193498</v>
      </c>
      <c r="J982" s="17">
        <v>15925.04</v>
      </c>
      <c r="K982" s="16">
        <v>4.6557009677705796</v>
      </c>
      <c r="L982" s="18">
        <v>6.13873426152447</v>
      </c>
      <c r="M982" s="16">
        <v>-0.27570091444818001</v>
      </c>
      <c r="N982" s="18">
        <v>3.0095334140448</v>
      </c>
      <c r="O982" s="16">
        <v>-6.4052834969991798E-2</v>
      </c>
      <c r="P982" s="15">
        <v>141369.03</v>
      </c>
      <c r="Q982" s="16">
        <v>4.2512450294472197</v>
      </c>
      <c r="R982" s="17">
        <v>23141.59</v>
      </c>
      <c r="S982" s="16">
        <v>6.3009000880212298</v>
      </c>
      <c r="T982" s="17">
        <v>47136.93</v>
      </c>
      <c r="U982" s="16">
        <v>4.6515509206249499</v>
      </c>
      <c r="V982" s="18">
        <v>6.1088728129743899</v>
      </c>
      <c r="W982" s="16">
        <v>-0.28074005038597</v>
      </c>
      <c r="X982" s="18">
        <v>2.99911407043267</v>
      </c>
      <c r="Y982" s="16">
        <v>-7.0831157110668896E-2</v>
      </c>
      <c r="Z982" s="15">
        <v>271828.67</v>
      </c>
      <c r="AA982" s="16">
        <v>3.7858626302988898</v>
      </c>
      <c r="AB982" s="17">
        <v>44630.6</v>
      </c>
      <c r="AC982" s="16">
        <v>5.5983237555681402</v>
      </c>
      <c r="AD982" s="17">
        <v>91139.42</v>
      </c>
      <c r="AE982" s="16">
        <v>4.1139663117990599</v>
      </c>
      <c r="AF982" s="18">
        <v>6.0906344525952996</v>
      </c>
      <c r="AG982" s="16">
        <v>-0.27468508554763899</v>
      </c>
      <c r="AH982" s="18">
        <v>2.9825586996274498</v>
      </c>
      <c r="AI982" s="16">
        <v>-6.4158358013264402E-2</v>
      </c>
      <c r="AJ982" s="15">
        <v>477957.35</v>
      </c>
      <c r="AK982" s="16">
        <v>2.50096633095654</v>
      </c>
      <c r="AL982" s="17">
        <v>79239.02</v>
      </c>
      <c r="AM982" s="16">
        <v>3.7440447253281501</v>
      </c>
      <c r="AN982" s="17">
        <v>163592</v>
      </c>
      <c r="AO982" s="16">
        <v>2.7152616832639</v>
      </c>
      <c r="AP982" s="18">
        <v>6.0318432762040697</v>
      </c>
      <c r="AQ982" s="16">
        <v>-0.26202923166699799</v>
      </c>
      <c r="AR982" s="18">
        <v>2.9216425619834698</v>
      </c>
      <c r="AS982" s="16">
        <v>-5.7679746563397201E-2</v>
      </c>
    </row>
    <row r="983" spans="1:45" x14ac:dyDescent="0.2">
      <c r="A983" s="123"/>
      <c r="B983" s="29"/>
      <c r="C983" s="29"/>
      <c r="D983" s="29"/>
      <c r="E983" s="14" t="s">
        <v>282</v>
      </c>
      <c r="F983" s="15">
        <v>92053.74</v>
      </c>
      <c r="G983" s="16">
        <v>0.35639159386703101</v>
      </c>
      <c r="H983" s="17">
        <v>16223.17</v>
      </c>
      <c r="I983" s="16">
        <v>0.241570716289179</v>
      </c>
      <c r="J983" s="17">
        <v>32451.42</v>
      </c>
      <c r="K983" s="16">
        <v>0.25117815727450199</v>
      </c>
      <c r="L983" s="18">
        <v>5.67421410242265</v>
      </c>
      <c r="M983" s="16">
        <v>9.2480336457217802E-2</v>
      </c>
      <c r="N983" s="18">
        <v>2.8366629256901601</v>
      </c>
      <c r="O983" s="16">
        <v>8.4091490872667193E-2</v>
      </c>
      <c r="P983" s="15">
        <v>282338.34000000003</v>
      </c>
      <c r="Q983" s="16">
        <v>0.34159624757590401</v>
      </c>
      <c r="R983" s="17">
        <v>49264.87</v>
      </c>
      <c r="S983" s="16">
        <v>0.27268887460577901</v>
      </c>
      <c r="T983" s="17">
        <v>98729.81</v>
      </c>
      <c r="U983" s="16">
        <v>0.28680121040093998</v>
      </c>
      <c r="V983" s="18">
        <v>5.7310278094715397</v>
      </c>
      <c r="W983" s="16">
        <v>5.41431408296617E-2</v>
      </c>
      <c r="X983" s="18">
        <v>2.8597071137886299</v>
      </c>
      <c r="Y983" s="16">
        <v>4.2582363718706197E-2</v>
      </c>
      <c r="Z983" s="15">
        <v>535315.46</v>
      </c>
      <c r="AA983" s="16">
        <v>0.56949877321397702</v>
      </c>
      <c r="AB983" s="17">
        <v>94941.74</v>
      </c>
      <c r="AC983" s="16">
        <v>0.60001934683533498</v>
      </c>
      <c r="AD983" s="17">
        <v>190960.32</v>
      </c>
      <c r="AE983" s="16">
        <v>0.59594789041633101</v>
      </c>
      <c r="AF983" s="18">
        <v>5.63835737579699</v>
      </c>
      <c r="AG983" s="16">
        <v>-1.90751278612501E-2</v>
      </c>
      <c r="AH983" s="18">
        <v>2.8032811214392601</v>
      </c>
      <c r="AI983" s="16">
        <v>-1.65726696724754E-2</v>
      </c>
      <c r="AJ983" s="15">
        <v>944417.35</v>
      </c>
      <c r="AK983" s="16">
        <v>0.782255668446449</v>
      </c>
      <c r="AL983" s="17">
        <v>167136.47</v>
      </c>
      <c r="AM983" s="16">
        <v>1.0160361123431301</v>
      </c>
      <c r="AN983" s="17">
        <v>337715.34</v>
      </c>
      <c r="AO983" s="16">
        <v>0.932253475652567</v>
      </c>
      <c r="AP983" s="18">
        <v>5.6505761429567096</v>
      </c>
      <c r="AQ983" s="16">
        <v>-0.11596044458994</v>
      </c>
      <c r="AR983" s="18">
        <v>2.7964893451390198</v>
      </c>
      <c r="AS983" s="16">
        <v>-7.7628431826450905E-2</v>
      </c>
    </row>
    <row r="984" spans="1:45" x14ac:dyDescent="0.2">
      <c r="A984" s="123"/>
      <c r="B984" s="29"/>
      <c r="C984" s="29"/>
      <c r="D984" s="29"/>
      <c r="E984" s="14" t="s">
        <v>283</v>
      </c>
      <c r="F984" s="15">
        <v>75592.27</v>
      </c>
      <c r="G984" s="16">
        <v>0.73769221450372002</v>
      </c>
      <c r="H984" s="17">
        <v>13484.57</v>
      </c>
      <c r="I984" s="16">
        <v>0.90262509964937498</v>
      </c>
      <c r="J984" s="17">
        <v>27335.47</v>
      </c>
      <c r="K984" s="16">
        <v>0.92847311436527302</v>
      </c>
      <c r="L984" s="18">
        <v>5.60583466881035</v>
      </c>
      <c r="M984" s="16">
        <v>-8.6687012158122995E-2</v>
      </c>
      <c r="N984" s="18">
        <v>2.7653546838594698</v>
      </c>
      <c r="O984" s="16">
        <v>-9.8928472707458803E-2</v>
      </c>
      <c r="P984" s="15">
        <v>239956.32</v>
      </c>
      <c r="Q984" s="16">
        <v>0.78192341814926802</v>
      </c>
      <c r="R984" s="17">
        <v>42072.71</v>
      </c>
      <c r="S984" s="16">
        <v>0.940845170480756</v>
      </c>
      <c r="T984" s="17">
        <v>85332.06</v>
      </c>
      <c r="U984" s="16">
        <v>0.96672482420213901</v>
      </c>
      <c r="V984" s="18">
        <v>5.7033720908398804</v>
      </c>
      <c r="W984" s="16">
        <v>-8.1882756413857796E-2</v>
      </c>
      <c r="X984" s="18">
        <v>2.8120300857614402</v>
      </c>
      <c r="Y984" s="16">
        <v>-9.3964037967457698E-2</v>
      </c>
      <c r="Z984" s="15">
        <v>445791</v>
      </c>
      <c r="AA984" s="16">
        <v>1.0314959316627099</v>
      </c>
      <c r="AB984" s="17">
        <v>77985.98</v>
      </c>
      <c r="AC984" s="16">
        <v>1.3718616226146001</v>
      </c>
      <c r="AD984" s="17">
        <v>158182.89000000001</v>
      </c>
      <c r="AE984" s="16">
        <v>1.3410204164388799</v>
      </c>
      <c r="AF984" s="18">
        <v>5.7162966984578496</v>
      </c>
      <c r="AG984" s="16">
        <v>-0.14350149591639799</v>
      </c>
      <c r="AH984" s="18">
        <v>2.8181998697836401</v>
      </c>
      <c r="AI984" s="16">
        <v>-0.13221776393006199</v>
      </c>
      <c r="AJ984" s="15">
        <v>770438.06</v>
      </c>
      <c r="AK984" s="16">
        <v>1.18334777396529</v>
      </c>
      <c r="AL984" s="17">
        <v>132858.04</v>
      </c>
      <c r="AM984" s="16">
        <v>1.66695010706299</v>
      </c>
      <c r="AN984" s="17">
        <v>269441.01</v>
      </c>
      <c r="AO984" s="16">
        <v>1.5819632755814801</v>
      </c>
      <c r="AP984" s="18">
        <v>5.79895699198934</v>
      </c>
      <c r="AQ984" s="16">
        <v>-0.18133160114879801</v>
      </c>
      <c r="AR984" s="18">
        <v>2.8593941954122002</v>
      </c>
      <c r="AS984" s="16">
        <v>-0.15438465193754999</v>
      </c>
    </row>
    <row r="985" spans="1:45" x14ac:dyDescent="0.2">
      <c r="A985" s="123"/>
      <c r="B985" s="29"/>
      <c r="C985" s="29"/>
      <c r="D985" s="29"/>
      <c r="E985" s="14" t="s">
        <v>284</v>
      </c>
      <c r="F985" s="15">
        <v>77533.850000000006</v>
      </c>
      <c r="G985" s="16">
        <v>4.28815717589735</v>
      </c>
      <c r="H985" s="17">
        <v>12540.49</v>
      </c>
      <c r="I985" s="16">
        <v>6.5072075955126101</v>
      </c>
      <c r="J985" s="17">
        <v>25758.76</v>
      </c>
      <c r="K985" s="16">
        <v>4.7826248004831102</v>
      </c>
      <c r="L985" s="18">
        <v>6.1826810595120296</v>
      </c>
      <c r="M985" s="16">
        <v>-0.29558932417716599</v>
      </c>
      <c r="N985" s="18">
        <v>3.0099993167373</v>
      </c>
      <c r="O985" s="16">
        <v>-8.5509200691085002E-2</v>
      </c>
      <c r="P985" s="15">
        <v>232192.24</v>
      </c>
      <c r="Q985" s="16">
        <v>3.8263904709483998</v>
      </c>
      <c r="R985" s="17">
        <v>37874.129999999997</v>
      </c>
      <c r="S985" s="16">
        <v>5.9966119917756702</v>
      </c>
      <c r="T985" s="17">
        <v>76970.59</v>
      </c>
      <c r="U985" s="16">
        <v>4.3321752780718104</v>
      </c>
      <c r="V985" s="18">
        <v>6.1306290071877596</v>
      </c>
      <c r="W985" s="16">
        <v>-0.310181774175603</v>
      </c>
      <c r="X985" s="18">
        <v>3.01663583454408</v>
      </c>
      <c r="Y985" s="16">
        <v>-9.4855247764156894E-2</v>
      </c>
      <c r="Z985" s="15">
        <v>443573.81</v>
      </c>
      <c r="AA985" s="16">
        <v>3.3170952564526401</v>
      </c>
      <c r="AB985" s="17">
        <v>72621.31</v>
      </c>
      <c r="AC985" s="16">
        <v>5.1865603617479499</v>
      </c>
      <c r="AD985" s="17">
        <v>147181.01</v>
      </c>
      <c r="AE985" s="16">
        <v>3.7025421286477398</v>
      </c>
      <c r="AF985" s="18">
        <v>6.1080392242993096</v>
      </c>
      <c r="AG985" s="16">
        <v>-0.30218166412056302</v>
      </c>
      <c r="AH985" s="18">
        <v>3.01379783981643</v>
      </c>
      <c r="AI985" s="16">
        <v>-8.1965639360669099E-2</v>
      </c>
      <c r="AJ985" s="15">
        <v>738439.32</v>
      </c>
      <c r="AK985" s="16">
        <v>2.1028836036040301</v>
      </c>
      <c r="AL985" s="17">
        <v>120742.18</v>
      </c>
      <c r="AM985" s="16">
        <v>3.2610440534028999</v>
      </c>
      <c r="AN985" s="17">
        <v>246699.99</v>
      </c>
      <c r="AO985" s="16">
        <v>2.2673240694251402</v>
      </c>
      <c r="AP985" s="18">
        <v>6.1158355762667203</v>
      </c>
      <c r="AQ985" s="16">
        <v>-0.27180203614040499</v>
      </c>
      <c r="AR985" s="18">
        <v>2.9932685445183802</v>
      </c>
      <c r="AS985" s="16">
        <v>-5.0328789653867098E-2</v>
      </c>
    </row>
    <row r="986" spans="1:45" x14ac:dyDescent="0.2">
      <c r="A986" s="123"/>
      <c r="B986" s="29"/>
      <c r="C986" s="29"/>
      <c r="D986" s="29"/>
      <c r="E986" s="14" t="s">
        <v>285</v>
      </c>
      <c r="F986" s="15">
        <v>3440.08</v>
      </c>
      <c r="G986" s="16">
        <v>5.92991680264298</v>
      </c>
      <c r="H986" s="17">
        <v>517.04</v>
      </c>
      <c r="I986" s="16">
        <v>4.9029569585569099</v>
      </c>
      <c r="J986" s="17">
        <v>1318.14</v>
      </c>
      <c r="K986" s="16">
        <v>6.4036171646820996</v>
      </c>
      <c r="L986" s="18">
        <v>6.6534117282995497</v>
      </c>
      <c r="M986" s="16">
        <v>0.17397379843628799</v>
      </c>
      <c r="N986" s="18">
        <v>2.6097986556814901</v>
      </c>
      <c r="O986" s="16">
        <v>-6.3982287509251307E-2</v>
      </c>
      <c r="P986" s="15">
        <v>4688.57</v>
      </c>
      <c r="Q986" s="16">
        <v>2.2014817343803301</v>
      </c>
      <c r="R986" s="17">
        <v>737.95</v>
      </c>
      <c r="S986" s="16">
        <v>1.72477199719381</v>
      </c>
      <c r="T986" s="17">
        <v>1772.94</v>
      </c>
      <c r="U986" s="16">
        <v>2.2514304577464799</v>
      </c>
      <c r="V986" s="18">
        <v>6.35350633511755</v>
      </c>
      <c r="W986" s="16">
        <v>0.17495399162846501</v>
      </c>
      <c r="X986" s="18">
        <v>2.6445170169323302</v>
      </c>
      <c r="Y986" s="16">
        <v>-1.53620764814893E-2</v>
      </c>
      <c r="Z986" s="15">
        <v>6350.25</v>
      </c>
      <c r="AA986" s="16">
        <v>0.70421151786936298</v>
      </c>
      <c r="AB986" s="17">
        <v>1043.92</v>
      </c>
      <c r="AC986" s="16">
        <v>0.78527208673940596</v>
      </c>
      <c r="AD986" s="17">
        <v>2387.81</v>
      </c>
      <c r="AE986" s="16">
        <v>0.81586652166969598</v>
      </c>
      <c r="AF986" s="18">
        <v>6.0830810790098901</v>
      </c>
      <c r="AG986" s="16">
        <v>-4.54051623123118E-2</v>
      </c>
      <c r="AH986" s="18">
        <v>2.6594452657456</v>
      </c>
      <c r="AI986" s="16">
        <v>-6.1488552417203697E-2</v>
      </c>
      <c r="AJ986" s="15">
        <v>9814.76</v>
      </c>
      <c r="AK986" s="16">
        <v>-0.134675625468931</v>
      </c>
      <c r="AL986" s="17">
        <v>1650.31</v>
      </c>
      <c r="AM986" s="16">
        <v>5.69966438654472E-2</v>
      </c>
      <c r="AN986" s="17">
        <v>3620.82</v>
      </c>
      <c r="AO986" s="16">
        <v>-7.6092808679698795E-2</v>
      </c>
      <c r="AP986" s="18">
        <v>5.9472220370718203</v>
      </c>
      <c r="AQ986" s="16">
        <v>-0.18133668677833301</v>
      </c>
      <c r="AR986" s="18">
        <v>2.71064565485166</v>
      </c>
      <c r="AS986" s="16">
        <v>-6.3407685684873705E-2</v>
      </c>
    </row>
    <row r="987" spans="1:45" x14ac:dyDescent="0.2">
      <c r="A987" s="123"/>
      <c r="B987" s="29"/>
      <c r="C987" s="29"/>
      <c r="D987" s="29"/>
      <c r="E987" s="14" t="s">
        <v>286</v>
      </c>
      <c r="F987" s="15">
        <v>49630.13</v>
      </c>
      <c r="G987" s="16">
        <v>1.5599959766439</v>
      </c>
      <c r="H987" s="17">
        <v>13350.18</v>
      </c>
      <c r="I987" s="16">
        <v>3.3472475943926101</v>
      </c>
      <c r="J987" s="17">
        <v>16650.439999999999</v>
      </c>
      <c r="K987" s="16">
        <v>1.51668906183636</v>
      </c>
      <c r="L987" s="18">
        <v>3.7175626096427199</v>
      </c>
      <c r="M987" s="16">
        <v>-0.41112257329305002</v>
      </c>
      <c r="N987" s="18">
        <v>2.98070981907986</v>
      </c>
      <c r="O987" s="16">
        <v>1.7207892490278001E-2</v>
      </c>
      <c r="P987" s="15">
        <v>151415.10999999999</v>
      </c>
      <c r="Q987" s="16">
        <v>1.2575808156389101</v>
      </c>
      <c r="R987" s="17">
        <v>39434.050000000003</v>
      </c>
      <c r="S987" s="16">
        <v>2.7587381925976802</v>
      </c>
      <c r="T987" s="17">
        <v>49701.599999999999</v>
      </c>
      <c r="U987" s="16">
        <v>1.21861838537098</v>
      </c>
      <c r="V987" s="18">
        <v>3.8397047729056499</v>
      </c>
      <c r="W987" s="16">
        <v>-0.39937800933172002</v>
      </c>
      <c r="X987" s="18">
        <v>3.0464836142095999</v>
      </c>
      <c r="Y987" s="16">
        <v>1.75615736914639E-2</v>
      </c>
      <c r="Z987" s="15">
        <v>283200.84999999998</v>
      </c>
      <c r="AA987" s="16">
        <v>0.95331946057644801</v>
      </c>
      <c r="AB987" s="17">
        <v>73772.02</v>
      </c>
      <c r="AC987" s="16">
        <v>2.3484123504330499</v>
      </c>
      <c r="AD987" s="17">
        <v>94980.09</v>
      </c>
      <c r="AE987" s="16">
        <v>0.99256491616361298</v>
      </c>
      <c r="AF987" s="18">
        <v>3.8388653313275101</v>
      </c>
      <c r="AG987" s="16">
        <v>-0.41664309644425301</v>
      </c>
      <c r="AH987" s="18">
        <v>2.9816864776607401</v>
      </c>
      <c r="AI987" s="16">
        <v>-1.9695948307032599E-2</v>
      </c>
      <c r="AJ987" s="15">
        <v>447632.77</v>
      </c>
      <c r="AK987" s="16">
        <v>0.23076569660596699</v>
      </c>
      <c r="AL987" s="17">
        <v>99090.12</v>
      </c>
      <c r="AM987" s="16">
        <v>0.79465992874616498</v>
      </c>
      <c r="AN987" s="17">
        <v>146936.95000000001</v>
      </c>
      <c r="AO987" s="16">
        <v>0.24571939329646</v>
      </c>
      <c r="AP987" s="18">
        <v>4.5174309002754303</v>
      </c>
      <c r="AQ987" s="16">
        <v>-0.31420673248895797</v>
      </c>
      <c r="AR987" s="18">
        <v>3.0464275323531602</v>
      </c>
      <c r="AS987" s="16">
        <v>-1.20040650976154E-2</v>
      </c>
    </row>
    <row r="988" spans="1:45" x14ac:dyDescent="0.2">
      <c r="A988" s="123"/>
      <c r="B988" s="29"/>
      <c r="C988" s="29"/>
      <c r="D988" s="29"/>
      <c r="E988" s="14" t="s">
        <v>287</v>
      </c>
      <c r="F988" s="15">
        <v>69926.75</v>
      </c>
      <c r="G988" s="16">
        <v>1.6113985206242101</v>
      </c>
      <c r="H988" s="17">
        <v>18461.740000000002</v>
      </c>
      <c r="I988" s="16">
        <v>3.9544161532020898</v>
      </c>
      <c r="J988" s="17">
        <v>22791.200000000001</v>
      </c>
      <c r="K988" s="16">
        <v>1.6637587759743699</v>
      </c>
      <c r="L988" s="18">
        <v>3.7876576097377601</v>
      </c>
      <c r="M988" s="16">
        <v>-0.47291498334542598</v>
      </c>
      <c r="N988" s="18">
        <v>3.0681469163536801</v>
      </c>
      <c r="O988" s="16">
        <v>-1.9656530396979399E-2</v>
      </c>
      <c r="P988" s="15">
        <v>211225.13</v>
      </c>
      <c r="Q988" s="16">
        <v>1.31472111312566</v>
      </c>
      <c r="R988" s="17">
        <v>54211.74</v>
      </c>
      <c r="S988" s="16">
        <v>3.3623279486612101</v>
      </c>
      <c r="T988" s="17">
        <v>67733.94</v>
      </c>
      <c r="U988" s="16">
        <v>1.3725478588939799</v>
      </c>
      <c r="V988" s="18">
        <v>3.89629866150764</v>
      </c>
      <c r="W988" s="16">
        <v>-0.46938397562795697</v>
      </c>
      <c r="X988" s="18">
        <v>3.1184533189712602</v>
      </c>
      <c r="Y988" s="16">
        <v>-2.4373268404912E-2</v>
      </c>
      <c r="Z988" s="15">
        <v>395317.78</v>
      </c>
      <c r="AA988" s="16">
        <v>1.0043640745078799</v>
      </c>
      <c r="AB988" s="17">
        <v>103205.79</v>
      </c>
      <c r="AC988" s="16">
        <v>2.8469416852013998</v>
      </c>
      <c r="AD988" s="17">
        <v>133467</v>
      </c>
      <c r="AE988" s="16">
        <v>1.15867970648283</v>
      </c>
      <c r="AF988" s="18">
        <v>3.8303837410672399</v>
      </c>
      <c r="AG988" s="16">
        <v>-0.47897206702707101</v>
      </c>
      <c r="AH988" s="18">
        <v>2.9619140311837402</v>
      </c>
      <c r="AI988" s="16">
        <v>-7.1486117885630696E-2</v>
      </c>
      <c r="AJ988" s="15">
        <v>616988.03</v>
      </c>
      <c r="AK988" s="16">
        <v>0.333415810771442</v>
      </c>
      <c r="AL988" s="17">
        <v>133232.79999999999</v>
      </c>
      <c r="AM988" s="16">
        <v>1.07055883555076</v>
      </c>
      <c r="AN988" s="17">
        <v>201007.25</v>
      </c>
      <c r="AO988" s="16">
        <v>0.39607418651225701</v>
      </c>
      <c r="AP988" s="18">
        <v>4.6309019250514902</v>
      </c>
      <c r="AQ988" s="16">
        <v>-0.35601162938373698</v>
      </c>
      <c r="AR988" s="18">
        <v>3.06948147392694</v>
      </c>
      <c r="AS988" s="16">
        <v>-4.48818381903833E-2</v>
      </c>
    </row>
    <row r="989" spans="1:45" x14ac:dyDescent="0.2">
      <c r="A989" s="123"/>
      <c r="B989" s="29"/>
      <c r="C989" s="29"/>
      <c r="D989" s="29"/>
      <c r="E989" s="14" t="s">
        <v>288</v>
      </c>
      <c r="F989" s="15">
        <v>102402.22</v>
      </c>
      <c r="G989" s="16">
        <v>0.36434276876703398</v>
      </c>
      <c r="H989" s="17">
        <v>18716.599999999999</v>
      </c>
      <c r="I989" s="16">
        <v>0.24140574944252599</v>
      </c>
      <c r="J989" s="17">
        <v>36780.019999999997</v>
      </c>
      <c r="K989" s="16">
        <v>0.26382006071006198</v>
      </c>
      <c r="L989" s="18">
        <v>5.4711977602769704</v>
      </c>
      <c r="M989" s="16">
        <v>9.9030489732881297E-2</v>
      </c>
      <c r="N989" s="18">
        <v>2.78418065025522</v>
      </c>
      <c r="O989" s="16">
        <v>7.9538781810833806E-2</v>
      </c>
      <c r="P989" s="15">
        <v>319199.37</v>
      </c>
      <c r="Q989" s="16">
        <v>0.333742524007413</v>
      </c>
      <c r="R989" s="17">
        <v>58205.17</v>
      </c>
      <c r="S989" s="16">
        <v>0.26766504207969199</v>
      </c>
      <c r="T989" s="17">
        <v>114225.18</v>
      </c>
      <c r="U989" s="16">
        <v>0.28444572136033502</v>
      </c>
      <c r="V989" s="18">
        <v>5.4840381017700004</v>
      </c>
      <c r="W989" s="16">
        <v>5.2125348364356797E-2</v>
      </c>
      <c r="X989" s="18">
        <v>2.7944746508606899</v>
      </c>
      <c r="Y989" s="16">
        <v>3.8379825497700602E-2</v>
      </c>
      <c r="Z989" s="15">
        <v>589995.79</v>
      </c>
      <c r="AA989" s="16">
        <v>0.57395651607307896</v>
      </c>
      <c r="AB989" s="17">
        <v>109408.16</v>
      </c>
      <c r="AC989" s="16">
        <v>0.58266157205303404</v>
      </c>
      <c r="AD989" s="17">
        <v>214840.23</v>
      </c>
      <c r="AE989" s="16">
        <v>0.59413058723288603</v>
      </c>
      <c r="AF989" s="18">
        <v>5.3926123060656499</v>
      </c>
      <c r="AG989" s="16">
        <v>-5.5002636910320103E-3</v>
      </c>
      <c r="AH989" s="18">
        <v>2.7462072164044899</v>
      </c>
      <c r="AI989" s="16">
        <v>-1.26552186636262E-2</v>
      </c>
      <c r="AJ989" s="15">
        <v>990025.66</v>
      </c>
      <c r="AK989" s="16">
        <v>0.88970826084788002</v>
      </c>
      <c r="AL989" s="17">
        <v>183577.04</v>
      </c>
      <c r="AM989" s="16">
        <v>1.06412147547374</v>
      </c>
      <c r="AN989" s="17">
        <v>361727.1</v>
      </c>
      <c r="AO989" s="16">
        <v>1.03269305583036</v>
      </c>
      <c r="AP989" s="18">
        <v>5.3929710382082598</v>
      </c>
      <c r="AQ989" s="16">
        <v>-8.4497553413532198E-2</v>
      </c>
      <c r="AR989" s="18">
        <v>2.7369408042693002</v>
      </c>
      <c r="AS989" s="16">
        <v>-7.0342541178245094E-2</v>
      </c>
    </row>
    <row r="990" spans="1:45" x14ac:dyDescent="0.2">
      <c r="A990" s="123"/>
      <c r="B990" s="29"/>
      <c r="C990" s="29"/>
      <c r="D990" s="29"/>
      <c r="E990" s="14" t="s">
        <v>289</v>
      </c>
      <c r="F990" s="15">
        <v>37950.910000000003</v>
      </c>
      <c r="G990" s="16">
        <v>0.27520519558893802</v>
      </c>
      <c r="H990" s="17">
        <v>6685.04</v>
      </c>
      <c r="I990" s="16">
        <v>0.31552288031863601</v>
      </c>
      <c r="J990" s="17">
        <v>13461.32</v>
      </c>
      <c r="K990" s="16">
        <v>0.29337273922167001</v>
      </c>
      <c r="L990" s="18">
        <v>5.67699071359334</v>
      </c>
      <c r="M990" s="16">
        <v>-3.0647649944281499E-2</v>
      </c>
      <c r="N990" s="18">
        <v>2.8192562096436302</v>
      </c>
      <c r="O990" s="16">
        <v>-1.4046641839432101E-2</v>
      </c>
      <c r="P990" s="15">
        <v>120427.64</v>
      </c>
      <c r="Q990" s="16">
        <v>0.25854630089554698</v>
      </c>
      <c r="R990" s="17">
        <v>21829.599999999999</v>
      </c>
      <c r="S990" s="16">
        <v>0.31335726258361302</v>
      </c>
      <c r="T990" s="17">
        <v>43864.41</v>
      </c>
      <c r="U990" s="16">
        <v>0.28062333752476798</v>
      </c>
      <c r="V990" s="18">
        <v>5.5167130868178997</v>
      </c>
      <c r="W990" s="16">
        <v>-4.1733474393892397E-2</v>
      </c>
      <c r="X990" s="18">
        <v>2.7454521786569099</v>
      </c>
      <c r="Y990" s="16">
        <v>-1.7239289635227799E-2</v>
      </c>
      <c r="Z990" s="15">
        <v>232064.36</v>
      </c>
      <c r="AA990" s="16">
        <v>0.39272397912837698</v>
      </c>
      <c r="AB990" s="17">
        <v>42011.48</v>
      </c>
      <c r="AC990" s="16">
        <v>0.53913519109919605</v>
      </c>
      <c r="AD990" s="17">
        <v>84374.53</v>
      </c>
      <c r="AE990" s="16">
        <v>0.45672572503045999</v>
      </c>
      <c r="AF990" s="18">
        <v>5.5238320573328998</v>
      </c>
      <c r="AG990" s="16">
        <v>-9.5125634718452895E-2</v>
      </c>
      <c r="AH990" s="18">
        <v>2.7504077356045702</v>
      </c>
      <c r="AI990" s="16">
        <v>-4.3935344040652601E-2</v>
      </c>
      <c r="AJ990" s="15">
        <v>429704.01</v>
      </c>
      <c r="AK990" s="16">
        <v>0.504055662070933</v>
      </c>
      <c r="AL990" s="17">
        <v>77008.41</v>
      </c>
      <c r="AM990" s="16">
        <v>0.85618566578567801</v>
      </c>
      <c r="AN990" s="17">
        <v>155151.53</v>
      </c>
      <c r="AO990" s="16">
        <v>0.62657660528894799</v>
      </c>
      <c r="AP990" s="18">
        <v>5.5799621106318096</v>
      </c>
      <c r="AQ990" s="16">
        <v>-0.18970624017059001</v>
      </c>
      <c r="AR990" s="18">
        <v>2.7695763618960099</v>
      </c>
      <c r="AS990" s="16">
        <v>-7.5324422360205798E-2</v>
      </c>
    </row>
    <row r="991" spans="1:45" x14ac:dyDescent="0.2">
      <c r="A991" s="123"/>
      <c r="B991" s="29"/>
      <c r="C991" s="29"/>
      <c r="D991" s="29"/>
      <c r="E991" s="14" t="s">
        <v>290</v>
      </c>
      <c r="F991" s="15">
        <v>19822.259999999998</v>
      </c>
      <c r="G991" s="16">
        <v>0.209305588770724</v>
      </c>
      <c r="H991" s="17">
        <v>3472.83</v>
      </c>
      <c r="I991" s="16">
        <v>0.18085714091412899</v>
      </c>
      <c r="J991" s="17">
        <v>5876.42</v>
      </c>
      <c r="K991" s="16">
        <v>0.30521850186018101</v>
      </c>
      <c r="L991" s="18">
        <v>5.7078117846252203</v>
      </c>
      <c r="M991" s="16">
        <v>2.4091354382268601E-2</v>
      </c>
      <c r="N991" s="18">
        <v>3.3731863957988</v>
      </c>
      <c r="O991" s="16">
        <v>-7.3484181347998695E-2</v>
      </c>
      <c r="P991" s="15">
        <v>56702.400000000001</v>
      </c>
      <c r="Q991" s="16">
        <v>0.11251439389465399</v>
      </c>
      <c r="R991" s="17">
        <v>9833.31</v>
      </c>
      <c r="S991" s="16">
        <v>9.7173748103186602E-2</v>
      </c>
      <c r="T991" s="17">
        <v>16282.83</v>
      </c>
      <c r="U991" s="16">
        <v>0.109508085463609</v>
      </c>
      <c r="V991" s="18">
        <v>5.7663594455986802</v>
      </c>
      <c r="W991" s="16">
        <v>1.39819657715912E-2</v>
      </c>
      <c r="X991" s="18">
        <v>3.4823430570729998</v>
      </c>
      <c r="Y991" s="16">
        <v>2.7095867713198699E-3</v>
      </c>
      <c r="Z991" s="15">
        <v>104133.18</v>
      </c>
      <c r="AA991" s="16">
        <v>3.8733201150681303E-2</v>
      </c>
      <c r="AB991" s="17">
        <v>18009.23</v>
      </c>
      <c r="AC991" s="16">
        <v>4.40296746673716E-2</v>
      </c>
      <c r="AD991" s="17">
        <v>29556.53</v>
      </c>
      <c r="AE991" s="16">
        <v>2.5140036834456501E-2</v>
      </c>
      <c r="AF991" s="18">
        <v>5.78221167701229</v>
      </c>
      <c r="AG991" s="16">
        <v>-5.0731062968854199E-3</v>
      </c>
      <c r="AH991" s="18">
        <v>3.5231869234988</v>
      </c>
      <c r="AI991" s="16">
        <v>1.3259812150347199E-2</v>
      </c>
      <c r="AJ991" s="15">
        <v>211635.38</v>
      </c>
      <c r="AK991" s="16">
        <v>6.8936548058620997E-2</v>
      </c>
      <c r="AL991" s="17">
        <v>36242.550000000003</v>
      </c>
      <c r="AM991" s="16">
        <v>0.153998623195651</v>
      </c>
      <c r="AN991" s="17">
        <v>60314.15</v>
      </c>
      <c r="AO991" s="16">
        <v>3.87574002712536E-2</v>
      </c>
      <c r="AP991" s="18">
        <v>5.8394174802821501</v>
      </c>
      <c r="AQ991" s="16">
        <v>-7.3710724975976E-2</v>
      </c>
      <c r="AR991" s="18">
        <v>3.5088843994319698</v>
      </c>
      <c r="AS991" s="16">
        <v>2.9053124222736398E-2</v>
      </c>
    </row>
    <row r="992" spans="1:45" x14ac:dyDescent="0.2">
      <c r="A992" s="123"/>
      <c r="B992" s="29"/>
      <c r="C992" s="29"/>
      <c r="D992" s="29"/>
      <c r="E992" s="14" t="s">
        <v>291</v>
      </c>
      <c r="F992" s="15">
        <v>7988.19</v>
      </c>
      <c r="G992" s="16">
        <v>0.63487054171706403</v>
      </c>
      <c r="H992" s="17">
        <v>1057.68</v>
      </c>
      <c r="I992" s="16">
        <v>0.82629416030666203</v>
      </c>
      <c r="J992" s="17">
        <v>2472.2399999999998</v>
      </c>
      <c r="K992" s="16">
        <v>0.81173556504979605</v>
      </c>
      <c r="L992" s="18">
        <v>7.5525584297708201</v>
      </c>
      <c r="M992" s="16">
        <v>-0.10481532644086999</v>
      </c>
      <c r="N992" s="18">
        <v>3.2311547422580298</v>
      </c>
      <c r="O992" s="16">
        <v>-9.7621875258528806E-2</v>
      </c>
      <c r="P992" s="15">
        <v>25601.82</v>
      </c>
      <c r="Q992" s="16">
        <v>0.22989173878956501</v>
      </c>
      <c r="R992" s="17">
        <v>3367.61</v>
      </c>
      <c r="S992" s="16">
        <v>0.36622581037770302</v>
      </c>
      <c r="T992" s="17">
        <v>7914.28</v>
      </c>
      <c r="U992" s="16">
        <v>0.35460504920838698</v>
      </c>
      <c r="V992" s="18">
        <v>7.6023708208492096</v>
      </c>
      <c r="W992" s="16">
        <v>-9.9788827405073902E-2</v>
      </c>
      <c r="X992" s="18">
        <v>3.2348893392702802</v>
      </c>
      <c r="Y992" s="16">
        <v>-9.2066178619149897E-2</v>
      </c>
      <c r="Z992" s="15">
        <v>48850.52</v>
      </c>
      <c r="AA992" s="16">
        <v>0.28069660764513998</v>
      </c>
      <c r="AB992" s="17">
        <v>6315.67</v>
      </c>
      <c r="AC992" s="16">
        <v>0.45776619587621697</v>
      </c>
      <c r="AD992" s="17">
        <v>14956.64</v>
      </c>
      <c r="AE992" s="16">
        <v>0.40232786215095701</v>
      </c>
      <c r="AF992" s="18">
        <v>7.73481198352669</v>
      </c>
      <c r="AG992" s="16">
        <v>-0.121466383794588</v>
      </c>
      <c r="AH992" s="18">
        <v>3.2661426630580102</v>
      </c>
      <c r="AI992" s="16">
        <v>-8.6735247718214101E-2</v>
      </c>
      <c r="AJ992" s="15">
        <v>97901.46</v>
      </c>
      <c r="AK992" s="16">
        <v>0.19187791748553801</v>
      </c>
      <c r="AL992" s="17">
        <v>12299.01</v>
      </c>
      <c r="AM992" s="16">
        <v>0.37143746020559898</v>
      </c>
      <c r="AN992" s="17">
        <v>29396.35</v>
      </c>
      <c r="AO992" s="16">
        <v>0.276616303545829</v>
      </c>
      <c r="AP992" s="18">
        <v>7.9601089843816704</v>
      </c>
      <c r="AQ992" s="16">
        <v>-0.13092798463674901</v>
      </c>
      <c r="AR992" s="18">
        <v>3.3303951000719501</v>
      </c>
      <c r="AS992" s="16">
        <v>-6.6377333443830094E-2</v>
      </c>
    </row>
    <row r="993" spans="1:45" x14ac:dyDescent="0.2">
      <c r="A993" s="123"/>
      <c r="B993" s="29"/>
      <c r="C993" s="29"/>
      <c r="D993" s="29"/>
      <c r="E993" s="14" t="s">
        <v>292</v>
      </c>
      <c r="F993" s="15">
        <v>192792.5</v>
      </c>
      <c r="G993" s="16">
        <v>2.1710747910964998</v>
      </c>
      <c r="H993" s="17">
        <v>32154.880000000001</v>
      </c>
      <c r="I993" s="16">
        <v>3.3720476161340098</v>
      </c>
      <c r="J993" s="17">
        <v>62476.2</v>
      </c>
      <c r="K993" s="16">
        <v>2.7254607318041799</v>
      </c>
      <c r="L993" s="18">
        <v>5.9957462133274904</v>
      </c>
      <c r="M993" s="16">
        <v>-0.274693445836593</v>
      </c>
      <c r="N993" s="18">
        <v>3.0858550936196498</v>
      </c>
      <c r="O993" s="16">
        <v>-0.14881003468239501</v>
      </c>
      <c r="P993" s="15">
        <v>621011.67000000004</v>
      </c>
      <c r="Q993" s="16">
        <v>2.4615641494377698</v>
      </c>
      <c r="R993" s="17">
        <v>103710.81</v>
      </c>
      <c r="S993" s="16">
        <v>4.0534336378395999</v>
      </c>
      <c r="T993" s="17">
        <v>202009.31</v>
      </c>
      <c r="U993" s="16">
        <v>3.2550473699753302</v>
      </c>
      <c r="V993" s="18">
        <v>5.9879164958792597</v>
      </c>
      <c r="W993" s="16">
        <v>-0.315007498363504</v>
      </c>
      <c r="X993" s="18">
        <v>3.0741735121019902</v>
      </c>
      <c r="Y993" s="16">
        <v>-0.186480466971197</v>
      </c>
      <c r="Z993" s="15">
        <v>1187434.8400000001</v>
      </c>
      <c r="AA993" s="16">
        <v>2.2819828188790598</v>
      </c>
      <c r="AB993" s="17">
        <v>199014.98</v>
      </c>
      <c r="AC993" s="16">
        <v>3.9740489159639001</v>
      </c>
      <c r="AD993" s="17">
        <v>388679.54</v>
      </c>
      <c r="AE993" s="16">
        <v>3.1537596068094498</v>
      </c>
      <c r="AF993" s="18">
        <v>5.9665601051739898</v>
      </c>
      <c r="AG993" s="16">
        <v>-0.34017882125249299</v>
      </c>
      <c r="AH993" s="18">
        <v>3.05504848544382</v>
      </c>
      <c r="AI993" s="16">
        <v>-0.20987656254859999</v>
      </c>
      <c r="AJ993" s="15">
        <v>2238203.4500000002</v>
      </c>
      <c r="AK993" s="16">
        <v>2.04440057291009</v>
      </c>
      <c r="AL993" s="17">
        <v>380079.24</v>
      </c>
      <c r="AM993" s="16">
        <v>3.6134917227544201</v>
      </c>
      <c r="AN993" s="17">
        <v>762958.34</v>
      </c>
      <c r="AO993" s="16">
        <v>2.9635766380167001</v>
      </c>
      <c r="AP993" s="18">
        <v>5.8887811131173597</v>
      </c>
      <c r="AQ993" s="16">
        <v>-0.340109237024387</v>
      </c>
      <c r="AR993" s="18">
        <v>2.9335854038898099</v>
      </c>
      <c r="AS993" s="16">
        <v>-0.23190571270662999</v>
      </c>
    </row>
    <row r="994" spans="1:45" x14ac:dyDescent="0.2">
      <c r="A994" s="123"/>
      <c r="B994" s="29"/>
      <c r="C994" s="29"/>
      <c r="D994" s="29"/>
      <c r="E994" s="14" t="s">
        <v>293</v>
      </c>
      <c r="F994" s="15">
        <v>35685.26</v>
      </c>
      <c r="G994" s="16">
        <v>9.0961062894356598E-2</v>
      </c>
      <c r="H994" s="17">
        <v>6834.43</v>
      </c>
      <c r="I994" s="16">
        <v>0.48231698853087601</v>
      </c>
      <c r="J994" s="17">
        <v>12750.69</v>
      </c>
      <c r="K994" s="16">
        <v>0.54292549464724604</v>
      </c>
      <c r="L994" s="18">
        <v>5.2213952004775797</v>
      </c>
      <c r="M994" s="16">
        <v>-0.264016353225765</v>
      </c>
      <c r="N994" s="18">
        <v>2.7986924629176899</v>
      </c>
      <c r="O994" s="16">
        <v>-0.29292693219527099</v>
      </c>
      <c r="P994" s="15">
        <v>111283.66</v>
      </c>
      <c r="Q994" s="16">
        <v>0.10833200622709099</v>
      </c>
      <c r="R994" s="17">
        <v>21237.79</v>
      </c>
      <c r="S994" s="16">
        <v>0.50221925771046205</v>
      </c>
      <c r="T994" s="17">
        <v>39592.94</v>
      </c>
      <c r="U994" s="16">
        <v>0.55927564244947603</v>
      </c>
      <c r="V994" s="18">
        <v>5.2398888961610401</v>
      </c>
      <c r="W994" s="16">
        <v>-0.26220356946008999</v>
      </c>
      <c r="X994" s="18">
        <v>2.8106945329142001</v>
      </c>
      <c r="Y994" s="16">
        <v>-0.28920071855544099</v>
      </c>
      <c r="Z994" s="15">
        <v>202315.53</v>
      </c>
      <c r="AA994" s="16">
        <v>0.23414149264146999</v>
      </c>
      <c r="AB994" s="17">
        <v>39160.910000000003</v>
      </c>
      <c r="AC994" s="16">
        <v>0.69541400303227896</v>
      </c>
      <c r="AD994" s="17">
        <v>73271.39</v>
      </c>
      <c r="AE994" s="16">
        <v>0.75310244436750895</v>
      </c>
      <c r="AF994" s="18">
        <v>5.1662622242435097</v>
      </c>
      <c r="AG994" s="16">
        <v>-0.272070721113436</v>
      </c>
      <c r="AH994" s="18">
        <v>2.76118045529094</v>
      </c>
      <c r="AI994" s="16">
        <v>-0.29602431585980199</v>
      </c>
      <c r="AJ994" s="15">
        <v>372776.18</v>
      </c>
      <c r="AK994" s="16">
        <v>0.73981787964722201</v>
      </c>
      <c r="AL994" s="17">
        <v>69580.88</v>
      </c>
      <c r="AM994" s="16">
        <v>1.26366592123011</v>
      </c>
      <c r="AN994" s="17">
        <v>128766.16</v>
      </c>
      <c r="AO994" s="16">
        <v>1.2715365355715</v>
      </c>
      <c r="AP994" s="18">
        <v>5.3574513573268998</v>
      </c>
      <c r="AQ994" s="16">
        <v>-0.23141579182241701</v>
      </c>
      <c r="AR994" s="18">
        <v>2.8949856080199998</v>
      </c>
      <c r="AS994" s="16">
        <v>-0.23407884821474101</v>
      </c>
    </row>
    <row r="995" spans="1:45" x14ac:dyDescent="0.2">
      <c r="A995" s="123"/>
      <c r="B995" s="29"/>
      <c r="C995" s="29"/>
      <c r="D995" s="29"/>
      <c r="E995" s="14" t="s">
        <v>294</v>
      </c>
      <c r="F995" s="15">
        <v>69584.83</v>
      </c>
      <c r="G995" s="16">
        <v>0.15973866191647901</v>
      </c>
      <c r="H995" s="17">
        <v>10472.66</v>
      </c>
      <c r="I995" s="16">
        <v>0.21787861520391699</v>
      </c>
      <c r="J995" s="17">
        <v>20133.97</v>
      </c>
      <c r="K995" s="16">
        <v>0.21124873589937501</v>
      </c>
      <c r="L995" s="18">
        <v>6.6444274902460299</v>
      </c>
      <c r="M995" s="16">
        <v>-4.7738709393220301E-2</v>
      </c>
      <c r="N995" s="18">
        <v>3.4560908752719901</v>
      </c>
      <c r="O995" s="16">
        <v>-4.2526421251245602E-2</v>
      </c>
      <c r="P995" s="15">
        <v>209915.9</v>
      </c>
      <c r="Q995" s="16">
        <v>3.1510580732831903E-2</v>
      </c>
      <c r="R995" s="17">
        <v>30801.85</v>
      </c>
      <c r="S995" s="16">
        <v>3.1806195557068102E-2</v>
      </c>
      <c r="T995" s="17">
        <v>59711.82</v>
      </c>
      <c r="U995" s="16">
        <v>7.559928246236E-3</v>
      </c>
      <c r="V995" s="18">
        <v>6.8150419536488904</v>
      </c>
      <c r="W995" s="16">
        <v>-2.8650227679300502E-4</v>
      </c>
      <c r="X995" s="18">
        <v>3.5154831991387998</v>
      </c>
      <c r="Y995" s="16">
        <v>2.37709458416876E-2</v>
      </c>
      <c r="Z995" s="15">
        <v>392698.75</v>
      </c>
      <c r="AA995" s="16">
        <v>-1.8676639629252E-2</v>
      </c>
      <c r="AB995" s="17">
        <v>57338.19</v>
      </c>
      <c r="AC995" s="16">
        <v>-2.2910856460835301E-2</v>
      </c>
      <c r="AD995" s="17">
        <v>111102.79</v>
      </c>
      <c r="AE995" s="16">
        <v>-4.2962084591585598E-2</v>
      </c>
      <c r="AF995" s="18">
        <v>6.8488166438459297</v>
      </c>
      <c r="AG995" s="16">
        <v>4.3335010521622398E-3</v>
      </c>
      <c r="AH995" s="18">
        <v>3.53455345270807</v>
      </c>
      <c r="AI995" s="16">
        <v>2.5375635146043098E-2</v>
      </c>
      <c r="AJ995" s="15">
        <v>788209.2</v>
      </c>
      <c r="AK995" s="16">
        <v>2.47098179042224E-2</v>
      </c>
      <c r="AL995" s="17">
        <v>114695.39</v>
      </c>
      <c r="AM995" s="16">
        <v>7.1089488407675094E-2</v>
      </c>
      <c r="AN995" s="17">
        <v>224134.22</v>
      </c>
      <c r="AO995" s="16">
        <v>-9.0398376788915994E-3</v>
      </c>
      <c r="AP995" s="18">
        <v>6.8721959967179203</v>
      </c>
      <c r="AQ995" s="16">
        <v>-4.3301396386965299E-2</v>
      </c>
      <c r="AR995" s="18">
        <v>3.5166838870030599</v>
      </c>
      <c r="AS995" s="16">
        <v>3.4057530127207997E-2</v>
      </c>
    </row>
    <row r="996" spans="1:45" x14ac:dyDescent="0.2">
      <c r="A996" s="123"/>
      <c r="B996" s="29"/>
      <c r="C996" s="29"/>
      <c r="D996" s="29"/>
      <c r="E996" s="14" t="s">
        <v>295</v>
      </c>
      <c r="F996" s="15">
        <v>8904.42</v>
      </c>
      <c r="G996" s="16">
        <v>0.16650924425451899</v>
      </c>
      <c r="H996" s="17">
        <v>2047.66</v>
      </c>
      <c r="I996" s="16">
        <v>5.2716541910010802E-2</v>
      </c>
      <c r="J996" s="17">
        <v>2358.0300000000002</v>
      </c>
      <c r="K996" s="16">
        <v>0.195919319582296</v>
      </c>
      <c r="L996" s="18">
        <v>4.3485832608929202</v>
      </c>
      <c r="M996" s="16">
        <v>0.108094342412485</v>
      </c>
      <c r="N996" s="18">
        <v>3.7762114985814401</v>
      </c>
      <c r="O996" s="16">
        <v>-2.4592022928477699E-2</v>
      </c>
      <c r="P996" s="15">
        <v>31463.29</v>
      </c>
      <c r="Q996" s="16">
        <v>0.278602072451689</v>
      </c>
      <c r="R996" s="17">
        <v>7343.1</v>
      </c>
      <c r="S996" s="16">
        <v>0.170038002214804</v>
      </c>
      <c r="T996" s="17">
        <v>8260.1200000000008</v>
      </c>
      <c r="U996" s="16">
        <v>0.30031484163465799</v>
      </c>
      <c r="V996" s="18">
        <v>4.2847421388786797</v>
      </c>
      <c r="W996" s="16">
        <v>9.2786789857577198E-2</v>
      </c>
      <c r="X996" s="18">
        <v>3.80905967467785</v>
      </c>
      <c r="Y996" s="16">
        <v>-1.6698086100189101E-2</v>
      </c>
      <c r="Z996" s="15">
        <v>55216.93</v>
      </c>
      <c r="AA996" s="16">
        <v>0.23739548950766101</v>
      </c>
      <c r="AB996" s="17">
        <v>12966.76</v>
      </c>
      <c r="AC996" s="16">
        <v>0.16970456903161801</v>
      </c>
      <c r="AD996" s="17">
        <v>14620.45</v>
      </c>
      <c r="AE996" s="16">
        <v>0.25050035580857499</v>
      </c>
      <c r="AF996" s="18">
        <v>4.2583444129450996</v>
      </c>
      <c r="AG996" s="16">
        <v>5.7870100081838002E-2</v>
      </c>
      <c r="AH996" s="18">
        <v>3.77669155190162</v>
      </c>
      <c r="AI996" s="16">
        <v>-1.04796981784468E-2</v>
      </c>
      <c r="AJ996" s="15">
        <v>99610.03</v>
      </c>
      <c r="AK996" s="16">
        <v>-0.269110326812732</v>
      </c>
      <c r="AL996" s="17">
        <v>23528.38</v>
      </c>
      <c r="AM996" s="16">
        <v>-5.5583898463261401E-2</v>
      </c>
      <c r="AN996" s="17">
        <v>26517.05</v>
      </c>
      <c r="AO996" s="16">
        <v>-0.37021522890188202</v>
      </c>
      <c r="AP996" s="18">
        <v>4.23361191888264</v>
      </c>
      <c r="AQ996" s="16">
        <v>-0.22609359158746201</v>
      </c>
      <c r="AR996" s="18">
        <v>3.7564521694532398</v>
      </c>
      <c r="AS996" s="16">
        <v>0.160538816956242</v>
      </c>
    </row>
    <row r="997" spans="1:45" x14ac:dyDescent="0.2">
      <c r="A997" s="123"/>
      <c r="B997" s="29"/>
      <c r="C997" s="29"/>
      <c r="D997" s="29"/>
      <c r="E997" s="14" t="s">
        <v>296</v>
      </c>
      <c r="F997" s="15">
        <v>10026.17</v>
      </c>
      <c r="G997" s="16">
        <v>-8.7820069204152199E-3</v>
      </c>
      <c r="H997" s="17">
        <v>1848.88</v>
      </c>
      <c r="I997" s="16">
        <v>-5.4556983385918099E-2</v>
      </c>
      <c r="J997" s="17">
        <v>2741.99</v>
      </c>
      <c r="K997" s="16">
        <v>1.7873426956038001E-4</v>
      </c>
      <c r="L997" s="18">
        <v>5.4228343645882902</v>
      </c>
      <c r="M997" s="16">
        <v>4.8416430880664697E-2</v>
      </c>
      <c r="N997" s="18">
        <v>3.6565304760411199</v>
      </c>
      <c r="O997" s="16">
        <v>-8.95913988465241E-3</v>
      </c>
      <c r="P997" s="15">
        <v>35497.230000000003</v>
      </c>
      <c r="Q997" s="16">
        <v>0.110889854656103</v>
      </c>
      <c r="R997" s="17">
        <v>6663.43</v>
      </c>
      <c r="S997" s="16">
        <v>8.5792081708606693E-2</v>
      </c>
      <c r="T997" s="17">
        <v>9645.7000000000007</v>
      </c>
      <c r="U997" s="16">
        <v>0.11380802322372401</v>
      </c>
      <c r="V997" s="18">
        <v>5.3271708414435199</v>
      </c>
      <c r="W997" s="16">
        <v>2.3114713553631799E-2</v>
      </c>
      <c r="X997" s="18">
        <v>3.6801092714888499</v>
      </c>
      <c r="Y997" s="16">
        <v>-2.6199924105184099E-3</v>
      </c>
      <c r="Z997" s="15">
        <v>65745.759999999995</v>
      </c>
      <c r="AA997" s="16">
        <v>4.4802096159139201E-2</v>
      </c>
      <c r="AB997" s="17">
        <v>12198.9</v>
      </c>
      <c r="AC997" s="16">
        <v>3.85029906475223E-2</v>
      </c>
      <c r="AD997" s="17">
        <v>17961.84</v>
      </c>
      <c r="AE997" s="16">
        <v>4.0006021689662899E-2</v>
      </c>
      <c r="AF997" s="18">
        <v>5.3894826582724704</v>
      </c>
      <c r="AG997" s="16">
        <v>6.0655631888833998E-3</v>
      </c>
      <c r="AH997" s="18">
        <v>3.6603020625949201</v>
      </c>
      <c r="AI997" s="16">
        <v>4.6115833653389299E-3</v>
      </c>
      <c r="AJ997" s="15">
        <v>131798.39000000001</v>
      </c>
      <c r="AK997" s="16">
        <v>-3.7046684006369998E-2</v>
      </c>
      <c r="AL997" s="17">
        <v>23924.28</v>
      </c>
      <c r="AM997" s="16">
        <v>9.4244125550282998E-2</v>
      </c>
      <c r="AN997" s="17">
        <v>36251.050000000003</v>
      </c>
      <c r="AO997" s="16">
        <v>-8.2826583343348095E-2</v>
      </c>
      <c r="AP997" s="18">
        <v>5.5089804165475398</v>
      </c>
      <c r="AQ997" s="16">
        <v>-0.11998310659481801</v>
      </c>
      <c r="AR997" s="18">
        <v>3.6357123448838</v>
      </c>
      <c r="AS997" s="16">
        <v>4.9914114937890802E-2</v>
      </c>
    </row>
    <row r="998" spans="1:45" x14ac:dyDescent="0.2">
      <c r="A998" s="123"/>
      <c r="B998" s="29"/>
      <c r="C998" s="29"/>
      <c r="D998" s="29"/>
      <c r="E998" s="14" t="s">
        <v>297</v>
      </c>
      <c r="F998" s="15">
        <v>47578.96</v>
      </c>
      <c r="G998" s="16">
        <v>0.12780799632873599</v>
      </c>
      <c r="H998" s="17">
        <v>9030.61</v>
      </c>
      <c r="I998" s="16">
        <v>0.449801408283378</v>
      </c>
      <c r="J998" s="17">
        <v>16485.330000000002</v>
      </c>
      <c r="K998" s="16">
        <v>0.53176502070652099</v>
      </c>
      <c r="L998" s="18">
        <v>5.2686319085864604</v>
      </c>
      <c r="M998" s="16">
        <v>-0.22209484010357999</v>
      </c>
      <c r="N998" s="18">
        <v>2.8861393736127798</v>
      </c>
      <c r="O998" s="16">
        <v>-0.26371996939286502</v>
      </c>
      <c r="P998" s="15">
        <v>139052.13</v>
      </c>
      <c r="Q998" s="16">
        <v>0.10773848435654999</v>
      </c>
      <c r="R998" s="17">
        <v>26344.080000000002</v>
      </c>
      <c r="S998" s="16">
        <v>0.429198882858563</v>
      </c>
      <c r="T998" s="17">
        <v>48081.32</v>
      </c>
      <c r="U998" s="16">
        <v>0.494271391766194</v>
      </c>
      <c r="V998" s="18">
        <v>5.2783065493272101</v>
      </c>
      <c r="W998" s="16">
        <v>-0.22492348850641</v>
      </c>
      <c r="X998" s="18">
        <v>2.8920198114361302</v>
      </c>
      <c r="Y998" s="16">
        <v>-0.25867650919340102</v>
      </c>
      <c r="Z998" s="15">
        <v>257018.34</v>
      </c>
      <c r="AA998" s="16">
        <v>0.22708617096654901</v>
      </c>
      <c r="AB998" s="17">
        <v>49390.76</v>
      </c>
      <c r="AC998" s="16">
        <v>0.59987483658140595</v>
      </c>
      <c r="AD998" s="17">
        <v>90212.51</v>
      </c>
      <c r="AE998" s="16">
        <v>0.66423878920726598</v>
      </c>
      <c r="AF998" s="18">
        <v>5.2037737422951196</v>
      </c>
      <c r="AG998" s="16">
        <v>-0.233011143803867</v>
      </c>
      <c r="AH998" s="18">
        <v>2.8490321353435402</v>
      </c>
      <c r="AI998" s="16">
        <v>-0.26267421542851299</v>
      </c>
      <c r="AJ998" s="15">
        <v>481678.76</v>
      </c>
      <c r="AK998" s="16">
        <v>0.69013981514802603</v>
      </c>
      <c r="AL998" s="17">
        <v>89751.06</v>
      </c>
      <c r="AM998" s="16">
        <v>1.1121027352289901</v>
      </c>
      <c r="AN998" s="17">
        <v>162291.23000000001</v>
      </c>
      <c r="AO998" s="16">
        <v>1.12242253294935</v>
      </c>
      <c r="AP998" s="18">
        <v>5.3668308764264196</v>
      </c>
      <c r="AQ998" s="16">
        <v>-0.199783331105441</v>
      </c>
      <c r="AR998" s="18">
        <v>2.9679900756189999</v>
      </c>
      <c r="AS998" s="16">
        <v>-0.20367420298757299</v>
      </c>
    </row>
    <row r="999" spans="1:45" x14ac:dyDescent="0.2">
      <c r="A999" s="123"/>
      <c r="B999" s="29"/>
      <c r="C999" s="29"/>
      <c r="D999" s="29"/>
      <c r="E999" s="14" t="s">
        <v>298</v>
      </c>
      <c r="F999" s="15">
        <v>40042.21</v>
      </c>
      <c r="G999" s="16">
        <v>0.35223510031619099</v>
      </c>
      <c r="H999" s="17">
        <v>7983.61</v>
      </c>
      <c r="I999" s="16">
        <v>0.33045531658184302</v>
      </c>
      <c r="J999" s="17">
        <v>11992.43</v>
      </c>
      <c r="K999" s="16">
        <v>0.50974082788539399</v>
      </c>
      <c r="L999" s="18">
        <v>5.0155518618770198</v>
      </c>
      <c r="M999" s="16">
        <v>1.6370173024904001E-2</v>
      </c>
      <c r="N999" s="18">
        <v>3.3389571588076801</v>
      </c>
      <c r="O999" s="16">
        <v>-0.104326335129859</v>
      </c>
      <c r="P999" s="15">
        <v>108183.22</v>
      </c>
      <c r="Q999" s="16">
        <v>0.247440102633429</v>
      </c>
      <c r="R999" s="17">
        <v>21398.51</v>
      </c>
      <c r="S999" s="16">
        <v>0.218279680697406</v>
      </c>
      <c r="T999" s="17">
        <v>31309.18</v>
      </c>
      <c r="U999" s="16">
        <v>0.31837452080820899</v>
      </c>
      <c r="V999" s="18">
        <v>5.0556426592318804</v>
      </c>
      <c r="W999" s="16">
        <v>2.3935736923176E-2</v>
      </c>
      <c r="X999" s="18">
        <v>3.4553194941547498</v>
      </c>
      <c r="Y999" s="16">
        <v>-5.3804451660135297E-2</v>
      </c>
      <c r="Z999" s="15">
        <v>200122.6</v>
      </c>
      <c r="AA999" s="16">
        <v>0.13525465634429601</v>
      </c>
      <c r="AB999" s="17">
        <v>39217.58</v>
      </c>
      <c r="AC999" s="16">
        <v>0.11660914816142499</v>
      </c>
      <c r="AD999" s="17">
        <v>56887.74</v>
      </c>
      <c r="AE999" s="16">
        <v>0.17077414315952799</v>
      </c>
      <c r="AF999" s="18">
        <v>5.1028798819304999</v>
      </c>
      <c r="AG999" s="16">
        <v>1.6698330130621299E-2</v>
      </c>
      <c r="AH999" s="18">
        <v>3.5178511222277402</v>
      </c>
      <c r="AI999" s="16">
        <v>-3.0338461967888201E-2</v>
      </c>
      <c r="AJ999" s="15">
        <v>391476.91</v>
      </c>
      <c r="AK999" s="16">
        <v>0.137459100630826</v>
      </c>
      <c r="AL999" s="17">
        <v>75495.03</v>
      </c>
      <c r="AM999" s="16">
        <v>0.188379340546143</v>
      </c>
      <c r="AN999" s="17">
        <v>110918.76</v>
      </c>
      <c r="AO999" s="16">
        <v>0.140528056409264</v>
      </c>
      <c r="AP999" s="18">
        <v>5.1854659836548196</v>
      </c>
      <c r="AQ999" s="16">
        <v>-4.2848472855406203E-2</v>
      </c>
      <c r="AR999" s="18">
        <v>3.5294021498256898</v>
      </c>
      <c r="AS999" s="16">
        <v>-2.69082006461192E-3</v>
      </c>
    </row>
    <row r="1000" spans="1:45" x14ac:dyDescent="0.2">
      <c r="A1000" s="123"/>
      <c r="B1000" s="29"/>
      <c r="C1000" s="29"/>
      <c r="D1000" s="29"/>
      <c r="E1000" s="14" t="s">
        <v>299</v>
      </c>
      <c r="F1000" s="15">
        <v>158300.97</v>
      </c>
      <c r="G1000" s="16">
        <v>0.46460339883977902</v>
      </c>
      <c r="H1000" s="17">
        <v>36725.519999999997</v>
      </c>
      <c r="I1000" s="16">
        <v>1.1993383813098699</v>
      </c>
      <c r="J1000" s="17">
        <v>46245.79</v>
      </c>
      <c r="K1000" s="16">
        <v>0.57419507907774103</v>
      </c>
      <c r="L1000" s="18">
        <v>4.3103806290557598</v>
      </c>
      <c r="M1000" s="16">
        <v>-0.33407091365017799</v>
      </c>
      <c r="N1000" s="18">
        <v>3.4230352643991999</v>
      </c>
      <c r="O1000" s="16">
        <v>-6.9617598031222305E-2</v>
      </c>
      <c r="P1000" s="15">
        <v>510230.6</v>
      </c>
      <c r="Q1000" s="16">
        <v>0.45612018669412002</v>
      </c>
      <c r="R1000" s="17">
        <v>117872.43</v>
      </c>
      <c r="S1000" s="16">
        <v>1.71778128294985</v>
      </c>
      <c r="T1000" s="17">
        <v>148892.66</v>
      </c>
      <c r="U1000" s="16">
        <v>0.55660140257850299</v>
      </c>
      <c r="V1000" s="18">
        <v>4.3286678657596198</v>
      </c>
      <c r="W1000" s="16">
        <v>-0.464224661554199</v>
      </c>
      <c r="X1000" s="18">
        <v>3.4268351441904499</v>
      </c>
      <c r="Y1000" s="16">
        <v>-6.4551667316974398E-2</v>
      </c>
      <c r="Z1000" s="15">
        <v>993874.86</v>
      </c>
      <c r="AA1000" s="16">
        <v>0.28130898195950199</v>
      </c>
      <c r="AB1000" s="17">
        <v>230508.57</v>
      </c>
      <c r="AC1000" s="16">
        <v>1.4710625216678901</v>
      </c>
      <c r="AD1000" s="17">
        <v>302618.37</v>
      </c>
      <c r="AE1000" s="16">
        <v>0.389106649786021</v>
      </c>
      <c r="AF1000" s="18">
        <v>4.3116612106873102</v>
      </c>
      <c r="AG1000" s="16">
        <v>-0.48147447880248001</v>
      </c>
      <c r="AH1000" s="18">
        <v>3.2842515806294199</v>
      </c>
      <c r="AI1000" s="16">
        <v>-7.7602153760565604E-2</v>
      </c>
      <c r="AJ1000" s="15">
        <v>1860953.62</v>
      </c>
      <c r="AK1000" s="16">
        <v>-2.2987980499635002E-2</v>
      </c>
      <c r="AL1000" s="17">
        <v>378376.12</v>
      </c>
      <c r="AM1000" s="16">
        <v>0.49216084994807902</v>
      </c>
      <c r="AN1000" s="17">
        <v>548872.85</v>
      </c>
      <c r="AO1000" s="16">
        <v>-1.11195014267952E-2</v>
      </c>
      <c r="AP1000" s="18">
        <v>4.9182639221523798</v>
      </c>
      <c r="AQ1000" s="16">
        <v>-0.34523679566156601</v>
      </c>
      <c r="AR1000" s="18">
        <v>3.3905004046018998</v>
      </c>
      <c r="AS1000" s="16">
        <v>-1.2001934601768601E-2</v>
      </c>
    </row>
    <row r="1001" spans="1:45" x14ac:dyDescent="0.2">
      <c r="A1001" s="123"/>
      <c r="B1001" s="29"/>
      <c r="C1001" s="29"/>
      <c r="D1001" s="29"/>
      <c r="E1001" s="14" t="s">
        <v>300</v>
      </c>
      <c r="F1001" s="15">
        <v>82066.559999999998</v>
      </c>
      <c r="G1001" s="16">
        <v>1.94109640441538</v>
      </c>
      <c r="H1001" s="17">
        <v>23134.42</v>
      </c>
      <c r="I1001" s="16">
        <v>3.6711195016809199</v>
      </c>
      <c r="J1001" s="17">
        <v>28285.75</v>
      </c>
      <c r="K1001" s="16">
        <v>1.7674205408874699</v>
      </c>
      <c r="L1001" s="18">
        <v>3.5473791865108399</v>
      </c>
      <c r="M1001" s="16">
        <v>-0.37036583984695498</v>
      </c>
      <c r="N1001" s="18">
        <v>2.9013393669957499</v>
      </c>
      <c r="O1001" s="16">
        <v>6.2757308100421003E-2</v>
      </c>
      <c r="P1001" s="15">
        <v>266785.96000000002</v>
      </c>
      <c r="Q1001" s="16">
        <v>1.79608029281155</v>
      </c>
      <c r="R1001" s="17">
        <v>76703.649999999994</v>
      </c>
      <c r="S1001" s="16">
        <v>3.6810792700305002</v>
      </c>
      <c r="T1001" s="17">
        <v>92717.88</v>
      </c>
      <c r="U1001" s="16">
        <v>1.75620658585533</v>
      </c>
      <c r="V1001" s="18">
        <v>3.4781390455343399</v>
      </c>
      <c r="W1001" s="16">
        <v>-0.40268469480685998</v>
      </c>
      <c r="X1001" s="18">
        <v>2.877394953379</v>
      </c>
      <c r="Y1001" s="16">
        <v>1.44668789200508E-2</v>
      </c>
      <c r="Z1001" s="15">
        <v>495462.17</v>
      </c>
      <c r="AA1001" s="16">
        <v>1.6120333941940499</v>
      </c>
      <c r="AB1001" s="17">
        <v>141965.68</v>
      </c>
      <c r="AC1001" s="16">
        <v>3.5467646912817101</v>
      </c>
      <c r="AD1001" s="17">
        <v>172193.61</v>
      </c>
      <c r="AE1001" s="16">
        <v>1.6741240016504999</v>
      </c>
      <c r="AF1001" s="18">
        <v>3.4900137131734899</v>
      </c>
      <c r="AG1001" s="16">
        <v>-0.42551823735181399</v>
      </c>
      <c r="AH1001" s="18">
        <v>2.8773551469186298</v>
      </c>
      <c r="AI1001" s="16">
        <v>-2.3219045720440101E-2</v>
      </c>
      <c r="AJ1001" s="15">
        <v>883843.5</v>
      </c>
      <c r="AK1001" s="16">
        <v>0.96945037680541102</v>
      </c>
      <c r="AL1001" s="17">
        <v>237858.64</v>
      </c>
      <c r="AM1001" s="16">
        <v>2.2443972924009001</v>
      </c>
      <c r="AN1001" s="17">
        <v>301739.21999999997</v>
      </c>
      <c r="AO1001" s="16">
        <v>1.06501169656199</v>
      </c>
      <c r="AP1001" s="18">
        <v>3.7158351699984502</v>
      </c>
      <c r="AQ1001" s="16">
        <v>-0.39296880150334801</v>
      </c>
      <c r="AR1001" s="18">
        <v>2.92916346771228</v>
      </c>
      <c r="AS1001" s="16">
        <v>-4.62764060444186E-2</v>
      </c>
    </row>
    <row r="1002" spans="1:45" x14ac:dyDescent="0.2">
      <c r="A1002" s="123"/>
      <c r="B1002" s="29"/>
      <c r="C1002" s="29"/>
      <c r="D1002" s="29"/>
      <c r="E1002" s="14" t="s">
        <v>301</v>
      </c>
      <c r="F1002" s="15">
        <v>32796.949999999997</v>
      </c>
      <c r="G1002" s="16">
        <v>-3.1767760890525798E-2</v>
      </c>
      <c r="H1002" s="17">
        <v>5992.99</v>
      </c>
      <c r="I1002" s="16">
        <v>-1.50301424617549E-2</v>
      </c>
      <c r="J1002" s="17">
        <v>11053.46</v>
      </c>
      <c r="K1002" s="16">
        <v>-1.7374143249562199E-2</v>
      </c>
      <c r="L1002" s="18">
        <v>5.4725520983682596</v>
      </c>
      <c r="M1002" s="16">
        <v>-1.6993026030871401E-2</v>
      </c>
      <c r="N1002" s="18">
        <v>2.96712070247687</v>
      </c>
      <c r="O1002" s="16">
        <v>-1.46481161085701E-2</v>
      </c>
      <c r="P1002" s="15">
        <v>107128.66</v>
      </c>
      <c r="Q1002" s="16">
        <v>0.14671032491067501</v>
      </c>
      <c r="R1002" s="17">
        <v>19739.72</v>
      </c>
      <c r="S1002" s="16">
        <v>0.16625240683289499</v>
      </c>
      <c r="T1002" s="17">
        <v>36501.9</v>
      </c>
      <c r="U1002" s="16">
        <v>0.17133905002608901</v>
      </c>
      <c r="V1002" s="18">
        <v>5.4270607688457604</v>
      </c>
      <c r="W1002" s="16">
        <v>-1.6756305759993002E-2</v>
      </c>
      <c r="X1002" s="18">
        <v>2.9348790062983001</v>
      </c>
      <c r="Y1002" s="16">
        <v>-2.1026128271627E-2</v>
      </c>
      <c r="Z1002" s="15">
        <v>198200.82</v>
      </c>
      <c r="AA1002" s="16">
        <v>0.60051529596126696</v>
      </c>
      <c r="AB1002" s="17">
        <v>36323.82</v>
      </c>
      <c r="AC1002" s="16">
        <v>0.63238010323538596</v>
      </c>
      <c r="AD1002" s="17">
        <v>67133.240000000005</v>
      </c>
      <c r="AE1002" s="16">
        <v>0.66068169016732403</v>
      </c>
      <c r="AF1002" s="18">
        <v>5.4564971415451398</v>
      </c>
      <c r="AG1002" s="16">
        <v>-1.9520458017689701E-2</v>
      </c>
      <c r="AH1002" s="18">
        <v>2.9523499834061302</v>
      </c>
      <c r="AI1002" s="16">
        <v>-3.6229937719127102E-2</v>
      </c>
      <c r="AJ1002" s="15">
        <v>367960.29</v>
      </c>
      <c r="AK1002" s="16">
        <v>1.4688204977155901</v>
      </c>
      <c r="AL1002" s="17">
        <v>66879.37</v>
      </c>
      <c r="AM1002" s="16">
        <v>1.5883561577565299</v>
      </c>
      <c r="AN1002" s="17">
        <v>123990.48</v>
      </c>
      <c r="AO1002" s="16">
        <v>1.62169688404317</v>
      </c>
      <c r="AP1002" s="18">
        <v>5.5018504211388404</v>
      </c>
      <c r="AQ1002" s="16">
        <v>-4.6182075709606897E-2</v>
      </c>
      <c r="AR1002" s="18">
        <v>2.9676495324479699</v>
      </c>
      <c r="AS1002" s="16">
        <v>-5.8311999094194898E-2</v>
      </c>
    </row>
    <row r="1003" spans="1:45" x14ac:dyDescent="0.2">
      <c r="A1003" s="123"/>
      <c r="B1003" s="29"/>
      <c r="C1003" s="29"/>
      <c r="D1003" s="29"/>
      <c r="E1003" s="14" t="s">
        <v>302</v>
      </c>
      <c r="F1003" s="15">
        <v>40080.07</v>
      </c>
      <c r="G1003" s="16">
        <v>0.19017000871839601</v>
      </c>
      <c r="H1003" s="17">
        <v>7085.32</v>
      </c>
      <c r="I1003" s="16">
        <v>0.146371336348119</v>
      </c>
      <c r="J1003" s="17">
        <v>11541.35</v>
      </c>
      <c r="K1003" s="16">
        <v>0.25794434083906198</v>
      </c>
      <c r="L1003" s="18">
        <v>5.6567762641630903</v>
      </c>
      <c r="M1003" s="16">
        <v>3.8206356859725898E-2</v>
      </c>
      <c r="N1003" s="18">
        <v>3.4727367249065302</v>
      </c>
      <c r="O1003" s="16">
        <v>-5.38770515676869E-2</v>
      </c>
      <c r="P1003" s="15">
        <v>116118.34</v>
      </c>
      <c r="Q1003" s="16">
        <v>5.4301478966784299E-2</v>
      </c>
      <c r="R1003" s="17">
        <v>20273.45</v>
      </c>
      <c r="S1003" s="16">
        <v>1.27508966840175E-2</v>
      </c>
      <c r="T1003" s="17">
        <v>32876.959999999999</v>
      </c>
      <c r="U1003" s="16">
        <v>5.0409627344869701E-2</v>
      </c>
      <c r="V1003" s="18">
        <v>5.72760630282463</v>
      </c>
      <c r="W1003" s="16">
        <v>4.1027445563181497E-2</v>
      </c>
      <c r="X1003" s="18">
        <v>3.5319062346396999</v>
      </c>
      <c r="Y1003" s="16">
        <v>3.7050799236789402E-3</v>
      </c>
      <c r="Z1003" s="15">
        <v>214354.25</v>
      </c>
      <c r="AA1003" s="16">
        <v>-2.6320264919216799E-2</v>
      </c>
      <c r="AB1003" s="17">
        <v>37406.15</v>
      </c>
      <c r="AC1003" s="16">
        <v>-4.9920259760908699E-2</v>
      </c>
      <c r="AD1003" s="17">
        <v>60403.519999999997</v>
      </c>
      <c r="AE1003" s="16">
        <v>-3.5564673515355201E-2</v>
      </c>
      <c r="AF1003" s="18">
        <v>5.7304547514245696</v>
      </c>
      <c r="AG1003" s="16">
        <v>2.4840014834705101E-2</v>
      </c>
      <c r="AH1003" s="18">
        <v>3.5487046119166599</v>
      </c>
      <c r="AI1003" s="16">
        <v>9.58530690682401E-3</v>
      </c>
      <c r="AJ1003" s="15">
        <v>442139.32</v>
      </c>
      <c r="AK1003" s="16">
        <v>4.35140653351642E-2</v>
      </c>
      <c r="AL1003" s="17">
        <v>76639.58</v>
      </c>
      <c r="AM1003" s="16">
        <v>0.101157155269039</v>
      </c>
      <c r="AN1003" s="17">
        <v>124936.96000000001</v>
      </c>
      <c r="AO1003" s="16">
        <v>1.29946850944186E-2</v>
      </c>
      <c r="AP1003" s="18">
        <v>5.7690728472155</v>
      </c>
      <c r="AQ1003" s="16">
        <v>-5.2347741335604998E-2</v>
      </c>
      <c r="AR1003" s="18">
        <v>3.5388992976938098</v>
      </c>
      <c r="AS1003" s="16">
        <v>3.01278779541681E-2</v>
      </c>
    </row>
    <row r="1004" spans="1:45" x14ac:dyDescent="0.2">
      <c r="A1004" s="123"/>
      <c r="B1004" s="29"/>
      <c r="C1004" s="29"/>
      <c r="D1004" s="29"/>
      <c r="E1004" s="14" t="s">
        <v>303</v>
      </c>
      <c r="F1004" s="15">
        <v>30897.72</v>
      </c>
      <c r="G1004" s="16">
        <v>0.206784739803479</v>
      </c>
      <c r="H1004" s="17">
        <v>5773.59</v>
      </c>
      <c r="I1004" s="16">
        <v>0.19773091253080599</v>
      </c>
      <c r="J1004" s="17">
        <v>9952.89</v>
      </c>
      <c r="K1004" s="16">
        <v>0.17806592886311201</v>
      </c>
      <c r="L1004" s="18">
        <v>5.3515611603872104</v>
      </c>
      <c r="M1004" s="16">
        <v>7.5591497037857001E-3</v>
      </c>
      <c r="N1004" s="18">
        <v>3.1043968133878699</v>
      </c>
      <c r="O1004" s="16">
        <v>2.43779318599615E-2</v>
      </c>
      <c r="P1004" s="15">
        <v>99020.85</v>
      </c>
      <c r="Q1004" s="16">
        <v>0.28439091895941598</v>
      </c>
      <c r="R1004" s="17">
        <v>19039.34</v>
      </c>
      <c r="S1004" s="16">
        <v>0.28187046465375498</v>
      </c>
      <c r="T1004" s="17">
        <v>32521.23</v>
      </c>
      <c r="U1004" s="16">
        <v>0.24923817407621501</v>
      </c>
      <c r="V1004" s="18">
        <v>5.2008551767025502</v>
      </c>
      <c r="W1004" s="16">
        <v>1.9662316709526699E-3</v>
      </c>
      <c r="X1004" s="18">
        <v>3.0448064233732901</v>
      </c>
      <c r="Y1004" s="16">
        <v>2.8139345733006998E-2</v>
      </c>
      <c r="Z1004" s="15">
        <v>186731.68</v>
      </c>
      <c r="AA1004" s="16">
        <v>0.41744542090986803</v>
      </c>
      <c r="AB1004" s="17">
        <v>35960.82</v>
      </c>
      <c r="AC1004" s="16">
        <v>0.45412454883134901</v>
      </c>
      <c r="AD1004" s="17">
        <v>61640.97</v>
      </c>
      <c r="AE1004" s="16">
        <v>0.40872361912862998</v>
      </c>
      <c r="AF1004" s="18">
        <v>5.1926424369633404</v>
      </c>
      <c r="AG1004" s="16">
        <v>-2.52241996402294E-2</v>
      </c>
      <c r="AH1004" s="18">
        <v>3.0293436329765702</v>
      </c>
      <c r="AI1004" s="16">
        <v>6.1912795830266001E-3</v>
      </c>
      <c r="AJ1004" s="15">
        <v>352483.46</v>
      </c>
      <c r="AK1004" s="16">
        <v>0.58537013855480902</v>
      </c>
      <c r="AL1004" s="17">
        <v>66940.11</v>
      </c>
      <c r="AM1004" s="16">
        <v>0.73157501414307002</v>
      </c>
      <c r="AN1004" s="17">
        <v>117229.47</v>
      </c>
      <c r="AO1004" s="16">
        <v>0.63064528109458295</v>
      </c>
      <c r="AP1004" s="18">
        <v>5.2656540301472496</v>
      </c>
      <c r="AQ1004" s="16">
        <v>-8.44346184220124E-2</v>
      </c>
      <c r="AR1004" s="18">
        <v>3.00678199773487</v>
      </c>
      <c r="AS1004" s="16">
        <v>-2.7765169448369199E-2</v>
      </c>
    </row>
    <row r="1005" spans="1:45" x14ac:dyDescent="0.2">
      <c r="A1005" s="123"/>
      <c r="B1005" s="29"/>
      <c r="C1005" s="29"/>
      <c r="D1005" s="29"/>
      <c r="E1005" s="14" t="s">
        <v>304</v>
      </c>
      <c r="F1005" s="15">
        <v>50701.38</v>
      </c>
      <c r="G1005" s="16">
        <v>0.629881635880851</v>
      </c>
      <c r="H1005" s="17">
        <v>11227.84</v>
      </c>
      <c r="I1005" s="16">
        <v>1.8789480971697301</v>
      </c>
      <c r="J1005" s="17">
        <v>15364.9</v>
      </c>
      <c r="K1005" s="16">
        <v>0.72753848056576798</v>
      </c>
      <c r="L1005" s="18">
        <v>4.5156842277766698</v>
      </c>
      <c r="M1005" s="16">
        <v>-0.43386209793668201</v>
      </c>
      <c r="N1005" s="18">
        <v>3.2998184173017702</v>
      </c>
      <c r="O1005" s="16">
        <v>-5.65294757734916E-2</v>
      </c>
      <c r="P1005" s="15">
        <v>156735.53</v>
      </c>
      <c r="Q1005" s="16">
        <v>0.55644230478003498</v>
      </c>
      <c r="R1005" s="17">
        <v>33429.1</v>
      </c>
      <c r="S1005" s="16">
        <v>1.8507847330952401</v>
      </c>
      <c r="T1005" s="17">
        <v>47112.94</v>
      </c>
      <c r="U1005" s="16">
        <v>0.63610968439395998</v>
      </c>
      <c r="V1005" s="18">
        <v>4.6885955649419202</v>
      </c>
      <c r="W1005" s="16">
        <v>-0.454030223078215</v>
      </c>
      <c r="X1005" s="18">
        <v>3.3268042707587302</v>
      </c>
      <c r="Y1005" s="16">
        <v>-4.8693177709192098E-2</v>
      </c>
      <c r="Z1005" s="15">
        <v>308021.81</v>
      </c>
      <c r="AA1005" s="16">
        <v>0.272336642716488</v>
      </c>
      <c r="AB1005" s="17">
        <v>65613.929999999993</v>
      </c>
      <c r="AC1005" s="16">
        <v>1.26368193189075</v>
      </c>
      <c r="AD1005" s="17">
        <v>94557.62</v>
      </c>
      <c r="AE1005" s="16">
        <v>0.33564298788144697</v>
      </c>
      <c r="AF1005" s="18">
        <v>4.6944575641178599</v>
      </c>
      <c r="AG1005" s="16">
        <v>-0.43793488617291598</v>
      </c>
      <c r="AH1005" s="18">
        <v>3.2575038373427798</v>
      </c>
      <c r="AI1005" s="16">
        <v>-4.7397654717128902E-2</v>
      </c>
      <c r="AJ1005" s="15">
        <v>551217.85</v>
      </c>
      <c r="AK1005" s="16">
        <v>-0.123267270300083</v>
      </c>
      <c r="AL1005" s="17">
        <v>98950.75</v>
      </c>
      <c r="AM1005" s="16">
        <v>0.22052280904864999</v>
      </c>
      <c r="AN1005" s="17">
        <v>165633.84</v>
      </c>
      <c r="AO1005" s="16">
        <v>-0.122215710845703</v>
      </c>
      <c r="AP1005" s="18">
        <v>5.5706283176226599</v>
      </c>
      <c r="AQ1005" s="16">
        <v>-0.281674440493828</v>
      </c>
      <c r="AR1005" s="18">
        <v>3.32793015002248</v>
      </c>
      <c r="AS1005" s="16">
        <v>-1.19797023867191E-3</v>
      </c>
    </row>
    <row r="1006" spans="1:45" x14ac:dyDescent="0.2">
      <c r="A1006" s="123"/>
      <c r="B1006" s="29"/>
      <c r="C1006" s="29"/>
      <c r="D1006" s="29"/>
      <c r="E1006" s="14" t="s">
        <v>305</v>
      </c>
      <c r="F1006" s="15">
        <v>71735.539999999994</v>
      </c>
      <c r="G1006" s="16">
        <v>0.73942163908127401</v>
      </c>
      <c r="H1006" s="17">
        <v>10815.65</v>
      </c>
      <c r="I1006" s="16">
        <v>0.349794890930897</v>
      </c>
      <c r="J1006" s="17">
        <v>18324.23</v>
      </c>
      <c r="K1006" s="16">
        <v>0.52065017684265702</v>
      </c>
      <c r="L1006" s="18">
        <v>6.6325685465043698</v>
      </c>
      <c r="M1006" s="16">
        <v>0.28865626234639802</v>
      </c>
      <c r="N1006" s="18">
        <v>3.9147915082925699</v>
      </c>
      <c r="O1006" s="16">
        <v>0.14386705474421099</v>
      </c>
      <c r="P1006" s="15">
        <v>252389.42</v>
      </c>
      <c r="Q1006" s="16">
        <v>1.0042459395443599</v>
      </c>
      <c r="R1006" s="17">
        <v>37965.199999999997</v>
      </c>
      <c r="S1006" s="16">
        <v>0.57467395109390795</v>
      </c>
      <c r="T1006" s="17">
        <v>64516.28</v>
      </c>
      <c r="U1006" s="16">
        <v>0.751118397303144</v>
      </c>
      <c r="V1006" s="18">
        <v>6.64791493262251</v>
      </c>
      <c r="W1006" s="16">
        <v>0.27280059351463298</v>
      </c>
      <c r="X1006" s="18">
        <v>3.9120268558571598</v>
      </c>
      <c r="Y1006" s="16">
        <v>0.14455192900208799</v>
      </c>
      <c r="Z1006" s="15">
        <v>487664.56</v>
      </c>
      <c r="AA1006" s="16">
        <v>0.99007924208749298</v>
      </c>
      <c r="AB1006" s="17">
        <v>73576.92</v>
      </c>
      <c r="AC1006" s="16">
        <v>0.64703675431979102</v>
      </c>
      <c r="AD1006" s="17">
        <v>127236.64</v>
      </c>
      <c r="AE1006" s="16">
        <v>0.71533433994823103</v>
      </c>
      <c r="AF1006" s="18">
        <v>6.6279556143421097</v>
      </c>
      <c r="AG1006" s="16">
        <v>0.208278586903408</v>
      </c>
      <c r="AH1006" s="18">
        <v>3.8327368594455198</v>
      </c>
      <c r="AI1006" s="16">
        <v>0.16016988393501999</v>
      </c>
      <c r="AJ1006" s="15">
        <v>711243.63</v>
      </c>
      <c r="AK1006" s="16">
        <v>0.62140139986838605</v>
      </c>
      <c r="AL1006" s="17">
        <v>113962.58</v>
      </c>
      <c r="AM1006" s="16">
        <v>0.53104987796615699</v>
      </c>
      <c r="AN1006" s="17">
        <v>192135.66</v>
      </c>
      <c r="AO1006" s="16">
        <v>0.389936183314255</v>
      </c>
      <c r="AP1006" s="18">
        <v>6.2410278005289097</v>
      </c>
      <c r="AQ1006" s="16">
        <v>5.9012788023765202E-2</v>
      </c>
      <c r="AR1006" s="18">
        <v>3.7017783684715302</v>
      </c>
      <c r="AS1006" s="16">
        <v>0.16652938410611801</v>
      </c>
    </row>
    <row r="1007" spans="1:45" x14ac:dyDescent="0.2">
      <c r="A1007" s="123"/>
      <c r="B1007" s="29"/>
      <c r="C1007" s="29"/>
      <c r="D1007" s="29"/>
      <c r="E1007" s="14" t="s">
        <v>306</v>
      </c>
      <c r="F1007" s="15">
        <v>17992.36</v>
      </c>
      <c r="G1007" s="16">
        <v>8.0256297566470097E-2</v>
      </c>
      <c r="H1007" s="17">
        <v>2539.9299999999998</v>
      </c>
      <c r="I1007" s="16">
        <v>0.34463955784491701</v>
      </c>
      <c r="J1007" s="17">
        <v>5447.87</v>
      </c>
      <c r="K1007" s="16">
        <v>0.109310858799765</v>
      </c>
      <c r="L1007" s="18">
        <v>7.0838015220891899</v>
      </c>
      <c r="M1007" s="16">
        <v>-0.196620171358174</v>
      </c>
      <c r="N1007" s="18">
        <v>3.3026412157412</v>
      </c>
      <c r="O1007" s="16">
        <v>-2.6191541354540899E-2</v>
      </c>
      <c r="P1007" s="15">
        <v>57015.11</v>
      </c>
      <c r="Q1007" s="16">
        <v>0.106365972699796</v>
      </c>
      <c r="R1007" s="17">
        <v>7942.15</v>
      </c>
      <c r="S1007" s="16">
        <v>0.358696210024258</v>
      </c>
      <c r="T1007" s="17">
        <v>17170.04</v>
      </c>
      <c r="U1007" s="16">
        <v>0.13213882086401099</v>
      </c>
      <c r="V1007" s="18">
        <v>7.1788004507595602</v>
      </c>
      <c r="W1007" s="16">
        <v>-0.18571497842034701</v>
      </c>
      <c r="X1007" s="18">
        <v>3.3206160265206099</v>
      </c>
      <c r="Y1007" s="16">
        <v>-2.2764741999171102E-2</v>
      </c>
      <c r="Z1007" s="15">
        <v>129503.35</v>
      </c>
      <c r="AA1007" s="16">
        <v>0.181556247237214</v>
      </c>
      <c r="AB1007" s="17">
        <v>18537.95</v>
      </c>
      <c r="AC1007" s="16">
        <v>0.48577338889169402</v>
      </c>
      <c r="AD1007" s="17">
        <v>40758.39</v>
      </c>
      <c r="AE1007" s="16">
        <v>0.25865366294727399</v>
      </c>
      <c r="AF1007" s="18">
        <v>6.9858506469161901</v>
      </c>
      <c r="AG1007" s="16">
        <v>-0.204753392360466</v>
      </c>
      <c r="AH1007" s="18">
        <v>3.17734213741024</v>
      </c>
      <c r="AI1007" s="16">
        <v>-6.1253876248632301E-2</v>
      </c>
      <c r="AJ1007" s="15">
        <v>310106.95</v>
      </c>
      <c r="AK1007" s="16">
        <v>0.133605604601817</v>
      </c>
      <c r="AL1007" s="17">
        <v>42115.97</v>
      </c>
      <c r="AM1007" s="16">
        <v>0.33172985557949197</v>
      </c>
      <c r="AN1007" s="17">
        <v>97068.64</v>
      </c>
      <c r="AO1007" s="16">
        <v>0.181133575582474</v>
      </c>
      <c r="AP1007" s="18">
        <v>7.3631677009932304</v>
      </c>
      <c r="AQ1007" s="16">
        <v>-0.148772102801182</v>
      </c>
      <c r="AR1007" s="18">
        <v>3.19471819116864</v>
      </c>
      <c r="AS1007" s="16">
        <v>-4.0239285346891598E-2</v>
      </c>
    </row>
    <row r="1008" spans="1:45" x14ac:dyDescent="0.2">
      <c r="A1008" s="123"/>
      <c r="B1008" s="29"/>
      <c r="C1008" s="29"/>
      <c r="D1008" s="29"/>
      <c r="E1008" s="14" t="s">
        <v>307</v>
      </c>
      <c r="F1008" s="15">
        <v>67739.53</v>
      </c>
      <c r="G1008" s="16">
        <v>-4.65511203594699E-2</v>
      </c>
      <c r="H1008" s="17">
        <v>16045.8</v>
      </c>
      <c r="I1008" s="16">
        <v>-6.1119835977709099E-2</v>
      </c>
      <c r="J1008" s="17">
        <v>32106.77</v>
      </c>
      <c r="K1008" s="16">
        <v>-6.1416599600849997E-2</v>
      </c>
      <c r="L1008" s="18">
        <v>4.2216361914021103</v>
      </c>
      <c r="M1008" s="16">
        <v>1.5517119411517699E-2</v>
      </c>
      <c r="N1008" s="18">
        <v>2.1098207636582602</v>
      </c>
      <c r="O1008" s="16">
        <v>1.58382081283968E-2</v>
      </c>
      <c r="P1008" s="15">
        <v>226406.94</v>
      </c>
      <c r="Q1008" s="16">
        <v>0.52619604196155501</v>
      </c>
      <c r="R1008" s="17">
        <v>52418.5</v>
      </c>
      <c r="S1008" s="16">
        <v>0.54279373740852099</v>
      </c>
      <c r="T1008" s="17">
        <v>104867.84</v>
      </c>
      <c r="U1008" s="16">
        <v>0.53239988526125903</v>
      </c>
      <c r="V1008" s="18">
        <v>4.3192182149432004</v>
      </c>
      <c r="W1008" s="16">
        <v>-1.0758207688116399E-2</v>
      </c>
      <c r="X1008" s="18">
        <v>2.1589740000366202</v>
      </c>
      <c r="Y1008" s="16">
        <v>-4.04844933713038E-3</v>
      </c>
      <c r="Z1008" s="15">
        <v>431378.35</v>
      </c>
      <c r="AA1008" s="16">
        <v>1.34385764104697</v>
      </c>
      <c r="AB1008" s="17">
        <v>100501.13</v>
      </c>
      <c r="AC1008" s="16">
        <v>1.6456605337171799</v>
      </c>
      <c r="AD1008" s="17">
        <v>201056.49</v>
      </c>
      <c r="AE1008" s="16">
        <v>1.5858025310595001</v>
      </c>
      <c r="AF1008" s="18">
        <v>4.2922736291621799</v>
      </c>
      <c r="AG1008" s="16">
        <v>-0.11407468525305201</v>
      </c>
      <c r="AH1008" s="18">
        <v>2.1455579474206501</v>
      </c>
      <c r="AI1008" s="16">
        <v>-9.3566653720223797E-2</v>
      </c>
      <c r="AJ1008" s="15">
        <v>850022.77</v>
      </c>
      <c r="AK1008" s="16">
        <v>2.2917121168937</v>
      </c>
      <c r="AL1008" s="17">
        <v>204266.41</v>
      </c>
      <c r="AM1008" s="16">
        <v>3.44802554017665</v>
      </c>
      <c r="AN1008" s="17">
        <v>408687.7</v>
      </c>
      <c r="AO1008" s="16">
        <v>3.1694657781332598</v>
      </c>
      <c r="AP1008" s="18">
        <v>4.1613438548217498</v>
      </c>
      <c r="AQ1008" s="16">
        <v>-0.25996105751610199</v>
      </c>
      <c r="AR1008" s="18">
        <v>2.0798834170933</v>
      </c>
      <c r="AS1008" s="16">
        <v>-0.210519454516916</v>
      </c>
    </row>
    <row r="1009" spans="1:45" x14ac:dyDescent="0.2">
      <c r="A1009" s="123"/>
      <c r="B1009" s="29"/>
      <c r="C1009" s="29"/>
      <c r="D1009" s="29"/>
      <c r="E1009" s="14" t="s">
        <v>308</v>
      </c>
      <c r="F1009" s="15">
        <v>21778.48</v>
      </c>
      <c r="G1009" s="16">
        <v>1.0178823913112001</v>
      </c>
      <c r="H1009" s="17">
        <v>3578.93</v>
      </c>
      <c r="I1009" s="16">
        <v>1.5521856949297601</v>
      </c>
      <c r="J1009" s="17">
        <v>7748.42</v>
      </c>
      <c r="K1009" s="16">
        <v>1.07208031149049</v>
      </c>
      <c r="L1009" s="18">
        <v>6.0851930604957296</v>
      </c>
      <c r="M1009" s="16">
        <v>-0.209351264949108</v>
      </c>
      <c r="N1009" s="18">
        <v>2.8106994716342202</v>
      </c>
      <c r="O1009" s="16">
        <v>-2.6156283556552199E-2</v>
      </c>
      <c r="P1009" s="15">
        <v>60828.49</v>
      </c>
      <c r="Q1009" s="16">
        <v>0.95505762790309001</v>
      </c>
      <c r="R1009" s="17">
        <v>9608.41</v>
      </c>
      <c r="S1009" s="16">
        <v>1.46516132673796</v>
      </c>
      <c r="T1009" s="17">
        <v>20748.77</v>
      </c>
      <c r="U1009" s="16">
        <v>0.99628908749267597</v>
      </c>
      <c r="V1009" s="18">
        <v>6.3307550364732599</v>
      </c>
      <c r="W1009" s="16">
        <v>-0.206925077601256</v>
      </c>
      <c r="X1009" s="18">
        <v>2.9316672747348398</v>
      </c>
      <c r="Y1009" s="16">
        <v>-2.0654052485640999E-2</v>
      </c>
      <c r="Z1009" s="15">
        <v>118173.05</v>
      </c>
      <c r="AA1009" s="16">
        <v>0.82702266380357503</v>
      </c>
      <c r="AB1009" s="17">
        <v>18213.759999999998</v>
      </c>
      <c r="AC1009" s="16">
        <v>1.29992335171461</v>
      </c>
      <c r="AD1009" s="17">
        <v>39294.15</v>
      </c>
      <c r="AE1009" s="16">
        <v>0.86069995463572702</v>
      </c>
      <c r="AF1009" s="18">
        <v>6.4881194217997802</v>
      </c>
      <c r="AG1009" s="16">
        <v>-0.205615846962241</v>
      </c>
      <c r="AH1009" s="18">
        <v>3.00739550289292</v>
      </c>
      <c r="AI1009" s="16">
        <v>-1.8099259232123101E-2</v>
      </c>
      <c r="AJ1009" s="15">
        <v>223931.62</v>
      </c>
      <c r="AK1009" s="16">
        <v>0.48462493154717301</v>
      </c>
      <c r="AL1009" s="17">
        <v>32415.4</v>
      </c>
      <c r="AM1009" s="16">
        <v>0.80157418347985498</v>
      </c>
      <c r="AN1009" s="17">
        <v>73218.16</v>
      </c>
      <c r="AO1009" s="16">
        <v>0.52600526716392704</v>
      </c>
      <c r="AP1009" s="18">
        <v>6.9081862324697498</v>
      </c>
      <c r="AQ1009" s="16">
        <v>-0.17592905961855801</v>
      </c>
      <c r="AR1009" s="18">
        <v>3.05841638194677</v>
      </c>
      <c r="AS1009" s="16">
        <v>-2.7116771158764399E-2</v>
      </c>
    </row>
    <row r="1010" spans="1:45" x14ac:dyDescent="0.2">
      <c r="A1010" s="123"/>
      <c r="B1010" s="29"/>
      <c r="C1010" s="29"/>
      <c r="D1010" s="29"/>
      <c r="E1010" s="14" t="s">
        <v>309</v>
      </c>
      <c r="F1010" s="15">
        <v>41699.43</v>
      </c>
      <c r="G1010" s="16">
        <v>2.0355801058318201</v>
      </c>
      <c r="H1010" s="17">
        <v>8232.93</v>
      </c>
      <c r="I1010" s="16">
        <v>3.36880731023943</v>
      </c>
      <c r="J1010" s="17">
        <v>14967.5</v>
      </c>
      <c r="K1010" s="16">
        <v>1.97845285617063</v>
      </c>
      <c r="L1010" s="18">
        <v>5.0649562185030099</v>
      </c>
      <c r="M1010" s="16">
        <v>-0.30516960573721202</v>
      </c>
      <c r="N1010" s="18">
        <v>2.78599832971438</v>
      </c>
      <c r="O1010" s="16">
        <v>1.9180175889920801E-2</v>
      </c>
      <c r="P1010" s="15">
        <v>133008.46</v>
      </c>
      <c r="Q1010" s="16">
        <v>2.2069828695318399</v>
      </c>
      <c r="R1010" s="17">
        <v>25140.79</v>
      </c>
      <c r="S1010" s="16">
        <v>3.4775612484060101</v>
      </c>
      <c r="T1010" s="17">
        <v>46217.38</v>
      </c>
      <c r="U1010" s="16">
        <v>2.08685494298813</v>
      </c>
      <c r="V1010" s="18">
        <v>5.2905441714441004</v>
      </c>
      <c r="W1010" s="16">
        <v>-0.28376571718063998</v>
      </c>
      <c r="X1010" s="18">
        <v>2.8778883614778699</v>
      </c>
      <c r="Y1010" s="16">
        <v>3.8915960990193399E-2</v>
      </c>
      <c r="Z1010" s="15">
        <v>251671.42</v>
      </c>
      <c r="AA1010" s="16">
        <v>2.1195763934915499</v>
      </c>
      <c r="AB1010" s="17">
        <v>45937.78</v>
      </c>
      <c r="AC1010" s="16">
        <v>3.20162750049619</v>
      </c>
      <c r="AD1010" s="17">
        <v>84968.03</v>
      </c>
      <c r="AE1010" s="16">
        <v>1.9162077917442299</v>
      </c>
      <c r="AF1010" s="18">
        <v>5.4785281308761604</v>
      </c>
      <c r="AG1010" s="16">
        <v>-0.25753142249684202</v>
      </c>
      <c r="AH1010" s="18">
        <v>2.9619542785680699</v>
      </c>
      <c r="AI1010" s="16">
        <v>6.9737349417643396E-2</v>
      </c>
      <c r="AJ1010" s="15">
        <v>408698.94</v>
      </c>
      <c r="AK1010" s="16">
        <v>1.3346188717666601</v>
      </c>
      <c r="AL1010" s="17">
        <v>67415.66</v>
      </c>
      <c r="AM1010" s="16">
        <v>1.9973092726944499</v>
      </c>
      <c r="AN1010" s="17">
        <v>133415.29</v>
      </c>
      <c r="AO1010" s="16">
        <v>1.2284011417326199</v>
      </c>
      <c r="AP1010" s="18">
        <v>6.0623739350768098</v>
      </c>
      <c r="AQ1010" s="16">
        <v>-0.22109510251908901</v>
      </c>
      <c r="AR1010" s="18">
        <v>3.06335907975765</v>
      </c>
      <c r="AS1010" s="16">
        <v>4.7665444091206703E-2</v>
      </c>
    </row>
    <row r="1011" spans="1:45" x14ac:dyDescent="0.2">
      <c r="A1011" s="123"/>
      <c r="B1011" s="29"/>
      <c r="C1011" s="29"/>
      <c r="D1011" s="29"/>
      <c r="E1011" s="14" t="s">
        <v>310</v>
      </c>
      <c r="F1011" s="15">
        <v>44487.9</v>
      </c>
      <c r="G1011" s="16">
        <v>3.3097238314081201</v>
      </c>
      <c r="H1011" s="17">
        <v>8591.7900000000009</v>
      </c>
      <c r="I1011" s="16">
        <v>4.8114283395223296</v>
      </c>
      <c r="J1011" s="17">
        <v>16185.97</v>
      </c>
      <c r="K1011" s="16">
        <v>4.4667740704338996</v>
      </c>
      <c r="L1011" s="18">
        <v>5.1779547684475498</v>
      </c>
      <c r="M1011" s="16">
        <v>-0.25840540747984903</v>
      </c>
      <c r="N1011" s="18">
        <v>2.7485470441376099</v>
      </c>
      <c r="O1011" s="16">
        <v>-0.21165137320810201</v>
      </c>
      <c r="P1011" s="15">
        <v>137988.85</v>
      </c>
      <c r="Q1011" s="16">
        <v>3.5805351360412701</v>
      </c>
      <c r="R1011" s="17">
        <v>25705.94</v>
      </c>
      <c r="S1011" s="16">
        <v>5.0318086786352003</v>
      </c>
      <c r="T1011" s="17">
        <v>48575.48</v>
      </c>
      <c r="U1011" s="16">
        <v>4.6137608879304501</v>
      </c>
      <c r="V1011" s="18">
        <v>5.3679752617488399</v>
      </c>
      <c r="W1011" s="16">
        <v>-0.24060337784492</v>
      </c>
      <c r="X1011" s="18">
        <v>2.8407099631336599</v>
      </c>
      <c r="Y1011" s="16">
        <v>-0.184052326509062</v>
      </c>
      <c r="Z1011" s="15">
        <v>262036.32</v>
      </c>
      <c r="AA1011" s="16">
        <v>3.2017685390166699</v>
      </c>
      <c r="AB1011" s="17">
        <v>46890.86</v>
      </c>
      <c r="AC1011" s="16">
        <v>4.5008070987147404</v>
      </c>
      <c r="AD1011" s="17">
        <v>88543.49</v>
      </c>
      <c r="AE1011" s="16">
        <v>3.8575537634408601</v>
      </c>
      <c r="AF1011" s="18">
        <v>5.5882174052683196</v>
      </c>
      <c r="AG1011" s="16">
        <v>-0.23615417453951201</v>
      </c>
      <c r="AH1011" s="18">
        <v>2.9594080829657798</v>
      </c>
      <c r="AI1011" s="16">
        <v>-0.13500318398116101</v>
      </c>
      <c r="AJ1011" s="15">
        <v>431169.5</v>
      </c>
      <c r="AK1011" s="16">
        <v>1.9075155828099699</v>
      </c>
      <c r="AL1011" s="17">
        <v>72223.05</v>
      </c>
      <c r="AM1011" s="16">
        <v>2.68630520419799</v>
      </c>
      <c r="AN1011" s="17">
        <v>139065.26999999999</v>
      </c>
      <c r="AO1011" s="16">
        <v>2.07083407767949</v>
      </c>
      <c r="AP1011" s="18">
        <v>5.96997080571923</v>
      </c>
      <c r="AQ1011" s="16">
        <v>-0.21126563815202301</v>
      </c>
      <c r="AR1011" s="18">
        <v>3.1004829602675099</v>
      </c>
      <c r="AS1011" s="16">
        <v>-5.3183757486801903E-2</v>
      </c>
    </row>
    <row r="1012" spans="1:45" x14ac:dyDescent="0.2">
      <c r="A1012" s="123"/>
      <c r="B1012" s="29"/>
      <c r="C1012" s="29"/>
      <c r="D1012" s="29"/>
      <c r="E1012" s="14" t="s">
        <v>311</v>
      </c>
      <c r="F1012" s="15">
        <v>20379.599999999999</v>
      </c>
      <c r="G1012" s="16">
        <v>0.92170637296734104</v>
      </c>
      <c r="H1012" s="17">
        <v>3576.06</v>
      </c>
      <c r="I1012" s="16">
        <v>1.6874938938698201</v>
      </c>
      <c r="J1012" s="17">
        <v>5403.39</v>
      </c>
      <c r="K1012" s="16">
        <v>1.0136281820519399</v>
      </c>
      <c r="L1012" s="18">
        <v>5.6988976695021902</v>
      </c>
      <c r="M1012" s="16">
        <v>-0.28494484123266001</v>
      </c>
      <c r="N1012" s="18">
        <v>3.7716322530855599</v>
      </c>
      <c r="O1012" s="16">
        <v>-4.5649842361130601E-2</v>
      </c>
      <c r="P1012" s="15">
        <v>65285.55</v>
      </c>
      <c r="Q1012" s="16">
        <v>0.97482882036998297</v>
      </c>
      <c r="R1012" s="17">
        <v>11520.75</v>
      </c>
      <c r="S1012" s="16">
        <v>1.75910421167083</v>
      </c>
      <c r="T1012" s="17">
        <v>17148.96</v>
      </c>
      <c r="U1012" s="16">
        <v>1.06563703773299</v>
      </c>
      <c r="V1012" s="18">
        <v>5.6667795065425404</v>
      </c>
      <c r="W1012" s="16">
        <v>-0.28425000693464603</v>
      </c>
      <c r="X1012" s="18">
        <v>3.8069684692249601</v>
      </c>
      <c r="Y1012" s="16">
        <v>-4.39613618966977E-2</v>
      </c>
      <c r="Z1012" s="15">
        <v>125267.42</v>
      </c>
      <c r="AA1012" s="16">
        <v>0.83595162496863495</v>
      </c>
      <c r="AB1012" s="17">
        <v>21649.53</v>
      </c>
      <c r="AC1012" s="16">
        <v>1.3571503230400399</v>
      </c>
      <c r="AD1012" s="17">
        <v>32579.88</v>
      </c>
      <c r="AE1012" s="16">
        <v>0.84175959352249996</v>
      </c>
      <c r="AF1012" s="18">
        <v>5.7861496300381603</v>
      </c>
      <c r="AG1012" s="16">
        <v>-0.22111389883662899</v>
      </c>
      <c r="AH1012" s="18">
        <v>3.84493190275716</v>
      </c>
      <c r="AI1012" s="16">
        <v>-3.1534889647329301E-3</v>
      </c>
      <c r="AJ1012" s="15">
        <v>217297.11</v>
      </c>
      <c r="AK1012" s="16">
        <v>0.36637057594700501</v>
      </c>
      <c r="AL1012" s="17">
        <v>34872.839999999997</v>
      </c>
      <c r="AM1012" s="16">
        <v>0.53685575313240497</v>
      </c>
      <c r="AN1012" s="17">
        <v>56766.38</v>
      </c>
      <c r="AO1012" s="16">
        <v>0.32923695247434798</v>
      </c>
      <c r="AP1012" s="18">
        <v>6.2311274332689903</v>
      </c>
      <c r="AQ1012" s="16">
        <v>-0.11093115071985001</v>
      </c>
      <c r="AR1012" s="18">
        <v>3.8279190957746501</v>
      </c>
      <c r="AS1012" s="16">
        <v>2.7936045114855999E-2</v>
      </c>
    </row>
    <row r="1013" spans="1:45" x14ac:dyDescent="0.2">
      <c r="A1013" s="123"/>
      <c r="B1013" s="29"/>
      <c r="C1013" s="29"/>
      <c r="D1013" s="29"/>
      <c r="E1013" s="14" t="s">
        <v>312</v>
      </c>
      <c r="F1013" s="15">
        <v>30753.39</v>
      </c>
      <c r="G1013" s="16">
        <v>2.6303512074005799E-2</v>
      </c>
      <c r="H1013" s="17">
        <v>6248.41</v>
      </c>
      <c r="I1013" s="16">
        <v>-1.8214014672400702E-2</v>
      </c>
      <c r="J1013" s="17">
        <v>10742.26</v>
      </c>
      <c r="K1013" s="16">
        <v>4.6734563426174998E-2</v>
      </c>
      <c r="L1013" s="18">
        <v>4.9217945045219498</v>
      </c>
      <c r="M1013" s="16">
        <v>4.5343412323768401E-2</v>
      </c>
      <c r="N1013" s="18">
        <v>2.86284171114831</v>
      </c>
      <c r="O1013" s="16">
        <v>-1.95188465787299E-2</v>
      </c>
      <c r="P1013" s="15">
        <v>115789.61</v>
      </c>
      <c r="Q1013" s="16">
        <v>0.42081108106307302</v>
      </c>
      <c r="R1013" s="17">
        <v>21637.34</v>
      </c>
      <c r="S1013" s="16">
        <v>0.254962758287891</v>
      </c>
      <c r="T1013" s="17">
        <v>37503.519999999997</v>
      </c>
      <c r="U1013" s="16">
        <v>0.37632242996827803</v>
      </c>
      <c r="V1013" s="18">
        <v>5.3513791436470504</v>
      </c>
      <c r="W1013" s="16">
        <v>0.13215397961406</v>
      </c>
      <c r="X1013" s="18">
        <v>3.0874331262772099</v>
      </c>
      <c r="Y1013" s="16">
        <v>3.2324294166898901E-2</v>
      </c>
      <c r="Z1013" s="15">
        <v>199290.68</v>
      </c>
      <c r="AA1013" s="16">
        <v>0.71740661369487702</v>
      </c>
      <c r="AB1013" s="17">
        <v>38946.730000000003</v>
      </c>
      <c r="AC1013" s="16">
        <v>0.58020957082854596</v>
      </c>
      <c r="AD1013" s="17">
        <v>66826.5</v>
      </c>
      <c r="AE1013" s="16">
        <v>0.82323390372285998</v>
      </c>
      <c r="AF1013" s="18">
        <v>5.1170067422861898</v>
      </c>
      <c r="AG1013" s="16">
        <v>8.6822055377373406E-2</v>
      </c>
      <c r="AH1013" s="18">
        <v>2.9822103506842299</v>
      </c>
      <c r="AI1013" s="16">
        <v>-5.8043726486159901E-2</v>
      </c>
      <c r="AJ1013" s="15">
        <v>364936.65</v>
      </c>
      <c r="AK1013" s="16">
        <v>1.21130385717127</v>
      </c>
      <c r="AL1013" s="17">
        <v>73395.259999999995</v>
      </c>
      <c r="AM1013" s="16">
        <v>1.21367906758883</v>
      </c>
      <c r="AN1013" s="17">
        <v>124767.3</v>
      </c>
      <c r="AO1013" s="16">
        <v>1.4548792789892799</v>
      </c>
      <c r="AP1013" s="18">
        <v>4.9722100582517204</v>
      </c>
      <c r="AQ1013" s="16">
        <v>-1.07296963337637E-3</v>
      </c>
      <c r="AR1013" s="18">
        <v>2.9249382650742599</v>
      </c>
      <c r="AS1013" s="16">
        <v>-9.9220936810506394E-2</v>
      </c>
    </row>
    <row r="1014" spans="1:45" x14ac:dyDescent="0.2">
      <c r="A1014" s="123"/>
      <c r="B1014" s="29"/>
      <c r="C1014" s="29"/>
      <c r="D1014" s="29"/>
      <c r="E1014" s="14" t="s">
        <v>313</v>
      </c>
      <c r="F1014" s="15">
        <v>37025.769999999997</v>
      </c>
      <c r="G1014" s="16">
        <v>1.2914567110899899</v>
      </c>
      <c r="H1014" s="17">
        <v>6068.36</v>
      </c>
      <c r="I1014" s="16">
        <v>2.03581934244492</v>
      </c>
      <c r="J1014" s="17">
        <v>11542.63</v>
      </c>
      <c r="K1014" s="16">
        <v>1.66933462221564</v>
      </c>
      <c r="L1014" s="18">
        <v>6.1014458601664998</v>
      </c>
      <c r="M1014" s="16">
        <v>-0.24519332258929999</v>
      </c>
      <c r="N1014" s="18">
        <v>3.2077412166897799</v>
      </c>
      <c r="O1014" s="16">
        <v>-0.14156258566488999</v>
      </c>
      <c r="P1014" s="15">
        <v>117075.76</v>
      </c>
      <c r="Q1014" s="16">
        <v>1.3085427456721099</v>
      </c>
      <c r="R1014" s="17">
        <v>19110.689999999999</v>
      </c>
      <c r="S1014" s="16">
        <v>2.12601252322751</v>
      </c>
      <c r="T1014" s="17">
        <v>36331.86</v>
      </c>
      <c r="U1014" s="16">
        <v>1.7427682347381399</v>
      </c>
      <c r="V1014" s="18">
        <v>6.1261921992350903</v>
      </c>
      <c r="W1014" s="16">
        <v>-0.261505599059912</v>
      </c>
      <c r="X1014" s="18">
        <v>3.2223992936227299</v>
      </c>
      <c r="Y1014" s="16">
        <v>-0.15831650795951499</v>
      </c>
      <c r="Z1014" s="15">
        <v>229694.22</v>
      </c>
      <c r="AA1014" s="16">
        <v>1.2776565982853401</v>
      </c>
      <c r="AB1014" s="17">
        <v>37693.9</v>
      </c>
      <c r="AC1014" s="16">
        <v>2.1547474077923998</v>
      </c>
      <c r="AD1014" s="17">
        <v>71590.990000000005</v>
      </c>
      <c r="AE1014" s="16">
        <v>1.7514074874604999</v>
      </c>
      <c r="AF1014" s="18">
        <v>6.0936708592106399</v>
      </c>
      <c r="AG1014" s="16">
        <v>-0.27802251531789801</v>
      </c>
      <c r="AH1014" s="18">
        <v>3.2084235739720901</v>
      </c>
      <c r="AI1014" s="16">
        <v>-0.172184924019532</v>
      </c>
      <c r="AJ1014" s="15">
        <v>428720.79</v>
      </c>
      <c r="AK1014" s="16">
        <v>1.02458966150238</v>
      </c>
      <c r="AL1014" s="17">
        <v>69818.19</v>
      </c>
      <c r="AM1014" s="16">
        <v>1.7100262703140801</v>
      </c>
      <c r="AN1014" s="17">
        <v>137741.12</v>
      </c>
      <c r="AO1014" s="16">
        <v>1.4571868026558199</v>
      </c>
      <c r="AP1014" s="18">
        <v>6.1405314288439703</v>
      </c>
      <c r="AQ1014" s="16">
        <v>-0.25292618611119999</v>
      </c>
      <c r="AR1014" s="18">
        <v>3.11251128203401</v>
      </c>
      <c r="AS1014" s="16">
        <v>-0.176053827363014</v>
      </c>
    </row>
    <row r="1015" spans="1:45" x14ac:dyDescent="0.2">
      <c r="A1015" s="123"/>
      <c r="B1015" s="29"/>
      <c r="C1015" s="29"/>
      <c r="D1015" s="29"/>
      <c r="E1015" s="14" t="s">
        <v>314</v>
      </c>
      <c r="F1015" s="15">
        <v>38461.040000000001</v>
      </c>
      <c r="G1015" s="16">
        <v>3.7007997364140399E-2</v>
      </c>
      <c r="H1015" s="17">
        <v>5435.59</v>
      </c>
      <c r="I1015" s="16">
        <v>0.164898256592694</v>
      </c>
      <c r="J1015" s="17">
        <v>10355.93</v>
      </c>
      <c r="K1015" s="16">
        <v>0.106245586898443</v>
      </c>
      <c r="L1015" s="18">
        <v>7.0757801820961497</v>
      </c>
      <c r="M1015" s="16">
        <v>-0.10978663458784001</v>
      </c>
      <c r="N1015" s="18">
        <v>3.7139146363484499</v>
      </c>
      <c r="O1015" s="16">
        <v>-6.25879012348627E-2</v>
      </c>
      <c r="P1015" s="15">
        <v>131920.60999999999</v>
      </c>
      <c r="Q1015" s="16">
        <v>0.127623441158835</v>
      </c>
      <c r="R1015" s="17">
        <v>18031.48</v>
      </c>
      <c r="S1015" s="16">
        <v>0.22535259124152099</v>
      </c>
      <c r="T1015" s="17">
        <v>34546.86</v>
      </c>
      <c r="U1015" s="16">
        <v>0.172075668347417</v>
      </c>
      <c r="V1015" s="18">
        <v>7.3161276833626498</v>
      </c>
      <c r="W1015" s="16">
        <v>-7.9755941907029101E-2</v>
      </c>
      <c r="X1015" s="18">
        <v>3.81859914330854</v>
      </c>
      <c r="Y1015" s="16">
        <v>-3.7926072854373098E-2</v>
      </c>
      <c r="Z1015" s="15">
        <v>260309.89</v>
      </c>
      <c r="AA1015" s="16">
        <v>0.20802062736351001</v>
      </c>
      <c r="AB1015" s="17">
        <v>35138.36</v>
      </c>
      <c r="AC1015" s="16">
        <v>0.28766985740791001</v>
      </c>
      <c r="AD1015" s="17">
        <v>67248.460000000006</v>
      </c>
      <c r="AE1015" s="16">
        <v>0.23473388718001101</v>
      </c>
      <c r="AF1015" s="18">
        <v>7.4081399928738803</v>
      </c>
      <c r="AG1015" s="16">
        <v>-6.1855319192401802E-2</v>
      </c>
      <c r="AH1015" s="18">
        <v>3.8708676748880202</v>
      </c>
      <c r="AI1015" s="16">
        <v>-2.1634831678193599E-2</v>
      </c>
      <c r="AJ1015" s="15">
        <v>521975.03999999998</v>
      </c>
      <c r="AK1015" s="16">
        <v>0.20225938835007901</v>
      </c>
      <c r="AL1015" s="17">
        <v>69278.36</v>
      </c>
      <c r="AM1015" s="16">
        <v>0.228667578848611</v>
      </c>
      <c r="AN1015" s="17">
        <v>134998.43</v>
      </c>
      <c r="AO1015" s="16">
        <v>0.202391361563733</v>
      </c>
      <c r="AP1015" s="18">
        <v>7.5344601113536704</v>
      </c>
      <c r="AQ1015" s="16">
        <v>-2.1493356667943799E-2</v>
      </c>
      <c r="AR1015" s="18">
        <v>3.8665267440517601</v>
      </c>
      <c r="AS1015" s="16">
        <v>-1.0975895026539999E-4</v>
      </c>
    </row>
    <row r="1016" spans="1:45" x14ac:dyDescent="0.2">
      <c r="A1016" s="123"/>
      <c r="B1016" s="29"/>
      <c r="C1016" s="29"/>
      <c r="D1016" s="29"/>
      <c r="E1016" s="14" t="s">
        <v>315</v>
      </c>
      <c r="F1016" s="15">
        <v>112883.67</v>
      </c>
      <c r="G1016" s="16">
        <v>0.11431417761736599</v>
      </c>
      <c r="H1016" s="17">
        <v>22886.400000000001</v>
      </c>
      <c r="I1016" s="16">
        <v>0.18072164842081401</v>
      </c>
      <c r="J1016" s="17">
        <v>45778.33</v>
      </c>
      <c r="K1016" s="16">
        <v>0.18127596392461101</v>
      </c>
      <c r="L1016" s="18">
        <v>4.9323471581375804</v>
      </c>
      <c r="M1016" s="16">
        <v>-5.6243121223589002E-2</v>
      </c>
      <c r="N1016" s="18">
        <v>2.46587566649985</v>
      </c>
      <c r="O1016" s="16">
        <v>-5.6685980543254903E-2</v>
      </c>
      <c r="P1016" s="15">
        <v>358396.72</v>
      </c>
      <c r="Q1016" s="16">
        <v>0.75298580136982596</v>
      </c>
      <c r="R1016" s="17">
        <v>70276.41</v>
      </c>
      <c r="S1016" s="16">
        <v>0.86884221863220301</v>
      </c>
      <c r="T1016" s="17">
        <v>140568.01999999999</v>
      </c>
      <c r="U1016" s="16">
        <v>0.85306516746041905</v>
      </c>
      <c r="V1016" s="18">
        <v>5.09981542881886</v>
      </c>
      <c r="W1016" s="16">
        <v>-6.1993685773629001E-2</v>
      </c>
      <c r="X1016" s="18">
        <v>2.5496319859951102</v>
      </c>
      <c r="Y1016" s="16">
        <v>-5.4007472509857199E-2</v>
      </c>
      <c r="Z1016" s="15">
        <v>678891.74</v>
      </c>
      <c r="AA1016" s="16">
        <v>1.6189393085738699</v>
      </c>
      <c r="AB1016" s="17">
        <v>133909.63</v>
      </c>
      <c r="AC1016" s="16">
        <v>2.0638918512515398</v>
      </c>
      <c r="AD1016" s="17">
        <v>267848.40000000002</v>
      </c>
      <c r="AE1016" s="16">
        <v>1.9854137952019499</v>
      </c>
      <c r="AF1016" s="18">
        <v>5.0697753402798602</v>
      </c>
      <c r="AG1016" s="16">
        <v>-0.14522462419681101</v>
      </c>
      <c r="AH1016" s="18">
        <v>2.5346118923988299</v>
      </c>
      <c r="AI1016" s="16">
        <v>-0.122755005425738</v>
      </c>
      <c r="AJ1016" s="15">
        <v>1268532.68</v>
      </c>
      <c r="AK1016" s="16">
        <v>2.3759147501958</v>
      </c>
      <c r="AL1016" s="17">
        <v>253589.02</v>
      </c>
      <c r="AM1016" s="16">
        <v>3.4940249563869301</v>
      </c>
      <c r="AN1016" s="17">
        <v>507228.68</v>
      </c>
      <c r="AO1016" s="16">
        <v>3.18914194838265</v>
      </c>
      <c r="AP1016" s="18">
        <v>5.0023170561564498</v>
      </c>
      <c r="AQ1016" s="16">
        <v>-0.24879928728523601</v>
      </c>
      <c r="AR1016" s="18">
        <v>2.5009088208498</v>
      </c>
      <c r="AS1016" s="16">
        <v>-0.194127391290912</v>
      </c>
    </row>
    <row r="1017" spans="1:45" x14ac:dyDescent="0.2">
      <c r="A1017" s="123"/>
      <c r="B1017" s="29"/>
      <c r="C1017" s="29"/>
      <c r="D1017" s="29"/>
      <c r="E1017" s="14" t="s">
        <v>316</v>
      </c>
      <c r="F1017" s="15">
        <v>61068.21</v>
      </c>
      <c r="G1017" s="16">
        <v>0.179042470520661</v>
      </c>
      <c r="H1017" s="17">
        <v>11288.19</v>
      </c>
      <c r="I1017" s="16">
        <v>0.170419209980331</v>
      </c>
      <c r="J1017" s="17">
        <v>21579.25</v>
      </c>
      <c r="K1017" s="16">
        <v>0.180665627484313</v>
      </c>
      <c r="L1017" s="18">
        <v>5.4099204566896901</v>
      </c>
      <c r="M1017" s="16">
        <v>7.3676683249882498E-3</v>
      </c>
      <c r="N1017" s="18">
        <v>2.82995053118157</v>
      </c>
      <c r="O1017" s="16">
        <v>-1.37478124700733E-3</v>
      </c>
      <c r="P1017" s="15">
        <v>168699.98</v>
      </c>
      <c r="Q1017" s="16">
        <v>8.9705229855808297E-2</v>
      </c>
      <c r="R1017" s="17">
        <v>31370.28</v>
      </c>
      <c r="S1017" s="16">
        <v>9.6415553513653704E-2</v>
      </c>
      <c r="T1017" s="17">
        <v>59274.73</v>
      </c>
      <c r="U1017" s="16">
        <v>7.4343066354919995E-2</v>
      </c>
      <c r="V1017" s="18">
        <v>5.3777008047106998</v>
      </c>
      <c r="W1017" s="16">
        <v>-6.1202375653473E-3</v>
      </c>
      <c r="X1017" s="18">
        <v>2.8460691427864799</v>
      </c>
      <c r="Y1017" s="16">
        <v>1.42991228612007E-2</v>
      </c>
      <c r="Z1017" s="15">
        <v>319813.01</v>
      </c>
      <c r="AA1017" s="16">
        <v>0.15423899946347</v>
      </c>
      <c r="AB1017" s="17">
        <v>59105.54</v>
      </c>
      <c r="AC1017" s="16">
        <v>0.18829588005569001</v>
      </c>
      <c r="AD1017" s="17">
        <v>112008.25</v>
      </c>
      <c r="AE1017" s="16">
        <v>0.14387919074465699</v>
      </c>
      <c r="AF1017" s="18">
        <v>5.4108804352350104</v>
      </c>
      <c r="AG1017" s="16">
        <v>-2.8660269856884E-2</v>
      </c>
      <c r="AH1017" s="18">
        <v>2.8552629828606402</v>
      </c>
      <c r="AI1017" s="16">
        <v>9.0567332657478204E-3</v>
      </c>
      <c r="AJ1017" s="15">
        <v>654899.44999999995</v>
      </c>
      <c r="AK1017" s="16">
        <v>0.28843213416577601</v>
      </c>
      <c r="AL1017" s="17">
        <v>118562.77</v>
      </c>
      <c r="AM1017" s="16">
        <v>0.428604461007215</v>
      </c>
      <c r="AN1017" s="17">
        <v>228020.65</v>
      </c>
      <c r="AO1017" s="16">
        <v>0.300377137950049</v>
      </c>
      <c r="AP1017" s="18">
        <v>5.5236517331705404</v>
      </c>
      <c r="AQ1017" s="16">
        <v>-9.8118360027108095E-2</v>
      </c>
      <c r="AR1017" s="18">
        <v>2.8721058816383498</v>
      </c>
      <c r="AS1017" s="16">
        <v>-9.1857995928032194E-3</v>
      </c>
    </row>
    <row r="1018" spans="1:45" x14ac:dyDescent="0.2">
      <c r="A1018" s="123"/>
      <c r="B1018" s="29"/>
      <c r="C1018" s="29"/>
      <c r="D1018" s="29"/>
      <c r="E1018" s="14" t="s">
        <v>317</v>
      </c>
      <c r="F1018" s="15">
        <v>28377.59</v>
      </c>
      <c r="G1018" s="16">
        <v>0.165999796199783</v>
      </c>
      <c r="H1018" s="17">
        <v>4982.8</v>
      </c>
      <c r="I1018" s="16">
        <v>0.16387928618144501</v>
      </c>
      <c r="J1018" s="17">
        <v>7002.4</v>
      </c>
      <c r="K1018" s="16">
        <v>-4.1073602530407099E-3</v>
      </c>
      <c r="L1018" s="18">
        <v>5.6951091755639398</v>
      </c>
      <c r="M1018" s="16">
        <v>1.82193294744153E-3</v>
      </c>
      <c r="N1018" s="18">
        <v>4.0525519821775404</v>
      </c>
      <c r="O1018" s="16">
        <v>0.170808729438994</v>
      </c>
      <c r="P1018" s="15">
        <v>98218.93</v>
      </c>
      <c r="Q1018" s="16">
        <v>0.35802804216044098</v>
      </c>
      <c r="R1018" s="17">
        <v>17494.57</v>
      </c>
      <c r="S1018" s="16">
        <v>0.396740831342692</v>
      </c>
      <c r="T1018" s="17">
        <v>23771.62</v>
      </c>
      <c r="U1018" s="16">
        <v>0.16932168715176699</v>
      </c>
      <c r="V1018" s="18">
        <v>5.6142523080018503</v>
      </c>
      <c r="W1018" s="16">
        <v>-2.7716515701081499E-2</v>
      </c>
      <c r="X1018" s="18">
        <v>4.13177267683061</v>
      </c>
      <c r="Y1018" s="16">
        <v>0.161381044311532</v>
      </c>
      <c r="Z1018" s="15">
        <v>200195.99</v>
      </c>
      <c r="AA1018" s="16">
        <v>0.460860309257625</v>
      </c>
      <c r="AB1018" s="17">
        <v>36852.400000000001</v>
      </c>
      <c r="AC1018" s="16">
        <v>0.61080854263010198</v>
      </c>
      <c r="AD1018" s="17">
        <v>49620.959999999999</v>
      </c>
      <c r="AE1018" s="16">
        <v>0.30833362336540598</v>
      </c>
      <c r="AF1018" s="18">
        <v>5.4323731968609899</v>
      </c>
      <c r="AG1018" s="16">
        <v>-9.3088799447042903E-2</v>
      </c>
      <c r="AH1018" s="18">
        <v>4.0345045722614001</v>
      </c>
      <c r="AI1018" s="16">
        <v>0.11658088057072</v>
      </c>
      <c r="AJ1018" s="15">
        <v>388602.57</v>
      </c>
      <c r="AK1018" s="16">
        <v>0.37054764090492698</v>
      </c>
      <c r="AL1018" s="17">
        <v>69078.009999999995</v>
      </c>
      <c r="AM1018" s="16">
        <v>0.54208302396280295</v>
      </c>
      <c r="AN1018" s="17">
        <v>100517.43</v>
      </c>
      <c r="AO1018" s="16">
        <v>0.23066649052618499</v>
      </c>
      <c r="AP1018" s="18">
        <v>5.6255611590432304</v>
      </c>
      <c r="AQ1018" s="16">
        <v>-0.111236152912876</v>
      </c>
      <c r="AR1018" s="18">
        <v>3.8660217436916202</v>
      </c>
      <c r="AS1018" s="16">
        <v>0.113662922859738</v>
      </c>
    </row>
    <row r="1019" spans="1:45" x14ac:dyDescent="0.2">
      <c r="A1019" s="134"/>
      <c r="B1019" s="135"/>
      <c r="C1019" s="135"/>
      <c r="D1019" s="135"/>
      <c r="E1019" s="14" t="s">
        <v>318</v>
      </c>
      <c r="F1019" s="15">
        <v>47355.26</v>
      </c>
      <c r="G1019" s="16">
        <v>0.130918872808088</v>
      </c>
      <c r="H1019" s="17">
        <v>7922.45</v>
      </c>
      <c r="I1019" s="16">
        <v>0.128181284817553</v>
      </c>
      <c r="J1019" s="17">
        <v>13515.41</v>
      </c>
      <c r="K1019" s="16">
        <v>0.15718287815144</v>
      </c>
      <c r="L1019" s="18">
        <v>5.97735044083585</v>
      </c>
      <c r="M1019" s="16">
        <v>2.4265497286435301E-3</v>
      </c>
      <c r="N1019" s="18">
        <v>3.5037975170564599</v>
      </c>
      <c r="O1019" s="16">
        <v>-2.2696503585767101E-2</v>
      </c>
      <c r="P1019" s="15">
        <v>142081.69</v>
      </c>
      <c r="Q1019" s="16">
        <v>5.0105194041729098E-2</v>
      </c>
      <c r="R1019" s="17">
        <v>23630.85</v>
      </c>
      <c r="S1019" s="16">
        <v>4.0571126621017597E-2</v>
      </c>
      <c r="T1019" s="17">
        <v>40023.14</v>
      </c>
      <c r="U1019" s="16">
        <v>1.9683805624075498E-2</v>
      </c>
      <c r="V1019" s="18">
        <v>6.0125509662157697</v>
      </c>
      <c r="W1019" s="16">
        <v>9.1623409268243201E-3</v>
      </c>
      <c r="X1019" s="18">
        <v>3.5499885816055401</v>
      </c>
      <c r="Y1019" s="16">
        <v>2.98341390241408E-2</v>
      </c>
      <c r="Z1019" s="15">
        <v>264127.49</v>
      </c>
      <c r="AA1019" s="16">
        <v>-9.1919858163770508E-3</v>
      </c>
      <c r="AB1019" s="17">
        <v>43572.74</v>
      </c>
      <c r="AC1019" s="16">
        <v>-8.5831685436873594E-3</v>
      </c>
      <c r="AD1019" s="17">
        <v>74395.039999999994</v>
      </c>
      <c r="AE1019" s="16">
        <v>-3.76994723939095E-2</v>
      </c>
      <c r="AF1019" s="18">
        <v>6.0617599444056101</v>
      </c>
      <c r="AG1019" s="16">
        <v>-6.1408809430388799E-4</v>
      </c>
      <c r="AH1019" s="18">
        <v>3.5503373612004201</v>
      </c>
      <c r="AI1019" s="16">
        <v>2.96243073340615E-2</v>
      </c>
      <c r="AJ1019" s="15">
        <v>535623.55000000005</v>
      </c>
      <c r="AK1019" s="16">
        <v>2.10930320308482E-2</v>
      </c>
      <c r="AL1019" s="17">
        <v>87068.42</v>
      </c>
      <c r="AM1019" s="16">
        <v>8.4597931615401301E-2</v>
      </c>
      <c r="AN1019" s="17">
        <v>151956.75</v>
      </c>
      <c r="AO1019" s="16">
        <v>-2.27944060406951E-2</v>
      </c>
      <c r="AP1019" s="18">
        <v>6.1517545626761096</v>
      </c>
      <c r="AQ1019" s="16">
        <v>-5.8551558815872803E-2</v>
      </c>
      <c r="AR1019" s="18">
        <v>3.5248421014532099</v>
      </c>
      <c r="AS1019" s="16">
        <v>4.49111613183939E-2</v>
      </c>
    </row>
    <row r="1020" spans="1:45" x14ac:dyDescent="0.2">
      <c r="C1020" s="29"/>
      <c r="D1020" s="29"/>
      <c r="E1020" s="14" t="s">
        <v>344</v>
      </c>
      <c r="F1020" s="18">
        <v>28881.33</v>
      </c>
      <c r="G1020" s="16">
        <v>3.8350872552433501</v>
      </c>
      <c r="H1020" s="18">
        <v>4842.5600000000004</v>
      </c>
      <c r="I1020" s="16">
        <v>4.1875863694308499</v>
      </c>
      <c r="J1020" s="18">
        <v>9746.5400000000009</v>
      </c>
      <c r="K1020" s="16">
        <v>3.4630897376603298</v>
      </c>
      <c r="L1020" s="18">
        <v>5.9640623967488304</v>
      </c>
      <c r="M1020" s="16">
        <v>-6.7950505125983898E-2</v>
      </c>
      <c r="N1020" s="18">
        <v>2.9632392623433499</v>
      </c>
      <c r="O1020" s="16">
        <v>8.3349773239835001E-2</v>
      </c>
      <c r="P1020" s="18">
        <v>84543.89</v>
      </c>
      <c r="Q1020" s="16">
        <v>3.6299871796767502</v>
      </c>
      <c r="R1020" s="18">
        <v>14439.06</v>
      </c>
      <c r="S1020" s="16">
        <v>4.2865736452273104</v>
      </c>
      <c r="T1020" s="18">
        <v>28835.23</v>
      </c>
      <c r="U1020" s="16">
        <v>3.5042871223872298</v>
      </c>
      <c r="V1020" s="18">
        <v>5.8552211847585696</v>
      </c>
      <c r="W1020" s="16">
        <v>-0.124198868608087</v>
      </c>
      <c r="X1020" s="18">
        <v>2.9319651689963999</v>
      </c>
      <c r="Y1020" s="16">
        <v>2.7906759465834999E-2</v>
      </c>
      <c r="Z1020" s="18">
        <v>163738.07999999999</v>
      </c>
      <c r="AA1020" s="16">
        <v>3.26988358993616</v>
      </c>
      <c r="AB1020" s="18">
        <v>28180.79</v>
      </c>
      <c r="AC1020" s="16">
        <v>4.2749307427373502</v>
      </c>
      <c r="AD1020" s="18">
        <v>56099.31</v>
      </c>
      <c r="AE1020" s="16">
        <v>3.3212716249182499</v>
      </c>
      <c r="AF1020" s="18">
        <v>5.8102728844720097</v>
      </c>
      <c r="AG1020" s="16">
        <v>-0.19053276750314799</v>
      </c>
      <c r="AH1020" s="18">
        <v>2.9187182516148602</v>
      </c>
      <c r="AI1020" s="16">
        <v>-1.18918780031707E-2</v>
      </c>
      <c r="AJ1020" s="18">
        <v>287346.49</v>
      </c>
      <c r="AK1020" s="16">
        <v>2.0271981298250301</v>
      </c>
      <c r="AL1020" s="18">
        <v>50258.99</v>
      </c>
      <c r="AM1020" s="16">
        <v>3.0924883496908602</v>
      </c>
      <c r="AN1020" s="18">
        <v>100433.19</v>
      </c>
      <c r="AO1020" s="16">
        <v>2.1899542659638001</v>
      </c>
      <c r="AP1020" s="18">
        <v>5.7173152504656404</v>
      </c>
      <c r="AQ1020" s="16">
        <v>-0.260303788023317</v>
      </c>
      <c r="AR1020" s="18">
        <v>2.86107102642065</v>
      </c>
      <c r="AS1020" s="16">
        <v>-5.1021463810731998E-2</v>
      </c>
    </row>
    <row r="1021" spans="1:45" x14ac:dyDescent="0.2">
      <c r="C1021" s="29"/>
      <c r="D1021" s="29"/>
      <c r="E1021" s="14" t="s">
        <v>345</v>
      </c>
      <c r="F1021" s="18">
        <v>35572.92</v>
      </c>
      <c r="G1021" s="16">
        <v>0.439718895396839</v>
      </c>
      <c r="H1021" s="18">
        <v>7226.87</v>
      </c>
      <c r="I1021" s="16">
        <v>0.30113768325990597</v>
      </c>
      <c r="J1021" s="18">
        <v>10365.77</v>
      </c>
      <c r="K1021" s="16">
        <v>0.57711624453603705</v>
      </c>
      <c r="L1021" s="18">
        <v>4.9223135326911898</v>
      </c>
      <c r="M1021" s="16">
        <v>0.106507723140973</v>
      </c>
      <c r="N1021" s="18">
        <v>3.4317682140352299</v>
      </c>
      <c r="O1021" s="16">
        <v>-8.7119354464336204E-2</v>
      </c>
      <c r="P1021" s="18">
        <v>117718.59</v>
      </c>
      <c r="Q1021" s="16">
        <v>0.60355016528125205</v>
      </c>
      <c r="R1021" s="18">
        <v>23492.240000000002</v>
      </c>
      <c r="S1021" s="16">
        <v>0.41881229737499498</v>
      </c>
      <c r="T1021" s="18">
        <v>32955.9</v>
      </c>
      <c r="U1021" s="16">
        <v>0.68789949192821498</v>
      </c>
      <c r="V1021" s="18">
        <v>5.0109563838952802</v>
      </c>
      <c r="W1021" s="16">
        <v>0.13020599571067201</v>
      </c>
      <c r="X1021" s="18">
        <v>3.5720034955804598</v>
      </c>
      <c r="Y1021" s="16">
        <v>-4.9972955765632703E-2</v>
      </c>
      <c r="Z1021" s="18">
        <v>227841.81</v>
      </c>
      <c r="AA1021" s="16">
        <v>0.57143553744544395</v>
      </c>
      <c r="AB1021" s="18">
        <v>44357.97</v>
      </c>
      <c r="AC1021" s="16">
        <v>0.38503092732001698</v>
      </c>
      <c r="AD1021" s="18">
        <v>62386.99</v>
      </c>
      <c r="AE1021" s="16">
        <v>0.59086849953896003</v>
      </c>
      <c r="AF1021" s="18">
        <v>5.1364345573072896</v>
      </c>
      <c r="AG1021" s="16">
        <v>0.134585160842663</v>
      </c>
      <c r="AH1021" s="18">
        <v>3.6520724913960398</v>
      </c>
      <c r="AI1021" s="16">
        <v>-1.2215316413108499E-2</v>
      </c>
      <c r="AJ1021" s="18">
        <v>363734.41</v>
      </c>
      <c r="AK1021" s="16">
        <v>0.61229448625286598</v>
      </c>
      <c r="AL1021" s="18">
        <v>71426.95</v>
      </c>
      <c r="AM1021" s="16">
        <v>0.63719152933237599</v>
      </c>
      <c r="AN1021" s="18">
        <v>99652.68</v>
      </c>
      <c r="AO1021" s="16">
        <v>0.55619679168168401</v>
      </c>
      <c r="AP1021" s="18">
        <v>5.0923973374195599</v>
      </c>
      <c r="AQ1021" s="16">
        <v>-1.52071658284619E-2</v>
      </c>
      <c r="AR1021" s="18">
        <v>3.6500213541672899</v>
      </c>
      <c r="AS1021" s="16">
        <v>3.6047943853271001E-2</v>
      </c>
    </row>
    <row r="1022" spans="1:45" x14ac:dyDescent="0.2">
      <c r="A1022" s="122" t="s">
        <v>19</v>
      </c>
      <c r="B1022" s="28" t="s">
        <v>11</v>
      </c>
      <c r="C1022" s="28" t="s">
        <v>111</v>
      </c>
      <c r="D1022" s="28" t="s">
        <v>23</v>
      </c>
      <c r="E1022" s="14" t="s">
        <v>319</v>
      </c>
      <c r="F1022" s="15">
        <v>344094.5</v>
      </c>
      <c r="G1022" s="16">
        <v>1.1916594464739001</v>
      </c>
      <c r="H1022" s="17">
        <v>56330.2</v>
      </c>
      <c r="I1022" s="16">
        <v>1.9009762757323601</v>
      </c>
      <c r="J1022" s="17">
        <v>104843.43</v>
      </c>
      <c r="K1022" s="16">
        <v>1.53301289175372</v>
      </c>
      <c r="L1022" s="18">
        <v>6.1085261547091996</v>
      </c>
      <c r="M1022" s="16">
        <v>-0.24450969668112699</v>
      </c>
      <c r="N1022" s="18">
        <v>3.2819843837615799</v>
      </c>
      <c r="O1022" s="16">
        <v>-0.13476182706811701</v>
      </c>
      <c r="P1022" s="15">
        <v>1117413.23</v>
      </c>
      <c r="Q1022" s="16">
        <v>1.31131676084643</v>
      </c>
      <c r="R1022" s="17">
        <v>181835.47</v>
      </c>
      <c r="S1022" s="16">
        <v>2.10737013965741</v>
      </c>
      <c r="T1022" s="17">
        <v>339135.72</v>
      </c>
      <c r="U1022" s="16">
        <v>1.72206356115486</v>
      </c>
      <c r="V1022" s="18">
        <v>6.1451884497562501</v>
      </c>
      <c r="W1022" s="16">
        <v>-0.25618234810570201</v>
      </c>
      <c r="X1022" s="18">
        <v>3.2948850979189102</v>
      </c>
      <c r="Y1022" s="16">
        <v>-0.15089537443944201</v>
      </c>
      <c r="Z1022" s="15">
        <v>2147764.9300000002</v>
      </c>
      <c r="AA1022" s="16">
        <v>1.2622824360909499</v>
      </c>
      <c r="AB1022" s="17">
        <v>348508.2</v>
      </c>
      <c r="AC1022" s="16">
        <v>2.0417781231736698</v>
      </c>
      <c r="AD1022" s="17">
        <v>652368.98</v>
      </c>
      <c r="AE1022" s="16">
        <v>1.6794359937980701</v>
      </c>
      <c r="AF1022" s="18">
        <v>6.1627385811869004</v>
      </c>
      <c r="AG1022" s="16">
        <v>-0.25626316434593199</v>
      </c>
      <c r="AH1022" s="18">
        <v>3.2922548371321998</v>
      </c>
      <c r="AI1022" s="16">
        <v>-0.15568707693435299</v>
      </c>
      <c r="AJ1022" s="15">
        <v>4022852.32</v>
      </c>
      <c r="AK1022" s="16">
        <v>1.0191415421294601</v>
      </c>
      <c r="AL1022" s="17">
        <v>646884.84</v>
      </c>
      <c r="AM1022" s="16">
        <v>1.6039042734214299</v>
      </c>
      <c r="AN1022" s="17">
        <v>1258726.6399999999</v>
      </c>
      <c r="AO1022" s="16">
        <v>1.40458954160366</v>
      </c>
      <c r="AP1022" s="18">
        <v>6.21880753922136</v>
      </c>
      <c r="AQ1022" s="16">
        <v>-0.22457151641892401</v>
      </c>
      <c r="AR1022" s="18">
        <v>3.1959697937274099</v>
      </c>
      <c r="AS1022" s="16">
        <v>-0.16029679610813499</v>
      </c>
    </row>
    <row r="1023" spans="1:45" x14ac:dyDescent="0.2">
      <c r="A1023" s="123"/>
      <c r="B1023" s="29"/>
      <c r="C1023" s="29"/>
      <c r="D1023" s="29"/>
      <c r="E1023" s="14" t="s">
        <v>320</v>
      </c>
      <c r="F1023" s="15">
        <v>559466.65</v>
      </c>
      <c r="G1023" s="16">
        <v>0.69616702823402699</v>
      </c>
      <c r="H1023" s="17">
        <v>98873.5</v>
      </c>
      <c r="I1023" s="16">
        <v>0.58585792646672197</v>
      </c>
      <c r="J1023" s="17">
        <v>191755.9</v>
      </c>
      <c r="K1023" s="16">
        <v>0.58435464259876702</v>
      </c>
      <c r="L1023" s="18">
        <v>5.6584084714306702</v>
      </c>
      <c r="M1023" s="16">
        <v>6.9557997552197298E-2</v>
      </c>
      <c r="N1023" s="18">
        <v>2.91759810258772</v>
      </c>
      <c r="O1023" s="16">
        <v>7.0572826707445593E-2</v>
      </c>
      <c r="P1023" s="15">
        <v>1724816.32</v>
      </c>
      <c r="Q1023" s="16">
        <v>0.651384423519341</v>
      </c>
      <c r="R1023" s="17">
        <v>312179.46999999997</v>
      </c>
      <c r="S1023" s="16">
        <v>0.64391454115391</v>
      </c>
      <c r="T1023" s="17">
        <v>595931.1</v>
      </c>
      <c r="U1023" s="16">
        <v>0.62891413050127498</v>
      </c>
      <c r="V1023" s="18">
        <v>5.5250792757127796</v>
      </c>
      <c r="W1023" s="16">
        <v>4.5439602719174301E-3</v>
      </c>
      <c r="X1023" s="18">
        <v>2.8943217093385498</v>
      </c>
      <c r="Y1023" s="16">
        <v>1.37946455232421E-2</v>
      </c>
      <c r="Z1023" s="15">
        <v>3310034.42</v>
      </c>
      <c r="AA1023" s="16">
        <v>0.75990353617090001</v>
      </c>
      <c r="AB1023" s="17">
        <v>601611.34</v>
      </c>
      <c r="AC1023" s="16">
        <v>0.84733693866358195</v>
      </c>
      <c r="AD1023" s="17">
        <v>1151356.43</v>
      </c>
      <c r="AE1023" s="16">
        <v>0.79380212149354601</v>
      </c>
      <c r="AF1023" s="18">
        <v>5.5019481846868104</v>
      </c>
      <c r="AG1023" s="16">
        <v>-4.7329429008188401E-2</v>
      </c>
      <c r="AH1023" s="18">
        <v>2.8748998431354602</v>
      </c>
      <c r="AI1023" s="16">
        <v>-1.8897616920210601E-2</v>
      </c>
      <c r="AJ1023" s="15">
        <v>6102597.54</v>
      </c>
      <c r="AK1023" s="16">
        <v>0.76612165250304098</v>
      </c>
      <c r="AL1023" s="17">
        <v>1104899.1200000001</v>
      </c>
      <c r="AM1023" s="16">
        <v>1.0518913693784999</v>
      </c>
      <c r="AN1023" s="17">
        <v>2134882.52</v>
      </c>
      <c r="AO1023" s="16">
        <v>0.86312700182631397</v>
      </c>
      <c r="AP1023" s="18">
        <v>5.52321694309975</v>
      </c>
      <c r="AQ1023" s="16">
        <v>-0.139271367451588</v>
      </c>
      <c r="AR1023" s="18">
        <v>2.8585167955752402</v>
      </c>
      <c r="AS1023" s="16">
        <v>-5.20658812996561E-2</v>
      </c>
    </row>
    <row r="1024" spans="1:45" x14ac:dyDescent="0.2">
      <c r="A1024" s="123"/>
      <c r="B1024" s="29"/>
      <c r="C1024" s="29"/>
      <c r="D1024" s="29"/>
      <c r="E1024" s="14" t="s">
        <v>321</v>
      </c>
      <c r="F1024" s="15">
        <v>556856.48</v>
      </c>
      <c r="G1024" s="16">
        <v>0.53435373488929905</v>
      </c>
      <c r="H1024" s="17">
        <v>110300.69</v>
      </c>
      <c r="I1024" s="16">
        <v>0.97061479759875902</v>
      </c>
      <c r="J1024" s="17">
        <v>189157.78</v>
      </c>
      <c r="K1024" s="16">
        <v>0.71902343128410395</v>
      </c>
      <c r="L1024" s="18">
        <v>5.04853124672203</v>
      </c>
      <c r="M1024" s="16">
        <v>-0.221383226818887</v>
      </c>
      <c r="N1024" s="18">
        <v>2.94387299322291</v>
      </c>
      <c r="O1024" s="16">
        <v>-0.107427096707377</v>
      </c>
      <c r="P1024" s="15">
        <v>1645727.96</v>
      </c>
      <c r="Q1024" s="16">
        <v>0.50310800683729395</v>
      </c>
      <c r="R1024" s="17">
        <v>319072.48</v>
      </c>
      <c r="S1024" s="16">
        <v>0.920825774684499</v>
      </c>
      <c r="T1024" s="17">
        <v>551245.67000000004</v>
      </c>
      <c r="U1024" s="16">
        <v>0.67387733645505399</v>
      </c>
      <c r="V1024" s="18">
        <v>5.1578499029436804</v>
      </c>
      <c r="W1024" s="16">
        <v>-0.217467806478084</v>
      </c>
      <c r="X1024" s="18">
        <v>2.9854709969875999</v>
      </c>
      <c r="Y1024" s="16">
        <v>-0.102020217311393</v>
      </c>
      <c r="Z1024" s="15">
        <v>3095625.53</v>
      </c>
      <c r="AA1024" s="16">
        <v>0.57262167394351304</v>
      </c>
      <c r="AB1024" s="17">
        <v>599920.18999999994</v>
      </c>
      <c r="AC1024" s="16">
        <v>1.0391199768433901</v>
      </c>
      <c r="AD1024" s="17">
        <v>1039727.81</v>
      </c>
      <c r="AE1024" s="16">
        <v>0.73951314275190405</v>
      </c>
      <c r="AF1024" s="18">
        <v>5.16006225761463</v>
      </c>
      <c r="AG1024" s="16">
        <v>-0.22877432823841501</v>
      </c>
      <c r="AH1024" s="18">
        <v>2.9773422430626302</v>
      </c>
      <c r="AI1024" s="16">
        <v>-9.59414819622285E-2</v>
      </c>
      <c r="AJ1024" s="15">
        <v>5583893.7800000003</v>
      </c>
      <c r="AK1024" s="16">
        <v>0.58238883010376996</v>
      </c>
      <c r="AL1024" s="17">
        <v>1007668.59</v>
      </c>
      <c r="AM1024" s="16">
        <v>0.99756536035590704</v>
      </c>
      <c r="AN1024" s="17">
        <v>1845637.66</v>
      </c>
      <c r="AO1024" s="16">
        <v>0.69521937042163595</v>
      </c>
      <c r="AP1024" s="18">
        <v>5.54139906256282</v>
      </c>
      <c r="AQ1024" s="16">
        <v>-0.207841274429271</v>
      </c>
      <c r="AR1024" s="18">
        <v>3.02545505058669</v>
      </c>
      <c r="AS1024" s="16">
        <v>-6.6558076368489205E-2</v>
      </c>
    </row>
    <row r="1025" spans="1:45" x14ac:dyDescent="0.2">
      <c r="A1025" s="123"/>
      <c r="B1025" s="29"/>
      <c r="C1025" s="29"/>
      <c r="D1025" s="29"/>
      <c r="E1025" s="14" t="s">
        <v>322</v>
      </c>
      <c r="F1025" s="15">
        <v>775745.1</v>
      </c>
      <c r="G1025" s="16">
        <v>0.97418636095948596</v>
      </c>
      <c r="H1025" s="17">
        <v>193602.69</v>
      </c>
      <c r="I1025" s="16">
        <v>2.1307533868993001</v>
      </c>
      <c r="J1025" s="17">
        <v>254298.68</v>
      </c>
      <c r="K1025" s="16">
        <v>0.99166909393623304</v>
      </c>
      <c r="L1025" s="18">
        <v>4.00689215630217</v>
      </c>
      <c r="M1025" s="16">
        <v>-0.36942131270367501</v>
      </c>
      <c r="N1025" s="18">
        <v>3.0505274349045002</v>
      </c>
      <c r="O1025" s="16">
        <v>-8.7779305457792306E-3</v>
      </c>
      <c r="P1025" s="15">
        <v>2466720.92</v>
      </c>
      <c r="Q1025" s="16">
        <v>0.86522957619102503</v>
      </c>
      <c r="R1025" s="17">
        <v>613655.30000000005</v>
      </c>
      <c r="S1025" s="16">
        <v>2.1639340923650399</v>
      </c>
      <c r="T1025" s="17">
        <v>805391.26</v>
      </c>
      <c r="U1025" s="16">
        <v>0.90969496548059703</v>
      </c>
      <c r="V1025" s="18">
        <v>4.0197174537561997</v>
      </c>
      <c r="W1025" s="16">
        <v>-0.41047141889205202</v>
      </c>
      <c r="X1025" s="18">
        <v>3.06276097408854</v>
      </c>
      <c r="Y1025" s="16">
        <v>-2.3284027079361998E-2</v>
      </c>
      <c r="Z1025" s="15">
        <v>4717436.29</v>
      </c>
      <c r="AA1025" s="16">
        <v>0.68031827435326497</v>
      </c>
      <c r="AB1025" s="17">
        <v>1167888.55</v>
      </c>
      <c r="AC1025" s="16">
        <v>1.92127352065336</v>
      </c>
      <c r="AD1025" s="17">
        <v>1569279.93</v>
      </c>
      <c r="AE1025" s="16">
        <v>0.77275337096307395</v>
      </c>
      <c r="AF1025" s="18">
        <v>4.0392863599869999</v>
      </c>
      <c r="AG1025" s="16">
        <v>-0.42479940256417698</v>
      </c>
      <c r="AH1025" s="18">
        <v>3.00611522508926</v>
      </c>
      <c r="AI1025" s="16">
        <v>-5.2142107370295003E-2</v>
      </c>
      <c r="AJ1025" s="15">
        <v>8471895.2400000002</v>
      </c>
      <c r="AK1025" s="16">
        <v>0.23928825098783299</v>
      </c>
      <c r="AL1025" s="17">
        <v>1856943.11</v>
      </c>
      <c r="AM1025" s="16">
        <v>0.84834492363389202</v>
      </c>
      <c r="AN1025" s="17">
        <v>2747025.25</v>
      </c>
      <c r="AO1025" s="16">
        <v>0.28322475780546502</v>
      </c>
      <c r="AP1025" s="18">
        <v>4.5622804459529203</v>
      </c>
      <c r="AQ1025" s="16">
        <v>-0.32951461865063503</v>
      </c>
      <c r="AR1025" s="18">
        <v>3.0840252524071299</v>
      </c>
      <c r="AS1025" s="16">
        <v>-3.4239135857050899E-2</v>
      </c>
    </row>
    <row r="1026" spans="1:45" x14ac:dyDescent="0.2">
      <c r="A1026" s="123"/>
      <c r="B1026" s="29"/>
      <c r="C1026" s="29"/>
      <c r="D1026" s="29"/>
      <c r="E1026" s="14" t="s">
        <v>323</v>
      </c>
      <c r="F1026" s="15">
        <v>262782.56</v>
      </c>
      <c r="G1026" s="16">
        <v>0.13641411949002599</v>
      </c>
      <c r="H1026" s="17">
        <v>47092.26</v>
      </c>
      <c r="I1026" s="16">
        <v>0.11173970533347399</v>
      </c>
      <c r="J1026" s="17">
        <v>80587.509999999995</v>
      </c>
      <c r="K1026" s="16">
        <v>0.108760233200436</v>
      </c>
      <c r="L1026" s="18">
        <v>5.5801645535805697</v>
      </c>
      <c r="M1026" s="16">
        <v>2.21944165870647E-2</v>
      </c>
      <c r="N1026" s="18">
        <v>3.2608348365646198</v>
      </c>
      <c r="O1026" s="16">
        <v>2.4941268149351901E-2</v>
      </c>
      <c r="P1026" s="15">
        <v>864071.81</v>
      </c>
      <c r="Q1026" s="16">
        <v>0.232365917109115</v>
      </c>
      <c r="R1026" s="17">
        <v>156394.42000000001</v>
      </c>
      <c r="S1026" s="16">
        <v>0.22386455123574001</v>
      </c>
      <c r="T1026" s="17">
        <v>264114.74</v>
      </c>
      <c r="U1026" s="16">
        <v>0.20576602477932299</v>
      </c>
      <c r="V1026" s="18">
        <v>5.5249529363004104</v>
      </c>
      <c r="W1026" s="16">
        <v>6.94632904008065E-3</v>
      </c>
      <c r="X1026" s="18">
        <v>3.2715773833751198</v>
      </c>
      <c r="Y1026" s="16">
        <v>2.2060575421056199E-2</v>
      </c>
      <c r="Z1026" s="15">
        <v>1655441.04</v>
      </c>
      <c r="AA1026" s="16">
        <v>0.48483081649507698</v>
      </c>
      <c r="AB1026" s="17">
        <v>300594.23</v>
      </c>
      <c r="AC1026" s="16">
        <v>0.51344395515306596</v>
      </c>
      <c r="AD1026" s="17">
        <v>506483.75</v>
      </c>
      <c r="AE1026" s="16">
        <v>0.495483347753228</v>
      </c>
      <c r="AF1026" s="18">
        <v>5.5072282658253302</v>
      </c>
      <c r="AG1026" s="16">
        <v>-1.89059783552375E-2</v>
      </c>
      <c r="AH1026" s="18">
        <v>3.2684978343332798</v>
      </c>
      <c r="AI1026" s="16">
        <v>-7.1231359908854701E-3</v>
      </c>
      <c r="AJ1026" s="15">
        <v>3162079.35</v>
      </c>
      <c r="AK1026" s="16">
        <v>0.71571946678730503</v>
      </c>
      <c r="AL1026" s="17">
        <v>566128.69999999995</v>
      </c>
      <c r="AM1026" s="16">
        <v>0.86106513473365998</v>
      </c>
      <c r="AN1026" s="17">
        <v>972595.91</v>
      </c>
      <c r="AO1026" s="16">
        <v>0.75648396519886096</v>
      </c>
      <c r="AP1026" s="18">
        <v>5.5854425857583303</v>
      </c>
      <c r="AQ1026" s="16">
        <v>-7.80981091062974E-2</v>
      </c>
      <c r="AR1026" s="18">
        <v>3.25117483786252</v>
      </c>
      <c r="AS1026" s="16">
        <v>-2.3208010559288301E-2</v>
      </c>
    </row>
    <row r="1027" spans="1:45" x14ac:dyDescent="0.2">
      <c r="A1027" s="123"/>
      <c r="B1027" s="29"/>
      <c r="C1027" s="29"/>
      <c r="D1027" s="29"/>
      <c r="E1027" s="14" t="s">
        <v>324</v>
      </c>
      <c r="F1027" s="15">
        <v>498406.7</v>
      </c>
      <c r="G1027" s="16">
        <v>0.36600667377378898</v>
      </c>
      <c r="H1027" s="17">
        <v>89874.81</v>
      </c>
      <c r="I1027" s="16">
        <v>0.27881079664354003</v>
      </c>
      <c r="J1027" s="17">
        <v>170609.15</v>
      </c>
      <c r="K1027" s="16">
        <v>0.323027224827035</v>
      </c>
      <c r="L1027" s="18">
        <v>5.5455661046738198</v>
      </c>
      <c r="M1027" s="16">
        <v>6.8185127431759404E-2</v>
      </c>
      <c r="N1027" s="18">
        <v>2.9213362823740701</v>
      </c>
      <c r="O1027" s="16">
        <v>3.2485687475080599E-2</v>
      </c>
      <c r="P1027" s="15">
        <v>1508758.37</v>
      </c>
      <c r="Q1027" s="16">
        <v>0.34923520228520699</v>
      </c>
      <c r="R1027" s="17">
        <v>271313.15000000002</v>
      </c>
      <c r="S1027" s="16">
        <v>0.30482042131104697</v>
      </c>
      <c r="T1027" s="17">
        <v>513509.18</v>
      </c>
      <c r="U1027" s="16">
        <v>0.33978790819065902</v>
      </c>
      <c r="V1027" s="18">
        <v>5.5609481884678296</v>
      </c>
      <c r="W1027" s="16">
        <v>3.4038998967791598E-2</v>
      </c>
      <c r="X1027" s="18">
        <v>2.93813319948827</v>
      </c>
      <c r="Y1027" s="16">
        <v>7.0513355410901203E-3</v>
      </c>
      <c r="Z1027" s="15">
        <v>2840441.97</v>
      </c>
      <c r="AA1027" s="16">
        <v>0.52469399321956001</v>
      </c>
      <c r="AB1027" s="17">
        <v>517182.03</v>
      </c>
      <c r="AC1027" s="16">
        <v>0.54897941561852603</v>
      </c>
      <c r="AD1027" s="17">
        <v>980462.85</v>
      </c>
      <c r="AE1027" s="16">
        <v>0.58797217339758401</v>
      </c>
      <c r="AF1027" s="18">
        <v>5.4921513224270404</v>
      </c>
      <c r="AG1027" s="16">
        <v>-1.5678337719722799E-2</v>
      </c>
      <c r="AH1027" s="18">
        <v>2.8970419123988198</v>
      </c>
      <c r="AI1027" s="16">
        <v>-3.98484187809382E-2</v>
      </c>
      <c r="AJ1027" s="15">
        <v>4966309.78</v>
      </c>
      <c r="AK1027" s="16">
        <v>0.65151012800400399</v>
      </c>
      <c r="AL1027" s="17">
        <v>902408.61</v>
      </c>
      <c r="AM1027" s="16">
        <v>0.81793335464308004</v>
      </c>
      <c r="AN1027" s="17">
        <v>1717701.02</v>
      </c>
      <c r="AO1027" s="16">
        <v>0.80484211838513198</v>
      </c>
      <c r="AP1027" s="18">
        <v>5.5033936123459597</v>
      </c>
      <c r="AQ1027" s="16">
        <v>-9.1545284767466401E-2</v>
      </c>
      <c r="AR1027" s="18">
        <v>2.8912539040117702</v>
      </c>
      <c r="AS1027" s="16">
        <v>-8.4955902136371206E-2</v>
      </c>
    </row>
    <row r="1028" spans="1:45" x14ac:dyDescent="0.2">
      <c r="A1028" s="123"/>
      <c r="B1028" s="29"/>
      <c r="C1028" s="29"/>
      <c r="D1028" s="29"/>
      <c r="E1028" s="14" t="s">
        <v>325</v>
      </c>
      <c r="F1028" s="15">
        <v>638379.54</v>
      </c>
      <c r="G1028" s="16">
        <v>0.17290687884712799</v>
      </c>
      <c r="H1028" s="17">
        <v>118427.06</v>
      </c>
      <c r="I1028" s="16">
        <v>0.16929531793369099</v>
      </c>
      <c r="J1028" s="17">
        <v>209702.82</v>
      </c>
      <c r="K1028" s="16">
        <v>0.20850304447041201</v>
      </c>
      <c r="L1028" s="18">
        <v>5.3904871065785098</v>
      </c>
      <c r="M1028" s="16">
        <v>3.0886644785498101E-3</v>
      </c>
      <c r="N1028" s="18">
        <v>3.0442105642642301</v>
      </c>
      <c r="O1028" s="16">
        <v>-2.9454758749807901E-2</v>
      </c>
      <c r="P1028" s="15">
        <v>1852597.18</v>
      </c>
      <c r="Q1028" s="16">
        <v>9.4243291042768004E-2</v>
      </c>
      <c r="R1028" s="17">
        <v>343184.14</v>
      </c>
      <c r="S1028" s="16">
        <v>9.6645907508278298E-2</v>
      </c>
      <c r="T1028" s="17">
        <v>606193.52</v>
      </c>
      <c r="U1028" s="16">
        <v>0.10259457536950201</v>
      </c>
      <c r="V1028" s="18">
        <v>5.3982598962760902</v>
      </c>
      <c r="W1028" s="16">
        <v>-2.1908771546591699E-3</v>
      </c>
      <c r="X1028" s="18">
        <v>3.0561151165060298</v>
      </c>
      <c r="Y1028" s="16">
        <v>-7.5742113314272597E-3</v>
      </c>
      <c r="Z1028" s="15">
        <v>3420146.06</v>
      </c>
      <c r="AA1028" s="16">
        <v>0.113966530533067</v>
      </c>
      <c r="AB1028" s="17">
        <v>630819.94999999995</v>
      </c>
      <c r="AC1028" s="16">
        <v>0.13841682087955001</v>
      </c>
      <c r="AD1028" s="17">
        <v>1117009.81</v>
      </c>
      <c r="AE1028" s="16">
        <v>0.13818918889947401</v>
      </c>
      <c r="AF1028" s="18">
        <v>5.42174682332098</v>
      </c>
      <c r="AG1028" s="16">
        <v>-2.1477449997261901E-2</v>
      </c>
      <c r="AH1028" s="18">
        <v>3.0618764753731198</v>
      </c>
      <c r="AI1028" s="16">
        <v>-2.12817505232391E-2</v>
      </c>
      <c r="AJ1028" s="15">
        <v>6778548.3700000001</v>
      </c>
      <c r="AK1028" s="16">
        <v>0.264406095561946</v>
      </c>
      <c r="AL1028" s="17">
        <v>1239020.74</v>
      </c>
      <c r="AM1028" s="16">
        <v>0.39514272133064898</v>
      </c>
      <c r="AN1028" s="17">
        <v>2201333.5699999998</v>
      </c>
      <c r="AO1028" s="16">
        <v>0.31645005653448699</v>
      </c>
      <c r="AP1028" s="18">
        <v>5.4708917705445304</v>
      </c>
      <c r="AQ1028" s="16">
        <v>-9.37084240700546E-2</v>
      </c>
      <c r="AR1028" s="18">
        <v>3.0792917812996401</v>
      </c>
      <c r="AS1028" s="16">
        <v>-3.9533562792001903E-2</v>
      </c>
    </row>
    <row r="1029" spans="1:45" x14ac:dyDescent="0.2">
      <c r="A1029" s="123"/>
      <c r="B1029" s="29"/>
      <c r="C1029" s="29"/>
      <c r="D1029" s="29"/>
      <c r="E1029" s="14" t="s">
        <v>326</v>
      </c>
      <c r="F1029" s="15">
        <v>584687.93000000005</v>
      </c>
      <c r="G1029" s="16">
        <v>0.26847666497127998</v>
      </c>
      <c r="H1029" s="17">
        <v>114575.5</v>
      </c>
      <c r="I1029" s="16">
        <v>0.237997714508978</v>
      </c>
      <c r="J1029" s="17">
        <v>213756.03</v>
      </c>
      <c r="K1029" s="16">
        <v>0.26315687770847201</v>
      </c>
      <c r="L1029" s="18">
        <v>5.1030798905525199</v>
      </c>
      <c r="M1029" s="16">
        <v>2.4619553093755402E-2</v>
      </c>
      <c r="N1029" s="18">
        <v>2.7353049642623</v>
      </c>
      <c r="O1029" s="16">
        <v>4.2115016406030197E-3</v>
      </c>
      <c r="P1029" s="15">
        <v>1927525.13</v>
      </c>
      <c r="Q1029" s="16">
        <v>0.66878090153424996</v>
      </c>
      <c r="R1029" s="17">
        <v>367545.59999999998</v>
      </c>
      <c r="S1029" s="16">
        <v>0.64749245777395603</v>
      </c>
      <c r="T1029" s="17">
        <v>683204.58</v>
      </c>
      <c r="U1029" s="16">
        <v>0.69756459504299095</v>
      </c>
      <c r="V1029" s="18">
        <v>5.2443156168921599</v>
      </c>
      <c r="W1029" s="16">
        <v>1.29217245638007E-2</v>
      </c>
      <c r="X1029" s="18">
        <v>2.8213000709099498</v>
      </c>
      <c r="Y1029" s="16">
        <v>-1.6955875253755501E-2</v>
      </c>
      <c r="Z1029" s="15">
        <v>3657180.64</v>
      </c>
      <c r="AA1029" s="16">
        <v>1.0257768451085001</v>
      </c>
      <c r="AB1029" s="17">
        <v>699517.78</v>
      </c>
      <c r="AC1029" s="16">
        <v>1.14814885559242</v>
      </c>
      <c r="AD1029" s="17">
        <v>1302239.57</v>
      </c>
      <c r="AE1029" s="16">
        <v>1.2178314909729</v>
      </c>
      <c r="AF1029" s="18">
        <v>5.2281453660834796</v>
      </c>
      <c r="AG1029" s="16">
        <v>-5.6966261981958498E-2</v>
      </c>
      <c r="AH1029" s="18">
        <v>2.8083777549471902</v>
      </c>
      <c r="AI1029" s="16">
        <v>-8.6595688917804003E-2</v>
      </c>
      <c r="AJ1029" s="15">
        <v>6451095.8899999997</v>
      </c>
      <c r="AK1029" s="16">
        <v>1.15746729785866</v>
      </c>
      <c r="AL1029" s="17">
        <v>1264788.81</v>
      </c>
      <c r="AM1029" s="16">
        <v>1.60310460016367</v>
      </c>
      <c r="AN1029" s="17">
        <v>2367966.48</v>
      </c>
      <c r="AO1029" s="16">
        <v>1.5435460933060201</v>
      </c>
      <c r="AP1029" s="18">
        <v>5.1005320722279297</v>
      </c>
      <c r="AQ1029" s="16">
        <v>-0.17119454296111999</v>
      </c>
      <c r="AR1029" s="18">
        <v>2.7243189227915101</v>
      </c>
      <c r="AS1029" s="16">
        <v>-0.151787615118682</v>
      </c>
    </row>
    <row r="1030" spans="1:45" x14ac:dyDescent="0.2">
      <c r="A1030" s="123"/>
      <c r="B1030" s="29"/>
      <c r="C1030" s="29"/>
      <c r="D1030" s="29"/>
      <c r="E1030" s="14" t="s">
        <v>327</v>
      </c>
      <c r="F1030" s="15">
        <v>4220419.47</v>
      </c>
      <c r="G1030" s="16">
        <v>0.483960426962179</v>
      </c>
      <c r="H1030" s="17">
        <v>829076.66</v>
      </c>
      <c r="I1030" s="16">
        <v>0.63834471660255099</v>
      </c>
      <c r="J1030" s="17">
        <v>1414711.36</v>
      </c>
      <c r="K1030" s="16">
        <v>0.49780426854801901</v>
      </c>
      <c r="L1030" s="18">
        <v>5.0905057078798999</v>
      </c>
      <c r="M1030" s="16">
        <v>-9.4231872008303602E-2</v>
      </c>
      <c r="N1030" s="18">
        <v>2.9832371389171599</v>
      </c>
      <c r="O1030" s="16">
        <v>-9.2427574660741401E-3</v>
      </c>
      <c r="P1030" s="15">
        <v>13107631.08</v>
      </c>
      <c r="Q1030" s="16">
        <v>0.52188694259663004</v>
      </c>
      <c r="R1030" s="17">
        <v>2565179.85</v>
      </c>
      <c r="S1030" s="16">
        <v>0.73295379599613297</v>
      </c>
      <c r="T1030" s="17">
        <v>4358725.8899999997</v>
      </c>
      <c r="U1030" s="16">
        <v>0.55887929036353601</v>
      </c>
      <c r="V1030" s="18">
        <v>5.1098292698658101</v>
      </c>
      <c r="W1030" s="16">
        <v>-0.121796007422217</v>
      </c>
      <c r="X1030" s="18">
        <v>3.0072161936294601</v>
      </c>
      <c r="Y1030" s="16">
        <v>-2.3730091223599099E-2</v>
      </c>
      <c r="Z1030" s="15">
        <v>24844071.030000001</v>
      </c>
      <c r="AA1030" s="16">
        <v>0.60703986847781199</v>
      </c>
      <c r="AB1030" s="17">
        <v>4866041.95</v>
      </c>
      <c r="AC1030" s="16">
        <v>0.91088175535399096</v>
      </c>
      <c r="AD1030" s="17">
        <v>8318929.2000000002</v>
      </c>
      <c r="AE1030" s="16">
        <v>0.70019536737434795</v>
      </c>
      <c r="AF1030" s="18">
        <v>5.1056014899337203</v>
      </c>
      <c r="AG1030" s="16">
        <v>-0.15900611643021001</v>
      </c>
      <c r="AH1030" s="18">
        <v>2.98645059150161</v>
      </c>
      <c r="AI1030" s="16">
        <v>-5.4791055595215903E-2</v>
      </c>
      <c r="AJ1030" s="15">
        <v>45539272.390000001</v>
      </c>
      <c r="AK1030" s="16">
        <v>0.56956680394206705</v>
      </c>
      <c r="AL1030" s="17">
        <v>8588741.7400000002</v>
      </c>
      <c r="AM1030" s="16">
        <v>0.92117436641845296</v>
      </c>
      <c r="AN1030" s="17">
        <v>15245869.300000001</v>
      </c>
      <c r="AO1030" s="16">
        <v>0.69260127597695598</v>
      </c>
      <c r="AP1030" s="18">
        <v>5.30220534841696</v>
      </c>
      <c r="AQ1030" s="16">
        <v>-0.18301699659457199</v>
      </c>
      <c r="AR1030" s="18">
        <v>2.9869908690611702</v>
      </c>
      <c r="AS1030" s="16">
        <v>-7.2689577741145303E-2</v>
      </c>
    </row>
    <row r="1031" spans="1:45" x14ac:dyDescent="0.2">
      <c r="A1031" s="122" t="s">
        <v>19</v>
      </c>
      <c r="B1031" s="28" t="s">
        <v>11</v>
      </c>
      <c r="C1031" s="28" t="s">
        <v>111</v>
      </c>
      <c r="D1031" s="28" t="s">
        <v>24</v>
      </c>
      <c r="E1031" s="14" t="s">
        <v>271</v>
      </c>
      <c r="F1031" s="15">
        <v>11338.29</v>
      </c>
      <c r="G1031" s="16">
        <v>-6.84336232798545E-2</v>
      </c>
      <c r="H1031" s="17">
        <v>2930.73</v>
      </c>
      <c r="I1031" s="16">
        <v>-4.1624475871395701E-3</v>
      </c>
      <c r="J1031" s="17">
        <v>4136.82</v>
      </c>
      <c r="K1031" s="16">
        <v>-6.7388981319915095E-2</v>
      </c>
      <c r="L1031" s="18">
        <v>3.86875966056239</v>
      </c>
      <c r="M1031" s="16">
        <v>-6.4539819307867494E-2</v>
      </c>
      <c r="N1031" s="18">
        <v>2.7408226608844499</v>
      </c>
      <c r="O1031" s="16">
        <v>-1.1201261179799901E-3</v>
      </c>
      <c r="P1031" s="15">
        <v>36820.51</v>
      </c>
      <c r="Q1031" s="16">
        <v>-3.54196743892276E-2</v>
      </c>
      <c r="R1031" s="17">
        <v>9590.64</v>
      </c>
      <c r="S1031" s="16">
        <v>-4.5885509374822596E-3</v>
      </c>
      <c r="T1031" s="17">
        <v>13392.35</v>
      </c>
      <c r="U1031" s="16">
        <v>-3.55085197401587E-2</v>
      </c>
      <c r="V1031" s="18">
        <v>3.8392130243654199</v>
      </c>
      <c r="W1031" s="16">
        <v>-3.0973245767649302E-2</v>
      </c>
      <c r="X1031" s="18">
        <v>2.7493688561006802</v>
      </c>
      <c r="Y1031" s="16">
        <v>9.2116263077049102E-5</v>
      </c>
      <c r="Z1031" s="15">
        <v>79719.92</v>
      </c>
      <c r="AA1031" s="16">
        <v>-1.5311112346296601E-2</v>
      </c>
      <c r="AB1031" s="17">
        <v>21093.040000000001</v>
      </c>
      <c r="AC1031" s="16">
        <v>4.06243833129417E-2</v>
      </c>
      <c r="AD1031" s="17">
        <v>28870.639999999999</v>
      </c>
      <c r="AE1031" s="16">
        <v>-2.6386138096325298E-2</v>
      </c>
      <c r="AF1031" s="18">
        <v>3.7794419391420102</v>
      </c>
      <c r="AG1031" s="16">
        <v>-5.3751859514536302E-2</v>
      </c>
      <c r="AH1031" s="18">
        <v>2.7612799716251502</v>
      </c>
      <c r="AI1031" s="16">
        <v>1.13751726258026E-2</v>
      </c>
      <c r="AJ1031" s="15">
        <v>210517.85</v>
      </c>
      <c r="AK1031" s="16">
        <v>9.8471068360120304E-2</v>
      </c>
      <c r="AL1031" s="17">
        <v>53717.63</v>
      </c>
      <c r="AM1031" s="16">
        <v>0.210781524984853</v>
      </c>
      <c r="AN1031" s="17">
        <v>76251.070000000007</v>
      </c>
      <c r="AO1031" s="16">
        <v>0.11191172492637801</v>
      </c>
      <c r="AP1031" s="18">
        <v>3.9189712948988999</v>
      </c>
      <c r="AQ1031" s="16">
        <v>-9.2758647458002705E-2</v>
      </c>
      <c r="AR1031" s="18">
        <v>2.7608510936305501</v>
      </c>
      <c r="AS1031" s="16">
        <v>-1.2087880957589199E-2</v>
      </c>
    </row>
    <row r="1032" spans="1:45" x14ac:dyDescent="0.2">
      <c r="A1032" s="123"/>
      <c r="B1032" s="29"/>
      <c r="C1032" s="29"/>
      <c r="D1032" s="29"/>
      <c r="E1032" s="14" t="s">
        <v>272</v>
      </c>
      <c r="F1032" s="15">
        <v>63571.75</v>
      </c>
      <c r="G1032" s="16">
        <v>0.14980495272491001</v>
      </c>
      <c r="H1032" s="17">
        <v>8662.0400000000009</v>
      </c>
      <c r="I1032" s="16">
        <v>0.133146002741934</v>
      </c>
      <c r="J1032" s="17">
        <v>19296.45</v>
      </c>
      <c r="K1032" s="16">
        <v>0.12697505130723999</v>
      </c>
      <c r="L1032" s="18">
        <v>7.3391198839996097</v>
      </c>
      <c r="M1032" s="16">
        <v>1.4701503550880299E-2</v>
      </c>
      <c r="N1032" s="18">
        <v>3.2944790362994198</v>
      </c>
      <c r="O1032" s="16">
        <v>2.0257681295774099E-2</v>
      </c>
      <c r="P1032" s="15">
        <v>177520.15</v>
      </c>
      <c r="Q1032" s="16">
        <v>5.9898609964925298E-2</v>
      </c>
      <c r="R1032" s="17">
        <v>24124.98</v>
      </c>
      <c r="S1032" s="16">
        <v>3.8942392373015298E-2</v>
      </c>
      <c r="T1032" s="17">
        <v>53824.160000000003</v>
      </c>
      <c r="U1032" s="16">
        <v>2.4748173606568301E-2</v>
      </c>
      <c r="V1032" s="18">
        <v>7.3583542867185798</v>
      </c>
      <c r="W1032" s="16">
        <v>2.01707214430288E-2</v>
      </c>
      <c r="X1032" s="18">
        <v>3.2981499386149302</v>
      </c>
      <c r="Y1032" s="16">
        <v>3.4301535990687498E-2</v>
      </c>
      <c r="Z1032" s="15">
        <v>367661.42</v>
      </c>
      <c r="AA1032" s="16">
        <v>0.18945811472684601</v>
      </c>
      <c r="AB1032" s="17">
        <v>49755.22</v>
      </c>
      <c r="AC1032" s="16">
        <v>0.19304199786593801</v>
      </c>
      <c r="AD1032" s="17">
        <v>111043.6</v>
      </c>
      <c r="AE1032" s="16">
        <v>0.16240077806307601</v>
      </c>
      <c r="AF1032" s="18">
        <v>7.3894039660562196</v>
      </c>
      <c r="AG1032" s="16">
        <v>-3.00398740824104E-3</v>
      </c>
      <c r="AH1032" s="18">
        <v>3.3109645220435899</v>
      </c>
      <c r="AI1032" s="16">
        <v>2.3277115065988899E-2</v>
      </c>
      <c r="AJ1032" s="15">
        <v>812121.17</v>
      </c>
      <c r="AK1032" s="16">
        <v>0.35020637202654098</v>
      </c>
      <c r="AL1032" s="17">
        <v>108296.25</v>
      </c>
      <c r="AM1032" s="16">
        <v>0.41586120157567402</v>
      </c>
      <c r="AN1032" s="17">
        <v>242327.73</v>
      </c>
      <c r="AO1032" s="16">
        <v>0.34362360266383002</v>
      </c>
      <c r="AP1032" s="18">
        <v>7.4990700970716899</v>
      </c>
      <c r="AQ1032" s="16">
        <v>-4.6370950398292698E-2</v>
      </c>
      <c r="AR1032" s="18">
        <v>3.35133403841153</v>
      </c>
      <c r="AS1032" s="16">
        <v>4.89926594744326E-3</v>
      </c>
    </row>
    <row r="1033" spans="1:45" x14ac:dyDescent="0.2">
      <c r="A1033" s="123"/>
      <c r="B1033" s="29"/>
      <c r="C1033" s="29"/>
      <c r="D1033" s="29"/>
      <c r="E1033" s="14" t="s">
        <v>273</v>
      </c>
      <c r="F1033" s="15">
        <v>116642.87</v>
      </c>
      <c r="G1033" s="16">
        <v>9.3856669852939695E-2</v>
      </c>
      <c r="H1033" s="17">
        <v>21082.25</v>
      </c>
      <c r="I1033" s="16">
        <v>0.16838460357582899</v>
      </c>
      <c r="J1033" s="17">
        <v>35626.199999999997</v>
      </c>
      <c r="K1033" s="16">
        <v>0.10317676337446501</v>
      </c>
      <c r="L1033" s="18">
        <v>5.53275243391953</v>
      </c>
      <c r="M1033" s="16">
        <v>-6.3787158350766399E-2</v>
      </c>
      <c r="N1033" s="18">
        <v>3.2740755399116401</v>
      </c>
      <c r="O1033" s="16">
        <v>-8.4484135552455996E-3</v>
      </c>
      <c r="P1033" s="15">
        <v>364625.89</v>
      </c>
      <c r="Q1033" s="16">
        <v>0.21560659362743301</v>
      </c>
      <c r="R1033" s="17">
        <v>65547.48</v>
      </c>
      <c r="S1033" s="16">
        <v>0.27086376107540699</v>
      </c>
      <c r="T1033" s="17">
        <v>111530.69</v>
      </c>
      <c r="U1033" s="16">
        <v>0.182270838520908</v>
      </c>
      <c r="V1033" s="18">
        <v>5.5627751059232198</v>
      </c>
      <c r="W1033" s="16">
        <v>-4.3480008747133703E-2</v>
      </c>
      <c r="X1033" s="18">
        <v>3.2692874938727599</v>
      </c>
      <c r="Y1033" s="16">
        <v>2.8196377699910399E-2</v>
      </c>
      <c r="Z1033" s="15">
        <v>713742.74</v>
      </c>
      <c r="AA1033" s="16">
        <v>0.197910507295043</v>
      </c>
      <c r="AB1033" s="17">
        <v>127775.22</v>
      </c>
      <c r="AC1033" s="16">
        <v>0.24595626820480099</v>
      </c>
      <c r="AD1033" s="17">
        <v>220111.7</v>
      </c>
      <c r="AE1033" s="16">
        <v>0.15407285844614799</v>
      </c>
      <c r="AF1033" s="18">
        <v>5.5859245634638697</v>
      </c>
      <c r="AG1033" s="16">
        <v>-3.8561354146870397E-2</v>
      </c>
      <c r="AH1033" s="18">
        <v>3.2426388056609401</v>
      </c>
      <c r="AI1033" s="16">
        <v>3.7985165778803898E-2</v>
      </c>
      <c r="AJ1033" s="15">
        <v>1523892</v>
      </c>
      <c r="AK1033" s="16">
        <v>0.189704615848616</v>
      </c>
      <c r="AL1033" s="17">
        <v>265070.65000000002</v>
      </c>
      <c r="AM1033" s="16">
        <v>0.23604296552592399</v>
      </c>
      <c r="AN1033" s="17">
        <v>464576.12</v>
      </c>
      <c r="AO1033" s="16">
        <v>0.12400538495449499</v>
      </c>
      <c r="AP1033" s="18">
        <v>5.7490031431242903</v>
      </c>
      <c r="AQ1033" s="16">
        <v>-3.7489270979825302E-2</v>
      </c>
      <c r="AR1033" s="18">
        <v>3.2801772075585802</v>
      </c>
      <c r="AS1033" s="16">
        <v>5.8450993005502098E-2</v>
      </c>
    </row>
    <row r="1034" spans="1:45" x14ac:dyDescent="0.2">
      <c r="A1034" s="123"/>
      <c r="B1034" s="29"/>
      <c r="C1034" s="29"/>
      <c r="D1034" s="29"/>
      <c r="E1034" s="14" t="s">
        <v>274</v>
      </c>
      <c r="F1034" s="15">
        <v>39379.589999999997</v>
      </c>
      <c r="G1034" s="16">
        <v>-5.0076078041770503E-3</v>
      </c>
      <c r="H1034" s="17">
        <v>7747.98</v>
      </c>
      <c r="I1034" s="16">
        <v>-1.4482614756850899E-2</v>
      </c>
      <c r="J1034" s="17">
        <v>11460.92</v>
      </c>
      <c r="K1034" s="16">
        <v>1.8508529102033801E-2</v>
      </c>
      <c r="L1034" s="18">
        <v>5.0825621645899997</v>
      </c>
      <c r="M1034" s="16">
        <v>9.6142463791607305E-3</v>
      </c>
      <c r="N1034" s="18">
        <v>3.43598855938267</v>
      </c>
      <c r="O1034" s="16">
        <v>-2.3088797230734901E-2</v>
      </c>
      <c r="P1034" s="15">
        <v>109427.48</v>
      </c>
      <c r="Q1034" s="16">
        <v>-3.60393739811143E-2</v>
      </c>
      <c r="R1034" s="17">
        <v>22530.37</v>
      </c>
      <c r="S1034" s="16">
        <v>3.34308604204797E-3</v>
      </c>
      <c r="T1034" s="17">
        <v>31416.16</v>
      </c>
      <c r="U1034" s="16">
        <v>-5.2371758191938497E-2</v>
      </c>
      <c r="V1034" s="18">
        <v>4.8568878362849803</v>
      </c>
      <c r="W1034" s="16">
        <v>-3.9251239751416298E-2</v>
      </c>
      <c r="X1034" s="18">
        <v>3.48315898569399</v>
      </c>
      <c r="Y1034" s="16">
        <v>1.7235012096792599E-2</v>
      </c>
      <c r="Z1034" s="15">
        <v>221890.67</v>
      </c>
      <c r="AA1034" s="16">
        <v>2.5746914066207299E-2</v>
      </c>
      <c r="AB1034" s="17">
        <v>45706.9</v>
      </c>
      <c r="AC1034" s="16">
        <v>6.2996896378100006E-2</v>
      </c>
      <c r="AD1034" s="17">
        <v>62466.83</v>
      </c>
      <c r="AE1034" s="16">
        <v>-2.3512294764513899E-3</v>
      </c>
      <c r="AF1034" s="18">
        <v>4.8546427344667897</v>
      </c>
      <c r="AG1034" s="16">
        <v>-3.5042418692672501E-2</v>
      </c>
      <c r="AH1034" s="18">
        <v>3.5521359095699299</v>
      </c>
      <c r="AI1034" s="16">
        <v>2.81643644264837E-2</v>
      </c>
      <c r="AJ1034" s="15">
        <v>498615.54</v>
      </c>
      <c r="AK1034" s="16">
        <v>0.10166463496963001</v>
      </c>
      <c r="AL1034" s="17">
        <v>99869.51</v>
      </c>
      <c r="AM1034" s="16">
        <v>0.32035967054174103</v>
      </c>
      <c r="AN1034" s="17">
        <v>139591.49</v>
      </c>
      <c r="AO1034" s="16">
        <v>7.1959597867776101E-2</v>
      </c>
      <c r="AP1034" s="18">
        <v>4.9926703355208204</v>
      </c>
      <c r="AQ1034" s="16">
        <v>-0.165632925975678</v>
      </c>
      <c r="AR1034" s="18">
        <v>3.5719623022864799</v>
      </c>
      <c r="AS1034" s="16">
        <v>2.7710967055978399E-2</v>
      </c>
    </row>
    <row r="1035" spans="1:45" x14ac:dyDescent="0.2">
      <c r="A1035" s="123"/>
      <c r="B1035" s="29"/>
      <c r="C1035" s="29"/>
      <c r="D1035" s="29"/>
      <c r="E1035" s="14" t="s">
        <v>275</v>
      </c>
      <c r="F1035" s="15">
        <v>78207.89</v>
      </c>
      <c r="G1035" s="16">
        <v>-0.13069446059253101</v>
      </c>
      <c r="H1035" s="17">
        <v>13228.96</v>
      </c>
      <c r="I1035" s="16">
        <v>-0.13555306082708499</v>
      </c>
      <c r="J1035" s="17">
        <v>26402.48</v>
      </c>
      <c r="K1035" s="16">
        <v>-0.109293881457477</v>
      </c>
      <c r="L1035" s="18">
        <v>5.9118698673213901</v>
      </c>
      <c r="M1035" s="16">
        <v>5.6204724829067203E-3</v>
      </c>
      <c r="N1035" s="18">
        <v>2.9621418139508102</v>
      </c>
      <c r="O1035" s="16">
        <v>-2.4026532084535899E-2</v>
      </c>
      <c r="P1035" s="15">
        <v>260272.23</v>
      </c>
      <c r="Q1035" s="16">
        <v>-8.4024696315454298E-2</v>
      </c>
      <c r="R1035" s="17">
        <v>43758.32</v>
      </c>
      <c r="S1035" s="16">
        <v>-9.5732275227837296E-2</v>
      </c>
      <c r="T1035" s="17">
        <v>85128.79</v>
      </c>
      <c r="U1035" s="16">
        <v>-7.1408936897015399E-2</v>
      </c>
      <c r="V1035" s="18">
        <v>5.9479484130103701</v>
      </c>
      <c r="W1035" s="16">
        <v>1.29470272925342E-2</v>
      </c>
      <c r="X1035" s="18">
        <v>3.05739374423153</v>
      </c>
      <c r="Y1035" s="16">
        <v>-1.35859151780785E-2</v>
      </c>
      <c r="Z1035" s="15">
        <v>526800.04</v>
      </c>
      <c r="AA1035" s="16">
        <v>-0.11133556015621</v>
      </c>
      <c r="AB1035" s="17">
        <v>88883.74</v>
      </c>
      <c r="AC1035" s="16">
        <v>-0.12332246803930701</v>
      </c>
      <c r="AD1035" s="17">
        <v>175742.1</v>
      </c>
      <c r="AE1035" s="16">
        <v>-8.9056728840454097E-2</v>
      </c>
      <c r="AF1035" s="18">
        <v>5.9268437624249399</v>
      </c>
      <c r="AG1035" s="16">
        <v>1.3673109491341401E-2</v>
      </c>
      <c r="AH1035" s="18">
        <v>2.9975745140179799</v>
      </c>
      <c r="AI1035" s="16">
        <v>-2.44568811484791E-2</v>
      </c>
      <c r="AJ1035" s="15">
        <v>1233045.74</v>
      </c>
      <c r="AK1035" s="16">
        <v>-9.8145525387907398E-2</v>
      </c>
      <c r="AL1035" s="17">
        <v>209665.52</v>
      </c>
      <c r="AM1035" s="16">
        <v>-0.103963138579867</v>
      </c>
      <c r="AN1035" s="17">
        <v>412166.71</v>
      </c>
      <c r="AO1035" s="16">
        <v>-8.6424283270002497E-2</v>
      </c>
      <c r="AP1035" s="18">
        <v>5.8810134351132204</v>
      </c>
      <c r="AQ1035" s="16">
        <v>6.4926047604107898E-3</v>
      </c>
      <c r="AR1035" s="18">
        <v>2.99161894952652</v>
      </c>
      <c r="AS1035" s="16">
        <v>-1.28300718848563E-2</v>
      </c>
    </row>
    <row r="1036" spans="1:45" x14ac:dyDescent="0.2">
      <c r="A1036" s="123"/>
      <c r="B1036" s="29"/>
      <c r="C1036" s="29"/>
      <c r="D1036" s="29"/>
      <c r="E1036" s="14" t="s">
        <v>276</v>
      </c>
      <c r="F1036" s="15">
        <v>38008.160000000003</v>
      </c>
      <c r="G1036" s="16">
        <v>-0.291450255852716</v>
      </c>
      <c r="H1036" s="17">
        <v>6627.64</v>
      </c>
      <c r="I1036" s="16">
        <v>-0.309718623195047</v>
      </c>
      <c r="J1036" s="17">
        <v>11722.81</v>
      </c>
      <c r="K1036" s="16">
        <v>-0.26499809396740698</v>
      </c>
      <c r="L1036" s="18">
        <v>5.7347954928149401</v>
      </c>
      <c r="M1036" s="16">
        <v>2.6465102429517499E-2</v>
      </c>
      <c r="N1036" s="18">
        <v>3.2422397019144702</v>
      </c>
      <c r="O1036" s="16">
        <v>-3.5989242569577702E-2</v>
      </c>
      <c r="P1036" s="15">
        <v>122020.94</v>
      </c>
      <c r="Q1036" s="16">
        <v>-0.14975208726171599</v>
      </c>
      <c r="R1036" s="17">
        <v>21394.31</v>
      </c>
      <c r="S1036" s="16">
        <v>-0.17269196041012899</v>
      </c>
      <c r="T1036" s="17">
        <v>37955.49</v>
      </c>
      <c r="U1036" s="16">
        <v>-0.12629606567830001</v>
      </c>
      <c r="V1036" s="18">
        <v>5.7034295567372801</v>
      </c>
      <c r="W1036" s="16">
        <v>2.7728333402616299E-2</v>
      </c>
      <c r="X1036" s="18">
        <v>3.2148429647463401</v>
      </c>
      <c r="Y1036" s="16">
        <v>-2.6846647545001601E-2</v>
      </c>
      <c r="Z1036" s="15">
        <v>254872.15</v>
      </c>
      <c r="AA1036" s="16">
        <v>-0.12995021194291401</v>
      </c>
      <c r="AB1036" s="17">
        <v>44665.63</v>
      </c>
      <c r="AC1036" s="16">
        <v>-0.14776853593984801</v>
      </c>
      <c r="AD1036" s="17">
        <v>79771.91</v>
      </c>
      <c r="AE1036" s="16">
        <v>-0.12002885291993499</v>
      </c>
      <c r="AF1036" s="18">
        <v>5.7062253459763097</v>
      </c>
      <c r="AG1036" s="16">
        <v>2.09078457536E-2</v>
      </c>
      <c r="AH1036" s="18">
        <v>3.1950112514543001</v>
      </c>
      <c r="AI1036" s="16">
        <v>-1.1274641283296799E-2</v>
      </c>
      <c r="AJ1036" s="15">
        <v>724561.12</v>
      </c>
      <c r="AK1036" s="16">
        <v>-2.3660997986539801E-2</v>
      </c>
      <c r="AL1036" s="17">
        <v>127448.9</v>
      </c>
      <c r="AM1036" s="16">
        <v>-5.1364602769548101E-2</v>
      </c>
      <c r="AN1036" s="17">
        <v>222558.1</v>
      </c>
      <c r="AO1036" s="16">
        <v>-7.1162435778781202E-2</v>
      </c>
      <c r="AP1036" s="18">
        <v>5.6851108169627196</v>
      </c>
      <c r="AQ1036" s="16">
        <v>2.9203638050919498E-2</v>
      </c>
      <c r="AR1036" s="18">
        <v>3.2556043567949202</v>
      </c>
      <c r="AS1036" s="16">
        <v>5.11407372203651E-2</v>
      </c>
    </row>
    <row r="1037" spans="1:45" x14ac:dyDescent="0.2">
      <c r="A1037" s="123"/>
      <c r="B1037" s="29"/>
      <c r="C1037" s="29"/>
      <c r="D1037" s="29"/>
      <c r="E1037" s="14" t="s">
        <v>277</v>
      </c>
      <c r="F1037" s="15">
        <v>32457</v>
      </c>
      <c r="G1037" s="16">
        <v>0.19762003597620001</v>
      </c>
      <c r="H1037" s="17">
        <v>6787.25</v>
      </c>
      <c r="I1037" s="16">
        <v>0.577007258566689</v>
      </c>
      <c r="J1037" s="17">
        <v>9599.08</v>
      </c>
      <c r="K1037" s="16">
        <v>0.25744617025095001</v>
      </c>
      <c r="L1037" s="18">
        <v>4.7820545876459501</v>
      </c>
      <c r="M1037" s="16">
        <v>-0.24057417651666699</v>
      </c>
      <c r="N1037" s="18">
        <v>3.3812615375640198</v>
      </c>
      <c r="O1037" s="16">
        <v>-4.7577491339299303E-2</v>
      </c>
      <c r="P1037" s="15">
        <v>90228.35</v>
      </c>
      <c r="Q1037" s="16">
        <v>4.8451840692365203E-2</v>
      </c>
      <c r="R1037" s="17">
        <v>18741.02</v>
      </c>
      <c r="S1037" s="16">
        <v>0.34709925798565699</v>
      </c>
      <c r="T1037" s="17">
        <v>26394.94</v>
      </c>
      <c r="U1037" s="16">
        <v>7.9408141933394294E-2</v>
      </c>
      <c r="V1037" s="18">
        <v>4.8144844837687604</v>
      </c>
      <c r="W1037" s="16">
        <v>-0.22169666824690101</v>
      </c>
      <c r="X1037" s="18">
        <v>3.41839572281657</v>
      </c>
      <c r="Y1037" s="16">
        <v>-2.8678958438817501E-2</v>
      </c>
      <c r="Z1037" s="15">
        <v>174219.13</v>
      </c>
      <c r="AA1037" s="16">
        <v>1.06008040761141E-2</v>
      </c>
      <c r="AB1037" s="17">
        <v>33961.26</v>
      </c>
      <c r="AC1037" s="16">
        <v>0.22601746468561701</v>
      </c>
      <c r="AD1037" s="17">
        <v>51043.47</v>
      </c>
      <c r="AE1037" s="16">
        <v>3.6953165773039302E-2</v>
      </c>
      <c r="AF1037" s="18">
        <v>5.1299371695867597</v>
      </c>
      <c r="AG1037" s="16">
        <v>-0.17570439803216101</v>
      </c>
      <c r="AH1037" s="18">
        <v>3.4131521622648302</v>
      </c>
      <c r="AI1037" s="16">
        <v>-2.5413261241436901E-2</v>
      </c>
      <c r="AJ1037" s="15">
        <v>375291.49</v>
      </c>
      <c r="AK1037" s="16">
        <v>-4.7477556521737699E-2</v>
      </c>
      <c r="AL1037" s="17">
        <v>68661.990000000005</v>
      </c>
      <c r="AM1037" s="16">
        <v>9.8413984807579999E-2</v>
      </c>
      <c r="AN1037" s="17">
        <v>111034.67</v>
      </c>
      <c r="AO1037" s="16">
        <v>-1.7358299742938E-2</v>
      </c>
      <c r="AP1037" s="18">
        <v>5.4657823054647796</v>
      </c>
      <c r="AQ1037" s="16">
        <v>-0.132820178318173</v>
      </c>
      <c r="AR1037" s="18">
        <v>3.3799487133163</v>
      </c>
      <c r="AS1037" s="16">
        <v>-3.06513114301179E-2</v>
      </c>
    </row>
    <row r="1038" spans="1:45" x14ac:dyDescent="0.2">
      <c r="A1038" s="123"/>
      <c r="B1038" s="29"/>
      <c r="C1038" s="29"/>
      <c r="D1038" s="29"/>
      <c r="E1038" s="14" t="s">
        <v>278</v>
      </c>
      <c r="F1038" s="15">
        <v>126742.14</v>
      </c>
      <c r="G1038" s="16">
        <v>0.32524460513574299</v>
      </c>
      <c r="H1038" s="17">
        <v>31439.99</v>
      </c>
      <c r="I1038" s="16">
        <v>0.70690378738400095</v>
      </c>
      <c r="J1038" s="17">
        <v>56412.1</v>
      </c>
      <c r="K1038" s="16">
        <v>0.57579703841634</v>
      </c>
      <c r="L1038" s="18">
        <v>4.0312398318192804</v>
      </c>
      <c r="M1038" s="16">
        <v>-0.223597360946271</v>
      </c>
      <c r="N1038" s="18">
        <v>2.2467190549545202</v>
      </c>
      <c r="O1038" s="16">
        <v>-0.15900044686744599</v>
      </c>
      <c r="P1038" s="15">
        <v>391437.15</v>
      </c>
      <c r="Q1038" s="16">
        <v>0.223165295725581</v>
      </c>
      <c r="R1038" s="17">
        <v>94070.95</v>
      </c>
      <c r="S1038" s="16">
        <v>0.41960501967989999</v>
      </c>
      <c r="T1038" s="17">
        <v>172872.02</v>
      </c>
      <c r="U1038" s="16">
        <v>0.36782536032681801</v>
      </c>
      <c r="V1038" s="18">
        <v>4.1610842667157097</v>
      </c>
      <c r="W1038" s="16">
        <v>-0.13837632385845899</v>
      </c>
      <c r="X1038" s="18">
        <v>2.2643175569996798</v>
      </c>
      <c r="Y1038" s="16">
        <v>-0.105759162534224</v>
      </c>
      <c r="Z1038" s="15">
        <v>728863.84</v>
      </c>
      <c r="AA1038" s="16">
        <v>0.14112131244260201</v>
      </c>
      <c r="AB1038" s="17">
        <v>178828.09</v>
      </c>
      <c r="AC1038" s="16">
        <v>0.27265594454027398</v>
      </c>
      <c r="AD1038" s="17">
        <v>329768.45</v>
      </c>
      <c r="AE1038" s="16">
        <v>0.225321965756072</v>
      </c>
      <c r="AF1038" s="18">
        <v>4.0757793700083704</v>
      </c>
      <c r="AG1038" s="16">
        <v>-0.103354431857219</v>
      </c>
      <c r="AH1038" s="18">
        <v>2.2102291471485498</v>
      </c>
      <c r="AI1038" s="16">
        <v>-6.8717166317601205E-2</v>
      </c>
      <c r="AJ1038" s="15">
        <v>1520496.1</v>
      </c>
      <c r="AK1038" s="16">
        <v>0.141161524837075</v>
      </c>
      <c r="AL1038" s="17">
        <v>347781.44</v>
      </c>
      <c r="AM1038" s="16">
        <v>0.19974237624452301</v>
      </c>
      <c r="AN1038" s="17">
        <v>653479.1</v>
      </c>
      <c r="AO1038" s="16">
        <v>0.153889557671823</v>
      </c>
      <c r="AP1038" s="18">
        <v>4.3719874758124</v>
      </c>
      <c r="AQ1038" s="16">
        <v>-4.8827858853181798E-2</v>
      </c>
      <c r="AR1038" s="18">
        <v>2.3267708179190398</v>
      </c>
      <c r="AS1038" s="16">
        <v>-1.10305468579069E-2</v>
      </c>
    </row>
    <row r="1039" spans="1:45" x14ac:dyDescent="0.2">
      <c r="A1039" s="123"/>
      <c r="B1039" s="29"/>
      <c r="C1039" s="29"/>
      <c r="D1039" s="29"/>
      <c r="E1039" s="14" t="s">
        <v>279</v>
      </c>
      <c r="F1039" s="15">
        <v>71627.23</v>
      </c>
      <c r="G1039" s="16">
        <v>0.29298123940375098</v>
      </c>
      <c r="H1039" s="17">
        <v>18888.21</v>
      </c>
      <c r="I1039" s="16">
        <v>0.55998543104772602</v>
      </c>
      <c r="J1039" s="17">
        <v>33121.39</v>
      </c>
      <c r="K1039" s="16">
        <v>0.44925754921230598</v>
      </c>
      <c r="L1039" s="18">
        <v>3.79216611844108</v>
      </c>
      <c r="M1039" s="16">
        <v>-0.17115813156322099</v>
      </c>
      <c r="N1039" s="18">
        <v>2.16256715071439</v>
      </c>
      <c r="O1039" s="16">
        <v>-0.10783197913545001</v>
      </c>
      <c r="P1039" s="15">
        <v>215569.71</v>
      </c>
      <c r="Q1039" s="16">
        <v>0.200862770674955</v>
      </c>
      <c r="R1039" s="17">
        <v>53176.57</v>
      </c>
      <c r="S1039" s="16">
        <v>0.31785926000824799</v>
      </c>
      <c r="T1039" s="17">
        <v>94224.639999999999</v>
      </c>
      <c r="U1039" s="16">
        <v>0.28568798999772499</v>
      </c>
      <c r="V1039" s="18">
        <v>4.0538475873867004</v>
      </c>
      <c r="W1039" s="16">
        <v>-8.8777681262079605E-2</v>
      </c>
      <c r="X1039" s="18">
        <v>2.2878273665996498</v>
      </c>
      <c r="Y1039" s="16">
        <v>-6.5976519950941004E-2</v>
      </c>
      <c r="Z1039" s="15">
        <v>429189.75</v>
      </c>
      <c r="AA1039" s="16">
        <v>0.40694060506906099</v>
      </c>
      <c r="AB1039" s="17">
        <v>107874.69</v>
      </c>
      <c r="AC1039" s="16">
        <v>0.45363383225738302</v>
      </c>
      <c r="AD1039" s="17">
        <v>192020.88</v>
      </c>
      <c r="AE1039" s="16">
        <v>0.455401016017145</v>
      </c>
      <c r="AF1039" s="18">
        <v>3.9785954425454202</v>
      </c>
      <c r="AG1039" s="16">
        <v>-3.2121725672696597E-2</v>
      </c>
      <c r="AH1039" s="18">
        <v>2.23512021192695</v>
      </c>
      <c r="AI1039" s="16">
        <v>-3.3296947311951701E-2</v>
      </c>
      <c r="AJ1039" s="15">
        <v>902913.14</v>
      </c>
      <c r="AK1039" s="16">
        <v>0.85113966136015695</v>
      </c>
      <c r="AL1039" s="17">
        <v>213017.09</v>
      </c>
      <c r="AM1039" s="16">
        <v>0.54985498013580003</v>
      </c>
      <c r="AN1039" s="17">
        <v>384923.37</v>
      </c>
      <c r="AO1039" s="16">
        <v>0.60162778582680798</v>
      </c>
      <c r="AP1039" s="18">
        <v>4.2386887361948302</v>
      </c>
      <c r="AQ1039" s="16">
        <v>0.19439540156070501</v>
      </c>
      <c r="AR1039" s="18">
        <v>2.3456958199238498</v>
      </c>
      <c r="AS1039" s="16">
        <v>0.15578643036874101</v>
      </c>
    </row>
    <row r="1040" spans="1:45" x14ac:dyDescent="0.2">
      <c r="A1040" s="123"/>
      <c r="B1040" s="29"/>
      <c r="C1040" s="29"/>
      <c r="D1040" s="29"/>
      <c r="E1040" s="14" t="s">
        <v>280</v>
      </c>
      <c r="F1040" s="15">
        <v>16513.53</v>
      </c>
      <c r="G1040" s="16">
        <v>-6.7111982000192104E-4</v>
      </c>
      <c r="H1040" s="17">
        <v>2501.0700000000002</v>
      </c>
      <c r="I1040" s="16">
        <v>1.6682723381422199E-2</v>
      </c>
      <c r="J1040" s="17">
        <v>5282.64</v>
      </c>
      <c r="K1040" s="16">
        <v>-1.24651357555726E-2</v>
      </c>
      <c r="L1040" s="18">
        <v>6.6025860931521301</v>
      </c>
      <c r="M1040" s="16">
        <v>-1.7069084388201601E-2</v>
      </c>
      <c r="N1040" s="18">
        <v>3.1259995002498702</v>
      </c>
      <c r="O1040" s="16">
        <v>1.19428856262147E-2</v>
      </c>
      <c r="P1040" s="15">
        <v>53298.879999999997</v>
      </c>
      <c r="Q1040" s="16">
        <v>2.0860271937608602E-2</v>
      </c>
      <c r="R1040" s="17">
        <v>8010.51</v>
      </c>
      <c r="S1040" s="16">
        <v>1.48853037240498E-2</v>
      </c>
      <c r="T1040" s="17">
        <v>16992.57</v>
      </c>
      <c r="U1040" s="16">
        <v>-3.0420512989000801E-3</v>
      </c>
      <c r="V1040" s="18">
        <v>6.6536188082906103</v>
      </c>
      <c r="W1040" s="16">
        <v>5.88733346678096E-3</v>
      </c>
      <c r="X1040" s="18">
        <v>3.1365991136126001</v>
      </c>
      <c r="Y1040" s="16">
        <v>2.3975257198811901E-2</v>
      </c>
      <c r="Z1040" s="15">
        <v>115477.12</v>
      </c>
      <c r="AA1040" s="16">
        <v>7.4433047511631795E-2</v>
      </c>
      <c r="AB1040" s="17">
        <v>17439.03</v>
      </c>
      <c r="AC1040" s="16">
        <v>7.8640614562458105E-2</v>
      </c>
      <c r="AD1040" s="17">
        <v>37241.89</v>
      </c>
      <c r="AE1040" s="16">
        <v>5.9068209460775699E-2</v>
      </c>
      <c r="AF1040" s="18">
        <v>6.6217627929993803</v>
      </c>
      <c r="AG1040" s="16">
        <v>-3.9008053229417201E-3</v>
      </c>
      <c r="AH1040" s="18">
        <v>3.10073199829547</v>
      </c>
      <c r="AI1040" s="16">
        <v>1.45078833578425E-2</v>
      </c>
      <c r="AJ1040" s="15">
        <v>299237.34999999998</v>
      </c>
      <c r="AK1040" s="16">
        <v>0.129428589901353</v>
      </c>
      <c r="AL1040" s="17">
        <v>44036.5</v>
      </c>
      <c r="AM1040" s="16">
        <v>0.162913525331426</v>
      </c>
      <c r="AN1040" s="17">
        <v>94221.66</v>
      </c>
      <c r="AO1040" s="16">
        <v>8.6602993145249704E-2</v>
      </c>
      <c r="AP1040" s="18">
        <v>6.7952119264700901</v>
      </c>
      <c r="AQ1040" s="16">
        <v>-2.87940029079378E-2</v>
      </c>
      <c r="AR1040" s="18">
        <v>3.1758870518732101</v>
      </c>
      <c r="AS1040" s="16">
        <v>3.9412367742648703E-2</v>
      </c>
    </row>
    <row r="1041" spans="1:45" x14ac:dyDescent="0.2">
      <c r="A1041" s="123"/>
      <c r="B1041" s="29"/>
      <c r="C1041" s="29"/>
      <c r="D1041" s="29"/>
      <c r="E1041" s="14" t="s">
        <v>281</v>
      </c>
      <c r="F1041" s="15">
        <v>42737.33</v>
      </c>
      <c r="G1041" s="16">
        <v>0.33905826426653002</v>
      </c>
      <c r="H1041" s="17">
        <v>12744.9</v>
      </c>
      <c r="I1041" s="16">
        <v>0.75677352123858699</v>
      </c>
      <c r="J1041" s="17">
        <v>21121.47</v>
      </c>
      <c r="K1041" s="16">
        <v>0.65292093530657902</v>
      </c>
      <c r="L1041" s="18">
        <v>3.3532887664869899</v>
      </c>
      <c r="M1041" s="16">
        <v>-0.23777410800087201</v>
      </c>
      <c r="N1041" s="18">
        <v>2.0234069882446599</v>
      </c>
      <c r="O1041" s="16">
        <v>-0.189883656462875</v>
      </c>
      <c r="P1041" s="15">
        <v>130896.17</v>
      </c>
      <c r="Q1041" s="16">
        <v>0.240372217313127</v>
      </c>
      <c r="R1041" s="17">
        <v>37630.19</v>
      </c>
      <c r="S1041" s="16">
        <v>0.35487110246993597</v>
      </c>
      <c r="T1041" s="17">
        <v>62852.92</v>
      </c>
      <c r="U1041" s="16">
        <v>0.314062428132383</v>
      </c>
      <c r="V1041" s="18">
        <v>3.4784881500731202</v>
      </c>
      <c r="W1041" s="16">
        <v>-8.4509061377186806E-2</v>
      </c>
      <c r="X1041" s="18">
        <v>2.0825789796241798</v>
      </c>
      <c r="Y1041" s="16">
        <v>-5.6078165878304498E-2</v>
      </c>
      <c r="Z1041" s="15">
        <v>262524.59999999998</v>
      </c>
      <c r="AA1041" s="16">
        <v>0.34984990304358199</v>
      </c>
      <c r="AB1041" s="17">
        <v>75605.039999999994</v>
      </c>
      <c r="AC1041" s="16">
        <v>0.41089688430912902</v>
      </c>
      <c r="AD1041" s="17">
        <v>127009.45</v>
      </c>
      <c r="AE1041" s="16">
        <v>0.38043186695279002</v>
      </c>
      <c r="AF1041" s="18">
        <v>3.4723161313055302</v>
      </c>
      <c r="AG1041" s="16">
        <v>-4.3268208998448202E-2</v>
      </c>
      <c r="AH1041" s="18">
        <v>2.0669690326192298</v>
      </c>
      <c r="AI1041" s="16">
        <v>-2.2153910411178E-2</v>
      </c>
      <c r="AJ1041" s="15">
        <v>572557.81999999995</v>
      </c>
      <c r="AK1041" s="16">
        <v>0.47686356071880798</v>
      </c>
      <c r="AL1041" s="17">
        <v>152952.23000000001</v>
      </c>
      <c r="AM1041" s="16">
        <v>0.373476547567617</v>
      </c>
      <c r="AN1041" s="17">
        <v>261260.41</v>
      </c>
      <c r="AO1041" s="16">
        <v>0.33872345545267102</v>
      </c>
      <c r="AP1041" s="18">
        <v>3.7433767392603601</v>
      </c>
      <c r="AQ1041" s="16">
        <v>7.5273955958175001E-2</v>
      </c>
      <c r="AR1041" s="18">
        <v>2.1915215550645399</v>
      </c>
      <c r="AS1041" s="16">
        <v>0.10318793228242</v>
      </c>
    </row>
    <row r="1042" spans="1:45" x14ac:dyDescent="0.2">
      <c r="A1042" s="123"/>
      <c r="B1042" s="29"/>
      <c r="C1042" s="29"/>
      <c r="D1042" s="29"/>
      <c r="E1042" s="14" t="s">
        <v>282</v>
      </c>
      <c r="F1042" s="15">
        <v>66226.19</v>
      </c>
      <c r="G1042" s="16">
        <v>-9.8528119223826496E-2</v>
      </c>
      <c r="H1042" s="17">
        <v>10640.86</v>
      </c>
      <c r="I1042" s="16">
        <v>-0.144323438898454</v>
      </c>
      <c r="J1042" s="17">
        <v>19295.54</v>
      </c>
      <c r="K1042" s="16">
        <v>-0.114524421829769</v>
      </c>
      <c r="L1042" s="18">
        <v>6.2237629289361998</v>
      </c>
      <c r="M1042" s="16">
        <v>5.3519427499186298E-2</v>
      </c>
      <c r="N1042" s="18">
        <v>3.4322019492587401</v>
      </c>
      <c r="O1042" s="16">
        <v>1.8065210379938499E-2</v>
      </c>
      <c r="P1042" s="15">
        <v>211936.54</v>
      </c>
      <c r="Q1042" s="16">
        <v>-2.8664178324658899E-2</v>
      </c>
      <c r="R1042" s="17">
        <v>34317.58</v>
      </c>
      <c r="S1042" s="16">
        <v>-5.24489378368743E-2</v>
      </c>
      <c r="T1042" s="17">
        <v>61805.3</v>
      </c>
      <c r="U1042" s="16">
        <v>-3.40159764432642E-2</v>
      </c>
      <c r="V1042" s="18">
        <v>6.1757425785850897</v>
      </c>
      <c r="W1042" s="16">
        <v>2.5101295816099101E-2</v>
      </c>
      <c r="X1042" s="18">
        <v>3.4290997697608501</v>
      </c>
      <c r="Y1042" s="16">
        <v>5.5402553128156796E-3</v>
      </c>
      <c r="Z1042" s="15">
        <v>409626.2</v>
      </c>
      <c r="AA1042" s="16">
        <v>3.5562679312667003E-2</v>
      </c>
      <c r="AB1042" s="17">
        <v>66734.77</v>
      </c>
      <c r="AC1042" s="16">
        <v>3.1823121081269702E-2</v>
      </c>
      <c r="AD1042" s="17">
        <v>119977.48</v>
      </c>
      <c r="AE1042" s="16">
        <v>2.5551891083725398E-2</v>
      </c>
      <c r="AF1042" s="18">
        <v>6.1381226008570904</v>
      </c>
      <c r="AG1042" s="16">
        <v>3.6242241087585799E-3</v>
      </c>
      <c r="AH1042" s="18">
        <v>3.4141923967731298</v>
      </c>
      <c r="AI1042" s="16">
        <v>9.7613668464528597E-3</v>
      </c>
      <c r="AJ1042" s="15">
        <v>887647.78</v>
      </c>
      <c r="AK1042" s="16">
        <v>0.148888683467996</v>
      </c>
      <c r="AL1042" s="17">
        <v>147076.18</v>
      </c>
      <c r="AM1042" s="16">
        <v>0.23941662983348599</v>
      </c>
      <c r="AN1042" s="17">
        <v>260153.87</v>
      </c>
      <c r="AO1042" s="16">
        <v>0.13362738503221899</v>
      </c>
      <c r="AP1042" s="18">
        <v>6.0352925946268101</v>
      </c>
      <c r="AQ1042" s="16">
        <v>-7.3040771106687705E-2</v>
      </c>
      <c r="AR1042" s="18">
        <v>3.4120106689168201</v>
      </c>
      <c r="AS1042" s="16">
        <v>1.34623586526567E-2</v>
      </c>
    </row>
    <row r="1043" spans="1:45" x14ac:dyDescent="0.2">
      <c r="A1043" s="123"/>
      <c r="B1043" s="29"/>
      <c r="C1043" s="29"/>
      <c r="D1043" s="29"/>
      <c r="E1043" s="14" t="s">
        <v>283</v>
      </c>
      <c r="F1043" s="15">
        <v>80505.789999999994</v>
      </c>
      <c r="G1043" s="16">
        <v>0.100830458731604</v>
      </c>
      <c r="H1043" s="17">
        <v>11421.82</v>
      </c>
      <c r="I1043" s="16">
        <v>-0.36462492698801202</v>
      </c>
      <c r="J1043" s="17">
        <v>23086.23</v>
      </c>
      <c r="K1043" s="16">
        <v>2.7422279879216999E-2</v>
      </c>
      <c r="L1043" s="18">
        <v>7.0484204793982004</v>
      </c>
      <c r="M1043" s="16">
        <v>0.73256790436101005</v>
      </c>
      <c r="N1043" s="18">
        <v>3.4871778545046102</v>
      </c>
      <c r="O1043" s="16">
        <v>7.1448887463309102E-2</v>
      </c>
      <c r="P1043" s="15">
        <v>249972.99</v>
      </c>
      <c r="Q1043" s="16">
        <v>0.140542887723138</v>
      </c>
      <c r="R1043" s="17">
        <v>35527.19</v>
      </c>
      <c r="S1043" s="16">
        <v>-0.31851342460182702</v>
      </c>
      <c r="T1043" s="17">
        <v>71538.19</v>
      </c>
      <c r="U1043" s="16">
        <v>6.9259070211323798E-2</v>
      </c>
      <c r="V1043" s="18">
        <v>7.0361036152873302</v>
      </c>
      <c r="W1043" s="16">
        <v>0.67361020583091102</v>
      </c>
      <c r="X1043" s="18">
        <v>3.4942593599306901</v>
      </c>
      <c r="Y1043" s="16">
        <v>6.66665539696812E-2</v>
      </c>
      <c r="Z1043" s="15">
        <v>482776.81</v>
      </c>
      <c r="AA1043" s="16">
        <v>0.23730959272900601</v>
      </c>
      <c r="AB1043" s="17">
        <v>79925.97</v>
      </c>
      <c r="AC1043" s="16">
        <v>-0.20295186944784299</v>
      </c>
      <c r="AD1043" s="17">
        <v>139920.16</v>
      </c>
      <c r="AE1043" s="16">
        <v>0.17009921580361401</v>
      </c>
      <c r="AF1043" s="18">
        <v>6.0402996673046303</v>
      </c>
      <c r="AG1043" s="16">
        <v>0.55236496429877702</v>
      </c>
      <c r="AH1043" s="18">
        <v>3.4503734844213998</v>
      </c>
      <c r="AI1043" s="16">
        <v>5.7439895709385097E-2</v>
      </c>
      <c r="AJ1043" s="15">
        <v>1040074.82</v>
      </c>
      <c r="AK1043" s="16">
        <v>0.434309997377194</v>
      </c>
      <c r="AL1043" s="17">
        <v>206332.46</v>
      </c>
      <c r="AM1043" s="16">
        <v>-1.5504815084540401E-2</v>
      </c>
      <c r="AN1043" s="17">
        <v>306225.89</v>
      </c>
      <c r="AO1043" s="16">
        <v>0.32207906858208302</v>
      </c>
      <c r="AP1043" s="18">
        <v>5.0407716749948097</v>
      </c>
      <c r="AQ1043" s="16">
        <v>0.45689894613386201</v>
      </c>
      <c r="AR1043" s="18">
        <v>3.3964300667066398</v>
      </c>
      <c r="AS1043" s="16">
        <v>8.4889725177691194E-2</v>
      </c>
    </row>
    <row r="1044" spans="1:45" x14ac:dyDescent="0.2">
      <c r="A1044" s="123"/>
      <c r="B1044" s="29"/>
      <c r="C1044" s="29"/>
      <c r="D1044" s="29"/>
      <c r="E1044" s="14" t="s">
        <v>284</v>
      </c>
      <c r="F1044" s="15">
        <v>149415.29</v>
      </c>
      <c r="G1044" s="16">
        <v>0.80122111258746298</v>
      </c>
      <c r="H1044" s="17">
        <v>55040.91</v>
      </c>
      <c r="I1044" s="16">
        <v>1.4302671880940101</v>
      </c>
      <c r="J1044" s="17">
        <v>88261.23</v>
      </c>
      <c r="K1044" s="16">
        <v>1.3763859028915499</v>
      </c>
      <c r="L1044" s="18">
        <v>2.7146224508279402</v>
      </c>
      <c r="M1044" s="16">
        <v>-0.25883823745317802</v>
      </c>
      <c r="N1044" s="18">
        <v>1.6928756827884699</v>
      </c>
      <c r="O1044" s="16">
        <v>-0.24203341284100199</v>
      </c>
      <c r="P1044" s="15">
        <v>454190.39</v>
      </c>
      <c r="Q1044" s="16">
        <v>0.59394573472047696</v>
      </c>
      <c r="R1044" s="17">
        <v>157991.07999999999</v>
      </c>
      <c r="S1044" s="16">
        <v>0.85124608785010103</v>
      </c>
      <c r="T1044" s="17">
        <v>256225.34</v>
      </c>
      <c r="U1044" s="16">
        <v>0.84663065396331505</v>
      </c>
      <c r="V1044" s="18">
        <v>2.8747850195087001</v>
      </c>
      <c r="W1044" s="16">
        <v>-0.138987655297862</v>
      </c>
      <c r="X1044" s="18">
        <v>1.7726208890970701</v>
      </c>
      <c r="Y1044" s="16">
        <v>-0.13683565725529101</v>
      </c>
      <c r="Z1044" s="15">
        <v>843699.69</v>
      </c>
      <c r="AA1044" s="16">
        <v>0.52446969909826402</v>
      </c>
      <c r="AB1044" s="17">
        <v>301484.2</v>
      </c>
      <c r="AC1044" s="16">
        <v>0.64595367896204803</v>
      </c>
      <c r="AD1044" s="17">
        <v>490901.38</v>
      </c>
      <c r="AE1044" s="16">
        <v>0.65387830508575095</v>
      </c>
      <c r="AF1044" s="18">
        <v>2.7984872507415002</v>
      </c>
      <c r="AG1044" s="16">
        <v>-7.3807654137869202E-2</v>
      </c>
      <c r="AH1044" s="18">
        <v>1.7186745125874401</v>
      </c>
      <c r="AI1044" s="16">
        <v>-7.8245542969848106E-2</v>
      </c>
      <c r="AJ1044" s="15">
        <v>1664450.96</v>
      </c>
      <c r="AK1044" s="16">
        <v>0.575825703032109</v>
      </c>
      <c r="AL1044" s="17">
        <v>557130.94999999995</v>
      </c>
      <c r="AM1044" s="16">
        <v>0.436180938124895</v>
      </c>
      <c r="AN1044" s="17">
        <v>910269.2</v>
      </c>
      <c r="AO1044" s="16">
        <v>0.44453565073700801</v>
      </c>
      <c r="AP1044" s="18">
        <v>2.98753993114186</v>
      </c>
      <c r="AQ1044" s="16">
        <v>9.7233406460286706E-2</v>
      </c>
      <c r="AR1044" s="18">
        <v>1.82852606679431</v>
      </c>
      <c r="AS1044" s="16">
        <v>9.0887374242453606E-2</v>
      </c>
    </row>
    <row r="1045" spans="1:45" x14ac:dyDescent="0.2">
      <c r="A1045" s="123"/>
      <c r="B1045" s="29"/>
      <c r="C1045" s="29"/>
      <c r="D1045" s="29"/>
      <c r="E1045" s="14" t="s">
        <v>285</v>
      </c>
      <c r="F1045" s="15">
        <v>90306.69</v>
      </c>
      <c r="G1045" s="16">
        <v>0.94078716622223202</v>
      </c>
      <c r="H1045" s="17">
        <v>39401.43</v>
      </c>
      <c r="I1045" s="16">
        <v>1.7724271718962099</v>
      </c>
      <c r="J1045" s="17">
        <v>61792.81</v>
      </c>
      <c r="K1045" s="16">
        <v>1.69197519435229</v>
      </c>
      <c r="L1045" s="18">
        <v>2.2919647840192598</v>
      </c>
      <c r="M1045" s="16">
        <v>-0.29996820623611697</v>
      </c>
      <c r="N1045" s="18">
        <v>1.46144332973367</v>
      </c>
      <c r="O1045" s="16">
        <v>-0.27904715827472598</v>
      </c>
      <c r="P1045" s="15">
        <v>285727.71000000002</v>
      </c>
      <c r="Q1045" s="16">
        <v>0.54109777114797897</v>
      </c>
      <c r="R1045" s="17">
        <v>116600.82</v>
      </c>
      <c r="S1045" s="16">
        <v>0.900465529285707</v>
      </c>
      <c r="T1045" s="17">
        <v>185393.32</v>
      </c>
      <c r="U1045" s="16">
        <v>0.87599243221265899</v>
      </c>
      <c r="V1045" s="18">
        <v>2.4504777067605499</v>
      </c>
      <c r="W1045" s="16">
        <v>-0.18909459424544101</v>
      </c>
      <c r="X1045" s="18">
        <v>1.5411974390447301</v>
      </c>
      <c r="Y1045" s="16">
        <v>-0.17851599788688099</v>
      </c>
      <c r="Z1045" s="15">
        <v>514975.74</v>
      </c>
      <c r="AA1045" s="16">
        <v>0.339719944757232</v>
      </c>
      <c r="AB1045" s="17">
        <v>218746.36</v>
      </c>
      <c r="AC1045" s="16">
        <v>0.56940358944895497</v>
      </c>
      <c r="AD1045" s="17">
        <v>349112.17</v>
      </c>
      <c r="AE1045" s="16">
        <v>0.55892376833798196</v>
      </c>
      <c r="AF1045" s="18">
        <v>2.3542139855492898</v>
      </c>
      <c r="AG1045" s="16">
        <v>-0.146350910776475</v>
      </c>
      <c r="AH1045" s="18">
        <v>1.47510108284108</v>
      </c>
      <c r="AI1045" s="16">
        <v>-0.14061227882518601</v>
      </c>
      <c r="AJ1045" s="15">
        <v>1026781.82</v>
      </c>
      <c r="AK1045" s="16">
        <v>0.252170004038893</v>
      </c>
      <c r="AL1045" s="17">
        <v>414303.17</v>
      </c>
      <c r="AM1045" s="16">
        <v>0.28563560369733898</v>
      </c>
      <c r="AN1045" s="17">
        <v>662945.93000000005</v>
      </c>
      <c r="AO1045" s="16">
        <v>0.27919581456214398</v>
      </c>
      <c r="AP1045" s="18">
        <v>2.4783344525218101</v>
      </c>
      <c r="AQ1045" s="16">
        <v>-2.6030392719525699E-2</v>
      </c>
      <c r="AR1045" s="18">
        <v>1.5488168394065001</v>
      </c>
      <c r="AS1045" s="16">
        <v>-2.1127188047048402E-2</v>
      </c>
    </row>
    <row r="1046" spans="1:45" x14ac:dyDescent="0.2">
      <c r="A1046" s="123"/>
      <c r="B1046" s="29"/>
      <c r="C1046" s="29"/>
      <c r="D1046" s="29"/>
      <c r="E1046" s="14" t="s">
        <v>286</v>
      </c>
      <c r="F1046" s="15">
        <v>46809.47</v>
      </c>
      <c r="G1046" s="16">
        <v>-2.4363061938119199E-2</v>
      </c>
      <c r="H1046" s="17">
        <v>8650.51</v>
      </c>
      <c r="I1046" s="16">
        <v>1.6592395162010699E-2</v>
      </c>
      <c r="J1046" s="17">
        <v>12983.02</v>
      </c>
      <c r="K1046" s="16">
        <v>6.5495784794247702E-3</v>
      </c>
      <c r="L1046" s="18">
        <v>5.4111803812723203</v>
      </c>
      <c r="M1046" s="16">
        <v>-4.0286999288050802E-2</v>
      </c>
      <c r="N1046" s="18">
        <v>3.60543771788074</v>
      </c>
      <c r="O1046" s="16">
        <v>-3.0711493083374199E-2</v>
      </c>
      <c r="P1046" s="15">
        <v>149326.69</v>
      </c>
      <c r="Q1046" s="16">
        <v>4.0733060862872102E-2</v>
      </c>
      <c r="R1046" s="17">
        <v>28016.44</v>
      </c>
      <c r="S1046" s="16">
        <v>9.85706180107698E-2</v>
      </c>
      <c r="T1046" s="17">
        <v>40996.17</v>
      </c>
      <c r="U1046" s="16">
        <v>5.1124012940801801E-2</v>
      </c>
      <c r="V1046" s="18">
        <v>5.3299666195990598</v>
      </c>
      <c r="W1046" s="16">
        <v>-5.2648010241368698E-2</v>
      </c>
      <c r="X1046" s="18">
        <v>3.6424546488123202</v>
      </c>
      <c r="Y1046" s="16">
        <v>-9.8855624550505602E-3</v>
      </c>
      <c r="Z1046" s="15">
        <v>298949.21000000002</v>
      </c>
      <c r="AA1046" s="16">
        <v>-1.9517089490038199E-2</v>
      </c>
      <c r="AB1046" s="17">
        <v>55145.82</v>
      </c>
      <c r="AC1046" s="16">
        <v>3.1770847560626501E-2</v>
      </c>
      <c r="AD1046" s="17">
        <v>81327.490000000005</v>
      </c>
      <c r="AE1046" s="16">
        <v>-1.1885442240777E-2</v>
      </c>
      <c r="AF1046" s="18">
        <v>5.4210674535259402</v>
      </c>
      <c r="AG1046" s="16">
        <v>-4.9708651074919202E-2</v>
      </c>
      <c r="AH1046" s="18">
        <v>3.6758691310896201</v>
      </c>
      <c r="AI1046" s="16">
        <v>-7.7234437943792004E-3</v>
      </c>
      <c r="AJ1046" s="15">
        <v>727600.17</v>
      </c>
      <c r="AK1046" s="16">
        <v>-3.6318506036557202E-2</v>
      </c>
      <c r="AL1046" s="17">
        <v>130673.24</v>
      </c>
      <c r="AM1046" s="16">
        <v>1.6507036415984801E-2</v>
      </c>
      <c r="AN1046" s="17">
        <v>193164.08</v>
      </c>
      <c r="AO1046" s="16">
        <v>-4.76576724083572E-2</v>
      </c>
      <c r="AP1046" s="18">
        <v>5.5680885390153296</v>
      </c>
      <c r="AQ1046" s="16">
        <v>-5.1967709578081403E-2</v>
      </c>
      <c r="AR1046" s="18">
        <v>3.7667467471177898</v>
      </c>
      <c r="AS1046" s="16">
        <v>1.19066075751095E-2</v>
      </c>
    </row>
    <row r="1047" spans="1:45" x14ac:dyDescent="0.2">
      <c r="A1047" s="123"/>
      <c r="B1047" s="29"/>
      <c r="C1047" s="29"/>
      <c r="D1047" s="29"/>
      <c r="E1047" s="14" t="s">
        <v>287</v>
      </c>
      <c r="F1047" s="15">
        <v>52011.59</v>
      </c>
      <c r="G1047" s="16">
        <v>-1.2741715237175899E-2</v>
      </c>
      <c r="H1047" s="17">
        <v>11453.7</v>
      </c>
      <c r="I1047" s="16">
        <v>1.50326965359131E-2</v>
      </c>
      <c r="J1047" s="17">
        <v>15398.79</v>
      </c>
      <c r="K1047" s="16">
        <v>-3.54288513372574E-2</v>
      </c>
      <c r="L1047" s="18">
        <v>4.5410295363070396</v>
      </c>
      <c r="M1047" s="16">
        <v>-2.73630710300043E-2</v>
      </c>
      <c r="N1047" s="18">
        <v>3.3776413601328401</v>
      </c>
      <c r="O1047" s="16">
        <v>2.3520438208767001E-2</v>
      </c>
      <c r="P1047" s="15">
        <v>164679.87</v>
      </c>
      <c r="Q1047" s="16">
        <v>-1.8317326134639302E-2</v>
      </c>
      <c r="R1047" s="17">
        <v>36355.279999999999</v>
      </c>
      <c r="S1047" s="16">
        <v>2.2312706330950501E-2</v>
      </c>
      <c r="T1047" s="17">
        <v>49380.6</v>
      </c>
      <c r="U1047" s="16">
        <v>-2.7758362495634001E-2</v>
      </c>
      <c r="V1047" s="18">
        <v>4.5297373586450203</v>
      </c>
      <c r="W1047" s="16">
        <v>-3.9743252934231602E-2</v>
      </c>
      <c r="X1047" s="18">
        <v>3.3349102684049998</v>
      </c>
      <c r="Y1047" s="16">
        <v>9.7105863365703603E-3</v>
      </c>
      <c r="Z1047" s="15">
        <v>345089.01</v>
      </c>
      <c r="AA1047" s="16">
        <v>-9.9891490563257607E-2</v>
      </c>
      <c r="AB1047" s="17">
        <v>79348.44</v>
      </c>
      <c r="AC1047" s="16">
        <v>-5.44049033197892E-2</v>
      </c>
      <c r="AD1047" s="17">
        <v>104942.37</v>
      </c>
      <c r="AE1047" s="16">
        <v>-0.140901427337039</v>
      </c>
      <c r="AF1047" s="18">
        <v>4.34903332693119</v>
      </c>
      <c r="AG1047" s="16">
        <v>-4.8103662342542299E-2</v>
      </c>
      <c r="AH1047" s="18">
        <v>3.2883668436304601</v>
      </c>
      <c r="AI1047" s="16">
        <v>4.7736008507920202E-2</v>
      </c>
      <c r="AJ1047" s="15">
        <v>872345.15</v>
      </c>
      <c r="AK1047" s="16">
        <v>-5.3307510285075799E-2</v>
      </c>
      <c r="AL1047" s="17">
        <v>190799.53</v>
      </c>
      <c r="AM1047" s="16">
        <v>-3.3276351555696797E-2</v>
      </c>
      <c r="AN1047" s="17">
        <v>260712.28</v>
      </c>
      <c r="AO1047" s="16">
        <v>-9.6217674057434394E-2</v>
      </c>
      <c r="AP1047" s="18">
        <v>4.57205083261998</v>
      </c>
      <c r="AQ1047" s="16">
        <v>-2.0720666926493599E-2</v>
      </c>
      <c r="AR1047" s="18">
        <v>3.34600713859738</v>
      </c>
      <c r="AS1047" s="16">
        <v>4.7478427648612299E-2</v>
      </c>
    </row>
    <row r="1048" spans="1:45" x14ac:dyDescent="0.2">
      <c r="A1048" s="123"/>
      <c r="B1048" s="29"/>
      <c r="C1048" s="29"/>
      <c r="D1048" s="29"/>
      <c r="E1048" s="14" t="s">
        <v>288</v>
      </c>
      <c r="F1048" s="15">
        <v>70378.69</v>
      </c>
      <c r="G1048" s="16">
        <v>-4.4474835603981099E-2</v>
      </c>
      <c r="H1048" s="17">
        <v>9622.35</v>
      </c>
      <c r="I1048" s="16">
        <v>-7.3371622051065705E-2</v>
      </c>
      <c r="J1048" s="17">
        <v>20042.77</v>
      </c>
      <c r="K1048" s="16">
        <v>-5.97700038654813E-2</v>
      </c>
      <c r="L1048" s="18">
        <v>7.3140854365097896</v>
      </c>
      <c r="M1048" s="16">
        <v>3.11848710170596E-2</v>
      </c>
      <c r="N1048" s="18">
        <v>3.5114253169596799</v>
      </c>
      <c r="O1048" s="16">
        <v>1.62674753245288E-2</v>
      </c>
      <c r="P1048" s="15">
        <v>216050.38</v>
      </c>
      <c r="Q1048" s="16">
        <v>7.7293944655440596E-3</v>
      </c>
      <c r="R1048" s="17">
        <v>30009.37</v>
      </c>
      <c r="S1048" s="16">
        <v>8.5816946477502397E-3</v>
      </c>
      <c r="T1048" s="17">
        <v>62155.24</v>
      </c>
      <c r="U1048" s="16">
        <v>1.88149337317987E-2</v>
      </c>
      <c r="V1048" s="18">
        <v>7.1994307111412201</v>
      </c>
      <c r="W1048" s="16">
        <v>-8.4504823627969702E-4</v>
      </c>
      <c r="X1048" s="18">
        <v>3.4759801426235302</v>
      </c>
      <c r="Y1048" s="16">
        <v>-1.08808174077794E-2</v>
      </c>
      <c r="Z1048" s="15">
        <v>415793.63</v>
      </c>
      <c r="AA1048" s="16">
        <v>0.172424927139639</v>
      </c>
      <c r="AB1048" s="17">
        <v>57971.65</v>
      </c>
      <c r="AC1048" s="16">
        <v>0.16190739799477</v>
      </c>
      <c r="AD1048" s="17">
        <v>120123.7</v>
      </c>
      <c r="AE1048" s="16">
        <v>0.171758828792306</v>
      </c>
      <c r="AF1048" s="18">
        <v>7.1723614904871598</v>
      </c>
      <c r="AG1048" s="16">
        <v>9.0519512682513403E-3</v>
      </c>
      <c r="AH1048" s="18">
        <v>3.4613788120079598</v>
      </c>
      <c r="AI1048" s="16">
        <v>5.6846027609593096E-4</v>
      </c>
      <c r="AJ1048" s="15">
        <v>865259.41</v>
      </c>
      <c r="AK1048" s="16">
        <v>0.57104416878414099</v>
      </c>
      <c r="AL1048" s="17">
        <v>119997.14</v>
      </c>
      <c r="AM1048" s="16">
        <v>0.50264666212272202</v>
      </c>
      <c r="AN1048" s="17">
        <v>249204.88</v>
      </c>
      <c r="AO1048" s="16">
        <v>0.51442126813525002</v>
      </c>
      <c r="AP1048" s="18">
        <v>7.21066693756201</v>
      </c>
      <c r="AQ1048" s="16">
        <v>4.5518023887796397E-2</v>
      </c>
      <c r="AR1048" s="18">
        <v>3.4720805226607099</v>
      </c>
      <c r="AS1048" s="16">
        <v>3.7389134608901101E-2</v>
      </c>
    </row>
    <row r="1049" spans="1:45" x14ac:dyDescent="0.2">
      <c r="A1049" s="123"/>
      <c r="B1049" s="29"/>
      <c r="C1049" s="29"/>
      <c r="D1049" s="29"/>
      <c r="E1049" s="14" t="s">
        <v>289</v>
      </c>
      <c r="F1049" s="15">
        <v>46397.77</v>
      </c>
      <c r="G1049" s="16">
        <v>0.32815623303048602</v>
      </c>
      <c r="H1049" s="17">
        <v>14522.42</v>
      </c>
      <c r="I1049" s="16">
        <v>0.85173067163779503</v>
      </c>
      <c r="J1049" s="17">
        <v>24168.27</v>
      </c>
      <c r="K1049" s="16">
        <v>0.77233507377313704</v>
      </c>
      <c r="L1049" s="18">
        <v>3.19490622086402</v>
      </c>
      <c r="M1049" s="16">
        <v>-0.28274869916380702</v>
      </c>
      <c r="N1049" s="18">
        <v>1.91978035664117</v>
      </c>
      <c r="O1049" s="16">
        <v>-0.250617869789732</v>
      </c>
      <c r="P1049" s="15">
        <v>135977.85</v>
      </c>
      <c r="Q1049" s="16">
        <v>0.18748655127074801</v>
      </c>
      <c r="R1049" s="17">
        <v>39094.35</v>
      </c>
      <c r="S1049" s="16">
        <v>0.36490656719679998</v>
      </c>
      <c r="T1049" s="17">
        <v>66082.06</v>
      </c>
      <c r="U1049" s="16">
        <v>0.34262126846529201</v>
      </c>
      <c r="V1049" s="18">
        <v>3.4781969773125798</v>
      </c>
      <c r="W1049" s="16">
        <v>-0.12998693111311699</v>
      </c>
      <c r="X1049" s="18">
        <v>2.0577120325849401</v>
      </c>
      <c r="Y1049" s="16">
        <v>-0.115546149043113</v>
      </c>
      <c r="Z1049" s="15">
        <v>264251.51</v>
      </c>
      <c r="AA1049" s="16">
        <v>0.27272461498434097</v>
      </c>
      <c r="AB1049" s="17">
        <v>77879.53</v>
      </c>
      <c r="AC1049" s="16">
        <v>0.35423913489541298</v>
      </c>
      <c r="AD1049" s="17">
        <v>132128.69</v>
      </c>
      <c r="AE1049" s="16">
        <v>0.35977296207756998</v>
      </c>
      <c r="AF1049" s="18">
        <v>3.3930804410350199</v>
      </c>
      <c r="AG1049" s="16">
        <v>-6.0192116599382797E-2</v>
      </c>
      <c r="AH1049" s="18">
        <v>1.99995557361539</v>
      </c>
      <c r="AI1049" s="16">
        <v>-6.4016824514755696E-2</v>
      </c>
      <c r="AJ1049" s="15">
        <v>557770.19999999995</v>
      </c>
      <c r="AK1049" s="16">
        <v>0.48906603260780301</v>
      </c>
      <c r="AL1049" s="17">
        <v>153220.32</v>
      </c>
      <c r="AM1049" s="16">
        <v>0.34926998499620598</v>
      </c>
      <c r="AN1049" s="17">
        <v>262594.55</v>
      </c>
      <c r="AO1049" s="16">
        <v>0.36411874541691303</v>
      </c>
      <c r="AP1049" s="18">
        <v>3.6403148094195301</v>
      </c>
      <c r="AQ1049" s="16">
        <v>0.103608654432486</v>
      </c>
      <c r="AR1049" s="18">
        <v>2.1240737859944199</v>
      </c>
      <c r="AS1049" s="16">
        <v>9.1595608967827105E-2</v>
      </c>
    </row>
    <row r="1050" spans="1:45" x14ac:dyDescent="0.2">
      <c r="A1050" s="123"/>
      <c r="B1050" s="29"/>
      <c r="C1050" s="29"/>
      <c r="D1050" s="29"/>
      <c r="E1050" s="14" t="s">
        <v>290</v>
      </c>
      <c r="F1050" s="15">
        <v>31272.09</v>
      </c>
      <c r="G1050" s="16">
        <v>0.28265496344452101</v>
      </c>
      <c r="H1050" s="17">
        <v>5715.93</v>
      </c>
      <c r="I1050" s="16">
        <v>0.28779508577144702</v>
      </c>
      <c r="J1050" s="17">
        <v>8687.27</v>
      </c>
      <c r="K1050" s="16">
        <v>0.28675704939352298</v>
      </c>
      <c r="L1050" s="18">
        <v>5.47104145782051</v>
      </c>
      <c r="M1050" s="16">
        <v>-3.9914132176141204E-3</v>
      </c>
      <c r="N1050" s="18">
        <v>3.59976033897876</v>
      </c>
      <c r="O1050" s="16">
        <v>-3.1879257634034302E-3</v>
      </c>
      <c r="P1050" s="15">
        <v>89901.759999999995</v>
      </c>
      <c r="Q1050" s="16">
        <v>0.175228805640569</v>
      </c>
      <c r="R1050" s="17">
        <v>16694.490000000002</v>
      </c>
      <c r="S1050" s="16">
        <v>0.22690543610306199</v>
      </c>
      <c r="T1050" s="17">
        <v>24612.01</v>
      </c>
      <c r="U1050" s="16">
        <v>0.113582973933156</v>
      </c>
      <c r="V1050" s="18">
        <v>5.3851156878706696</v>
      </c>
      <c r="W1050" s="16">
        <v>-4.2119489360671197E-2</v>
      </c>
      <c r="X1050" s="18">
        <v>3.6527597705347898</v>
      </c>
      <c r="Y1050" s="16">
        <v>5.5358094682142298E-2</v>
      </c>
      <c r="Z1050" s="15">
        <v>176162.61</v>
      </c>
      <c r="AA1050" s="16">
        <v>0.15595206754607699</v>
      </c>
      <c r="AB1050" s="17">
        <v>31693.85</v>
      </c>
      <c r="AC1050" s="16">
        <v>0.22249762685295399</v>
      </c>
      <c r="AD1050" s="17">
        <v>47685.56</v>
      </c>
      <c r="AE1050" s="16">
        <v>9.6011401970246102E-2</v>
      </c>
      <c r="AF1050" s="18">
        <v>5.5582584633927397</v>
      </c>
      <c r="AG1050" s="16">
        <v>-5.4434101011864001E-2</v>
      </c>
      <c r="AH1050" s="18">
        <v>3.69425482263394</v>
      </c>
      <c r="AI1050" s="16">
        <v>5.46898193468408E-2</v>
      </c>
      <c r="AJ1050" s="15">
        <v>350250.26</v>
      </c>
      <c r="AK1050" s="16">
        <v>7.3688382173064504E-2</v>
      </c>
      <c r="AL1050" s="17">
        <v>61807.63</v>
      </c>
      <c r="AM1050" s="16">
        <v>0.31657562186140398</v>
      </c>
      <c r="AN1050" s="17">
        <v>95679.34</v>
      </c>
      <c r="AO1050" s="16">
        <v>3.2919460982461297E-2</v>
      </c>
      <c r="AP1050" s="18">
        <v>5.6667802988077698</v>
      </c>
      <c r="AQ1050" s="16">
        <v>-0.184484077978704</v>
      </c>
      <c r="AR1050" s="18">
        <v>3.6606676007589498</v>
      </c>
      <c r="AS1050" s="16">
        <v>3.9469603130360097E-2</v>
      </c>
    </row>
    <row r="1051" spans="1:45" x14ac:dyDescent="0.2">
      <c r="A1051" s="123"/>
      <c r="B1051" s="29"/>
      <c r="C1051" s="29"/>
      <c r="D1051" s="29"/>
      <c r="E1051" s="14" t="s">
        <v>291</v>
      </c>
      <c r="F1051" s="15">
        <v>17112.8</v>
      </c>
      <c r="G1051" s="16">
        <v>-6.0428552368831601E-2</v>
      </c>
      <c r="H1051" s="17">
        <v>2465.73</v>
      </c>
      <c r="I1051" s="16">
        <v>-0.14022853038296401</v>
      </c>
      <c r="J1051" s="17">
        <v>5127.38</v>
      </c>
      <c r="K1051" s="16">
        <v>-0.135784823503832</v>
      </c>
      <c r="L1051" s="18">
        <v>6.9402570435530198</v>
      </c>
      <c r="M1051" s="16">
        <v>9.2815336207513102E-2</v>
      </c>
      <c r="N1051" s="18">
        <v>3.3375330090611599</v>
      </c>
      <c r="O1051" s="16">
        <v>8.7196190467889095E-2</v>
      </c>
      <c r="P1051" s="15">
        <v>59227.27</v>
      </c>
      <c r="Q1051" s="16">
        <v>6.0379043452121701E-2</v>
      </c>
      <c r="R1051" s="17">
        <v>9053.4699999999993</v>
      </c>
      <c r="S1051" s="16">
        <v>-5.1153733728058898E-3</v>
      </c>
      <c r="T1051" s="17">
        <v>18708.310000000001</v>
      </c>
      <c r="U1051" s="16">
        <v>4.3570809275707703E-3</v>
      </c>
      <c r="V1051" s="18">
        <v>6.5419413771736101</v>
      </c>
      <c r="W1051" s="16">
        <v>6.58311678279353E-2</v>
      </c>
      <c r="X1051" s="18">
        <v>3.16582684379294</v>
      </c>
      <c r="Y1051" s="16">
        <v>5.5778929215903897E-2</v>
      </c>
      <c r="Z1051" s="15">
        <v>117107.08</v>
      </c>
      <c r="AA1051" s="16">
        <v>8.5052905407915894E-2</v>
      </c>
      <c r="AB1051" s="17">
        <v>18631.740000000002</v>
      </c>
      <c r="AC1051" s="16">
        <v>6.4067075082538893E-2</v>
      </c>
      <c r="AD1051" s="17">
        <v>38303.919999999998</v>
      </c>
      <c r="AE1051" s="16">
        <v>6.3696397131923793E-2</v>
      </c>
      <c r="AF1051" s="18">
        <v>6.2853539175621798</v>
      </c>
      <c r="AG1051" s="16">
        <v>1.9722281439587899E-2</v>
      </c>
      <c r="AH1051" s="18">
        <v>3.0573131940542901</v>
      </c>
      <c r="AI1051" s="16">
        <v>2.0077635247779699E-2</v>
      </c>
      <c r="AJ1051" s="15">
        <v>272051.56</v>
      </c>
      <c r="AK1051" s="16">
        <v>0.19333468172141499</v>
      </c>
      <c r="AL1051" s="17">
        <v>47089.2</v>
      </c>
      <c r="AM1051" s="16">
        <v>0.276407847019284</v>
      </c>
      <c r="AN1051" s="17">
        <v>95450.45</v>
      </c>
      <c r="AO1051" s="16">
        <v>0.25073887591274302</v>
      </c>
      <c r="AP1051" s="18">
        <v>5.7773663600146099</v>
      </c>
      <c r="AQ1051" s="16">
        <v>-6.5083558904674502E-2</v>
      </c>
      <c r="AR1051" s="18">
        <v>2.8501862484671401</v>
      </c>
      <c r="AS1051" s="16">
        <v>-4.5896226060325201E-2</v>
      </c>
    </row>
    <row r="1052" spans="1:45" x14ac:dyDescent="0.2">
      <c r="A1052" s="123"/>
      <c r="B1052" s="29"/>
      <c r="C1052" s="29"/>
      <c r="D1052" s="29"/>
      <c r="E1052" s="14" t="s">
        <v>292</v>
      </c>
      <c r="F1052" s="15">
        <v>146922.88</v>
      </c>
      <c r="G1052" s="16">
        <v>-6.3408524370790198E-2</v>
      </c>
      <c r="H1052" s="17">
        <v>23243.02</v>
      </c>
      <c r="I1052" s="16">
        <v>-7.9132420905415293E-2</v>
      </c>
      <c r="J1052" s="17">
        <v>46682.04</v>
      </c>
      <c r="K1052" s="16">
        <v>-7.5771725592223699E-2</v>
      </c>
      <c r="L1052" s="18">
        <v>6.3211613637126298</v>
      </c>
      <c r="M1052" s="16">
        <v>1.70750897214616E-2</v>
      </c>
      <c r="N1052" s="18">
        <v>3.1473106145318401</v>
      </c>
      <c r="O1052" s="16">
        <v>1.3376783164695399E-2</v>
      </c>
      <c r="P1052" s="15">
        <v>484493.34</v>
      </c>
      <c r="Q1052" s="16">
        <v>4.9584618740132799E-2</v>
      </c>
      <c r="R1052" s="17">
        <v>77300.77</v>
      </c>
      <c r="S1052" s="16">
        <v>1.4694280777943901E-2</v>
      </c>
      <c r="T1052" s="17">
        <v>154781.35</v>
      </c>
      <c r="U1052" s="16">
        <v>2.0641802559824899E-2</v>
      </c>
      <c r="V1052" s="18">
        <v>6.2676392486129204</v>
      </c>
      <c r="W1052" s="16">
        <v>3.43850740298242E-2</v>
      </c>
      <c r="X1052" s="18">
        <v>3.1301790558100202</v>
      </c>
      <c r="Y1052" s="16">
        <v>2.8357466946501399E-2</v>
      </c>
      <c r="Z1052" s="15">
        <v>938484.81</v>
      </c>
      <c r="AA1052" s="16">
        <v>9.6691393864502997E-2</v>
      </c>
      <c r="AB1052" s="17">
        <v>150744.88</v>
      </c>
      <c r="AC1052" s="16">
        <v>3.8213119093046803E-2</v>
      </c>
      <c r="AD1052" s="17">
        <v>301724.34000000003</v>
      </c>
      <c r="AE1052" s="16">
        <v>4.6544185436693197E-2</v>
      </c>
      <c r="AF1052" s="18">
        <v>6.2256496539053297</v>
      </c>
      <c r="AG1052" s="16">
        <v>5.6325886945583201E-2</v>
      </c>
      <c r="AH1052" s="18">
        <v>3.1104047157746701</v>
      </c>
      <c r="AI1052" s="16">
        <v>4.7916952887072699E-2</v>
      </c>
      <c r="AJ1052" s="15">
        <v>1906420.49</v>
      </c>
      <c r="AK1052" s="16">
        <v>0.20326193710870399</v>
      </c>
      <c r="AL1052" s="17">
        <v>308953.59999999998</v>
      </c>
      <c r="AM1052" s="16">
        <v>0.10396408354825699</v>
      </c>
      <c r="AN1052" s="17">
        <v>619155.35</v>
      </c>
      <c r="AO1052" s="16">
        <v>0.117976071094972</v>
      </c>
      <c r="AP1052" s="18">
        <v>6.1705721830074198</v>
      </c>
      <c r="AQ1052" s="16">
        <v>8.9946634170645398E-2</v>
      </c>
      <c r="AR1052" s="18">
        <v>3.0790664895328801</v>
      </c>
      <c r="AS1052" s="16">
        <v>7.6285949421262295E-2</v>
      </c>
    </row>
    <row r="1053" spans="1:45" x14ac:dyDescent="0.2">
      <c r="A1053" s="123"/>
      <c r="B1053" s="29"/>
      <c r="C1053" s="29"/>
      <c r="D1053" s="29"/>
      <c r="E1053" s="14" t="s">
        <v>293</v>
      </c>
      <c r="F1053" s="15">
        <v>23223.85</v>
      </c>
      <c r="G1053" s="16">
        <v>0.25573285981704602</v>
      </c>
      <c r="H1053" s="17">
        <v>6434.57</v>
      </c>
      <c r="I1053" s="16">
        <v>0.84566776907389196</v>
      </c>
      <c r="J1053" s="17">
        <v>11041.96</v>
      </c>
      <c r="K1053" s="16">
        <v>0.68530140783159699</v>
      </c>
      <c r="L1053" s="18">
        <v>3.6092310752699901</v>
      </c>
      <c r="M1053" s="16">
        <v>-0.31963223237780197</v>
      </c>
      <c r="N1053" s="18">
        <v>2.1032362008194201</v>
      </c>
      <c r="O1053" s="16">
        <v>-0.25489122955593901</v>
      </c>
      <c r="P1053" s="15">
        <v>67353.929999999993</v>
      </c>
      <c r="Q1053" s="16">
        <v>0.17781194719513499</v>
      </c>
      <c r="R1053" s="17">
        <v>17172.55</v>
      </c>
      <c r="S1053" s="16">
        <v>0.392429132070576</v>
      </c>
      <c r="T1053" s="17">
        <v>29921.61</v>
      </c>
      <c r="U1053" s="16">
        <v>0.33975158616798801</v>
      </c>
      <c r="V1053" s="18">
        <v>3.92218569752308</v>
      </c>
      <c r="W1053" s="16">
        <v>-0.154131495766898</v>
      </c>
      <c r="X1053" s="18">
        <v>2.2510128966990699</v>
      </c>
      <c r="Y1053" s="16">
        <v>-0.120872884678599</v>
      </c>
      <c r="Z1053" s="15">
        <v>130270.23</v>
      </c>
      <c r="AA1053" s="16">
        <v>0.29377615020687797</v>
      </c>
      <c r="AB1053" s="17">
        <v>34279.870000000003</v>
      </c>
      <c r="AC1053" s="16">
        <v>0.43099792028626799</v>
      </c>
      <c r="AD1053" s="17">
        <v>59839.45</v>
      </c>
      <c r="AE1053" s="16">
        <v>0.40754095113854499</v>
      </c>
      <c r="AF1053" s="18">
        <v>3.80019615010209</v>
      </c>
      <c r="AG1053" s="16">
        <v>-9.5892361640846496E-2</v>
      </c>
      <c r="AH1053" s="18">
        <v>2.1769957778689499</v>
      </c>
      <c r="AI1053" s="16">
        <v>-8.0825215663987607E-2</v>
      </c>
      <c r="AJ1053" s="15">
        <v>274300.63</v>
      </c>
      <c r="AK1053" s="16">
        <v>0.673861958025887</v>
      </c>
      <c r="AL1053" s="17">
        <v>66519.429999999993</v>
      </c>
      <c r="AM1053" s="16">
        <v>0.44886615232784399</v>
      </c>
      <c r="AN1053" s="17">
        <v>118158.15</v>
      </c>
      <c r="AO1053" s="16">
        <v>0.48190941047275898</v>
      </c>
      <c r="AP1053" s="18">
        <v>4.1236166635823599</v>
      </c>
      <c r="AQ1053" s="16">
        <v>0.15529095309221699</v>
      </c>
      <c r="AR1053" s="18">
        <v>2.3214702498304201</v>
      </c>
      <c r="AS1053" s="16">
        <v>0.12953055442970199</v>
      </c>
    </row>
    <row r="1054" spans="1:45" x14ac:dyDescent="0.2">
      <c r="A1054" s="123"/>
      <c r="B1054" s="29"/>
      <c r="C1054" s="29"/>
      <c r="D1054" s="29"/>
      <c r="E1054" s="14" t="s">
        <v>294</v>
      </c>
      <c r="F1054" s="15">
        <v>94393.84</v>
      </c>
      <c r="G1054" s="16">
        <v>0.132698668692218</v>
      </c>
      <c r="H1054" s="17">
        <v>13247.89</v>
      </c>
      <c r="I1054" s="16">
        <v>0.43230342423691998</v>
      </c>
      <c r="J1054" s="17">
        <v>26838.99</v>
      </c>
      <c r="K1054" s="16">
        <v>0.133749930299636</v>
      </c>
      <c r="L1054" s="18">
        <v>7.12519805040652</v>
      </c>
      <c r="M1054" s="16">
        <v>-0.20917687584550801</v>
      </c>
      <c r="N1054" s="18">
        <v>3.5170414385936302</v>
      </c>
      <c r="O1054" s="16">
        <v>-9.2724293014096099E-4</v>
      </c>
      <c r="P1054" s="15">
        <v>286515.13</v>
      </c>
      <c r="Q1054" s="16">
        <v>7.6247285952856E-2</v>
      </c>
      <c r="R1054" s="17">
        <v>39454.660000000003</v>
      </c>
      <c r="S1054" s="16">
        <v>0.28201065714050799</v>
      </c>
      <c r="T1054" s="17">
        <v>80688.06</v>
      </c>
      <c r="U1054" s="16">
        <v>2.2071783870384699E-2</v>
      </c>
      <c r="V1054" s="18">
        <v>7.26188313370334</v>
      </c>
      <c r="W1054" s="16">
        <v>-0.16050051537528001</v>
      </c>
      <c r="X1054" s="18">
        <v>3.5508987327245198</v>
      </c>
      <c r="Y1054" s="16">
        <v>5.3005574498220999E-2</v>
      </c>
      <c r="Z1054" s="15">
        <v>557940.11</v>
      </c>
      <c r="AA1054" s="16">
        <v>9.2103574398273894E-2</v>
      </c>
      <c r="AB1054" s="17">
        <v>76365.17</v>
      </c>
      <c r="AC1054" s="16">
        <v>0.30243089192397399</v>
      </c>
      <c r="AD1054" s="17">
        <v>155829.43</v>
      </c>
      <c r="AE1054" s="16">
        <v>3.99944499611877E-2</v>
      </c>
      <c r="AF1054" s="18">
        <v>7.3062118502453401</v>
      </c>
      <c r="AG1054" s="16">
        <v>-0.16148827460242501</v>
      </c>
      <c r="AH1054" s="18">
        <v>3.58045402591795</v>
      </c>
      <c r="AI1054" s="16">
        <v>5.0105194733520798E-2</v>
      </c>
      <c r="AJ1054" s="15">
        <v>1106294.31</v>
      </c>
      <c r="AK1054" s="16">
        <v>6.9415061076161799E-2</v>
      </c>
      <c r="AL1054" s="17">
        <v>144081.03</v>
      </c>
      <c r="AM1054" s="16">
        <v>0.20648093680799801</v>
      </c>
      <c r="AN1054" s="17">
        <v>311062.62</v>
      </c>
      <c r="AO1054" s="16">
        <v>3.3386892528203302E-2</v>
      </c>
      <c r="AP1054" s="18">
        <v>7.6782787435653397</v>
      </c>
      <c r="AQ1054" s="16">
        <v>-0.113607991266297</v>
      </c>
      <c r="AR1054" s="18">
        <v>3.5565003278118099</v>
      </c>
      <c r="AS1054" s="16">
        <v>3.4864162501437097E-2</v>
      </c>
    </row>
    <row r="1055" spans="1:45" x14ac:dyDescent="0.2">
      <c r="A1055" s="123"/>
      <c r="B1055" s="29"/>
      <c r="C1055" s="29"/>
      <c r="D1055" s="29"/>
      <c r="E1055" s="14" t="s">
        <v>295</v>
      </c>
      <c r="F1055" s="15">
        <v>18716.88</v>
      </c>
      <c r="G1055" s="16">
        <v>-0.111498471209318</v>
      </c>
      <c r="H1055" s="17">
        <v>2427.38</v>
      </c>
      <c r="I1055" s="16">
        <v>-0.14029396139543099</v>
      </c>
      <c r="J1055" s="17">
        <v>5895.25</v>
      </c>
      <c r="K1055" s="16">
        <v>-0.12939492929125901</v>
      </c>
      <c r="L1055" s="18">
        <v>7.7107333833186402</v>
      </c>
      <c r="M1055" s="16">
        <v>3.34945770915515E-2</v>
      </c>
      <c r="N1055" s="18">
        <v>3.17490861286629</v>
      </c>
      <c r="O1055" s="16">
        <v>2.0556344873308902E-2</v>
      </c>
      <c r="P1055" s="15">
        <v>67547.149999999994</v>
      </c>
      <c r="Q1055" s="16">
        <v>-3.3353501869405999E-2</v>
      </c>
      <c r="R1055" s="17">
        <v>8964.8799999999992</v>
      </c>
      <c r="S1055" s="16">
        <v>-0.106848812835248</v>
      </c>
      <c r="T1055" s="17">
        <v>21950.79</v>
      </c>
      <c r="U1055" s="16">
        <v>-8.3125181697581693E-2</v>
      </c>
      <c r="V1055" s="18">
        <v>7.5346407313873698</v>
      </c>
      <c r="W1055" s="16">
        <v>8.2287648521352397E-2</v>
      </c>
      <c r="X1055" s="18">
        <v>3.07720815515068</v>
      </c>
      <c r="Y1055" s="16">
        <v>5.4284051469891403E-2</v>
      </c>
      <c r="Z1055" s="15">
        <v>144049.70000000001</v>
      </c>
      <c r="AA1055" s="16">
        <v>5.5192738442190997E-2</v>
      </c>
      <c r="AB1055" s="17">
        <v>19720.72</v>
      </c>
      <c r="AC1055" s="16">
        <v>1.5205911453802101E-2</v>
      </c>
      <c r="AD1055" s="17">
        <v>48762.02</v>
      </c>
      <c r="AE1055" s="16">
        <v>4.8427788979751599E-2</v>
      </c>
      <c r="AF1055" s="18">
        <v>7.30448482611183</v>
      </c>
      <c r="AG1055" s="16">
        <v>3.9387898097566001E-2</v>
      </c>
      <c r="AH1055" s="18">
        <v>2.95413725682406</v>
      </c>
      <c r="AI1055" s="16">
        <v>6.4524705788488301E-3</v>
      </c>
      <c r="AJ1055" s="15">
        <v>342860.66</v>
      </c>
      <c r="AK1055" s="16">
        <v>9.6083702961696396E-2</v>
      </c>
      <c r="AL1055" s="17">
        <v>47900.63</v>
      </c>
      <c r="AM1055" s="16">
        <v>7.7803326205824294E-2</v>
      </c>
      <c r="AN1055" s="17">
        <v>118464.89</v>
      </c>
      <c r="AO1055" s="16">
        <v>0.11090554569927299</v>
      </c>
      <c r="AP1055" s="18">
        <v>7.15774844714986</v>
      </c>
      <c r="AQ1055" s="16">
        <v>1.6960772259095001E-2</v>
      </c>
      <c r="AR1055" s="18">
        <v>2.8941964154949198</v>
      </c>
      <c r="AS1055" s="16">
        <v>-1.3342126875644201E-2</v>
      </c>
    </row>
    <row r="1056" spans="1:45" x14ac:dyDescent="0.2">
      <c r="A1056" s="123"/>
      <c r="B1056" s="29"/>
      <c r="C1056" s="29"/>
      <c r="D1056" s="29"/>
      <c r="E1056" s="14" t="s">
        <v>296</v>
      </c>
      <c r="F1056" s="15">
        <v>19843.91</v>
      </c>
      <c r="G1056" s="16">
        <v>-0.10808155310655899</v>
      </c>
      <c r="H1056" s="17">
        <v>2986.26</v>
      </c>
      <c r="I1056" s="16">
        <v>-0.108451360194894</v>
      </c>
      <c r="J1056" s="17">
        <v>5606.54</v>
      </c>
      <c r="K1056" s="16">
        <v>-0.123361738722539</v>
      </c>
      <c r="L1056" s="18">
        <v>6.6450710922692604</v>
      </c>
      <c r="M1056" s="16">
        <v>4.1479182606925501E-4</v>
      </c>
      <c r="N1056" s="18">
        <v>3.5394218180910202</v>
      </c>
      <c r="O1056" s="16">
        <v>1.7430434297624E-2</v>
      </c>
      <c r="P1056" s="15">
        <v>68548.570000000007</v>
      </c>
      <c r="Q1056" s="16">
        <v>-3.0695563618099199E-2</v>
      </c>
      <c r="R1056" s="17">
        <v>10424.700000000001</v>
      </c>
      <c r="S1056" s="16">
        <v>-1.71218992485597E-2</v>
      </c>
      <c r="T1056" s="17">
        <v>19878</v>
      </c>
      <c r="U1056" s="16">
        <v>-4.7781005918435301E-2</v>
      </c>
      <c r="V1056" s="18">
        <v>6.5755916237397702</v>
      </c>
      <c r="W1056" s="16">
        <v>-1.38101198502257E-2</v>
      </c>
      <c r="X1056" s="18">
        <v>3.4484641312003199</v>
      </c>
      <c r="Y1056" s="16">
        <v>1.79427656941618E-2</v>
      </c>
      <c r="Z1056" s="15">
        <v>137823.01</v>
      </c>
      <c r="AA1056" s="16">
        <v>-2.1696331008368801E-2</v>
      </c>
      <c r="AB1056" s="17">
        <v>21117.55</v>
      </c>
      <c r="AC1056" s="16">
        <v>5.49870908952843E-2</v>
      </c>
      <c r="AD1056" s="17">
        <v>40704.370000000003</v>
      </c>
      <c r="AE1056" s="16">
        <v>-3.0684472851362901E-2</v>
      </c>
      <c r="AF1056" s="18">
        <v>6.5264677957433497</v>
      </c>
      <c r="AG1056" s="16">
        <v>-7.2686597367345895E-2</v>
      </c>
      <c r="AH1056" s="18">
        <v>3.3859511890246701</v>
      </c>
      <c r="AI1056" s="16">
        <v>9.2726687969538601E-3</v>
      </c>
      <c r="AJ1056" s="15">
        <v>326932.67</v>
      </c>
      <c r="AK1056" s="16">
        <v>2.2893692741050901E-3</v>
      </c>
      <c r="AL1056" s="17">
        <v>50256.71</v>
      </c>
      <c r="AM1056" s="16">
        <v>0.118242406590274</v>
      </c>
      <c r="AN1056" s="17">
        <v>98128.320000000007</v>
      </c>
      <c r="AO1056" s="16">
        <v>2.1831624715107498E-2</v>
      </c>
      <c r="AP1056" s="18">
        <v>6.50525412427515</v>
      </c>
      <c r="AQ1056" s="16">
        <v>-0.103692219712657</v>
      </c>
      <c r="AR1056" s="18">
        <v>3.3316851852757701</v>
      </c>
      <c r="AS1056" s="16">
        <v>-1.9124731480542001E-2</v>
      </c>
    </row>
    <row r="1057" spans="1:45" x14ac:dyDescent="0.2">
      <c r="A1057" s="123"/>
      <c r="B1057" s="29"/>
      <c r="C1057" s="29"/>
      <c r="D1057" s="29"/>
      <c r="E1057" s="14" t="s">
        <v>297</v>
      </c>
      <c r="F1057" s="15">
        <v>21002.71</v>
      </c>
      <c r="G1057" s="16">
        <v>-6.04008260247915E-2</v>
      </c>
      <c r="H1057" s="17">
        <v>2639.39</v>
      </c>
      <c r="I1057" s="16">
        <v>-8.9595535227688206E-2</v>
      </c>
      <c r="J1057" s="17">
        <v>5756.5</v>
      </c>
      <c r="K1057" s="16">
        <v>-0.110772985664854</v>
      </c>
      <c r="L1057" s="18">
        <v>7.9574106138160703</v>
      </c>
      <c r="M1057" s="16">
        <v>3.20678449332936E-2</v>
      </c>
      <c r="N1057" s="18">
        <v>3.6485208025710101</v>
      </c>
      <c r="O1057" s="16">
        <v>5.6647131528864698E-2</v>
      </c>
      <c r="P1057" s="15">
        <v>60705.38</v>
      </c>
      <c r="Q1057" s="16">
        <v>-2.3605967688551002E-3</v>
      </c>
      <c r="R1057" s="17">
        <v>7599.04</v>
      </c>
      <c r="S1057" s="16">
        <v>-4.3646683488865301E-2</v>
      </c>
      <c r="T1057" s="17">
        <v>16594.580000000002</v>
      </c>
      <c r="U1057" s="16">
        <v>-5.6343330262604199E-2</v>
      </c>
      <c r="V1057" s="18">
        <v>7.9885590811470903</v>
      </c>
      <c r="W1057" s="16">
        <v>4.3170328378873302E-2</v>
      </c>
      <c r="X1057" s="18">
        <v>3.65814500879203</v>
      </c>
      <c r="Y1057" s="16">
        <v>5.7205904673753499E-2</v>
      </c>
      <c r="Z1057" s="15">
        <v>123204.2</v>
      </c>
      <c r="AA1057" s="16">
        <v>0.15777022934815499</v>
      </c>
      <c r="AB1057" s="17">
        <v>15415.34</v>
      </c>
      <c r="AC1057" s="16">
        <v>0.101277425060849</v>
      </c>
      <c r="AD1057" s="17">
        <v>34002.36</v>
      </c>
      <c r="AE1057" s="16">
        <v>9.8514039811908705E-2</v>
      </c>
      <c r="AF1057" s="18">
        <v>7.9923115545943197</v>
      </c>
      <c r="AG1057" s="16">
        <v>5.1297523223255599E-2</v>
      </c>
      <c r="AH1057" s="18">
        <v>3.62340143448866</v>
      </c>
      <c r="AI1057" s="16">
        <v>5.3942132179205099E-2</v>
      </c>
      <c r="AJ1057" s="15">
        <v>274902.61</v>
      </c>
      <c r="AK1057" s="16">
        <v>0.50788808866934099</v>
      </c>
      <c r="AL1057" s="17">
        <v>34344.5</v>
      </c>
      <c r="AM1057" s="16">
        <v>0.45246097286909698</v>
      </c>
      <c r="AN1057" s="17">
        <v>76812.22</v>
      </c>
      <c r="AO1057" s="16">
        <v>0.42658747146582499</v>
      </c>
      <c r="AP1057" s="18">
        <v>8.0042688057767606</v>
      </c>
      <c r="AQ1057" s="16">
        <v>3.8160829678443101E-2</v>
      </c>
      <c r="AR1057" s="18">
        <v>3.5788916138603999</v>
      </c>
      <c r="AS1057" s="16">
        <v>5.6989577456459002E-2</v>
      </c>
    </row>
    <row r="1058" spans="1:45" x14ac:dyDescent="0.2">
      <c r="A1058" s="123"/>
      <c r="B1058" s="29"/>
      <c r="C1058" s="29"/>
      <c r="D1058" s="29"/>
      <c r="E1058" s="14" t="s">
        <v>298</v>
      </c>
      <c r="F1058" s="15">
        <v>38063.4</v>
      </c>
      <c r="G1058" s="16">
        <v>0.150234528974799</v>
      </c>
      <c r="H1058" s="17">
        <v>10386.75</v>
      </c>
      <c r="I1058" s="16">
        <v>0.51087252188105003</v>
      </c>
      <c r="J1058" s="17">
        <v>11247.68</v>
      </c>
      <c r="K1058" s="16">
        <v>0.18343439317275301</v>
      </c>
      <c r="L1058" s="18">
        <v>3.66461116326089</v>
      </c>
      <c r="M1058" s="16">
        <v>-0.23869518287171801</v>
      </c>
      <c r="N1058" s="18">
        <v>3.3841112122677699</v>
      </c>
      <c r="O1058" s="16">
        <v>-2.80538273937989E-2</v>
      </c>
      <c r="P1058" s="15">
        <v>105214.19</v>
      </c>
      <c r="Q1058" s="16">
        <v>0.151649104379737</v>
      </c>
      <c r="R1058" s="17">
        <v>29465.46</v>
      </c>
      <c r="S1058" s="16">
        <v>0.54722737402357902</v>
      </c>
      <c r="T1058" s="17">
        <v>30256.83</v>
      </c>
      <c r="U1058" s="16">
        <v>0.1358406533157</v>
      </c>
      <c r="V1058" s="18">
        <v>3.5707635312667798</v>
      </c>
      <c r="W1058" s="16">
        <v>-0.25566912548550402</v>
      </c>
      <c r="X1058" s="18">
        <v>3.4773699029277001</v>
      </c>
      <c r="Y1058" s="16">
        <v>1.3917842276458699E-2</v>
      </c>
      <c r="Z1058" s="15">
        <v>203865.66</v>
      </c>
      <c r="AA1058" s="16">
        <v>0.14951637468411899</v>
      </c>
      <c r="AB1058" s="17">
        <v>55976.55</v>
      </c>
      <c r="AC1058" s="16">
        <v>0.60671861029505703</v>
      </c>
      <c r="AD1058" s="17">
        <v>57164.15</v>
      </c>
      <c r="AE1058" s="16">
        <v>0.10405887938047401</v>
      </c>
      <c r="AF1058" s="18">
        <v>3.6419832947904101</v>
      </c>
      <c r="AG1058" s="16">
        <v>-0.284556507083078</v>
      </c>
      <c r="AH1058" s="18">
        <v>3.5663201499541199</v>
      </c>
      <c r="AI1058" s="16">
        <v>4.1173071611137702E-2</v>
      </c>
      <c r="AJ1058" s="15">
        <v>434942.3</v>
      </c>
      <c r="AK1058" s="16">
        <v>0.148833719652404</v>
      </c>
      <c r="AL1058" s="17">
        <v>109775.72</v>
      </c>
      <c r="AM1058" s="16">
        <v>0.73148724591153202</v>
      </c>
      <c r="AN1058" s="17">
        <v>123216.11</v>
      </c>
      <c r="AO1058" s="16">
        <v>9.87202118112675E-2</v>
      </c>
      <c r="AP1058" s="18">
        <v>3.96209926931019</v>
      </c>
      <c r="AQ1058" s="16">
        <v>-0.336504659583787</v>
      </c>
      <c r="AR1058" s="18">
        <v>3.5299142295597501</v>
      </c>
      <c r="AS1058" s="16">
        <v>4.5610800003872701E-2</v>
      </c>
    </row>
    <row r="1059" spans="1:45" x14ac:dyDescent="0.2">
      <c r="A1059" s="123"/>
      <c r="B1059" s="29"/>
      <c r="C1059" s="29"/>
      <c r="D1059" s="29"/>
      <c r="E1059" s="14" t="s">
        <v>299</v>
      </c>
      <c r="F1059" s="15">
        <v>186416.2</v>
      </c>
      <c r="G1059" s="16">
        <v>-0.19270584774889299</v>
      </c>
      <c r="H1059" s="17">
        <v>74206.05</v>
      </c>
      <c r="I1059" s="16">
        <v>-1.06759625324738E-2</v>
      </c>
      <c r="J1059" s="17">
        <v>53684.82</v>
      </c>
      <c r="K1059" s="16">
        <v>-0.14049004319578401</v>
      </c>
      <c r="L1059" s="18">
        <v>2.5121428778381301</v>
      </c>
      <c r="M1059" s="16">
        <v>-0.183994200406148</v>
      </c>
      <c r="N1059" s="18">
        <v>3.47241920528</v>
      </c>
      <c r="O1059" s="16">
        <v>-6.0750668610350299E-2</v>
      </c>
      <c r="P1059" s="15">
        <v>624405.03</v>
      </c>
      <c r="Q1059" s="16">
        <v>-0.156080538732003</v>
      </c>
      <c r="R1059" s="17">
        <v>242648.54</v>
      </c>
      <c r="S1059" s="16">
        <v>4.4205376229051997E-2</v>
      </c>
      <c r="T1059" s="17">
        <v>181361.67</v>
      </c>
      <c r="U1059" s="16">
        <v>-9.3819632994334906E-2</v>
      </c>
      <c r="V1059" s="18">
        <v>2.57328987019662</v>
      </c>
      <c r="W1059" s="16">
        <v>-0.191807013754659</v>
      </c>
      <c r="X1059" s="18">
        <v>3.4428720798611998</v>
      </c>
      <c r="Y1059" s="16">
        <v>-6.8706968286456699E-2</v>
      </c>
      <c r="Z1059" s="15">
        <v>1365300.62</v>
      </c>
      <c r="AA1059" s="16">
        <v>-0.149077667110696</v>
      </c>
      <c r="AB1059" s="17">
        <v>532555.76</v>
      </c>
      <c r="AC1059" s="16">
        <v>5.6898341847535998E-2</v>
      </c>
      <c r="AD1059" s="17">
        <v>392075.81</v>
      </c>
      <c r="AE1059" s="16">
        <v>-0.112349885674886</v>
      </c>
      <c r="AF1059" s="18">
        <v>2.5636763744701598</v>
      </c>
      <c r="AG1059" s="16">
        <v>-0.194887247715964</v>
      </c>
      <c r="AH1059" s="18">
        <v>3.4822363052696401</v>
      </c>
      <c r="AI1059" s="16">
        <v>-4.13764171750651E-2</v>
      </c>
      <c r="AJ1059" s="15">
        <v>3450291.9</v>
      </c>
      <c r="AK1059" s="16">
        <v>-1.8919495113739599E-2</v>
      </c>
      <c r="AL1059" s="17">
        <v>1306958.49</v>
      </c>
      <c r="AM1059" s="16">
        <v>0.105904452320656</v>
      </c>
      <c r="AN1059" s="17">
        <v>969954.07</v>
      </c>
      <c r="AO1059" s="16">
        <v>-2.51684774567375E-2</v>
      </c>
      <c r="AP1059" s="18">
        <v>2.6399399264776999</v>
      </c>
      <c r="AQ1059" s="16">
        <v>-0.112870462879919</v>
      </c>
      <c r="AR1059" s="18">
        <v>3.5571703926145699</v>
      </c>
      <c r="AS1059" s="16">
        <v>6.4103203461197099E-3</v>
      </c>
    </row>
    <row r="1060" spans="1:45" x14ac:dyDescent="0.2">
      <c r="A1060" s="123"/>
      <c r="B1060" s="29"/>
      <c r="C1060" s="29"/>
      <c r="D1060" s="29"/>
      <c r="E1060" s="14" t="s">
        <v>300</v>
      </c>
      <c r="F1060" s="15">
        <v>64134.559999999998</v>
      </c>
      <c r="G1060" s="16">
        <v>-0.105457687028413</v>
      </c>
      <c r="H1060" s="17">
        <v>11165.48</v>
      </c>
      <c r="I1060" s="16">
        <v>-9.8178422958348499E-2</v>
      </c>
      <c r="J1060" s="17">
        <v>22809.77</v>
      </c>
      <c r="K1060" s="16">
        <v>-5.96243736606418E-2</v>
      </c>
      <c r="L1060" s="18">
        <v>5.7440038404081104</v>
      </c>
      <c r="M1060" s="16">
        <v>-8.0717342048340097E-3</v>
      </c>
      <c r="N1060" s="18">
        <v>2.81171445393794</v>
      </c>
      <c r="O1060" s="16">
        <v>-4.8739367635663298E-2</v>
      </c>
      <c r="P1060" s="15">
        <v>208535.45</v>
      </c>
      <c r="Q1060" s="16">
        <v>-3.5980521518457598E-2</v>
      </c>
      <c r="R1060" s="17">
        <v>35908.79</v>
      </c>
      <c r="S1060" s="16">
        <v>-4.3752907651006798E-2</v>
      </c>
      <c r="T1060" s="17">
        <v>70994.13</v>
      </c>
      <c r="U1060" s="16">
        <v>-1.9096590636682401E-2</v>
      </c>
      <c r="V1060" s="18">
        <v>5.8073649933623503</v>
      </c>
      <c r="W1060" s="16">
        <v>8.1280102127751792E-3</v>
      </c>
      <c r="X1060" s="18">
        <v>2.9373618635794299</v>
      </c>
      <c r="Y1060" s="16">
        <v>-1.7212633497455401E-2</v>
      </c>
      <c r="Z1060" s="15">
        <v>408823.29</v>
      </c>
      <c r="AA1060" s="16">
        <v>-5.22136100724295E-2</v>
      </c>
      <c r="AB1060" s="17">
        <v>71124.679999999993</v>
      </c>
      <c r="AC1060" s="16">
        <v>-4.8048567743310303E-2</v>
      </c>
      <c r="AD1060" s="17">
        <v>142539.95000000001</v>
      </c>
      <c r="AE1060" s="16">
        <v>-1.0883203057478001E-2</v>
      </c>
      <c r="AF1060" s="18">
        <v>5.7479807290521396</v>
      </c>
      <c r="AG1060" s="16">
        <v>-4.3752676743661597E-3</v>
      </c>
      <c r="AH1060" s="18">
        <v>2.8681312852993099</v>
      </c>
      <c r="AI1060" s="16">
        <v>-4.1785163433387E-2</v>
      </c>
      <c r="AJ1060" s="15">
        <v>1028505.47</v>
      </c>
      <c r="AK1060" s="16">
        <v>-2.5681423278522901E-2</v>
      </c>
      <c r="AL1060" s="17">
        <v>181766.83</v>
      </c>
      <c r="AM1060" s="16">
        <v>7.6430758102626704E-3</v>
      </c>
      <c r="AN1060" s="17">
        <v>356108.19</v>
      </c>
      <c r="AO1060" s="16">
        <v>2.2326423817332401E-2</v>
      </c>
      <c r="AP1060" s="18">
        <v>5.6583782090494701</v>
      </c>
      <c r="AQ1060" s="16">
        <v>-3.3071729354155401E-2</v>
      </c>
      <c r="AR1060" s="18">
        <v>2.8881825773229202</v>
      </c>
      <c r="AS1060" s="16">
        <v>-4.6959411375278398E-2</v>
      </c>
    </row>
    <row r="1061" spans="1:45" x14ac:dyDescent="0.2">
      <c r="A1061" s="123"/>
      <c r="B1061" s="29"/>
      <c r="C1061" s="29"/>
      <c r="D1061" s="29"/>
      <c r="E1061" s="14" t="s">
        <v>301</v>
      </c>
      <c r="F1061" s="15">
        <v>15113.31</v>
      </c>
      <c r="G1061" s="16">
        <v>0.108292627838232</v>
      </c>
      <c r="H1061" s="17">
        <v>2068.6999999999998</v>
      </c>
      <c r="I1061" s="16">
        <v>-9.6834752237502805E-2</v>
      </c>
      <c r="J1061" s="17">
        <v>4259.4799999999996</v>
      </c>
      <c r="K1061" s="16">
        <v>-7.2433091613858705E-2</v>
      </c>
      <c r="L1061" s="18">
        <v>7.3057040653550498</v>
      </c>
      <c r="M1061" s="16">
        <v>0.227120541433495</v>
      </c>
      <c r="N1061" s="18">
        <v>3.5481584606571701</v>
      </c>
      <c r="O1061" s="16">
        <v>0.19483847237126301</v>
      </c>
      <c r="P1061" s="15">
        <v>45501.81</v>
      </c>
      <c r="Q1061" s="16">
        <v>0.138221353483969</v>
      </c>
      <c r="R1061" s="17">
        <v>6465.95</v>
      </c>
      <c r="S1061" s="16">
        <v>-6.6981330824485596E-2</v>
      </c>
      <c r="T1061" s="17">
        <v>13207.82</v>
      </c>
      <c r="U1061" s="16">
        <v>-4.2082787571275398E-2</v>
      </c>
      <c r="V1061" s="18">
        <v>7.0371422606113603</v>
      </c>
      <c r="W1061" s="16">
        <v>0.21993416754435099</v>
      </c>
      <c r="X1061" s="18">
        <v>3.4450658776391601</v>
      </c>
      <c r="Y1061" s="16">
        <v>0.188225181378773</v>
      </c>
      <c r="Z1061" s="15">
        <v>85537.43</v>
      </c>
      <c r="AA1061" s="16">
        <v>0.292768395412212</v>
      </c>
      <c r="AB1061" s="17">
        <v>12427.87</v>
      </c>
      <c r="AC1061" s="16">
        <v>2.6209574202796699E-2</v>
      </c>
      <c r="AD1061" s="17">
        <v>25264.92</v>
      </c>
      <c r="AE1061" s="16">
        <v>4.7827363622337901E-2</v>
      </c>
      <c r="AF1061" s="18">
        <v>6.8827103920462598</v>
      </c>
      <c r="AG1061" s="16">
        <v>0.259750861724799</v>
      </c>
      <c r="AH1061" s="18">
        <v>3.3856204571397801</v>
      </c>
      <c r="AI1061" s="16">
        <v>0.23376086585781899</v>
      </c>
      <c r="AJ1061" s="15">
        <v>198757.66</v>
      </c>
      <c r="AK1061" s="16">
        <v>0.67384766661574502</v>
      </c>
      <c r="AL1061" s="17">
        <v>29403.54</v>
      </c>
      <c r="AM1061" s="16">
        <v>0.23396003122298401</v>
      </c>
      <c r="AN1061" s="17">
        <v>59567.519999999997</v>
      </c>
      <c r="AO1061" s="16">
        <v>0.25926322107025102</v>
      </c>
      <c r="AP1061" s="18">
        <v>6.7596507087241902</v>
      </c>
      <c r="AQ1061" s="16">
        <v>0.35648450862446901</v>
      </c>
      <c r="AR1061" s="18">
        <v>3.33667844489749</v>
      </c>
      <c r="AS1061" s="16">
        <v>0.32922778860573498</v>
      </c>
    </row>
    <row r="1062" spans="1:45" x14ac:dyDescent="0.2">
      <c r="A1062" s="123"/>
      <c r="B1062" s="29"/>
      <c r="C1062" s="29"/>
      <c r="D1062" s="29"/>
      <c r="E1062" s="14" t="s">
        <v>302</v>
      </c>
      <c r="F1062" s="15">
        <v>54271.65</v>
      </c>
      <c r="G1062" s="16">
        <v>0.138454945237514</v>
      </c>
      <c r="H1062" s="17">
        <v>7585.5</v>
      </c>
      <c r="I1062" s="16">
        <v>0.41040825699161299</v>
      </c>
      <c r="J1062" s="17">
        <v>15116.91</v>
      </c>
      <c r="K1062" s="16">
        <v>0.12444129060475601</v>
      </c>
      <c r="L1062" s="18">
        <v>7.1546569112121796</v>
      </c>
      <c r="M1062" s="16">
        <v>-0.19281885965002299</v>
      </c>
      <c r="N1062" s="18">
        <v>3.59012853817348</v>
      </c>
      <c r="O1062" s="16">
        <v>1.2462771289037999E-2</v>
      </c>
      <c r="P1062" s="15">
        <v>157533.84</v>
      </c>
      <c r="Q1062" s="16">
        <v>3.5064322820762397E-2</v>
      </c>
      <c r="R1062" s="17">
        <v>21873.01</v>
      </c>
      <c r="S1062" s="16">
        <v>0.23366813197473699</v>
      </c>
      <c r="T1062" s="17">
        <v>43333.33</v>
      </c>
      <c r="U1062" s="16">
        <v>-2.5153296530617798E-2</v>
      </c>
      <c r="V1062" s="18">
        <v>7.2022021660484796</v>
      </c>
      <c r="W1062" s="16">
        <v>-0.16098641442254699</v>
      </c>
      <c r="X1062" s="18">
        <v>3.6353965873381999</v>
      </c>
      <c r="Y1062" s="16">
        <v>6.1771373013902203E-2</v>
      </c>
      <c r="Z1062" s="15">
        <v>312973.08</v>
      </c>
      <c r="AA1062" s="16">
        <v>3.9180818671322601E-2</v>
      </c>
      <c r="AB1062" s="17">
        <v>43778.23</v>
      </c>
      <c r="AC1062" s="16">
        <v>0.25854120609804798</v>
      </c>
      <c r="AD1062" s="17">
        <v>85369.87</v>
      </c>
      <c r="AE1062" s="16">
        <v>-1.12631853009346E-2</v>
      </c>
      <c r="AF1062" s="18">
        <v>7.1490574196352803</v>
      </c>
      <c r="AG1062" s="16">
        <v>-0.17429734232288299</v>
      </c>
      <c r="AH1062" s="18">
        <v>3.6660835960040701</v>
      </c>
      <c r="AI1062" s="16">
        <v>5.1018636327009301E-2</v>
      </c>
      <c r="AJ1062" s="15">
        <v>648509.49</v>
      </c>
      <c r="AK1062" s="16">
        <v>-2.38321605943442E-2</v>
      </c>
      <c r="AL1062" s="17">
        <v>88476.99</v>
      </c>
      <c r="AM1062" s="16">
        <v>0.15449684512044101</v>
      </c>
      <c r="AN1062" s="17">
        <v>178543.93</v>
      </c>
      <c r="AO1062" s="16">
        <v>-4.8922115925393798E-2</v>
      </c>
      <c r="AP1062" s="18">
        <v>7.32969656856545</v>
      </c>
      <c r="AQ1062" s="16">
        <v>-0.154464697299525</v>
      </c>
      <c r="AR1062" s="18">
        <v>3.6322124756635499</v>
      </c>
      <c r="AS1062" s="16">
        <v>2.6380547535769901E-2</v>
      </c>
    </row>
    <row r="1063" spans="1:45" x14ac:dyDescent="0.2">
      <c r="A1063" s="123"/>
      <c r="B1063" s="29"/>
      <c r="C1063" s="29"/>
      <c r="D1063" s="29"/>
      <c r="E1063" s="14" t="s">
        <v>303</v>
      </c>
      <c r="F1063" s="15">
        <v>45318.59</v>
      </c>
      <c r="G1063" s="16">
        <v>0.25488637276158399</v>
      </c>
      <c r="H1063" s="17">
        <v>14125.45</v>
      </c>
      <c r="I1063" s="16">
        <v>0.74647007912957497</v>
      </c>
      <c r="J1063" s="17">
        <v>23347.05</v>
      </c>
      <c r="K1063" s="16">
        <v>0.65049892368217299</v>
      </c>
      <c r="L1063" s="18">
        <v>3.2082935410907298</v>
      </c>
      <c r="M1063" s="16">
        <v>-0.28147273305305798</v>
      </c>
      <c r="N1063" s="18">
        <v>1.9410842054991999</v>
      </c>
      <c r="O1063" s="16">
        <v>-0.23969270457808001</v>
      </c>
      <c r="P1063" s="15">
        <v>132103.49</v>
      </c>
      <c r="Q1063" s="16">
        <v>7.6139808455433097E-2</v>
      </c>
      <c r="R1063" s="17">
        <v>39785.32</v>
      </c>
      <c r="S1063" s="16">
        <v>0.285309213155439</v>
      </c>
      <c r="T1063" s="17">
        <v>66654.45</v>
      </c>
      <c r="U1063" s="16">
        <v>0.24845475407551601</v>
      </c>
      <c r="V1063" s="18">
        <v>3.3204078790870599</v>
      </c>
      <c r="W1063" s="16">
        <v>-0.16273858660554799</v>
      </c>
      <c r="X1063" s="18">
        <v>1.98191553602198</v>
      </c>
      <c r="Y1063" s="16">
        <v>-0.13802257955890601</v>
      </c>
      <c r="Z1063" s="15">
        <v>256113.02</v>
      </c>
      <c r="AA1063" s="16">
        <v>0.125055437242581</v>
      </c>
      <c r="AB1063" s="17">
        <v>77677.63</v>
      </c>
      <c r="AC1063" s="16">
        <v>0.26977990191599099</v>
      </c>
      <c r="AD1063" s="17">
        <v>130886.49</v>
      </c>
      <c r="AE1063" s="16">
        <v>0.25144844532833599</v>
      </c>
      <c r="AF1063" s="18">
        <v>3.2971271136876901</v>
      </c>
      <c r="AG1063" s="16">
        <v>-0.11397602407711201</v>
      </c>
      <c r="AH1063" s="18">
        <v>1.9567567286738301</v>
      </c>
      <c r="AI1063" s="16">
        <v>-0.10099737512766099</v>
      </c>
      <c r="AJ1063" s="15">
        <v>542971.92000000004</v>
      </c>
      <c r="AK1063" s="16">
        <v>0.26492804691555599</v>
      </c>
      <c r="AL1063" s="17">
        <v>152617.75</v>
      </c>
      <c r="AM1063" s="16">
        <v>0.23017837607611999</v>
      </c>
      <c r="AN1063" s="17">
        <v>260340.41</v>
      </c>
      <c r="AO1063" s="16">
        <v>0.218764230070528</v>
      </c>
      <c r="AP1063" s="18">
        <v>3.5577245765974101</v>
      </c>
      <c r="AQ1063" s="16">
        <v>2.82476683993396E-2</v>
      </c>
      <c r="AR1063" s="18">
        <v>2.0856228965760599</v>
      </c>
      <c r="AS1063" s="16">
        <v>3.7877561308438099E-2</v>
      </c>
    </row>
    <row r="1064" spans="1:45" x14ac:dyDescent="0.2">
      <c r="A1064" s="123"/>
      <c r="B1064" s="29"/>
      <c r="C1064" s="29"/>
      <c r="D1064" s="29"/>
      <c r="E1064" s="14" t="s">
        <v>304</v>
      </c>
      <c r="F1064" s="15">
        <v>73531.87</v>
      </c>
      <c r="G1064" s="16">
        <v>5.6951011872042098E-3</v>
      </c>
      <c r="H1064" s="17">
        <v>24951.67</v>
      </c>
      <c r="I1064" s="16">
        <v>0.14912264946459999</v>
      </c>
      <c r="J1064" s="17">
        <v>21172.07</v>
      </c>
      <c r="K1064" s="16">
        <v>5.10950028471613E-2</v>
      </c>
      <c r="L1064" s="18">
        <v>2.9469718860501102</v>
      </c>
      <c r="M1064" s="16">
        <v>-0.124814830117761</v>
      </c>
      <c r="N1064" s="18">
        <v>3.47306002672389</v>
      </c>
      <c r="O1064" s="16">
        <v>-4.31929573796659E-2</v>
      </c>
      <c r="P1064" s="15">
        <v>233753.3</v>
      </c>
      <c r="Q1064" s="16">
        <v>2.1283688505663399E-2</v>
      </c>
      <c r="R1064" s="17">
        <v>77019.179999999993</v>
      </c>
      <c r="S1064" s="16">
        <v>0.14790004489108999</v>
      </c>
      <c r="T1064" s="17">
        <v>66977.509999999995</v>
      </c>
      <c r="U1064" s="16">
        <v>5.8327751545084801E-2</v>
      </c>
      <c r="V1064" s="18">
        <v>3.0350011516611799</v>
      </c>
      <c r="W1064" s="16">
        <v>-0.11030259729403501</v>
      </c>
      <c r="X1064" s="18">
        <v>3.4900267268818999</v>
      </c>
      <c r="Y1064" s="16">
        <v>-3.5002448896704799E-2</v>
      </c>
      <c r="Z1064" s="15">
        <v>479792.51</v>
      </c>
      <c r="AA1064" s="16">
        <v>-3.3258857196617701E-3</v>
      </c>
      <c r="AB1064" s="17">
        <v>149871.22</v>
      </c>
      <c r="AC1064" s="16">
        <v>6.5959200418328895E-2</v>
      </c>
      <c r="AD1064" s="17">
        <v>135271.07999999999</v>
      </c>
      <c r="AE1064" s="16">
        <v>1.4900392452028399E-2</v>
      </c>
      <c r="AF1064" s="18">
        <v>3.2013652120800802</v>
      </c>
      <c r="AG1064" s="16">
        <v>-6.4997878071506102E-2</v>
      </c>
      <c r="AH1064" s="18">
        <v>3.5468964245720498</v>
      </c>
      <c r="AI1064" s="16">
        <v>-1.7958686692055501E-2</v>
      </c>
      <c r="AJ1064" s="15">
        <v>1129235.18</v>
      </c>
      <c r="AK1064" s="16">
        <v>4.0242611803850602E-2</v>
      </c>
      <c r="AL1064" s="17">
        <v>330018.84999999998</v>
      </c>
      <c r="AM1064" s="16">
        <v>5.3452107423888097E-2</v>
      </c>
      <c r="AN1064" s="17">
        <v>310143.40999999997</v>
      </c>
      <c r="AO1064" s="16">
        <v>1.60969026159439E-2</v>
      </c>
      <c r="AP1064" s="18">
        <v>3.42172933455165</v>
      </c>
      <c r="AQ1064" s="16">
        <v>-1.25392464706725E-2</v>
      </c>
      <c r="AR1064" s="18">
        <v>3.6410097509406998</v>
      </c>
      <c r="AS1064" s="16">
        <v>2.3763195346569298E-2</v>
      </c>
    </row>
    <row r="1065" spans="1:45" x14ac:dyDescent="0.2">
      <c r="A1065" s="123"/>
      <c r="B1065" s="29"/>
      <c r="C1065" s="29"/>
      <c r="D1065" s="29"/>
      <c r="E1065" s="14" t="s">
        <v>305</v>
      </c>
      <c r="F1065" s="15">
        <v>69075.009999999995</v>
      </c>
      <c r="G1065" s="16">
        <v>0.59515603775998804</v>
      </c>
      <c r="H1065" s="17">
        <v>22715.93</v>
      </c>
      <c r="I1065" s="16">
        <v>0.12916154675128899</v>
      </c>
      <c r="J1065" s="17">
        <v>19197.37</v>
      </c>
      <c r="K1065" s="16">
        <v>0.39831203528890802</v>
      </c>
      <c r="L1065" s="18">
        <v>3.04081805147313</v>
      </c>
      <c r="M1065" s="16">
        <v>0.41269071936554302</v>
      </c>
      <c r="N1065" s="18">
        <v>3.5981496423728898</v>
      </c>
      <c r="O1065" s="16">
        <v>0.14077258687858599</v>
      </c>
      <c r="P1065" s="15">
        <v>220871.53</v>
      </c>
      <c r="Q1065" s="16">
        <v>0.64371785908999402</v>
      </c>
      <c r="R1065" s="17">
        <v>72702.38</v>
      </c>
      <c r="S1065" s="16">
        <v>0.182138488437454</v>
      </c>
      <c r="T1065" s="17">
        <v>61540.25</v>
      </c>
      <c r="U1065" s="16">
        <v>0.45499155356482102</v>
      </c>
      <c r="V1065" s="18">
        <v>3.0380233769513501</v>
      </c>
      <c r="W1065" s="16">
        <v>0.39046133356393198</v>
      </c>
      <c r="X1065" s="18">
        <v>3.58905805550026</v>
      </c>
      <c r="Y1065" s="16">
        <v>0.129709554026469</v>
      </c>
      <c r="Z1065" s="15">
        <v>425470.59</v>
      </c>
      <c r="AA1065" s="16">
        <v>0.64871237512949897</v>
      </c>
      <c r="AB1065" s="17">
        <v>141331</v>
      </c>
      <c r="AC1065" s="16">
        <v>0.15489629500155599</v>
      </c>
      <c r="AD1065" s="17">
        <v>120473.39</v>
      </c>
      <c r="AE1065" s="16">
        <v>0.43903275161670102</v>
      </c>
      <c r="AF1065" s="18">
        <v>3.0104548188295599</v>
      </c>
      <c r="AG1065" s="16">
        <v>0.42758478165113301</v>
      </c>
      <c r="AH1065" s="18">
        <v>3.5316561607505199</v>
      </c>
      <c r="AI1065" s="16">
        <v>0.14570872224918399</v>
      </c>
      <c r="AJ1065" s="15">
        <v>689879.17</v>
      </c>
      <c r="AK1065" s="16">
        <v>0.39485524891851498</v>
      </c>
      <c r="AL1065" s="17">
        <v>262296.06</v>
      </c>
      <c r="AM1065" s="16">
        <v>7.7908562967675093E-2</v>
      </c>
      <c r="AN1065" s="17">
        <v>202596.96</v>
      </c>
      <c r="AO1065" s="16">
        <v>0.25136586842820802</v>
      </c>
      <c r="AP1065" s="18">
        <v>2.6301545284363002</v>
      </c>
      <c r="AQ1065" s="16">
        <v>0.29403856397450701</v>
      </c>
      <c r="AR1065" s="18">
        <v>3.40518026529125</v>
      </c>
      <c r="AS1065" s="16">
        <v>0.114666209228272</v>
      </c>
    </row>
    <row r="1066" spans="1:45" x14ac:dyDescent="0.2">
      <c r="A1066" s="123"/>
      <c r="B1066" s="29"/>
      <c r="C1066" s="29"/>
      <c r="D1066" s="29"/>
      <c r="E1066" s="14" t="s">
        <v>306</v>
      </c>
      <c r="F1066" s="15">
        <v>43308.15</v>
      </c>
      <c r="G1066" s="16">
        <v>1.9646995420927901E-2</v>
      </c>
      <c r="H1066" s="17">
        <v>7395.24</v>
      </c>
      <c r="I1066" s="16">
        <v>0.19970604505686901</v>
      </c>
      <c r="J1066" s="17">
        <v>13114.51</v>
      </c>
      <c r="K1066" s="16">
        <v>-8.2923918854642606E-3</v>
      </c>
      <c r="L1066" s="18">
        <v>5.8562196764405199</v>
      </c>
      <c r="M1066" s="16">
        <v>-0.150085973458111</v>
      </c>
      <c r="N1066" s="18">
        <v>3.3023079017058201</v>
      </c>
      <c r="O1066" s="16">
        <v>2.81730089370913E-2</v>
      </c>
      <c r="P1066" s="15">
        <v>135113.31</v>
      </c>
      <c r="Q1066" s="16">
        <v>4.4661489954957202E-2</v>
      </c>
      <c r="R1066" s="17">
        <v>22815.89</v>
      </c>
      <c r="S1066" s="16">
        <v>0.21066500404600499</v>
      </c>
      <c r="T1066" s="17">
        <v>41110.39</v>
      </c>
      <c r="U1066" s="16">
        <v>1.6605302469973798E-2</v>
      </c>
      <c r="V1066" s="18">
        <v>5.9218952230221999</v>
      </c>
      <c r="W1066" s="16">
        <v>-0.137117628358191</v>
      </c>
      <c r="X1066" s="18">
        <v>3.2865976216717998</v>
      </c>
      <c r="Y1066" s="16">
        <v>2.7597915746472398E-2</v>
      </c>
      <c r="Z1066" s="15">
        <v>278762.53000000003</v>
      </c>
      <c r="AA1066" s="16">
        <v>7.9982232911574899E-2</v>
      </c>
      <c r="AB1066" s="17">
        <v>45200.22</v>
      </c>
      <c r="AC1066" s="16">
        <v>0.21370535190436701</v>
      </c>
      <c r="AD1066" s="17">
        <v>86238.399999999994</v>
      </c>
      <c r="AE1066" s="16">
        <v>6.9197610824686007E-2</v>
      </c>
      <c r="AF1066" s="18">
        <v>6.1672825928723398</v>
      </c>
      <c r="AG1066" s="16">
        <v>-0.110177580401185</v>
      </c>
      <c r="AH1066" s="18">
        <v>3.23246407632795</v>
      </c>
      <c r="AI1066" s="16">
        <v>1.0086650005297499E-2</v>
      </c>
      <c r="AJ1066" s="15">
        <v>661866.41</v>
      </c>
      <c r="AK1066" s="16">
        <v>7.11539825338178E-2</v>
      </c>
      <c r="AL1066" s="17">
        <v>101644.63</v>
      </c>
      <c r="AM1066" s="16">
        <v>0.17537701935005201</v>
      </c>
      <c r="AN1066" s="17">
        <v>205943.12</v>
      </c>
      <c r="AO1066" s="16">
        <v>5.6152956775771902E-2</v>
      </c>
      <c r="AP1066" s="18">
        <v>6.5115728199315601</v>
      </c>
      <c r="AQ1066" s="16">
        <v>-8.8672004897515005E-2</v>
      </c>
      <c r="AR1066" s="18">
        <v>3.2138311296827999</v>
      </c>
      <c r="AS1066" s="16">
        <v>1.42034595101084E-2</v>
      </c>
    </row>
    <row r="1067" spans="1:45" x14ac:dyDescent="0.2">
      <c r="A1067" s="123"/>
      <c r="B1067" s="29"/>
      <c r="C1067" s="29"/>
      <c r="D1067" s="29"/>
      <c r="E1067" s="14" t="s">
        <v>307</v>
      </c>
      <c r="F1067" s="15">
        <v>69593.14</v>
      </c>
      <c r="G1067" s="16">
        <v>0.11674434367793</v>
      </c>
      <c r="H1067" s="17">
        <v>10611.77</v>
      </c>
      <c r="I1067" s="16">
        <v>0.113946892176169</v>
      </c>
      <c r="J1067" s="17">
        <v>20846.91</v>
      </c>
      <c r="K1067" s="16">
        <v>0.109159021113856</v>
      </c>
      <c r="L1067" s="18">
        <v>6.5581085907440499</v>
      </c>
      <c r="M1067" s="16">
        <v>2.5112970119209E-3</v>
      </c>
      <c r="N1067" s="18">
        <v>3.3382952197711799</v>
      </c>
      <c r="O1067" s="16">
        <v>6.83880527469918E-3</v>
      </c>
      <c r="P1067" s="15">
        <v>213768.69</v>
      </c>
      <c r="Q1067" s="16">
        <v>0.22772147408114601</v>
      </c>
      <c r="R1067" s="17">
        <v>32373.18</v>
      </c>
      <c r="S1067" s="16">
        <v>0.18863167309634801</v>
      </c>
      <c r="T1067" s="17">
        <v>63486.75</v>
      </c>
      <c r="U1067" s="16">
        <v>0.19596185385272399</v>
      </c>
      <c r="V1067" s="18">
        <v>6.6032651101930702</v>
      </c>
      <c r="W1067" s="16">
        <v>3.28863868173482E-2</v>
      </c>
      <c r="X1067" s="18">
        <v>3.3671386549161801</v>
      </c>
      <c r="Y1067" s="16">
        <v>2.6555713400147399E-2</v>
      </c>
      <c r="Z1067" s="15">
        <v>410655.5</v>
      </c>
      <c r="AA1067" s="16">
        <v>0.27620651799803098</v>
      </c>
      <c r="AB1067" s="17">
        <v>62277.49</v>
      </c>
      <c r="AC1067" s="16">
        <v>0.21086811543763501</v>
      </c>
      <c r="AD1067" s="17">
        <v>122597.44</v>
      </c>
      <c r="AE1067" s="16">
        <v>0.23702411793344</v>
      </c>
      <c r="AF1067" s="18">
        <v>6.5939635653267299</v>
      </c>
      <c r="AG1067" s="16">
        <v>5.3959966182428702E-2</v>
      </c>
      <c r="AH1067" s="18">
        <v>3.3496254081651302</v>
      </c>
      <c r="AI1067" s="16">
        <v>3.1674726059544099E-2</v>
      </c>
      <c r="AJ1067" s="15">
        <v>864789.75</v>
      </c>
      <c r="AK1067" s="16">
        <v>0.28214790845586701</v>
      </c>
      <c r="AL1067" s="17">
        <v>132674.04</v>
      </c>
      <c r="AM1067" s="16">
        <v>0.20749397067754799</v>
      </c>
      <c r="AN1067" s="17">
        <v>260345.27</v>
      </c>
      <c r="AO1067" s="16">
        <v>0.26238445408456801</v>
      </c>
      <c r="AP1067" s="18">
        <v>6.5181534383063902</v>
      </c>
      <c r="AQ1067" s="16">
        <v>6.1825515978708903E-2</v>
      </c>
      <c r="AR1067" s="18">
        <v>3.3217033288140798</v>
      </c>
      <c r="AS1067" s="16">
        <v>1.56556541134142E-2</v>
      </c>
    </row>
    <row r="1068" spans="1:45" x14ac:dyDescent="0.2">
      <c r="A1068" s="123"/>
      <c r="B1068" s="29"/>
      <c r="C1068" s="29"/>
      <c r="D1068" s="29"/>
      <c r="E1068" s="14" t="s">
        <v>308</v>
      </c>
      <c r="F1068" s="15">
        <v>41342.65</v>
      </c>
      <c r="G1068" s="16">
        <v>8.81254017041469E-2</v>
      </c>
      <c r="H1068" s="17">
        <v>8566.94</v>
      </c>
      <c r="I1068" s="16">
        <v>0.31295709372682001</v>
      </c>
      <c r="J1068" s="17">
        <v>12445.98</v>
      </c>
      <c r="K1068" s="16">
        <v>0.11852361116728</v>
      </c>
      <c r="L1068" s="18">
        <v>4.8258362962738204</v>
      </c>
      <c r="M1068" s="16">
        <v>-0.17124070016979001</v>
      </c>
      <c r="N1068" s="18">
        <v>3.3217673497788001</v>
      </c>
      <c r="O1068" s="16">
        <v>-2.7177083397828199E-2</v>
      </c>
      <c r="P1068" s="15">
        <v>121636.43</v>
      </c>
      <c r="Q1068" s="16">
        <v>4.2564788080745E-2</v>
      </c>
      <c r="R1068" s="17">
        <v>24773.91</v>
      </c>
      <c r="S1068" s="16">
        <v>0.20495495385950299</v>
      </c>
      <c r="T1068" s="17">
        <v>36522.589999999997</v>
      </c>
      <c r="U1068" s="16">
        <v>5.9964424637143098E-2</v>
      </c>
      <c r="V1068" s="18">
        <v>4.9098600099863097</v>
      </c>
      <c r="W1068" s="16">
        <v>-0.13476866106788299</v>
      </c>
      <c r="X1068" s="18">
        <v>3.3304437062103198</v>
      </c>
      <c r="Y1068" s="16">
        <v>-1.6415302393148298E-2</v>
      </c>
      <c r="Z1068" s="15">
        <v>240245.23</v>
      </c>
      <c r="AA1068" s="16">
        <v>2.43168481061658E-2</v>
      </c>
      <c r="AB1068" s="17">
        <v>46836.07</v>
      </c>
      <c r="AC1068" s="16">
        <v>0.135090771257594</v>
      </c>
      <c r="AD1068" s="17">
        <v>72128.460000000006</v>
      </c>
      <c r="AE1068" s="16">
        <v>4.7504539089614599E-2</v>
      </c>
      <c r="AF1068" s="18">
        <v>5.1294916503455603</v>
      </c>
      <c r="AG1068" s="16">
        <v>-9.7590365419586003E-2</v>
      </c>
      <c r="AH1068" s="18">
        <v>3.3307966092718502</v>
      </c>
      <c r="AI1068" s="16">
        <v>-2.2136124587680699E-2</v>
      </c>
      <c r="AJ1068" s="15">
        <v>526586.5</v>
      </c>
      <c r="AK1068" s="16">
        <v>5.3311763291695999E-2</v>
      </c>
      <c r="AL1068" s="17">
        <v>97615.72</v>
      </c>
      <c r="AM1068" s="16">
        <v>0.153479668527259</v>
      </c>
      <c r="AN1068" s="17">
        <v>158653.38</v>
      </c>
      <c r="AO1068" s="16">
        <v>8.3649689918181294E-2</v>
      </c>
      <c r="AP1068" s="18">
        <v>5.3944846178463903</v>
      </c>
      <c r="AQ1068" s="16">
        <v>-8.6839766637114305E-2</v>
      </c>
      <c r="AR1068" s="18">
        <v>3.31910041878717</v>
      </c>
      <c r="AS1068" s="16">
        <v>-2.7996064511194602E-2</v>
      </c>
    </row>
    <row r="1069" spans="1:45" x14ac:dyDescent="0.2">
      <c r="A1069" s="123"/>
      <c r="B1069" s="29"/>
      <c r="C1069" s="29"/>
      <c r="D1069" s="29"/>
      <c r="E1069" s="14" t="s">
        <v>309</v>
      </c>
      <c r="F1069" s="15">
        <v>42318.93</v>
      </c>
      <c r="G1069" s="16">
        <v>0.25421864677885597</v>
      </c>
      <c r="H1069" s="17">
        <v>7939.15</v>
      </c>
      <c r="I1069" s="16">
        <v>0.45421924427454302</v>
      </c>
      <c r="J1069" s="17">
        <v>12910.81</v>
      </c>
      <c r="K1069" s="16">
        <v>0.25928776187591901</v>
      </c>
      <c r="L1069" s="18">
        <v>5.3304106862825398</v>
      </c>
      <c r="M1069" s="16">
        <v>-0.137531254852469</v>
      </c>
      <c r="N1069" s="18">
        <v>3.2777904717054902</v>
      </c>
      <c r="O1069" s="16">
        <v>-4.02538264130486E-3</v>
      </c>
      <c r="P1069" s="15">
        <v>124943.45</v>
      </c>
      <c r="Q1069" s="16">
        <v>0.22500748328112899</v>
      </c>
      <c r="R1069" s="17">
        <v>22981.79</v>
      </c>
      <c r="S1069" s="16">
        <v>0.38785294494191802</v>
      </c>
      <c r="T1069" s="17">
        <v>37955.93</v>
      </c>
      <c r="U1069" s="16">
        <v>0.22323342092830001</v>
      </c>
      <c r="V1069" s="18">
        <v>5.4366283044097097</v>
      </c>
      <c r="W1069" s="16">
        <v>-0.11733625111672299</v>
      </c>
      <c r="X1069" s="18">
        <v>3.2918031517077799</v>
      </c>
      <c r="Y1069" s="16">
        <v>1.45030565914608E-3</v>
      </c>
      <c r="Z1069" s="15">
        <v>244845.63</v>
      </c>
      <c r="AA1069" s="16">
        <v>0.220269291351533</v>
      </c>
      <c r="AB1069" s="17">
        <v>42564.08</v>
      </c>
      <c r="AC1069" s="16">
        <v>0.30582487486788901</v>
      </c>
      <c r="AD1069" s="17">
        <v>74036.61</v>
      </c>
      <c r="AE1069" s="16">
        <v>0.20774312326493199</v>
      </c>
      <c r="AF1069" s="18">
        <v>5.7524003807905597</v>
      </c>
      <c r="AG1069" s="16">
        <v>-6.5518420703244304E-2</v>
      </c>
      <c r="AH1069" s="18">
        <v>3.3070886146732001</v>
      </c>
      <c r="AI1069" s="16">
        <v>1.0371549914305301E-2</v>
      </c>
      <c r="AJ1069" s="15">
        <v>510137.27</v>
      </c>
      <c r="AK1069" s="16">
        <v>0.25297290990970001</v>
      </c>
      <c r="AL1069" s="17">
        <v>84444.25</v>
      </c>
      <c r="AM1069" s="16">
        <v>0.338306297282713</v>
      </c>
      <c r="AN1069" s="17">
        <v>154466.76</v>
      </c>
      <c r="AO1069" s="16">
        <v>0.237784544364813</v>
      </c>
      <c r="AP1069" s="18">
        <v>6.0411131604579396</v>
      </c>
      <c r="AQ1069" s="16">
        <v>-6.3762225094713507E-2</v>
      </c>
      <c r="AR1069" s="18">
        <v>3.3025698862331301</v>
      </c>
      <c r="AS1069" s="16">
        <v>1.22706052632777E-2</v>
      </c>
    </row>
    <row r="1070" spans="1:45" x14ac:dyDescent="0.2">
      <c r="A1070" s="123"/>
      <c r="B1070" s="29"/>
      <c r="C1070" s="29"/>
      <c r="D1070" s="29"/>
      <c r="E1070" s="14" t="s">
        <v>310</v>
      </c>
      <c r="F1070" s="15">
        <v>36064.61</v>
      </c>
      <c r="G1070" s="16">
        <v>0.44432394375786199</v>
      </c>
      <c r="H1070" s="17">
        <v>5996.86</v>
      </c>
      <c r="I1070" s="16">
        <v>0.393390476765827</v>
      </c>
      <c r="J1070" s="17">
        <v>10905.98</v>
      </c>
      <c r="K1070" s="16">
        <v>0.30657794795243298</v>
      </c>
      <c r="L1070" s="18">
        <v>6.0139156158389602</v>
      </c>
      <c r="M1070" s="16">
        <v>3.65536207124477E-2</v>
      </c>
      <c r="N1070" s="18">
        <v>3.3068655911710798</v>
      </c>
      <c r="O1070" s="16">
        <v>0.105425011972147</v>
      </c>
      <c r="P1070" s="15">
        <v>103485.55</v>
      </c>
      <c r="Q1070" s="16">
        <v>0.41567351624565102</v>
      </c>
      <c r="R1070" s="17">
        <v>16936.37</v>
      </c>
      <c r="S1070" s="16">
        <v>0.35490743214810799</v>
      </c>
      <c r="T1070" s="17">
        <v>31360.32</v>
      </c>
      <c r="U1070" s="16">
        <v>0.292259993794248</v>
      </c>
      <c r="V1070" s="18">
        <v>6.1102556214820503</v>
      </c>
      <c r="W1070" s="16">
        <v>4.4848882407562497E-2</v>
      </c>
      <c r="X1070" s="18">
        <v>3.2998882026713998</v>
      </c>
      <c r="Y1070" s="16">
        <v>9.5502083980054595E-2</v>
      </c>
      <c r="Z1070" s="15">
        <v>197510.45</v>
      </c>
      <c r="AA1070" s="16">
        <v>0.47688369352433901</v>
      </c>
      <c r="AB1070" s="17">
        <v>31565.200000000001</v>
      </c>
      <c r="AC1070" s="16">
        <v>0.35743808139072403</v>
      </c>
      <c r="AD1070" s="17">
        <v>59784.35</v>
      </c>
      <c r="AE1070" s="16">
        <v>0.3263535120519</v>
      </c>
      <c r="AF1070" s="18">
        <v>6.25722156045265</v>
      </c>
      <c r="AG1070" s="16">
        <v>8.7993414779730203E-2</v>
      </c>
      <c r="AH1070" s="18">
        <v>3.3037149354304298</v>
      </c>
      <c r="AI1070" s="16">
        <v>0.11349175020433599</v>
      </c>
      <c r="AJ1070" s="15">
        <v>413134.52</v>
      </c>
      <c r="AK1070" s="16">
        <v>0.64661658330777205</v>
      </c>
      <c r="AL1070" s="17">
        <v>65208.160000000003</v>
      </c>
      <c r="AM1070" s="16">
        <v>0.53240405754256204</v>
      </c>
      <c r="AN1070" s="17">
        <v>126066.33</v>
      </c>
      <c r="AO1070" s="16">
        <v>0.45139871729321601</v>
      </c>
      <c r="AP1070" s="18">
        <v>6.3356260934214399</v>
      </c>
      <c r="AQ1070" s="16">
        <v>7.4531599680287206E-2</v>
      </c>
      <c r="AR1070" s="18">
        <v>3.2771202271058399</v>
      </c>
      <c r="AS1070" s="16">
        <v>0.134503264808327</v>
      </c>
    </row>
    <row r="1071" spans="1:45" x14ac:dyDescent="0.2">
      <c r="A1071" s="123"/>
      <c r="B1071" s="29"/>
      <c r="C1071" s="29"/>
      <c r="D1071" s="29"/>
      <c r="E1071" s="14" t="s">
        <v>311</v>
      </c>
      <c r="F1071" s="15">
        <v>34575.440000000002</v>
      </c>
      <c r="G1071" s="16">
        <v>-0.14770024968428999</v>
      </c>
      <c r="H1071" s="17">
        <v>5422.6</v>
      </c>
      <c r="I1071" s="16">
        <v>-0.21318658995770401</v>
      </c>
      <c r="J1071" s="17">
        <v>11048.53</v>
      </c>
      <c r="K1071" s="16">
        <v>-0.20057754199516101</v>
      </c>
      <c r="L1071" s="18">
        <v>6.3761737911702898</v>
      </c>
      <c r="M1071" s="16">
        <v>8.3229822264841394E-2</v>
      </c>
      <c r="N1071" s="18">
        <v>3.1294154063934299</v>
      </c>
      <c r="O1071" s="16">
        <v>6.6144366825570497E-2</v>
      </c>
      <c r="P1071" s="15">
        <v>112914.16</v>
      </c>
      <c r="Q1071" s="16">
        <v>-0.10917705540492099</v>
      </c>
      <c r="R1071" s="17">
        <v>17790.23</v>
      </c>
      <c r="S1071" s="16">
        <v>-0.15214650947663</v>
      </c>
      <c r="T1071" s="17">
        <v>36279.599999999999</v>
      </c>
      <c r="U1071" s="16">
        <v>-0.14076519634371201</v>
      </c>
      <c r="V1071" s="18">
        <v>6.3469758401099901</v>
      </c>
      <c r="W1071" s="16">
        <v>5.0680282091171799E-2</v>
      </c>
      <c r="X1071" s="18">
        <v>3.1123319992502698</v>
      </c>
      <c r="Y1071" s="16">
        <v>3.6763106899737497E-2</v>
      </c>
      <c r="Z1071" s="15">
        <v>225648.83</v>
      </c>
      <c r="AA1071" s="16">
        <v>-0.12467477222418299</v>
      </c>
      <c r="AB1071" s="17">
        <v>35669.279999999999</v>
      </c>
      <c r="AC1071" s="16">
        <v>-0.22342765963978301</v>
      </c>
      <c r="AD1071" s="17">
        <v>72554.070000000007</v>
      </c>
      <c r="AE1071" s="16">
        <v>-0.20615522881305601</v>
      </c>
      <c r="AF1071" s="18">
        <v>6.3261391875585904</v>
      </c>
      <c r="AG1071" s="16">
        <v>0.12716508467169099</v>
      </c>
      <c r="AH1071" s="18">
        <v>3.1100781803143498</v>
      </c>
      <c r="AI1071" s="16">
        <v>0.102640288814959</v>
      </c>
      <c r="AJ1071" s="15">
        <v>509930.55</v>
      </c>
      <c r="AK1071" s="16">
        <v>-0.117404922996592</v>
      </c>
      <c r="AL1071" s="17">
        <v>81911.570000000007</v>
      </c>
      <c r="AM1071" s="16">
        <v>-0.25415370422001998</v>
      </c>
      <c r="AN1071" s="17">
        <v>165874.87</v>
      </c>
      <c r="AO1071" s="16">
        <v>-0.233798539044941</v>
      </c>
      <c r="AP1071" s="18">
        <v>6.2253787834856498</v>
      </c>
      <c r="AQ1071" s="16">
        <v>0.18334713465382299</v>
      </c>
      <c r="AR1071" s="18">
        <v>3.0741880913003898</v>
      </c>
      <c r="AS1071" s="16">
        <v>0.15190993750294601</v>
      </c>
    </row>
    <row r="1072" spans="1:45" x14ac:dyDescent="0.2">
      <c r="A1072" s="123"/>
      <c r="B1072" s="29"/>
      <c r="C1072" s="29"/>
      <c r="D1072" s="29"/>
      <c r="E1072" s="14" t="s">
        <v>312</v>
      </c>
      <c r="F1072" s="15">
        <v>19465.95</v>
      </c>
      <c r="G1072" s="16">
        <v>2.9698733265236799E-2</v>
      </c>
      <c r="H1072" s="17">
        <v>2707.79</v>
      </c>
      <c r="I1072" s="16">
        <v>-3.2173397680129601E-3</v>
      </c>
      <c r="J1072" s="17">
        <v>5563.52</v>
      </c>
      <c r="K1072" s="16">
        <v>-6.7980576978006104E-3</v>
      </c>
      <c r="L1072" s="18">
        <v>7.1888698902056696</v>
      </c>
      <c r="M1072" s="16">
        <v>3.3022317047117403E-2</v>
      </c>
      <c r="N1072" s="18">
        <v>3.49885504141263</v>
      </c>
      <c r="O1072" s="16">
        <v>3.6746596445874399E-2</v>
      </c>
      <c r="P1072" s="15">
        <v>61165.74</v>
      </c>
      <c r="Q1072" s="16">
        <v>0.114857250239181</v>
      </c>
      <c r="R1072" s="17">
        <v>8525.69</v>
      </c>
      <c r="S1072" s="16">
        <v>8.5171080399259802E-2</v>
      </c>
      <c r="T1072" s="17">
        <v>17460</v>
      </c>
      <c r="U1072" s="16">
        <v>7.3693764827858402E-2</v>
      </c>
      <c r="V1072" s="18">
        <v>7.1742861868071701</v>
      </c>
      <c r="W1072" s="16">
        <v>2.7356211731148699E-2</v>
      </c>
      <c r="X1072" s="18">
        <v>3.50319243986254</v>
      </c>
      <c r="Y1072" s="16">
        <v>3.8338199177232302E-2</v>
      </c>
      <c r="Z1072" s="15">
        <v>117617.59</v>
      </c>
      <c r="AA1072" s="16">
        <v>0.19366270046297199</v>
      </c>
      <c r="AB1072" s="17">
        <v>16518.84</v>
      </c>
      <c r="AC1072" s="16">
        <v>0.120174249508533</v>
      </c>
      <c r="AD1072" s="17">
        <v>33838.199999999997</v>
      </c>
      <c r="AE1072" s="16">
        <v>0.123871958135535</v>
      </c>
      <c r="AF1072" s="18">
        <v>7.1202088040080298</v>
      </c>
      <c r="AG1072" s="16">
        <v>6.5604481612286394E-2</v>
      </c>
      <c r="AH1072" s="18">
        <v>3.4758819913588801</v>
      </c>
      <c r="AI1072" s="16">
        <v>6.2098481790770502E-2</v>
      </c>
      <c r="AJ1072" s="15">
        <v>254447.99</v>
      </c>
      <c r="AK1072" s="16">
        <v>0.33880119600167502</v>
      </c>
      <c r="AL1072" s="17">
        <v>35784.6</v>
      </c>
      <c r="AM1072" s="16">
        <v>0.22201140852689</v>
      </c>
      <c r="AN1072" s="17">
        <v>73636.570000000007</v>
      </c>
      <c r="AO1072" s="16">
        <v>0.23517966964617601</v>
      </c>
      <c r="AP1072" s="18">
        <v>7.1105444800277198</v>
      </c>
      <c r="AQ1072" s="16">
        <v>9.5571765255098903E-2</v>
      </c>
      <c r="AR1072" s="18">
        <v>3.4554568470530298</v>
      </c>
      <c r="AS1072" s="16">
        <v>8.3891865209522007E-2</v>
      </c>
    </row>
    <row r="1073" spans="1:45" x14ac:dyDescent="0.2">
      <c r="A1073" s="123"/>
      <c r="B1073" s="29"/>
      <c r="C1073" s="29"/>
      <c r="D1073" s="29"/>
      <c r="E1073" s="14" t="s">
        <v>313</v>
      </c>
      <c r="F1073" s="15">
        <v>44075.55</v>
      </c>
      <c r="G1073" s="16">
        <v>-3.9589343769338703E-2</v>
      </c>
      <c r="H1073" s="17">
        <v>8154.09</v>
      </c>
      <c r="I1073" s="16">
        <v>-3.3893907224507601E-2</v>
      </c>
      <c r="J1073" s="17">
        <v>15884.38</v>
      </c>
      <c r="K1073" s="16">
        <v>-3.7652665385102403E-2</v>
      </c>
      <c r="L1073" s="18">
        <v>5.40533033115896</v>
      </c>
      <c r="M1073" s="16">
        <v>-5.8952495874122603E-3</v>
      </c>
      <c r="N1073" s="18">
        <v>2.7747730789618501</v>
      </c>
      <c r="O1073" s="16">
        <v>-2.0124525881409202E-3</v>
      </c>
      <c r="P1073" s="15">
        <v>144975.51999999999</v>
      </c>
      <c r="Q1073" s="16">
        <v>4.1288157355009E-2</v>
      </c>
      <c r="R1073" s="17">
        <v>26698.799999999999</v>
      </c>
      <c r="S1073" s="16">
        <v>1.88623947319012E-2</v>
      </c>
      <c r="T1073" s="17">
        <v>52000.87</v>
      </c>
      <c r="U1073" s="16">
        <v>1.91335197401881E-2</v>
      </c>
      <c r="V1073" s="18">
        <v>5.4300388032420903</v>
      </c>
      <c r="W1073" s="16">
        <v>2.2010590182797701E-2</v>
      </c>
      <c r="X1073" s="18">
        <v>2.78794412478099</v>
      </c>
      <c r="Y1073" s="16">
        <v>2.1738699773577098E-2</v>
      </c>
      <c r="Z1073" s="15">
        <v>278703.35999999999</v>
      </c>
      <c r="AA1073" s="16">
        <v>6.89972853473E-2</v>
      </c>
      <c r="AB1073" s="17">
        <v>51852.99</v>
      </c>
      <c r="AC1073" s="16">
        <v>2.48906582798483E-2</v>
      </c>
      <c r="AD1073" s="17">
        <v>101000.04</v>
      </c>
      <c r="AE1073" s="16">
        <v>2.8151384542717001E-2</v>
      </c>
      <c r="AF1073" s="18">
        <v>5.3748753929137001</v>
      </c>
      <c r="AG1073" s="16">
        <v>4.3035446475313897E-2</v>
      </c>
      <c r="AH1073" s="18">
        <v>2.7594381150740102</v>
      </c>
      <c r="AI1073" s="16">
        <v>3.9727516218586501E-2</v>
      </c>
      <c r="AJ1073" s="15">
        <v>559345.44999999995</v>
      </c>
      <c r="AK1073" s="16">
        <v>8.8539022208244805E-2</v>
      </c>
      <c r="AL1073" s="17">
        <v>105405.36</v>
      </c>
      <c r="AM1073" s="16">
        <v>1.41346244323204E-2</v>
      </c>
      <c r="AN1073" s="17">
        <v>205573.93</v>
      </c>
      <c r="AO1073" s="16">
        <v>2.2545968922001301E-2</v>
      </c>
      <c r="AP1073" s="18">
        <v>5.3066129654127598</v>
      </c>
      <c r="AQ1073" s="16">
        <v>7.3367377450083301E-2</v>
      </c>
      <c r="AR1073" s="18">
        <v>2.72089680826747</v>
      </c>
      <c r="AS1073" s="16">
        <v>6.4537981950890097E-2</v>
      </c>
    </row>
    <row r="1074" spans="1:45" x14ac:dyDescent="0.2">
      <c r="A1074" s="123"/>
      <c r="B1074" s="29"/>
      <c r="C1074" s="29"/>
      <c r="D1074" s="29"/>
      <c r="E1074" s="14" t="s">
        <v>314</v>
      </c>
      <c r="F1074" s="15">
        <v>73111.320000000007</v>
      </c>
      <c r="G1074" s="16">
        <v>-0.103904837907266</v>
      </c>
      <c r="H1074" s="17">
        <v>9857.2900000000009</v>
      </c>
      <c r="I1074" s="16">
        <v>-0.14512129866277901</v>
      </c>
      <c r="J1074" s="17">
        <v>19807.419999999998</v>
      </c>
      <c r="K1074" s="16">
        <v>-0.132052553373013</v>
      </c>
      <c r="L1074" s="18">
        <v>7.4169797175491397</v>
      </c>
      <c r="M1074" s="16">
        <v>4.8213226848488402E-2</v>
      </c>
      <c r="N1074" s="18">
        <v>3.6911076758103798</v>
      </c>
      <c r="O1074" s="16">
        <v>3.2430207122717603E-2</v>
      </c>
      <c r="P1074" s="15">
        <v>243773.31</v>
      </c>
      <c r="Q1074" s="16">
        <v>-5.9915071496697302E-2</v>
      </c>
      <c r="R1074" s="17">
        <v>32477.25</v>
      </c>
      <c r="S1074" s="16">
        <v>-0.109037967578636</v>
      </c>
      <c r="T1074" s="17">
        <v>65251.85</v>
      </c>
      <c r="U1074" s="16">
        <v>-9.4650025904068597E-2</v>
      </c>
      <c r="V1074" s="18">
        <v>7.5059714107567599</v>
      </c>
      <c r="W1074" s="16">
        <v>5.5134668251168299E-2</v>
      </c>
      <c r="X1074" s="18">
        <v>3.7358835036860998</v>
      </c>
      <c r="Y1074" s="16">
        <v>3.83663283826313E-2</v>
      </c>
      <c r="Z1074" s="15">
        <v>496210.62</v>
      </c>
      <c r="AA1074" s="16">
        <v>-0.17116444259980601</v>
      </c>
      <c r="AB1074" s="17">
        <v>65915.72</v>
      </c>
      <c r="AC1074" s="16">
        <v>-0.35055767780918801</v>
      </c>
      <c r="AD1074" s="17">
        <v>132338.20000000001</v>
      </c>
      <c r="AE1074" s="16">
        <v>-0.327782374482325</v>
      </c>
      <c r="AF1074" s="18">
        <v>7.5279556985799401</v>
      </c>
      <c r="AG1074" s="16">
        <v>0.27622658560997598</v>
      </c>
      <c r="AH1074" s="18">
        <v>3.7495645248310798</v>
      </c>
      <c r="AI1074" s="16">
        <v>0.232986946395383</v>
      </c>
      <c r="AJ1074" s="15">
        <v>1077900.3500000001</v>
      </c>
      <c r="AK1074" s="16">
        <v>-0.19647934321932001</v>
      </c>
      <c r="AL1074" s="17">
        <v>146587.94</v>
      </c>
      <c r="AM1074" s="16">
        <v>-0.40060247269777199</v>
      </c>
      <c r="AN1074" s="17">
        <v>293085.40000000002</v>
      </c>
      <c r="AO1074" s="16">
        <v>-0.37859597717639598</v>
      </c>
      <c r="AP1074" s="18">
        <v>7.3532676016867402</v>
      </c>
      <c r="AQ1074" s="16">
        <v>0.34054716641420102</v>
      </c>
      <c r="AR1074" s="18">
        <v>3.67776883461271</v>
      </c>
      <c r="AS1074" s="16">
        <v>0.29307282744896601</v>
      </c>
    </row>
    <row r="1075" spans="1:45" x14ac:dyDescent="0.2">
      <c r="A1075" s="123"/>
      <c r="B1075" s="29"/>
      <c r="C1075" s="29"/>
      <c r="D1075" s="29"/>
      <c r="E1075" s="14" t="s">
        <v>315</v>
      </c>
      <c r="F1075" s="15">
        <v>74031.429999999993</v>
      </c>
      <c r="G1075" s="16">
        <v>-4.39156213395255E-2</v>
      </c>
      <c r="H1075" s="17">
        <v>10665.96</v>
      </c>
      <c r="I1075" s="16">
        <v>-5.7667501864175102E-2</v>
      </c>
      <c r="J1075" s="17">
        <v>20927.2</v>
      </c>
      <c r="K1075" s="16">
        <v>-4.1249648380626801E-2</v>
      </c>
      <c r="L1075" s="18">
        <v>6.9409063975488401</v>
      </c>
      <c r="M1075" s="16">
        <v>1.45934482275145E-2</v>
      </c>
      <c r="N1075" s="18">
        <v>3.5375697656638199</v>
      </c>
      <c r="O1075" s="16">
        <v>-2.7806748173762699E-3</v>
      </c>
      <c r="P1075" s="15">
        <v>244307.8</v>
      </c>
      <c r="Q1075" s="16">
        <v>7.7777065556884406E-2</v>
      </c>
      <c r="R1075" s="17">
        <v>34913.86</v>
      </c>
      <c r="S1075" s="16">
        <v>3.3660568713952697E-2</v>
      </c>
      <c r="T1075" s="17">
        <v>67927.820000000007</v>
      </c>
      <c r="U1075" s="16">
        <v>4.3659171428172099E-2</v>
      </c>
      <c r="V1075" s="18">
        <v>6.9974445678592998</v>
      </c>
      <c r="W1075" s="16">
        <v>4.2679868206465403E-2</v>
      </c>
      <c r="X1075" s="18">
        <v>3.5965794279869399</v>
      </c>
      <c r="Y1075" s="16">
        <v>3.2690647543512197E-2</v>
      </c>
      <c r="Z1075" s="15">
        <v>485831.75</v>
      </c>
      <c r="AA1075" s="16">
        <v>0.153959543416268</v>
      </c>
      <c r="AB1075" s="17">
        <v>69059.28</v>
      </c>
      <c r="AC1075" s="16">
        <v>8.3133138777213705E-2</v>
      </c>
      <c r="AD1075" s="17">
        <v>134557.95000000001</v>
      </c>
      <c r="AE1075" s="16">
        <v>0.103402238802482</v>
      </c>
      <c r="AF1075" s="18">
        <v>7.0349958760068203</v>
      </c>
      <c r="AG1075" s="16">
        <v>6.5390303466305699E-2</v>
      </c>
      <c r="AH1075" s="18">
        <v>3.61057633532615</v>
      </c>
      <c r="AI1075" s="16">
        <v>4.5819468944213397E-2</v>
      </c>
      <c r="AJ1075" s="15">
        <v>1048329.07</v>
      </c>
      <c r="AK1075" s="16">
        <v>0.244505278114762</v>
      </c>
      <c r="AL1075" s="17">
        <v>150663.19</v>
      </c>
      <c r="AM1075" s="16">
        <v>0.18307803909398801</v>
      </c>
      <c r="AN1075" s="17">
        <v>292611.69</v>
      </c>
      <c r="AO1075" s="16">
        <v>0.197020519777417</v>
      </c>
      <c r="AP1075" s="18">
        <v>6.9580968649342898</v>
      </c>
      <c r="AQ1075" s="16">
        <v>5.1921544472091498E-2</v>
      </c>
      <c r="AR1075" s="18">
        <v>3.5826629824666298</v>
      </c>
      <c r="AS1075" s="16">
        <v>3.9669126429156099E-2</v>
      </c>
    </row>
    <row r="1076" spans="1:45" x14ac:dyDescent="0.2">
      <c r="A1076" s="123"/>
      <c r="B1076" s="29"/>
      <c r="C1076" s="29"/>
      <c r="D1076" s="29"/>
      <c r="E1076" s="14" t="s">
        <v>316</v>
      </c>
      <c r="F1076" s="15">
        <v>60324.11</v>
      </c>
      <c r="G1076" s="16">
        <v>0.18493882718298599</v>
      </c>
      <c r="H1076" s="17">
        <v>9955.3700000000008</v>
      </c>
      <c r="I1076" s="16">
        <v>0.45605523882513699</v>
      </c>
      <c r="J1076" s="17">
        <v>18781.73</v>
      </c>
      <c r="K1076" s="16">
        <v>0.190438704075197</v>
      </c>
      <c r="L1076" s="18">
        <v>6.0594543447405798</v>
      </c>
      <c r="M1076" s="16">
        <v>-0.18619926250937399</v>
      </c>
      <c r="N1076" s="18">
        <v>3.2118505590273099</v>
      </c>
      <c r="O1076" s="16">
        <v>-4.6200420680070397E-3</v>
      </c>
      <c r="P1076" s="15">
        <v>167718.23000000001</v>
      </c>
      <c r="Q1076" s="16">
        <v>7.9077280107214001E-2</v>
      </c>
      <c r="R1076" s="17">
        <v>26929.3</v>
      </c>
      <c r="S1076" s="16">
        <v>0.26700539044117699</v>
      </c>
      <c r="T1076" s="17">
        <v>51363.6</v>
      </c>
      <c r="U1076" s="16">
        <v>3.9991512190697E-2</v>
      </c>
      <c r="V1076" s="18">
        <v>6.2280946775445303</v>
      </c>
      <c r="W1076" s="16">
        <v>-0.148324633621744</v>
      </c>
      <c r="X1076" s="18">
        <v>3.2653129842923798</v>
      </c>
      <c r="Y1076" s="16">
        <v>3.7582775876876598E-2</v>
      </c>
      <c r="Z1076" s="15">
        <v>337665.9</v>
      </c>
      <c r="AA1076" s="16">
        <v>0.131950747895413</v>
      </c>
      <c r="AB1076" s="17">
        <v>51363.5</v>
      </c>
      <c r="AC1076" s="16">
        <v>0.282298053066945</v>
      </c>
      <c r="AD1076" s="17">
        <v>102731.18</v>
      </c>
      <c r="AE1076" s="16">
        <v>0.102443429998758</v>
      </c>
      <c r="AF1076" s="18">
        <v>6.5740438248951101</v>
      </c>
      <c r="AG1076" s="16">
        <v>-0.117248329912018</v>
      </c>
      <c r="AH1076" s="18">
        <v>3.2868881677403099</v>
      </c>
      <c r="AI1076" s="16">
        <v>2.6765380511804101E-2</v>
      </c>
      <c r="AJ1076" s="15">
        <v>739825.19</v>
      </c>
      <c r="AK1076" s="16">
        <v>5.8642550509610598E-2</v>
      </c>
      <c r="AL1076" s="17">
        <v>107040.4</v>
      </c>
      <c r="AM1076" s="16">
        <v>0.17510877729642099</v>
      </c>
      <c r="AN1076" s="17">
        <v>225670.3</v>
      </c>
      <c r="AO1076" s="16">
        <v>5.28278422791622E-2</v>
      </c>
      <c r="AP1076" s="18">
        <v>6.9116444818965501</v>
      </c>
      <c r="AQ1076" s="16">
        <v>-9.9111017666607001E-2</v>
      </c>
      <c r="AR1076" s="18">
        <v>3.27834540034732</v>
      </c>
      <c r="AS1076" s="16">
        <v>5.52294306527911E-3</v>
      </c>
    </row>
    <row r="1077" spans="1:45" x14ac:dyDescent="0.2">
      <c r="A1077" s="123"/>
      <c r="B1077" s="29"/>
      <c r="C1077" s="29"/>
      <c r="D1077" s="29"/>
      <c r="E1077" s="14" t="s">
        <v>317</v>
      </c>
      <c r="F1077" s="15">
        <v>30306.26</v>
      </c>
      <c r="G1077" s="16">
        <v>-9.97256364189434E-2</v>
      </c>
      <c r="H1077" s="17">
        <v>4470.1000000000004</v>
      </c>
      <c r="I1077" s="16">
        <v>-0.14907590187370401</v>
      </c>
      <c r="J1077" s="17">
        <v>9157.8700000000008</v>
      </c>
      <c r="K1077" s="16">
        <v>-0.16316426721006599</v>
      </c>
      <c r="L1077" s="18">
        <v>6.7797722646025802</v>
      </c>
      <c r="M1077" s="16">
        <v>5.7996083979086198E-2</v>
      </c>
      <c r="N1077" s="18">
        <v>3.3093131918229899</v>
      </c>
      <c r="O1077" s="16">
        <v>7.5807746138688806E-2</v>
      </c>
      <c r="P1077" s="15">
        <v>97155.41</v>
      </c>
      <c r="Q1077" s="16">
        <v>-0.11629244061433799</v>
      </c>
      <c r="R1077" s="17">
        <v>14806.12</v>
      </c>
      <c r="S1077" s="16">
        <v>-0.13485434748819999</v>
      </c>
      <c r="T1077" s="17">
        <v>30058.959999999999</v>
      </c>
      <c r="U1077" s="16">
        <v>-0.149360583412807</v>
      </c>
      <c r="V1077" s="18">
        <v>6.5618413196705099</v>
      </c>
      <c r="W1077" s="16">
        <v>2.1455239149581199E-2</v>
      </c>
      <c r="X1077" s="18">
        <v>3.2321613921439698</v>
      </c>
      <c r="Y1077" s="16">
        <v>3.8874453915078502E-2</v>
      </c>
      <c r="Z1077" s="15">
        <v>195434.4</v>
      </c>
      <c r="AA1077" s="16">
        <v>-0.110366795300887</v>
      </c>
      <c r="AB1077" s="17">
        <v>29736.3</v>
      </c>
      <c r="AC1077" s="16">
        <v>-0.14206158190753801</v>
      </c>
      <c r="AD1077" s="17">
        <v>60344.38</v>
      </c>
      <c r="AE1077" s="16">
        <v>-0.14908466260990699</v>
      </c>
      <c r="AF1077" s="18">
        <v>6.5722500781872704</v>
      </c>
      <c r="AG1077" s="16">
        <v>3.69429622665935E-2</v>
      </c>
      <c r="AH1077" s="18">
        <v>3.2386512215387699</v>
      </c>
      <c r="AI1077" s="16">
        <v>4.5501433112927897E-2</v>
      </c>
      <c r="AJ1077" s="15">
        <v>466586.13</v>
      </c>
      <c r="AK1077" s="16">
        <v>-9.9770973075406097E-2</v>
      </c>
      <c r="AL1077" s="17">
        <v>73071.22</v>
      </c>
      <c r="AM1077" s="16">
        <v>-0.13483297061334701</v>
      </c>
      <c r="AN1077" s="17">
        <v>149783.91</v>
      </c>
      <c r="AO1077" s="16">
        <v>-0.13737013376691401</v>
      </c>
      <c r="AP1077" s="18">
        <v>6.3853611586066297</v>
      </c>
      <c r="AQ1077" s="16">
        <v>4.0526275675111002E-2</v>
      </c>
      <c r="AR1077" s="18">
        <v>3.11506175796853</v>
      </c>
      <c r="AS1077" s="16">
        <v>4.3586666962616198E-2</v>
      </c>
    </row>
    <row r="1078" spans="1:45" x14ac:dyDescent="0.2">
      <c r="A1078" s="134"/>
      <c r="B1078" s="135"/>
      <c r="C1078" s="135"/>
      <c r="D1078" s="135"/>
      <c r="E1078" s="14" t="s">
        <v>318</v>
      </c>
      <c r="F1078" s="15">
        <v>65270.42</v>
      </c>
      <c r="G1078" s="16">
        <v>1.4143851813824999E-2</v>
      </c>
      <c r="H1078" s="17">
        <v>8702.07</v>
      </c>
      <c r="I1078" s="16">
        <v>0.175739323583774</v>
      </c>
      <c r="J1078" s="17">
        <v>18657.05</v>
      </c>
      <c r="K1078" s="16">
        <v>5.7914933028277802E-3</v>
      </c>
      <c r="L1078" s="18">
        <v>7.50056250983961</v>
      </c>
      <c r="M1078" s="16">
        <v>-0.13744158124896999</v>
      </c>
      <c r="N1078" s="18">
        <v>3.4984319600365499</v>
      </c>
      <c r="O1078" s="16">
        <v>8.3042644192284198E-3</v>
      </c>
      <c r="P1078" s="15">
        <v>197385.87</v>
      </c>
      <c r="Q1078" s="16">
        <v>-1.24301615812936E-2</v>
      </c>
      <c r="R1078" s="17">
        <v>26858.78</v>
      </c>
      <c r="S1078" s="16">
        <v>0.13077030595335901</v>
      </c>
      <c r="T1078" s="17">
        <v>55836.34</v>
      </c>
      <c r="U1078" s="16">
        <v>-6.6297865822355501E-2</v>
      </c>
      <c r="V1078" s="18">
        <v>7.3490259051230202</v>
      </c>
      <c r="W1078" s="16">
        <v>-0.1266397488338</v>
      </c>
      <c r="X1078" s="18">
        <v>3.5350789467934298</v>
      </c>
      <c r="Y1078" s="16">
        <v>5.7692600529938499E-2</v>
      </c>
      <c r="Z1078" s="15">
        <v>394487.44</v>
      </c>
      <c r="AA1078" s="16">
        <v>-5.6532116130093603E-3</v>
      </c>
      <c r="AB1078" s="17">
        <v>52995.26</v>
      </c>
      <c r="AC1078" s="16">
        <v>0.11946026204895201</v>
      </c>
      <c r="AD1078" s="17">
        <v>110913.16</v>
      </c>
      <c r="AE1078" s="16">
        <v>-5.8309614154822297E-2</v>
      </c>
      <c r="AF1078" s="18">
        <v>7.4438249760450299</v>
      </c>
      <c r="AG1078" s="16">
        <v>-0.111762317880731</v>
      </c>
      <c r="AH1078" s="18">
        <v>3.5567234762764</v>
      </c>
      <c r="AI1078" s="16">
        <v>5.5916895121057499E-2</v>
      </c>
      <c r="AJ1078" s="15">
        <v>828801.38</v>
      </c>
      <c r="AK1078" s="16">
        <v>-5.8149265251396701E-2</v>
      </c>
      <c r="AL1078" s="17">
        <v>108198.98</v>
      </c>
      <c r="AM1078" s="16">
        <v>3.9148312928730701E-2</v>
      </c>
      <c r="AN1078" s="17">
        <v>233086.82</v>
      </c>
      <c r="AO1078" s="16">
        <v>-8.5665368258994706E-2</v>
      </c>
      <c r="AP1078" s="18">
        <v>7.6599740589051803</v>
      </c>
      <c r="AQ1078" s="16">
        <v>-9.3632041711066497E-2</v>
      </c>
      <c r="AR1078" s="18">
        <v>3.55576252659846</v>
      </c>
      <c r="AS1078" s="16">
        <v>3.0094127524409701E-2</v>
      </c>
    </row>
    <row r="1079" spans="1:45" x14ac:dyDescent="0.2">
      <c r="C1079" s="29"/>
      <c r="D1079" s="29"/>
      <c r="E1079" s="14" t="s">
        <v>344</v>
      </c>
      <c r="F1079" s="18">
        <v>42887.43</v>
      </c>
      <c r="G1079" s="16">
        <v>0.51399425431403001</v>
      </c>
      <c r="H1079" s="18">
        <v>15740.87</v>
      </c>
      <c r="I1079" s="16">
        <v>1.1439864775595301</v>
      </c>
      <c r="J1079" s="18">
        <v>25152.49</v>
      </c>
      <c r="K1079" s="16">
        <v>1.0876814090247</v>
      </c>
      <c r="L1079" s="18">
        <v>2.7245908263012102</v>
      </c>
      <c r="M1079" s="16">
        <v>-0.29384150965476802</v>
      </c>
      <c r="N1079" s="18">
        <v>1.7050967916099</v>
      </c>
      <c r="O1079" s="16">
        <v>-0.27479631337938498</v>
      </c>
      <c r="P1079" s="18">
        <v>126871.82</v>
      </c>
      <c r="Q1079" s="16">
        <v>0.28898517165090198</v>
      </c>
      <c r="R1079" s="18">
        <v>43589.18</v>
      </c>
      <c r="S1079" s="16">
        <v>0.47574838338355302</v>
      </c>
      <c r="T1079" s="18">
        <v>70304.09</v>
      </c>
      <c r="U1079" s="16">
        <v>0.46219955679004499</v>
      </c>
      <c r="V1079" s="18">
        <v>2.9106264444524999</v>
      </c>
      <c r="W1079" s="16">
        <v>-0.12655491534704999</v>
      </c>
      <c r="X1079" s="18">
        <v>1.8046150657806701</v>
      </c>
      <c r="Y1079" s="16">
        <v>-0.11846152211904599</v>
      </c>
      <c r="Z1079" s="18">
        <v>244124.28</v>
      </c>
      <c r="AA1079" s="16">
        <v>0.34312153864936101</v>
      </c>
      <c r="AB1079" s="18">
        <v>86631.11</v>
      </c>
      <c r="AC1079" s="16">
        <v>0.47228084021751299</v>
      </c>
      <c r="AD1079" s="18">
        <v>140074.88</v>
      </c>
      <c r="AE1079" s="16">
        <v>0.470506233555538</v>
      </c>
      <c r="AF1079" s="18">
        <v>2.81797474371505</v>
      </c>
      <c r="AG1079" s="16">
        <v>-8.7727353396156699E-2</v>
      </c>
      <c r="AH1079" s="18">
        <v>1.7428127013208901</v>
      </c>
      <c r="AI1079" s="16">
        <v>-8.6626422927955193E-2</v>
      </c>
      <c r="AJ1079" s="18">
        <v>516389.02</v>
      </c>
      <c r="AK1079" s="16">
        <v>0.42646567768836502</v>
      </c>
      <c r="AL1079" s="18">
        <v>170110.55</v>
      </c>
      <c r="AM1079" s="16">
        <v>0.34050285834064498</v>
      </c>
      <c r="AN1079" s="18">
        <v>276278.90000000002</v>
      </c>
      <c r="AO1079" s="16">
        <v>0.31975658830003501</v>
      </c>
      <c r="AP1079" s="18">
        <v>3.03560843228124</v>
      </c>
      <c r="AQ1079" s="16">
        <v>6.4127292838546804E-2</v>
      </c>
      <c r="AR1079" s="18">
        <v>1.8690859852127699</v>
      </c>
      <c r="AS1079" s="16">
        <v>8.0855129146034793E-2</v>
      </c>
    </row>
    <row r="1080" spans="1:45" x14ac:dyDescent="0.2">
      <c r="C1080" s="29"/>
      <c r="D1080" s="29"/>
      <c r="E1080" s="14" t="s">
        <v>345</v>
      </c>
      <c r="F1080" s="18">
        <v>47242.89</v>
      </c>
      <c r="G1080" s="16">
        <v>0.33432102071008402</v>
      </c>
      <c r="H1080" s="18">
        <v>54243.55</v>
      </c>
      <c r="I1080" s="16">
        <v>-1.35059366724627E-2</v>
      </c>
      <c r="J1080" s="18">
        <v>17952.91</v>
      </c>
      <c r="K1080" s="16">
        <v>0.18728010771745901</v>
      </c>
      <c r="L1080" s="18">
        <v>0.87094023160357303</v>
      </c>
      <c r="M1080" s="16">
        <v>0.35258900211653998</v>
      </c>
      <c r="N1080" s="18">
        <v>2.6314892683136</v>
      </c>
      <c r="O1080" s="16">
        <v>0.123846859756887</v>
      </c>
      <c r="P1080" s="18">
        <v>142695.62</v>
      </c>
      <c r="Q1080" s="16">
        <v>0.28491489721310798</v>
      </c>
      <c r="R1080" s="18">
        <v>167681.79</v>
      </c>
      <c r="S1080" s="16">
        <v>6.3517473892029004E-3</v>
      </c>
      <c r="T1080" s="18">
        <v>54417.11</v>
      </c>
      <c r="U1080" s="16">
        <v>0.17669403638301101</v>
      </c>
      <c r="V1080" s="18">
        <v>0.85099055777016697</v>
      </c>
      <c r="W1080" s="16">
        <v>0.27680495467572502</v>
      </c>
      <c r="X1080" s="18">
        <v>2.6222564924892202</v>
      </c>
      <c r="Y1080" s="16">
        <v>9.1970263708272201E-2</v>
      </c>
      <c r="Z1080" s="18">
        <v>280593.87</v>
      </c>
      <c r="AA1080" s="16">
        <v>0.20404901436179501</v>
      </c>
      <c r="AB1080" s="18">
        <v>324759.42</v>
      </c>
      <c r="AC1080" s="16">
        <v>-5.8650612257912099E-2</v>
      </c>
      <c r="AD1080" s="18">
        <v>105573.05</v>
      </c>
      <c r="AE1080" s="16">
        <v>9.2513461732295396E-2</v>
      </c>
      <c r="AF1080" s="18">
        <v>0.86400533046893602</v>
      </c>
      <c r="AG1080" s="16">
        <v>0.27906708183007001</v>
      </c>
      <c r="AH1080" s="18">
        <v>2.6578172175569401</v>
      </c>
      <c r="AI1080" s="16">
        <v>0.102090781062458</v>
      </c>
      <c r="AJ1080" s="18">
        <v>529732.23</v>
      </c>
      <c r="AK1080" s="16">
        <v>1.5085315728758601E-2</v>
      </c>
      <c r="AL1080" s="18">
        <v>681381.11</v>
      </c>
      <c r="AM1080" s="16">
        <v>-7.3287462828467098E-2</v>
      </c>
      <c r="AN1080" s="18">
        <v>206412.14</v>
      </c>
      <c r="AO1080" s="16">
        <v>-1.69588906766843E-2</v>
      </c>
      <c r="AP1080" s="18">
        <v>0.77743897244230897</v>
      </c>
      <c r="AQ1080" s="16">
        <v>9.5361587345038898E-2</v>
      </c>
      <c r="AR1080" s="18">
        <v>2.5663811731228598</v>
      </c>
      <c r="AS1080" s="16">
        <v>3.25970156298966E-2</v>
      </c>
    </row>
    <row r="1081" spans="1:45" x14ac:dyDescent="0.2">
      <c r="A1081" s="122" t="s">
        <v>19</v>
      </c>
      <c r="B1081" s="28" t="s">
        <v>11</v>
      </c>
      <c r="C1081" s="28" t="s">
        <v>111</v>
      </c>
      <c r="D1081" s="28" t="s">
        <v>24</v>
      </c>
      <c r="E1081" s="14" t="s">
        <v>319</v>
      </c>
      <c r="F1081" s="15">
        <v>402409.71</v>
      </c>
      <c r="G1081" s="16">
        <v>-7.8115353118888994E-2</v>
      </c>
      <c r="H1081" s="17">
        <v>63818.85</v>
      </c>
      <c r="I1081" s="16">
        <v>-0.108659220256901</v>
      </c>
      <c r="J1081" s="17">
        <v>127354.84</v>
      </c>
      <c r="K1081" s="16">
        <v>-0.101754604734501</v>
      </c>
      <c r="L1081" s="18">
        <v>6.3054992372943097</v>
      </c>
      <c r="M1081" s="16">
        <v>3.4267328312764501E-2</v>
      </c>
      <c r="N1081" s="18">
        <v>3.1597519968616798</v>
      </c>
      <c r="O1081" s="16">
        <v>2.6317141997287501E-2</v>
      </c>
      <c r="P1081" s="15">
        <v>1319343.44</v>
      </c>
      <c r="Q1081" s="16">
        <v>-7.5518880457299204E-3</v>
      </c>
      <c r="R1081" s="17">
        <v>209012.5</v>
      </c>
      <c r="S1081" s="16">
        <v>-4.7302955176096902E-2</v>
      </c>
      <c r="T1081" s="17">
        <v>416627.86</v>
      </c>
      <c r="U1081" s="16">
        <v>-3.9156571489719801E-2</v>
      </c>
      <c r="V1081" s="18">
        <v>6.3122705101369503</v>
      </c>
      <c r="W1081" s="16">
        <v>4.1724772157464299E-2</v>
      </c>
      <c r="X1081" s="18">
        <v>3.1667191915586299</v>
      </c>
      <c r="Y1081" s="16">
        <v>3.2892646716635901E-2</v>
      </c>
      <c r="Z1081" s="15">
        <v>2596272.2599999998</v>
      </c>
      <c r="AA1081" s="16">
        <v>-3.6760863789018099E-2</v>
      </c>
      <c r="AB1081" s="17">
        <v>412325.41</v>
      </c>
      <c r="AC1081" s="16">
        <v>-0.140110513285266</v>
      </c>
      <c r="AD1081" s="17">
        <v>821654.78</v>
      </c>
      <c r="AE1081" s="16">
        <v>-0.125386860914349</v>
      </c>
      <c r="AF1081" s="18">
        <v>6.2966584087068496</v>
      </c>
      <c r="AG1081" s="16">
        <v>0.120189455846359</v>
      </c>
      <c r="AH1081" s="18">
        <v>3.1598091110721702</v>
      </c>
      <c r="AI1081" s="16">
        <v>0.10133165529388601</v>
      </c>
      <c r="AJ1081" s="15">
        <v>5478732.5</v>
      </c>
      <c r="AK1081" s="16">
        <v>-2.6191700990315699E-2</v>
      </c>
      <c r="AL1081" s="17">
        <v>881496.97</v>
      </c>
      <c r="AM1081" s="16">
        <v>-0.166311040120731</v>
      </c>
      <c r="AN1081" s="17">
        <v>1754755.37</v>
      </c>
      <c r="AO1081" s="16">
        <v>-0.14822064820902001</v>
      </c>
      <c r="AP1081" s="18">
        <v>6.2152595941424504</v>
      </c>
      <c r="AQ1081" s="16">
        <v>0.16807148213970199</v>
      </c>
      <c r="AR1081" s="18">
        <v>3.1222201075241598</v>
      </c>
      <c r="AS1081" s="16">
        <v>0.14326356580741501</v>
      </c>
    </row>
    <row r="1082" spans="1:45" x14ac:dyDescent="0.2">
      <c r="A1082" s="123"/>
      <c r="B1082" s="29"/>
      <c r="C1082" s="29"/>
      <c r="D1082" s="29"/>
      <c r="E1082" s="14" t="s">
        <v>320</v>
      </c>
      <c r="F1082" s="15">
        <v>973299.56</v>
      </c>
      <c r="G1082" s="16">
        <v>0.46309205441742801</v>
      </c>
      <c r="H1082" s="17">
        <v>320088.40000000002</v>
      </c>
      <c r="I1082" s="16">
        <v>1.0615222790945</v>
      </c>
      <c r="J1082" s="17">
        <v>528651.44999999995</v>
      </c>
      <c r="K1082" s="16">
        <v>0.93104026294658204</v>
      </c>
      <c r="L1082" s="18">
        <v>3.0407211257890001</v>
      </c>
      <c r="M1082" s="16">
        <v>-0.29028559659317799</v>
      </c>
      <c r="N1082" s="18">
        <v>1.84109881851265</v>
      </c>
      <c r="O1082" s="16">
        <v>-0.24232959690602701</v>
      </c>
      <c r="P1082" s="15">
        <v>2965187.18</v>
      </c>
      <c r="Q1082" s="16">
        <v>0.31067062402031098</v>
      </c>
      <c r="R1082" s="17">
        <v>921226.31</v>
      </c>
      <c r="S1082" s="16">
        <v>0.57987540091923395</v>
      </c>
      <c r="T1082" s="17">
        <v>1544634.77</v>
      </c>
      <c r="U1082" s="16">
        <v>0.53070356136140895</v>
      </c>
      <c r="V1082" s="18">
        <v>3.2187391391372699</v>
      </c>
      <c r="W1082" s="16">
        <v>-0.17039620766440799</v>
      </c>
      <c r="X1082" s="18">
        <v>1.9196688030012401</v>
      </c>
      <c r="Y1082" s="16">
        <v>-0.14374627648047</v>
      </c>
      <c r="Z1082" s="15">
        <v>5630317.6799999997</v>
      </c>
      <c r="AA1082" s="16">
        <v>0.30181789837294498</v>
      </c>
      <c r="AB1082" s="17">
        <v>1777511.89</v>
      </c>
      <c r="AC1082" s="16">
        <v>0.47079145212010498</v>
      </c>
      <c r="AD1082" s="17">
        <v>2998620.07</v>
      </c>
      <c r="AE1082" s="16">
        <v>0.44415967814401203</v>
      </c>
      <c r="AF1082" s="18">
        <v>3.1675274363424899</v>
      </c>
      <c r="AG1082" s="16">
        <v>-0.114886140726198</v>
      </c>
      <c r="AH1082" s="18">
        <v>1.87763622885376</v>
      </c>
      <c r="AI1082" s="16">
        <v>-9.8563740509636594E-2</v>
      </c>
      <c r="AJ1082" s="15">
        <v>11782039.119999999</v>
      </c>
      <c r="AK1082" s="16">
        <v>0.361373280771912</v>
      </c>
      <c r="AL1082" s="17">
        <v>3439343.94</v>
      </c>
      <c r="AM1082" s="16">
        <v>0.33792220041926602</v>
      </c>
      <c r="AN1082" s="17">
        <v>5873444.3099999996</v>
      </c>
      <c r="AO1082" s="16">
        <v>0.31832960213077299</v>
      </c>
      <c r="AP1082" s="18">
        <v>3.42566469813426</v>
      </c>
      <c r="AQ1082" s="16">
        <v>1.75279850691595E-2</v>
      </c>
      <c r="AR1082" s="18">
        <v>2.0059846485545401</v>
      </c>
      <c r="AS1082" s="16">
        <v>3.2650164702035897E-2</v>
      </c>
    </row>
    <row r="1083" spans="1:45" x14ac:dyDescent="0.2">
      <c r="A1083" s="123"/>
      <c r="B1083" s="29"/>
      <c r="C1083" s="29"/>
      <c r="D1083" s="29"/>
      <c r="E1083" s="14" t="s">
        <v>321</v>
      </c>
      <c r="F1083" s="15">
        <v>493896.36</v>
      </c>
      <c r="G1083" s="16">
        <v>0.13654565676082001</v>
      </c>
      <c r="H1083" s="17">
        <v>95688.4</v>
      </c>
      <c r="I1083" s="16">
        <v>0.312103655865204</v>
      </c>
      <c r="J1083" s="17">
        <v>155635.82999999999</v>
      </c>
      <c r="K1083" s="16">
        <v>0.15536865888719301</v>
      </c>
      <c r="L1083" s="18">
        <v>5.1615071419315202</v>
      </c>
      <c r="M1083" s="16">
        <v>-0.13379887962328799</v>
      </c>
      <c r="N1083" s="18">
        <v>3.1734103901395998</v>
      </c>
      <c r="O1083" s="16">
        <v>-1.62917714459236E-2</v>
      </c>
      <c r="P1083" s="15">
        <v>1462325.78</v>
      </c>
      <c r="Q1083" s="16">
        <v>0.14354790685664301</v>
      </c>
      <c r="R1083" s="17">
        <v>276820.09000000003</v>
      </c>
      <c r="S1083" s="16">
        <v>0.26475038298412801</v>
      </c>
      <c r="T1083" s="17">
        <v>455327.99</v>
      </c>
      <c r="U1083" s="16">
        <v>0.12765168527499501</v>
      </c>
      <c r="V1083" s="18">
        <v>5.2825854510776296</v>
      </c>
      <c r="W1083" s="16">
        <v>-9.5831144040860697E-2</v>
      </c>
      <c r="X1083" s="18">
        <v>3.21158771724093</v>
      </c>
      <c r="Y1083" s="16">
        <v>1.4096747949053801E-2</v>
      </c>
      <c r="Z1083" s="15">
        <v>2867638.72</v>
      </c>
      <c r="AA1083" s="16">
        <v>0.174282245844012</v>
      </c>
      <c r="AB1083" s="17">
        <v>526316.12</v>
      </c>
      <c r="AC1083" s="16">
        <v>0.24909277418283299</v>
      </c>
      <c r="AD1083" s="17">
        <v>897866.88</v>
      </c>
      <c r="AE1083" s="16">
        <v>0.15244695243356801</v>
      </c>
      <c r="AF1083" s="18">
        <v>5.4485101463356296</v>
      </c>
      <c r="AG1083" s="16">
        <v>-5.9891891046894401E-2</v>
      </c>
      <c r="AH1083" s="18">
        <v>3.1938350593798499</v>
      </c>
      <c r="AI1083" s="16">
        <v>1.8946896743781399E-2</v>
      </c>
      <c r="AJ1083" s="15">
        <v>6249123.5</v>
      </c>
      <c r="AK1083" s="16">
        <v>0.23881118788099701</v>
      </c>
      <c r="AL1083" s="17">
        <v>1091988.6000000001</v>
      </c>
      <c r="AM1083" s="16">
        <v>0.28143204013233603</v>
      </c>
      <c r="AN1083" s="17">
        <v>1943237.29</v>
      </c>
      <c r="AO1083" s="16">
        <v>0.195657423821049</v>
      </c>
      <c r="AP1083" s="18">
        <v>5.7227003102413301</v>
      </c>
      <c r="AQ1083" s="16">
        <v>-3.3260329784588101E-2</v>
      </c>
      <c r="AR1083" s="18">
        <v>3.2158314026590098</v>
      </c>
      <c r="AS1083" s="16">
        <v>3.6092080557688602E-2</v>
      </c>
    </row>
    <row r="1084" spans="1:45" x14ac:dyDescent="0.2">
      <c r="A1084" s="123"/>
      <c r="B1084" s="29"/>
      <c r="C1084" s="29"/>
      <c r="D1084" s="29"/>
      <c r="E1084" s="14" t="s">
        <v>322</v>
      </c>
      <c r="F1084" s="15">
        <v>693800.82</v>
      </c>
      <c r="G1084" s="16">
        <v>-0.11622314317657299</v>
      </c>
      <c r="H1084" s="17">
        <v>184002.93</v>
      </c>
      <c r="I1084" s="16">
        <v>-2.9103939997046298E-2</v>
      </c>
      <c r="J1084" s="17">
        <v>213862.64</v>
      </c>
      <c r="K1084" s="16">
        <v>-8.7120403687055703E-2</v>
      </c>
      <c r="L1084" s="18">
        <v>3.7705965877826002</v>
      </c>
      <c r="M1084" s="16">
        <v>-8.9730720690391702E-2</v>
      </c>
      <c r="N1084" s="18">
        <v>3.2441422213809799</v>
      </c>
      <c r="O1084" s="16">
        <v>-3.18801511251443E-2</v>
      </c>
      <c r="P1084" s="15">
        <v>2246468.27</v>
      </c>
      <c r="Q1084" s="16">
        <v>-7.1463328495808706E-2</v>
      </c>
      <c r="R1084" s="17">
        <v>591080.09</v>
      </c>
      <c r="S1084" s="16">
        <v>1.8190251682507898E-2</v>
      </c>
      <c r="T1084" s="17">
        <v>687511.79</v>
      </c>
      <c r="U1084" s="16">
        <v>-4.5689732054398899E-2</v>
      </c>
      <c r="V1084" s="18">
        <v>3.8006156999806899</v>
      </c>
      <c r="W1084" s="16">
        <v>-8.8051894064167802E-2</v>
      </c>
      <c r="X1084" s="18">
        <v>3.2675341756684602</v>
      </c>
      <c r="Y1084" s="16">
        <v>-2.7007564842505698E-2</v>
      </c>
      <c r="Z1084" s="15">
        <v>4678369.72</v>
      </c>
      <c r="AA1084" s="16">
        <v>-8.5091557262394493E-2</v>
      </c>
      <c r="AB1084" s="17">
        <v>1240872.73</v>
      </c>
      <c r="AC1084" s="16">
        <v>3.5127843779684999E-3</v>
      </c>
      <c r="AD1084" s="17">
        <v>1434001.13</v>
      </c>
      <c r="AE1084" s="16">
        <v>-6.9289945958045399E-2</v>
      </c>
      <c r="AF1084" s="18">
        <v>3.7702252671794998</v>
      </c>
      <c r="AG1084" s="16">
        <v>-8.8294183212907204E-2</v>
      </c>
      <c r="AH1084" s="18">
        <v>3.2624588796523502</v>
      </c>
      <c r="AI1084" s="16">
        <v>-1.6978017198508499E-2</v>
      </c>
      <c r="AJ1084" s="15">
        <v>11709695.279999999</v>
      </c>
      <c r="AK1084" s="16">
        <v>-2.14626436919013E-2</v>
      </c>
      <c r="AL1084" s="17">
        <v>3025683.7</v>
      </c>
      <c r="AM1084" s="16">
        <v>3.1009183204002901E-2</v>
      </c>
      <c r="AN1084" s="17">
        <v>3541884.67</v>
      </c>
      <c r="AO1084" s="16">
        <v>-3.00739791209917E-2</v>
      </c>
      <c r="AP1084" s="18">
        <v>3.8700989399519798</v>
      </c>
      <c r="AQ1084" s="16">
        <v>-5.0893656187271499E-2</v>
      </c>
      <c r="AR1084" s="18">
        <v>3.3060634015505599</v>
      </c>
      <c r="AS1084" s="16">
        <v>8.8783425165625002E-3</v>
      </c>
    </row>
    <row r="1085" spans="1:45" x14ac:dyDescent="0.2">
      <c r="A1085" s="123"/>
      <c r="B1085" s="29"/>
      <c r="C1085" s="29"/>
      <c r="D1085" s="29"/>
      <c r="E1085" s="14" t="s">
        <v>323</v>
      </c>
      <c r="F1085" s="15">
        <v>216396.42</v>
      </c>
      <c r="G1085" s="16">
        <v>-2.9289041146893301E-2</v>
      </c>
      <c r="H1085" s="17">
        <v>30501.64</v>
      </c>
      <c r="I1085" s="16">
        <v>-9.2833262498821498E-2</v>
      </c>
      <c r="J1085" s="17">
        <v>62822.62</v>
      </c>
      <c r="K1085" s="16">
        <v>-0.100599904337141</v>
      </c>
      <c r="L1085" s="18">
        <v>7.0945831109409196</v>
      </c>
      <c r="M1085" s="16">
        <v>7.00469039759581E-2</v>
      </c>
      <c r="N1085" s="18">
        <v>3.4445621656658099</v>
      </c>
      <c r="O1085" s="16">
        <v>7.9287142100748095E-2</v>
      </c>
      <c r="P1085" s="15">
        <v>678875.03</v>
      </c>
      <c r="Q1085" s="16">
        <v>-7.6643463810025696E-3</v>
      </c>
      <c r="R1085" s="17">
        <v>97973.440000000002</v>
      </c>
      <c r="S1085" s="16">
        <v>-5.7390827812122798E-2</v>
      </c>
      <c r="T1085" s="17">
        <v>201074.32</v>
      </c>
      <c r="U1085" s="16">
        <v>-6.6288905747263593E-2</v>
      </c>
      <c r="V1085" s="18">
        <v>6.92917417210215</v>
      </c>
      <c r="W1085" s="16">
        <v>5.2754081859505801E-2</v>
      </c>
      <c r="X1085" s="18">
        <v>3.3762393427465001</v>
      </c>
      <c r="Y1085" s="16">
        <v>6.2786615396467099E-2</v>
      </c>
      <c r="Z1085" s="15">
        <v>1338979.48</v>
      </c>
      <c r="AA1085" s="16">
        <v>4.8883235573149802E-2</v>
      </c>
      <c r="AB1085" s="17">
        <v>193671.37</v>
      </c>
      <c r="AC1085" s="16">
        <v>-6.9764958070217004E-3</v>
      </c>
      <c r="AD1085" s="17">
        <v>398261.09</v>
      </c>
      <c r="AE1085" s="16">
        <v>-2.1467147592650102E-2</v>
      </c>
      <c r="AF1085" s="18">
        <v>6.9136676216004496</v>
      </c>
      <c r="AG1085" s="16">
        <v>5.6252174439282897E-2</v>
      </c>
      <c r="AH1085" s="18">
        <v>3.36206451903197</v>
      </c>
      <c r="AI1085" s="16">
        <v>7.1893736620826307E-2</v>
      </c>
      <c r="AJ1085" s="15">
        <v>3081700.33</v>
      </c>
      <c r="AK1085" s="16">
        <v>0.125875551092404</v>
      </c>
      <c r="AL1085" s="17">
        <v>456642.44</v>
      </c>
      <c r="AM1085" s="16">
        <v>6.8902129569655704E-2</v>
      </c>
      <c r="AN1085" s="17">
        <v>944305.26</v>
      </c>
      <c r="AO1085" s="16">
        <v>5.3012511732861499E-2</v>
      </c>
      <c r="AP1085" s="18">
        <v>6.7486069187962503</v>
      </c>
      <c r="AQ1085" s="16">
        <v>5.3300877551517099E-2</v>
      </c>
      <c r="AR1085" s="18">
        <v>3.2634577615293598</v>
      </c>
      <c r="AS1085" s="16">
        <v>6.9194846735142104E-2</v>
      </c>
    </row>
    <row r="1086" spans="1:45" x14ac:dyDescent="0.2">
      <c r="A1086" s="123"/>
      <c r="B1086" s="29"/>
      <c r="C1086" s="29"/>
      <c r="D1086" s="29"/>
      <c r="E1086" s="14" t="s">
        <v>324</v>
      </c>
      <c r="F1086" s="15">
        <v>376447.79</v>
      </c>
      <c r="G1086" s="16">
        <v>-5.6020432105704697E-2</v>
      </c>
      <c r="H1086" s="17">
        <v>74362.740000000005</v>
      </c>
      <c r="I1086" s="16">
        <v>-4.2965729113940601E-2</v>
      </c>
      <c r="J1086" s="17">
        <v>110382.48</v>
      </c>
      <c r="K1086" s="16">
        <v>-7.9373594445740103E-2</v>
      </c>
      <c r="L1086" s="18">
        <v>5.0623173648523396</v>
      </c>
      <c r="M1086" s="16">
        <v>-1.36407894564503E-2</v>
      </c>
      <c r="N1086" s="18">
        <v>3.4103943850509602</v>
      </c>
      <c r="O1086" s="16">
        <v>2.5366600609262002E-2</v>
      </c>
      <c r="P1086" s="15">
        <v>1139617.53</v>
      </c>
      <c r="Q1086" s="16">
        <v>-1.1302162432661E-2</v>
      </c>
      <c r="R1086" s="17">
        <v>227040.62</v>
      </c>
      <c r="S1086" s="16">
        <v>6.1356201880313098E-3</v>
      </c>
      <c r="T1086" s="17">
        <v>334139.08</v>
      </c>
      <c r="U1086" s="16">
        <v>-2.6817153252633799E-2</v>
      </c>
      <c r="V1086" s="18">
        <v>5.0194433489478696</v>
      </c>
      <c r="W1086" s="16">
        <v>-1.73314434662728E-2</v>
      </c>
      <c r="X1086" s="18">
        <v>3.41060833111769</v>
      </c>
      <c r="Y1086" s="16">
        <v>1.5942523927366802E-2</v>
      </c>
      <c r="Z1086" s="15">
        <v>2206127.92</v>
      </c>
      <c r="AA1086" s="16">
        <v>8.6913067658735702E-2</v>
      </c>
      <c r="AB1086" s="17">
        <v>437590.36</v>
      </c>
      <c r="AC1086" s="16">
        <v>7.28007180470263E-2</v>
      </c>
      <c r="AD1086" s="17">
        <v>647943.42000000004</v>
      </c>
      <c r="AE1086" s="16">
        <v>5.8775851501694301E-2</v>
      </c>
      <c r="AF1086" s="18">
        <v>5.0415368382429602</v>
      </c>
      <c r="AG1086" s="16">
        <v>1.3154679498537301E-2</v>
      </c>
      <c r="AH1086" s="18">
        <v>3.40481568591282</v>
      </c>
      <c r="AI1086" s="16">
        <v>2.6575234141516899E-2</v>
      </c>
      <c r="AJ1086" s="15">
        <v>4718474.92</v>
      </c>
      <c r="AK1086" s="16">
        <v>0.24669857152209301</v>
      </c>
      <c r="AL1086" s="17">
        <v>931204.04</v>
      </c>
      <c r="AM1086" s="16">
        <v>0.22375140838562599</v>
      </c>
      <c r="AN1086" s="17">
        <v>1390762.45</v>
      </c>
      <c r="AO1086" s="16">
        <v>0.19919433314505899</v>
      </c>
      <c r="AP1086" s="18">
        <v>5.0670687811878503</v>
      </c>
      <c r="AQ1086" s="16">
        <v>1.87514906861183E-2</v>
      </c>
      <c r="AR1086" s="18">
        <v>3.3927252781378998</v>
      </c>
      <c r="AS1086" s="16">
        <v>3.9613461358216001E-2</v>
      </c>
    </row>
    <row r="1087" spans="1:45" x14ac:dyDescent="0.2">
      <c r="A1087" s="123"/>
      <c r="B1087" s="29"/>
      <c r="C1087" s="29"/>
      <c r="D1087" s="29"/>
      <c r="E1087" s="14" t="s">
        <v>325</v>
      </c>
      <c r="F1087" s="15">
        <v>590106.32999999996</v>
      </c>
      <c r="G1087" s="16">
        <v>0.108250018747648</v>
      </c>
      <c r="H1087" s="17">
        <v>89103.01</v>
      </c>
      <c r="I1087" s="16">
        <v>0.25034621913548799</v>
      </c>
      <c r="J1087" s="17">
        <v>171399.5</v>
      </c>
      <c r="K1087" s="16">
        <v>9.7617969941317606E-2</v>
      </c>
      <c r="L1087" s="18">
        <v>6.6227429353957898</v>
      </c>
      <c r="M1087" s="16">
        <v>-0.113645483317483</v>
      </c>
      <c r="N1087" s="18">
        <v>3.4428707785028498</v>
      </c>
      <c r="O1087" s="16">
        <v>9.6864748004250999E-3</v>
      </c>
      <c r="P1087" s="15">
        <v>1711444.43</v>
      </c>
      <c r="Q1087" s="16">
        <v>4.2288037024832199E-2</v>
      </c>
      <c r="R1087" s="17">
        <v>258639.3</v>
      </c>
      <c r="S1087" s="16">
        <v>0.15983137555951901</v>
      </c>
      <c r="T1087" s="17">
        <v>490882.24</v>
      </c>
      <c r="U1087" s="16">
        <v>-1.04833497066064E-2</v>
      </c>
      <c r="V1087" s="18">
        <v>6.61710896217242</v>
      </c>
      <c r="W1087" s="16">
        <v>-0.101345196389417</v>
      </c>
      <c r="X1087" s="18">
        <v>3.4864663875392998</v>
      </c>
      <c r="Y1087" s="16">
        <v>5.3330468684677397E-2</v>
      </c>
      <c r="Z1087" s="15">
        <v>3392709.39</v>
      </c>
      <c r="AA1087" s="16">
        <v>8.3762097835875904E-2</v>
      </c>
      <c r="AB1087" s="17">
        <v>508648.61</v>
      </c>
      <c r="AC1087" s="16">
        <v>0.20979898230570501</v>
      </c>
      <c r="AD1087" s="17">
        <v>966702.85</v>
      </c>
      <c r="AE1087" s="16">
        <v>3.5240469042331801E-2</v>
      </c>
      <c r="AF1087" s="18">
        <v>6.6700455349715799</v>
      </c>
      <c r="AG1087" s="16">
        <v>-0.104180021898862</v>
      </c>
      <c r="AH1087" s="18">
        <v>3.5095680022046101</v>
      </c>
      <c r="AI1087" s="16">
        <v>4.6869911140963998E-2</v>
      </c>
      <c r="AJ1087" s="15">
        <v>7084950.7300000004</v>
      </c>
      <c r="AK1087" s="16">
        <v>7.6695026058533705E-2</v>
      </c>
      <c r="AL1087" s="17">
        <v>1027412.2</v>
      </c>
      <c r="AM1087" s="16">
        <v>0.22543601877001199</v>
      </c>
      <c r="AN1087" s="17">
        <v>2028513.51</v>
      </c>
      <c r="AO1087" s="16">
        <v>4.9077059852061899E-2</v>
      </c>
      <c r="AP1087" s="18">
        <v>6.8959184346847398</v>
      </c>
      <c r="AQ1087" s="16">
        <v>-0.121378016014881</v>
      </c>
      <c r="AR1087" s="18">
        <v>3.4926810667383701</v>
      </c>
      <c r="AS1087" s="16">
        <v>2.6325965234971799E-2</v>
      </c>
    </row>
    <row r="1088" spans="1:45" x14ac:dyDescent="0.2">
      <c r="A1088" s="123"/>
      <c r="B1088" s="29"/>
      <c r="C1088" s="29"/>
      <c r="D1088" s="29"/>
      <c r="E1088" s="14" t="s">
        <v>326</v>
      </c>
      <c r="F1088" s="15">
        <v>574589.11</v>
      </c>
      <c r="G1088" s="16">
        <v>0.123946409861105</v>
      </c>
      <c r="H1088" s="17">
        <v>133670.6</v>
      </c>
      <c r="I1088" s="16">
        <v>6.5191040641633197E-2</v>
      </c>
      <c r="J1088" s="17">
        <v>169251.14</v>
      </c>
      <c r="K1088" s="16">
        <v>8.2841659353935906E-2</v>
      </c>
      <c r="L1088" s="18">
        <v>4.2985451550303502</v>
      </c>
      <c r="M1088" s="16">
        <v>5.5159466215637297E-2</v>
      </c>
      <c r="N1088" s="18">
        <v>3.3948906341192102</v>
      </c>
      <c r="O1088" s="16">
        <v>3.7960074912239399E-2</v>
      </c>
      <c r="P1088" s="15">
        <v>1804770.82</v>
      </c>
      <c r="Q1088" s="16">
        <v>0.19221880216392501</v>
      </c>
      <c r="R1088" s="17">
        <v>412351.89</v>
      </c>
      <c r="S1088" s="16">
        <v>0.10133645838847601</v>
      </c>
      <c r="T1088" s="17">
        <v>527519.75</v>
      </c>
      <c r="U1088" s="16">
        <v>0.13520389855095899</v>
      </c>
      <c r="V1088" s="18">
        <v>4.3767734882941802</v>
      </c>
      <c r="W1088" s="16">
        <v>8.2520053779416999E-2</v>
      </c>
      <c r="X1088" s="18">
        <v>3.4212383896527099</v>
      </c>
      <c r="Y1088" s="16">
        <v>5.0224372630981097E-2</v>
      </c>
      <c r="Z1088" s="15">
        <v>3496153.05</v>
      </c>
      <c r="AA1088" s="16">
        <v>0.25880868263445</v>
      </c>
      <c r="AB1088" s="17">
        <v>805280.46</v>
      </c>
      <c r="AC1088" s="16">
        <v>0.110452815117903</v>
      </c>
      <c r="AD1088" s="17">
        <v>1026035.58</v>
      </c>
      <c r="AE1088" s="16">
        <v>0.185629503928671</v>
      </c>
      <c r="AF1088" s="18">
        <v>4.3415346871821496</v>
      </c>
      <c r="AG1088" s="16">
        <v>0.13359943393974399</v>
      </c>
      <c r="AH1088" s="18">
        <v>3.4074384145625798</v>
      </c>
      <c r="AI1088" s="16">
        <v>6.1721792906885398E-2</v>
      </c>
      <c r="AJ1088" s="15">
        <v>7099199.3700000001</v>
      </c>
      <c r="AK1088" s="16">
        <v>0.28490632771952501</v>
      </c>
      <c r="AL1088" s="17">
        <v>1649361.07</v>
      </c>
      <c r="AM1088" s="16">
        <v>9.8373809669887999E-2</v>
      </c>
      <c r="AN1088" s="17">
        <v>2114706.2599999998</v>
      </c>
      <c r="AO1088" s="16">
        <v>0.213808945820641</v>
      </c>
      <c r="AP1088" s="18">
        <v>4.3042117939645603</v>
      </c>
      <c r="AQ1088" s="16">
        <v>0.16982607961646401</v>
      </c>
      <c r="AR1088" s="18">
        <v>3.3570616895038699</v>
      </c>
      <c r="AS1088" s="16">
        <v>5.8573783084796903E-2</v>
      </c>
    </row>
    <row r="1089" spans="1:45" x14ac:dyDescent="0.2">
      <c r="A1089" s="123"/>
      <c r="B1089" s="29"/>
      <c r="C1089" s="29"/>
      <c r="D1089" s="29"/>
      <c r="E1089" s="14" t="s">
        <v>327</v>
      </c>
      <c r="F1089" s="15">
        <v>4320946.01</v>
      </c>
      <c r="G1089" s="16">
        <v>8.3827398794157307E-2</v>
      </c>
      <c r="H1089" s="17">
        <v>991236.39</v>
      </c>
      <c r="I1089" s="16">
        <v>0.24310219612929301</v>
      </c>
      <c r="J1089" s="17">
        <v>1539360.49</v>
      </c>
      <c r="K1089" s="16">
        <v>0.19633202213201101</v>
      </c>
      <c r="L1089" s="18">
        <v>4.3591478819699097</v>
      </c>
      <c r="M1089" s="16">
        <v>-0.128126873101084</v>
      </c>
      <c r="N1089" s="18">
        <v>2.8069747392308302</v>
      </c>
      <c r="O1089" s="16">
        <v>-9.4041303966232198E-2</v>
      </c>
      <c r="P1089" s="15">
        <v>13328032.49</v>
      </c>
      <c r="Q1089" s="16">
        <v>8.5131301809056703E-2</v>
      </c>
      <c r="R1089" s="17">
        <v>2994143.87</v>
      </c>
      <c r="S1089" s="16">
        <v>0.18397726376222301</v>
      </c>
      <c r="T1089" s="17">
        <v>4657717.8</v>
      </c>
      <c r="U1089" s="16">
        <v>0.13981223835145001</v>
      </c>
      <c r="V1089" s="18">
        <v>4.4513667574698097</v>
      </c>
      <c r="W1089" s="16">
        <v>-8.3486368343824599E-2</v>
      </c>
      <c r="X1089" s="18">
        <v>2.86149420430753</v>
      </c>
      <c r="Y1089" s="16">
        <v>-4.7973635220376599E-2</v>
      </c>
      <c r="Z1089" s="15">
        <v>26206568.149999999</v>
      </c>
      <c r="AA1089" s="16">
        <v>0.101580103206453</v>
      </c>
      <c r="AB1089" s="17">
        <v>5902216.1799999997</v>
      </c>
      <c r="AC1089" s="16">
        <v>0.15854955050355701</v>
      </c>
      <c r="AD1089" s="17">
        <v>9191085.7200000007</v>
      </c>
      <c r="AE1089" s="16">
        <v>0.12720898876508099</v>
      </c>
      <c r="AF1089" s="18">
        <v>4.4401233961579498</v>
      </c>
      <c r="AG1089" s="16">
        <v>-4.9173077899294801E-2</v>
      </c>
      <c r="AH1089" s="18">
        <v>2.8513027675254898</v>
      </c>
      <c r="AI1089" s="16">
        <v>-2.2736587282458198E-2</v>
      </c>
      <c r="AJ1089" s="15">
        <v>57203915.460000001</v>
      </c>
      <c r="AK1089" s="16">
        <v>0.14593752269920299</v>
      </c>
      <c r="AL1089" s="17">
        <v>12503131.4</v>
      </c>
      <c r="AM1089" s="16">
        <v>0.14256450184931499</v>
      </c>
      <c r="AN1089" s="17">
        <v>19591609.170000002</v>
      </c>
      <c r="AO1089" s="16">
        <v>0.117948306023996</v>
      </c>
      <c r="AP1089" s="18">
        <v>4.5751671025388099</v>
      </c>
      <c r="AQ1089" s="16">
        <v>2.95214917357299E-3</v>
      </c>
      <c r="AR1089" s="18">
        <v>2.9198170994343098</v>
      </c>
      <c r="AS1089" s="16">
        <v>2.5036235150041299E-2</v>
      </c>
    </row>
    <row r="1091" spans="1:45" s="132" customFormat="1" ht="18.75" x14ac:dyDescent="0.2">
      <c r="A1091" s="131" t="s">
        <v>114</v>
      </c>
    </row>
  </sheetData>
  <pageMargins left="0.7" right="0.7" top="0.75" bottom="0.75" header="0.3" footer="0.3"/>
  <pageSetup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F0"/>
  </sheetPr>
  <dimension ref="A1:Y1560"/>
  <sheetViews>
    <sheetView tabSelected="1" view="pageBreakPreview" zoomScaleNormal="100" zoomScaleSheetLayoutView="100" workbookViewId="0">
      <pane xSplit="4" ySplit="6" topLeftCell="E7" activePane="bottomRight" state="frozen"/>
      <selection activeCell="M48" sqref="M48"/>
      <selection pane="topRight" activeCell="M48" sqref="M48"/>
      <selection pane="bottomLeft" activeCell="M48" sqref="M48"/>
      <selection pane="bottomRight" sqref="A1:L1"/>
    </sheetView>
  </sheetViews>
  <sheetFormatPr defaultRowHeight="12.75" x14ac:dyDescent="0.2"/>
  <cols>
    <col min="1" max="1" width="18.42578125" style="66" bestFit="1" customWidth="1"/>
    <col min="2" max="2" width="19.42578125" style="66" bestFit="1" customWidth="1"/>
    <col min="3" max="3" width="13.5703125" style="66" bestFit="1" customWidth="1"/>
    <col min="4" max="4" width="18" style="66" bestFit="1" customWidth="1"/>
    <col min="5" max="5" width="15.85546875" style="69" bestFit="1" customWidth="1"/>
    <col min="6" max="6" width="10.5703125" style="70" bestFit="1" customWidth="1"/>
    <col min="7" max="7" width="15.85546875" style="69" bestFit="1" customWidth="1"/>
    <col min="8" max="8" width="10.5703125" style="70" bestFit="1" customWidth="1"/>
    <col min="9" max="9" width="16.85546875" style="69" bestFit="1" customWidth="1"/>
    <col min="10" max="10" width="10.5703125" style="70" bestFit="1" customWidth="1"/>
    <col min="11" max="11" width="16.85546875" style="69" bestFit="1" customWidth="1"/>
    <col min="12" max="12" width="10.5703125" style="70" bestFit="1" customWidth="1"/>
    <col min="13" max="14" width="9.140625" style="66"/>
    <col min="15" max="15" width="15.7109375" style="66" bestFit="1" customWidth="1"/>
    <col min="16" max="17" width="9.140625" style="66"/>
    <col min="18" max="18" width="12.85546875" style="69" customWidth="1"/>
    <col min="19" max="19" width="10.28515625" style="70" customWidth="1"/>
    <col min="20" max="20" width="12.85546875" style="69" customWidth="1"/>
    <col min="21" max="21" width="10.28515625" style="70" customWidth="1"/>
    <col min="22" max="22" width="12.85546875" style="69" customWidth="1"/>
    <col min="23" max="23" width="10.28515625" style="70" customWidth="1"/>
    <col min="24" max="24" width="12.85546875" style="69" customWidth="1"/>
    <col min="25" max="25" width="10.42578125" style="70" customWidth="1"/>
    <col min="26" max="16384" width="9.140625" style="66"/>
  </cols>
  <sheetData>
    <row r="1" spans="1:25" ht="16.5" customHeight="1" x14ac:dyDescent="0.2">
      <c r="A1" s="146" t="s">
        <v>18</v>
      </c>
      <c r="B1" s="146"/>
      <c r="C1" s="146"/>
      <c r="D1" s="146"/>
      <c r="E1" s="146"/>
      <c r="F1" s="146"/>
      <c r="G1" s="146"/>
      <c r="H1" s="146"/>
      <c r="I1" s="146"/>
      <c r="J1" s="146"/>
      <c r="K1" s="146"/>
      <c r="L1" s="146"/>
      <c r="N1" s="67"/>
      <c r="O1" s="67"/>
      <c r="P1" s="67"/>
      <c r="R1" s="66"/>
      <c r="S1" s="66"/>
      <c r="T1" s="66"/>
      <c r="U1" s="66"/>
      <c r="V1" s="66"/>
      <c r="W1" s="66"/>
      <c r="X1" s="66"/>
      <c r="Y1" s="66"/>
    </row>
    <row r="2" spans="1:25" ht="16.5" customHeight="1" x14ac:dyDescent="0.2">
      <c r="A2" s="147" t="s">
        <v>339</v>
      </c>
      <c r="B2" s="147"/>
      <c r="C2" s="147"/>
      <c r="D2" s="147"/>
      <c r="E2" s="147"/>
      <c r="F2" s="147"/>
      <c r="G2" s="147"/>
      <c r="H2" s="147"/>
      <c r="I2" s="147"/>
      <c r="J2" s="147"/>
      <c r="K2" s="147"/>
      <c r="L2" s="147"/>
      <c r="N2" s="67"/>
      <c r="O2" s="67"/>
      <c r="P2" s="67"/>
      <c r="R2" s="66"/>
      <c r="S2" s="66"/>
      <c r="T2" s="66"/>
      <c r="U2" s="66"/>
      <c r="V2" s="66"/>
      <c r="W2" s="66"/>
      <c r="X2" s="66"/>
      <c r="Y2" s="66"/>
    </row>
    <row r="3" spans="1:25" ht="16.5" customHeight="1" x14ac:dyDescent="0.2">
      <c r="A3" s="147" t="str">
        <f>+CONCATENATE("PERIOD ENDING ",TEXT(DATA!B1,"mm/dd/yyyy")," VS YAGO")</f>
        <v>PERIOD ENDING 02/23/2014 VS YAGO</v>
      </c>
      <c r="B3" s="147"/>
      <c r="C3" s="147"/>
      <c r="D3" s="147"/>
      <c r="E3" s="147"/>
      <c r="F3" s="147"/>
      <c r="G3" s="147"/>
      <c r="H3" s="147"/>
      <c r="I3" s="147"/>
      <c r="J3" s="147"/>
      <c r="K3" s="147"/>
      <c r="L3" s="147"/>
      <c r="N3" s="67"/>
      <c r="O3" s="67"/>
      <c r="P3" s="67"/>
      <c r="R3" s="66"/>
      <c r="S3" s="66"/>
      <c r="T3" s="66"/>
      <c r="U3" s="66"/>
      <c r="V3" s="66"/>
      <c r="W3" s="66"/>
      <c r="X3" s="66"/>
      <c r="Y3" s="66"/>
    </row>
    <row r="4" spans="1:25" x14ac:dyDescent="0.2">
      <c r="E4" s="68"/>
      <c r="F4" s="68"/>
      <c r="G4" s="68"/>
      <c r="H4" s="68"/>
      <c r="I4" s="68"/>
      <c r="J4" s="68"/>
      <c r="K4" s="68"/>
      <c r="L4" s="68"/>
      <c r="N4" s="67"/>
      <c r="O4" s="67"/>
      <c r="P4" s="67"/>
    </row>
    <row r="5" spans="1:25" x14ac:dyDescent="0.2">
      <c r="E5" s="148" t="s">
        <v>13</v>
      </c>
      <c r="F5" s="148"/>
      <c r="G5" s="149" t="s">
        <v>14</v>
      </c>
      <c r="H5" s="150"/>
      <c r="I5" s="151" t="s">
        <v>15</v>
      </c>
      <c r="J5" s="152"/>
      <c r="K5" s="153" t="s">
        <v>16</v>
      </c>
      <c r="L5" s="153"/>
      <c r="R5" s="66"/>
      <c r="S5" s="66"/>
      <c r="T5" s="66"/>
      <c r="U5" s="66"/>
      <c r="V5" s="66"/>
      <c r="W5" s="66"/>
      <c r="X5" s="66"/>
      <c r="Y5" s="66"/>
    </row>
    <row r="6" spans="1:25" x14ac:dyDescent="0.2">
      <c r="A6" s="71" t="s">
        <v>99</v>
      </c>
      <c r="B6" s="71" t="s">
        <v>100</v>
      </c>
      <c r="C6" s="71" t="s">
        <v>101</v>
      </c>
      <c r="D6" s="71" t="s">
        <v>115</v>
      </c>
      <c r="E6" s="72" t="s">
        <v>17</v>
      </c>
      <c r="F6" s="73" t="s">
        <v>157</v>
      </c>
      <c r="G6" s="74" t="s">
        <v>17</v>
      </c>
      <c r="H6" s="73" t="s">
        <v>157</v>
      </c>
      <c r="I6" s="74" t="s">
        <v>17</v>
      </c>
      <c r="J6" s="73" t="s">
        <v>157</v>
      </c>
      <c r="K6" s="72" t="s">
        <v>17</v>
      </c>
      <c r="L6" s="73" t="s">
        <v>157</v>
      </c>
      <c r="R6" s="66"/>
      <c r="S6" s="66"/>
      <c r="T6" s="66"/>
      <c r="U6" s="66"/>
      <c r="V6" s="66"/>
      <c r="W6" s="66"/>
      <c r="X6" s="66"/>
      <c r="Y6" s="66"/>
    </row>
    <row r="7" spans="1:25" x14ac:dyDescent="0.2">
      <c r="A7" s="103" t="s">
        <v>67</v>
      </c>
      <c r="B7" s="103" t="s">
        <v>21</v>
      </c>
      <c r="C7" s="104" t="s">
        <v>0</v>
      </c>
      <c r="D7" s="104" t="s">
        <v>319</v>
      </c>
      <c r="E7" s="105">
        <f>+IF(ISNUMBER(DATA!I57),DATA!I57,"n/a")</f>
        <v>480942708.10000002</v>
      </c>
      <c r="F7" s="106">
        <f>+IF(ISNUMBER(DATA!W57),DATA!W57,"n/a")</f>
        <v>3.5849204458841176E-2</v>
      </c>
      <c r="G7" s="105">
        <f>+IF(ISNUMBER(DATA!M57),DATA!M57,"n/a")</f>
        <v>1531739934.8199999</v>
      </c>
      <c r="H7" s="106">
        <f>+IF(ISNUMBER(DATA!X57),DATA!X57,"n/a")</f>
        <v>7.5526939222056028E-2</v>
      </c>
      <c r="I7" s="105">
        <f>+IF(ISNUMBER(DATA!Q57),DATA!Q57,"n/a")</f>
        <v>3101794633.3400002</v>
      </c>
      <c r="J7" s="106">
        <f>+IF(ISNUMBER(DATA!Y57),DATA!Y57,"n/a")</f>
        <v>8.1381012572720512E-2</v>
      </c>
      <c r="K7" s="105">
        <f>+IF(ISNUMBER(DATA!U57),DATA!U57,"n/a")</f>
        <v>6386970349.9300003</v>
      </c>
      <c r="L7" s="106">
        <f>+IF(ISNUMBER(DATA!Z57),DATA!Z57,"n/a")</f>
        <v>8.6920675603039232E-2</v>
      </c>
      <c r="M7" s="78"/>
      <c r="N7" s="78"/>
      <c r="O7" s="79"/>
      <c r="P7" s="67"/>
      <c r="Q7" s="67"/>
      <c r="R7" s="66"/>
      <c r="S7" s="66"/>
      <c r="T7" s="66"/>
      <c r="U7" s="66"/>
      <c r="V7" s="66"/>
      <c r="W7" s="66"/>
      <c r="X7" s="66"/>
      <c r="Y7" s="66"/>
    </row>
    <row r="8" spans="1:25" x14ac:dyDescent="0.2">
      <c r="A8" s="103" t="s">
        <v>67</v>
      </c>
      <c r="B8" s="103" t="s">
        <v>21</v>
      </c>
      <c r="C8" s="104" t="s">
        <v>0</v>
      </c>
      <c r="D8" s="104" t="s">
        <v>320</v>
      </c>
      <c r="E8" s="105">
        <f>+IF(ISNUMBER(DATA!I58),DATA!I58,"n/a")</f>
        <v>591981323.52999997</v>
      </c>
      <c r="F8" s="106">
        <f>+IF(ISNUMBER(DATA!W58),DATA!W58,"n/a")</f>
        <v>4.8697185108864824E-2</v>
      </c>
      <c r="G8" s="105">
        <f>+IF(ISNUMBER(DATA!M58),DATA!M58,"n/a")</f>
        <v>1884154571.0999999</v>
      </c>
      <c r="H8" s="106">
        <f>+IF(ISNUMBER(DATA!X58),DATA!X58,"n/a")</f>
        <v>5.5900616190922188E-2</v>
      </c>
      <c r="I8" s="105">
        <f>+IF(ISNUMBER(DATA!Q58),DATA!Q58,"n/a")</f>
        <v>3658847141.2399998</v>
      </c>
      <c r="J8" s="106">
        <f>+IF(ISNUMBER(DATA!Y58),DATA!Y58,"n/a")</f>
        <v>4.6534225486750645E-2</v>
      </c>
      <c r="K8" s="105">
        <f>+IF(ISNUMBER(DATA!U58),DATA!U58,"n/a")</f>
        <v>7776439840.1400003</v>
      </c>
      <c r="L8" s="106">
        <f>+IF(ISNUMBER(DATA!Z58),DATA!Z58,"n/a")</f>
        <v>5.7667012734166891E-2</v>
      </c>
      <c r="M8" s="78"/>
      <c r="N8" s="78"/>
      <c r="O8" s="79"/>
      <c r="P8" s="67"/>
      <c r="Q8" s="67"/>
      <c r="R8" s="66"/>
      <c r="S8" s="66"/>
      <c r="T8" s="66"/>
      <c r="U8" s="66"/>
      <c r="V8" s="66"/>
      <c r="W8" s="66"/>
      <c r="X8" s="66"/>
      <c r="Y8" s="66"/>
    </row>
    <row r="9" spans="1:25" x14ac:dyDescent="0.2">
      <c r="A9" s="103" t="s">
        <v>67</v>
      </c>
      <c r="B9" s="103" t="s">
        <v>21</v>
      </c>
      <c r="C9" s="104" t="s">
        <v>0</v>
      </c>
      <c r="D9" s="104" t="s">
        <v>321</v>
      </c>
      <c r="E9" s="105">
        <f>+IF(ISNUMBER(DATA!I59),DATA!I59,"n/a")</f>
        <v>541889989.99000001</v>
      </c>
      <c r="F9" s="106">
        <f>+IF(ISNUMBER(DATA!W59),DATA!W59,"n/a")</f>
        <v>4.2476704790673177E-2</v>
      </c>
      <c r="G9" s="105">
        <f>+IF(ISNUMBER(DATA!M59),DATA!M59,"n/a")</f>
        <v>1702010988.4300001</v>
      </c>
      <c r="H9" s="106">
        <f>+IF(ISNUMBER(DATA!X59),DATA!X59,"n/a")</f>
        <v>5.8378215791579723E-2</v>
      </c>
      <c r="I9" s="105">
        <f>+IF(ISNUMBER(DATA!Q59),DATA!Q59,"n/a")</f>
        <v>3346982102.0599999</v>
      </c>
      <c r="J9" s="106">
        <f>+IF(ISNUMBER(DATA!Y59),DATA!Y59,"n/a")</f>
        <v>5.5440535787843276E-2</v>
      </c>
      <c r="K9" s="105">
        <f>+IF(ISNUMBER(DATA!U59),DATA!U59,"n/a")</f>
        <v>6979377902.9300003</v>
      </c>
      <c r="L9" s="106">
        <f>+IF(ISNUMBER(DATA!Z59),DATA!Z59,"n/a")</f>
        <v>5.6731633927354655E-2</v>
      </c>
      <c r="M9" s="78"/>
      <c r="N9" s="78"/>
      <c r="O9" s="79"/>
      <c r="P9" s="67"/>
      <c r="Q9" s="67"/>
      <c r="R9" s="66"/>
      <c r="S9" s="66"/>
      <c r="T9" s="66"/>
      <c r="U9" s="66"/>
      <c r="V9" s="66"/>
      <c r="W9" s="66"/>
      <c r="X9" s="66"/>
      <c r="Y9" s="66"/>
    </row>
    <row r="10" spans="1:25" x14ac:dyDescent="0.2">
      <c r="A10" s="103" t="s">
        <v>67</v>
      </c>
      <c r="B10" s="103" t="s">
        <v>21</v>
      </c>
      <c r="C10" s="104" t="s">
        <v>0</v>
      </c>
      <c r="D10" s="104" t="s">
        <v>322</v>
      </c>
      <c r="E10" s="105">
        <f>+IF(ISNUMBER(DATA!I60),DATA!I60,"n/a")</f>
        <v>868391286.41999996</v>
      </c>
      <c r="F10" s="106">
        <f>+IF(ISNUMBER(DATA!W60),DATA!W60,"n/a")</f>
        <v>3.1389228787061213E-2</v>
      </c>
      <c r="G10" s="105">
        <f>+IF(ISNUMBER(DATA!M60),DATA!M60,"n/a")</f>
        <v>2773736160.0799999</v>
      </c>
      <c r="H10" s="106">
        <f>+IF(ISNUMBER(DATA!X60),DATA!X60,"n/a")</f>
        <v>5.4735054098570664E-2</v>
      </c>
      <c r="I10" s="105">
        <f>+IF(ISNUMBER(DATA!Q60),DATA!Q60,"n/a")</f>
        <v>5411082712.7600002</v>
      </c>
      <c r="J10" s="106">
        <f>+IF(ISNUMBER(DATA!Y60),DATA!Y60,"n/a")</f>
        <v>3.983298406378831E-2</v>
      </c>
      <c r="K10" s="105">
        <f>+IF(ISNUMBER(DATA!U60),DATA!U60,"n/a")</f>
        <v>11547209782.389999</v>
      </c>
      <c r="L10" s="106">
        <f>+IF(ISNUMBER(DATA!Z60),DATA!Z60,"n/a")</f>
        <v>5.5658736239729681E-2</v>
      </c>
      <c r="M10" s="78"/>
      <c r="N10" s="78"/>
      <c r="O10" s="79"/>
      <c r="P10" s="67"/>
      <c r="Q10" s="67"/>
      <c r="R10" s="66"/>
      <c r="S10" s="66"/>
      <c r="T10" s="66"/>
      <c r="U10" s="66"/>
      <c r="V10" s="66"/>
      <c r="W10" s="66"/>
      <c r="X10" s="66"/>
      <c r="Y10" s="66"/>
    </row>
    <row r="11" spans="1:25" x14ac:dyDescent="0.2">
      <c r="A11" s="103" t="s">
        <v>67</v>
      </c>
      <c r="B11" s="103" t="s">
        <v>21</v>
      </c>
      <c r="C11" s="104" t="s">
        <v>0</v>
      </c>
      <c r="D11" s="104" t="s">
        <v>323</v>
      </c>
      <c r="E11" s="105">
        <f>+IF(ISNUMBER(DATA!I61),DATA!I61,"n/a")</f>
        <v>319604839.97000003</v>
      </c>
      <c r="F11" s="106">
        <f>+IF(ISNUMBER(DATA!W61),DATA!W61,"n/a")</f>
        <v>4.9539207352371689E-2</v>
      </c>
      <c r="G11" s="105">
        <f>+IF(ISNUMBER(DATA!M61),DATA!M61,"n/a")</f>
        <v>1025688040.6900001</v>
      </c>
      <c r="H11" s="106">
        <f>+IF(ISNUMBER(DATA!X61),DATA!X61,"n/a")</f>
        <v>7.0697699310451653E-2</v>
      </c>
      <c r="I11" s="105">
        <f>+IF(ISNUMBER(DATA!Q61),DATA!Q61,"n/a")</f>
        <v>2040241092.8900001</v>
      </c>
      <c r="J11" s="106">
        <f>+IF(ISNUMBER(DATA!Y61),DATA!Y61,"n/a")</f>
        <v>6.7465725445635422E-2</v>
      </c>
      <c r="K11" s="105">
        <f>+IF(ISNUMBER(DATA!U61),DATA!U61,"n/a")</f>
        <v>4290456595.5700002</v>
      </c>
      <c r="L11" s="106">
        <f>+IF(ISNUMBER(DATA!Z61),DATA!Z61,"n/a")</f>
        <v>6.0011075636768871E-2</v>
      </c>
      <c r="M11" s="78"/>
      <c r="N11" s="78"/>
      <c r="O11" s="79"/>
      <c r="P11" s="67"/>
      <c r="Q11" s="67"/>
      <c r="R11" s="66"/>
      <c r="S11" s="66"/>
      <c r="T11" s="66"/>
      <c r="U11" s="66"/>
      <c r="V11" s="66"/>
      <c r="W11" s="66"/>
      <c r="X11" s="66"/>
      <c r="Y11" s="66"/>
    </row>
    <row r="12" spans="1:25" x14ac:dyDescent="0.2">
      <c r="A12" s="103" t="s">
        <v>67</v>
      </c>
      <c r="B12" s="103" t="s">
        <v>21</v>
      </c>
      <c r="C12" s="104" t="s">
        <v>0</v>
      </c>
      <c r="D12" s="104" t="s">
        <v>324</v>
      </c>
      <c r="E12" s="105">
        <f>+IF(ISNUMBER(DATA!I62),DATA!I62,"n/a")</f>
        <v>473770260.72000003</v>
      </c>
      <c r="F12" s="106">
        <f>+IF(ISNUMBER(DATA!W62),DATA!W62,"n/a")</f>
        <v>4.0226588683191858E-2</v>
      </c>
      <c r="G12" s="105">
        <f>+IF(ISNUMBER(DATA!M62),DATA!M62,"n/a")</f>
        <v>1483595256.05</v>
      </c>
      <c r="H12" s="106">
        <f>+IF(ISNUMBER(DATA!X62),DATA!X62,"n/a")</f>
        <v>5.5235494289751365E-2</v>
      </c>
      <c r="I12" s="105">
        <f>+IF(ISNUMBER(DATA!Q62),DATA!Q62,"n/a")</f>
        <v>2987587902.1900001</v>
      </c>
      <c r="J12" s="106">
        <f>+IF(ISNUMBER(DATA!Y62),DATA!Y62,"n/a")</f>
        <v>5.1982282506541792E-2</v>
      </c>
      <c r="K12" s="105">
        <f>+IF(ISNUMBER(DATA!U62),DATA!U62,"n/a")</f>
        <v>6155560060.2299995</v>
      </c>
      <c r="L12" s="106">
        <f>+IF(ISNUMBER(DATA!Z62),DATA!Z62,"n/a")</f>
        <v>5.5787161712272069E-2</v>
      </c>
      <c r="M12" s="78"/>
      <c r="N12" s="78"/>
      <c r="O12" s="79"/>
      <c r="P12" s="67"/>
      <c r="Q12" s="67"/>
      <c r="R12" s="66"/>
      <c r="S12" s="66"/>
      <c r="T12" s="66"/>
      <c r="U12" s="66"/>
      <c r="V12" s="66"/>
      <c r="W12" s="66"/>
      <c r="X12" s="66"/>
      <c r="Y12" s="66"/>
    </row>
    <row r="13" spans="1:25" x14ac:dyDescent="0.2">
      <c r="A13" s="103" t="s">
        <v>67</v>
      </c>
      <c r="B13" s="103" t="s">
        <v>21</v>
      </c>
      <c r="C13" s="104" t="s">
        <v>0</v>
      </c>
      <c r="D13" s="104" t="s">
        <v>325</v>
      </c>
      <c r="E13" s="105">
        <f>+IF(ISNUMBER(DATA!I63),DATA!I63,"n/a")</f>
        <v>683206873.90999997</v>
      </c>
      <c r="F13" s="106">
        <f>+IF(ISNUMBER(DATA!W63),DATA!W63,"n/a")</f>
        <v>7.1903854353986107E-2</v>
      </c>
      <c r="G13" s="105">
        <f>+IF(ISNUMBER(DATA!M63),DATA!M63,"n/a")</f>
        <v>2055018527.8</v>
      </c>
      <c r="H13" s="106">
        <f>+IF(ISNUMBER(DATA!X63),DATA!X63,"n/a")</f>
        <v>4.6952777827399678E-2</v>
      </c>
      <c r="I13" s="105">
        <f>+IF(ISNUMBER(DATA!Q63),DATA!Q63,"n/a")</f>
        <v>4071734681.8000002</v>
      </c>
      <c r="J13" s="106">
        <f>+IF(ISNUMBER(DATA!Y63),DATA!Y63,"n/a")</f>
        <v>5.8508580378089564E-2</v>
      </c>
      <c r="K13" s="105">
        <f>+IF(ISNUMBER(DATA!U63),DATA!U63,"n/a")</f>
        <v>8283606775.2700005</v>
      </c>
      <c r="L13" s="106">
        <f>+IF(ISNUMBER(DATA!Z63),DATA!Z63,"n/a")</f>
        <v>6.7938912425440645E-2</v>
      </c>
      <c r="M13" s="78"/>
      <c r="N13" s="78"/>
      <c r="O13" s="79"/>
      <c r="P13" s="67"/>
      <c r="Q13" s="67"/>
      <c r="R13" s="66"/>
      <c r="S13" s="66"/>
      <c r="T13" s="66"/>
      <c r="U13" s="66"/>
      <c r="V13" s="66"/>
      <c r="W13" s="66"/>
      <c r="X13" s="66"/>
      <c r="Y13" s="66"/>
    </row>
    <row r="14" spans="1:25" x14ac:dyDescent="0.2">
      <c r="A14" s="103" t="s">
        <v>67</v>
      </c>
      <c r="B14" s="103" t="s">
        <v>21</v>
      </c>
      <c r="C14" s="104" t="s">
        <v>0</v>
      </c>
      <c r="D14" s="104" t="s">
        <v>326</v>
      </c>
      <c r="E14" s="105">
        <f>+IF(ISNUMBER(DATA!I64),DATA!I64,"n/a")</f>
        <v>515239714.57999998</v>
      </c>
      <c r="F14" s="106">
        <f>+IF(ISNUMBER(DATA!W64),DATA!W64,"n/a")</f>
        <v>7.8627835747669725E-2</v>
      </c>
      <c r="G14" s="105">
        <f>+IF(ISNUMBER(DATA!M64),DATA!M64,"n/a")</f>
        <v>1618436939.3599999</v>
      </c>
      <c r="H14" s="106">
        <f>+IF(ISNUMBER(DATA!X64),DATA!X64,"n/a")</f>
        <v>9.8181405826752263E-2</v>
      </c>
      <c r="I14" s="105">
        <f>+IF(ISNUMBER(DATA!Q64),DATA!Q64,"n/a")</f>
        <v>3202619241.7399998</v>
      </c>
      <c r="J14" s="106">
        <f>+IF(ISNUMBER(DATA!Y64),DATA!Y64,"n/a")</f>
        <v>9.3628421903253017E-2</v>
      </c>
      <c r="K14" s="105">
        <f>+IF(ISNUMBER(DATA!U64),DATA!U64,"n/a")</f>
        <v>6690554962.0799999</v>
      </c>
      <c r="L14" s="106">
        <f>+IF(ISNUMBER(DATA!Z64),DATA!Z64,"n/a")</f>
        <v>9.3748128166934508E-2</v>
      </c>
      <c r="M14" s="78"/>
      <c r="N14" s="78"/>
      <c r="O14" s="79"/>
      <c r="P14" s="67"/>
      <c r="Q14" s="67"/>
      <c r="R14" s="66"/>
      <c r="S14" s="66"/>
      <c r="T14" s="66"/>
      <c r="U14" s="66"/>
      <c r="V14" s="66"/>
      <c r="W14" s="66"/>
      <c r="X14" s="66"/>
      <c r="Y14" s="66"/>
    </row>
    <row r="15" spans="1:25" x14ac:dyDescent="0.2">
      <c r="A15" s="103" t="s">
        <v>67</v>
      </c>
      <c r="B15" s="103" t="s">
        <v>21</v>
      </c>
      <c r="C15" s="104" t="s">
        <v>0</v>
      </c>
      <c r="D15" s="104" t="s">
        <v>327</v>
      </c>
      <c r="E15" s="105">
        <f>+IF(ISNUMBER(DATA!I65),DATA!I65,"n/a")</f>
        <v>4475026996.6499996</v>
      </c>
      <c r="F15" s="106">
        <f>+IF(ISNUMBER(DATA!W65),DATA!W65,"n/a")</f>
        <v>4.9099418065520178E-2</v>
      </c>
      <c r="G15" s="105">
        <f>+IF(ISNUMBER(DATA!M65),DATA!M65,"n/a")</f>
        <v>14074380417.620001</v>
      </c>
      <c r="H15" s="106">
        <f>+IF(ISNUMBER(DATA!X65),DATA!X65,"n/a")</f>
        <v>6.2457423515806784E-2</v>
      </c>
      <c r="I15" s="105">
        <f>+IF(ISNUMBER(DATA!Q65),DATA!Q65,"n/a")</f>
        <v>27820889507.459999</v>
      </c>
      <c r="J15" s="106">
        <f>+IF(ISNUMBER(DATA!Y65),DATA!Y65,"n/a")</f>
        <v>5.9203793296574096E-2</v>
      </c>
      <c r="K15" s="105">
        <f>+IF(ISNUMBER(DATA!U65),DATA!U65,"n/a")</f>
        <v>58110176264.900002</v>
      </c>
      <c r="L15" s="106">
        <f>+IF(ISNUMBER(DATA!Z65),DATA!Z65,"n/a")</f>
        <v>6.5785920438660397E-2</v>
      </c>
      <c r="M15" s="78"/>
      <c r="N15" s="78"/>
      <c r="O15" s="79"/>
      <c r="P15" s="67"/>
      <c r="Q15" s="67"/>
      <c r="R15" s="66"/>
      <c r="S15" s="66"/>
      <c r="T15" s="66"/>
      <c r="U15" s="66"/>
      <c r="V15" s="66"/>
      <c r="W15" s="66"/>
      <c r="X15" s="66"/>
      <c r="Y15" s="66"/>
    </row>
    <row r="16" spans="1:25" x14ac:dyDescent="0.2">
      <c r="A16" s="75"/>
      <c r="B16" s="75"/>
      <c r="E16" s="80"/>
      <c r="F16" s="77"/>
      <c r="G16" s="81"/>
      <c r="H16" s="77"/>
      <c r="I16" s="81"/>
      <c r="J16" s="82"/>
      <c r="K16" s="80"/>
      <c r="L16" s="77"/>
      <c r="M16" s="78"/>
      <c r="N16" s="78"/>
      <c r="O16" s="79"/>
      <c r="P16" s="67"/>
      <c r="Q16" s="67"/>
      <c r="R16" s="66"/>
      <c r="S16" s="66"/>
      <c r="T16" s="66"/>
      <c r="U16" s="66"/>
      <c r="V16" s="66"/>
      <c r="W16" s="66"/>
      <c r="X16" s="66"/>
      <c r="Y16" s="66"/>
    </row>
    <row r="17" spans="1:25" x14ac:dyDescent="0.2">
      <c r="A17" s="107" t="s">
        <v>19</v>
      </c>
      <c r="B17" s="107" t="s">
        <v>21</v>
      </c>
      <c r="C17" s="108" t="s">
        <v>68</v>
      </c>
      <c r="D17" s="108" t="s">
        <v>319</v>
      </c>
      <c r="E17" s="109">
        <f>+IF(ISNUMBER(DATA!AB57),DATA!AB57,"n/a")</f>
        <v>2.3003539536052119E-2</v>
      </c>
      <c r="F17" s="110">
        <f>+IF(ISNUMBER(DATA!AD57),DATA!AD57,"n/a")</f>
        <v>-4.1743728925105333E-2</v>
      </c>
      <c r="G17" s="109">
        <f>+IF(ISNUMBER(DATA!AG57),DATA!AG57,"n/a")</f>
        <v>2.3682724054761226E-2</v>
      </c>
      <c r="H17" s="110">
        <f>+IF(ISNUMBER(DATA!AH57),DATA!AH57,"n/a")</f>
        <v>-7.1919188333356698E-2</v>
      </c>
      <c r="I17" s="109">
        <f>+IF(ISNUMBER(DATA!AK57),DATA!AK57,"n/a")</f>
        <v>2.2124005407187713E-2</v>
      </c>
      <c r="J17" s="110">
        <f>+IF(ISNUMBER(DATA!AL57),DATA!AL57,"n/a")</f>
        <v>-0.11600047741536258</v>
      </c>
      <c r="K17" s="109">
        <f>+IF(ISNUMBER(DATA!AO57),DATA!AO57,"n/a")</f>
        <v>2.053140022505932E-2</v>
      </c>
      <c r="L17" s="110">
        <f>+IF(ISNUMBER(DATA!AP57),DATA!AP57,"n/a")</f>
        <v>-0.13198777447534504</v>
      </c>
      <c r="M17" s="78"/>
      <c r="N17" s="78"/>
      <c r="O17" s="79"/>
      <c r="P17" s="67"/>
      <c r="Q17" s="67"/>
      <c r="R17" s="66"/>
      <c r="S17" s="66"/>
      <c r="T17" s="66"/>
      <c r="U17" s="66"/>
      <c r="V17" s="66"/>
      <c r="W17" s="66"/>
      <c r="X17" s="66"/>
      <c r="Y17" s="66"/>
    </row>
    <row r="18" spans="1:25" x14ac:dyDescent="0.2">
      <c r="A18" s="107" t="s">
        <v>19</v>
      </c>
      <c r="B18" s="107" t="s">
        <v>21</v>
      </c>
      <c r="C18" s="108" t="s">
        <v>68</v>
      </c>
      <c r="D18" s="108" t="s">
        <v>320</v>
      </c>
      <c r="E18" s="109">
        <f>+IF(ISNUMBER(DATA!AB58),DATA!AB58,"n/a")</f>
        <v>2.1443798919341582E-2</v>
      </c>
      <c r="F18" s="110">
        <f>+IF(ISNUMBER(DATA!AD58),DATA!AD58,"n/a")</f>
        <v>2.0480366077584716E-3</v>
      </c>
      <c r="G18" s="109">
        <f>+IF(ISNUMBER(DATA!AG58),DATA!AG58,"n/a")</f>
        <v>2.2305887491737755E-2</v>
      </c>
      <c r="H18" s="110">
        <f>+IF(ISNUMBER(DATA!AH58),DATA!AH58,"n/a")</f>
        <v>7.1451630307372421E-3</v>
      </c>
      <c r="I18" s="109">
        <f>+IF(ISNUMBER(DATA!AK58),DATA!AK58,"n/a")</f>
        <v>2.1567106220583131E-2</v>
      </c>
      <c r="J18" s="110">
        <f>+IF(ISNUMBER(DATA!AL58),DATA!AL58,"n/a")</f>
        <v>-1.0282724229247059E-2</v>
      </c>
      <c r="K18" s="109">
        <f>+IF(ISNUMBER(DATA!AO58),DATA!AO58,"n/a")</f>
        <v>2.0089507102415579E-2</v>
      </c>
      <c r="L18" s="110">
        <f>+IF(ISNUMBER(DATA!AP58),DATA!AP58,"n/a")</f>
        <v>-2.4573550220442775E-2</v>
      </c>
      <c r="M18" s="78"/>
      <c r="N18" s="78"/>
      <c r="O18" s="79"/>
      <c r="P18" s="67"/>
      <c r="Q18" s="67"/>
      <c r="R18" s="66"/>
      <c r="S18" s="66"/>
      <c r="T18" s="66"/>
      <c r="U18" s="66"/>
      <c r="V18" s="66"/>
      <c r="W18" s="66"/>
      <c r="X18" s="66"/>
      <c r="Y18" s="66"/>
    </row>
    <row r="19" spans="1:25" x14ac:dyDescent="0.2">
      <c r="A19" s="107" t="s">
        <v>19</v>
      </c>
      <c r="B19" s="107" t="s">
        <v>21</v>
      </c>
      <c r="C19" s="108" t="s">
        <v>68</v>
      </c>
      <c r="D19" s="108" t="s">
        <v>321</v>
      </c>
      <c r="E19" s="109">
        <f>+IF(ISNUMBER(DATA!AB59),DATA!AB59,"n/a")</f>
        <v>1.8128748394339457E-2</v>
      </c>
      <c r="F19" s="110">
        <f>+IF(ISNUMBER(DATA!AD59),DATA!AD59,"n/a")</f>
        <v>1.1740535022862833E-2</v>
      </c>
      <c r="G19" s="109">
        <f>+IF(ISNUMBER(DATA!AG59),DATA!AG59,"n/a")</f>
        <v>1.8653108285326278E-2</v>
      </c>
      <c r="H19" s="110">
        <f>+IF(ISNUMBER(DATA!AH59),DATA!AH59,"n/a")</f>
        <v>1.8519530569475334E-3</v>
      </c>
      <c r="I19" s="109">
        <f>+IF(ISNUMBER(DATA!AK59),DATA!AK59,"n/a")</f>
        <v>1.7735106439160722E-2</v>
      </c>
      <c r="J19" s="110">
        <f>+IF(ISNUMBER(DATA!AL59),DATA!AL59,"n/a")</f>
        <v>-4.2087529676791344E-2</v>
      </c>
      <c r="K19" s="109">
        <f>+IF(ISNUMBER(DATA!AO59),DATA!AO59,"n/a")</f>
        <v>1.6593111566774767E-2</v>
      </c>
      <c r="L19" s="110">
        <f>+IF(ISNUMBER(DATA!AP59),DATA!AP59,"n/a")</f>
        <v>-4.90825983224457E-2</v>
      </c>
      <c r="M19" s="78"/>
      <c r="N19" s="78"/>
      <c r="O19" s="79"/>
      <c r="P19" s="67"/>
      <c r="Q19" s="67"/>
      <c r="R19" s="66"/>
      <c r="S19" s="66"/>
      <c r="T19" s="66"/>
      <c r="U19" s="66"/>
      <c r="V19" s="66"/>
      <c r="W19" s="66"/>
      <c r="X19" s="66"/>
      <c r="Y19" s="66"/>
    </row>
    <row r="20" spans="1:25" x14ac:dyDescent="0.2">
      <c r="A20" s="107" t="s">
        <v>19</v>
      </c>
      <c r="B20" s="107" t="s">
        <v>21</v>
      </c>
      <c r="C20" s="108" t="s">
        <v>68</v>
      </c>
      <c r="D20" s="108" t="s">
        <v>322</v>
      </c>
      <c r="E20" s="109">
        <f>+IF(ISNUMBER(DATA!AB60),DATA!AB60,"n/a")</f>
        <v>2.1405107516000745E-2</v>
      </c>
      <c r="F20" s="110">
        <f>+IF(ISNUMBER(DATA!AD60),DATA!AD60,"n/a")</f>
        <v>-2.1189614020297731E-2</v>
      </c>
      <c r="G20" s="109">
        <f>+IF(ISNUMBER(DATA!AG60),DATA!AG60,"n/a")</f>
        <v>2.3236995204382035E-2</v>
      </c>
      <c r="H20" s="110">
        <f>+IF(ISNUMBER(DATA!AH60),DATA!AH60,"n/a")</f>
        <v>1.1223264601063765E-2</v>
      </c>
      <c r="I20" s="109">
        <f>+IF(ISNUMBER(DATA!AK60),DATA!AK60,"n/a")</f>
        <v>2.1758251706699049E-2</v>
      </c>
      <c r="J20" s="110">
        <f>+IF(ISNUMBER(DATA!AL60),DATA!AL60,"n/a")</f>
        <v>-7.12347428053723E-2</v>
      </c>
      <c r="K20" s="109">
        <f>+IF(ISNUMBER(DATA!AO60),DATA!AO60,"n/a")</f>
        <v>1.9588640311615016E-2</v>
      </c>
      <c r="L20" s="110">
        <f>+IF(ISNUMBER(DATA!AP60),DATA!AP60,"n/a")</f>
        <v>-9.1010331707342892E-2</v>
      </c>
      <c r="M20" s="78"/>
      <c r="N20" s="78"/>
      <c r="O20" s="79"/>
      <c r="P20" s="67"/>
      <c r="Q20" s="67"/>
      <c r="R20" s="66"/>
      <c r="S20" s="66"/>
      <c r="T20" s="66"/>
      <c r="U20" s="66"/>
      <c r="V20" s="66"/>
      <c r="W20" s="66"/>
      <c r="X20" s="66"/>
      <c r="Y20" s="66"/>
    </row>
    <row r="21" spans="1:25" x14ac:dyDescent="0.2">
      <c r="A21" s="107" t="s">
        <v>19</v>
      </c>
      <c r="B21" s="107" t="s">
        <v>21</v>
      </c>
      <c r="C21" s="108" t="s">
        <v>68</v>
      </c>
      <c r="D21" s="108" t="s">
        <v>323</v>
      </c>
      <c r="E21" s="109">
        <f>+IF(ISNUMBER(DATA!AB61),DATA!AB61,"n/a")</f>
        <v>1.9445472622725491E-2</v>
      </c>
      <c r="F21" s="110">
        <f>+IF(ISNUMBER(DATA!AD61),DATA!AD61,"n/a")</f>
        <v>-1.4945294862142924E-2</v>
      </c>
      <c r="G21" s="109">
        <f>+IF(ISNUMBER(DATA!AG61),DATA!AG61,"n/a")</f>
        <v>2.0103187949943143E-2</v>
      </c>
      <c r="H21" s="110">
        <f>+IF(ISNUMBER(DATA!AH61),DATA!AH61,"n/a")</f>
        <v>-2.6433237636843548E-3</v>
      </c>
      <c r="I21" s="109">
        <f>+IF(ISNUMBER(DATA!AK61),DATA!AK61,"n/a")</f>
        <v>1.9086604105615634E-2</v>
      </c>
      <c r="J21" s="110">
        <f>+IF(ISNUMBER(DATA!AL61),DATA!AL61,"n/a")</f>
        <v>-1.7967943736629799E-2</v>
      </c>
      <c r="K21" s="109">
        <f>+IF(ISNUMBER(DATA!AO61),DATA!AO61,"n/a")</f>
        <v>1.7676461835858383E-2</v>
      </c>
      <c r="L21" s="110">
        <f>+IF(ISNUMBER(DATA!AP61),DATA!AP61,"n/a")</f>
        <v>6.9139804990764331E-3</v>
      </c>
      <c r="M21" s="78"/>
      <c r="N21" s="78"/>
      <c r="O21" s="79"/>
      <c r="P21" s="67"/>
      <c r="Q21" s="67"/>
      <c r="R21" s="66"/>
      <c r="S21" s="66"/>
      <c r="T21" s="66"/>
      <c r="U21" s="66"/>
      <c r="V21" s="66"/>
      <c r="W21" s="66"/>
      <c r="X21" s="66"/>
      <c r="Y21" s="66"/>
    </row>
    <row r="22" spans="1:25" x14ac:dyDescent="0.2">
      <c r="A22" s="107" t="s">
        <v>19</v>
      </c>
      <c r="B22" s="107" t="s">
        <v>21</v>
      </c>
      <c r="C22" s="108" t="s">
        <v>68</v>
      </c>
      <c r="D22" s="108" t="s">
        <v>324</v>
      </c>
      <c r="E22" s="109">
        <f>+IF(ISNUMBER(DATA!AB62),DATA!AB62,"n/a")</f>
        <v>1.749914901280436E-2</v>
      </c>
      <c r="F22" s="110">
        <f>+IF(ISNUMBER(DATA!AD62),DATA!AD62,"n/a")</f>
        <v>-1.5517516878903875E-2</v>
      </c>
      <c r="G22" s="109">
        <f>+IF(ISNUMBER(DATA!AG62),DATA!AG62,"n/a")</f>
        <v>1.7518798900179322E-2</v>
      </c>
      <c r="H22" s="110">
        <f>+IF(ISNUMBER(DATA!AH62),DATA!AH62,"n/a")</f>
        <v>1.0402074306539374E-2</v>
      </c>
      <c r="I22" s="109">
        <f>+IF(ISNUMBER(DATA!AK62),DATA!AK62,"n/a")</f>
        <v>1.6633205845951272E-2</v>
      </c>
      <c r="J22" s="110">
        <f>+IF(ISNUMBER(DATA!AL62),DATA!AL62,"n/a")</f>
        <v>-1.5755714544396504E-2</v>
      </c>
      <c r="K22" s="109">
        <f>+IF(ISNUMBER(DATA!AO62),DATA!AO62,"n/a")</f>
        <v>1.5866141097541465E-2</v>
      </c>
      <c r="L22" s="110">
        <f>+IF(ISNUMBER(DATA!AP62),DATA!AP62,"n/a")</f>
        <v>-4.4597146487171738E-2</v>
      </c>
      <c r="M22" s="78"/>
      <c r="N22" s="78"/>
      <c r="O22" s="79"/>
      <c r="P22" s="67"/>
      <c r="Q22" s="67"/>
      <c r="R22" s="66"/>
      <c r="S22" s="66"/>
      <c r="T22" s="66"/>
      <c r="U22" s="66"/>
      <c r="V22" s="66"/>
      <c r="W22" s="66"/>
      <c r="X22" s="66"/>
      <c r="Y22" s="66"/>
    </row>
    <row r="23" spans="1:25" x14ac:dyDescent="0.2">
      <c r="A23" s="107" t="s">
        <v>19</v>
      </c>
      <c r="B23" s="107" t="s">
        <v>21</v>
      </c>
      <c r="C23" s="108" t="s">
        <v>68</v>
      </c>
      <c r="D23" s="108" t="s">
        <v>325</v>
      </c>
      <c r="E23" s="109">
        <f>+IF(ISNUMBER(DATA!AB63),DATA!AB63,"n/a")</f>
        <v>1.946056466032229E-2</v>
      </c>
      <c r="F23" s="110">
        <f>+IF(ISNUMBER(DATA!AD63),DATA!AD63,"n/a")</f>
        <v>-8.5827560947441053E-2</v>
      </c>
      <c r="G23" s="109">
        <f>+IF(ISNUMBER(DATA!AG63),DATA!AG63,"n/a")</f>
        <v>1.9128821987840376E-2</v>
      </c>
      <c r="H23" s="110">
        <f>+IF(ISNUMBER(DATA!AH63),DATA!AH63,"n/a")</f>
        <v>-3.7919104286718644E-2</v>
      </c>
      <c r="I23" s="109">
        <f>+IF(ISNUMBER(DATA!AK63),DATA!AK63,"n/a")</f>
        <v>1.8320801798171818E-2</v>
      </c>
      <c r="J23" s="110">
        <f>+IF(ISNUMBER(DATA!AL63),DATA!AL63,"n/a")</f>
        <v>-5.4212110388088958E-2</v>
      </c>
      <c r="K23" s="109">
        <f>+IF(ISNUMBER(DATA!AO63),DATA!AO63,"n/a")</f>
        <v>1.7532957885397219E-2</v>
      </c>
      <c r="L23" s="110">
        <f>+IF(ISNUMBER(DATA!AP63),DATA!AP63,"n/a")</f>
        <v>-3.6621939674077661E-2</v>
      </c>
      <c r="M23" s="78"/>
      <c r="N23" s="78"/>
      <c r="O23" s="79"/>
      <c r="P23" s="67"/>
      <c r="Q23" s="67"/>
      <c r="R23" s="66"/>
      <c r="S23" s="66"/>
      <c r="T23" s="66"/>
      <c r="U23" s="66"/>
      <c r="V23" s="66"/>
      <c r="W23" s="66"/>
      <c r="X23" s="66"/>
      <c r="Y23" s="66"/>
    </row>
    <row r="24" spans="1:25" x14ac:dyDescent="0.2">
      <c r="A24" s="107" t="s">
        <v>19</v>
      </c>
      <c r="B24" s="107" t="s">
        <v>21</v>
      </c>
      <c r="C24" s="108" t="s">
        <v>68</v>
      </c>
      <c r="D24" s="108" t="s">
        <v>326</v>
      </c>
      <c r="E24" s="109">
        <f>+IF(ISNUMBER(DATA!AB64),DATA!AB64,"n/a")</f>
        <v>2.3488104991932861E-2</v>
      </c>
      <c r="F24" s="110">
        <f>+IF(ISNUMBER(DATA!AD64),DATA!AD64,"n/a")</f>
        <v>-4.2474115615670494E-2</v>
      </c>
      <c r="G24" s="109">
        <f>+IF(ISNUMBER(DATA!AG64),DATA!AG64,"n/a")</f>
        <v>2.3991394731360059E-2</v>
      </c>
      <c r="H24" s="110">
        <f>+IF(ISNUMBER(DATA!AH64),DATA!AH64,"n/a")</f>
        <v>-3.8911868840210695E-2</v>
      </c>
      <c r="I24" s="109">
        <f>+IF(ISNUMBER(DATA!AK64),DATA!AK64,"n/a")</f>
        <v>2.2898650886814864E-2</v>
      </c>
      <c r="J24" s="110">
        <f>+IF(ISNUMBER(DATA!AL64),DATA!AL64,"n/a")</f>
        <v>-7.4174092894709401E-2</v>
      </c>
      <c r="K24" s="109">
        <f>+IF(ISNUMBER(DATA!AO64),DATA!AO64,"n/a")</f>
        <v>2.1093519974032988E-2</v>
      </c>
      <c r="L24" s="110">
        <f>+IF(ISNUMBER(DATA!AP64),DATA!AP64,"n/a")</f>
        <v>-9.1362348121505968E-2</v>
      </c>
      <c r="M24" s="78"/>
      <c r="N24" s="78"/>
      <c r="O24" s="79"/>
      <c r="P24" s="67"/>
      <c r="Q24" s="67"/>
      <c r="R24" s="66"/>
      <c r="S24" s="66"/>
      <c r="T24" s="66"/>
      <c r="U24" s="66"/>
      <c r="V24" s="66"/>
      <c r="W24" s="66"/>
      <c r="X24" s="66"/>
      <c r="Y24" s="66"/>
    </row>
    <row r="25" spans="1:25" x14ac:dyDescent="0.2">
      <c r="A25" s="107" t="s">
        <v>19</v>
      </c>
      <c r="B25" s="107" t="s">
        <v>21</v>
      </c>
      <c r="C25" s="108" t="s">
        <v>68</v>
      </c>
      <c r="D25" s="108" t="s">
        <v>327</v>
      </c>
      <c r="E25" s="109">
        <f>+IF(ISNUMBER(DATA!AB65),DATA!AB65,"n/a")</f>
        <v>2.0570707933249208E-2</v>
      </c>
      <c r="F25" s="110">
        <f>+IF(ISNUMBER(DATA!AD65),DATA!AD65,"n/a")</f>
        <v>-2.720561110366275E-2</v>
      </c>
      <c r="G25" s="109">
        <f>+IF(ISNUMBER(DATA!AG65),DATA!AG65,"n/a")</f>
        <v>2.1262296717186806E-2</v>
      </c>
      <c r="H25" s="110">
        <f>+IF(ISNUMBER(DATA!AH65),DATA!AH65,"n/a")</f>
        <v>-1.1594121910691105E-2</v>
      </c>
      <c r="I25" s="109">
        <f>+IF(ISNUMBER(DATA!AK65),DATA!AK65,"n/a")</f>
        <v>2.0171791889311032E-2</v>
      </c>
      <c r="J25" s="110">
        <f>+IF(ISNUMBER(DATA!AL65),DATA!AL65,"n/a")</f>
        <v>-5.1492202489116651E-2</v>
      </c>
      <c r="K25" s="109">
        <f>+IF(ISNUMBER(DATA!AO65),DATA!AO65,"n/a")</f>
        <v>1.8744231303389154E-2</v>
      </c>
      <c r="L25" s="110">
        <f>+IF(ISNUMBER(DATA!AP65),DATA!AP65,"n/a")</f>
        <v>-6.0165752046828849E-2</v>
      </c>
      <c r="M25" s="78"/>
      <c r="N25" s="78"/>
      <c r="O25" s="79"/>
      <c r="P25" s="67"/>
      <c r="Q25" s="67"/>
      <c r="R25" s="66"/>
      <c r="S25" s="66"/>
      <c r="T25" s="66"/>
      <c r="U25" s="66"/>
      <c r="V25" s="66"/>
      <c r="W25" s="66"/>
      <c r="X25" s="66"/>
      <c r="Y25" s="66"/>
    </row>
    <row r="26" spans="1:25" x14ac:dyDescent="0.2">
      <c r="E26" s="83"/>
      <c r="F26" s="84"/>
      <c r="G26" s="85"/>
      <c r="H26" s="84"/>
      <c r="I26" s="85"/>
      <c r="J26" s="84"/>
      <c r="K26" s="83"/>
      <c r="L26" s="84"/>
      <c r="R26" s="66"/>
      <c r="S26" s="66"/>
      <c r="T26" s="66"/>
      <c r="U26" s="66"/>
      <c r="V26" s="66"/>
      <c r="W26" s="66"/>
      <c r="X26" s="66"/>
      <c r="Y26" s="66"/>
    </row>
    <row r="27" spans="1:25" x14ac:dyDescent="0.2">
      <c r="A27" s="75" t="s">
        <v>19</v>
      </c>
      <c r="B27" s="75" t="s">
        <v>21</v>
      </c>
      <c r="C27" s="66" t="s">
        <v>0</v>
      </c>
      <c r="D27" s="66" t="s">
        <v>319</v>
      </c>
      <c r="E27" s="76">
        <f>+IF(ISNUMBER(DATA!F120),DATA!F120,"n/a")</f>
        <v>10862621.18</v>
      </c>
      <c r="F27" s="77">
        <f>+IF(ISNUMBER(DATA!G120),DATA!G120,"n/a")</f>
        <v>1.7052006605680702E-2</v>
      </c>
      <c r="G27" s="76">
        <f>+IF(ISNUMBER(DATA!P120),DATA!P120,"n/a")</f>
        <v>36275774.200000003</v>
      </c>
      <c r="H27" s="77">
        <f>+IF(ISNUMBER(DATA!Q120),DATA!Q120,"n/a")</f>
        <v>4.38281887240448E-2</v>
      </c>
      <c r="I27" s="76">
        <f>+IF(ISNUMBER(DATA!Z120),DATA!Z120,"n/a")</f>
        <v>68624121.239999995</v>
      </c>
      <c r="J27" s="77">
        <f>+IF(ISNUMBER(DATA!AA120),DATA!AA120,"n/a")</f>
        <v>2.7506824772001399E-2</v>
      </c>
      <c r="K27" s="76">
        <f>+IF(ISNUMBER(DATA!AJ120),DATA!AJ120,"n/a")</f>
        <v>131133444.48</v>
      </c>
      <c r="L27" s="77">
        <f>+IF(ISNUMBER(DATA!AK120),DATA!AK120,"n/a")</f>
        <v>2.12676546665648E-2</v>
      </c>
      <c r="M27" s="78"/>
      <c r="N27" s="78"/>
      <c r="O27" s="79"/>
      <c r="P27" s="67"/>
      <c r="Q27" s="67"/>
      <c r="R27" s="66"/>
      <c r="S27" s="66"/>
      <c r="T27" s="66"/>
      <c r="U27" s="66"/>
      <c r="V27" s="66"/>
      <c r="W27" s="66"/>
      <c r="X27" s="66"/>
      <c r="Y27" s="66"/>
    </row>
    <row r="28" spans="1:25" x14ac:dyDescent="0.2">
      <c r="A28" s="75" t="s">
        <v>19</v>
      </c>
      <c r="B28" s="75" t="s">
        <v>21</v>
      </c>
      <c r="C28" s="66" t="s">
        <v>0</v>
      </c>
      <c r="D28" s="66" t="s">
        <v>320</v>
      </c>
      <c r="E28" s="76">
        <f>+IF(ISNUMBER(DATA!F121),DATA!F121,"n/a")</f>
        <v>12706452.460000001</v>
      </c>
      <c r="F28" s="77">
        <f>+IF(ISNUMBER(DATA!G121),DATA!G121,"n/a")</f>
        <v>4.9698766141047998E-2</v>
      </c>
      <c r="G28" s="76">
        <f>+IF(ISNUMBER(DATA!P121),DATA!P121,"n/a")</f>
        <v>42027739.880000003</v>
      </c>
      <c r="H28" s="77">
        <f>+IF(ISNUMBER(DATA!Q121),DATA!Q121,"n/a")</f>
        <v>5.92938131642834E-2</v>
      </c>
      <c r="I28" s="76">
        <f>+IF(ISNUMBER(DATA!Z121),DATA!Z121,"n/a")</f>
        <v>78910744.939999998</v>
      </c>
      <c r="J28" s="77">
        <f>+IF(ISNUMBER(DATA!AA121),DATA!AA121,"n/a")</f>
        <v>4.1568255999311098E-2</v>
      </c>
      <c r="K28" s="76">
        <f>+IF(ISNUMBER(DATA!AJ121),DATA!AJ121,"n/a")</f>
        <v>156224843.40000001</v>
      </c>
      <c r="L28" s="77">
        <f>+IF(ISNUMBER(DATA!AK121),DATA!AK121,"n/a")</f>
        <v>4.48859341115668E-2</v>
      </c>
      <c r="M28" s="78"/>
      <c r="N28" s="78"/>
      <c r="O28" s="79"/>
      <c r="P28" s="67"/>
      <c r="Q28" s="67"/>
      <c r="R28" s="66"/>
      <c r="S28" s="66"/>
      <c r="T28" s="66"/>
      <c r="U28" s="66"/>
      <c r="V28" s="66"/>
      <c r="W28" s="66"/>
      <c r="X28" s="66"/>
      <c r="Y28" s="66"/>
    </row>
    <row r="29" spans="1:25" x14ac:dyDescent="0.2">
      <c r="A29" s="75" t="s">
        <v>19</v>
      </c>
      <c r="B29" s="75" t="s">
        <v>21</v>
      </c>
      <c r="C29" s="66" t="s">
        <v>0</v>
      </c>
      <c r="D29" s="66" t="s">
        <v>321</v>
      </c>
      <c r="E29" s="76">
        <f>+IF(ISNUMBER(DATA!F122),DATA!F122,"n/a")</f>
        <v>9887408.0700000003</v>
      </c>
      <c r="F29" s="77">
        <f>+IF(ISNUMBER(DATA!G122),DATA!G122,"n/a")</f>
        <v>4.92279895439744E-2</v>
      </c>
      <c r="G29" s="76">
        <f>+IF(ISNUMBER(DATA!P122),DATA!P122,"n/a")</f>
        <v>31747795.27</v>
      </c>
      <c r="H29" s="77">
        <f>+IF(ISNUMBER(DATA!Q122),DATA!Q122,"n/a")</f>
        <v>5.9430059112587398E-2</v>
      </c>
      <c r="I29" s="76">
        <f>+IF(ISNUMBER(DATA!Z122),DATA!Z122,"n/a")</f>
        <v>59359083.829999998</v>
      </c>
      <c r="J29" s="77">
        <f>+IF(ISNUMBER(DATA!AA122),DATA!AA122,"n/a")</f>
        <v>3.0974282451536099E-2</v>
      </c>
      <c r="K29" s="76">
        <f>+IF(ISNUMBER(DATA!AJ122),DATA!AJ122,"n/a")</f>
        <v>115809596.20999999</v>
      </c>
      <c r="L29" s="77">
        <f>+IF(ISNUMBER(DATA!AK122),DATA!AK122,"n/a")</f>
        <v>2.63714583701216E-2</v>
      </c>
      <c r="M29" s="78"/>
      <c r="N29" s="78"/>
      <c r="O29" s="79"/>
      <c r="P29" s="67"/>
      <c r="Q29" s="67"/>
      <c r="R29" s="66"/>
      <c r="S29" s="66"/>
      <c r="T29" s="66"/>
      <c r="U29" s="66"/>
      <c r="V29" s="66"/>
      <c r="W29" s="66"/>
      <c r="X29" s="66"/>
      <c r="Y29" s="66"/>
    </row>
    <row r="30" spans="1:25" x14ac:dyDescent="0.2">
      <c r="A30" s="75" t="s">
        <v>19</v>
      </c>
      <c r="B30" s="75" t="s">
        <v>21</v>
      </c>
      <c r="C30" s="66" t="s">
        <v>0</v>
      </c>
      <c r="D30" s="66" t="s">
        <v>322</v>
      </c>
      <c r="E30" s="76">
        <f>+IF(ISNUMBER(DATA!F123),DATA!F123,"n/a")</f>
        <v>18404000.09</v>
      </c>
      <c r="F30" s="77">
        <f>+IF(ISNUMBER(DATA!G123),DATA!G123,"n/a")</f>
        <v>2.1179170441709E-2</v>
      </c>
      <c r="G30" s="76">
        <f>+IF(ISNUMBER(DATA!P123),DATA!P123,"n/a")</f>
        <v>64453293.850000001</v>
      </c>
      <c r="H30" s="77">
        <f>+IF(ISNUMBER(DATA!Q123),DATA!Q123,"n/a")</f>
        <v>5.9854056106174003E-2</v>
      </c>
      <c r="I30" s="76">
        <f>+IF(ISNUMBER(DATA!Z123),DATA!Z123,"n/a")</f>
        <v>117735699.67</v>
      </c>
      <c r="J30" s="77">
        <f>+IF(ISNUMBER(DATA!AA123),DATA!AA123,"n/a")</f>
        <v>6.8689163341621997E-3</v>
      </c>
      <c r="K30" s="76">
        <f>+IF(ISNUMBER(DATA!AJ123),DATA!AJ123,"n/a")</f>
        <v>226194139.03</v>
      </c>
      <c r="L30" s="77">
        <f>+IF(ISNUMBER(DATA!AK123),DATA!AK123,"n/a")</f>
        <v>8.7895946497678294E-3</v>
      </c>
      <c r="M30" s="78"/>
      <c r="N30" s="78"/>
      <c r="O30" s="79"/>
      <c r="P30" s="67"/>
      <c r="Q30" s="67"/>
      <c r="R30" s="66"/>
      <c r="S30" s="66"/>
      <c r="T30" s="66"/>
      <c r="U30" s="66"/>
      <c r="V30" s="66"/>
      <c r="W30" s="66"/>
      <c r="X30" s="66"/>
      <c r="Y30" s="66"/>
    </row>
    <row r="31" spans="1:25" x14ac:dyDescent="0.2">
      <c r="A31" s="75" t="s">
        <v>19</v>
      </c>
      <c r="B31" s="75" t="s">
        <v>21</v>
      </c>
      <c r="C31" s="66" t="s">
        <v>0</v>
      </c>
      <c r="D31" s="66" t="s">
        <v>323</v>
      </c>
      <c r="E31" s="76">
        <f>+IF(ISNUMBER(DATA!F124),DATA!F124,"n/a")</f>
        <v>6167101.2800000003</v>
      </c>
      <c r="F31" s="77">
        <f>+IF(ISNUMBER(DATA!G124),DATA!G124,"n/a")</f>
        <v>4.1472716386793201E-2</v>
      </c>
      <c r="G31" s="76">
        <f>+IF(ISNUMBER(DATA!P124),DATA!P124,"n/a")</f>
        <v>20619599.460000001</v>
      </c>
      <c r="H31" s="77">
        <f>+IF(ISNUMBER(DATA!Q124),DATA!Q124,"n/a")</f>
        <v>6.9291711266296796E-2</v>
      </c>
      <c r="I31" s="76">
        <f>+IF(ISNUMBER(DATA!Z124),DATA!Z124,"n/a")</f>
        <v>38941274.020000003</v>
      </c>
      <c r="J31" s="77">
        <f>+IF(ISNUMBER(DATA!AA124),DATA!AA124,"n/a")</f>
        <v>5.7510425009617901E-2</v>
      </c>
      <c r="K31" s="76">
        <f>+IF(ISNUMBER(DATA!AJ124),DATA!AJ124,"n/a")</f>
        <v>75840092.269999996</v>
      </c>
      <c r="L31" s="77">
        <f>+IF(ISNUMBER(DATA!AK124),DATA!AK124,"n/a")</f>
        <v>6.4173489371752698E-2</v>
      </c>
      <c r="M31" s="78"/>
      <c r="N31" s="78"/>
      <c r="O31" s="79"/>
      <c r="P31" s="67"/>
      <c r="Q31" s="67"/>
      <c r="R31" s="66"/>
      <c r="S31" s="66"/>
      <c r="T31" s="66"/>
      <c r="U31" s="66"/>
      <c r="V31" s="66"/>
      <c r="W31" s="66"/>
      <c r="X31" s="66"/>
      <c r="Y31" s="66"/>
    </row>
    <row r="32" spans="1:25" x14ac:dyDescent="0.2">
      <c r="A32" s="75" t="s">
        <v>19</v>
      </c>
      <c r="B32" s="75" t="s">
        <v>21</v>
      </c>
      <c r="C32" s="66" t="s">
        <v>0</v>
      </c>
      <c r="D32" s="66" t="s">
        <v>324</v>
      </c>
      <c r="E32" s="76">
        <f>+IF(ISNUMBER(DATA!F125),DATA!F125,"n/a")</f>
        <v>8217059.0099999998</v>
      </c>
      <c r="F32" s="77">
        <f>+IF(ISNUMBER(DATA!G125),DATA!G125,"n/a")</f>
        <v>3.1002292326857899E-2</v>
      </c>
      <c r="G32" s="76">
        <f>+IF(ISNUMBER(DATA!P125),DATA!P125,"n/a")</f>
        <v>25990806.940000001</v>
      </c>
      <c r="H32" s="77">
        <f>+IF(ISNUMBER(DATA!Q125),DATA!Q125,"n/a")</f>
        <v>6.1538553635940303E-2</v>
      </c>
      <c r="I32" s="76">
        <f>+IF(ISNUMBER(DATA!Z125),DATA!Z125,"n/a")</f>
        <v>49693164.560000002</v>
      </c>
      <c r="J32" s="77">
        <f>+IF(ISNUMBER(DATA!AA125),DATA!AA125,"n/a")</f>
        <v>4.2110942795874698E-2</v>
      </c>
      <c r="K32" s="76">
        <f>+IF(ISNUMBER(DATA!AJ125),DATA!AJ125,"n/a")</f>
        <v>97664984.450000003</v>
      </c>
      <c r="L32" s="77">
        <f>+IF(ISNUMBER(DATA!AK125),DATA!AK125,"n/a")</f>
        <v>2.6922050262113799E-2</v>
      </c>
      <c r="M32" s="78"/>
      <c r="N32" s="78"/>
      <c r="O32" s="79"/>
      <c r="P32" s="67"/>
      <c r="Q32" s="67"/>
      <c r="R32" s="66"/>
      <c r="S32" s="66"/>
      <c r="T32" s="66"/>
      <c r="U32" s="66"/>
      <c r="V32" s="66"/>
      <c r="W32" s="66"/>
      <c r="X32" s="66"/>
      <c r="Y32" s="66"/>
    </row>
    <row r="33" spans="1:25" x14ac:dyDescent="0.2">
      <c r="A33" s="75" t="s">
        <v>19</v>
      </c>
      <c r="B33" s="75" t="s">
        <v>21</v>
      </c>
      <c r="C33" s="66" t="s">
        <v>0</v>
      </c>
      <c r="D33" s="66" t="s">
        <v>325</v>
      </c>
      <c r="E33" s="76">
        <f>+IF(ISNUMBER(DATA!F126),DATA!F126,"n/a")</f>
        <v>12709211.75</v>
      </c>
      <c r="F33" s="77">
        <f>+IF(ISNUMBER(DATA!G126),DATA!G126,"n/a")</f>
        <v>2.4629330209813598E-2</v>
      </c>
      <c r="G33" s="76">
        <f>+IF(ISNUMBER(DATA!P126),DATA!P126,"n/a")</f>
        <v>39310083.600000001</v>
      </c>
      <c r="H33" s="77">
        <f>+IF(ISNUMBER(DATA!Q126),DATA!Q126,"n/a")</f>
        <v>2.6602416412725802E-2</v>
      </c>
      <c r="I33" s="76">
        <f>+IF(ISNUMBER(DATA!Z126),DATA!Z126,"n/a")</f>
        <v>74597444.079999998</v>
      </c>
      <c r="J33" s="77">
        <f>+IF(ISNUMBER(DATA!AA126),DATA!AA126,"n/a")</f>
        <v>2.8087004515129299E-2</v>
      </c>
      <c r="K33" s="76">
        <f>+IF(ISNUMBER(DATA!AJ126),DATA!AJ126,"n/a")</f>
        <v>145236128.72999999</v>
      </c>
      <c r="L33" s="77">
        <f>+IF(ISNUMBER(DATA!AK126),DATA!AK126,"n/a")</f>
        <v>4.6088749253151803E-2</v>
      </c>
      <c r="M33" s="78"/>
      <c r="N33" s="78"/>
      <c r="O33" s="79"/>
      <c r="P33" s="67"/>
      <c r="Q33" s="67"/>
      <c r="R33" s="66"/>
      <c r="S33" s="66"/>
      <c r="T33" s="66"/>
      <c r="U33" s="66"/>
      <c r="V33" s="66"/>
      <c r="W33" s="66"/>
      <c r="X33" s="66"/>
      <c r="Y33" s="66"/>
    </row>
    <row r="34" spans="1:25" x14ac:dyDescent="0.2">
      <c r="A34" s="75" t="s">
        <v>19</v>
      </c>
      <c r="B34" s="75" t="s">
        <v>21</v>
      </c>
      <c r="C34" s="66" t="s">
        <v>0</v>
      </c>
      <c r="D34" s="66" t="s">
        <v>326</v>
      </c>
      <c r="E34" s="76">
        <f>+IF(ISNUMBER(DATA!F127),DATA!F127,"n/a")</f>
        <v>11883161</v>
      </c>
      <c r="F34" s="77">
        <f>+IF(ISNUMBER(DATA!G127),DATA!G127,"n/a")</f>
        <v>5.9122744375861701E-2</v>
      </c>
      <c r="G34" s="76">
        <f>+IF(ISNUMBER(DATA!P127),DATA!P127,"n/a")</f>
        <v>38828559.460000001</v>
      </c>
      <c r="H34" s="77">
        <f>+IF(ISNUMBER(DATA!Q127),DATA!Q127,"n/a")</f>
        <v>8.0654174102562204E-2</v>
      </c>
      <c r="I34" s="76">
        <f>+IF(ISNUMBER(DATA!Z127),DATA!Z127,"n/a")</f>
        <v>73335659.939999998</v>
      </c>
      <c r="J34" s="77">
        <f>+IF(ISNUMBER(DATA!AA127),DATA!AA127,"n/a")</f>
        <v>5.9314736753389698E-2</v>
      </c>
      <c r="K34" s="76">
        <f>+IF(ISNUMBER(DATA!AJ127),DATA!AJ127,"n/a")</f>
        <v>141127354.72999999</v>
      </c>
      <c r="L34" s="77">
        <f>+IF(ISNUMBER(DATA!AK127),DATA!AK127,"n/a")</f>
        <v>4.8341327667797702E-2</v>
      </c>
      <c r="M34" s="78"/>
      <c r="N34" s="78"/>
      <c r="O34" s="79"/>
      <c r="P34" s="67"/>
      <c r="Q34" s="67"/>
      <c r="R34" s="66"/>
      <c r="S34" s="66"/>
      <c r="T34" s="66"/>
      <c r="U34" s="66"/>
      <c r="V34" s="66"/>
      <c r="W34" s="66"/>
      <c r="X34" s="66"/>
      <c r="Y34" s="66"/>
    </row>
    <row r="35" spans="1:25" x14ac:dyDescent="0.2">
      <c r="A35" s="75" t="s">
        <v>19</v>
      </c>
      <c r="B35" s="75" t="s">
        <v>21</v>
      </c>
      <c r="C35" s="66" t="s">
        <v>0</v>
      </c>
      <c r="D35" s="66" t="s">
        <v>327</v>
      </c>
      <c r="E35" s="76">
        <f>+IF(ISNUMBER(DATA!F128),DATA!F128,"n/a")</f>
        <v>90837014.900000006</v>
      </c>
      <c r="F35" s="77">
        <f>+IF(ISNUMBER(DATA!G128),DATA!G128,"n/a")</f>
        <v>3.5224644834776601E-2</v>
      </c>
      <c r="G35" s="76">
        <f>+IF(ISNUMBER(DATA!P128),DATA!P128,"n/a")</f>
        <v>299253652.55000001</v>
      </c>
      <c r="H35" s="77">
        <f>+IF(ISNUMBER(DATA!Q128),DATA!Q128,"n/a")</f>
        <v>5.6695367293086302E-2</v>
      </c>
      <c r="I35" s="76">
        <f>+IF(ISNUMBER(DATA!Z128),DATA!Z128,"n/a")</f>
        <v>561197193.32000005</v>
      </c>
      <c r="J35" s="77">
        <f>+IF(ISNUMBER(DATA!AA128),DATA!AA128,"n/a")</f>
        <v>3.2838689381145501E-2</v>
      </c>
      <c r="K35" s="76">
        <f>+IF(ISNUMBER(DATA!AJ128),DATA!AJ128,"n/a")</f>
        <v>1089230584.99</v>
      </c>
      <c r="L35" s="77">
        <f>+IF(ISNUMBER(DATA!AK128),DATA!AK128,"n/a")</f>
        <v>3.2639957486037798E-2</v>
      </c>
      <c r="M35" s="78"/>
      <c r="N35" s="78"/>
      <c r="O35" s="79"/>
      <c r="P35" s="67"/>
      <c r="Q35" s="67"/>
      <c r="R35" s="66"/>
      <c r="S35" s="66"/>
      <c r="T35" s="66"/>
      <c r="U35" s="66"/>
      <c r="V35" s="66"/>
      <c r="W35" s="66"/>
      <c r="X35" s="66"/>
      <c r="Y35" s="66"/>
    </row>
    <row r="36" spans="1:25" x14ac:dyDescent="0.2">
      <c r="A36" s="75"/>
      <c r="B36" s="75"/>
      <c r="E36" s="80"/>
      <c r="F36" s="77"/>
      <c r="G36" s="81"/>
      <c r="H36" s="77"/>
      <c r="I36" s="81"/>
      <c r="J36" s="82"/>
      <c r="K36" s="80"/>
      <c r="L36" s="77"/>
      <c r="M36" s="67"/>
      <c r="N36" s="67"/>
      <c r="O36" s="67"/>
      <c r="P36" s="67"/>
      <c r="Q36" s="67"/>
      <c r="R36" s="66"/>
      <c r="S36" s="66"/>
      <c r="T36" s="66"/>
      <c r="U36" s="66"/>
      <c r="V36" s="66"/>
      <c r="W36" s="66"/>
      <c r="X36" s="66"/>
      <c r="Y36" s="66"/>
    </row>
    <row r="37" spans="1:25" x14ac:dyDescent="0.2">
      <c r="A37" s="75" t="s">
        <v>19</v>
      </c>
      <c r="B37" s="75" t="s">
        <v>21</v>
      </c>
      <c r="C37" s="66" t="s">
        <v>9</v>
      </c>
      <c r="D37" s="66" t="s">
        <v>319</v>
      </c>
      <c r="E37" s="86">
        <f>+IF(ISNUMBER(DATA!H120),DATA!H120,"n/a")</f>
        <v>2553265.48</v>
      </c>
      <c r="F37" s="77">
        <f>+IF(ISNUMBER(DATA!I120),DATA!I120,"n/a")</f>
        <v>4.7050999954016898E-3</v>
      </c>
      <c r="G37" s="86">
        <f>+IF(ISNUMBER(DATA!R120),DATA!R120,"n/a")</f>
        <v>8379021.0099999998</v>
      </c>
      <c r="H37" s="77">
        <f>+IF(ISNUMBER(DATA!S120),DATA!S120,"n/a")</f>
        <v>1.3554813096763599E-2</v>
      </c>
      <c r="I37" s="86">
        <f>+IF(ISNUMBER(DATA!AB120),DATA!AB120,"n/a")</f>
        <v>15926004.08</v>
      </c>
      <c r="J37" s="77">
        <f>+IF(ISNUMBER(DATA!AC120),DATA!AC120,"n/a")</f>
        <v>-6.1079419207398797E-3</v>
      </c>
      <c r="K37" s="86">
        <f>+IF(ISNUMBER(DATA!AL120),DATA!AL120,"n/a")</f>
        <v>30842526.890000001</v>
      </c>
      <c r="L37" s="77">
        <f>+IF(ISNUMBER(DATA!AM120),DATA!AM120,"n/a")</f>
        <v>4.9898044871126996E-3</v>
      </c>
      <c r="M37" s="67"/>
      <c r="N37" s="67"/>
      <c r="O37" s="67"/>
      <c r="P37" s="67"/>
      <c r="Q37" s="67"/>
      <c r="R37" s="66"/>
      <c r="S37" s="66"/>
      <c r="T37" s="66"/>
      <c r="U37" s="66"/>
      <c r="V37" s="66"/>
      <c r="W37" s="66"/>
      <c r="X37" s="66"/>
      <c r="Y37" s="66"/>
    </row>
    <row r="38" spans="1:25" x14ac:dyDescent="0.2">
      <c r="A38" s="75" t="s">
        <v>19</v>
      </c>
      <c r="B38" s="75" t="s">
        <v>21</v>
      </c>
      <c r="C38" s="66" t="s">
        <v>9</v>
      </c>
      <c r="D38" s="66" t="s">
        <v>320</v>
      </c>
      <c r="E38" s="86">
        <f>+IF(ISNUMBER(DATA!H121),DATA!H121,"n/a")</f>
        <v>3384392.26</v>
      </c>
      <c r="F38" s="77">
        <f>+IF(ISNUMBER(DATA!I121),DATA!I121,"n/a")</f>
        <v>7.6648162139664494E-2</v>
      </c>
      <c r="G38" s="86">
        <f>+IF(ISNUMBER(DATA!R121),DATA!R121,"n/a")</f>
        <v>11107332.75</v>
      </c>
      <c r="H38" s="77">
        <f>+IF(ISNUMBER(DATA!S121),DATA!S121,"n/a")</f>
        <v>6.0266114583952403E-2</v>
      </c>
      <c r="I38" s="86">
        <f>+IF(ISNUMBER(DATA!AB121),DATA!AB121,"n/a")</f>
        <v>20939863.93</v>
      </c>
      <c r="J38" s="77">
        <f>+IF(ISNUMBER(DATA!AC121),DATA!AC121,"n/a")</f>
        <v>4.5504437909585298E-2</v>
      </c>
      <c r="K38" s="86">
        <f>+IF(ISNUMBER(DATA!AL121),DATA!AL121,"n/a")</f>
        <v>41087487.009999998</v>
      </c>
      <c r="L38" s="77">
        <f>+IF(ISNUMBER(DATA!AM121),DATA!AM121,"n/a")</f>
        <v>3.5510808392669499E-2</v>
      </c>
      <c r="M38" s="67"/>
      <c r="N38" s="67"/>
      <c r="O38" s="67"/>
      <c r="P38" s="67"/>
      <c r="Q38" s="67"/>
      <c r="R38" s="66"/>
      <c r="S38" s="66"/>
      <c r="T38" s="66"/>
      <c r="U38" s="66"/>
      <c r="V38" s="66"/>
      <c r="W38" s="66"/>
      <c r="X38" s="66"/>
      <c r="Y38" s="66"/>
    </row>
    <row r="39" spans="1:25" x14ac:dyDescent="0.2">
      <c r="A39" s="75" t="s">
        <v>19</v>
      </c>
      <c r="B39" s="75" t="s">
        <v>21</v>
      </c>
      <c r="C39" s="66" t="s">
        <v>9</v>
      </c>
      <c r="D39" s="66" t="s">
        <v>321</v>
      </c>
      <c r="E39" s="86">
        <f>+IF(ISNUMBER(DATA!H122),DATA!H122,"n/a")</f>
        <v>2459849.63</v>
      </c>
      <c r="F39" s="77">
        <f>+IF(ISNUMBER(DATA!I122),DATA!I122,"n/a")</f>
        <v>5.9190211209625899E-2</v>
      </c>
      <c r="G39" s="86">
        <f>+IF(ISNUMBER(DATA!R122),DATA!R122,"n/a")</f>
        <v>7840940.5700000003</v>
      </c>
      <c r="H39" s="77">
        <f>+IF(ISNUMBER(DATA!S122),DATA!S122,"n/a")</f>
        <v>6.6380437252885602E-2</v>
      </c>
      <c r="I39" s="86">
        <f>+IF(ISNUMBER(DATA!AB122),DATA!AB122,"n/a")</f>
        <v>14630077.689999999</v>
      </c>
      <c r="J39" s="77">
        <f>+IF(ISNUMBER(DATA!AC122),DATA!AC122,"n/a")</f>
        <v>3.2686782089914102E-2</v>
      </c>
      <c r="K39" s="86">
        <f>+IF(ISNUMBER(DATA!AL122),DATA!AL122,"n/a")</f>
        <v>28438472.129999999</v>
      </c>
      <c r="L39" s="77">
        <f>+IF(ISNUMBER(DATA!AM122),DATA!AM122,"n/a")</f>
        <v>3.0601497218270102E-2</v>
      </c>
      <c r="M39" s="67"/>
      <c r="N39" s="67"/>
      <c r="O39" s="67"/>
      <c r="P39" s="67"/>
      <c r="Q39" s="67"/>
      <c r="R39" s="66"/>
      <c r="S39" s="66"/>
      <c r="T39" s="66"/>
      <c r="U39" s="66"/>
      <c r="V39" s="66"/>
      <c r="W39" s="66"/>
      <c r="X39" s="66"/>
      <c r="Y39" s="66"/>
    </row>
    <row r="40" spans="1:25" x14ac:dyDescent="0.2">
      <c r="A40" s="75" t="s">
        <v>19</v>
      </c>
      <c r="B40" s="75" t="s">
        <v>21</v>
      </c>
      <c r="C40" s="66" t="s">
        <v>9</v>
      </c>
      <c r="D40" s="66" t="s">
        <v>322</v>
      </c>
      <c r="E40" s="86">
        <f>+IF(ISNUMBER(DATA!H123),DATA!H123,"n/a")</f>
        <v>4869731.07</v>
      </c>
      <c r="F40" s="77">
        <f>+IF(ISNUMBER(DATA!I123),DATA!I123,"n/a")</f>
        <v>2.26497315702812E-2</v>
      </c>
      <c r="G40" s="86">
        <f>+IF(ISNUMBER(DATA!R123),DATA!R123,"n/a")</f>
        <v>17218253.109999999</v>
      </c>
      <c r="H40" s="77">
        <f>+IF(ISNUMBER(DATA!S123),DATA!S123,"n/a")</f>
        <v>9.4469808813039902E-2</v>
      </c>
      <c r="I40" s="86">
        <f>+IF(ISNUMBER(DATA!AB123),DATA!AB123,"n/a")</f>
        <v>31445444.84</v>
      </c>
      <c r="J40" s="77">
        <f>+IF(ISNUMBER(DATA!AC123),DATA!AC123,"n/a")</f>
        <v>4.2935615086437701E-2</v>
      </c>
      <c r="K40" s="86">
        <f>+IF(ISNUMBER(DATA!AL123),DATA!AL123,"n/a")</f>
        <v>59667814.100000001</v>
      </c>
      <c r="L40" s="77">
        <f>+IF(ISNUMBER(DATA!AM123),DATA!AM123,"n/a")</f>
        <v>4.36656890620679E-2</v>
      </c>
      <c r="R40" s="66"/>
      <c r="S40" s="66"/>
      <c r="T40" s="66"/>
      <c r="U40" s="66"/>
      <c r="V40" s="66"/>
      <c r="W40" s="66"/>
      <c r="X40" s="66"/>
      <c r="Y40" s="66"/>
    </row>
    <row r="41" spans="1:25" x14ac:dyDescent="0.2">
      <c r="A41" s="75" t="s">
        <v>19</v>
      </c>
      <c r="B41" s="75" t="s">
        <v>21</v>
      </c>
      <c r="C41" s="66" t="s">
        <v>9</v>
      </c>
      <c r="D41" s="66" t="s">
        <v>323</v>
      </c>
      <c r="E41" s="86">
        <f>+IF(ISNUMBER(DATA!H124),DATA!H124,"n/a")</f>
        <v>1560939.51</v>
      </c>
      <c r="F41" s="77">
        <f>+IF(ISNUMBER(DATA!I124),DATA!I124,"n/a")</f>
        <v>1.1984762692078901E-2</v>
      </c>
      <c r="G41" s="86">
        <f>+IF(ISNUMBER(DATA!R124),DATA!R124,"n/a")</f>
        <v>5282611.51</v>
      </c>
      <c r="H41" s="77">
        <f>+IF(ISNUMBER(DATA!S124),DATA!S124,"n/a")</f>
        <v>4.07413104648508E-2</v>
      </c>
      <c r="I41" s="86">
        <f>+IF(ISNUMBER(DATA!AB124),DATA!AB124,"n/a")</f>
        <v>10089622.1</v>
      </c>
      <c r="J41" s="77">
        <f>+IF(ISNUMBER(DATA!AC124),DATA!AC124,"n/a")</f>
        <v>5.1113881106543899E-2</v>
      </c>
      <c r="K41" s="86">
        <f>+IF(ISNUMBER(DATA!AL124),DATA!AL124,"n/a")</f>
        <v>19642006.829999998</v>
      </c>
      <c r="L41" s="77">
        <f>+IF(ISNUMBER(DATA!AM124),DATA!AM124,"n/a")</f>
        <v>4.7982462740399599E-2</v>
      </c>
      <c r="R41" s="66"/>
      <c r="S41" s="66"/>
      <c r="T41" s="66"/>
      <c r="U41" s="66"/>
      <c r="V41" s="66"/>
      <c r="W41" s="66"/>
      <c r="X41" s="66"/>
      <c r="Y41" s="66"/>
    </row>
    <row r="42" spans="1:25" x14ac:dyDescent="0.2">
      <c r="A42" s="75" t="s">
        <v>19</v>
      </c>
      <c r="B42" s="75" t="s">
        <v>21</v>
      </c>
      <c r="C42" s="66" t="s">
        <v>9</v>
      </c>
      <c r="D42" s="66" t="s">
        <v>324</v>
      </c>
      <c r="E42" s="86">
        <f>+IF(ISNUMBER(DATA!H125),DATA!H125,"n/a")</f>
        <v>1944501.12</v>
      </c>
      <c r="F42" s="77">
        <f>+IF(ISNUMBER(DATA!I125),DATA!I125,"n/a")</f>
        <v>-1.4185290087459199E-2</v>
      </c>
      <c r="G42" s="86">
        <f>+IF(ISNUMBER(DATA!R125),DATA!R125,"n/a")</f>
        <v>6104157.4500000002</v>
      </c>
      <c r="H42" s="77">
        <f>+IF(ISNUMBER(DATA!S125),DATA!S125,"n/a")</f>
        <v>8.1737977162883897E-3</v>
      </c>
      <c r="I42" s="86">
        <f>+IF(ISNUMBER(DATA!AB125),DATA!AB125,"n/a")</f>
        <v>11770808.779999999</v>
      </c>
      <c r="J42" s="77">
        <f>+IF(ISNUMBER(DATA!AC125),DATA!AC125,"n/a")</f>
        <v>-7.0407234061724798E-4</v>
      </c>
      <c r="K42" s="86">
        <f>+IF(ISNUMBER(DATA!AL125),DATA!AL125,"n/a")</f>
        <v>23730369.079999998</v>
      </c>
      <c r="L42" s="77">
        <f>+IF(ISNUMBER(DATA!AM125),DATA!AM125,"n/a")</f>
        <v>7.3095736199985297E-3</v>
      </c>
      <c r="R42" s="66"/>
      <c r="S42" s="66"/>
      <c r="T42" s="66"/>
      <c r="U42" s="66"/>
      <c r="V42" s="66"/>
      <c r="W42" s="66"/>
      <c r="X42" s="66"/>
      <c r="Y42" s="66"/>
    </row>
    <row r="43" spans="1:25" x14ac:dyDescent="0.2">
      <c r="A43" s="75" t="s">
        <v>19</v>
      </c>
      <c r="B43" s="75" t="s">
        <v>21</v>
      </c>
      <c r="C43" s="66" t="s">
        <v>9</v>
      </c>
      <c r="D43" s="66" t="s">
        <v>325</v>
      </c>
      <c r="E43" s="86">
        <f>+IF(ISNUMBER(DATA!H126),DATA!H126,"n/a")</f>
        <v>3097491.28</v>
      </c>
      <c r="F43" s="77">
        <f>+IF(ISNUMBER(DATA!I126),DATA!I126,"n/a")</f>
        <v>2.2781183480856899E-2</v>
      </c>
      <c r="G43" s="86">
        <f>+IF(ISNUMBER(DATA!R126),DATA!R126,"n/a")</f>
        <v>9571285.8900000006</v>
      </c>
      <c r="H43" s="77">
        <f>+IF(ISNUMBER(DATA!S126),DATA!S126,"n/a")</f>
        <v>1.51595049914461E-2</v>
      </c>
      <c r="I43" s="86">
        <f>+IF(ISNUMBER(DATA!AB126),DATA!AB126,"n/a")</f>
        <v>18286270.699999999</v>
      </c>
      <c r="J43" s="77">
        <f>+IF(ISNUMBER(DATA!AC126),DATA!AC126,"n/a")</f>
        <v>1.6482139525039099E-2</v>
      </c>
      <c r="K43" s="86">
        <f>+IF(ISNUMBER(DATA!AL126),DATA!AL126,"n/a")</f>
        <v>35745047.719999999</v>
      </c>
      <c r="L43" s="77">
        <f>+IF(ISNUMBER(DATA!AM126),DATA!AM126,"n/a")</f>
        <v>4.0404036981851799E-2</v>
      </c>
      <c r="R43" s="66"/>
      <c r="S43" s="66"/>
      <c r="T43" s="66"/>
      <c r="U43" s="66"/>
      <c r="V43" s="66"/>
      <c r="W43" s="66"/>
      <c r="X43" s="66"/>
      <c r="Y43" s="66"/>
    </row>
    <row r="44" spans="1:25" x14ac:dyDescent="0.2">
      <c r="A44" s="75" t="s">
        <v>19</v>
      </c>
      <c r="B44" s="75" t="s">
        <v>21</v>
      </c>
      <c r="C44" s="66" t="s">
        <v>9</v>
      </c>
      <c r="D44" s="66" t="s">
        <v>326</v>
      </c>
      <c r="E44" s="86">
        <f>+IF(ISNUMBER(DATA!H127),DATA!H127,"n/a")</f>
        <v>2918943.11</v>
      </c>
      <c r="F44" s="77">
        <f>+IF(ISNUMBER(DATA!I127),DATA!I127,"n/a")</f>
        <v>2.9960424895925299E-2</v>
      </c>
      <c r="G44" s="86">
        <f>+IF(ISNUMBER(DATA!R127),DATA!R127,"n/a")</f>
        <v>9496754.2699999996</v>
      </c>
      <c r="H44" s="77">
        <f>+IF(ISNUMBER(DATA!S127),DATA!S127,"n/a")</f>
        <v>5.05873090999613E-2</v>
      </c>
      <c r="I44" s="86">
        <f>+IF(ISNUMBER(DATA!AB127),DATA!AB127,"n/a")</f>
        <v>18033982.699999999</v>
      </c>
      <c r="J44" s="77">
        <f>+IF(ISNUMBER(DATA!AC127),DATA!AC127,"n/a")</f>
        <v>3.7206909562963103E-2</v>
      </c>
      <c r="K44" s="86">
        <f>+IF(ISNUMBER(DATA!AL127),DATA!AL127,"n/a")</f>
        <v>35174105.149999999</v>
      </c>
      <c r="L44" s="77">
        <f>+IF(ISNUMBER(DATA!AM127),DATA!AM127,"n/a")</f>
        <v>5.1377271218637999E-2</v>
      </c>
      <c r="R44" s="66"/>
      <c r="S44" s="66"/>
      <c r="T44" s="66"/>
      <c r="U44" s="66"/>
      <c r="V44" s="66"/>
      <c r="W44" s="66"/>
      <c r="X44" s="66"/>
      <c r="Y44" s="66"/>
    </row>
    <row r="45" spans="1:25" x14ac:dyDescent="0.2">
      <c r="A45" s="75" t="s">
        <v>19</v>
      </c>
      <c r="B45" s="75" t="s">
        <v>21</v>
      </c>
      <c r="C45" s="66" t="s">
        <v>9</v>
      </c>
      <c r="D45" s="66" t="s">
        <v>327</v>
      </c>
      <c r="E45" s="86">
        <f>+IF(ISNUMBER(DATA!H128),DATA!H128,"n/a")</f>
        <v>22789113.379999999</v>
      </c>
      <c r="F45" s="77">
        <f>+IF(ISNUMBER(DATA!I128),DATA!I128,"n/a")</f>
        <v>2.9016882766482299E-2</v>
      </c>
      <c r="G45" s="86">
        <f>+IF(ISNUMBER(DATA!R128),DATA!R128,"n/a")</f>
        <v>75000355.349999994</v>
      </c>
      <c r="H45" s="77">
        <f>+IF(ISNUMBER(DATA!S128),DATA!S128,"n/a")</f>
        <v>5.0040353552618599E-2</v>
      </c>
      <c r="I45" s="86">
        <f>+IF(ISNUMBER(DATA!AB128),DATA!AB128,"n/a")</f>
        <v>141122072.52000001</v>
      </c>
      <c r="J45" s="77">
        <f>+IF(ISNUMBER(DATA!AC128),DATA!AC128,"n/a")</f>
        <v>2.9147892871900699E-2</v>
      </c>
      <c r="K45" s="86">
        <f>+IF(ISNUMBER(DATA!AL128),DATA!AL128,"n/a")</f>
        <v>274327823.25</v>
      </c>
      <c r="L45" s="77">
        <f>+IF(ISNUMBER(DATA!AM128),DATA!AM128,"n/a")</f>
        <v>3.4238031989704702E-2</v>
      </c>
      <c r="R45" s="66"/>
      <c r="S45" s="66"/>
      <c r="T45" s="66"/>
      <c r="U45" s="66"/>
      <c r="V45" s="66"/>
      <c r="W45" s="66"/>
      <c r="X45" s="66"/>
      <c r="Y45" s="66"/>
    </row>
    <row r="46" spans="1:25" x14ac:dyDescent="0.2">
      <c r="A46" s="75"/>
      <c r="B46" s="75"/>
      <c r="E46" s="80"/>
      <c r="F46" s="77"/>
      <c r="G46" s="81"/>
      <c r="H46" s="77"/>
      <c r="I46" s="81"/>
      <c r="J46" s="82"/>
      <c r="K46" s="81"/>
      <c r="L46" s="77"/>
      <c r="R46" s="66"/>
      <c r="S46" s="66"/>
      <c r="T46" s="66"/>
      <c r="U46" s="66"/>
      <c r="V46" s="66"/>
      <c r="W46" s="66"/>
      <c r="X46" s="66"/>
      <c r="Y46" s="66"/>
    </row>
    <row r="47" spans="1:25" x14ac:dyDescent="0.2">
      <c r="A47" s="75" t="s">
        <v>19</v>
      </c>
      <c r="B47" s="75" t="s">
        <v>21</v>
      </c>
      <c r="C47" s="66" t="s">
        <v>25</v>
      </c>
      <c r="D47" s="66" t="s">
        <v>319</v>
      </c>
      <c r="E47" s="86">
        <f>+IF(ISNUMBER(DATA!J120),DATA!J120,"n/a")</f>
        <v>4311391.4800000004</v>
      </c>
      <c r="F47" s="77">
        <f>+IF(ISNUMBER(DATA!K120),DATA!K120,"n/a")</f>
        <v>3.0000121391295501E-3</v>
      </c>
      <c r="G47" s="86">
        <f>+IF(ISNUMBER(DATA!T120),DATA!T120,"n/a")</f>
        <v>14133316.34</v>
      </c>
      <c r="H47" s="77">
        <f>+IF(ISNUMBER(DATA!U120),DATA!U120,"n/a")</f>
        <v>1.41418161021379E-2</v>
      </c>
      <c r="I47" s="86">
        <f>+IF(ISNUMBER(DATA!AD120),DATA!AD120,"n/a")</f>
        <v>26899372.68</v>
      </c>
      <c r="J47" s="77">
        <f>+IF(ISNUMBER(DATA!AE120),DATA!AE120,"n/a")</f>
        <v>-9.3169943253291095E-3</v>
      </c>
      <c r="K47" s="86">
        <f>+IF(ISNUMBER(DATA!AN120),DATA!AN120,"n/a")</f>
        <v>52251361.759999998</v>
      </c>
      <c r="L47" s="77">
        <f>+IF(ISNUMBER(DATA!AO120),DATA!AO120,"n/a")</f>
        <v>3.7180931143579901E-3</v>
      </c>
      <c r="R47" s="66"/>
      <c r="S47" s="66"/>
      <c r="T47" s="66"/>
      <c r="U47" s="66"/>
      <c r="V47" s="66"/>
      <c r="W47" s="66"/>
      <c r="X47" s="66"/>
      <c r="Y47" s="66"/>
    </row>
    <row r="48" spans="1:25" x14ac:dyDescent="0.2">
      <c r="A48" s="75" t="s">
        <v>19</v>
      </c>
      <c r="B48" s="75" t="s">
        <v>21</v>
      </c>
      <c r="C48" s="66" t="s">
        <v>25</v>
      </c>
      <c r="D48" s="66" t="s">
        <v>320</v>
      </c>
      <c r="E48" s="86">
        <f>+IF(ISNUMBER(DATA!J121),DATA!J121,"n/a")</f>
        <v>5740234.1200000001</v>
      </c>
      <c r="F48" s="77">
        <f>+IF(ISNUMBER(DATA!K121),DATA!K121,"n/a")</f>
        <v>5.4414097207481298E-2</v>
      </c>
      <c r="G48" s="86">
        <f>+IF(ISNUMBER(DATA!T121),DATA!T121,"n/a")</f>
        <v>18803948.559999999</v>
      </c>
      <c r="H48" s="77">
        <f>+IF(ISNUMBER(DATA!U121),DATA!U121,"n/a")</f>
        <v>3.90438958031223E-2</v>
      </c>
      <c r="I48" s="86">
        <f>+IF(ISNUMBER(DATA!AD121),DATA!AD121,"n/a")</f>
        <v>35736519.979999997</v>
      </c>
      <c r="J48" s="77">
        <f>+IF(ISNUMBER(DATA!AE121),DATA!AE121,"n/a")</f>
        <v>2.5492572648107101E-2</v>
      </c>
      <c r="K48" s="86">
        <f>+IF(ISNUMBER(DATA!AN121),DATA!AN121,"n/a")</f>
        <v>70200479.230000004</v>
      </c>
      <c r="L48" s="77">
        <f>+IF(ISNUMBER(DATA!AO121),DATA!AO121,"n/a")</f>
        <v>1.16651007715787E-2</v>
      </c>
      <c r="R48" s="66"/>
      <c r="S48" s="66"/>
      <c r="T48" s="66"/>
      <c r="U48" s="66"/>
      <c r="V48" s="66"/>
      <c r="W48" s="66"/>
      <c r="X48" s="66"/>
      <c r="Y48" s="66"/>
    </row>
    <row r="49" spans="1:25" x14ac:dyDescent="0.2">
      <c r="A49" s="75" t="s">
        <v>19</v>
      </c>
      <c r="B49" s="75" t="s">
        <v>21</v>
      </c>
      <c r="C49" s="66" t="s">
        <v>25</v>
      </c>
      <c r="D49" s="66" t="s">
        <v>321</v>
      </c>
      <c r="E49" s="86">
        <f>+IF(ISNUMBER(DATA!J122),DATA!J122,"n/a")</f>
        <v>4238564.16</v>
      </c>
      <c r="F49" s="77">
        <f>+IF(ISNUMBER(DATA!K122),DATA!K122,"n/a")</f>
        <v>2.7403417020532998E-2</v>
      </c>
      <c r="G49" s="86">
        <f>+IF(ISNUMBER(DATA!T122),DATA!T122,"n/a")</f>
        <v>13466995.4</v>
      </c>
      <c r="H49" s="77">
        <f>+IF(ISNUMBER(DATA!U122),DATA!U122,"n/a")</f>
        <v>3.3407162819829098E-2</v>
      </c>
      <c r="I49" s="86">
        <f>+IF(ISNUMBER(DATA!AD122),DATA!AD122,"n/a")</f>
        <v>25432911.27</v>
      </c>
      <c r="J49" s="77">
        <f>+IF(ISNUMBER(DATA!AE122),DATA!AE122,"n/a")</f>
        <v>4.6317028836528797E-3</v>
      </c>
      <c r="K49" s="86">
        <f>+IF(ISNUMBER(DATA!AN122),DATA!AN122,"n/a")</f>
        <v>49845280.689999998</v>
      </c>
      <c r="L49" s="77">
        <f>+IF(ISNUMBER(DATA!AO122),DATA!AO122,"n/a")</f>
        <v>2.04307884521732E-3</v>
      </c>
      <c r="R49" s="66"/>
      <c r="S49" s="66"/>
      <c r="T49" s="66"/>
      <c r="U49" s="66"/>
      <c r="V49" s="66"/>
      <c r="W49" s="66"/>
      <c r="X49" s="66"/>
      <c r="Y49" s="66"/>
    </row>
    <row r="50" spans="1:25" x14ac:dyDescent="0.2">
      <c r="A50" s="75" t="s">
        <v>19</v>
      </c>
      <c r="B50" s="75" t="s">
        <v>21</v>
      </c>
      <c r="C50" s="66" t="s">
        <v>25</v>
      </c>
      <c r="D50" s="66" t="s">
        <v>322</v>
      </c>
      <c r="E50" s="86">
        <f>+IF(ISNUMBER(DATA!J123),DATA!J123,"n/a")</f>
        <v>7975749.8300000001</v>
      </c>
      <c r="F50" s="77">
        <f>+IF(ISNUMBER(DATA!K123),DATA!K123,"n/a")</f>
        <v>3.3398755296422403E-2</v>
      </c>
      <c r="G50" s="86">
        <f>+IF(ISNUMBER(DATA!T123),DATA!T123,"n/a")</f>
        <v>26583236.010000002</v>
      </c>
      <c r="H50" s="77">
        <f>+IF(ISNUMBER(DATA!U123),DATA!U123,"n/a")</f>
        <v>5.3027803345012101E-2</v>
      </c>
      <c r="I50" s="86">
        <f>+IF(ISNUMBER(DATA!AD123),DATA!AD123,"n/a")</f>
        <v>49737376.920000002</v>
      </c>
      <c r="J50" s="77">
        <f>+IF(ISNUMBER(DATA!AE123),DATA!AE123,"n/a")</f>
        <v>1.79425126949759E-2</v>
      </c>
      <c r="K50" s="86">
        <f>+IF(ISNUMBER(DATA!AN123),DATA!AN123,"n/a")</f>
        <v>95166888.879999995</v>
      </c>
      <c r="L50" s="77">
        <f>+IF(ISNUMBER(DATA!AO123),DATA!AO123,"n/a")</f>
        <v>1.27537258835064E-2</v>
      </c>
      <c r="R50" s="66"/>
      <c r="S50" s="66"/>
      <c r="T50" s="66"/>
      <c r="U50" s="66"/>
      <c r="V50" s="66"/>
      <c r="W50" s="66"/>
      <c r="X50" s="66"/>
      <c r="Y50" s="66"/>
    </row>
    <row r="51" spans="1:25" x14ac:dyDescent="0.2">
      <c r="A51" s="75" t="s">
        <v>19</v>
      </c>
      <c r="B51" s="75" t="s">
        <v>21</v>
      </c>
      <c r="C51" s="66" t="s">
        <v>25</v>
      </c>
      <c r="D51" s="66" t="s">
        <v>323</v>
      </c>
      <c r="E51" s="86">
        <f>+IF(ISNUMBER(DATA!J124),DATA!J124,"n/a")</f>
        <v>2626534.36</v>
      </c>
      <c r="F51" s="77">
        <f>+IF(ISNUMBER(DATA!K124),DATA!K124,"n/a")</f>
        <v>-6.7059198947639204E-3</v>
      </c>
      <c r="G51" s="86">
        <f>+IF(ISNUMBER(DATA!T124),DATA!T124,"n/a")</f>
        <v>8994511.1099999994</v>
      </c>
      <c r="H51" s="77">
        <f>+IF(ISNUMBER(DATA!U124),DATA!U124,"n/a")</f>
        <v>3.4939402925883503E-2</v>
      </c>
      <c r="I51" s="86">
        <f>+IF(ISNUMBER(DATA!AD124),DATA!AD124,"n/a")</f>
        <v>17219023.77</v>
      </c>
      <c r="J51" s="77">
        <f>+IF(ISNUMBER(DATA!AE124),DATA!AE124,"n/a")</f>
        <v>4.49666244377699E-2</v>
      </c>
      <c r="K51" s="86">
        <f>+IF(ISNUMBER(DATA!AN124),DATA!AN124,"n/a")</f>
        <v>33533210.390000001</v>
      </c>
      <c r="L51" s="77">
        <f>+IF(ISNUMBER(DATA!AO124),DATA!AO124,"n/a")</f>
        <v>3.5588105852002699E-2</v>
      </c>
      <c r="R51" s="66"/>
      <c r="S51" s="66"/>
      <c r="T51" s="66"/>
      <c r="U51" s="66"/>
      <c r="V51" s="66"/>
      <c r="W51" s="66"/>
      <c r="X51" s="66"/>
      <c r="Y51" s="66"/>
    </row>
    <row r="52" spans="1:25" x14ac:dyDescent="0.2">
      <c r="A52" s="75" t="s">
        <v>19</v>
      </c>
      <c r="B52" s="75" t="s">
        <v>21</v>
      </c>
      <c r="C52" s="66" t="s">
        <v>25</v>
      </c>
      <c r="D52" s="66" t="s">
        <v>324</v>
      </c>
      <c r="E52" s="86">
        <f>+IF(ISNUMBER(DATA!J125),DATA!J125,"n/a")</f>
        <v>3175422.54</v>
      </c>
      <c r="F52" s="77">
        <f>+IF(ISNUMBER(DATA!K125),DATA!K125,"n/a")</f>
        <v>-1.38988838460503E-2</v>
      </c>
      <c r="G52" s="86">
        <f>+IF(ISNUMBER(DATA!T125),DATA!T125,"n/a")</f>
        <v>9909899.2799999993</v>
      </c>
      <c r="H52" s="77">
        <f>+IF(ISNUMBER(DATA!U125),DATA!U125,"n/a")</f>
        <v>3.3358766317014002E-3</v>
      </c>
      <c r="I52" s="86">
        <f>+IF(ISNUMBER(DATA!AD125),DATA!AD125,"n/a")</f>
        <v>19184927.489999998</v>
      </c>
      <c r="J52" s="77">
        <f>+IF(ISNUMBER(DATA!AE125),DATA!AE125,"n/a")</f>
        <v>-3.9157049755325097E-3</v>
      </c>
      <c r="K52" s="86">
        <f>+IF(ISNUMBER(DATA!AN125),DATA!AN125,"n/a")</f>
        <v>38603786.700000003</v>
      </c>
      <c r="L52" s="77">
        <f>+IF(ISNUMBER(DATA!AO125),DATA!AO125,"n/a")</f>
        <v>-2.1129114398937602E-3</v>
      </c>
      <c r="R52" s="66"/>
      <c r="S52" s="66"/>
      <c r="T52" s="66"/>
      <c r="U52" s="66"/>
      <c r="V52" s="66"/>
      <c r="W52" s="66"/>
      <c r="X52" s="66"/>
      <c r="Y52" s="66"/>
    </row>
    <row r="53" spans="1:25" x14ac:dyDescent="0.2">
      <c r="A53" s="75" t="s">
        <v>19</v>
      </c>
      <c r="B53" s="75" t="s">
        <v>21</v>
      </c>
      <c r="C53" s="66" t="s">
        <v>25</v>
      </c>
      <c r="D53" s="66" t="s">
        <v>325</v>
      </c>
      <c r="E53" s="86">
        <f>+IF(ISNUMBER(DATA!J126),DATA!J126,"n/a")</f>
        <v>5266594.76</v>
      </c>
      <c r="F53" s="77">
        <f>+IF(ISNUMBER(DATA!K126),DATA!K126,"n/a")</f>
        <v>1.4227740557497299E-2</v>
      </c>
      <c r="G53" s="86">
        <f>+IF(ISNUMBER(DATA!T126),DATA!T126,"n/a")</f>
        <v>16280482.9</v>
      </c>
      <c r="H53" s="77">
        <f>+IF(ISNUMBER(DATA!U126),DATA!U126,"n/a")</f>
        <v>1.09131023245145E-2</v>
      </c>
      <c r="I53" s="86">
        <f>+IF(ISNUMBER(DATA!AD126),DATA!AD126,"n/a")</f>
        <v>31156355.98</v>
      </c>
      <c r="J53" s="77">
        <f>+IF(ISNUMBER(DATA!AE126),DATA!AE126,"n/a")</f>
        <v>1.11104486668826E-2</v>
      </c>
      <c r="K53" s="86">
        <f>+IF(ISNUMBER(DATA!AN126),DATA!AN126,"n/a")</f>
        <v>60994280.460000001</v>
      </c>
      <c r="L53" s="77">
        <f>+IF(ISNUMBER(DATA!AO126),DATA!AO126,"n/a")</f>
        <v>2.8818427280246001E-2</v>
      </c>
      <c r="R53" s="66"/>
      <c r="S53" s="66"/>
      <c r="T53" s="66"/>
      <c r="U53" s="66"/>
      <c r="V53" s="66"/>
      <c r="W53" s="66"/>
      <c r="X53" s="66"/>
      <c r="Y53" s="66"/>
    </row>
    <row r="54" spans="1:25" x14ac:dyDescent="0.2">
      <c r="A54" s="75" t="s">
        <v>19</v>
      </c>
      <c r="B54" s="75" t="s">
        <v>21</v>
      </c>
      <c r="C54" s="66" t="s">
        <v>25</v>
      </c>
      <c r="D54" s="66" t="s">
        <v>326</v>
      </c>
      <c r="E54" s="86">
        <f>+IF(ISNUMBER(DATA!J127),DATA!J127,"n/a")</f>
        <v>4990525.9400000004</v>
      </c>
      <c r="F54" s="77">
        <f>+IF(ISNUMBER(DATA!K127),DATA!K127,"n/a")</f>
        <v>-1.06969538216118E-2</v>
      </c>
      <c r="G54" s="86">
        <f>+IF(ISNUMBER(DATA!T127),DATA!T127,"n/a")</f>
        <v>16208336.41</v>
      </c>
      <c r="H54" s="77">
        <f>+IF(ISNUMBER(DATA!U127),DATA!U127,"n/a")</f>
        <v>7.5836188881232896E-3</v>
      </c>
      <c r="I54" s="86">
        <f>+IF(ISNUMBER(DATA!AD127),DATA!AD127,"n/a")</f>
        <v>30954134.940000001</v>
      </c>
      <c r="J54" s="77">
        <f>+IF(ISNUMBER(DATA!AE127),DATA!AE127,"n/a")</f>
        <v>5.3659609750179502E-4</v>
      </c>
      <c r="K54" s="86">
        <f>+IF(ISNUMBER(DATA!AN127),DATA!AN127,"n/a")</f>
        <v>60989768.719999999</v>
      </c>
      <c r="L54" s="77">
        <f>+IF(ISNUMBER(DATA!AO127),DATA!AO127,"n/a")</f>
        <v>2.1102986241355402E-2</v>
      </c>
      <c r="R54" s="66"/>
      <c r="S54" s="66"/>
      <c r="T54" s="66"/>
      <c r="U54" s="66"/>
      <c r="V54" s="66"/>
      <c r="W54" s="66"/>
      <c r="X54" s="66"/>
      <c r="Y54" s="66"/>
    </row>
    <row r="55" spans="1:25" x14ac:dyDescent="0.2">
      <c r="A55" s="75" t="s">
        <v>19</v>
      </c>
      <c r="B55" s="75" t="s">
        <v>21</v>
      </c>
      <c r="C55" s="66" t="s">
        <v>25</v>
      </c>
      <c r="D55" s="66" t="s">
        <v>327</v>
      </c>
      <c r="E55" s="86">
        <f>+IF(ISNUMBER(DATA!J128),DATA!J128,"n/a")</f>
        <v>38325017.030000001</v>
      </c>
      <c r="F55" s="77">
        <f>+IF(ISNUMBER(DATA!K128),DATA!K128,"n/a")</f>
        <v>1.6912203487246001E-2</v>
      </c>
      <c r="G55" s="86">
        <f>+IF(ISNUMBER(DATA!T128),DATA!T128,"n/a")</f>
        <v>124380725.7</v>
      </c>
      <c r="H55" s="77">
        <f>+IF(ISNUMBER(DATA!U128),DATA!U128,"n/a")</f>
        <v>2.73566692671957E-2</v>
      </c>
      <c r="I55" s="86">
        <f>+IF(ISNUMBER(DATA!AD128),DATA!AD128,"n/a")</f>
        <v>236320621.50999999</v>
      </c>
      <c r="J55" s="77">
        <f>+IF(ISNUMBER(DATA!AE128),DATA!AE128,"n/a")</f>
        <v>1.1357330815654499E-2</v>
      </c>
      <c r="K55" s="86">
        <f>+IF(ISNUMBER(DATA!AN128),DATA!AN128,"n/a")</f>
        <v>461585056.44999999</v>
      </c>
      <c r="L55" s="77">
        <f>+IF(ISNUMBER(DATA!AO128),DATA!AO128,"n/a")</f>
        <v>1.39326007064844E-2</v>
      </c>
      <c r="R55" s="66"/>
      <c r="S55" s="66"/>
      <c r="T55" s="66"/>
      <c r="U55" s="66"/>
      <c r="V55" s="66"/>
      <c r="W55" s="66"/>
      <c r="X55" s="66"/>
      <c r="Y55" s="66"/>
    </row>
    <row r="56" spans="1:25" x14ac:dyDescent="0.2">
      <c r="A56" s="75"/>
      <c r="B56" s="75"/>
      <c r="E56" s="80"/>
      <c r="F56" s="77"/>
      <c r="G56" s="81"/>
      <c r="H56" s="77"/>
      <c r="I56" s="81"/>
      <c r="J56" s="82"/>
      <c r="K56" s="81"/>
      <c r="L56" s="77"/>
      <c r="R56" s="66"/>
      <c r="S56" s="66"/>
      <c r="T56" s="66"/>
      <c r="U56" s="66"/>
      <c r="V56" s="66"/>
      <c r="W56" s="66"/>
      <c r="X56" s="66"/>
      <c r="Y56" s="66"/>
    </row>
    <row r="57" spans="1:25" x14ac:dyDescent="0.2">
      <c r="A57" s="75" t="s">
        <v>19</v>
      </c>
      <c r="B57" s="75" t="s">
        <v>21</v>
      </c>
      <c r="C57" s="66" t="s">
        <v>10</v>
      </c>
      <c r="D57" s="66" t="s">
        <v>319</v>
      </c>
      <c r="E57" s="87">
        <f>+IF(ISNUMBER(DATA!L120),DATA!L120,"n/a")</f>
        <v>4.2544033376427404</v>
      </c>
      <c r="F57" s="77">
        <f>+IF(ISNUMBER(DATA!M120),DATA!M120,"n/a")</f>
        <v>1.22890852353944E-2</v>
      </c>
      <c r="G57" s="87">
        <f>+IF(ISNUMBER(DATA!V120),DATA!V120,"n/a")</f>
        <v>4.3293571118519001</v>
      </c>
      <c r="H57" s="77">
        <f>+IF(ISNUMBER(DATA!W120),DATA!W120,"n/a")</f>
        <v>2.9868513509186002E-2</v>
      </c>
      <c r="I57" s="87">
        <f>+IF(ISNUMBER(DATA!AF120),DATA!AF120,"n/a")</f>
        <v>4.3089353045048302</v>
      </c>
      <c r="J57" s="77">
        <f>+IF(ISNUMBER(DATA!AG120),DATA!AG120,"n/a")</f>
        <v>3.3821345506778101E-2</v>
      </c>
      <c r="K57" s="87">
        <f>+IF(ISNUMBER(DATA!AP120),DATA!AP120,"n/a")</f>
        <v>4.2517088482304999</v>
      </c>
      <c r="L57" s="77">
        <f>+IF(ISNUMBER(DATA!AQ120),DATA!AQ120,"n/a")</f>
        <v>1.61970301656537E-2</v>
      </c>
      <c r="R57" s="66"/>
      <c r="S57" s="66"/>
      <c r="T57" s="66"/>
      <c r="U57" s="66"/>
      <c r="V57" s="66"/>
      <c r="W57" s="66"/>
      <c r="X57" s="66"/>
      <c r="Y57" s="66"/>
    </row>
    <row r="58" spans="1:25" x14ac:dyDescent="0.2">
      <c r="A58" s="75" t="s">
        <v>19</v>
      </c>
      <c r="B58" s="75" t="s">
        <v>21</v>
      </c>
      <c r="C58" s="66" t="s">
        <v>10</v>
      </c>
      <c r="D58" s="66" t="s">
        <v>320</v>
      </c>
      <c r="E58" s="87">
        <f>+IF(ISNUMBER(DATA!L121),DATA!L121,"n/a")</f>
        <v>3.75442663965908</v>
      </c>
      <c r="F58" s="77">
        <f>+IF(ISNUMBER(DATA!M121),DATA!M121,"n/a")</f>
        <v>-2.50308289618578E-2</v>
      </c>
      <c r="G58" s="87">
        <f>+IF(ISNUMBER(DATA!V121),DATA!V121,"n/a")</f>
        <v>3.78378327416184</v>
      </c>
      <c r="H58" s="77">
        <f>+IF(ISNUMBER(DATA!W121),DATA!W121,"n/a")</f>
        <v>-9.1703526717959905E-4</v>
      </c>
      <c r="I58" s="87">
        <f>+IF(ISNUMBER(DATA!AF121),DATA!AF121,"n/a")</f>
        <v>3.76844592705049</v>
      </c>
      <c r="J58" s="77">
        <f>+IF(ISNUMBER(DATA!AG121),DATA!AG121,"n/a")</f>
        <v>-3.7648638949293999E-3</v>
      </c>
      <c r="K58" s="87">
        <f>+IF(ISNUMBER(DATA!AP121),DATA!AP121,"n/a")</f>
        <v>3.8022486836923699</v>
      </c>
      <c r="L58" s="77">
        <f>+IF(ISNUMBER(DATA!AQ121),DATA!AQ121,"n/a")</f>
        <v>9.0536242045116001E-3</v>
      </c>
      <c r="R58" s="66"/>
      <c r="S58" s="66"/>
      <c r="T58" s="66"/>
      <c r="U58" s="66"/>
      <c r="V58" s="66"/>
      <c r="W58" s="66"/>
      <c r="X58" s="66"/>
      <c r="Y58" s="66"/>
    </row>
    <row r="59" spans="1:25" x14ac:dyDescent="0.2">
      <c r="A59" s="75" t="s">
        <v>19</v>
      </c>
      <c r="B59" s="75" t="s">
        <v>21</v>
      </c>
      <c r="C59" s="66" t="s">
        <v>10</v>
      </c>
      <c r="D59" s="66" t="s">
        <v>321</v>
      </c>
      <c r="E59" s="87">
        <f>+IF(ISNUMBER(DATA!L122),DATA!L122,"n/a")</f>
        <v>4.0195172702487501</v>
      </c>
      <c r="F59" s="77">
        <f>+IF(ISNUMBER(DATA!M122),DATA!M122,"n/a")</f>
        <v>-9.4055076795645301E-3</v>
      </c>
      <c r="G59" s="87">
        <f>+IF(ISNUMBER(DATA!V122),DATA!V122,"n/a")</f>
        <v>4.0489779238308898</v>
      </c>
      <c r="H59" s="77">
        <f>+IF(ISNUMBER(DATA!W122),DATA!W122,"n/a")</f>
        <v>-6.5177284742798198E-3</v>
      </c>
      <c r="I59" s="87">
        <f>+IF(ISNUMBER(DATA!AF122),DATA!AF122,"n/a")</f>
        <v>4.0573320995125899</v>
      </c>
      <c r="J59" s="77">
        <f>+IF(ISNUMBER(DATA!AG122),DATA!AG122,"n/a")</f>
        <v>-1.6582953012262199E-3</v>
      </c>
      <c r="K59" s="87">
        <f>+IF(ISNUMBER(DATA!AP122),DATA!AP122,"n/a")</f>
        <v>4.0722861509789503</v>
      </c>
      <c r="L59" s="77">
        <f>+IF(ISNUMBER(DATA!AQ122),DATA!AQ122,"n/a")</f>
        <v>-4.1044369327677098E-3</v>
      </c>
      <c r="R59" s="66"/>
      <c r="S59" s="66"/>
      <c r="T59" s="66"/>
      <c r="U59" s="66"/>
      <c r="V59" s="66"/>
      <c r="W59" s="66"/>
      <c r="X59" s="66"/>
      <c r="Y59" s="66"/>
    </row>
    <row r="60" spans="1:25" x14ac:dyDescent="0.2">
      <c r="A60" s="75" t="s">
        <v>19</v>
      </c>
      <c r="B60" s="75" t="s">
        <v>21</v>
      </c>
      <c r="C60" s="66" t="s">
        <v>10</v>
      </c>
      <c r="D60" s="66" t="s">
        <v>322</v>
      </c>
      <c r="E60" s="87">
        <f>+IF(ISNUMBER(DATA!L123),DATA!L123,"n/a")</f>
        <v>3.7792641575995698</v>
      </c>
      <c r="F60" s="77">
        <f>+IF(ISNUMBER(DATA!M123),DATA!M123,"n/a")</f>
        <v>-1.4379910180136899E-3</v>
      </c>
      <c r="G60" s="87">
        <f>+IF(ISNUMBER(DATA!V123),DATA!V123,"n/a")</f>
        <v>3.74331202115776</v>
      </c>
      <c r="H60" s="77">
        <f>+IF(ISNUMBER(DATA!W123),DATA!W123,"n/a")</f>
        <v>-3.16278735403464E-2</v>
      </c>
      <c r="I60" s="87">
        <f>+IF(ISNUMBER(DATA!AF123),DATA!AF123,"n/a")</f>
        <v>3.74412574759429</v>
      </c>
      <c r="J60" s="77">
        <f>+IF(ISNUMBER(DATA!AG123),DATA!AG123,"n/a")</f>
        <v>-3.45819034565105E-2</v>
      </c>
      <c r="K60" s="87">
        <f>+IF(ISNUMBER(DATA!AP123),DATA!AP123,"n/a")</f>
        <v>3.79089032239242</v>
      </c>
      <c r="L60" s="77">
        <f>+IF(ISNUMBER(DATA!AQ123),DATA!AQ123,"n/a")</f>
        <v>-3.3416921508306802E-2</v>
      </c>
      <c r="R60" s="66"/>
      <c r="S60" s="66"/>
      <c r="T60" s="66"/>
      <c r="U60" s="66"/>
      <c r="V60" s="66"/>
      <c r="W60" s="66"/>
      <c r="X60" s="66"/>
      <c r="Y60" s="66"/>
    </row>
    <row r="61" spans="1:25" x14ac:dyDescent="0.2">
      <c r="A61" s="75" t="s">
        <v>19</v>
      </c>
      <c r="B61" s="75" t="s">
        <v>21</v>
      </c>
      <c r="C61" s="66" t="s">
        <v>10</v>
      </c>
      <c r="D61" s="66" t="s">
        <v>323</v>
      </c>
      <c r="E61" s="87">
        <f>+IF(ISNUMBER(DATA!L124),DATA!L124,"n/a")</f>
        <v>3.9508906274017002</v>
      </c>
      <c r="F61" s="77">
        <f>+IF(ISNUMBER(DATA!M124),DATA!M124,"n/a")</f>
        <v>2.91387328958101E-2</v>
      </c>
      <c r="G61" s="87">
        <f>+IF(ISNUMBER(DATA!V124),DATA!V124,"n/a")</f>
        <v>3.9032965837005098</v>
      </c>
      <c r="H61" s="77">
        <f>+IF(ISNUMBER(DATA!W124),DATA!W124,"n/a")</f>
        <v>2.74327544360604E-2</v>
      </c>
      <c r="I61" s="87">
        <f>+IF(ISNUMBER(DATA!AF124),DATA!AF124,"n/a")</f>
        <v>3.85953741716451</v>
      </c>
      <c r="J61" s="77">
        <f>+IF(ISNUMBER(DATA!AG124),DATA!AG124,"n/a")</f>
        <v>6.0854908474239303E-3</v>
      </c>
      <c r="K61" s="87">
        <f>+IF(ISNUMBER(DATA!AP124),DATA!AP124,"n/a")</f>
        <v>3.8611172944999899</v>
      </c>
      <c r="L61" s="77">
        <f>+IF(ISNUMBER(DATA!AQ124),DATA!AQ124,"n/a")</f>
        <v>1.5449711428390399E-2</v>
      </c>
      <c r="R61" s="66"/>
      <c r="S61" s="66"/>
      <c r="T61" s="66"/>
      <c r="U61" s="66"/>
      <c r="V61" s="66"/>
      <c r="W61" s="66"/>
      <c r="X61" s="66"/>
      <c r="Y61" s="66"/>
    </row>
    <row r="62" spans="1:25" x14ac:dyDescent="0.2">
      <c r="A62" s="75" t="s">
        <v>19</v>
      </c>
      <c r="B62" s="75" t="s">
        <v>21</v>
      </c>
      <c r="C62" s="66" t="s">
        <v>10</v>
      </c>
      <c r="D62" s="66" t="s">
        <v>324</v>
      </c>
      <c r="E62" s="87">
        <f>+IF(ISNUMBER(DATA!L125),DATA!L125,"n/a")</f>
        <v>4.2257928912892604</v>
      </c>
      <c r="F62" s="77">
        <f>+IF(ISNUMBER(DATA!M125),DATA!M125,"n/a")</f>
        <v>4.5837804974857899E-2</v>
      </c>
      <c r="G62" s="87">
        <f>+IF(ISNUMBER(DATA!V125),DATA!V125,"n/a")</f>
        <v>4.2578860641938396</v>
      </c>
      <c r="H62" s="77">
        <f>+IF(ISNUMBER(DATA!W125),DATA!W125,"n/a")</f>
        <v>5.29320996444596E-2</v>
      </c>
      <c r="I62" s="87">
        <f>+IF(ISNUMBER(DATA!AF125),DATA!AF125,"n/a")</f>
        <v>4.2217289813113403</v>
      </c>
      <c r="J62" s="77">
        <f>+IF(ISNUMBER(DATA!AG125),DATA!AG125,"n/a")</f>
        <v>4.28451812435343E-2</v>
      </c>
      <c r="K62" s="87">
        <f>+IF(ISNUMBER(DATA!AP125),DATA!AP125,"n/a")</f>
        <v>4.1156116923740704</v>
      </c>
      <c r="L62" s="77">
        <f>+IF(ISNUMBER(DATA!AQ125),DATA!AQ125,"n/a")</f>
        <v>1.94701580881767E-2</v>
      </c>
      <c r="R62" s="66"/>
      <c r="S62" s="66"/>
      <c r="T62" s="66"/>
      <c r="U62" s="66"/>
      <c r="V62" s="66"/>
      <c r="W62" s="66"/>
      <c r="X62" s="66"/>
      <c r="Y62" s="66"/>
    </row>
    <row r="63" spans="1:25" x14ac:dyDescent="0.2">
      <c r="A63" s="75" t="s">
        <v>19</v>
      </c>
      <c r="B63" s="75" t="s">
        <v>21</v>
      </c>
      <c r="C63" s="66" t="s">
        <v>10</v>
      </c>
      <c r="D63" s="66" t="s">
        <v>325</v>
      </c>
      <c r="E63" s="87">
        <f>+IF(ISNUMBER(DATA!L126),DATA!L126,"n/a")</f>
        <v>4.1030661916827098</v>
      </c>
      <c r="F63" s="77">
        <f>+IF(ISNUMBER(DATA!M126),DATA!M126,"n/a")</f>
        <v>1.80698155070366E-3</v>
      </c>
      <c r="G63" s="87">
        <f>+IF(ISNUMBER(DATA!V126),DATA!V126,"n/a")</f>
        <v>4.1070848840771603</v>
      </c>
      <c r="H63" s="77">
        <f>+IF(ISNUMBER(DATA!W126),DATA!W126,"n/a")</f>
        <v>1.1272032981040001E-2</v>
      </c>
      <c r="I63" s="87">
        <f>+IF(ISNUMBER(DATA!AF126),DATA!AF126,"n/a")</f>
        <v>4.079423590727</v>
      </c>
      <c r="J63" s="77">
        <f>+IF(ISNUMBER(DATA!AG126),DATA!AG126,"n/a")</f>
        <v>1.14166934556397E-2</v>
      </c>
      <c r="K63" s="87">
        <f>+IF(ISNUMBER(DATA!AP126),DATA!AP126,"n/a")</f>
        <v>4.0631118992390602</v>
      </c>
      <c r="L63" s="77">
        <f>+IF(ISNUMBER(DATA!AQ126),DATA!AQ126,"n/a")</f>
        <v>5.4639467641736496E-3</v>
      </c>
      <c r="R63" s="66"/>
      <c r="S63" s="66"/>
      <c r="T63" s="66"/>
      <c r="U63" s="66"/>
      <c r="V63" s="66"/>
      <c r="W63" s="66"/>
      <c r="X63" s="66"/>
      <c r="Y63" s="66"/>
    </row>
    <row r="64" spans="1:25" x14ac:dyDescent="0.2">
      <c r="A64" s="75" t="s">
        <v>19</v>
      </c>
      <c r="B64" s="75" t="s">
        <v>21</v>
      </c>
      <c r="C64" s="66" t="s">
        <v>10</v>
      </c>
      <c r="D64" s="66" t="s">
        <v>326</v>
      </c>
      <c r="E64" s="87">
        <f>+IF(ISNUMBER(DATA!L127),DATA!L127,"n/a")</f>
        <v>4.0710491956110797</v>
      </c>
      <c r="F64" s="77">
        <f>+IF(ISNUMBER(DATA!M127),DATA!M127,"n/a")</f>
        <v>2.8314019427380599E-2</v>
      </c>
      <c r="G64" s="87">
        <f>+IF(ISNUMBER(DATA!V127),DATA!V127,"n/a")</f>
        <v>4.0886136837991502</v>
      </c>
      <c r="H64" s="77">
        <f>+IF(ISNUMBER(DATA!W127),DATA!W127,"n/a")</f>
        <v>2.8619101660726499E-2</v>
      </c>
      <c r="I64" s="87">
        <f>+IF(ISNUMBER(DATA!AF127),DATA!AF127,"n/a")</f>
        <v>4.0665260225629503</v>
      </c>
      <c r="J64" s="77">
        <f>+IF(ISNUMBER(DATA!AG127),DATA!AG127,"n/a")</f>
        <v>2.13147704537969E-2</v>
      </c>
      <c r="K64" s="87">
        <f>+IF(ISNUMBER(DATA!AP127),DATA!AP127,"n/a")</f>
        <v>4.0122514596508498</v>
      </c>
      <c r="L64" s="77">
        <f>+IF(ISNUMBER(DATA!AQ127),DATA!AQ127,"n/a")</f>
        <v>-2.88758720009348E-3</v>
      </c>
      <c r="R64" s="66"/>
      <c r="S64" s="66"/>
      <c r="T64" s="66"/>
      <c r="U64" s="66"/>
      <c r="V64" s="66"/>
      <c r="W64" s="66"/>
      <c r="X64" s="66"/>
      <c r="Y64" s="66"/>
    </row>
    <row r="65" spans="1:25" x14ac:dyDescent="0.2">
      <c r="A65" s="75" t="s">
        <v>19</v>
      </c>
      <c r="B65" s="75" t="s">
        <v>21</v>
      </c>
      <c r="C65" s="66" t="s">
        <v>10</v>
      </c>
      <c r="D65" s="66" t="s">
        <v>327</v>
      </c>
      <c r="E65" s="87">
        <f>+IF(ISNUMBER(DATA!L128),DATA!L128,"n/a")</f>
        <v>3.98598284125084</v>
      </c>
      <c r="F65" s="77">
        <f>+IF(ISNUMBER(DATA!M128),DATA!M128,"n/a")</f>
        <v>6.0327115835115599E-3</v>
      </c>
      <c r="G65" s="87">
        <f>+IF(ISNUMBER(DATA!V128),DATA!V128,"n/a")</f>
        <v>3.9900297959054898</v>
      </c>
      <c r="H65" s="77">
        <f>+IF(ISNUMBER(DATA!W128),DATA!W128,"n/a")</f>
        <v>6.3378647477229698E-3</v>
      </c>
      <c r="I65" s="87">
        <f>+IF(ISNUMBER(DATA!AF128),DATA!AF128,"n/a")</f>
        <v>3.9766790786074</v>
      </c>
      <c r="J65" s="77">
        <f>+IF(ISNUMBER(DATA!AG128),DATA!AG128,"n/a")</f>
        <v>3.5862644570407299E-3</v>
      </c>
      <c r="K65" s="87">
        <f>+IF(ISNUMBER(DATA!AP128),DATA!AP128,"n/a")</f>
        <v>3.97054360759231</v>
      </c>
      <c r="L65" s="77">
        <f>+IF(ISNUMBER(DATA!AQ128),DATA!AQ128,"n/a")</f>
        <v>-1.5451708931959901E-3</v>
      </c>
      <c r="R65" s="66"/>
      <c r="S65" s="66"/>
      <c r="T65" s="66"/>
      <c r="U65" s="66"/>
      <c r="V65" s="66"/>
      <c r="W65" s="66"/>
      <c r="X65" s="66"/>
      <c r="Y65" s="66"/>
    </row>
    <row r="66" spans="1:25" x14ac:dyDescent="0.2">
      <c r="A66" s="75"/>
      <c r="B66" s="75"/>
      <c r="E66" s="88"/>
      <c r="F66" s="77"/>
      <c r="G66" s="89"/>
      <c r="H66" s="77"/>
      <c r="I66" s="89"/>
      <c r="J66" s="82"/>
      <c r="K66" s="89"/>
      <c r="L66" s="77"/>
      <c r="R66" s="66"/>
      <c r="S66" s="66"/>
      <c r="T66" s="66"/>
      <c r="U66" s="66"/>
      <c r="V66" s="66"/>
      <c r="W66" s="66"/>
      <c r="X66" s="66"/>
      <c r="Y66" s="66"/>
    </row>
    <row r="67" spans="1:25" x14ac:dyDescent="0.2">
      <c r="A67" s="75" t="s">
        <v>19</v>
      </c>
      <c r="B67" s="75" t="s">
        <v>21</v>
      </c>
      <c r="C67" s="66" t="s">
        <v>26</v>
      </c>
      <c r="D67" s="66" t="s">
        <v>319</v>
      </c>
      <c r="E67" s="87">
        <f>+IF(ISNUMBER(DATA!N120),DATA!N120,"n/a")</f>
        <v>2.5195163163424898</v>
      </c>
      <c r="F67" s="77">
        <f>+IF(ISNUMBER(DATA!O120),DATA!O120,"n/a")</f>
        <v>1.4009964403272601E-2</v>
      </c>
      <c r="G67" s="87">
        <f>+IF(ISNUMBER(DATA!X120),DATA!X120,"n/a")</f>
        <v>2.56668522286822</v>
      </c>
      <c r="H67" s="77">
        <f>+IF(ISNUMBER(DATA!Y120),DATA!Y120,"n/a")</f>
        <v>2.92724076165271E-2</v>
      </c>
      <c r="I67" s="87">
        <f>+IF(ISNUMBER(DATA!AH120),DATA!AH120,"n/a")</f>
        <v>2.5511420677487702</v>
      </c>
      <c r="J67" s="77">
        <f>+IF(ISNUMBER(DATA!AI120),DATA!AI120,"n/a")</f>
        <v>3.7170133015709698E-2</v>
      </c>
      <c r="K67" s="87">
        <f>+IF(ISNUMBER(DATA!AR120),DATA!AR120,"n/a")</f>
        <v>2.5096655869433602</v>
      </c>
      <c r="L67" s="77">
        <f>+IF(ISNUMBER(DATA!AS120),DATA!AS120,"n/a")</f>
        <v>1.7484552358475101E-2</v>
      </c>
      <c r="R67" s="66"/>
      <c r="S67" s="66"/>
      <c r="T67" s="66"/>
      <c r="U67" s="66"/>
      <c r="V67" s="66"/>
      <c r="W67" s="66"/>
      <c r="X67" s="66"/>
      <c r="Y67" s="66"/>
    </row>
    <row r="68" spans="1:25" x14ac:dyDescent="0.2">
      <c r="A68" s="75" t="s">
        <v>19</v>
      </c>
      <c r="B68" s="75" t="s">
        <v>21</v>
      </c>
      <c r="C68" s="66" t="s">
        <v>26</v>
      </c>
      <c r="D68" s="66" t="s">
        <v>320</v>
      </c>
      <c r="E68" s="87">
        <f>+IF(ISNUMBER(DATA!N121),DATA!N121,"n/a")</f>
        <v>2.2135773897668098</v>
      </c>
      <c r="F68" s="77">
        <f>+IF(ISNUMBER(DATA!O121),DATA!O121,"n/a")</f>
        <v>-4.4719916766301901E-3</v>
      </c>
      <c r="G68" s="87">
        <f>+IF(ISNUMBER(DATA!X121),DATA!X121,"n/a")</f>
        <v>2.2350486519305801</v>
      </c>
      <c r="H68" s="77">
        <f>+IF(ISNUMBER(DATA!Y121),DATA!Y121,"n/a")</f>
        <v>1.9488991218709801E-2</v>
      </c>
      <c r="I68" s="87">
        <f>+IF(ISNUMBER(DATA!AH121),DATA!AH121,"n/a")</f>
        <v>2.2081261685290698</v>
      </c>
      <c r="J68" s="77">
        <f>+IF(ISNUMBER(DATA!AI121),DATA!AI121,"n/a")</f>
        <v>1.5676060246533199E-2</v>
      </c>
      <c r="K68" s="87">
        <f>+IF(ISNUMBER(DATA!AR121),DATA!AR121,"n/a")</f>
        <v>2.2254099275897499</v>
      </c>
      <c r="L68" s="77">
        <f>+IF(ISNUMBER(DATA!AS121),DATA!AS121,"n/a")</f>
        <v>3.2837777357992398E-2</v>
      </c>
      <c r="R68" s="66"/>
      <c r="S68" s="66"/>
      <c r="T68" s="66"/>
      <c r="U68" s="66"/>
      <c r="V68" s="66"/>
      <c r="W68" s="66"/>
      <c r="X68" s="66"/>
      <c r="Y68" s="66"/>
    </row>
    <row r="69" spans="1:25" x14ac:dyDescent="0.2">
      <c r="A69" s="75" t="s">
        <v>19</v>
      </c>
      <c r="B69" s="75" t="s">
        <v>21</v>
      </c>
      <c r="C69" s="66" t="s">
        <v>26</v>
      </c>
      <c r="D69" s="66" t="s">
        <v>321</v>
      </c>
      <c r="E69" s="87">
        <f>+IF(ISNUMBER(DATA!N122),DATA!N122,"n/a")</f>
        <v>2.3327258233599601</v>
      </c>
      <c r="F69" s="77">
        <f>+IF(ISNUMBER(DATA!O122),DATA!O122,"n/a")</f>
        <v>2.1242456625979102E-2</v>
      </c>
      <c r="G69" s="87">
        <f>+IF(ISNUMBER(DATA!X122),DATA!X122,"n/a")</f>
        <v>2.3574520022484</v>
      </c>
      <c r="H69" s="77">
        <f>+IF(ISNUMBER(DATA!Y122),DATA!Y122,"n/a")</f>
        <v>2.51816488495691E-2</v>
      </c>
      <c r="I69" s="87">
        <f>+IF(ISNUMBER(DATA!AH122),DATA!AH122,"n/a")</f>
        <v>2.3339476633183698</v>
      </c>
      <c r="J69" s="77">
        <f>+IF(ISNUMBER(DATA!AI122),DATA!AI122,"n/a")</f>
        <v>2.6221131079449799E-2</v>
      </c>
      <c r="K69" s="87">
        <f>+IF(ISNUMBER(DATA!AR122),DATA!AR122,"n/a")</f>
        <v>2.32338136342833</v>
      </c>
      <c r="L69" s="77">
        <f>+IF(ISNUMBER(DATA!AS122),DATA!AS122,"n/a")</f>
        <v>2.42787760711256E-2</v>
      </c>
      <c r="R69" s="66"/>
      <c r="S69" s="66"/>
      <c r="T69" s="66"/>
      <c r="U69" s="66"/>
      <c r="V69" s="66"/>
      <c r="W69" s="66"/>
      <c r="X69" s="66"/>
      <c r="Y69" s="66"/>
    </row>
    <row r="70" spans="1:25" x14ac:dyDescent="0.2">
      <c r="A70" s="75" t="s">
        <v>19</v>
      </c>
      <c r="B70" s="75" t="s">
        <v>21</v>
      </c>
      <c r="C70" s="66" t="s">
        <v>26</v>
      </c>
      <c r="D70" s="66" t="s">
        <v>322</v>
      </c>
      <c r="E70" s="87">
        <f>+IF(ISNUMBER(DATA!N123),DATA!N123,"n/a")</f>
        <v>2.3074946534525398</v>
      </c>
      <c r="F70" s="77">
        <f>+IF(ISNUMBER(DATA!O123),DATA!O123,"n/a")</f>
        <v>-1.1824656060485E-2</v>
      </c>
      <c r="G70" s="87">
        <f>+IF(ISNUMBER(DATA!X123),DATA!X123,"n/a")</f>
        <v>2.4245841938037298</v>
      </c>
      <c r="H70" s="77">
        <f>+IF(ISNUMBER(DATA!Y123),DATA!Y123,"n/a")</f>
        <v>6.4825000246696504E-3</v>
      </c>
      <c r="I70" s="87">
        <f>+IF(ISNUMBER(DATA!AH123),DATA!AH123,"n/a")</f>
        <v>2.36714734392551</v>
      </c>
      <c r="J70" s="77">
        <f>+IF(ISNUMBER(DATA!AI123),DATA!AI123,"n/a")</f>
        <v>-1.0878410345095501E-2</v>
      </c>
      <c r="K70" s="87">
        <f>+IF(ISNUMBER(DATA!AR123),DATA!AR123,"n/a")</f>
        <v>2.3768155257782801</v>
      </c>
      <c r="L70" s="77">
        <f>+IF(ISNUMBER(DATA!AS123),DATA!AS123,"n/a")</f>
        <v>-3.9142104663998402E-3</v>
      </c>
      <c r="R70" s="66"/>
      <c r="S70" s="66"/>
      <c r="T70" s="66"/>
      <c r="U70" s="66"/>
      <c r="V70" s="66"/>
      <c r="W70" s="66"/>
      <c r="X70" s="66"/>
      <c r="Y70" s="66"/>
    </row>
    <row r="71" spans="1:25" x14ac:dyDescent="0.2">
      <c r="A71" s="75" t="s">
        <v>19</v>
      </c>
      <c r="B71" s="75" t="s">
        <v>21</v>
      </c>
      <c r="C71" s="66" t="s">
        <v>26</v>
      </c>
      <c r="D71" s="66" t="s">
        <v>323</v>
      </c>
      <c r="E71" s="87">
        <f>+IF(ISNUMBER(DATA!N124),DATA!N124,"n/a")</f>
        <v>2.3479994680138101</v>
      </c>
      <c r="F71" s="77">
        <f>+IF(ISNUMBER(DATA!O124),DATA!O124,"n/a")</f>
        <v>4.8503899546499502E-2</v>
      </c>
      <c r="G71" s="87">
        <f>+IF(ISNUMBER(DATA!X124),DATA!X124,"n/a")</f>
        <v>2.2924647274130701</v>
      </c>
      <c r="H71" s="77">
        <f>+IF(ISNUMBER(DATA!Y124),DATA!Y124,"n/a")</f>
        <v>3.3192579433439097E-2</v>
      </c>
      <c r="I71" s="87">
        <f>+IF(ISNUMBER(DATA!AH124),DATA!AH124,"n/a")</f>
        <v>2.2615262363390101</v>
      </c>
      <c r="J71" s="77">
        <f>+IF(ISNUMBER(DATA!AI124),DATA!AI124,"n/a")</f>
        <v>1.20040202993058E-2</v>
      </c>
      <c r="K71" s="87">
        <f>+IF(ISNUMBER(DATA!AR124),DATA!AR124,"n/a")</f>
        <v>2.2616412621386299</v>
      </c>
      <c r="L71" s="77">
        <f>+IF(ISNUMBER(DATA!AS124),DATA!AS124,"n/a")</f>
        <v>2.7603043486321401E-2</v>
      </c>
      <c r="R71" s="66"/>
      <c r="S71" s="66"/>
      <c r="T71" s="66"/>
      <c r="U71" s="66"/>
      <c r="V71" s="66"/>
      <c r="W71" s="66"/>
      <c r="X71" s="66"/>
      <c r="Y71" s="66"/>
    </row>
    <row r="72" spans="1:25" x14ac:dyDescent="0.2">
      <c r="A72" s="75" t="s">
        <v>19</v>
      </c>
      <c r="B72" s="75" t="s">
        <v>21</v>
      </c>
      <c r="C72" s="66" t="s">
        <v>26</v>
      </c>
      <c r="D72" s="66" t="s">
        <v>324</v>
      </c>
      <c r="E72" s="87">
        <f>+IF(ISNUMBER(DATA!N125),DATA!N125,"n/a")</f>
        <v>2.5877057010497899</v>
      </c>
      <c r="F72" s="77">
        <f>+IF(ISNUMBER(DATA!O125),DATA!O125,"n/a")</f>
        <v>4.5534048625798698E-2</v>
      </c>
      <c r="G72" s="87">
        <f>+IF(ISNUMBER(DATA!X125),DATA!X125,"n/a")</f>
        <v>2.6227115135725199</v>
      </c>
      <c r="H72" s="77">
        <f>+IF(ISNUMBER(DATA!Y125),DATA!Y125,"n/a")</f>
        <v>5.8009165584341597E-2</v>
      </c>
      <c r="I72" s="87">
        <f>+IF(ISNUMBER(DATA!AH125),DATA!AH125,"n/a")</f>
        <v>2.5902190449196199</v>
      </c>
      <c r="J72" s="77">
        <f>+IF(ISNUMBER(DATA!AI125),DATA!AI125,"n/a")</f>
        <v>4.6207583034201603E-2</v>
      </c>
      <c r="K72" s="87">
        <f>+IF(ISNUMBER(DATA!AR125),DATA!AR125,"n/a")</f>
        <v>2.5299327552755302</v>
      </c>
      <c r="L72" s="77">
        <f>+IF(ISNUMBER(DATA!AS125),DATA!AS125,"n/a")</f>
        <v>2.9096439902738101E-2</v>
      </c>
      <c r="R72" s="66"/>
      <c r="S72" s="66"/>
      <c r="T72" s="66"/>
      <c r="U72" s="66"/>
      <c r="V72" s="66"/>
      <c r="W72" s="66"/>
      <c r="X72" s="66"/>
      <c r="Y72" s="66"/>
    </row>
    <row r="73" spans="1:25" x14ac:dyDescent="0.2">
      <c r="A73" s="75" t="s">
        <v>19</v>
      </c>
      <c r="B73" s="75" t="s">
        <v>21</v>
      </c>
      <c r="C73" s="66" t="s">
        <v>26</v>
      </c>
      <c r="D73" s="66" t="s">
        <v>325</v>
      </c>
      <c r="E73" s="87">
        <f>+IF(ISNUMBER(DATA!N126),DATA!N126,"n/a")</f>
        <v>2.4131744189864301</v>
      </c>
      <c r="F73" s="77">
        <f>+IF(ISNUMBER(DATA!O126),DATA!O126,"n/a")</f>
        <v>1.02556745752181E-2</v>
      </c>
      <c r="G73" s="87">
        <f>+IF(ISNUMBER(DATA!X126),DATA!X126,"n/a")</f>
        <v>2.41455267890119</v>
      </c>
      <c r="H73" s="77">
        <f>+IF(ISNUMBER(DATA!Y126),DATA!Y126,"n/a")</f>
        <v>1.5519943358271801E-2</v>
      </c>
      <c r="I73" s="87">
        <f>+IF(ISNUMBER(DATA!AH126),DATA!AH126,"n/a")</f>
        <v>2.3942929695592698</v>
      </c>
      <c r="J73" s="77">
        <f>+IF(ISNUMBER(DATA!AI126),DATA!AI126,"n/a")</f>
        <v>1.6790011289696101E-2</v>
      </c>
      <c r="K73" s="87">
        <f>+IF(ISNUMBER(DATA!AR126),DATA!AR126,"n/a")</f>
        <v>2.3811434061468399</v>
      </c>
      <c r="L73" s="77">
        <f>+IF(ISNUMBER(DATA!AS126),DATA!AS126,"n/a")</f>
        <v>1.67865597222643E-2</v>
      </c>
      <c r="R73" s="66"/>
      <c r="S73" s="66"/>
      <c r="T73" s="66"/>
      <c r="U73" s="66"/>
      <c r="V73" s="66"/>
      <c r="W73" s="66"/>
      <c r="X73" s="66"/>
      <c r="Y73" s="66"/>
    </row>
    <row r="74" spans="1:25" x14ac:dyDescent="0.2">
      <c r="A74" s="75" t="s">
        <v>19</v>
      </c>
      <c r="B74" s="75" t="s">
        <v>21</v>
      </c>
      <c r="C74" s="66" t="s">
        <v>26</v>
      </c>
      <c r="D74" s="66" t="s">
        <v>326</v>
      </c>
      <c r="E74" s="87">
        <f>+IF(ISNUMBER(DATA!N127),DATA!N127,"n/a")</f>
        <v>2.3811440202633198</v>
      </c>
      <c r="F74" s="77">
        <f>+IF(ISNUMBER(DATA!O127),DATA!O127,"n/a")</f>
        <v>7.0574631774543095E-2</v>
      </c>
      <c r="G74" s="87">
        <f>+IF(ISNUMBER(DATA!X127),DATA!X127,"n/a")</f>
        <v>2.3955919026979302</v>
      </c>
      <c r="H74" s="77">
        <f>+IF(ISNUMBER(DATA!Y127),DATA!Y127,"n/a")</f>
        <v>7.25205867231873E-2</v>
      </c>
      <c r="I74" s="87">
        <f>+IF(ISNUMBER(DATA!AH127),DATA!AH127,"n/a")</f>
        <v>2.36917168197885</v>
      </c>
      <c r="J74" s="77">
        <f>+IF(ISNUMBER(DATA!AI127),DATA!AI127,"n/a")</f>
        <v>5.8746617450222603E-2</v>
      </c>
      <c r="K74" s="87">
        <f>+IF(ISNUMBER(DATA!AR127),DATA!AR127,"n/a")</f>
        <v>2.3139513018635398</v>
      </c>
      <c r="L74" s="77">
        <f>+IF(ISNUMBER(DATA!AS127),DATA!AS127,"n/a")</f>
        <v>2.66754106034943E-2</v>
      </c>
      <c r="R74" s="66"/>
      <c r="S74" s="66"/>
      <c r="T74" s="66"/>
      <c r="U74" s="66"/>
      <c r="V74" s="66"/>
      <c r="W74" s="66"/>
      <c r="X74" s="66"/>
      <c r="Y74" s="66"/>
    </row>
    <row r="75" spans="1:25" x14ac:dyDescent="0.2">
      <c r="A75" s="75" t="s">
        <v>19</v>
      </c>
      <c r="B75" s="75" t="s">
        <v>21</v>
      </c>
      <c r="C75" s="66" t="s">
        <v>26</v>
      </c>
      <c r="D75" s="66" t="s">
        <v>327</v>
      </c>
      <c r="E75" s="87">
        <f>+IF(ISNUMBER(DATA!N128),DATA!N128,"n/a")</f>
        <v>2.3701754608196199</v>
      </c>
      <c r="F75" s="77">
        <f>+IF(ISNUMBER(DATA!O128),DATA!O128,"n/a")</f>
        <v>1.8007888276620702E-2</v>
      </c>
      <c r="G75" s="87">
        <f>+IF(ISNUMBER(DATA!X128),DATA!X128,"n/a")</f>
        <v>2.4059487582648802</v>
      </c>
      <c r="H75" s="77">
        <f>+IF(ISNUMBER(DATA!Y128),DATA!Y128,"n/a")</f>
        <v>2.8557461009931201E-2</v>
      </c>
      <c r="I75" s="87">
        <f>+IF(ISNUMBER(DATA!AH128),DATA!AH128,"n/a")</f>
        <v>2.3747279849475702</v>
      </c>
      <c r="J75" s="77">
        <f>+IF(ISNUMBER(DATA!AI128),DATA!AI128,"n/a")</f>
        <v>2.12401274119072E-2</v>
      </c>
      <c r="K75" s="87">
        <f>+IF(ISNUMBER(DATA!AR128),DATA!AR128,"n/a")</f>
        <v>2.3597613695884201</v>
      </c>
      <c r="L75" s="77">
        <f>+IF(ISNUMBER(DATA!AS128),DATA!AS128,"n/a")</f>
        <v>1.8450296170099099E-2</v>
      </c>
      <c r="R75" s="66"/>
      <c r="S75" s="66"/>
      <c r="T75" s="66"/>
      <c r="U75" s="66"/>
      <c r="V75" s="66"/>
      <c r="W75" s="66"/>
      <c r="X75" s="66"/>
      <c r="Y75" s="66"/>
    </row>
    <row r="76" spans="1:25" x14ac:dyDescent="0.2">
      <c r="E76" s="88"/>
      <c r="F76" s="77"/>
      <c r="G76" s="89"/>
      <c r="H76" s="77"/>
      <c r="I76" s="89"/>
      <c r="J76" s="82"/>
      <c r="K76" s="89"/>
      <c r="L76" s="77"/>
      <c r="R76" s="66"/>
      <c r="S76" s="66"/>
      <c r="T76" s="66"/>
      <c r="U76" s="66"/>
      <c r="V76" s="66"/>
      <c r="W76" s="66"/>
      <c r="X76" s="66"/>
      <c r="Y76" s="66"/>
    </row>
    <row r="77" spans="1:25" x14ac:dyDescent="0.2">
      <c r="A77" s="75" t="s">
        <v>19</v>
      </c>
      <c r="B77" s="66" t="s">
        <v>12</v>
      </c>
      <c r="C77" s="66" t="s">
        <v>0</v>
      </c>
      <c r="D77" s="66" t="s">
        <v>319</v>
      </c>
      <c r="E77" s="76">
        <f t="array" ref="E77">IFERROR(INDEX(DATA!$F$133:$F$368,MATCH(1,(DATA!$D$133:$D$368=Topline!B77)*(DATA!$E$133:$E$368=Topline!D77),0)),"n/a")</f>
        <v>7536762.1600000001</v>
      </c>
      <c r="F77" s="77">
        <f t="array" ref="F77">IFERROR(INDEX(DATA!$G$133:$G$368,MATCH(1,(DATA!$D$133:$D$368=Topline!B77)*(DATA!$E$133:$E$368=Topline!D77),0)),"n/a")</f>
        <v>-2.3866201234607502E-3</v>
      </c>
      <c r="G77" s="76">
        <f t="array" ref="G77">IFERROR(INDEX(DATA!$P$133:$P$368,MATCH(1,(DATA!$D$133:$D$368=Topline!B77)*(DATA!$E$133:$E$368=Topline!D77),0)),"n/a")</f>
        <v>25336372.93</v>
      </c>
      <c r="H77" s="77">
        <f t="array" ref="H77">IFERROR(INDEX(DATA!$Q$133:$Q$368,MATCH(1,(DATA!$D$133:$D$368=Topline!B77)*(DATA!$E$133:$E$368=Topline!D77),0)),"n/a")</f>
        <v>3.32617880901451E-2</v>
      </c>
      <c r="I77" s="76">
        <f t="array" ref="I77">IFERROR(INDEX(DATA!$Z$133:$Z$368,MATCH(1,(DATA!$D$133:$D$368=Topline!B77)*(DATA!$E$133:$E$368=Topline!D77),0)),"n/a")</f>
        <v>47961527.409999996</v>
      </c>
      <c r="J77" s="77">
        <f t="array" ref="J77">IFERROR(INDEX(DATA!$AA$133:$AA$368,MATCH(1,(DATA!$D$133:$D$368=Topline!B77)*(DATA!$E$133:$E$368=Topline!D77),0)),"n/a")</f>
        <v>2.64308905355949E-2</v>
      </c>
      <c r="K77" s="76">
        <f t="array" ref="K77">IFERROR(INDEX(DATA!$AJ$133:$AJ$368,MATCH(1,(DATA!$D$133:$D$368=Topline!B77)*(DATA!$E$133:$E$368=Topline!D77),0)),"n/a")</f>
        <v>91519411.930000007</v>
      </c>
      <c r="L77" s="77">
        <f t="array" ref="L77">IFERROR(INDEX(DATA!$AK$133:$AK$368,MATCH(1,(DATA!$D$133:$D$368=Topline!B77)*(DATA!$E$133:$E$368=Topline!D77),0)),"n/a")</f>
        <v>2.4793709150881801E-2</v>
      </c>
      <c r="R77" s="66"/>
      <c r="S77" s="66"/>
      <c r="T77" s="66"/>
      <c r="U77" s="66"/>
      <c r="V77" s="66"/>
      <c r="W77" s="66"/>
      <c r="X77" s="66"/>
      <c r="Y77" s="66"/>
    </row>
    <row r="78" spans="1:25" x14ac:dyDescent="0.2">
      <c r="A78" s="75" t="s">
        <v>19</v>
      </c>
      <c r="B78" s="66" t="s">
        <v>12</v>
      </c>
      <c r="C78" s="66" t="s">
        <v>0</v>
      </c>
      <c r="D78" s="66" t="s">
        <v>320</v>
      </c>
      <c r="E78" s="76">
        <f t="array" ref="E78">IFERROR(INDEX(DATA!$F$133:$F$368,MATCH(1,(DATA!$D$133:$D$368=Topline!B78)*(DATA!$E$133:$E$368=Topline!D78),0)),"n/a")</f>
        <v>8304662.2599999998</v>
      </c>
      <c r="F78" s="77">
        <f t="array" ref="F78">IFERROR(INDEX(DATA!$G$133:$G$368,MATCH(1,(DATA!$D$133:$D$368=Topline!B78)*(DATA!$E$133:$E$368=Topline!D78),0)),"n/a")</f>
        <v>5.7184875135268699E-3</v>
      </c>
      <c r="G78" s="76">
        <f t="array" ref="G78">IFERROR(INDEX(DATA!$P$133:$P$368,MATCH(1,(DATA!$D$133:$D$368=Topline!B78)*(DATA!$E$133:$E$368=Topline!D78),0)),"n/a")</f>
        <v>27902048.620000001</v>
      </c>
      <c r="H78" s="77">
        <f t="array" ref="H78">IFERROR(INDEX(DATA!$Q$133:$Q$368,MATCH(1,(DATA!$D$133:$D$368=Topline!B78)*(DATA!$E$133:$E$368=Topline!D78),0)),"n/a")</f>
        <v>2.09943890597689E-2</v>
      </c>
      <c r="I78" s="76">
        <f t="array" ref="I78">IFERROR(INDEX(DATA!$Z$133:$Z$368,MATCH(1,(DATA!$D$133:$D$368=Topline!B78)*(DATA!$E$133:$E$368=Topline!D78),0)),"n/a")</f>
        <v>52426437.799999997</v>
      </c>
      <c r="J78" s="77">
        <f t="array" ref="J78">IFERROR(INDEX(DATA!$AA$133:$AA$368,MATCH(1,(DATA!$D$133:$D$368=Topline!B78)*(DATA!$E$133:$E$368=Topline!D78),0)),"n/a")</f>
        <v>1.09566127482292E-3</v>
      </c>
      <c r="K78" s="76">
        <f t="array" ref="K78">IFERROR(INDEX(DATA!$AJ$133:$AJ$368,MATCH(1,(DATA!$D$133:$D$368=Topline!B78)*(DATA!$E$133:$E$368=Topline!D78),0)),"n/a")</f>
        <v>104560261.18000001</v>
      </c>
      <c r="L78" s="77">
        <f t="array" ref="L78">IFERROR(INDEX(DATA!$AK$133:$AK$368,MATCH(1,(DATA!$D$133:$D$368=Topline!B78)*(DATA!$E$133:$E$368=Topline!D78),0)),"n/a")</f>
        <v>2.8451076234818802E-3</v>
      </c>
      <c r="R78" s="66"/>
      <c r="S78" s="66"/>
      <c r="T78" s="66"/>
      <c r="U78" s="66"/>
      <c r="V78" s="66"/>
      <c r="W78" s="66"/>
      <c r="X78" s="66"/>
      <c r="Y78" s="66"/>
    </row>
    <row r="79" spans="1:25" x14ac:dyDescent="0.2">
      <c r="A79" s="75" t="s">
        <v>19</v>
      </c>
      <c r="B79" s="66" t="s">
        <v>12</v>
      </c>
      <c r="C79" s="66" t="s">
        <v>0</v>
      </c>
      <c r="D79" s="66" t="s">
        <v>321</v>
      </c>
      <c r="E79" s="76">
        <f t="array" ref="E79">IFERROR(INDEX(DATA!$F$133:$F$368,MATCH(1,(DATA!$D$133:$D$368=Topline!B79)*(DATA!$E$133:$E$368=Topline!D79),0)),"n/a")</f>
        <v>6036879.4000000004</v>
      </c>
      <c r="F79" s="77">
        <f t="array" ref="F79">IFERROR(INDEX(DATA!$G$133:$G$368,MATCH(1,(DATA!$D$133:$D$368=Topline!B79)*(DATA!$E$133:$E$368=Topline!D79),0)),"n/a")</f>
        <v>5.9956019366621599E-3</v>
      </c>
      <c r="G79" s="76">
        <f t="array" ref="G79">IFERROR(INDEX(DATA!$P$133:$P$368,MATCH(1,(DATA!$D$133:$D$368=Topline!B79)*(DATA!$E$133:$E$368=Topline!D79),0)),"n/a")</f>
        <v>19642158.789999999</v>
      </c>
      <c r="H79" s="77">
        <f t="array" ref="H79">IFERROR(INDEX(DATA!$Q$133:$Q$368,MATCH(1,(DATA!$D$133:$D$368=Topline!B79)*(DATA!$E$133:$E$368=Topline!D79),0)),"n/a")</f>
        <v>2.31488808077033E-2</v>
      </c>
      <c r="I79" s="76">
        <f t="array" ref="I79">IFERROR(INDEX(DATA!$Z$133:$Z$368,MATCH(1,(DATA!$D$133:$D$368=Topline!B79)*(DATA!$E$133:$E$368=Topline!D79),0)),"n/a")</f>
        <v>36772568.009999998</v>
      </c>
      <c r="J79" s="77">
        <f t="array" ref="J79">IFERROR(INDEX(DATA!$AA$133:$AA$368,MATCH(1,(DATA!$D$133:$D$368=Topline!B79)*(DATA!$E$133:$E$368=Topline!D79),0)),"n/a")</f>
        <v>-8.7348294916498505E-3</v>
      </c>
      <c r="K79" s="76">
        <f t="array" ref="K79">IFERROR(INDEX(DATA!$AJ$133:$AJ$368,MATCH(1,(DATA!$D$133:$D$368=Topline!B79)*(DATA!$E$133:$E$368=Topline!D79),0)),"n/a")</f>
        <v>72681412.200000003</v>
      </c>
      <c r="L79" s="77">
        <f t="array" ref="L79">IFERROR(INDEX(DATA!$AK$133:$AK$368,MATCH(1,(DATA!$D$133:$D$368=Topline!B79)*(DATA!$E$133:$E$368=Topline!D79),0)),"n/a")</f>
        <v>-1.20784833415394E-2</v>
      </c>
      <c r="R79" s="66"/>
      <c r="S79" s="66"/>
      <c r="T79" s="66"/>
      <c r="U79" s="66"/>
      <c r="V79" s="66"/>
      <c r="W79" s="66"/>
      <c r="X79" s="66"/>
      <c r="Y79" s="66"/>
    </row>
    <row r="80" spans="1:25" x14ac:dyDescent="0.2">
      <c r="A80" s="75" t="s">
        <v>19</v>
      </c>
      <c r="B80" s="66" t="s">
        <v>12</v>
      </c>
      <c r="C80" s="66" t="s">
        <v>0</v>
      </c>
      <c r="D80" s="66" t="s">
        <v>322</v>
      </c>
      <c r="E80" s="76">
        <f t="array" ref="E80">IFERROR(INDEX(DATA!$F$133:$F$368,MATCH(1,(DATA!$D$133:$D$368=Topline!B80)*(DATA!$E$133:$E$368=Topline!D80),0)),"n/a")</f>
        <v>11471605.189999999</v>
      </c>
      <c r="F80" s="77">
        <f t="array" ref="F80">IFERROR(INDEX(DATA!$G$133:$G$368,MATCH(1,(DATA!$D$133:$D$368=Topline!B80)*(DATA!$E$133:$E$368=Topline!D80),0)),"n/a")</f>
        <v>9.3344024387314907E-3</v>
      </c>
      <c r="G80" s="76">
        <f t="array" ref="G80">IFERROR(INDEX(DATA!$P$133:$P$368,MATCH(1,(DATA!$D$133:$D$368=Topline!B80)*(DATA!$E$133:$E$368=Topline!D80),0)),"n/a")</f>
        <v>41435673.990000002</v>
      </c>
      <c r="H80" s="77">
        <f t="array" ref="H80">IFERROR(INDEX(DATA!$Q$133:$Q$368,MATCH(1,(DATA!$D$133:$D$368=Topline!B80)*(DATA!$E$133:$E$368=Topline!D80),0)),"n/a")</f>
        <v>5.8344010982708E-2</v>
      </c>
      <c r="I80" s="76">
        <f t="array" ref="I80">IFERROR(INDEX(DATA!$Z$133:$Z$368,MATCH(1,(DATA!$D$133:$D$368=Topline!B80)*(DATA!$E$133:$E$368=Topline!D80),0)),"n/a")</f>
        <v>74889247.659999996</v>
      </c>
      <c r="J80" s="77">
        <f t="array" ref="J80">IFERROR(INDEX(DATA!$AA$133:$AA$368,MATCH(1,(DATA!$D$133:$D$368=Topline!B80)*(DATA!$E$133:$E$368=Topline!D80),0)),"n/a")</f>
        <v>5.5746757389810297E-5</v>
      </c>
      <c r="K80" s="76">
        <f t="array" ref="K80">IFERROR(INDEX(DATA!$AJ$133:$AJ$368,MATCH(1,(DATA!$D$133:$D$368=Topline!B80)*(DATA!$E$133:$E$368=Topline!D80),0)),"n/a")</f>
        <v>142577924.27000001</v>
      </c>
      <c r="L80" s="77">
        <f t="array" ref="L80">IFERROR(INDEX(DATA!$AK$133:$AK$368,MATCH(1,(DATA!$D$133:$D$368=Topline!B80)*(DATA!$E$133:$E$368=Topline!D80),0)),"n/a")</f>
        <v>4.1912886682295303E-3</v>
      </c>
      <c r="R80" s="66"/>
      <c r="S80" s="66"/>
      <c r="T80" s="66"/>
      <c r="U80" s="66"/>
      <c r="V80" s="66"/>
      <c r="W80" s="66"/>
      <c r="X80" s="66"/>
      <c r="Y80" s="66"/>
    </row>
    <row r="81" spans="1:25" x14ac:dyDescent="0.2">
      <c r="A81" s="75" t="s">
        <v>19</v>
      </c>
      <c r="B81" s="66" t="s">
        <v>12</v>
      </c>
      <c r="C81" s="66" t="s">
        <v>0</v>
      </c>
      <c r="D81" s="66" t="s">
        <v>323</v>
      </c>
      <c r="E81" s="76">
        <f t="array" ref="E81">IFERROR(INDEX(DATA!$F$133:$F$368,MATCH(1,(DATA!$D$133:$D$368=Topline!B81)*(DATA!$E$133:$E$368=Topline!D81),0)),"n/a")</f>
        <v>3942968.02</v>
      </c>
      <c r="F81" s="77">
        <f t="array" ref="F81">IFERROR(INDEX(DATA!$G$133:$G$368,MATCH(1,(DATA!$D$133:$D$368=Topline!B81)*(DATA!$E$133:$E$368=Topline!D81),0)),"n/a")</f>
        <v>1.1735827941562599E-2</v>
      </c>
      <c r="G81" s="76">
        <f t="array" ref="G81">IFERROR(INDEX(DATA!$P$133:$P$368,MATCH(1,(DATA!$D$133:$D$368=Topline!B81)*(DATA!$E$133:$E$368=Topline!D81),0)),"n/a")</f>
        <v>13393431.189999999</v>
      </c>
      <c r="H81" s="77">
        <f t="array" ref="H81">IFERROR(INDEX(DATA!$Q$133:$Q$368,MATCH(1,(DATA!$D$133:$D$368=Topline!B81)*(DATA!$E$133:$E$368=Topline!D81),0)),"n/a")</f>
        <v>3.07840245293487E-2</v>
      </c>
      <c r="I81" s="76">
        <f t="array" ref="I81">IFERROR(INDEX(DATA!$Z$133:$Z$368,MATCH(1,(DATA!$D$133:$D$368=Topline!B81)*(DATA!$E$133:$E$368=Topline!D81),0)),"n/a")</f>
        <v>25351273.73</v>
      </c>
      <c r="J81" s="77">
        <f t="array" ref="J81">IFERROR(INDEX(DATA!$AA$133:$AA$368,MATCH(1,(DATA!$D$133:$D$368=Topline!B81)*(DATA!$E$133:$E$368=Topline!D81),0)),"n/a")</f>
        <v>1.8000978680659401E-2</v>
      </c>
      <c r="K81" s="76">
        <f t="array" ref="K81">IFERROR(INDEX(DATA!$AJ$133:$AJ$368,MATCH(1,(DATA!$D$133:$D$368=Topline!B81)*(DATA!$E$133:$E$368=Topline!D81),0)),"n/a")</f>
        <v>49822963.609999999</v>
      </c>
      <c r="L81" s="77">
        <f t="array" ref="L81">IFERROR(INDEX(DATA!$AK$133:$AK$368,MATCH(1,(DATA!$D$133:$D$368=Topline!B81)*(DATA!$E$133:$E$368=Topline!D81),0)),"n/a")</f>
        <v>1.84052371913184E-2</v>
      </c>
      <c r="R81" s="66"/>
      <c r="S81" s="66"/>
      <c r="T81" s="66"/>
      <c r="U81" s="66"/>
      <c r="V81" s="66"/>
      <c r="W81" s="66"/>
      <c r="X81" s="66"/>
      <c r="Y81" s="66"/>
    </row>
    <row r="82" spans="1:25" x14ac:dyDescent="0.2">
      <c r="A82" s="75" t="s">
        <v>19</v>
      </c>
      <c r="B82" s="66" t="s">
        <v>12</v>
      </c>
      <c r="C82" s="66" t="s">
        <v>0</v>
      </c>
      <c r="D82" s="66" t="s">
        <v>324</v>
      </c>
      <c r="E82" s="76">
        <f t="array" ref="E82">IFERROR(INDEX(DATA!$F$133:$F$368,MATCH(1,(DATA!$D$133:$D$368=Topline!B82)*(DATA!$E$133:$E$368=Topline!D82),0)),"n/a")</f>
        <v>5343414.18</v>
      </c>
      <c r="F82" s="77">
        <f t="array" ref="F82">IFERROR(INDEX(DATA!$G$133:$G$368,MATCH(1,(DATA!$D$133:$D$368=Topline!B82)*(DATA!$E$133:$E$368=Topline!D82),0)),"n/a")</f>
        <v>-1.2542010049987199E-2</v>
      </c>
      <c r="G82" s="76">
        <f t="array" ref="G82">IFERROR(INDEX(DATA!$P$133:$P$368,MATCH(1,(DATA!$D$133:$D$368=Topline!B82)*(DATA!$E$133:$E$368=Topline!D82),0)),"n/a")</f>
        <v>17052768.850000001</v>
      </c>
      <c r="H82" s="77">
        <f t="array" ref="H82">IFERROR(INDEX(DATA!$Q$133:$Q$368,MATCH(1,(DATA!$D$133:$D$368=Topline!B82)*(DATA!$E$133:$E$368=Topline!D82),0)),"n/a")</f>
        <v>1.5767324269098201E-2</v>
      </c>
      <c r="I82" s="76">
        <f t="array" ref="I82">IFERROR(INDEX(DATA!$Z$133:$Z$368,MATCH(1,(DATA!$D$133:$D$368=Topline!B82)*(DATA!$E$133:$E$368=Topline!D82),0)),"n/a")</f>
        <v>32754258.100000001</v>
      </c>
      <c r="J82" s="77">
        <f t="array" ref="J82">IFERROR(INDEX(DATA!$AA$133:$AA$368,MATCH(1,(DATA!$D$133:$D$368=Topline!B82)*(DATA!$E$133:$E$368=Topline!D82),0)),"n/a")</f>
        <v>-1.0330107680299801E-2</v>
      </c>
      <c r="K82" s="76">
        <f t="array" ref="K82">IFERROR(INDEX(DATA!$AJ$133:$AJ$368,MATCH(1,(DATA!$D$133:$D$368=Topline!B82)*(DATA!$E$133:$E$368=Topline!D82),0)),"n/a")</f>
        <v>65138935.479999997</v>
      </c>
      <c r="L82" s="77">
        <f t="array" ref="L82">IFERROR(INDEX(DATA!$AK$133:$AK$368,MATCH(1,(DATA!$D$133:$D$368=Topline!B82)*(DATA!$E$133:$E$368=Topline!D82),0)),"n/a")</f>
        <v>-2.3872696135503899E-2</v>
      </c>
      <c r="R82" s="66"/>
      <c r="S82" s="66"/>
      <c r="T82" s="66"/>
      <c r="U82" s="66"/>
      <c r="V82" s="66"/>
      <c r="W82" s="66"/>
      <c r="X82" s="66"/>
      <c r="Y82" s="66"/>
    </row>
    <row r="83" spans="1:25" x14ac:dyDescent="0.2">
      <c r="A83" s="75" t="s">
        <v>19</v>
      </c>
      <c r="B83" s="66" t="s">
        <v>12</v>
      </c>
      <c r="C83" s="66" t="s">
        <v>0</v>
      </c>
      <c r="D83" s="66" t="s">
        <v>325</v>
      </c>
      <c r="E83" s="76">
        <f t="array" ref="E83">IFERROR(INDEX(DATA!$F$133:$F$368,MATCH(1,(DATA!$D$133:$D$368=Topline!B83)*(DATA!$E$133:$E$368=Topline!D83),0)),"n/a")</f>
        <v>7565179.4100000001</v>
      </c>
      <c r="F83" s="77">
        <f t="array" ref="F83">IFERROR(INDEX(DATA!$G$133:$G$368,MATCH(1,(DATA!$D$133:$D$368=Topline!B83)*(DATA!$E$133:$E$368=Topline!D83),0)),"n/a")</f>
        <v>3.9368015869318297E-2</v>
      </c>
      <c r="G83" s="76">
        <f t="array" ref="G83">IFERROR(INDEX(DATA!$P$133:$P$368,MATCH(1,(DATA!$D$133:$D$368=Topline!B83)*(DATA!$E$133:$E$368=Topline!D83),0)),"n/a")</f>
        <v>23859306.670000002</v>
      </c>
      <c r="H83" s="77">
        <f t="array" ref="H83">IFERROR(INDEX(DATA!$Q$133:$Q$368,MATCH(1,(DATA!$D$133:$D$368=Topline!B83)*(DATA!$E$133:$E$368=Topline!D83),0)),"n/a")</f>
        <v>1.8691622123664701E-2</v>
      </c>
      <c r="I83" s="76">
        <f t="array" ref="I83">IFERROR(INDEX(DATA!$Z$133:$Z$368,MATCH(1,(DATA!$D$133:$D$368=Topline!B83)*(DATA!$E$133:$E$368=Topline!D83),0)),"n/a")</f>
        <v>44944070.210000001</v>
      </c>
      <c r="J83" s="77">
        <f t="array" ref="J83">IFERROR(INDEX(DATA!$AA$133:$AA$368,MATCH(1,(DATA!$D$133:$D$368=Topline!B83)*(DATA!$E$133:$E$368=Topline!D83),0)),"n/a")</f>
        <v>9.1397340262850697E-3</v>
      </c>
      <c r="K83" s="76">
        <f t="array" ref="K83">IFERROR(INDEX(DATA!$AJ$133:$AJ$368,MATCH(1,(DATA!$D$133:$D$368=Topline!B83)*(DATA!$E$133:$E$368=Topline!D83),0)),"n/a")</f>
        <v>87773574.680000007</v>
      </c>
      <c r="L83" s="77">
        <f t="array" ref="L83">IFERROR(INDEX(DATA!$AK$133:$AK$368,MATCH(1,(DATA!$D$133:$D$368=Topline!B83)*(DATA!$E$133:$E$368=Topline!D83),0)),"n/a")</f>
        <v>2.0671744401372601E-2</v>
      </c>
      <c r="R83" s="66"/>
      <c r="S83" s="66"/>
      <c r="T83" s="66"/>
      <c r="U83" s="66"/>
      <c r="V83" s="66"/>
      <c r="W83" s="66"/>
      <c r="X83" s="66"/>
      <c r="Y83" s="66"/>
    </row>
    <row r="84" spans="1:25" x14ac:dyDescent="0.2">
      <c r="A84" s="75" t="s">
        <v>19</v>
      </c>
      <c r="B84" s="66" t="s">
        <v>12</v>
      </c>
      <c r="C84" s="66" t="s">
        <v>0</v>
      </c>
      <c r="D84" s="66" t="s">
        <v>326</v>
      </c>
      <c r="E84" s="76">
        <f t="array" ref="E84">IFERROR(INDEX(DATA!$F$133:$F$368,MATCH(1,(DATA!$D$133:$D$368=Topline!B84)*(DATA!$E$133:$E$368=Topline!D84),0)),"n/a")</f>
        <v>7874747.9400000004</v>
      </c>
      <c r="F84" s="77">
        <f t="array" ref="F84">IFERROR(INDEX(DATA!$G$133:$G$368,MATCH(1,(DATA!$D$133:$D$368=Topline!B84)*(DATA!$E$133:$E$368=Topline!D84),0)),"n/a")</f>
        <v>1.63649900514302E-2</v>
      </c>
      <c r="G84" s="76">
        <f t="array" ref="G84">IFERROR(INDEX(DATA!$P$133:$P$368,MATCH(1,(DATA!$D$133:$D$368=Topline!B84)*(DATA!$E$133:$E$368=Topline!D84),0)),"n/a")</f>
        <v>25720986.239999998</v>
      </c>
      <c r="H84" s="77">
        <f t="array" ref="H84">IFERROR(INDEX(DATA!$Q$133:$Q$368,MATCH(1,(DATA!$D$133:$D$368=Topline!B84)*(DATA!$E$133:$E$368=Topline!D84),0)),"n/a")</f>
        <v>2.3928921586153101E-2</v>
      </c>
      <c r="I84" s="76">
        <f t="array" ref="I84">IFERROR(INDEX(DATA!$Z$133:$Z$368,MATCH(1,(DATA!$D$133:$D$368=Topline!B84)*(DATA!$E$133:$E$368=Topline!D84),0)),"n/a")</f>
        <v>48741091.5</v>
      </c>
      <c r="J84" s="77">
        <f t="array" ref="J84">IFERROR(INDEX(DATA!$AA$133:$AA$368,MATCH(1,(DATA!$D$133:$D$368=Topline!B84)*(DATA!$E$133:$E$368=Topline!D84),0)),"n/a")</f>
        <v>2.7255744048954398E-3</v>
      </c>
      <c r="K84" s="76">
        <f t="array" ref="K84">IFERROR(INDEX(DATA!$AJ$133:$AJ$368,MATCH(1,(DATA!$D$133:$D$368=Topline!B84)*(DATA!$E$133:$E$368=Topline!D84),0)),"n/a")</f>
        <v>95017193.680000007</v>
      </c>
      <c r="L84" s="77">
        <f t="array" ref="L84">IFERROR(INDEX(DATA!$AK$133:$AK$368,MATCH(1,(DATA!$D$133:$D$368=Topline!B84)*(DATA!$E$133:$E$368=Topline!D84),0)),"n/a")</f>
        <v>-7.4975270510275105E-4</v>
      </c>
      <c r="R84" s="66"/>
      <c r="S84" s="66"/>
      <c r="T84" s="66"/>
      <c r="U84" s="66"/>
      <c r="V84" s="66"/>
      <c r="W84" s="66"/>
      <c r="X84" s="66"/>
      <c r="Y84" s="66"/>
    </row>
    <row r="85" spans="1:25" x14ac:dyDescent="0.2">
      <c r="A85" s="75" t="s">
        <v>19</v>
      </c>
      <c r="B85" s="66" t="s">
        <v>12</v>
      </c>
      <c r="C85" s="66" t="s">
        <v>0</v>
      </c>
      <c r="D85" s="66" t="s">
        <v>327</v>
      </c>
      <c r="E85" s="76">
        <f t="array" ref="E85">IFERROR(INDEX(DATA!$F$133:$F$368,MATCH(1,(DATA!$D$133:$D$368=Topline!B85)*(DATA!$E$133:$E$368=Topline!D85),0)),"n/a")</f>
        <v>58076218.68</v>
      </c>
      <c r="F85" s="77">
        <f t="array" ref="F85">IFERROR(INDEX(DATA!$G$133:$G$368,MATCH(1,(DATA!$D$133:$D$368=Topline!B85)*(DATA!$E$133:$E$368=Topline!D85),0)),"n/a")</f>
        <v>9.7797190494325493E-3</v>
      </c>
      <c r="G85" s="76">
        <f t="array" ref="G85">IFERROR(INDEX(DATA!$P$133:$P$368,MATCH(1,(DATA!$D$133:$D$368=Topline!B85)*(DATA!$E$133:$E$368=Topline!D85),0)),"n/a")</f>
        <v>194342747.21000001</v>
      </c>
      <c r="H85" s="77">
        <f t="array" ref="H85">IFERROR(INDEX(DATA!$Q$133:$Q$368,MATCH(1,(DATA!$D$133:$D$368=Topline!B85)*(DATA!$E$133:$E$368=Topline!D85),0)),"n/a")</f>
        <v>3.0880215328259401E-2</v>
      </c>
      <c r="I85" s="76">
        <f t="array" ref="I85">IFERROR(INDEX(DATA!$Z$133:$Z$368,MATCH(1,(DATA!$D$133:$D$368=Topline!B85)*(DATA!$E$133:$E$368=Topline!D85),0)),"n/a")</f>
        <v>363840474.77999997</v>
      </c>
      <c r="J85" s="77">
        <f t="array" ref="J85">IFERROR(INDEX(DATA!$AA$133:$AA$368,MATCH(1,(DATA!$D$133:$D$368=Topline!B85)*(DATA!$E$133:$E$368=Topline!D85),0)),"n/a")</f>
        <v>4.4681942440268699E-3</v>
      </c>
      <c r="K85" s="76">
        <f t="array" ref="K85">IFERROR(INDEX(DATA!$AJ$133:$AJ$368,MATCH(1,(DATA!$D$133:$D$368=Topline!B85)*(DATA!$E$133:$E$368=Topline!D85),0)),"n/a")</f>
        <v>709091677.67999995</v>
      </c>
      <c r="L85" s="77">
        <f t="array" ref="L85">IFERROR(INDEX(DATA!$AK$133:$AK$368,MATCH(1,(DATA!$D$133:$D$368=Topline!B85)*(DATA!$E$133:$E$368=Topline!D85),0)),"n/a")</f>
        <v>4.5774973385249197E-3</v>
      </c>
      <c r="R85" s="66"/>
      <c r="S85" s="66"/>
      <c r="T85" s="66"/>
      <c r="U85" s="66"/>
      <c r="V85" s="66"/>
      <c r="W85" s="66"/>
      <c r="X85" s="66"/>
      <c r="Y85" s="66"/>
    </row>
    <row r="86" spans="1:25" x14ac:dyDescent="0.2">
      <c r="A86" s="75"/>
      <c r="E86" s="80"/>
      <c r="F86" s="77"/>
      <c r="G86" s="81"/>
      <c r="H86" s="77"/>
      <c r="I86" s="81"/>
      <c r="J86" s="82"/>
      <c r="K86" s="81"/>
      <c r="L86" s="77"/>
      <c r="R86" s="66"/>
      <c r="S86" s="66"/>
      <c r="T86" s="66"/>
      <c r="U86" s="66"/>
      <c r="V86" s="66"/>
      <c r="W86" s="66"/>
      <c r="X86" s="66"/>
      <c r="Y86" s="66"/>
    </row>
    <row r="87" spans="1:25" x14ac:dyDescent="0.2">
      <c r="A87" s="75" t="s">
        <v>19</v>
      </c>
      <c r="B87" s="66" t="s">
        <v>12</v>
      </c>
      <c r="C87" s="66" t="s">
        <v>9</v>
      </c>
      <c r="D87" s="66" t="s">
        <v>319</v>
      </c>
      <c r="E87" s="86">
        <f t="array" ref="E87">IFERROR(INDEX(DATA!$H$133:$H$368,MATCH(1,(DATA!$D$133:$D$368=Topline!B87)*(DATA!$E$133:$E$368=Topline!D87),0)),"n/a")</f>
        <v>1959228.5</v>
      </c>
      <c r="F87" s="77">
        <f t="array" ref="F87">IFERROR(INDEX(DATA!$I$133:$I$368,MATCH(1,(DATA!$D$133:$D$368=Topline!B87)*(DATA!$E$133:$E$368=Topline!D87),0)),"n/a")</f>
        <v>-1.80765163569599E-2</v>
      </c>
      <c r="G87" s="86">
        <f t="array" ref="G87">IFERROR(INDEX(DATA!$R$133:$R$368,MATCH(1,(DATA!$D$133:$D$368=Topline!B87)*(DATA!$E$133:$E$368=Topline!D87),0)),"n/a")</f>
        <v>6458865.3399999999</v>
      </c>
      <c r="H87" s="77">
        <f t="array" ref="H87">IFERROR(INDEX(DATA!$S$133:$S$368,MATCH(1,(DATA!$D$133:$D$368=Topline!B87)*(DATA!$E$133:$E$368=Topline!D87),0)),"n/a")</f>
        <v>-1.6578158414667699E-3</v>
      </c>
      <c r="I87" s="86">
        <f t="array" ref="I87">IFERROR(INDEX(DATA!$AB$133:$AB$368,MATCH(1,(DATA!$D$133:$D$368=Topline!B87)*(DATA!$E$133:$E$368=Topline!D87),0)),"n/a")</f>
        <v>12296640.01</v>
      </c>
      <c r="J87" s="77">
        <f t="array" ref="J87">IFERROR(INDEX(DATA!$AC$133:$AC$368,MATCH(1,(DATA!$D$133:$D$368=Topline!B87)*(DATA!$E$133:$E$368=Topline!D87),0)),"n/a")</f>
        <v>-7.1972098455342897E-3</v>
      </c>
      <c r="K87" s="86">
        <f t="array" ref="K87">IFERROR(INDEX(DATA!$AL$133:$AL$368,MATCH(1,(DATA!$D$133:$D$368=Topline!B87)*(DATA!$E$133:$E$368=Topline!D87),0)),"n/a")</f>
        <v>23822178.98</v>
      </c>
      <c r="L87" s="77">
        <f t="array" ref="L87">IFERROR(INDEX(DATA!$AM$133:$AM$368,MATCH(1,(DATA!$D$133:$D$368=Topline!B87)*(DATA!$E$133:$E$368=Topline!D87),0)),"n/a")</f>
        <v>1.3311190859375901E-2</v>
      </c>
      <c r="R87" s="66"/>
      <c r="S87" s="66"/>
      <c r="T87" s="66"/>
      <c r="U87" s="66"/>
      <c r="V87" s="66"/>
      <c r="W87" s="66"/>
      <c r="X87" s="66"/>
      <c r="Y87" s="66"/>
    </row>
    <row r="88" spans="1:25" x14ac:dyDescent="0.2">
      <c r="A88" s="75" t="s">
        <v>19</v>
      </c>
      <c r="B88" s="66" t="s">
        <v>12</v>
      </c>
      <c r="C88" s="66" t="s">
        <v>9</v>
      </c>
      <c r="D88" s="66" t="s">
        <v>320</v>
      </c>
      <c r="E88" s="86">
        <f t="array" ref="E88">IFERROR(INDEX(DATA!$H$133:$H$368,MATCH(1,(DATA!$D$133:$D$368=Topline!B88)*(DATA!$E$133:$E$368=Topline!D88),0)),"n/a")</f>
        <v>2370226.34</v>
      </c>
      <c r="F88" s="77">
        <f t="array" ref="F88">IFERROR(INDEX(DATA!$I$133:$I$368,MATCH(1,(DATA!$D$133:$D$368=Topline!B88)*(DATA!$E$133:$E$368=Topline!D88),0)),"n/a")</f>
        <v>1.4198839915246E-2</v>
      </c>
      <c r="G88" s="86">
        <f t="array" ref="G88">IFERROR(INDEX(DATA!$R$133:$R$368,MATCH(1,(DATA!$D$133:$D$368=Topline!B88)*(DATA!$E$133:$E$368=Topline!D88),0)),"n/a")</f>
        <v>7930134.9199999999</v>
      </c>
      <c r="H88" s="77">
        <f t="array" ref="H88">IFERROR(INDEX(DATA!$S$133:$S$368,MATCH(1,(DATA!$D$133:$D$368=Topline!B88)*(DATA!$E$133:$E$368=Topline!D88),0)),"n/a")</f>
        <v>1.1040628258167999E-2</v>
      </c>
      <c r="I88" s="86">
        <f t="array" ref="I88">IFERROR(INDEX(DATA!$AB$133:$AB$368,MATCH(1,(DATA!$D$133:$D$368=Topline!B88)*(DATA!$E$133:$E$368=Topline!D88),0)),"n/a")</f>
        <v>14937871.359999999</v>
      </c>
      <c r="J88" s="77">
        <f t="array" ref="J88">IFERROR(INDEX(DATA!$AC$133:$AC$368,MATCH(1,(DATA!$D$133:$D$368=Topline!B88)*(DATA!$E$133:$E$368=Topline!D88),0)),"n/a")</f>
        <v>-1.6017712477656E-3</v>
      </c>
      <c r="K88" s="86">
        <f t="array" ref="K88">IFERROR(INDEX(DATA!$AL$133:$AL$368,MATCH(1,(DATA!$D$133:$D$368=Topline!B88)*(DATA!$E$133:$E$368=Topline!D88),0)),"n/a")</f>
        <v>29624129.870000001</v>
      </c>
      <c r="L88" s="77">
        <f t="array" ref="L88">IFERROR(INDEX(DATA!$AM$133:$AM$368,MATCH(1,(DATA!$D$133:$D$368=Topline!B88)*(DATA!$E$133:$E$368=Topline!D88),0)),"n/a")</f>
        <v>-3.1927524834315301E-3</v>
      </c>
      <c r="R88" s="66"/>
      <c r="S88" s="66"/>
      <c r="T88" s="66"/>
      <c r="U88" s="66"/>
      <c r="V88" s="66"/>
      <c r="W88" s="66"/>
      <c r="X88" s="66"/>
      <c r="Y88" s="66"/>
    </row>
    <row r="89" spans="1:25" x14ac:dyDescent="0.2">
      <c r="A89" s="75" t="s">
        <v>19</v>
      </c>
      <c r="B89" s="66" t="s">
        <v>12</v>
      </c>
      <c r="C89" s="66" t="s">
        <v>9</v>
      </c>
      <c r="D89" s="66" t="s">
        <v>321</v>
      </c>
      <c r="E89" s="86">
        <f t="array" ref="E89">IFERROR(INDEX(DATA!$H$133:$H$368,MATCH(1,(DATA!$D$133:$D$368=Topline!B89)*(DATA!$E$133:$E$368=Topline!D89),0)),"n/a")</f>
        <v>1704341.71</v>
      </c>
      <c r="F89" s="77">
        <f t="array" ref="F89">IFERROR(INDEX(DATA!$I$133:$I$368,MATCH(1,(DATA!$D$133:$D$368=Topline!B89)*(DATA!$E$133:$E$368=Topline!D89),0)),"n/a")</f>
        <v>1.3293318412370201E-2</v>
      </c>
      <c r="G89" s="86">
        <f t="array" ref="G89">IFERROR(INDEX(DATA!$R$133:$R$368,MATCH(1,(DATA!$D$133:$D$368=Topline!B89)*(DATA!$E$133:$E$368=Topline!D89),0)),"n/a")</f>
        <v>5465672.54</v>
      </c>
      <c r="H89" s="77">
        <f t="array" ref="H89">IFERROR(INDEX(DATA!$S$133:$S$368,MATCH(1,(DATA!$D$133:$D$368=Topline!B89)*(DATA!$E$133:$E$368=Topline!D89),0)),"n/a")</f>
        <v>2.9078982486430701E-2</v>
      </c>
      <c r="I89" s="86">
        <f t="array" ref="I89">IFERROR(INDEX(DATA!$AB$133:$AB$368,MATCH(1,(DATA!$D$133:$D$368=Topline!B89)*(DATA!$E$133:$E$368=Topline!D89),0)),"n/a")</f>
        <v>10186619.810000001</v>
      </c>
      <c r="J89" s="77">
        <f t="array" ref="J89">IFERROR(INDEX(DATA!$AC$133:$AC$368,MATCH(1,(DATA!$D$133:$D$368=Topline!B89)*(DATA!$E$133:$E$368=Topline!D89),0)),"n/a")</f>
        <v>-6.3326907254684399E-3</v>
      </c>
      <c r="K89" s="86">
        <f t="array" ref="K89">IFERROR(INDEX(DATA!$AL$133:$AL$368,MATCH(1,(DATA!$D$133:$D$368=Topline!B89)*(DATA!$E$133:$E$368=Topline!D89),0)),"n/a")</f>
        <v>20114165.170000002</v>
      </c>
      <c r="L89" s="77">
        <f t="array" ref="L89">IFERROR(INDEX(DATA!$AM$133:$AM$368,MATCH(1,(DATA!$D$133:$D$368=Topline!B89)*(DATA!$E$133:$E$368=Topline!D89),0)),"n/a")</f>
        <v>2.1853804932697E-4</v>
      </c>
      <c r="R89" s="66"/>
      <c r="S89" s="66"/>
      <c r="T89" s="66"/>
      <c r="U89" s="66"/>
      <c r="V89" s="66"/>
      <c r="W89" s="66"/>
      <c r="X89" s="66"/>
      <c r="Y89" s="66"/>
    </row>
    <row r="90" spans="1:25" x14ac:dyDescent="0.2">
      <c r="A90" s="75" t="s">
        <v>19</v>
      </c>
      <c r="B90" s="66" t="s">
        <v>12</v>
      </c>
      <c r="C90" s="66" t="s">
        <v>9</v>
      </c>
      <c r="D90" s="66" t="s">
        <v>322</v>
      </c>
      <c r="E90" s="86">
        <f t="array" ref="E90">IFERROR(INDEX(DATA!$H$133:$H$368,MATCH(1,(DATA!$D$133:$D$368=Topline!B90)*(DATA!$E$133:$E$368=Topline!D90),0)),"n/a")</f>
        <v>3308273.49</v>
      </c>
      <c r="F90" s="77">
        <f t="array" ref="F90">IFERROR(INDEX(DATA!$I$133:$I$368,MATCH(1,(DATA!$D$133:$D$368=Topline!B90)*(DATA!$E$133:$E$368=Topline!D90),0)),"n/a")</f>
        <v>1.36825536474641E-2</v>
      </c>
      <c r="G90" s="86">
        <f t="array" ref="G90">IFERROR(INDEX(DATA!$R$133:$R$368,MATCH(1,(DATA!$D$133:$D$368=Topline!B90)*(DATA!$E$133:$E$368=Topline!D90),0)),"n/a")</f>
        <v>12056517.699999999</v>
      </c>
      <c r="H90" s="77">
        <f t="array" ref="H90">IFERROR(INDEX(DATA!$S$133:$S$368,MATCH(1,(DATA!$D$133:$D$368=Topline!B90)*(DATA!$E$133:$E$368=Topline!D90),0)),"n/a")</f>
        <v>9.6574252674079097E-2</v>
      </c>
      <c r="I90" s="86">
        <f t="array" ref="I90">IFERROR(INDEX(DATA!$AB$133:$AB$368,MATCH(1,(DATA!$D$133:$D$368=Topline!B90)*(DATA!$E$133:$E$368=Topline!D90),0)),"n/a")</f>
        <v>21687518.109999999</v>
      </c>
      <c r="J90" s="77">
        <f t="array" ref="J90">IFERROR(INDEX(DATA!$AC$133:$AC$368,MATCH(1,(DATA!$D$133:$D$368=Topline!B90)*(DATA!$E$133:$E$368=Topline!D90),0)),"n/a")</f>
        <v>3.5239347058412897E-2</v>
      </c>
      <c r="K90" s="86">
        <f t="array" ref="K90">IFERROR(INDEX(DATA!$AL$133:$AL$368,MATCH(1,(DATA!$D$133:$D$368=Topline!B90)*(DATA!$E$133:$E$368=Topline!D90),0)),"n/a")</f>
        <v>40691174.039999999</v>
      </c>
      <c r="L90" s="77">
        <f t="array" ref="L90">IFERROR(INDEX(DATA!$AM$133:$AM$368,MATCH(1,(DATA!$D$133:$D$368=Topline!B90)*(DATA!$E$133:$E$368=Topline!D90),0)),"n/a")</f>
        <v>4.0202007771888502E-2</v>
      </c>
      <c r="R90" s="66"/>
      <c r="S90" s="66"/>
      <c r="T90" s="66"/>
      <c r="U90" s="66"/>
      <c r="V90" s="66"/>
      <c r="W90" s="66"/>
      <c r="X90" s="66"/>
      <c r="Y90" s="66"/>
    </row>
    <row r="91" spans="1:25" x14ac:dyDescent="0.2">
      <c r="A91" s="75" t="s">
        <v>19</v>
      </c>
      <c r="B91" s="66" t="s">
        <v>12</v>
      </c>
      <c r="C91" s="66" t="s">
        <v>9</v>
      </c>
      <c r="D91" s="66" t="s">
        <v>323</v>
      </c>
      <c r="E91" s="86">
        <f t="array" ref="E91">IFERROR(INDEX(DATA!$H$133:$H$368,MATCH(1,(DATA!$D$133:$D$368=Topline!B91)*(DATA!$E$133:$E$368=Topline!D91),0)),"n/a")</f>
        <v>1133997.07</v>
      </c>
      <c r="F91" s="77">
        <f t="array" ref="F91">IFERROR(INDEX(DATA!$I$133:$I$368,MATCH(1,(DATA!$D$133:$D$368=Topline!B91)*(DATA!$E$133:$E$368=Topline!D91),0)),"n/a")</f>
        <v>-8.0697929495166694E-3</v>
      </c>
      <c r="G91" s="86">
        <f t="array" ref="G91">IFERROR(INDEX(DATA!$R$133:$R$368,MATCH(1,(DATA!$D$133:$D$368=Topline!B91)*(DATA!$E$133:$E$368=Topline!D91),0)),"n/a")</f>
        <v>3910140.43</v>
      </c>
      <c r="H91" s="77">
        <f t="array" ref="H91">IFERROR(INDEX(DATA!$S$133:$S$368,MATCH(1,(DATA!$D$133:$D$368=Topline!B91)*(DATA!$E$133:$E$368=Topline!D91),0)),"n/a")</f>
        <v>1.49920835407644E-2</v>
      </c>
      <c r="I91" s="86">
        <f t="array" ref="I91">IFERROR(INDEX(DATA!$AB$133:$AB$368,MATCH(1,(DATA!$D$133:$D$368=Topline!B91)*(DATA!$E$133:$E$368=Topline!D91),0)),"n/a")</f>
        <v>7483882.6100000003</v>
      </c>
      <c r="J91" s="77">
        <f t="array" ref="J91">IFERROR(INDEX(DATA!$AC$133:$AC$368,MATCH(1,(DATA!$D$133:$D$368=Topline!B91)*(DATA!$E$133:$E$368=Topline!D91),0)),"n/a")</f>
        <v>3.38467577355357E-2</v>
      </c>
      <c r="K91" s="86">
        <f t="array" ref="K91">IFERROR(INDEX(DATA!$AL$133:$AL$368,MATCH(1,(DATA!$D$133:$D$368=Topline!B91)*(DATA!$E$133:$E$368=Topline!D91),0)),"n/a")</f>
        <v>14691302.91</v>
      </c>
      <c r="L91" s="77">
        <f t="array" ref="L91">IFERROR(INDEX(DATA!$AM$133:$AM$368,MATCH(1,(DATA!$D$133:$D$368=Topline!B91)*(DATA!$E$133:$E$368=Topline!D91),0)),"n/a")</f>
        <v>2.53323968223651E-2</v>
      </c>
      <c r="R91" s="66"/>
      <c r="S91" s="66"/>
      <c r="T91" s="66"/>
      <c r="U91" s="66"/>
      <c r="V91" s="66"/>
      <c r="W91" s="66"/>
      <c r="X91" s="66"/>
      <c r="Y91" s="66"/>
    </row>
    <row r="92" spans="1:25" x14ac:dyDescent="0.2">
      <c r="A92" s="75" t="s">
        <v>19</v>
      </c>
      <c r="B92" s="66" t="s">
        <v>12</v>
      </c>
      <c r="C92" s="66" t="s">
        <v>9</v>
      </c>
      <c r="D92" s="66" t="s">
        <v>324</v>
      </c>
      <c r="E92" s="86">
        <f t="array" ref="E92">IFERROR(INDEX(DATA!$H$133:$H$368,MATCH(1,(DATA!$D$133:$D$368=Topline!B92)*(DATA!$E$133:$E$368=Topline!D92),0)),"n/a")</f>
        <v>1388616.33</v>
      </c>
      <c r="F92" s="77">
        <f t="array" ref="F92">IFERROR(INDEX(DATA!$I$133:$I$368,MATCH(1,(DATA!$D$133:$D$368=Topline!B92)*(DATA!$E$133:$E$368=Topline!D92),0)),"n/a")</f>
        <v>-4.8621423367154797E-2</v>
      </c>
      <c r="G92" s="86">
        <f t="array" ref="G92">IFERROR(INDEX(DATA!$R$133:$R$368,MATCH(1,(DATA!$D$133:$D$368=Topline!B92)*(DATA!$E$133:$E$368=Topline!D92),0)),"n/a")</f>
        <v>4371957.8499999996</v>
      </c>
      <c r="H92" s="77">
        <f t="array" ref="H92">IFERROR(INDEX(DATA!$S$133:$S$368,MATCH(1,(DATA!$D$133:$D$368=Topline!B92)*(DATA!$E$133:$E$368=Topline!D92),0)),"n/a")</f>
        <v>-3.18198357548896E-2</v>
      </c>
      <c r="I92" s="86">
        <f t="array" ref="I92">IFERROR(INDEX(DATA!$AB$133:$AB$368,MATCH(1,(DATA!$D$133:$D$368=Topline!B92)*(DATA!$E$133:$E$368=Topline!D92),0)),"n/a")</f>
        <v>8465061.7100000009</v>
      </c>
      <c r="J92" s="77">
        <f t="array" ref="J92">IFERROR(INDEX(DATA!$AC$133:$AC$368,MATCH(1,(DATA!$D$133:$D$368=Topline!B92)*(DATA!$E$133:$E$368=Topline!D92),0)),"n/a")</f>
        <v>-4.9090218615856301E-2</v>
      </c>
      <c r="K92" s="86">
        <f t="array" ref="K92">IFERROR(INDEX(DATA!$AL$133:$AL$368,MATCH(1,(DATA!$D$133:$D$368=Topline!B92)*(DATA!$E$133:$E$368=Topline!D92),0)),"n/a")</f>
        <v>17306884.489999998</v>
      </c>
      <c r="L92" s="77">
        <f t="array" ref="L92">IFERROR(INDEX(DATA!$AM$133:$AM$368,MATCH(1,(DATA!$D$133:$D$368=Topline!B92)*(DATA!$E$133:$E$368=Topline!D92),0)),"n/a")</f>
        <v>-4.5710610781178003E-2</v>
      </c>
      <c r="R92" s="66"/>
      <c r="S92" s="66"/>
      <c r="T92" s="66"/>
      <c r="U92" s="66"/>
      <c r="V92" s="66"/>
      <c r="W92" s="66"/>
      <c r="X92" s="66"/>
      <c r="Y92" s="66"/>
    </row>
    <row r="93" spans="1:25" x14ac:dyDescent="0.2">
      <c r="A93" s="75" t="s">
        <v>19</v>
      </c>
      <c r="B93" s="66" t="s">
        <v>12</v>
      </c>
      <c r="C93" s="66" t="s">
        <v>9</v>
      </c>
      <c r="D93" s="66" t="s">
        <v>325</v>
      </c>
      <c r="E93" s="86">
        <f t="array" ref="E93">IFERROR(INDEX(DATA!$H$133:$H$368,MATCH(1,(DATA!$D$133:$D$368=Topline!B93)*(DATA!$E$133:$E$368=Topline!D93),0)),"n/a")</f>
        <v>2049485.22</v>
      </c>
      <c r="F93" s="77">
        <f t="array" ref="F93">IFERROR(INDEX(DATA!$I$133:$I$368,MATCH(1,(DATA!$D$133:$D$368=Topline!B93)*(DATA!$E$133:$E$368=Topline!D93),0)),"n/a")</f>
        <v>3.7762870724660801E-2</v>
      </c>
      <c r="G93" s="86">
        <f t="array" ref="G93">IFERROR(INDEX(DATA!$R$133:$R$368,MATCH(1,(DATA!$D$133:$D$368=Topline!B93)*(DATA!$E$133:$E$368=Topline!D93),0)),"n/a")</f>
        <v>6476207.4400000004</v>
      </c>
      <c r="H93" s="77">
        <f t="array" ref="H93">IFERROR(INDEX(DATA!$S$133:$S$368,MATCH(1,(DATA!$D$133:$D$368=Topline!B93)*(DATA!$E$133:$E$368=Topline!D93),0)),"n/a")</f>
        <v>1.0465590201309201E-2</v>
      </c>
      <c r="I93" s="86">
        <f t="array" ref="I93">IFERROR(INDEX(DATA!$AB$133:$AB$368,MATCH(1,(DATA!$D$133:$D$368=Topline!B93)*(DATA!$E$133:$E$368=Topline!D93),0)),"n/a")</f>
        <v>12224021.890000001</v>
      </c>
      <c r="J93" s="77">
        <f t="array" ref="J93">IFERROR(INDEX(DATA!$AC$133:$AC$368,MATCH(1,(DATA!$D$133:$D$368=Topline!B93)*(DATA!$E$133:$E$368=Topline!D93),0)),"n/a")</f>
        <v>-3.2355410539342401E-3</v>
      </c>
      <c r="K93" s="86">
        <f t="array" ref="K93">IFERROR(INDEX(DATA!$AL$133:$AL$368,MATCH(1,(DATA!$D$133:$D$368=Topline!B93)*(DATA!$E$133:$E$368=Topline!D93),0)),"n/a")</f>
        <v>24063248.260000002</v>
      </c>
      <c r="L93" s="77">
        <f t="array" ref="L93">IFERROR(INDEX(DATA!$AM$133:$AM$368,MATCH(1,(DATA!$D$133:$D$368=Topline!B93)*(DATA!$E$133:$E$368=Topline!D93),0)),"n/a")</f>
        <v>1.2517178116295101E-2</v>
      </c>
      <c r="R93" s="66"/>
      <c r="S93" s="66"/>
      <c r="T93" s="66"/>
      <c r="U93" s="66"/>
      <c r="V93" s="66"/>
      <c r="W93" s="66"/>
      <c r="X93" s="66"/>
      <c r="Y93" s="66"/>
    </row>
    <row r="94" spans="1:25" x14ac:dyDescent="0.2">
      <c r="A94" s="75" t="s">
        <v>19</v>
      </c>
      <c r="B94" s="66" t="s">
        <v>12</v>
      </c>
      <c r="C94" s="66" t="s">
        <v>9</v>
      </c>
      <c r="D94" s="66" t="s">
        <v>326</v>
      </c>
      <c r="E94" s="86">
        <f t="array" ref="E94">IFERROR(INDEX(DATA!$H$133:$H$368,MATCH(1,(DATA!$D$133:$D$368=Topline!B94)*(DATA!$E$133:$E$368=Topline!D94),0)),"n/a")</f>
        <v>2079552.74</v>
      </c>
      <c r="F94" s="77">
        <f t="array" ref="F94">IFERROR(INDEX(DATA!$I$133:$I$368,MATCH(1,(DATA!$D$133:$D$368=Topline!B94)*(DATA!$E$133:$E$368=Topline!D94),0)),"n/a")</f>
        <v>1.48025092263993E-3</v>
      </c>
      <c r="G94" s="86">
        <f t="array" ref="G94">IFERROR(INDEX(DATA!$R$133:$R$368,MATCH(1,(DATA!$D$133:$D$368=Topline!B94)*(DATA!$E$133:$E$368=Topline!D94),0)),"n/a")</f>
        <v>6777357.6299999999</v>
      </c>
      <c r="H94" s="77">
        <f t="array" ref="H94">IFERROR(INDEX(DATA!$S$133:$S$368,MATCH(1,(DATA!$D$133:$D$368=Topline!B94)*(DATA!$E$133:$E$368=Topline!D94),0)),"n/a")</f>
        <v>1.6405362617252599E-2</v>
      </c>
      <c r="I94" s="86">
        <f t="array" ref="I94">IFERROR(INDEX(DATA!$AB$133:$AB$368,MATCH(1,(DATA!$D$133:$D$368=Topline!B94)*(DATA!$E$133:$E$368=Topline!D94),0)),"n/a")</f>
        <v>12912785.220000001</v>
      </c>
      <c r="J94" s="77">
        <f t="array" ref="J94">IFERROR(INDEX(DATA!$AC$133:$AC$368,MATCH(1,(DATA!$D$133:$D$368=Topline!B94)*(DATA!$E$133:$E$368=Topline!D94),0)),"n/a")</f>
        <v>3.2586480789724898E-3</v>
      </c>
      <c r="K94" s="86">
        <f t="array" ref="K94">IFERROR(INDEX(DATA!$AL$133:$AL$368,MATCH(1,(DATA!$D$133:$D$368=Topline!B94)*(DATA!$E$133:$E$368=Topline!D94),0)),"n/a")</f>
        <v>25372585.68</v>
      </c>
      <c r="L94" s="77">
        <f t="array" ref="L94">IFERROR(INDEX(DATA!$AM$133:$AM$368,MATCH(1,(DATA!$D$133:$D$368=Topline!B94)*(DATA!$E$133:$E$368=Topline!D94),0)),"n/a")</f>
        <v>1.68908406928318E-2</v>
      </c>
      <c r="R94" s="66"/>
      <c r="S94" s="66"/>
      <c r="T94" s="66"/>
      <c r="U94" s="66"/>
      <c r="V94" s="66"/>
      <c r="W94" s="66"/>
      <c r="X94" s="66"/>
      <c r="Y94" s="66"/>
    </row>
    <row r="95" spans="1:25" x14ac:dyDescent="0.2">
      <c r="A95" s="75" t="s">
        <v>19</v>
      </c>
      <c r="B95" s="66" t="s">
        <v>12</v>
      </c>
      <c r="C95" s="66" t="s">
        <v>9</v>
      </c>
      <c r="D95" s="66" t="s">
        <v>327</v>
      </c>
      <c r="E95" s="86">
        <f t="array" ref="E95">IFERROR(INDEX(DATA!$H$133:$H$368,MATCH(1,(DATA!$D$133:$D$368=Topline!B95)*(DATA!$E$133:$E$368=Topline!D95),0)),"n/a")</f>
        <v>15993721.439999999</v>
      </c>
      <c r="F95" s="77">
        <f t="array" ref="F95">IFERROR(INDEX(DATA!$I$133:$I$368,MATCH(1,(DATA!$D$133:$D$368=Topline!B95)*(DATA!$E$133:$E$368=Topline!D95),0)),"n/a")</f>
        <v>3.8656782636663101E-3</v>
      </c>
      <c r="G95" s="86">
        <f t="array" ref="G95">IFERROR(INDEX(DATA!$R$133:$R$368,MATCH(1,(DATA!$D$133:$D$368=Topline!B95)*(DATA!$E$133:$E$368=Topline!D95),0)),"n/a")</f>
        <v>53446853.700000003</v>
      </c>
      <c r="H95" s="77">
        <f t="array" ref="H95">IFERROR(INDEX(DATA!$S$133:$S$368,MATCH(1,(DATA!$D$133:$D$368=Topline!B95)*(DATA!$E$133:$E$368=Topline!D95),0)),"n/a")</f>
        <v>2.6556788343613101E-2</v>
      </c>
      <c r="I95" s="86">
        <f t="array" ref="I95">IFERROR(INDEX(DATA!$AB$133:$AB$368,MATCH(1,(DATA!$D$133:$D$368=Topline!B95)*(DATA!$E$133:$E$368=Topline!D95),0)),"n/a")</f>
        <v>100194399.84</v>
      </c>
      <c r="J95" s="77">
        <f t="array" ref="J95">IFERROR(INDEX(DATA!$AC$133:$AC$368,MATCH(1,(DATA!$D$133:$D$368=Topline!B95)*(DATA!$E$133:$E$368=Topline!D95),0)),"n/a")</f>
        <v>3.7113391474966999E-3</v>
      </c>
      <c r="K95" s="86">
        <f t="array" ref="K95">IFERROR(INDEX(DATA!$AL$133:$AL$368,MATCH(1,(DATA!$D$133:$D$368=Topline!B95)*(DATA!$E$133:$E$368=Topline!D95),0)),"n/a")</f>
        <v>195685666.78999999</v>
      </c>
      <c r="L95" s="77">
        <f t="array" ref="L95">IFERROR(INDEX(DATA!$AM$133:$AM$368,MATCH(1,(DATA!$D$133:$D$368=Topline!B95)*(DATA!$E$133:$E$368=Topline!D95),0)),"n/a")</f>
        <v>1.0576363781983299E-2</v>
      </c>
      <c r="R95" s="66"/>
      <c r="S95" s="66"/>
      <c r="T95" s="66"/>
      <c r="U95" s="66"/>
      <c r="V95" s="66"/>
      <c r="W95" s="66"/>
      <c r="X95" s="66"/>
      <c r="Y95" s="66"/>
    </row>
    <row r="96" spans="1:25" x14ac:dyDescent="0.2">
      <c r="A96" s="75"/>
      <c r="E96" s="80"/>
      <c r="F96" s="77"/>
      <c r="G96" s="81"/>
      <c r="H96" s="77"/>
      <c r="I96" s="81"/>
      <c r="J96" s="82"/>
      <c r="K96" s="81"/>
      <c r="L96" s="77"/>
      <c r="R96" s="66"/>
      <c r="S96" s="66"/>
      <c r="T96" s="66"/>
      <c r="U96" s="66"/>
      <c r="V96" s="66"/>
      <c r="W96" s="66"/>
      <c r="X96" s="66"/>
      <c r="Y96" s="66"/>
    </row>
    <row r="97" spans="1:25" x14ac:dyDescent="0.2">
      <c r="A97" s="75" t="s">
        <v>19</v>
      </c>
      <c r="B97" s="66" t="s">
        <v>12</v>
      </c>
      <c r="C97" s="66" t="s">
        <v>25</v>
      </c>
      <c r="D97" s="66" t="s">
        <v>319</v>
      </c>
      <c r="E97" s="86">
        <f t="array" ref="E97">IFERROR(INDEX(DATA!$J$133:$J$368,MATCH(1,(DATA!$D$133:$D$368=Topline!B97)*(DATA!$E$133:$E$368=Topline!D97),0)),"n/a")</f>
        <v>3128845.25</v>
      </c>
      <c r="F97" s="77">
        <f t="array" ref="F97">IFERROR(INDEX(DATA!$K$133:$K$368,MATCH(1,(DATA!$D$133:$D$368=Topline!B97)*(DATA!$E$133:$E$368=Topline!D97),0)),"n/a")</f>
        <v>-2.5350255169630902E-2</v>
      </c>
      <c r="G97" s="86">
        <f t="array" ref="G97">IFERROR(INDEX(DATA!$T$133:$T$368,MATCH(1,(DATA!$D$133:$D$368=Topline!B97)*(DATA!$E$133:$E$368=Topline!D97),0)),"n/a")</f>
        <v>10305756.550000001</v>
      </c>
      <c r="H97" s="77">
        <f t="array" ref="H97">IFERROR(INDEX(DATA!$U$133:$U$368,MATCH(1,(DATA!$D$133:$D$368=Topline!B97)*(DATA!$E$133:$E$368=Topline!D97),0)),"n/a")</f>
        <v>-5.2821345519617402E-3</v>
      </c>
      <c r="I97" s="86">
        <f t="array" ref="I97">IFERROR(INDEX(DATA!$AD$133:$AD$368,MATCH(1,(DATA!$D$133:$D$368=Topline!B97)*(DATA!$E$133:$E$368=Topline!D97),0)),"n/a")</f>
        <v>19656907.949999999</v>
      </c>
      <c r="J97" s="77">
        <f t="array" ref="J97">IFERROR(INDEX(DATA!$AE$133:$AE$368,MATCH(1,(DATA!$D$133:$D$368=Topline!B97)*(DATA!$E$133:$E$368=Topline!D97),0)),"n/a")</f>
        <v>-1.50199956963234E-2</v>
      </c>
      <c r="K97" s="86">
        <f t="array" ref="K97">IFERROR(INDEX(DATA!$AN$133:$AN$368,MATCH(1,(DATA!$D$133:$D$368=Topline!B97)*(DATA!$E$133:$E$368=Topline!D97),0)),"n/a")</f>
        <v>38227379.359999999</v>
      </c>
      <c r="L97" s="77">
        <f t="array" ref="L97">IFERROR(INDEX(DATA!$AO$133:$AO$368,MATCH(1,(DATA!$D$133:$D$368=Topline!B97)*(DATA!$E$133:$E$368=Topline!D97),0)),"n/a")</f>
        <v>9.41562364276868E-3</v>
      </c>
      <c r="R97" s="66"/>
      <c r="S97" s="66"/>
      <c r="T97" s="66"/>
      <c r="U97" s="66"/>
      <c r="V97" s="66"/>
      <c r="W97" s="66"/>
      <c r="X97" s="66"/>
      <c r="Y97" s="66"/>
    </row>
    <row r="98" spans="1:25" x14ac:dyDescent="0.2">
      <c r="A98" s="75" t="s">
        <v>19</v>
      </c>
      <c r="B98" s="66" t="s">
        <v>12</v>
      </c>
      <c r="C98" s="66" t="s">
        <v>25</v>
      </c>
      <c r="D98" s="66" t="s">
        <v>320</v>
      </c>
      <c r="E98" s="86">
        <f t="array" ref="E98">IFERROR(INDEX(DATA!$J$133:$J$368,MATCH(1,(DATA!$D$133:$D$368=Topline!B98)*(DATA!$E$133:$E$368=Topline!D98),0)),"n/a")</f>
        <v>3891874.92</v>
      </c>
      <c r="F98" s="77">
        <f t="array" ref="F98">IFERROR(INDEX(DATA!$K$133:$K$368,MATCH(1,(DATA!$D$133:$D$368=Topline!B98)*(DATA!$E$133:$E$368=Topline!D98),0)),"n/a")</f>
        <v>-8.2681774696714994E-3</v>
      </c>
      <c r="G98" s="86">
        <f t="array" ref="G98">IFERROR(INDEX(DATA!$T$133:$T$368,MATCH(1,(DATA!$D$133:$D$368=Topline!B98)*(DATA!$E$133:$E$368=Topline!D98),0)),"n/a")</f>
        <v>12975609.74</v>
      </c>
      <c r="H98" s="77">
        <f t="array" ref="H98">IFERROR(INDEX(DATA!$U$133:$U$368,MATCH(1,(DATA!$D$133:$D$368=Topline!B98)*(DATA!$E$133:$E$368=Topline!D98),0)),"n/a")</f>
        <v>-1.46494563700227E-2</v>
      </c>
      <c r="I98" s="86">
        <f t="array" ref="I98">IFERROR(INDEX(DATA!$AD$133:$AD$368,MATCH(1,(DATA!$D$133:$D$368=Topline!B98)*(DATA!$E$133:$E$368=Topline!D98),0)),"n/a")</f>
        <v>24632377.050000001</v>
      </c>
      <c r="J98" s="77">
        <f t="array" ref="J98">IFERROR(INDEX(DATA!$AE$133:$AE$368,MATCH(1,(DATA!$D$133:$D$368=Topline!B98)*(DATA!$E$133:$E$368=Topline!D98),0)),"n/a")</f>
        <v>-2.6039714308733902E-2</v>
      </c>
      <c r="K98" s="86">
        <f t="array" ref="K98">IFERROR(INDEX(DATA!$AN$133:$AN$368,MATCH(1,(DATA!$D$133:$D$368=Topline!B98)*(DATA!$E$133:$E$368=Topline!D98),0)),"n/a")</f>
        <v>48905155.5</v>
      </c>
      <c r="L98" s="77">
        <f t="array" ref="L98">IFERROR(INDEX(DATA!$AO$133:$AO$368,MATCH(1,(DATA!$D$133:$D$368=Topline!B98)*(DATA!$E$133:$E$368=Topline!D98),0)),"n/a")</f>
        <v>-2.9064082229525001E-2</v>
      </c>
      <c r="R98" s="66"/>
      <c r="S98" s="66"/>
      <c r="T98" s="66"/>
      <c r="U98" s="66"/>
      <c r="V98" s="66"/>
      <c r="W98" s="66"/>
      <c r="X98" s="66"/>
      <c r="Y98" s="66"/>
    </row>
    <row r="99" spans="1:25" x14ac:dyDescent="0.2">
      <c r="A99" s="75" t="s">
        <v>19</v>
      </c>
      <c r="B99" s="66" t="s">
        <v>12</v>
      </c>
      <c r="C99" s="66" t="s">
        <v>25</v>
      </c>
      <c r="D99" s="66" t="s">
        <v>321</v>
      </c>
      <c r="E99" s="86">
        <f t="array" ref="E99">IFERROR(INDEX(DATA!$J$133:$J$368,MATCH(1,(DATA!$D$133:$D$368=Topline!B99)*(DATA!$E$133:$E$368=Topline!D99),0)),"n/a")</f>
        <v>2843552.89</v>
      </c>
      <c r="F99" s="77">
        <f t="array" ref="F99">IFERROR(INDEX(DATA!$K$133:$K$368,MATCH(1,(DATA!$D$133:$D$368=Topline!B99)*(DATA!$E$133:$E$368=Topline!D99),0)),"n/a")</f>
        <v>-1.40015862784473E-2</v>
      </c>
      <c r="G99" s="86">
        <f t="array" ref="G99">IFERROR(INDEX(DATA!$T$133:$T$368,MATCH(1,(DATA!$D$133:$D$368=Topline!B99)*(DATA!$E$133:$E$368=Topline!D99),0)),"n/a")</f>
        <v>9058936.6899999995</v>
      </c>
      <c r="H99" s="77">
        <f t="array" ref="H99">IFERROR(INDEX(DATA!$U$133:$U$368,MATCH(1,(DATA!$D$133:$D$368=Topline!B99)*(DATA!$E$133:$E$368=Topline!D99),0)),"n/a")</f>
        <v>8.4536172845849696E-4</v>
      </c>
      <c r="I99" s="86">
        <f t="array" ref="I99">IFERROR(INDEX(DATA!$AD$133:$AD$368,MATCH(1,(DATA!$D$133:$D$368=Topline!B99)*(DATA!$E$133:$E$368=Topline!D99),0)),"n/a")</f>
        <v>17110855.379999999</v>
      </c>
      <c r="J99" s="77">
        <f t="array" ref="J99">IFERROR(INDEX(DATA!$AE$133:$AE$368,MATCH(1,(DATA!$D$133:$D$368=Topline!B99)*(DATA!$E$133:$E$368=Topline!D99),0)),"n/a")</f>
        <v>-2.94969441869729E-2</v>
      </c>
      <c r="K99" s="86">
        <f t="array" ref="K99">IFERROR(INDEX(DATA!$AN$133:$AN$368,MATCH(1,(DATA!$D$133:$D$368=Topline!B99)*(DATA!$E$133:$E$368=Topline!D99),0)),"n/a")</f>
        <v>33984345.329999998</v>
      </c>
      <c r="L99" s="77">
        <f t="array" ref="L99">IFERROR(INDEX(DATA!$AO$133:$AO$368,MATCH(1,(DATA!$D$133:$D$368=Topline!B99)*(DATA!$E$133:$E$368=Topline!D99),0)),"n/a")</f>
        <v>-2.4393692074818101E-2</v>
      </c>
      <c r="R99" s="66"/>
      <c r="S99" s="66"/>
      <c r="T99" s="66"/>
      <c r="U99" s="66"/>
      <c r="V99" s="66"/>
      <c r="W99" s="66"/>
      <c r="X99" s="66"/>
      <c r="Y99" s="66"/>
    </row>
    <row r="100" spans="1:25" x14ac:dyDescent="0.2">
      <c r="A100" s="75" t="s">
        <v>19</v>
      </c>
      <c r="B100" s="66" t="s">
        <v>12</v>
      </c>
      <c r="C100" s="66" t="s">
        <v>25</v>
      </c>
      <c r="D100" s="66" t="s">
        <v>322</v>
      </c>
      <c r="E100" s="86">
        <f t="array" ref="E100">IFERROR(INDEX(DATA!$J$133:$J$368,MATCH(1,(DATA!$D$133:$D$368=Topline!B100)*(DATA!$E$133:$E$368=Topline!D100),0)),"n/a")</f>
        <v>5420899.5300000003</v>
      </c>
      <c r="F100" s="77">
        <f t="array" ref="F100">IFERROR(INDEX(DATA!$K$133:$K$368,MATCH(1,(DATA!$D$133:$D$368=Topline!B100)*(DATA!$E$133:$E$368=Topline!D100),0)),"n/a")</f>
        <v>4.35669658312191E-2</v>
      </c>
      <c r="G100" s="86">
        <f t="array" ref="G100">IFERROR(INDEX(DATA!$T$133:$T$368,MATCH(1,(DATA!$D$133:$D$368=Topline!B100)*(DATA!$E$133:$E$368=Topline!D100),0)),"n/a")</f>
        <v>18115765.27</v>
      </c>
      <c r="H100" s="77">
        <f t="array" ref="H100">IFERROR(INDEX(DATA!$U$133:$U$368,MATCH(1,(DATA!$D$133:$D$368=Topline!B100)*(DATA!$E$133:$E$368=Topline!D100),0)),"n/a")</f>
        <v>6.2899107035132198E-2</v>
      </c>
      <c r="I100" s="86">
        <f t="array" ref="I100">IFERROR(INDEX(DATA!$AD$133:$AD$368,MATCH(1,(DATA!$D$133:$D$368=Topline!B100)*(DATA!$E$133:$E$368=Topline!D100),0)),"n/a")</f>
        <v>33790183.57</v>
      </c>
      <c r="J100" s="77">
        <f t="array" ref="J100">IFERROR(INDEX(DATA!$AE$133:$AE$368,MATCH(1,(DATA!$D$133:$D$368=Topline!B100)*(DATA!$E$133:$E$368=Topline!D100),0)),"n/a")</f>
        <v>3.0765604827401899E-2</v>
      </c>
      <c r="K100" s="86">
        <f t="array" ref="K100">IFERROR(INDEX(DATA!$AN$133:$AN$368,MATCH(1,(DATA!$D$133:$D$368=Topline!B100)*(DATA!$E$133:$E$368=Topline!D100),0)),"n/a")</f>
        <v>64204709.880000003</v>
      </c>
      <c r="L100" s="77">
        <f t="array" ref="L100">IFERROR(INDEX(DATA!$AO$133:$AO$368,MATCH(1,(DATA!$D$133:$D$368=Topline!B100)*(DATA!$E$133:$E$368=Topline!D100),0)),"n/a")</f>
        <v>2.5229853595755299E-2</v>
      </c>
      <c r="R100" s="66"/>
      <c r="S100" s="66"/>
      <c r="T100" s="66"/>
      <c r="U100" s="66"/>
      <c r="V100" s="66"/>
      <c r="W100" s="66"/>
      <c r="X100" s="66"/>
      <c r="Y100" s="66"/>
    </row>
    <row r="101" spans="1:25" x14ac:dyDescent="0.2">
      <c r="A101" s="75" t="s">
        <v>19</v>
      </c>
      <c r="B101" s="66" t="s">
        <v>12</v>
      </c>
      <c r="C101" s="66" t="s">
        <v>25</v>
      </c>
      <c r="D101" s="66" t="s">
        <v>323</v>
      </c>
      <c r="E101" s="86">
        <f t="array" ref="E101">IFERROR(INDEX(DATA!$J$133:$J$368,MATCH(1,(DATA!$D$133:$D$368=Topline!B101)*(DATA!$E$133:$E$368=Topline!D101),0)),"n/a")</f>
        <v>1828904.43</v>
      </c>
      <c r="F101" s="77">
        <f t="array" ref="F101">IFERROR(INDEX(DATA!$K$133:$K$368,MATCH(1,(DATA!$D$133:$D$368=Topline!B101)*(DATA!$E$133:$E$368=Topline!D101),0)),"n/a")</f>
        <v>-3.7307920261054103E-2</v>
      </c>
      <c r="G101" s="86">
        <f t="array" ref="G101">IFERROR(INDEX(DATA!$T$133:$T$368,MATCH(1,(DATA!$D$133:$D$368=Topline!B101)*(DATA!$E$133:$E$368=Topline!D101),0)),"n/a")</f>
        <v>6440450.9900000002</v>
      </c>
      <c r="H101" s="77">
        <f t="array" ref="H101">IFERROR(INDEX(DATA!$U$133:$U$368,MATCH(1,(DATA!$D$133:$D$368=Topline!B101)*(DATA!$E$133:$E$368=Topline!D101),0)),"n/a")</f>
        <v>5.2999526483807399E-3</v>
      </c>
      <c r="I101" s="86">
        <f t="array" ref="I101">IFERROR(INDEX(DATA!$AD$133:$AD$368,MATCH(1,(DATA!$D$133:$D$368=Topline!B101)*(DATA!$E$133:$E$368=Topline!D101),0)),"n/a")</f>
        <v>12324332.359999999</v>
      </c>
      <c r="J101" s="77">
        <f t="array" ref="J101">IFERROR(INDEX(DATA!$AE$133:$AE$368,MATCH(1,(DATA!$D$133:$D$368=Topline!B101)*(DATA!$E$133:$E$368=Topline!D101),0)),"n/a")</f>
        <v>2.5299500530299002E-2</v>
      </c>
      <c r="K101" s="86">
        <f t="array" ref="K101">IFERROR(INDEX(DATA!$AN$133:$AN$368,MATCH(1,(DATA!$D$133:$D$368=Topline!B101)*(DATA!$E$133:$E$368=Topline!D101),0)),"n/a")</f>
        <v>24151767.280000001</v>
      </c>
      <c r="L101" s="77">
        <f t="array" ref="L101">IFERROR(INDEX(DATA!$AO$133:$AO$368,MATCH(1,(DATA!$D$133:$D$368=Topline!B101)*(DATA!$E$133:$E$368=Topline!D101),0)),"n/a")</f>
        <v>8.5105430345609103E-3</v>
      </c>
      <c r="R101" s="66"/>
      <c r="S101" s="66"/>
      <c r="T101" s="66"/>
      <c r="U101" s="66"/>
      <c r="V101" s="66"/>
      <c r="W101" s="66"/>
      <c r="X101" s="66"/>
      <c r="Y101" s="66"/>
    </row>
    <row r="102" spans="1:25" x14ac:dyDescent="0.2">
      <c r="A102" s="75" t="s">
        <v>19</v>
      </c>
      <c r="B102" s="66" t="s">
        <v>12</v>
      </c>
      <c r="C102" s="66" t="s">
        <v>25</v>
      </c>
      <c r="D102" s="66" t="s">
        <v>324</v>
      </c>
      <c r="E102" s="86">
        <f t="array" ref="E102">IFERROR(INDEX(DATA!$J$133:$J$368,MATCH(1,(DATA!$D$133:$D$368=Topline!B102)*(DATA!$E$133:$E$368=Topline!D102),0)),"n/a")</f>
        <v>2225660.9300000002</v>
      </c>
      <c r="F102" s="77">
        <f t="array" ref="F102">IFERROR(INDEX(DATA!$K$133:$K$368,MATCH(1,(DATA!$D$133:$D$368=Topline!B102)*(DATA!$E$133:$E$368=Topline!D102),0)),"n/a")</f>
        <v>-5.26698464409475E-2</v>
      </c>
      <c r="G102" s="86">
        <f t="array" ref="G102">IFERROR(INDEX(DATA!$T$133:$T$368,MATCH(1,(DATA!$D$133:$D$368=Topline!B102)*(DATA!$E$133:$E$368=Topline!D102),0)),"n/a")</f>
        <v>6972578.6200000001</v>
      </c>
      <c r="H102" s="77">
        <f t="array" ref="H102">IFERROR(INDEX(DATA!$U$133:$U$368,MATCH(1,(DATA!$D$133:$D$368=Topline!B102)*(DATA!$E$133:$E$368=Topline!D102),0)),"n/a")</f>
        <v>-3.88244949917117E-2</v>
      </c>
      <c r="I102" s="86">
        <f t="array" ref="I102">IFERROR(INDEX(DATA!$AD$133:$AD$368,MATCH(1,(DATA!$D$133:$D$368=Topline!B102)*(DATA!$E$133:$E$368=Topline!D102),0)),"n/a")</f>
        <v>13559291.390000001</v>
      </c>
      <c r="J102" s="77">
        <f t="array" ref="J102">IFERROR(INDEX(DATA!$AE$133:$AE$368,MATCH(1,(DATA!$D$133:$D$368=Topline!B102)*(DATA!$E$133:$E$368=Topline!D102),0)),"n/a")</f>
        <v>-4.9032978672571302E-2</v>
      </c>
      <c r="K102" s="86">
        <f t="array" ref="K102">IFERROR(INDEX(DATA!$AN$133:$AN$368,MATCH(1,(DATA!$D$133:$D$368=Topline!B102)*(DATA!$E$133:$E$368=Topline!D102),0)),"n/a")</f>
        <v>27698595.989999998</v>
      </c>
      <c r="L102" s="77">
        <f t="array" ref="L102">IFERROR(INDEX(DATA!$AO$133:$AO$368,MATCH(1,(DATA!$D$133:$D$368=Topline!B102)*(DATA!$E$133:$E$368=Topline!D102),0)),"n/a")</f>
        <v>-4.4378330703317197E-2</v>
      </c>
      <c r="R102" s="66"/>
      <c r="S102" s="66"/>
      <c r="T102" s="66"/>
      <c r="U102" s="66"/>
      <c r="V102" s="66"/>
      <c r="W102" s="66"/>
      <c r="X102" s="66"/>
      <c r="Y102" s="66"/>
    </row>
    <row r="103" spans="1:25" x14ac:dyDescent="0.2">
      <c r="A103" s="75" t="s">
        <v>19</v>
      </c>
      <c r="B103" s="66" t="s">
        <v>12</v>
      </c>
      <c r="C103" s="66" t="s">
        <v>25</v>
      </c>
      <c r="D103" s="66" t="s">
        <v>325</v>
      </c>
      <c r="E103" s="86">
        <f t="array" ref="E103">IFERROR(INDEX(DATA!$J$133:$J$368,MATCH(1,(DATA!$D$133:$D$368=Topline!B103)*(DATA!$E$133:$E$368=Topline!D103),0)),"n/a")</f>
        <v>3257442.93</v>
      </c>
      <c r="F103" s="77">
        <f t="array" ref="F103">IFERROR(INDEX(DATA!$K$133:$K$368,MATCH(1,(DATA!$D$133:$D$368=Topline!B103)*(DATA!$E$133:$E$368=Topline!D103),0)),"n/a")</f>
        <v>4.3136925339449801E-2</v>
      </c>
      <c r="G103" s="86">
        <f t="array" ref="G103">IFERROR(INDEX(DATA!$T$133:$T$368,MATCH(1,(DATA!$D$133:$D$368=Topline!B103)*(DATA!$E$133:$E$368=Topline!D103),0)),"n/a")</f>
        <v>10345563.5</v>
      </c>
      <c r="H103" s="77">
        <f t="array" ref="H103">IFERROR(INDEX(DATA!$U$133:$U$368,MATCH(1,(DATA!$D$133:$D$368=Topline!B103)*(DATA!$E$133:$E$368=Topline!D103),0)),"n/a")</f>
        <v>1.8193796488324501E-2</v>
      </c>
      <c r="I103" s="86">
        <f t="array" ref="I103">IFERROR(INDEX(DATA!$AD$133:$AD$368,MATCH(1,(DATA!$D$133:$D$368=Topline!B103)*(DATA!$E$133:$E$368=Topline!D103),0)),"n/a")</f>
        <v>19452114.640000001</v>
      </c>
      <c r="J103" s="77">
        <f t="array" ref="J103">IFERROR(INDEX(DATA!$AE$133:$AE$368,MATCH(1,(DATA!$D$133:$D$368=Topline!B103)*(DATA!$E$133:$E$368=Topline!D103),0)),"n/a")</f>
        <v>-2.54553269225944E-3</v>
      </c>
      <c r="K103" s="86">
        <f t="array" ref="K103">IFERROR(INDEX(DATA!$AN$133:$AN$368,MATCH(1,(DATA!$D$133:$D$368=Topline!B103)*(DATA!$E$133:$E$368=Topline!D103),0)),"n/a")</f>
        <v>38363964.719999999</v>
      </c>
      <c r="L103" s="77">
        <f t="array" ref="L103">IFERROR(INDEX(DATA!$AO$133:$AO$368,MATCH(1,(DATA!$D$133:$D$368=Topline!B103)*(DATA!$E$133:$E$368=Topline!D103),0)),"n/a")</f>
        <v>1.0984608484367201E-2</v>
      </c>
      <c r="R103" s="66"/>
      <c r="S103" s="66"/>
      <c r="T103" s="66"/>
      <c r="U103" s="66"/>
      <c r="V103" s="66"/>
      <c r="W103" s="66"/>
      <c r="X103" s="66"/>
      <c r="Y103" s="66"/>
    </row>
    <row r="104" spans="1:25" x14ac:dyDescent="0.2">
      <c r="A104" s="75" t="s">
        <v>19</v>
      </c>
      <c r="B104" s="66" t="s">
        <v>12</v>
      </c>
      <c r="C104" s="66" t="s">
        <v>25</v>
      </c>
      <c r="D104" s="66" t="s">
        <v>326</v>
      </c>
      <c r="E104" s="86">
        <f t="array" ref="E104">IFERROR(INDEX(DATA!$J$133:$J$368,MATCH(1,(DATA!$D$133:$D$368=Topline!B104)*(DATA!$E$133:$E$368=Topline!D104),0)),"n/a")</f>
        <v>3478061.59</v>
      </c>
      <c r="F104" s="77">
        <f t="array" ref="F104">IFERROR(INDEX(DATA!$K$133:$K$368,MATCH(1,(DATA!$D$133:$D$368=Topline!B104)*(DATA!$E$133:$E$368=Topline!D104),0)),"n/a")</f>
        <v>-5.4368248943030599E-2</v>
      </c>
      <c r="G104" s="86">
        <f t="array" ref="G104">IFERROR(INDEX(DATA!$T$133:$T$368,MATCH(1,(DATA!$D$133:$D$368=Topline!B104)*(DATA!$E$133:$E$368=Topline!D104),0)),"n/a")</f>
        <v>11311119.25</v>
      </c>
      <c r="H104" s="77">
        <f t="array" ref="H104">IFERROR(INDEX(DATA!$U$133:$U$368,MATCH(1,(DATA!$D$133:$D$368=Topline!B104)*(DATA!$E$133:$E$368=Topline!D104),0)),"n/a")</f>
        <v>-4.1990707888911502E-2</v>
      </c>
      <c r="I104" s="86">
        <f t="array" ref="I104">IFERROR(INDEX(DATA!$AD$133:$AD$368,MATCH(1,(DATA!$D$133:$D$368=Topline!B104)*(DATA!$E$133:$E$368=Topline!D104),0)),"n/a")</f>
        <v>21694492.890000001</v>
      </c>
      <c r="J104" s="77">
        <f t="array" ref="J104">IFERROR(INDEX(DATA!$AE$133:$AE$368,MATCH(1,(DATA!$D$133:$D$368=Topline!B104)*(DATA!$E$133:$E$368=Topline!D104),0)),"n/a")</f>
        <v>-4.7370787828977003E-2</v>
      </c>
      <c r="K104" s="86">
        <f t="array" ref="K104">IFERROR(INDEX(DATA!$AN$133:$AN$368,MATCH(1,(DATA!$D$133:$D$368=Topline!B104)*(DATA!$E$133:$E$368=Topline!D104),0)),"n/a")</f>
        <v>43244289.049999997</v>
      </c>
      <c r="L104" s="77">
        <f t="array" ref="L104">IFERROR(INDEX(DATA!$AO$133:$AO$368,MATCH(1,(DATA!$D$133:$D$368=Topline!B104)*(DATA!$E$133:$E$368=Topline!D104),0)),"n/a")</f>
        <v>-2.28518868937009E-2</v>
      </c>
      <c r="R104" s="66"/>
      <c r="S104" s="66"/>
      <c r="T104" s="66"/>
      <c r="U104" s="66"/>
      <c r="V104" s="66"/>
      <c r="W104" s="66"/>
      <c r="X104" s="66"/>
      <c r="Y104" s="66"/>
    </row>
    <row r="105" spans="1:25" x14ac:dyDescent="0.2">
      <c r="A105" s="75" t="s">
        <v>19</v>
      </c>
      <c r="B105" s="66" t="s">
        <v>12</v>
      </c>
      <c r="C105" s="66" t="s">
        <v>25</v>
      </c>
      <c r="D105" s="66" t="s">
        <v>327</v>
      </c>
      <c r="E105" s="86">
        <f t="array" ref="E105">IFERROR(INDEX(DATA!$J$133:$J$368,MATCH(1,(DATA!$D$133:$D$368=Topline!B105)*(DATA!$E$133:$E$368=Topline!D105),0)),"n/a")</f>
        <v>26075242.399999999</v>
      </c>
      <c r="F105" s="77">
        <f t="array" ref="F105">IFERROR(INDEX(DATA!$K$133:$K$368,MATCH(1,(DATA!$D$133:$D$368=Topline!B105)*(DATA!$E$133:$E$368=Topline!D105),0)),"n/a")</f>
        <v>-7.1498429407898202E-3</v>
      </c>
      <c r="G105" s="86">
        <f t="array" ref="G105">IFERROR(INDEX(DATA!$T$133:$T$368,MATCH(1,(DATA!$D$133:$D$368=Topline!B105)*(DATA!$E$133:$E$368=Topline!D105),0)),"n/a")</f>
        <v>85525780.680000007</v>
      </c>
      <c r="H105" s="77">
        <f t="array" ref="H105">IFERROR(INDEX(DATA!$U$133:$U$368,MATCH(1,(DATA!$D$133:$D$368=Topline!B105)*(DATA!$E$133:$E$368=Topline!D105),0)),"n/a")</f>
        <v>3.2074723378223298E-3</v>
      </c>
      <c r="I105" s="86">
        <f t="array" ref="I105">IFERROR(INDEX(DATA!$AD$133:$AD$368,MATCH(1,(DATA!$D$133:$D$368=Topline!B105)*(DATA!$E$133:$E$368=Topline!D105),0)),"n/a")</f>
        <v>162220555.09</v>
      </c>
      <c r="J105" s="77">
        <f t="array" ref="J105">IFERROR(INDEX(DATA!$AE$133:$AE$368,MATCH(1,(DATA!$D$133:$D$368=Topline!B105)*(DATA!$E$133:$E$368=Topline!D105),0)),"n/a")</f>
        <v>-1.21383618108356E-2</v>
      </c>
      <c r="K105" s="86">
        <f t="array" ref="K105">IFERROR(INDEX(DATA!$AN$133:$AN$368,MATCH(1,(DATA!$D$133:$D$368=Topline!B105)*(DATA!$E$133:$E$368=Topline!D105),0)),"n/a")</f>
        <v>318780207.20999998</v>
      </c>
      <c r="L105" s="77">
        <f t="array" ref="L105">IFERROR(INDEX(DATA!$AO$133:$AO$368,MATCH(1,(DATA!$D$133:$D$368=Topline!B105)*(DATA!$E$133:$E$368=Topline!D105),0)),"n/a")</f>
        <v>-6.4022294212971098E-3</v>
      </c>
      <c r="R105" s="66"/>
      <c r="S105" s="66"/>
      <c r="T105" s="66"/>
      <c r="U105" s="66"/>
      <c r="V105" s="66"/>
      <c r="W105" s="66"/>
      <c r="X105" s="66"/>
      <c r="Y105" s="66"/>
    </row>
    <row r="106" spans="1:25" x14ac:dyDescent="0.2">
      <c r="A106" s="75"/>
      <c r="E106" s="80"/>
      <c r="F106" s="77"/>
      <c r="G106" s="81"/>
      <c r="H106" s="77"/>
      <c r="I106" s="81"/>
      <c r="J106" s="82"/>
      <c r="K106" s="81"/>
      <c r="L106" s="77"/>
      <c r="R106" s="66"/>
      <c r="S106" s="66"/>
      <c r="T106" s="66"/>
      <c r="U106" s="66"/>
      <c r="V106" s="66"/>
      <c r="W106" s="66"/>
      <c r="X106" s="66"/>
      <c r="Y106" s="66"/>
    </row>
    <row r="107" spans="1:25" x14ac:dyDescent="0.2">
      <c r="A107" s="75" t="s">
        <v>19</v>
      </c>
      <c r="B107" s="66" t="s">
        <v>12</v>
      </c>
      <c r="C107" s="66" t="s">
        <v>10</v>
      </c>
      <c r="D107" s="66" t="s">
        <v>319</v>
      </c>
      <c r="E107" s="87">
        <f t="array" ref="E107">IFERROR(INDEX(DATA!$L$133:$L$368,MATCH(1,(DATA!$D$133:$D$368=Topline!B107)*(DATA!$E$133:$E$368=Topline!D107),0)),"n/a")</f>
        <v>3.8468010035582898</v>
      </c>
      <c r="F107" s="77">
        <f t="array" ref="F107">IFERROR(INDEX(DATA!$M$133:$M$368,MATCH(1,(DATA!$D$133:$D$368=Topline!B107)*(DATA!$E$133:$E$368=Topline!D107),0)),"n/a")</f>
        <v>1.59787361183053E-2</v>
      </c>
      <c r="G107" s="87">
        <f t="array" ref="G107">IFERROR(INDEX(DATA!$V$133:$V$368,MATCH(1,(DATA!$D$133:$D$368=Topline!B107)*(DATA!$E$133:$E$368=Topline!D107),0)),"n/a")</f>
        <v>3.9227281567694101</v>
      </c>
      <c r="H107" s="77">
        <f t="array" ref="H107">IFERROR(INDEX(DATA!$W$133:$W$368,MATCH(1,(DATA!$D$133:$D$368=Topline!B107)*(DATA!$E$133:$E$368=Topline!D107),0)),"n/a")</f>
        <v>3.49775903349656E-2</v>
      </c>
      <c r="I107" s="87">
        <f t="array" ref="I107">IFERROR(INDEX(DATA!$AF$133:$AF$368,MATCH(1,(DATA!$D$133:$D$368=Topline!B107)*(DATA!$E$133:$E$368=Topline!D107),0)),"n/a")</f>
        <v>3.90037663711357</v>
      </c>
      <c r="J107" s="77">
        <f t="array" ref="J107">IFERROR(INDEX(DATA!$AG$133:$AG$368,MATCH(1,(DATA!$D$133:$D$368=Topline!B107)*(DATA!$E$133:$E$368=Topline!D107),0)),"n/a")</f>
        <v>3.3871883434067697E-2</v>
      </c>
      <c r="K107" s="87">
        <f t="array" ref="K107">IFERROR(INDEX(DATA!$AP$133:$AP$368,MATCH(1,(DATA!$D$133:$D$368=Topline!B107)*(DATA!$E$133:$E$368=Topline!D107),0)),"n/a")</f>
        <v>3.8417733326088901</v>
      </c>
      <c r="L107" s="77">
        <f t="array" ref="L107">IFERROR(INDEX(DATA!$AQ$133:$AQ$368,MATCH(1,(DATA!$D$133:$D$368=Topline!B107)*(DATA!$E$133:$E$368=Topline!D107),0)),"n/a")</f>
        <v>1.1331680134478401E-2</v>
      </c>
      <c r="R107" s="66"/>
      <c r="S107" s="66"/>
      <c r="T107" s="66"/>
      <c r="U107" s="66"/>
      <c r="V107" s="66"/>
      <c r="W107" s="66"/>
      <c r="X107" s="66"/>
      <c r="Y107" s="66"/>
    </row>
    <row r="108" spans="1:25" x14ac:dyDescent="0.2">
      <c r="A108" s="75" t="s">
        <v>19</v>
      </c>
      <c r="B108" s="66" t="s">
        <v>12</v>
      </c>
      <c r="C108" s="66" t="s">
        <v>10</v>
      </c>
      <c r="D108" s="66" t="s">
        <v>320</v>
      </c>
      <c r="E108" s="87">
        <f t="array" ref="E108">IFERROR(INDEX(DATA!$L$133:$L$368,MATCH(1,(DATA!$D$133:$D$368=Topline!B108)*(DATA!$E$133:$E$368=Topline!D108),0)),"n/a")</f>
        <v>3.5037422881731999</v>
      </c>
      <c r="F108" s="77">
        <f t="array" ref="F108">IFERROR(INDEX(DATA!$M$133:$M$368,MATCH(1,(DATA!$D$133:$D$368=Topline!B108)*(DATA!$E$133:$E$368=Topline!D108),0)),"n/a")</f>
        <v>-8.3616269985358291E-3</v>
      </c>
      <c r="G108" s="87">
        <f t="array" ref="G108">IFERROR(INDEX(DATA!$V$133:$V$368,MATCH(1,(DATA!$D$133:$D$368=Topline!B108)*(DATA!$E$133:$E$368=Topline!D108),0)),"n/a")</f>
        <v>3.5184834686267901</v>
      </c>
      <c r="H108" s="77">
        <f t="array" ref="H108">IFERROR(INDEX(DATA!$W$133:$W$368,MATCH(1,(DATA!$D$133:$D$368=Topline!B108)*(DATA!$E$133:$E$368=Topline!D108),0)),"n/a")</f>
        <v>9.8450650976798903E-3</v>
      </c>
      <c r="I108" s="87">
        <f t="array" ref="I108">IFERROR(INDEX(DATA!$AF$133:$AF$368,MATCH(1,(DATA!$D$133:$D$368=Topline!B108)*(DATA!$E$133:$E$368=Topline!D108),0)),"n/a")</f>
        <v>3.5096324326627499</v>
      </c>
      <c r="J108" s="77">
        <f t="array" ref="J108">IFERROR(INDEX(DATA!$AG$133:$AG$368,MATCH(1,(DATA!$D$133:$D$368=Topline!B108)*(DATA!$E$133:$E$368=Topline!D108),0)),"n/a")</f>
        <v>2.7017601242739502E-3</v>
      </c>
      <c r="K108" s="87">
        <f t="array" ref="K108">IFERROR(INDEX(DATA!$AP$133:$AP$368,MATCH(1,(DATA!$D$133:$D$368=Topline!B108)*(DATA!$E$133:$E$368=Topline!D108),0)),"n/a")</f>
        <v>3.5295639615017702</v>
      </c>
      <c r="L108" s="77">
        <f t="array" ref="L108">IFERROR(INDEX(DATA!$AQ$133:$AQ$368,MATCH(1,(DATA!$D$133:$D$368=Topline!B108)*(DATA!$E$133:$E$368=Topline!D108),0)),"n/a")</f>
        <v>6.0571992448450801E-3</v>
      </c>
      <c r="R108" s="66"/>
      <c r="S108" s="66"/>
      <c r="T108" s="66"/>
      <c r="U108" s="66"/>
      <c r="V108" s="66"/>
      <c r="W108" s="66"/>
      <c r="X108" s="66"/>
      <c r="Y108" s="66"/>
    </row>
    <row r="109" spans="1:25" x14ac:dyDescent="0.2">
      <c r="A109" s="75" t="s">
        <v>19</v>
      </c>
      <c r="B109" s="66" t="s">
        <v>12</v>
      </c>
      <c r="C109" s="66" t="s">
        <v>10</v>
      </c>
      <c r="D109" s="66" t="s">
        <v>321</v>
      </c>
      <c r="E109" s="87">
        <f t="array" ref="E109">IFERROR(INDEX(DATA!$L$133:$L$368,MATCH(1,(DATA!$D$133:$D$368=Topline!B109)*(DATA!$E$133:$E$368=Topline!D109),0)),"n/a")</f>
        <v>3.54205929748677</v>
      </c>
      <c r="F109" s="77">
        <f t="array" ref="F109">IFERROR(INDEX(DATA!$M$133:$M$368,MATCH(1,(DATA!$D$133:$D$368=Topline!B109)*(DATA!$E$133:$E$368=Topline!D109),0)),"n/a")</f>
        <v>-7.2019782851644202E-3</v>
      </c>
      <c r="G109" s="87">
        <f t="array" ref="G109">IFERROR(INDEX(DATA!$V$133:$V$368,MATCH(1,(DATA!$D$133:$D$368=Topline!B109)*(DATA!$E$133:$E$368=Topline!D109),0)),"n/a")</f>
        <v>3.59373135625136</v>
      </c>
      <c r="H109" s="77">
        <f t="array" ref="H109">IFERROR(INDEX(DATA!$W$133:$W$368,MATCH(1,(DATA!$D$133:$D$368=Topline!B109)*(DATA!$E$133:$E$368=Topline!D109),0)),"n/a")</f>
        <v>-5.7625330802105199E-3</v>
      </c>
      <c r="I109" s="87">
        <f t="array" ref="I109">IFERROR(INDEX(DATA!$AF$133:$AF$368,MATCH(1,(DATA!$D$133:$D$368=Topline!B109)*(DATA!$E$133:$E$368=Topline!D109),0)),"n/a")</f>
        <v>3.6098891188518798</v>
      </c>
      <c r="J109" s="77">
        <f t="array" ref="J109">IFERROR(INDEX(DATA!$AG$133:$AG$368,MATCH(1,(DATA!$D$133:$D$368=Topline!B109)*(DATA!$E$133:$E$368=Topline!D109),0)),"n/a")</f>
        <v>-2.4174477149049001E-3</v>
      </c>
      <c r="K109" s="87">
        <f t="array" ref="K109">IFERROR(INDEX(DATA!$AP$133:$AP$368,MATCH(1,(DATA!$D$133:$D$368=Topline!B109)*(DATA!$E$133:$E$368=Topline!D109),0)),"n/a")</f>
        <v>3.6134441367918799</v>
      </c>
      <c r="L109" s="77">
        <f t="array" ref="L109">IFERROR(INDEX(DATA!$AQ$133:$AQ$368,MATCH(1,(DATA!$D$133:$D$368=Topline!B109)*(DATA!$E$133:$E$368=Topline!D109),0)),"n/a")</f>
        <v>-1.2294334610962699E-2</v>
      </c>
      <c r="R109" s="66"/>
      <c r="S109" s="66"/>
      <c r="T109" s="66"/>
      <c r="U109" s="66"/>
      <c r="V109" s="66"/>
      <c r="W109" s="66"/>
      <c r="X109" s="66"/>
      <c r="Y109" s="66"/>
    </row>
    <row r="110" spans="1:25" x14ac:dyDescent="0.2">
      <c r="A110" s="75" t="s">
        <v>19</v>
      </c>
      <c r="B110" s="66" t="s">
        <v>12</v>
      </c>
      <c r="C110" s="66" t="s">
        <v>10</v>
      </c>
      <c r="D110" s="66" t="s">
        <v>322</v>
      </c>
      <c r="E110" s="87">
        <f t="array" ref="E110">IFERROR(INDEX(DATA!$L$133:$L$368,MATCH(1,(DATA!$D$133:$D$368=Topline!B110)*(DATA!$E$133:$E$368=Topline!D110),0)),"n/a")</f>
        <v>3.4675504382196598</v>
      </c>
      <c r="F110" s="77">
        <f t="array" ref="F110">IFERROR(INDEX(DATA!$M$133:$M$368,MATCH(1,(DATA!$D$133:$D$368=Topline!B110)*(DATA!$E$133:$E$368=Topline!D110),0)),"n/a")</f>
        <v>-4.2894604361957602E-3</v>
      </c>
      <c r="G110" s="87">
        <f t="array" ref="G110">IFERROR(INDEX(DATA!$V$133:$V$368,MATCH(1,(DATA!$D$133:$D$368=Topline!B110)*(DATA!$E$133:$E$368=Topline!D110),0)),"n/a")</f>
        <v>3.4367862280830899</v>
      </c>
      <c r="H110" s="77">
        <f t="array" ref="H110">IFERROR(INDEX(DATA!$W$133:$W$368,MATCH(1,(DATA!$D$133:$D$368=Topline!B110)*(DATA!$E$133:$E$368=Topline!D110),0)),"n/a")</f>
        <v>-3.4863340624808399E-2</v>
      </c>
      <c r="I110" s="87">
        <f t="array" ref="I110">IFERROR(INDEX(DATA!$AF$133:$AF$368,MATCH(1,(DATA!$D$133:$D$368=Topline!B110)*(DATA!$E$133:$E$368=Topline!D110),0)),"n/a")</f>
        <v>3.4531036368550199</v>
      </c>
      <c r="J110" s="77">
        <f t="array" ref="J110">IFERROR(INDEX(DATA!$AG$133:$AG$368,MATCH(1,(DATA!$D$133:$D$368=Topline!B110)*(DATA!$E$133:$E$368=Topline!D110),0)),"n/a")</f>
        <v>-3.39859573546889E-2</v>
      </c>
      <c r="K110" s="87">
        <f t="array" ref="K110">IFERROR(INDEX(DATA!$AP$133:$AP$368,MATCH(1,(DATA!$D$133:$D$368=Topline!B110)*(DATA!$E$133:$E$368=Topline!D110),0)),"n/a")</f>
        <v>3.5039029380141198</v>
      </c>
      <c r="L110" s="77">
        <f t="array" ref="L110">IFERROR(INDEX(DATA!$AQ$133:$AQ$368,MATCH(1,(DATA!$D$133:$D$368=Topline!B110)*(DATA!$E$133:$E$368=Topline!D110),0)),"n/a")</f>
        <v>-3.4618967118506101E-2</v>
      </c>
      <c r="R110" s="66"/>
      <c r="S110" s="66"/>
      <c r="T110" s="66"/>
      <c r="U110" s="66"/>
      <c r="V110" s="66"/>
      <c r="W110" s="66"/>
      <c r="X110" s="66"/>
      <c r="Y110" s="66"/>
    </row>
    <row r="111" spans="1:25" x14ac:dyDescent="0.2">
      <c r="A111" s="75" t="s">
        <v>19</v>
      </c>
      <c r="B111" s="66" t="s">
        <v>12</v>
      </c>
      <c r="C111" s="66" t="s">
        <v>10</v>
      </c>
      <c r="D111" s="66" t="s">
        <v>323</v>
      </c>
      <c r="E111" s="87">
        <f t="array" ref="E111">IFERROR(INDEX(DATA!$L$133:$L$368,MATCH(1,(DATA!$D$133:$D$368=Topline!B111)*(DATA!$E$133:$E$368=Topline!D111),0)),"n/a")</f>
        <v>3.4770530932676902</v>
      </c>
      <c r="F111" s="77">
        <f t="array" ref="F111">IFERROR(INDEX(DATA!$M$133:$M$368,MATCH(1,(DATA!$D$133:$D$368=Topline!B111)*(DATA!$E$133:$E$368=Topline!D111),0)),"n/a")</f>
        <v>1.9966748416676901E-2</v>
      </c>
      <c r="G111" s="87">
        <f t="array" ref="G111">IFERROR(INDEX(DATA!$V$133:$V$368,MATCH(1,(DATA!$D$133:$D$368=Topline!B111)*(DATA!$E$133:$E$368=Topline!D111),0)),"n/a")</f>
        <v>3.4253069499092099</v>
      </c>
      <c r="H111" s="77">
        <f t="array" ref="H111">IFERROR(INDEX(DATA!$W$133:$W$368,MATCH(1,(DATA!$D$133:$D$368=Topline!B111)*(DATA!$E$133:$E$368=Topline!D111),0)),"n/a")</f>
        <v>1.5558683899774601E-2</v>
      </c>
      <c r="I111" s="87">
        <f t="array" ref="I111">IFERROR(INDEX(DATA!$AF$133:$AF$368,MATCH(1,(DATA!$D$133:$D$368=Topline!B111)*(DATA!$E$133:$E$368=Topline!D111),0)),"n/a")</f>
        <v>3.3874494097656598</v>
      </c>
      <c r="J111" s="77">
        <f t="array" ref="J111">IFERROR(INDEX(DATA!$AG$133:$AG$368,MATCH(1,(DATA!$D$133:$D$368=Topline!B111)*(DATA!$E$133:$E$368=Topline!D111),0)),"n/a")</f>
        <v>-1.5327009478255601E-2</v>
      </c>
      <c r="K111" s="87">
        <f t="array" ref="K111">IFERROR(INDEX(DATA!$AP$133:$AP$368,MATCH(1,(DATA!$D$133:$D$368=Topline!B111)*(DATA!$E$133:$E$368=Topline!D111),0)),"n/a")</f>
        <v>3.3913236909768401</v>
      </c>
      <c r="L111" s="77">
        <f t="array" ref="L111">IFERROR(INDEX(DATA!$AQ$133:$AQ$368,MATCH(1,(DATA!$D$133:$D$368=Topline!B111)*(DATA!$E$133:$E$368=Topline!D111),0)),"n/a")</f>
        <v>-6.7560136132583702E-3</v>
      </c>
      <c r="R111" s="66"/>
      <c r="S111" s="66"/>
      <c r="T111" s="66"/>
      <c r="U111" s="66"/>
      <c r="V111" s="66"/>
      <c r="W111" s="66"/>
      <c r="X111" s="66"/>
      <c r="Y111" s="66"/>
    </row>
    <row r="112" spans="1:25" x14ac:dyDescent="0.2">
      <c r="A112" s="75" t="s">
        <v>19</v>
      </c>
      <c r="B112" s="66" t="s">
        <v>12</v>
      </c>
      <c r="C112" s="66" t="s">
        <v>10</v>
      </c>
      <c r="D112" s="66" t="s">
        <v>324</v>
      </c>
      <c r="E112" s="87">
        <f t="array" ref="E112">IFERROR(INDEX(DATA!$L$133:$L$368,MATCH(1,(DATA!$D$133:$D$368=Topline!B112)*(DATA!$E$133:$E$368=Topline!D112),0)),"n/a")</f>
        <v>3.8480133529756202</v>
      </c>
      <c r="F112" s="77">
        <f t="array" ref="F112">IFERROR(INDEX(DATA!$M$133:$M$368,MATCH(1,(DATA!$D$133:$D$368=Topline!B112)*(DATA!$E$133:$E$368=Topline!D112),0)),"n/a")</f>
        <v>3.7923298046988997E-2</v>
      </c>
      <c r="G112" s="87">
        <f t="array" ref="G112">IFERROR(INDEX(DATA!$V$133:$V$368,MATCH(1,(DATA!$D$133:$D$368=Topline!B112)*(DATA!$E$133:$E$368=Topline!D112),0)),"n/a")</f>
        <v>3.9004879358569302</v>
      </c>
      <c r="H112" s="77">
        <f t="array" ref="H112">IFERROR(INDEX(DATA!$W$133:$W$368,MATCH(1,(DATA!$D$133:$D$368=Topline!B112)*(DATA!$E$133:$E$368=Topline!D112),0)),"n/a")</f>
        <v>4.9151141266245098E-2</v>
      </c>
      <c r="I112" s="87">
        <f t="array" ref="I112">IFERROR(INDEX(DATA!$AF$133:$AF$368,MATCH(1,(DATA!$D$133:$D$368=Topline!B112)*(DATA!$E$133:$E$368=Topline!D112),0)),"n/a")</f>
        <v>3.8693466417742202</v>
      </c>
      <c r="J112" s="77">
        <f t="array" ref="J112">IFERROR(INDEX(DATA!$AG$133:$AG$368,MATCH(1,(DATA!$D$133:$D$368=Topline!B112)*(DATA!$E$133:$E$368=Topline!D112),0)),"n/a")</f>
        <v>4.07610813290167E-2</v>
      </c>
      <c r="K112" s="87">
        <f t="array" ref="K112">IFERROR(INDEX(DATA!$AP$133:$AP$368,MATCH(1,(DATA!$D$133:$D$368=Topline!B112)*(DATA!$E$133:$E$368=Topline!D112),0)),"n/a")</f>
        <v>3.7637586081791699</v>
      </c>
      <c r="L112" s="77">
        <f t="array" ref="L112">IFERROR(INDEX(DATA!$AQ$133:$AQ$368,MATCH(1,(DATA!$D$133:$D$368=Topline!B112)*(DATA!$E$133:$E$368=Topline!D112),0)),"n/a")</f>
        <v>2.2883954167771399E-2</v>
      </c>
      <c r="R112" s="66"/>
      <c r="S112" s="66"/>
      <c r="T112" s="66"/>
      <c r="U112" s="66"/>
      <c r="V112" s="66"/>
      <c r="W112" s="66"/>
      <c r="X112" s="66"/>
      <c r="Y112" s="66"/>
    </row>
    <row r="113" spans="1:25" x14ac:dyDescent="0.2">
      <c r="A113" s="75" t="s">
        <v>19</v>
      </c>
      <c r="B113" s="66" t="s">
        <v>12</v>
      </c>
      <c r="C113" s="66" t="s">
        <v>10</v>
      </c>
      <c r="D113" s="66" t="s">
        <v>325</v>
      </c>
      <c r="E113" s="87">
        <f t="array" ref="E113">IFERROR(INDEX(DATA!$L$133:$L$368,MATCH(1,(DATA!$D$133:$D$368=Topline!B113)*(DATA!$E$133:$E$368=Topline!D113),0)),"n/a")</f>
        <v>3.6912583394965899</v>
      </c>
      <c r="F113" s="77">
        <f t="array" ref="F113">IFERROR(INDEX(DATA!$M$133:$M$368,MATCH(1,(DATA!$D$133:$D$368=Topline!B113)*(DATA!$E$133:$E$368=Topline!D113),0)),"n/a")</f>
        <v>1.5467359547529801E-3</v>
      </c>
      <c r="G113" s="87">
        <f t="array" ref="G113">IFERROR(INDEX(DATA!$V$133:$V$368,MATCH(1,(DATA!$D$133:$D$368=Topline!B113)*(DATA!$E$133:$E$368=Topline!D113),0)),"n/a")</f>
        <v>3.6841479972729201</v>
      </c>
      <c r="H113" s="77">
        <f t="array" ref="H113">IFERROR(INDEX(DATA!$W$133:$W$368,MATCH(1,(DATA!$D$133:$D$368=Topline!B113)*(DATA!$E$133:$E$368=Topline!D113),0)),"n/a")</f>
        <v>8.1408332971700196E-3</v>
      </c>
      <c r="I113" s="87">
        <f t="array" ref="I113">IFERROR(INDEX(DATA!$AF$133:$AF$368,MATCH(1,(DATA!$D$133:$D$368=Topline!B113)*(DATA!$E$133:$E$368=Topline!D113),0)),"n/a")</f>
        <v>3.6767007302864099</v>
      </c>
      <c r="J113" s="77">
        <f t="array" ref="J113">IFERROR(INDEX(DATA!$AG$133:$AG$368,MATCH(1,(DATA!$D$133:$D$368=Topline!B113)*(DATA!$E$133:$E$368=Topline!D113),0)),"n/a")</f>
        <v>1.2415445764693901E-2</v>
      </c>
      <c r="K113" s="87">
        <f t="array" ref="K113">IFERROR(INDEX(DATA!$AP$133:$AP$368,MATCH(1,(DATA!$D$133:$D$368=Topline!B113)*(DATA!$E$133:$E$368=Topline!D113),0)),"n/a")</f>
        <v>3.6476195454420299</v>
      </c>
      <c r="L113" s="77">
        <f t="array" ref="L113">IFERROR(INDEX(DATA!$AQ$133:$AQ$368,MATCH(1,(DATA!$D$133:$D$368=Topline!B113)*(DATA!$E$133:$E$368=Topline!D113),0)),"n/a")</f>
        <v>8.0537559868844501E-3</v>
      </c>
      <c r="R113" s="66"/>
      <c r="S113" s="66"/>
      <c r="T113" s="66"/>
      <c r="U113" s="66"/>
      <c r="V113" s="66"/>
      <c r="W113" s="66"/>
      <c r="X113" s="66"/>
      <c r="Y113" s="66"/>
    </row>
    <row r="114" spans="1:25" x14ac:dyDescent="0.2">
      <c r="A114" s="75" t="s">
        <v>19</v>
      </c>
      <c r="B114" s="66" t="s">
        <v>12</v>
      </c>
      <c r="C114" s="66" t="s">
        <v>10</v>
      </c>
      <c r="D114" s="66" t="s">
        <v>326</v>
      </c>
      <c r="E114" s="87">
        <f t="array" ref="E114">IFERROR(INDEX(DATA!$L$133:$L$368,MATCH(1,(DATA!$D$133:$D$368=Topline!B114)*(DATA!$E$133:$E$368=Topline!D114),0)),"n/a")</f>
        <v>3.7867507702641898</v>
      </c>
      <c r="F114" s="77">
        <f t="array" ref="F114">IFERROR(INDEX(DATA!$M$133:$M$368,MATCH(1,(DATA!$D$133:$D$368=Topline!B114)*(DATA!$E$133:$E$368=Topline!D114),0)),"n/a")</f>
        <v>1.4862738546344E-2</v>
      </c>
      <c r="G114" s="87">
        <f t="array" ref="G114">IFERROR(INDEX(DATA!$V$133:$V$368,MATCH(1,(DATA!$D$133:$D$368=Topline!B114)*(DATA!$E$133:$E$368=Topline!D114),0)),"n/a")</f>
        <v>3.7951348658577402</v>
      </c>
      <c r="H114" s="77">
        <f t="array" ref="H114">IFERROR(INDEX(DATA!$W$133:$W$368,MATCH(1,(DATA!$D$133:$D$368=Topline!B114)*(DATA!$E$133:$E$368=Topline!D114),0)),"n/a")</f>
        <v>7.4021244334320302E-3</v>
      </c>
      <c r="I114" s="87">
        <f t="array" ref="I114">IFERROR(INDEX(DATA!$AF$133:$AF$368,MATCH(1,(DATA!$D$133:$D$368=Topline!B114)*(DATA!$E$133:$E$368=Topline!D114),0)),"n/a")</f>
        <v>3.77463813341426</v>
      </c>
      <c r="J114" s="77">
        <f t="array" ref="J114">IFERROR(INDEX(DATA!$AG$133:$AG$368,MATCH(1,(DATA!$D$133:$D$368=Topline!B114)*(DATA!$E$133:$E$368=Topline!D114),0)),"n/a")</f>
        <v>-5.3134221678304602E-4</v>
      </c>
      <c r="K114" s="87">
        <f t="array" ref="K114">IFERROR(INDEX(DATA!$AP$133:$AP$368,MATCH(1,(DATA!$D$133:$D$368=Topline!B114)*(DATA!$E$133:$E$368=Topline!D114),0)),"n/a")</f>
        <v>3.7448762565376801</v>
      </c>
      <c r="L114" s="77">
        <f t="array" ref="L114">IFERROR(INDEX(DATA!$AQ$133:$AQ$368,MATCH(1,(DATA!$D$133:$D$368=Topline!B114)*(DATA!$E$133:$E$368=Topline!D114),0)),"n/a")</f>
        <v>-1.73475782178504E-2</v>
      </c>
      <c r="R114" s="66"/>
      <c r="S114" s="66"/>
      <c r="T114" s="66"/>
      <c r="U114" s="66"/>
      <c r="V114" s="66"/>
      <c r="W114" s="66"/>
      <c r="X114" s="66"/>
      <c r="Y114" s="66"/>
    </row>
    <row r="115" spans="1:25" x14ac:dyDescent="0.2">
      <c r="A115" s="75" t="s">
        <v>19</v>
      </c>
      <c r="B115" s="66" t="s">
        <v>12</v>
      </c>
      <c r="C115" s="66" t="s">
        <v>10</v>
      </c>
      <c r="D115" s="66" t="s">
        <v>327</v>
      </c>
      <c r="E115" s="87">
        <f t="array" ref="E115">IFERROR(INDEX(DATA!$L$133:$L$368,MATCH(1,(DATA!$D$133:$D$368=Topline!B115)*(DATA!$E$133:$E$368=Topline!D115),0)),"n/a")</f>
        <v>3.6311885822115499</v>
      </c>
      <c r="F115" s="77">
        <f t="array" ref="F115">IFERROR(INDEX(DATA!$M$133:$M$368,MATCH(1,(DATA!$D$133:$D$368=Topline!B115)*(DATA!$E$133:$E$368=Topline!D115),0)),"n/a")</f>
        <v>5.8912670428134997E-3</v>
      </c>
      <c r="G115" s="87">
        <f t="array" ref="G115">IFERROR(INDEX(DATA!$V$133:$V$368,MATCH(1,(DATA!$D$133:$D$368=Topline!B115)*(DATA!$E$133:$E$368=Topline!D115),0)),"n/a")</f>
        <v>3.6361868614541102</v>
      </c>
      <c r="H115" s="77">
        <f t="array" ref="H115">IFERROR(INDEX(DATA!$W$133:$W$368,MATCH(1,(DATA!$D$133:$D$368=Topline!B115)*(DATA!$E$133:$E$368=Topline!D115),0)),"n/a")</f>
        <v>4.2115809215214602E-3</v>
      </c>
      <c r="I115" s="87">
        <f t="array" ref="I115">IFERROR(INDEX(DATA!$AF$133:$AF$368,MATCH(1,(DATA!$D$133:$D$368=Topline!B115)*(DATA!$E$133:$E$368=Topline!D115),0)),"n/a")</f>
        <v>3.6313454181173301</v>
      </c>
      <c r="J115" s="77">
        <f t="array" ref="J115">IFERROR(INDEX(DATA!$AG$133:$AG$368,MATCH(1,(DATA!$D$133:$D$368=Topline!B115)*(DATA!$E$133:$E$368=Topline!D115),0)),"n/a")</f>
        <v>7.5405653698514799E-4</v>
      </c>
      <c r="K115" s="87">
        <f t="array" ref="K115">IFERROR(INDEX(DATA!$AP$133:$AP$368,MATCH(1,(DATA!$D$133:$D$368=Topline!B115)*(DATA!$E$133:$E$368=Topline!D115),0)),"n/a")</f>
        <v>3.6236260392078798</v>
      </c>
      <c r="L115" s="77">
        <f t="array" ref="L115">IFERROR(INDEX(DATA!$AQ$133:$AQ$368,MATCH(1,(DATA!$D$133:$D$368=Topline!B115)*(DATA!$E$133:$E$368=Topline!D115),0)),"n/a")</f>
        <v>-5.9360842569167599E-3</v>
      </c>
      <c r="R115" s="66"/>
      <c r="S115" s="66"/>
      <c r="T115" s="66"/>
      <c r="U115" s="66"/>
      <c r="V115" s="66"/>
      <c r="W115" s="66"/>
      <c r="X115" s="66"/>
      <c r="Y115" s="66"/>
    </row>
    <row r="116" spans="1:25" x14ac:dyDescent="0.2">
      <c r="A116" s="75"/>
      <c r="E116" s="80"/>
      <c r="F116" s="77"/>
      <c r="G116" s="89"/>
      <c r="H116" s="77"/>
      <c r="I116" s="89"/>
      <c r="J116" s="82"/>
      <c r="K116" s="89"/>
      <c r="L116" s="77"/>
      <c r="R116" s="66"/>
      <c r="S116" s="66"/>
      <c r="T116" s="66"/>
      <c r="U116" s="66"/>
      <c r="V116" s="66"/>
      <c r="W116" s="66"/>
      <c r="X116" s="66"/>
      <c r="Y116" s="66"/>
    </row>
    <row r="117" spans="1:25" x14ac:dyDescent="0.2">
      <c r="A117" s="75" t="s">
        <v>19</v>
      </c>
      <c r="B117" s="66" t="s">
        <v>12</v>
      </c>
      <c r="C117" s="66" t="s">
        <v>26</v>
      </c>
      <c r="D117" s="66" t="s">
        <v>319</v>
      </c>
      <c r="E117" s="87">
        <f t="array" ref="E117">IFERROR(INDEX(DATA!$N$133:$N$368,MATCH(1,(DATA!$D$133:$D$368=Topline!B117)*(DATA!$E$133:$E$368=Topline!D117),0)),"n/a")</f>
        <v>2.4087999110854099</v>
      </c>
      <c r="F117" s="77">
        <f t="array" ref="F117">IFERROR(INDEX(DATA!$O$133:$O$368,MATCH(1,(DATA!$D$133:$D$368=Topline!B117)*(DATA!$E$133:$E$368=Topline!D117),0)),"n/a")</f>
        <v>2.3560910129994301E-2</v>
      </c>
      <c r="G117" s="87">
        <f t="array" ref="G117">IFERROR(INDEX(DATA!$X$133:$X$368,MATCH(1,(DATA!$D$133:$D$368=Topline!B117)*(DATA!$E$133:$E$368=Topline!D117),0)),"n/a")</f>
        <v>2.4584680229031801</v>
      </c>
      <c r="H117" s="77">
        <f t="array" ref="H117">IFERROR(INDEX(DATA!$Y$133:$Y$368,MATCH(1,(DATA!$D$133:$D$368=Topline!B117)*(DATA!$E$133:$E$368=Topline!D117),0)),"n/a")</f>
        <v>3.8748597950179701E-2</v>
      </c>
      <c r="I117" s="87">
        <f t="array" ref="I117">IFERROR(INDEX(DATA!$AH$133:$AH$368,MATCH(1,(DATA!$D$133:$D$368=Topline!B117)*(DATA!$E$133:$E$368=Topline!D117),0)),"n/a")</f>
        <v>2.4399324416635899</v>
      </c>
      <c r="J117" s="77">
        <f t="array" ref="J117">IFERROR(INDEX(DATA!$AI$133:$AI$368,MATCH(1,(DATA!$D$133:$D$368=Topline!B117)*(DATA!$E$133:$E$368=Topline!D117),0)),"n/a")</f>
        <v>4.20829722946729E-2</v>
      </c>
      <c r="K117" s="87">
        <f t="array" ref="K117">IFERROR(INDEX(DATA!$AR$133:$AR$368,MATCH(1,(DATA!$D$133:$D$368=Topline!B117)*(DATA!$E$133:$E$368=Topline!D117),0)),"n/a")</f>
        <v>2.3940801975497998</v>
      </c>
      <c r="L117" s="77">
        <f t="array" ref="L117">IFERROR(INDEX(DATA!$AS$133:$AS$368,MATCH(1,(DATA!$D$133:$D$368=Topline!B117)*(DATA!$E$133:$E$368=Topline!D117),0)),"n/a")</f>
        <v>1.52346418540826E-2</v>
      </c>
      <c r="R117" s="66"/>
      <c r="S117" s="66"/>
      <c r="T117" s="66"/>
      <c r="U117" s="66"/>
      <c r="V117" s="66"/>
      <c r="W117" s="66"/>
      <c r="X117" s="66"/>
      <c r="Y117" s="66"/>
    </row>
    <row r="118" spans="1:25" x14ac:dyDescent="0.2">
      <c r="A118" s="75" t="s">
        <v>19</v>
      </c>
      <c r="B118" s="66" t="s">
        <v>12</v>
      </c>
      <c r="C118" s="66" t="s">
        <v>26</v>
      </c>
      <c r="D118" s="66" t="s">
        <v>320</v>
      </c>
      <c r="E118" s="87">
        <f t="array" ref="E118">IFERROR(INDEX(DATA!$N$133:$N$368,MATCH(1,(DATA!$D$133:$D$368=Topline!B118)*(DATA!$E$133:$E$368=Topline!D118),0)),"n/a")</f>
        <v>2.1338461360418002</v>
      </c>
      <c r="F118" s="77">
        <f t="array" ref="F118">IFERROR(INDEX(DATA!$O$133:$O$368,MATCH(1,(DATA!$D$133:$D$368=Topline!B118)*(DATA!$E$133:$E$368=Topline!D118),0)),"n/a")</f>
        <v>1.41032733501609E-2</v>
      </c>
      <c r="G118" s="87">
        <f t="array" ref="G118">IFERROR(INDEX(DATA!$X$133:$X$368,MATCH(1,(DATA!$D$133:$D$368=Topline!B118)*(DATA!$E$133:$E$368=Topline!D118),0)),"n/a")</f>
        <v>2.15034585496096</v>
      </c>
      <c r="H118" s="77">
        <f t="array" ref="H118">IFERROR(INDEX(DATA!$Y$133:$Y$368,MATCH(1,(DATA!$D$133:$D$368=Topline!B118)*(DATA!$E$133:$E$368=Topline!D118),0)),"n/a")</f>
        <v>3.6173771517374602E-2</v>
      </c>
      <c r="I118" s="87">
        <f t="array" ref="I118">IFERROR(INDEX(DATA!$AH$133:$AH$368,MATCH(1,(DATA!$D$133:$D$368=Topline!B118)*(DATA!$E$133:$E$368=Topline!D118),0)),"n/a")</f>
        <v>2.1283547947314299</v>
      </c>
      <c r="J118" s="77">
        <f t="array" ref="J118">IFERROR(INDEX(DATA!$AI$133:$AI$368,MATCH(1,(DATA!$D$133:$D$368=Topline!B118)*(DATA!$E$133:$E$368=Topline!D118),0)),"n/a")</f>
        <v>2.7860864536481199E-2</v>
      </c>
      <c r="K118" s="87">
        <f t="array" ref="K118">IFERROR(INDEX(DATA!$AR$133:$AR$368,MATCH(1,(DATA!$D$133:$D$368=Topline!B118)*(DATA!$E$133:$E$368=Topline!D118),0)),"n/a")</f>
        <v>2.1380212394989702</v>
      </c>
      <c r="L118" s="77">
        <f t="array" ref="L118">IFERROR(INDEX(DATA!$AS$133:$AS$368,MATCH(1,(DATA!$D$133:$D$368=Topline!B118)*(DATA!$E$133:$E$368=Topline!D118),0)),"n/a")</f>
        <v>3.2864362383748999E-2</v>
      </c>
      <c r="R118" s="66"/>
      <c r="S118" s="66"/>
      <c r="T118" s="66"/>
      <c r="U118" s="66"/>
      <c r="V118" s="66"/>
      <c r="W118" s="66"/>
      <c r="X118" s="66"/>
      <c r="Y118" s="66"/>
    </row>
    <row r="119" spans="1:25" x14ac:dyDescent="0.2">
      <c r="A119" s="75" t="s">
        <v>19</v>
      </c>
      <c r="B119" s="66" t="s">
        <v>12</v>
      </c>
      <c r="C119" s="66" t="s">
        <v>26</v>
      </c>
      <c r="D119" s="66" t="s">
        <v>321</v>
      </c>
      <c r="E119" s="87">
        <f t="array" ref="E119">IFERROR(INDEX(DATA!$N$133:$N$368,MATCH(1,(DATA!$D$133:$D$368=Topline!B119)*(DATA!$E$133:$E$368=Topline!D119),0)),"n/a")</f>
        <v>2.1230058428770802</v>
      </c>
      <c r="F119" s="77">
        <f t="array" ref="F119">IFERROR(INDEX(DATA!$O$133:$O$368,MATCH(1,(DATA!$D$133:$D$368=Topline!B119)*(DATA!$E$133:$E$368=Topline!D119),0)),"n/a")</f>
        <v>2.0281156578773701E-2</v>
      </c>
      <c r="G119" s="87">
        <f t="array" ref="G119">IFERROR(INDEX(DATA!$X$133:$X$368,MATCH(1,(DATA!$D$133:$D$368=Topline!B119)*(DATA!$E$133:$E$368=Topline!D119),0)),"n/a")</f>
        <v>2.16826317063046</v>
      </c>
      <c r="H119" s="77">
        <f t="array" ref="H119">IFERROR(INDEX(DATA!$Y$133:$Y$368,MATCH(1,(DATA!$D$133:$D$368=Topline!B119)*(DATA!$E$133:$E$368=Topline!D119),0)),"n/a")</f>
        <v>2.2284680463250401E-2</v>
      </c>
      <c r="I119" s="87">
        <f t="array" ref="I119">IFERROR(INDEX(DATA!$AH$133:$AH$368,MATCH(1,(DATA!$D$133:$D$368=Topline!B119)*(DATA!$E$133:$E$368=Topline!D119),0)),"n/a")</f>
        <v>2.1490783010755599</v>
      </c>
      <c r="J119" s="77">
        <f t="array" ref="J119">IFERROR(INDEX(DATA!$AI$133:$AI$368,MATCH(1,(DATA!$D$133:$D$368=Topline!B119)*(DATA!$E$133:$E$368=Topline!D119),0)),"n/a")</f>
        <v>2.1393147163179301E-2</v>
      </c>
      <c r="K119" s="87">
        <f t="array" ref="K119">IFERROR(INDEX(DATA!$AR$133:$AR$368,MATCH(1,(DATA!$D$133:$D$368=Topline!B119)*(DATA!$E$133:$E$368=Topline!D119),0)),"n/a")</f>
        <v>2.1386733066133199</v>
      </c>
      <c r="L119" s="77">
        <f t="array" ref="L119">IFERROR(INDEX(DATA!$AS$133:$AS$368,MATCH(1,(DATA!$D$133:$D$368=Topline!B119)*(DATA!$E$133:$E$368=Topline!D119),0)),"n/a")</f>
        <v>1.2623133566519701E-2</v>
      </c>
      <c r="R119" s="66"/>
      <c r="S119" s="66"/>
      <c r="T119" s="66"/>
      <c r="U119" s="66"/>
      <c r="V119" s="66"/>
      <c r="W119" s="66"/>
      <c r="X119" s="66"/>
      <c r="Y119" s="66"/>
    </row>
    <row r="120" spans="1:25" x14ac:dyDescent="0.2">
      <c r="A120" s="75" t="s">
        <v>19</v>
      </c>
      <c r="B120" s="66" t="s">
        <v>12</v>
      </c>
      <c r="C120" s="66" t="s">
        <v>26</v>
      </c>
      <c r="D120" s="66" t="s">
        <v>322</v>
      </c>
      <c r="E120" s="87">
        <f t="array" ref="E120">IFERROR(INDEX(DATA!$N$133:$N$368,MATCH(1,(DATA!$D$133:$D$368=Topline!B120)*(DATA!$E$133:$E$368=Topline!D120),0)),"n/a")</f>
        <v>2.1161811109972701</v>
      </c>
      <c r="F120" s="77">
        <f t="array" ref="F120">IFERROR(INDEX(DATA!$O$133:$O$368,MATCH(1,(DATA!$D$133:$D$368=Topline!B120)*(DATA!$E$133:$E$368=Topline!D120),0)),"n/a")</f>
        <v>-3.28034180012787E-2</v>
      </c>
      <c r="G120" s="87">
        <f t="array" ref="G120">IFERROR(INDEX(DATA!$X$133:$X$368,MATCH(1,(DATA!$D$133:$D$368=Topline!B120)*(DATA!$E$133:$E$368=Topline!D120),0)),"n/a")</f>
        <v>2.2872715213758101</v>
      </c>
      <c r="H120" s="77">
        <f t="array" ref="H120">IFERROR(INDEX(DATA!$Y$133:$Y$368,MATCH(1,(DATA!$D$133:$D$368=Topline!B120)*(DATA!$E$133:$E$368=Topline!D120),0)),"n/a")</f>
        <v>-4.2855394479822204E-3</v>
      </c>
      <c r="I120" s="87">
        <f t="array" ref="I120">IFERROR(INDEX(DATA!$AH$133:$AH$368,MATCH(1,(DATA!$D$133:$D$368=Topline!B120)*(DATA!$E$133:$E$368=Topline!D120),0)),"n/a")</f>
        <v>2.216301888531</v>
      </c>
      <c r="J120" s="77">
        <f t="array" ref="J120">IFERROR(INDEX(DATA!$AI$133:$AI$368,MATCH(1,(DATA!$D$133:$D$368=Topline!B120)*(DATA!$E$133:$E$368=Topline!D120),0)),"n/a")</f>
        <v>-2.9793250692677301E-2</v>
      </c>
      <c r="K120" s="87">
        <f t="array" ref="K120">IFERROR(INDEX(DATA!$AR$133:$AR$368,MATCH(1,(DATA!$D$133:$D$368=Topline!B120)*(DATA!$E$133:$E$368=Topline!D120),0)),"n/a")</f>
        <v>2.2206770272224801</v>
      </c>
      <c r="L120" s="77">
        <f t="array" ref="L120">IFERROR(INDEX(DATA!$AS$133:$AS$368,MATCH(1,(DATA!$D$133:$D$368=Topline!B120)*(DATA!$E$133:$E$368=Topline!D120),0)),"n/a")</f>
        <v>-2.0520827455168301E-2</v>
      </c>
      <c r="R120" s="66"/>
      <c r="S120" s="66"/>
      <c r="T120" s="66"/>
      <c r="U120" s="66"/>
      <c r="V120" s="66"/>
      <c r="W120" s="66"/>
      <c r="X120" s="66"/>
      <c r="Y120" s="66"/>
    </row>
    <row r="121" spans="1:25" x14ac:dyDescent="0.2">
      <c r="A121" s="75" t="s">
        <v>19</v>
      </c>
      <c r="B121" s="66" t="s">
        <v>12</v>
      </c>
      <c r="C121" s="66" t="s">
        <v>26</v>
      </c>
      <c r="D121" s="66" t="s">
        <v>323</v>
      </c>
      <c r="E121" s="87">
        <f t="array" ref="E121">IFERROR(INDEX(DATA!$N$133:$N$368,MATCH(1,(DATA!$D$133:$D$368=Topline!B121)*(DATA!$E$133:$E$368=Topline!D121),0)),"n/a")</f>
        <v>2.1559180213697702</v>
      </c>
      <c r="F121" s="77">
        <f t="array" ref="F121">IFERROR(INDEX(DATA!$O$133:$O$368,MATCH(1,(DATA!$D$133:$D$368=Topline!B121)*(DATA!$E$133:$E$368=Topline!D121),0)),"n/a")</f>
        <v>5.0944376955833898E-2</v>
      </c>
      <c r="G121" s="87">
        <f t="array" ref="G121">IFERROR(INDEX(DATA!$X$133:$X$368,MATCH(1,(DATA!$D$133:$D$368=Topline!B121)*(DATA!$E$133:$E$368=Topline!D121),0)),"n/a")</f>
        <v>2.0795797081284801</v>
      </c>
      <c r="H121" s="77">
        <f t="array" ref="H121">IFERROR(INDEX(DATA!$Y$133:$Y$368,MATCH(1,(DATA!$D$133:$D$368=Topline!B121)*(DATA!$E$133:$E$368=Topline!D121),0)),"n/a")</f>
        <v>2.5349719567609799E-2</v>
      </c>
      <c r="I121" s="87">
        <f t="array" ref="I121">IFERROR(INDEX(DATA!$AH$133:$AH$368,MATCH(1,(DATA!$D$133:$D$368=Topline!B121)*(DATA!$E$133:$E$368=Topline!D121),0)),"n/a")</f>
        <v>2.0570099044294201</v>
      </c>
      <c r="J121" s="77">
        <f t="array" ref="J121">IFERROR(INDEX(DATA!$AI$133:$AI$368,MATCH(1,(DATA!$D$133:$D$368=Topline!B121)*(DATA!$E$133:$E$368=Topline!D121),0)),"n/a")</f>
        <v>-7.1184291476437704E-3</v>
      </c>
      <c r="K121" s="87">
        <f t="array" ref="K121">IFERROR(INDEX(DATA!$AR$133:$AR$368,MATCH(1,(DATA!$D$133:$D$368=Topline!B121)*(DATA!$E$133:$E$368=Topline!D121),0)),"n/a")</f>
        <v>2.0629117129353198</v>
      </c>
      <c r="L121" s="77">
        <f t="array" ref="L121">IFERROR(INDEX(DATA!$AS$133:$AS$368,MATCH(1,(DATA!$D$133:$D$368=Topline!B121)*(DATA!$E$133:$E$368=Topline!D121),0)),"n/a")</f>
        <v>9.8111955547680908E-3</v>
      </c>
      <c r="R121" s="66"/>
      <c r="S121" s="66"/>
      <c r="T121" s="66"/>
      <c r="U121" s="66"/>
      <c r="V121" s="66"/>
      <c r="W121" s="66"/>
      <c r="X121" s="66"/>
      <c r="Y121" s="66"/>
    </row>
    <row r="122" spans="1:25" x14ac:dyDescent="0.2">
      <c r="A122" s="75" t="s">
        <v>19</v>
      </c>
      <c r="B122" s="66" t="s">
        <v>12</v>
      </c>
      <c r="C122" s="66" t="s">
        <v>26</v>
      </c>
      <c r="D122" s="66" t="s">
        <v>324</v>
      </c>
      <c r="E122" s="87">
        <f t="array" ref="E122">IFERROR(INDEX(DATA!$N$133:$N$368,MATCH(1,(DATA!$D$133:$D$368=Topline!B122)*(DATA!$E$133:$E$368=Topline!D122),0)),"n/a")</f>
        <v>2.4008213056963701</v>
      </c>
      <c r="F122" s="77">
        <f t="array" ref="F122">IFERROR(INDEX(DATA!$O$133:$O$368,MATCH(1,(DATA!$D$133:$D$368=Topline!B122)*(DATA!$E$133:$E$368=Topline!D122),0)),"n/a")</f>
        <v>4.2358871656520997E-2</v>
      </c>
      <c r="G122" s="87">
        <f t="array" ref="G122">IFERROR(INDEX(DATA!$X$133:$X$368,MATCH(1,(DATA!$D$133:$D$368=Topline!B122)*(DATA!$E$133:$E$368=Topline!D122),0)),"n/a")</f>
        <v>2.4456904366895502</v>
      </c>
      <c r="H122" s="77">
        <f t="array" ref="H122">IFERROR(INDEX(DATA!$Y$133:$Y$368,MATCH(1,(DATA!$D$133:$D$368=Topline!B122)*(DATA!$E$133:$E$368=Topline!D122),0)),"n/a")</f>
        <v>5.6796931441089098E-2</v>
      </c>
      <c r="I122" s="87">
        <f t="array" ref="I122">IFERROR(INDEX(DATA!$AH$133:$AH$368,MATCH(1,(DATA!$D$133:$D$368=Topline!B122)*(DATA!$E$133:$E$368=Topline!D122),0)),"n/a")</f>
        <v>2.4156319941731099</v>
      </c>
      <c r="J122" s="77">
        <f t="array" ref="J122">IFERROR(INDEX(DATA!$AI$133:$AI$368,MATCH(1,(DATA!$D$133:$D$368=Topline!B122)*(DATA!$E$133:$E$368=Topline!D122),0)),"n/a")</f>
        <v>4.0698436564337498E-2</v>
      </c>
      <c r="K122" s="87">
        <f t="array" ref="K122">IFERROR(INDEX(DATA!$AR$133:$AR$368,MATCH(1,(DATA!$D$133:$D$368=Topline!B122)*(DATA!$E$133:$E$368=Topline!D122),0)),"n/a")</f>
        <v>2.3517053176094902</v>
      </c>
      <c r="L122" s="77">
        <f t="array" ref="L122">IFERROR(INDEX(DATA!$AS$133:$AS$368,MATCH(1,(DATA!$D$133:$D$368=Topline!B122)*(DATA!$E$133:$E$368=Topline!D122),0)),"n/a")</f>
        <v>2.1457900366475598E-2</v>
      </c>
      <c r="R122" s="66"/>
      <c r="S122" s="66"/>
      <c r="T122" s="66"/>
      <c r="U122" s="66"/>
      <c r="V122" s="66"/>
      <c r="W122" s="66"/>
      <c r="X122" s="66"/>
      <c r="Y122" s="66"/>
    </row>
    <row r="123" spans="1:25" x14ac:dyDescent="0.2">
      <c r="A123" s="75" t="s">
        <v>19</v>
      </c>
      <c r="B123" s="66" t="s">
        <v>12</v>
      </c>
      <c r="C123" s="66" t="s">
        <v>26</v>
      </c>
      <c r="D123" s="66" t="s">
        <v>325</v>
      </c>
      <c r="E123" s="87">
        <f t="array" ref="E123">IFERROR(INDEX(DATA!$N$133:$N$368,MATCH(1,(DATA!$D$133:$D$368=Topline!B123)*(DATA!$E$133:$E$368=Topline!D123),0)),"n/a")</f>
        <v>2.3224288414471199</v>
      </c>
      <c r="F123" s="77">
        <f t="array" ref="F123">IFERROR(INDEX(DATA!$O$133:$O$368,MATCH(1,(DATA!$D$133:$D$368=Topline!B123)*(DATA!$E$133:$E$368=Topline!D123),0)),"n/a")</f>
        <v>-3.6130534530784898E-3</v>
      </c>
      <c r="G123" s="87">
        <f t="array" ref="G123">IFERROR(INDEX(DATA!$X$133:$X$368,MATCH(1,(DATA!$D$133:$D$368=Topline!B123)*(DATA!$E$133:$E$368=Topline!D123),0)),"n/a")</f>
        <v>2.3062355830110199</v>
      </c>
      <c r="H123" s="77">
        <f t="array" ref="H123">IFERROR(INDEX(DATA!$Y$133:$Y$368,MATCH(1,(DATA!$D$133:$D$368=Topline!B123)*(DATA!$E$133:$E$368=Topline!D123),0)),"n/a")</f>
        <v>4.8893013987817301E-4</v>
      </c>
      <c r="I123" s="87">
        <f t="array" ref="I123">IFERROR(INDEX(DATA!$AH$133:$AH$368,MATCH(1,(DATA!$D$133:$D$368=Topline!B123)*(DATA!$E$133:$E$368=Topline!D123),0)),"n/a")</f>
        <v>2.31049790944477</v>
      </c>
      <c r="J123" s="77">
        <f t="array" ref="J123">IFERROR(INDEX(DATA!$AI$133:$AI$368,MATCH(1,(DATA!$D$133:$D$368=Topline!B123)*(DATA!$E$133:$E$368=Topline!D123),0)),"n/a")</f>
        <v>1.1715087857678899E-2</v>
      </c>
      <c r="K123" s="87">
        <f t="array" ref="K123">IFERROR(INDEX(DATA!$AR$133:$AR$368,MATCH(1,(DATA!$D$133:$D$368=Topline!B123)*(DATA!$E$133:$E$368=Topline!D123),0)),"n/a")</f>
        <v>2.28791719835572</v>
      </c>
      <c r="L123" s="77">
        <f t="array" ref="L123">IFERROR(INDEX(DATA!$AS$133:$AS$368,MATCH(1,(DATA!$D$133:$D$368=Topline!B123)*(DATA!$E$133:$E$368=Topline!D123),0)),"n/a")</f>
        <v>9.5818826871440603E-3</v>
      </c>
      <c r="R123" s="66"/>
      <c r="S123" s="66"/>
      <c r="T123" s="66"/>
      <c r="U123" s="66"/>
      <c r="V123" s="66"/>
      <c r="W123" s="66"/>
      <c r="X123" s="66"/>
      <c r="Y123" s="66"/>
    </row>
    <row r="124" spans="1:25" x14ac:dyDescent="0.2">
      <c r="A124" s="75" t="s">
        <v>19</v>
      </c>
      <c r="B124" s="66" t="s">
        <v>12</v>
      </c>
      <c r="C124" s="66" t="s">
        <v>26</v>
      </c>
      <c r="D124" s="66" t="s">
        <v>326</v>
      </c>
      <c r="E124" s="87">
        <f t="array" ref="E124">IFERROR(INDEX(DATA!$N$133:$N$368,MATCH(1,(DATA!$D$133:$D$368=Topline!B124)*(DATA!$E$133:$E$368=Topline!D124),0)),"n/a")</f>
        <v>2.26411975067986</v>
      </c>
      <c r="F124" s="77">
        <f t="array" ref="F124">IFERROR(INDEX(DATA!$O$133:$O$368,MATCH(1,(DATA!$D$133:$D$368=Topline!B124)*(DATA!$E$133:$E$368=Topline!D124),0)),"n/a")</f>
        <v>7.4799983096379294E-2</v>
      </c>
      <c r="G124" s="87">
        <f t="array" ref="G124">IFERROR(INDEX(DATA!$X$133:$X$368,MATCH(1,(DATA!$D$133:$D$368=Topline!B124)*(DATA!$E$133:$E$368=Topline!D124),0)),"n/a")</f>
        <v>2.27395588990895</v>
      </c>
      <c r="H124" s="77">
        <f t="array" ref="H124">IFERROR(INDEX(DATA!$Y$133:$Y$368,MATCH(1,(DATA!$D$133:$D$368=Topline!B124)*(DATA!$E$133:$E$368=Topline!D124),0)),"n/a")</f>
        <v>6.8808966695722507E-2</v>
      </c>
      <c r="I124" s="87">
        <f t="array" ref="I124">IFERROR(INDEX(DATA!$AH$133:$AH$368,MATCH(1,(DATA!$D$133:$D$368=Topline!B124)*(DATA!$E$133:$E$368=Topline!D124),0)),"n/a")</f>
        <v>2.2467034259402801</v>
      </c>
      <c r="J124" s="77">
        <f t="array" ref="J124">IFERROR(INDEX(DATA!$AI$133:$AI$368,MATCH(1,(DATA!$D$133:$D$368=Topline!B124)*(DATA!$E$133:$E$368=Topline!D124),0)),"n/a")</f>
        <v>5.2587472223010898E-2</v>
      </c>
      <c r="K124" s="87">
        <f t="array" ref="K124">IFERROR(INDEX(DATA!$AR$133:$AR$368,MATCH(1,(DATA!$D$133:$D$368=Topline!B124)*(DATA!$E$133:$E$368=Topline!D124),0)),"n/a")</f>
        <v>2.1972194656764699</v>
      </c>
      <c r="L124" s="77">
        <f t="array" ref="L124">IFERROR(INDEX(DATA!$AS$133:$AS$368,MATCH(1,(DATA!$D$133:$D$368=Topline!B124)*(DATA!$E$133:$E$368=Topline!D124),0)),"n/a")</f>
        <v>2.2619021509785901E-2</v>
      </c>
      <c r="R124" s="66"/>
      <c r="S124" s="66"/>
      <c r="T124" s="66"/>
      <c r="U124" s="66"/>
      <c r="V124" s="66"/>
      <c r="W124" s="66"/>
      <c r="X124" s="66"/>
      <c r="Y124" s="66"/>
    </row>
    <row r="125" spans="1:25" x14ac:dyDescent="0.2">
      <c r="A125" s="75" t="s">
        <v>19</v>
      </c>
      <c r="B125" s="66" t="s">
        <v>12</v>
      </c>
      <c r="C125" s="66" t="s">
        <v>26</v>
      </c>
      <c r="D125" s="66" t="s">
        <v>327</v>
      </c>
      <c r="E125" s="87">
        <f t="array" ref="E125">IFERROR(INDEX(DATA!$N$133:$N$368,MATCH(1,(DATA!$D$133:$D$368=Topline!B125)*(DATA!$E$133:$E$368=Topline!D125),0)),"n/a")</f>
        <v>2.2272551790352701</v>
      </c>
      <c r="F125" s="77">
        <f t="array" ref="F125">IFERROR(INDEX(DATA!$O$133:$O$368,MATCH(1,(DATA!$D$133:$D$368=Topline!B125)*(DATA!$E$133:$E$368=Topline!D125),0)),"n/a")</f>
        <v>1.7051477375364599E-2</v>
      </c>
      <c r="G125" s="87">
        <f t="array" ref="G125">IFERROR(INDEX(DATA!$X$133:$X$368,MATCH(1,(DATA!$D$133:$D$368=Topline!B125)*(DATA!$E$133:$E$368=Topline!D125),0)),"n/a")</f>
        <v>2.2723294153507401</v>
      </c>
      <c r="H125" s="77">
        <f t="array" ref="H125">IFERROR(INDEX(DATA!$Y$133:$Y$368,MATCH(1,(DATA!$D$133:$D$368=Topline!B125)*(DATA!$E$133:$E$368=Topline!D125),0)),"n/a")</f>
        <v>2.7584267216381499E-2</v>
      </c>
      <c r="I125" s="87">
        <f t="array" ref="I125">IFERROR(INDEX(DATA!$AH$133:$AH$368,MATCH(1,(DATA!$D$133:$D$368=Topline!B125)*(DATA!$E$133:$E$368=Topline!D125),0)),"n/a")</f>
        <v>2.2428752914705599</v>
      </c>
      <c r="J125" s="77">
        <f t="array" ref="J125">IFERROR(INDEX(DATA!$AI$133:$AI$368,MATCH(1,(DATA!$D$133:$D$368=Topline!B125)*(DATA!$E$133:$E$368=Topline!D125),0)),"n/a")</f>
        <v>1.6810609312963899E-2</v>
      </c>
      <c r="K125" s="87">
        <f t="array" ref="K125">IFERROR(INDEX(DATA!$AR$133:$AR$368,MATCH(1,(DATA!$D$133:$D$368=Topline!B125)*(DATA!$E$133:$E$368=Topline!D125),0)),"n/a")</f>
        <v>2.2243905413264198</v>
      </c>
      <c r="L125" s="77">
        <f t="array" ref="L125">IFERROR(INDEX(DATA!$AS$133:$AS$368,MATCH(1,(DATA!$D$133:$D$368=Topline!B125)*(DATA!$E$133:$E$368=Topline!D125),0)),"n/a")</f>
        <v>1.10504744323522E-2</v>
      </c>
      <c r="R125" s="66"/>
      <c r="S125" s="66"/>
      <c r="T125" s="66"/>
      <c r="U125" s="66"/>
      <c r="V125" s="66"/>
      <c r="W125" s="66"/>
      <c r="X125" s="66"/>
      <c r="Y125" s="66"/>
    </row>
    <row r="126" spans="1:25" x14ac:dyDescent="0.2">
      <c r="A126" s="75"/>
      <c r="E126" s="88"/>
      <c r="F126" s="77"/>
      <c r="G126" s="89"/>
      <c r="H126" s="77"/>
      <c r="I126" s="89"/>
      <c r="J126" s="82"/>
      <c r="K126" s="89"/>
      <c r="L126" s="77"/>
      <c r="R126" s="66"/>
      <c r="S126" s="66"/>
      <c r="T126" s="66"/>
      <c r="U126" s="66"/>
      <c r="V126" s="66"/>
      <c r="W126" s="66"/>
      <c r="X126" s="66"/>
      <c r="Y126" s="66"/>
    </row>
    <row r="127" spans="1:25" x14ac:dyDescent="0.2">
      <c r="A127" s="75" t="s">
        <v>19</v>
      </c>
      <c r="B127" s="66" t="s">
        <v>11</v>
      </c>
      <c r="C127" s="66" t="s">
        <v>0</v>
      </c>
      <c r="D127" s="66" t="s">
        <v>319</v>
      </c>
      <c r="E127" s="76">
        <f t="array" ref="E127">IFERROR(INDEX(DATA!$F$133:$F$368,MATCH(1,(DATA!$D$133:$D$368=Topline!B127)*(DATA!$E$133:$E$368=Topline!D127),0)),"n/a")</f>
        <v>2840567.8</v>
      </c>
      <c r="F127" s="77">
        <f t="array" ref="F127">IFERROR(INDEX(DATA!$G$133:$G$368,MATCH(1,(DATA!$D$133:$D$368=Topline!B127)*(DATA!$E$133:$E$368=Topline!D127),0)),"n/a")</f>
        <v>-7.0767399993282498E-3</v>
      </c>
      <c r="G127" s="76">
        <f t="array" ref="G127">IFERROR(INDEX(DATA!$P$133:$P$368,MATCH(1,(DATA!$D$133:$D$368=Topline!B127)*(DATA!$E$133:$E$368=Topline!D127),0)),"n/a")</f>
        <v>9358546.2799999993</v>
      </c>
      <c r="H127" s="77">
        <f t="array" ref="H127">IFERROR(INDEX(DATA!$Q$133:$Q$368,MATCH(1,(DATA!$D$133:$D$368=Topline!B127)*(DATA!$E$133:$E$368=Topline!D127),0)),"n/a")</f>
        <v>-7.4651345862170005E-4</v>
      </c>
      <c r="I127" s="76">
        <f t="array" ref="I127">IFERROR(INDEX(DATA!$Z$133:$Z$368,MATCH(1,(DATA!$D$133:$D$368=Topline!B127)*(DATA!$E$133:$E$368=Topline!D127),0)),"n/a")</f>
        <v>17887644.350000001</v>
      </c>
      <c r="J127" s="77">
        <f t="array" ref="J127">IFERROR(INDEX(DATA!$AA$133:$AA$368,MATCH(1,(DATA!$D$133:$D$368=Topline!B127)*(DATA!$E$133:$E$368=Topline!D127),0)),"n/a")</f>
        <v>-2.74992530629312E-2</v>
      </c>
      <c r="K127" s="76">
        <f t="array" ref="K127">IFERROR(INDEX(DATA!$AJ$133:$AJ$368,MATCH(1,(DATA!$D$133:$D$368=Topline!B127)*(DATA!$E$133:$E$368=Topline!D127),0)),"n/a")</f>
        <v>35294045.829999998</v>
      </c>
      <c r="L127" s="77">
        <f t="array" ref="L127">IFERROR(INDEX(DATA!$AK$133:$AK$368,MATCH(1,(DATA!$D$133:$D$368=Topline!B127)*(DATA!$E$133:$E$368=Topline!D127),0)),"n/a")</f>
        <v>-1.5051987296416399E-2</v>
      </c>
      <c r="R127" s="66"/>
      <c r="S127" s="66"/>
      <c r="T127" s="66"/>
      <c r="U127" s="66"/>
      <c r="V127" s="66"/>
      <c r="W127" s="66"/>
      <c r="X127" s="66"/>
      <c r="Y127" s="66"/>
    </row>
    <row r="128" spans="1:25" x14ac:dyDescent="0.2">
      <c r="A128" s="75" t="s">
        <v>19</v>
      </c>
      <c r="B128" s="66" t="s">
        <v>11</v>
      </c>
      <c r="C128" s="66" t="s">
        <v>0</v>
      </c>
      <c r="D128" s="66" t="s">
        <v>320</v>
      </c>
      <c r="E128" s="76">
        <f t="array" ref="E128">IFERROR(INDEX(DATA!$F$133:$F$368,MATCH(1,(DATA!$D$133:$D$368=Topline!B128)*(DATA!$E$133:$E$368=Topline!D128),0)),"n/a")</f>
        <v>3844182.85</v>
      </c>
      <c r="F128" s="77">
        <f t="array" ref="F128">IFERROR(INDEX(DATA!$G$133:$G$368,MATCH(1,(DATA!$D$133:$D$368=Topline!B128)*(DATA!$E$133:$E$368=Topline!D128),0)),"n/a")</f>
        <v>0.166565068456694</v>
      </c>
      <c r="G128" s="76">
        <f t="array" ref="G128">IFERROR(INDEX(DATA!$P$133:$P$368,MATCH(1,(DATA!$D$133:$D$368=Topline!B128)*(DATA!$E$133:$E$368=Topline!D128),0)),"n/a")</f>
        <v>12329750.119999999</v>
      </c>
      <c r="H128" s="77">
        <f t="array" ref="H128">IFERROR(INDEX(DATA!$Q$133:$Q$368,MATCH(1,(DATA!$D$133:$D$368=Topline!B128)*(DATA!$E$133:$E$368=Topline!D128),0)),"n/a")</f>
        <v>0.166670094992592</v>
      </c>
      <c r="I128" s="76">
        <f t="array" ref="I128">IFERROR(INDEX(DATA!$Z$133:$Z$368,MATCH(1,(DATA!$D$133:$D$368=Topline!B128)*(DATA!$E$133:$E$368=Topline!D128),0)),"n/a")</f>
        <v>23161168.98</v>
      </c>
      <c r="J128" s="77">
        <f t="array" ref="J128">IFERROR(INDEX(DATA!$AA$133:$AA$368,MATCH(1,(DATA!$D$133:$D$368=Topline!B128)*(DATA!$E$133:$E$368=Topline!D128),0)),"n/a")</f>
        <v>0.161214647248835</v>
      </c>
      <c r="K128" s="76">
        <f t="array" ref="K128">IFERROR(INDEX(DATA!$AJ$133:$AJ$368,MATCH(1,(DATA!$D$133:$D$368=Topline!B128)*(DATA!$E$133:$E$368=Topline!D128),0)),"n/a")</f>
        <v>45335552.240000002</v>
      </c>
      <c r="L128" s="77">
        <f t="array" ref="L128">IFERROR(INDEX(DATA!$AK$133:$AK$368,MATCH(1,(DATA!$D$133:$D$368=Topline!B128)*(DATA!$E$133:$E$368=Topline!D128),0)),"n/a")</f>
        <v>0.17372418686454599</v>
      </c>
      <c r="R128" s="66"/>
      <c r="S128" s="66"/>
      <c r="T128" s="66"/>
      <c r="U128" s="66"/>
      <c r="V128" s="66"/>
      <c r="W128" s="66"/>
      <c r="X128" s="66"/>
      <c r="Y128" s="66"/>
    </row>
    <row r="129" spans="1:25" x14ac:dyDescent="0.2">
      <c r="A129" s="75" t="s">
        <v>19</v>
      </c>
      <c r="B129" s="66" t="s">
        <v>11</v>
      </c>
      <c r="C129" s="66" t="s">
        <v>0</v>
      </c>
      <c r="D129" s="66" t="s">
        <v>321</v>
      </c>
      <c r="E129" s="76">
        <f t="array" ref="E129">IFERROR(INDEX(DATA!$F$133:$F$368,MATCH(1,(DATA!$D$133:$D$368=Topline!B129)*(DATA!$E$133:$E$368=Topline!D129),0)),"n/a")</f>
        <v>3284744.8</v>
      </c>
      <c r="F129" s="77">
        <f t="array" ref="F129">IFERROR(INDEX(DATA!$G$133:$G$368,MATCH(1,(DATA!$D$133:$D$368=Topline!B129)*(DATA!$E$133:$E$368=Topline!D129),0)),"n/a")</f>
        <v>0.134826246624282</v>
      </c>
      <c r="G129" s="76">
        <f t="array" ref="G129">IFERROR(INDEX(DATA!$P$133:$P$368,MATCH(1,(DATA!$D$133:$D$368=Topline!B129)*(DATA!$E$133:$E$368=Topline!D129),0)),"n/a")</f>
        <v>10236303.43</v>
      </c>
      <c r="H129" s="77">
        <f t="array" ref="H129">IFERROR(INDEX(DATA!$Q$133:$Q$368,MATCH(1,(DATA!$D$133:$D$368=Topline!B129)*(DATA!$E$133:$E$368=Topline!D129),0)),"n/a")</f>
        <v>0.119601583058336</v>
      </c>
      <c r="I129" s="76">
        <f t="array" ref="I129">IFERROR(INDEX(DATA!$Z$133:$Z$368,MATCH(1,(DATA!$D$133:$D$368=Topline!B129)*(DATA!$E$133:$E$368=Topline!D129),0)),"n/a")</f>
        <v>19236234.969999999</v>
      </c>
      <c r="J129" s="77">
        <f t="array" ref="J129">IFERROR(INDEX(DATA!$AA$133:$AA$368,MATCH(1,(DATA!$D$133:$D$368=Topline!B129)*(DATA!$E$133:$E$368=Topline!D129),0)),"n/a")</f>
        <v>9.77578971155528E-2</v>
      </c>
      <c r="K129" s="76">
        <f t="array" ref="K129">IFERROR(INDEX(DATA!$AJ$133:$AJ$368,MATCH(1,(DATA!$D$133:$D$368=Topline!B129)*(DATA!$E$133:$E$368=Topline!D129),0)),"n/a")</f>
        <v>37080436.210000001</v>
      </c>
      <c r="L129" s="77">
        <f t="array" ref="L129">IFERROR(INDEX(DATA!$AK$133:$AK$368,MATCH(1,(DATA!$D$133:$D$368=Topline!B129)*(DATA!$E$133:$E$368=Topline!D129),0)),"n/a")</f>
        <v>9.3205467547045007E-2</v>
      </c>
      <c r="R129" s="66"/>
      <c r="S129" s="66"/>
      <c r="T129" s="66"/>
      <c r="U129" s="66"/>
      <c r="V129" s="66"/>
      <c r="W129" s="66"/>
      <c r="X129" s="66"/>
      <c r="Y129" s="66"/>
    </row>
    <row r="130" spans="1:25" x14ac:dyDescent="0.2">
      <c r="A130" s="75" t="s">
        <v>19</v>
      </c>
      <c r="B130" s="66" t="s">
        <v>11</v>
      </c>
      <c r="C130" s="66" t="s">
        <v>0</v>
      </c>
      <c r="D130" s="66" t="s">
        <v>322</v>
      </c>
      <c r="E130" s="76">
        <f t="array" ref="E130">IFERROR(INDEX(DATA!$F$133:$F$368,MATCH(1,(DATA!$D$133:$D$368=Topline!B130)*(DATA!$E$133:$E$368=Topline!D130),0)),"n/a")</f>
        <v>5722546.8300000001</v>
      </c>
      <c r="F130" s="77">
        <f t="array" ref="F130">IFERROR(INDEX(DATA!$G$133:$G$368,MATCH(1,(DATA!$D$133:$D$368=Topline!B130)*(DATA!$E$133:$E$368=Topline!D130),0)),"n/a")</f>
        <v>4.2124008613553802E-2</v>
      </c>
      <c r="G130" s="76">
        <f t="array" ref="G130">IFERROR(INDEX(DATA!$P$133:$P$368,MATCH(1,(DATA!$D$133:$D$368=Topline!B130)*(DATA!$E$133:$E$368=Topline!D130),0)),"n/a")</f>
        <v>18694327.109999999</v>
      </c>
      <c r="H130" s="77">
        <f t="array" ref="H130">IFERROR(INDEX(DATA!$Q$133:$Q$368,MATCH(1,(DATA!$D$133:$D$368=Topline!B130)*(DATA!$E$133:$E$368=Topline!D130),0)),"n/a")</f>
        <v>4.33402724200289E-2</v>
      </c>
      <c r="I130" s="76">
        <f t="array" ref="I130">IFERROR(INDEX(DATA!$Z$133:$Z$368,MATCH(1,(DATA!$D$133:$D$368=Topline!B130)*(DATA!$E$133:$E$368=Topline!D130),0)),"n/a")</f>
        <v>35366704</v>
      </c>
      <c r="J130" s="77">
        <f t="array" ref="J130">IFERROR(INDEX(DATA!$AA$133:$AA$368,MATCH(1,(DATA!$D$133:$D$368=Topline!B130)*(DATA!$E$133:$E$368=Topline!D130),0)),"n/a")</f>
        <v>-3.4397868133065001E-3</v>
      </c>
      <c r="K130" s="76">
        <f t="array" ref="K130">IFERROR(INDEX(DATA!$AJ$133:$AJ$368,MATCH(1,(DATA!$D$133:$D$368=Topline!B130)*(DATA!$E$133:$E$368=Topline!D130),0)),"n/a")</f>
        <v>70160543.090000004</v>
      </c>
      <c r="L130" s="77">
        <f t="array" ref="L130">IFERROR(INDEX(DATA!$AK$133:$AK$368,MATCH(1,(DATA!$D$133:$D$368=Topline!B130)*(DATA!$E$133:$E$368=Topline!D130),0)),"n/a")</f>
        <v>-6.5031184212510102E-3</v>
      </c>
      <c r="R130" s="66"/>
      <c r="S130" s="66"/>
      <c r="T130" s="66"/>
      <c r="U130" s="66"/>
      <c r="V130" s="66"/>
      <c r="W130" s="66"/>
      <c r="X130" s="66"/>
      <c r="Y130" s="66"/>
    </row>
    <row r="131" spans="1:25" x14ac:dyDescent="0.2">
      <c r="A131" s="75" t="s">
        <v>19</v>
      </c>
      <c r="B131" s="66" t="s">
        <v>11</v>
      </c>
      <c r="C131" s="66" t="s">
        <v>0</v>
      </c>
      <c r="D131" s="66" t="s">
        <v>323</v>
      </c>
      <c r="E131" s="76">
        <f t="array" ref="E131">IFERROR(INDEX(DATA!$F$133:$F$368,MATCH(1,(DATA!$D$133:$D$368=Topline!B131)*(DATA!$E$133:$E$368=Topline!D131),0)),"n/a")</f>
        <v>1963363.09</v>
      </c>
      <c r="F131" s="77">
        <f t="array" ref="F131">IFERROR(INDEX(DATA!$G$133:$G$368,MATCH(1,(DATA!$D$133:$D$368=Topline!B131)*(DATA!$E$133:$E$368=Topline!D131),0)),"n/a")</f>
        <v>0.10411751742815099</v>
      </c>
      <c r="G131" s="76">
        <f t="array" ref="G131">IFERROR(INDEX(DATA!$P$133:$P$368,MATCH(1,(DATA!$D$133:$D$368=Topline!B131)*(DATA!$E$133:$E$368=Topline!D131),0)),"n/a")</f>
        <v>6351881.3300000001</v>
      </c>
      <c r="H131" s="77">
        <f t="array" ref="H131">IFERROR(INDEX(DATA!$Q$133:$Q$368,MATCH(1,(DATA!$D$133:$D$368=Topline!B131)*(DATA!$E$133:$E$368=Topline!D131),0)),"n/a")</f>
        <v>0.15679619672105699</v>
      </c>
      <c r="I131" s="76">
        <f t="array" ref="I131">IFERROR(INDEX(DATA!$Z$133:$Z$368,MATCH(1,(DATA!$D$133:$D$368=Topline!B131)*(DATA!$E$133:$E$368=Topline!D131),0)),"n/a")</f>
        <v>11972605.539999999</v>
      </c>
      <c r="J131" s="77">
        <f t="array" ref="J131">IFERROR(INDEX(DATA!$AA$133:$AA$368,MATCH(1,(DATA!$D$133:$D$368=Topline!B131)*(DATA!$E$133:$E$368=Topline!D131),0)),"n/a")</f>
        <v>0.13786225541594399</v>
      </c>
      <c r="K131" s="76">
        <f t="array" ref="K131">IFERROR(INDEX(DATA!$AJ$133:$AJ$368,MATCH(1,(DATA!$D$133:$D$368=Topline!B131)*(DATA!$E$133:$E$368=Topline!D131),0)),"n/a")</f>
        <v>22804383.120000001</v>
      </c>
      <c r="L131" s="77">
        <f t="array" ref="L131">IFERROR(INDEX(DATA!$AK$133:$AK$368,MATCH(1,(DATA!$D$133:$D$368=Topline!B131)*(DATA!$E$133:$E$368=Topline!D131),0)),"n/a")</f>
        <v>0.14208266029849401</v>
      </c>
      <c r="R131" s="66"/>
      <c r="S131" s="66"/>
      <c r="T131" s="66"/>
      <c r="U131" s="66"/>
      <c r="V131" s="66"/>
      <c r="W131" s="66"/>
      <c r="X131" s="66"/>
      <c r="Y131" s="66"/>
    </row>
    <row r="132" spans="1:25" x14ac:dyDescent="0.2">
      <c r="A132" s="75" t="s">
        <v>19</v>
      </c>
      <c r="B132" s="66" t="s">
        <v>11</v>
      </c>
      <c r="C132" s="66" t="s">
        <v>0</v>
      </c>
      <c r="D132" s="66" t="s">
        <v>324</v>
      </c>
      <c r="E132" s="76">
        <f t="array" ref="E132">IFERROR(INDEX(DATA!$F$133:$F$368,MATCH(1,(DATA!$D$133:$D$368=Topline!B132)*(DATA!$E$133:$E$368=Topline!D132),0)),"n/a")</f>
        <v>2493135.64</v>
      </c>
      <c r="F132" s="77">
        <f t="array" ref="F132">IFERROR(INDEX(DATA!$G$133:$G$368,MATCH(1,(DATA!$D$133:$D$368=Topline!B132)*(DATA!$E$133:$E$368=Topline!D132),0)),"n/a")</f>
        <v>0.141983414392644</v>
      </c>
      <c r="G132" s="76">
        <f t="array" ref="G132">IFERROR(INDEX(DATA!$P$133:$P$368,MATCH(1,(DATA!$D$133:$D$368=Topline!B132)*(DATA!$E$133:$E$368=Topline!D132),0)),"n/a")</f>
        <v>7763124.0199999996</v>
      </c>
      <c r="H132" s="77">
        <f t="array" ref="H132">IFERROR(INDEX(DATA!$Q$133:$Q$368,MATCH(1,(DATA!$D$133:$D$368=Topline!B132)*(DATA!$E$133:$E$368=Topline!D132),0)),"n/a")</f>
        <v>0.17846155414623899</v>
      </c>
      <c r="I132" s="76">
        <f t="array" ref="I132">IFERROR(INDEX(DATA!$Z$133:$Z$368,MATCH(1,(DATA!$D$133:$D$368=Topline!B132)*(DATA!$E$133:$E$368=Topline!D132),0)),"n/a")</f>
        <v>14620820.23</v>
      </c>
      <c r="J132" s="77">
        <f t="array" ref="J132">IFERROR(INDEX(DATA!$AA$133:$AA$368,MATCH(1,(DATA!$D$133:$D$368=Topline!B132)*(DATA!$E$133:$E$368=Topline!D132),0)),"n/a")</f>
        <v>0.19106638087869099</v>
      </c>
      <c r="K132" s="76">
        <f t="array" ref="K132">IFERROR(INDEX(DATA!$AJ$133:$AJ$368,MATCH(1,(DATA!$D$133:$D$368=Topline!B132)*(DATA!$E$133:$E$368=Topline!D132),0)),"n/a")</f>
        <v>27947789.09</v>
      </c>
      <c r="L132" s="77">
        <f t="array" ref="L132">IFERROR(INDEX(DATA!$AK$133:$AK$368,MATCH(1,(DATA!$D$133:$D$368=Topline!B132)*(DATA!$E$133:$E$368=Topline!D132),0)),"n/a")</f>
        <v>0.19852160763726301</v>
      </c>
      <c r="R132" s="66"/>
      <c r="S132" s="66"/>
      <c r="T132" s="66"/>
      <c r="U132" s="66"/>
      <c r="V132" s="66"/>
      <c r="W132" s="66"/>
      <c r="X132" s="66"/>
      <c r="Y132" s="66"/>
    </row>
    <row r="133" spans="1:25" x14ac:dyDescent="0.2">
      <c r="A133" s="75" t="s">
        <v>19</v>
      </c>
      <c r="B133" s="66" t="s">
        <v>11</v>
      </c>
      <c r="C133" s="66" t="s">
        <v>0</v>
      </c>
      <c r="D133" s="66" t="s">
        <v>325</v>
      </c>
      <c r="E133" s="76">
        <f t="array" ref="E133">IFERROR(INDEX(DATA!$F$133:$F$368,MATCH(1,(DATA!$D$133:$D$368=Topline!B133)*(DATA!$E$133:$E$368=Topline!D133),0)),"n/a")</f>
        <v>4692607.59</v>
      </c>
      <c r="F133" s="77">
        <f t="array" ref="F133">IFERROR(INDEX(DATA!$G$133:$G$368,MATCH(1,(DATA!$D$133:$D$368=Topline!B133)*(DATA!$E$133:$E$368=Topline!D133),0)),"n/a")</f>
        <v>-3.8514032219226402E-3</v>
      </c>
      <c r="G133" s="76">
        <f t="array" ref="G133">IFERROR(INDEX(DATA!$P$133:$P$368,MATCH(1,(DATA!$D$133:$D$368=Topline!B133)*(DATA!$E$133:$E$368=Topline!D133),0)),"n/a")</f>
        <v>14034824.710000001</v>
      </c>
      <c r="H133" s="77">
        <f t="array" ref="H133">IFERROR(INDEX(DATA!$Q$133:$Q$368,MATCH(1,(DATA!$D$133:$D$368=Topline!B133)*(DATA!$E$133:$E$368=Topline!D133),0)),"n/a")</f>
        <v>3.6506375168394702E-2</v>
      </c>
      <c r="I133" s="76">
        <f t="array" ref="I133">IFERROR(INDEX(DATA!$Z$133:$Z$368,MATCH(1,(DATA!$D$133:$D$368=Topline!B133)*(DATA!$E$133:$E$368=Topline!D133),0)),"n/a")</f>
        <v>27015651.59</v>
      </c>
      <c r="J133" s="77">
        <f t="array" ref="J133">IFERROR(INDEX(DATA!$AA$133:$AA$368,MATCH(1,(DATA!$D$133:$D$368=Topline!B133)*(DATA!$E$133:$E$368=Topline!D133),0)),"n/a")</f>
        <v>6.0207053769289302E-2</v>
      </c>
      <c r="K133" s="76">
        <f t="array" ref="K133">IFERROR(INDEX(DATA!$AJ$133:$AJ$368,MATCH(1,(DATA!$D$133:$D$368=Topline!B133)*(DATA!$E$133:$E$368=Topline!D133),0)),"n/a")</f>
        <v>52693919.280000001</v>
      </c>
      <c r="L133" s="77">
        <f t="array" ref="L133">IFERROR(INDEX(DATA!$AK$133:$AK$368,MATCH(1,(DATA!$D$133:$D$368=Topline!B133)*(DATA!$E$133:$E$368=Topline!D133),0)),"n/a")</f>
        <v>9.5534273995698804E-2</v>
      </c>
      <c r="R133" s="66"/>
      <c r="S133" s="66"/>
      <c r="T133" s="66"/>
      <c r="U133" s="66"/>
      <c r="V133" s="66"/>
      <c r="W133" s="66"/>
      <c r="X133" s="66"/>
      <c r="Y133" s="66"/>
    </row>
    <row r="134" spans="1:25" x14ac:dyDescent="0.2">
      <c r="A134" s="75" t="s">
        <v>19</v>
      </c>
      <c r="B134" s="66" t="s">
        <v>11</v>
      </c>
      <c r="C134" s="66" t="s">
        <v>0</v>
      </c>
      <c r="D134" s="66" t="s">
        <v>326</v>
      </c>
      <c r="E134" s="76">
        <f t="array" ref="E134">IFERROR(INDEX(DATA!$F$133:$F$368,MATCH(1,(DATA!$D$133:$D$368=Topline!B134)*(DATA!$E$133:$E$368=Topline!D134),0)),"n/a")</f>
        <v>3457501.54</v>
      </c>
      <c r="F134" s="77">
        <f t="array" ref="F134">IFERROR(INDEX(DATA!$G$133:$G$368,MATCH(1,(DATA!$D$133:$D$368=Topline!B134)*(DATA!$E$133:$E$368=Topline!D134),0)),"n/a")</f>
        <v>0.14102413066128</v>
      </c>
      <c r="G134" s="76">
        <f t="array" ref="G134">IFERROR(INDEX(DATA!$P$133:$P$368,MATCH(1,(DATA!$D$133:$D$368=Topline!B134)*(DATA!$E$133:$E$368=Topline!D134),0)),"n/a")</f>
        <v>11289388.859999999</v>
      </c>
      <c r="H134" s="77">
        <f t="array" ref="H134">IFERROR(INDEX(DATA!$Q$133:$Q$368,MATCH(1,(DATA!$D$133:$D$368=Topline!B134)*(DATA!$E$133:$E$368=Topline!D134),0)),"n/a")</f>
        <v>0.18979188288954199</v>
      </c>
      <c r="I134" s="76">
        <f t="array" ref="I134">IFERROR(INDEX(DATA!$Z$133:$Z$368,MATCH(1,(DATA!$D$133:$D$368=Topline!B134)*(DATA!$E$133:$E$368=Topline!D134),0)),"n/a")</f>
        <v>21105015.800000001</v>
      </c>
      <c r="J134" s="77">
        <f t="array" ref="J134">IFERROR(INDEX(DATA!$AA$133:$AA$368,MATCH(1,(DATA!$D$133:$D$368=Topline!B134)*(DATA!$E$133:$E$368=Topline!D134),0)),"n/a")</f>
        <v>0.16943449838208299</v>
      </c>
      <c r="K134" s="76">
        <f t="array" ref="K134">IFERROR(INDEX(DATA!$AJ$133:$AJ$368,MATCH(1,(DATA!$D$133:$D$368=Topline!B134)*(DATA!$E$133:$E$368=Topline!D134),0)),"n/a")</f>
        <v>39853570.700000003</v>
      </c>
      <c r="L134" s="77">
        <f t="array" ref="L134">IFERROR(INDEX(DATA!$AK$133:$AK$368,MATCH(1,(DATA!$D$133:$D$368=Topline!B134)*(DATA!$E$133:$E$368=Topline!D134),0)),"n/a")</f>
        <v>0.16581159663499201</v>
      </c>
      <c r="R134" s="66"/>
      <c r="S134" s="66"/>
      <c r="T134" s="66"/>
      <c r="U134" s="66"/>
      <c r="V134" s="66"/>
      <c r="W134" s="66"/>
      <c r="X134" s="66"/>
      <c r="Y134" s="66"/>
    </row>
    <row r="135" spans="1:25" x14ac:dyDescent="0.2">
      <c r="A135" s="75" t="s">
        <v>19</v>
      </c>
      <c r="B135" s="66" t="s">
        <v>11</v>
      </c>
      <c r="C135" s="66" t="s">
        <v>0</v>
      </c>
      <c r="D135" s="66" t="s">
        <v>327</v>
      </c>
      <c r="E135" s="76">
        <f t="array" ref="E135">IFERROR(INDEX(DATA!$F$133:$F$368,MATCH(1,(DATA!$D$133:$D$368=Topline!B135)*(DATA!$E$133:$E$368=Topline!D135),0)),"n/a")</f>
        <v>28298650.140000001</v>
      </c>
      <c r="F135" s="77">
        <f t="array" ref="F135">IFERROR(INDEX(DATA!$G$133:$G$368,MATCH(1,(DATA!$D$133:$D$368=Topline!B135)*(DATA!$E$133:$E$368=Topline!D135),0)),"n/a")</f>
        <v>7.8284293204050698E-2</v>
      </c>
      <c r="G135" s="76">
        <f t="array" ref="G135">IFERROR(INDEX(DATA!$P$133:$P$368,MATCH(1,(DATA!$D$133:$D$368=Topline!B135)*(DATA!$E$133:$E$368=Topline!D135),0)),"n/a")</f>
        <v>90058146.120000005</v>
      </c>
      <c r="H135" s="77">
        <f t="array" ref="H135">IFERROR(INDEX(DATA!$Q$133:$Q$368,MATCH(1,(DATA!$D$133:$D$368=Topline!B135)*(DATA!$E$133:$E$368=Topline!D135),0)),"n/a")</f>
        <v>9.6906674082288397E-2</v>
      </c>
      <c r="I135" s="76">
        <f t="array" ref="I135">IFERROR(INDEX(DATA!$Z$133:$Z$368,MATCH(1,(DATA!$D$133:$D$368=Topline!B135)*(DATA!$E$133:$E$368=Topline!D135),0)),"n/a")</f>
        <v>170365846.03</v>
      </c>
      <c r="J135" s="77">
        <f t="array" ref="J135">IFERROR(INDEX(DATA!$AA$133:$AA$368,MATCH(1,(DATA!$D$133:$D$368=Topline!B135)*(DATA!$E$133:$E$368=Topline!D135),0)),"n/a")</f>
        <v>8.0472461897859296E-2</v>
      </c>
      <c r="K135" s="76">
        <f t="array" ref="K135">IFERROR(INDEX(DATA!$AJ$133:$AJ$368,MATCH(1,(DATA!$D$133:$D$368=Topline!B135)*(DATA!$E$133:$E$368=Topline!D135),0)),"n/a")</f>
        <v>331170240.13999999</v>
      </c>
      <c r="L135" s="77">
        <f t="array" ref="L135">IFERROR(INDEX(DATA!$AK$133:$AK$368,MATCH(1,(DATA!$D$133:$D$368=Topline!B135)*(DATA!$E$133:$E$368=Topline!D135),0)),"n/a")</f>
        <v>8.7345603309939804E-2</v>
      </c>
      <c r="R135" s="66"/>
      <c r="S135" s="66"/>
      <c r="T135" s="66"/>
      <c r="U135" s="66"/>
      <c r="V135" s="66"/>
      <c r="W135" s="66"/>
      <c r="X135" s="66"/>
      <c r="Y135" s="66"/>
    </row>
    <row r="136" spans="1:25" x14ac:dyDescent="0.2">
      <c r="A136" s="75"/>
      <c r="E136" s="80"/>
      <c r="F136" s="77"/>
      <c r="G136" s="81"/>
      <c r="H136" s="77"/>
      <c r="I136" s="81"/>
      <c r="J136" s="82"/>
      <c r="K136" s="81"/>
      <c r="L136" s="77"/>
      <c r="R136" s="66"/>
      <c r="S136" s="66"/>
      <c r="T136" s="66"/>
      <c r="U136" s="66"/>
      <c r="V136" s="66"/>
      <c r="W136" s="66"/>
      <c r="X136" s="66"/>
      <c r="Y136" s="66"/>
    </row>
    <row r="137" spans="1:25" x14ac:dyDescent="0.2">
      <c r="A137" s="75" t="s">
        <v>19</v>
      </c>
      <c r="B137" s="66" t="s">
        <v>11</v>
      </c>
      <c r="C137" s="66" t="s">
        <v>9</v>
      </c>
      <c r="D137" s="66" t="s">
        <v>319</v>
      </c>
      <c r="E137" s="86">
        <f t="array" ref="E137">IFERROR(INDEX(DATA!$H$133:$H$368,MATCH(1,(DATA!$D$133:$D$368=Topline!B137)*(DATA!$E$133:$E$368=Topline!D137),0)),"n/a")</f>
        <v>527301.18000000005</v>
      </c>
      <c r="F137" s="77">
        <f t="array" ref="F137">IFERROR(INDEX(DATA!$I$133:$I$368,MATCH(1,(DATA!$D$133:$D$368=Topline!B137)*(DATA!$E$133:$E$368=Topline!D137),0)),"n/a")</f>
        <v>9.8420084850178702E-4</v>
      </c>
      <c r="G137" s="86">
        <f t="array" ref="G137">IFERROR(INDEX(DATA!$R$133:$R$368,MATCH(1,(DATA!$D$133:$D$368=Topline!B137)*(DATA!$E$133:$E$368=Topline!D137),0)),"n/a")</f>
        <v>1716070.54</v>
      </c>
      <c r="H137" s="77">
        <f t="array" ref="H137">IFERROR(INDEX(DATA!$S$133:$S$368,MATCH(1,(DATA!$D$133:$D$368=Topline!B137)*(DATA!$E$133:$E$368=Topline!D137),0)),"n/a")</f>
        <v>-1.1239645825849499E-2</v>
      </c>
      <c r="I137" s="86">
        <f t="array" ref="I137">IFERROR(INDEX(DATA!$AB$133:$AB$368,MATCH(1,(DATA!$D$133:$D$368=Topline!B137)*(DATA!$E$133:$E$368=Topline!D137),0)),"n/a")</f>
        <v>3290111.13</v>
      </c>
      <c r="J137" s="77">
        <f t="array" ref="J137">IFERROR(INDEX(DATA!$AC$133:$AC$368,MATCH(1,(DATA!$D$133:$D$368=Topline!B137)*(DATA!$E$133:$E$368=Topline!D137),0)),"n/a")</f>
        <v>-6.4152755831265701E-2</v>
      </c>
      <c r="K137" s="86">
        <f t="array" ref="K137">IFERROR(INDEX(DATA!$AL$133:$AL$368,MATCH(1,(DATA!$D$133:$D$368=Topline!B137)*(DATA!$E$133:$E$368=Topline!D137),0)),"n/a")</f>
        <v>6561789.5300000003</v>
      </c>
      <c r="L137" s="77">
        <f t="array" ref="L137">IFERROR(INDEX(DATA!$AM$133:$AM$368,MATCH(1,(DATA!$D$133:$D$368=Topline!B137)*(DATA!$E$133:$E$368=Topline!D137),0)),"n/a")</f>
        <v>-5.0973727558938003E-2</v>
      </c>
      <c r="R137" s="66"/>
      <c r="S137" s="66"/>
      <c r="T137" s="66"/>
      <c r="U137" s="66"/>
      <c r="V137" s="66"/>
      <c r="W137" s="66"/>
      <c r="X137" s="66"/>
      <c r="Y137" s="66"/>
    </row>
    <row r="138" spans="1:25" x14ac:dyDescent="0.2">
      <c r="A138" s="75" t="s">
        <v>19</v>
      </c>
      <c r="B138" s="66" t="s">
        <v>11</v>
      </c>
      <c r="C138" s="66" t="s">
        <v>9</v>
      </c>
      <c r="D138" s="66" t="s">
        <v>320</v>
      </c>
      <c r="E138" s="86">
        <f t="array" ref="E138">IFERROR(INDEX(DATA!$H$133:$H$368,MATCH(1,(DATA!$D$133:$D$368=Topline!B138)*(DATA!$E$133:$E$368=Topline!D138),0)),"n/a")</f>
        <v>958286.7</v>
      </c>
      <c r="F138" s="77">
        <f t="array" ref="F138">IFERROR(INDEX(DATA!$I$133:$I$368,MATCH(1,(DATA!$D$133:$D$368=Topline!B138)*(DATA!$E$133:$E$368=Topline!D138),0)),"n/a")</f>
        <v>0.269672142333508</v>
      </c>
      <c r="G138" s="86">
        <f t="array" ref="G138">IFERROR(INDEX(DATA!$R$133:$R$368,MATCH(1,(DATA!$D$133:$D$368=Topline!B138)*(DATA!$E$133:$E$368=Topline!D138),0)),"n/a")</f>
        <v>3011515.95</v>
      </c>
      <c r="H138" s="77">
        <f t="array" ref="H138">IFERROR(INDEX(DATA!$S$133:$S$368,MATCH(1,(DATA!$D$133:$D$368=Topline!B138)*(DATA!$E$133:$E$368=Topline!D138),0)),"n/a")</f>
        <v>0.21883838036530501</v>
      </c>
      <c r="I138" s="86">
        <f t="array" ref="I138">IFERROR(INDEX(DATA!$AB$133:$AB$368,MATCH(1,(DATA!$D$133:$D$368=Topline!B138)*(DATA!$E$133:$E$368=Topline!D138),0)),"n/a")</f>
        <v>5699915.4500000002</v>
      </c>
      <c r="J138" s="77">
        <f t="array" ref="J138">IFERROR(INDEX(DATA!$AC$133:$AC$368,MATCH(1,(DATA!$D$133:$D$368=Topline!B138)*(DATA!$E$133:$E$368=Topline!D138),0)),"n/a")</f>
        <v>0.20185831601266399</v>
      </c>
      <c r="K138" s="86">
        <f t="array" ref="K138">IFERROR(INDEX(DATA!$AL$133:$AL$368,MATCH(1,(DATA!$D$133:$D$368=Topline!B138)*(DATA!$E$133:$E$368=Topline!D138),0)),"n/a")</f>
        <v>10885513.4</v>
      </c>
      <c r="L138" s="77">
        <f t="array" ref="L138">IFERROR(INDEX(DATA!$AM$133:$AM$368,MATCH(1,(DATA!$D$133:$D$368=Topline!B138)*(DATA!$E$133:$E$368=Topline!D138),0)),"n/a")</f>
        <v>0.17001098434259901</v>
      </c>
      <c r="R138" s="66"/>
      <c r="S138" s="66"/>
      <c r="T138" s="66"/>
      <c r="U138" s="66"/>
      <c r="V138" s="66"/>
      <c r="W138" s="66"/>
      <c r="X138" s="66"/>
      <c r="Y138" s="66"/>
    </row>
    <row r="139" spans="1:25" x14ac:dyDescent="0.2">
      <c r="A139" s="75" t="s">
        <v>19</v>
      </c>
      <c r="B139" s="66" t="s">
        <v>11</v>
      </c>
      <c r="C139" s="66" t="s">
        <v>9</v>
      </c>
      <c r="D139" s="66" t="s">
        <v>321</v>
      </c>
      <c r="E139" s="86">
        <f t="array" ref="E139">IFERROR(INDEX(DATA!$H$133:$H$368,MATCH(1,(DATA!$D$133:$D$368=Topline!B139)*(DATA!$E$133:$E$368=Topline!D139),0)),"n/a")</f>
        <v>699621.2</v>
      </c>
      <c r="F139" s="77">
        <f t="array" ref="F139">IFERROR(INDEX(DATA!$I$133:$I$368,MATCH(1,(DATA!$D$133:$D$368=Topline!B139)*(DATA!$E$133:$E$368=Topline!D139),0)),"n/a")</f>
        <v>0.184332861527431</v>
      </c>
      <c r="G139" s="86">
        <f t="array" ref="G139">IFERROR(INDEX(DATA!$R$133:$R$368,MATCH(1,(DATA!$D$133:$D$368=Topline!B139)*(DATA!$E$133:$E$368=Topline!D139),0)),"n/a")</f>
        <v>2187066.31</v>
      </c>
      <c r="H139" s="77">
        <f t="array" ref="H139">IFERROR(INDEX(DATA!$S$133:$S$368,MATCH(1,(DATA!$D$133:$D$368=Topline!B139)*(DATA!$E$133:$E$368=Topline!D139),0)),"n/a")</f>
        <v>0.15894124330679399</v>
      </c>
      <c r="I139" s="86">
        <f t="array" ref="I139">IFERROR(INDEX(DATA!$AB$133:$AB$368,MATCH(1,(DATA!$D$133:$D$368=Topline!B139)*(DATA!$E$133:$E$368=Topline!D139),0)),"n/a")</f>
        <v>4108332.5</v>
      </c>
      <c r="J139" s="77">
        <f t="array" ref="J139">IFERROR(INDEX(DATA!$AC$133:$AC$368,MATCH(1,(DATA!$D$133:$D$368=Topline!B139)*(DATA!$E$133:$E$368=Topline!D139),0)),"n/a")</f>
        <v>0.130004680118183</v>
      </c>
      <c r="K139" s="86">
        <f t="array" ref="K139">IFERROR(INDEX(DATA!$AL$133:$AL$368,MATCH(1,(DATA!$D$133:$D$368=Topline!B139)*(DATA!$E$133:$E$368=Topline!D139),0)),"n/a")</f>
        <v>7729164.1699999999</v>
      </c>
      <c r="L139" s="77">
        <f t="array" ref="L139">IFERROR(INDEX(DATA!$AM$133:$AM$368,MATCH(1,(DATA!$D$133:$D$368=Topline!B139)*(DATA!$E$133:$E$368=Topline!D139),0)),"n/a")</f>
        <v>0.106468751340647</v>
      </c>
      <c r="R139" s="66"/>
      <c r="S139" s="66"/>
      <c r="T139" s="66"/>
      <c r="U139" s="66"/>
      <c r="V139" s="66"/>
      <c r="W139" s="66"/>
      <c r="X139" s="66"/>
      <c r="Y139" s="66"/>
    </row>
    <row r="140" spans="1:25" x14ac:dyDescent="0.2">
      <c r="A140" s="75" t="s">
        <v>19</v>
      </c>
      <c r="B140" s="66" t="s">
        <v>11</v>
      </c>
      <c r="C140" s="66" t="s">
        <v>9</v>
      </c>
      <c r="D140" s="66" t="s">
        <v>322</v>
      </c>
      <c r="E140" s="86">
        <f t="array" ref="E140">IFERROR(INDEX(DATA!$H$133:$H$368,MATCH(1,(DATA!$D$133:$D$368=Topline!B140)*(DATA!$E$133:$E$368=Topline!D140),0)),"n/a")</f>
        <v>1418449.93</v>
      </c>
      <c r="F140" s="77">
        <f t="array" ref="F140">IFERROR(INDEX(DATA!$I$133:$I$368,MATCH(1,(DATA!$D$133:$D$368=Topline!B140)*(DATA!$E$133:$E$368=Topline!D140),0)),"n/a")</f>
        <v>3.8784195697944501E-2</v>
      </c>
      <c r="G140" s="86">
        <f t="array" ref="G140">IFERROR(INDEX(DATA!$R$133:$R$368,MATCH(1,(DATA!$D$133:$D$368=Topline!B140)*(DATA!$E$133:$E$368=Topline!D140),0)),"n/a")</f>
        <v>4662641.24</v>
      </c>
      <c r="H140" s="77">
        <f t="array" ref="H140">IFERROR(INDEX(DATA!$S$133:$S$368,MATCH(1,(DATA!$D$133:$D$368=Topline!B140)*(DATA!$E$133:$E$368=Topline!D140),0)),"n/a")</f>
        <v>8.4877653810440407E-2</v>
      </c>
      <c r="I140" s="86">
        <f t="array" ref="I140">IFERROR(INDEX(DATA!$AB$133:$AB$368,MATCH(1,(DATA!$D$133:$D$368=Topline!B140)*(DATA!$E$133:$E$368=Topline!D140),0)),"n/a")</f>
        <v>8875192.75</v>
      </c>
      <c r="J140" s="77">
        <f t="array" ref="J140">IFERROR(INDEX(DATA!$AC$133:$AC$368,MATCH(1,(DATA!$D$133:$D$368=Topline!B140)*(DATA!$E$133:$E$368=Topline!D140),0)),"n/a")</f>
        <v>4.8945714145333198E-2</v>
      </c>
      <c r="K140" s="86">
        <f t="array" ref="K140">IFERROR(INDEX(DATA!$AL$133:$AL$368,MATCH(1,(DATA!$D$133:$D$368=Topline!B140)*(DATA!$E$133:$E$368=Topline!D140),0)),"n/a")</f>
        <v>17367001.73</v>
      </c>
      <c r="L140" s="77">
        <f t="array" ref="L140">IFERROR(INDEX(DATA!$AM$133:$AM$368,MATCH(1,(DATA!$D$133:$D$368=Topline!B140)*(DATA!$E$133:$E$368=Topline!D140),0)),"n/a")</f>
        <v>3.6435622422115801E-2</v>
      </c>
      <c r="R140" s="66"/>
      <c r="S140" s="66"/>
      <c r="T140" s="66"/>
      <c r="U140" s="66"/>
      <c r="V140" s="66"/>
      <c r="W140" s="66"/>
      <c r="X140" s="66"/>
      <c r="Y140" s="66"/>
    </row>
    <row r="141" spans="1:25" x14ac:dyDescent="0.2">
      <c r="A141" s="75" t="s">
        <v>19</v>
      </c>
      <c r="B141" s="66" t="s">
        <v>11</v>
      </c>
      <c r="C141" s="66" t="s">
        <v>9</v>
      </c>
      <c r="D141" s="66" t="s">
        <v>323</v>
      </c>
      <c r="E141" s="86">
        <f t="array" ref="E141">IFERROR(INDEX(DATA!$H$133:$H$368,MATCH(1,(DATA!$D$133:$D$368=Topline!B141)*(DATA!$E$133:$E$368=Topline!D141),0)),"n/a")</f>
        <v>407234.03</v>
      </c>
      <c r="F141" s="77">
        <f t="array" ref="F141">IFERROR(INDEX(DATA!$I$133:$I$368,MATCH(1,(DATA!$D$133:$D$368=Topline!B141)*(DATA!$E$133:$E$368=Topline!D141),0)),"n/a")</f>
        <v>7.7737694743392594E-2</v>
      </c>
      <c r="G141" s="86">
        <f t="array" ref="G141">IFERROR(INDEX(DATA!$R$133:$R$368,MATCH(1,(DATA!$D$133:$D$368=Topline!B141)*(DATA!$E$133:$E$368=Topline!D141),0)),"n/a")</f>
        <v>1306386.42</v>
      </c>
      <c r="H141" s="77">
        <f t="array" ref="H141">IFERROR(INDEX(DATA!$S$133:$S$368,MATCH(1,(DATA!$D$133:$D$368=Topline!B141)*(DATA!$E$133:$E$368=Topline!D141),0)),"n/a")</f>
        <v>0.13251133227464101</v>
      </c>
      <c r="I141" s="86">
        <f t="array" ref="I141">IFERROR(INDEX(DATA!$AB$133:$AB$368,MATCH(1,(DATA!$D$133:$D$368=Topline!B141)*(DATA!$E$133:$E$368=Topline!D141),0)),"n/a")</f>
        <v>2481244.36</v>
      </c>
      <c r="J141" s="77">
        <f t="array" ref="J141">IFERROR(INDEX(DATA!$AC$133:$AC$368,MATCH(1,(DATA!$D$133:$D$368=Topline!B141)*(DATA!$E$133:$E$368=Topline!D141),0)),"n/a")</f>
        <v>0.107754929845436</v>
      </c>
      <c r="K141" s="86">
        <f t="array" ref="K141">IFERROR(INDEX(DATA!$AL$133:$AL$368,MATCH(1,(DATA!$D$133:$D$368=Topline!B141)*(DATA!$E$133:$E$368=Topline!D141),0)),"n/a")</f>
        <v>4679657.72</v>
      </c>
      <c r="L141" s="77">
        <f t="array" ref="L141">IFERROR(INDEX(DATA!$AM$133:$AM$368,MATCH(1,(DATA!$D$133:$D$368=Topline!B141)*(DATA!$E$133:$E$368=Topline!D141),0)),"n/a")</f>
        <v>0.11087047559093299</v>
      </c>
      <c r="R141" s="66"/>
      <c r="S141" s="66"/>
      <c r="T141" s="66"/>
      <c r="U141" s="66"/>
      <c r="V141" s="66"/>
      <c r="W141" s="66"/>
      <c r="X141" s="66"/>
      <c r="Y141" s="66"/>
    </row>
    <row r="142" spans="1:25" x14ac:dyDescent="0.2">
      <c r="A142" s="75" t="s">
        <v>19</v>
      </c>
      <c r="B142" s="66" t="s">
        <v>11</v>
      </c>
      <c r="C142" s="66" t="s">
        <v>9</v>
      </c>
      <c r="D142" s="66" t="s">
        <v>324</v>
      </c>
      <c r="E142" s="86">
        <f t="array" ref="E142">IFERROR(INDEX(DATA!$H$133:$H$368,MATCH(1,(DATA!$D$133:$D$368=Topline!B142)*(DATA!$E$133:$E$368=Topline!D142),0)),"n/a")</f>
        <v>506348.72</v>
      </c>
      <c r="F142" s="77">
        <f t="array" ref="F142">IFERROR(INDEX(DATA!$I$133:$I$368,MATCH(1,(DATA!$D$133:$D$368=Topline!B142)*(DATA!$E$133:$E$368=Topline!D142),0)),"n/a")</f>
        <v>9.8982537321929895E-2</v>
      </c>
      <c r="G142" s="86">
        <f t="array" ref="G142">IFERROR(INDEX(DATA!$R$133:$R$368,MATCH(1,(DATA!$D$133:$D$368=Topline!B142)*(DATA!$E$133:$E$368=Topline!D142),0)),"n/a")</f>
        <v>1579859.05</v>
      </c>
      <c r="H142" s="77">
        <f t="array" ref="H142">IFERROR(INDEX(DATA!$S$133:$S$368,MATCH(1,(DATA!$D$133:$D$368=Topline!B142)*(DATA!$E$133:$E$368=Topline!D142),0)),"n/a")</f>
        <v>0.140071120228902</v>
      </c>
      <c r="I142" s="86">
        <f t="array" ref="I142">IFERROR(INDEX(DATA!$AB$133:$AB$368,MATCH(1,(DATA!$D$133:$D$368=Topline!B142)*(DATA!$E$133:$E$368=Topline!D142),0)),"n/a")</f>
        <v>2992569.14</v>
      </c>
      <c r="J142" s="77">
        <f t="array" ref="J142">IFERROR(INDEX(DATA!$AC$133:$AC$368,MATCH(1,(DATA!$D$133:$D$368=Topline!B142)*(DATA!$E$133:$E$368=Topline!D142),0)),"n/a")</f>
        <v>0.17218689635238399</v>
      </c>
      <c r="K142" s="86">
        <f t="array" ref="K142">IFERROR(INDEX(DATA!$AL$133:$AL$368,MATCH(1,(DATA!$D$133:$D$368=Topline!B142)*(DATA!$E$133:$E$368=Topline!D142),0)),"n/a")</f>
        <v>5771815.0700000003</v>
      </c>
      <c r="L142" s="77">
        <f t="array" ref="L142">IFERROR(INDEX(DATA!$AM$133:$AM$368,MATCH(1,(DATA!$D$133:$D$368=Topline!B142)*(DATA!$E$133:$E$368=Topline!D142),0)),"n/a")</f>
        <v>0.21853260552234599</v>
      </c>
      <c r="R142" s="66"/>
      <c r="S142" s="66"/>
      <c r="T142" s="66"/>
      <c r="U142" s="66"/>
      <c r="V142" s="66"/>
      <c r="W142" s="66"/>
      <c r="X142" s="66"/>
      <c r="Y142" s="66"/>
    </row>
    <row r="143" spans="1:25" x14ac:dyDescent="0.2">
      <c r="A143" s="75" t="s">
        <v>19</v>
      </c>
      <c r="B143" s="66" t="s">
        <v>11</v>
      </c>
      <c r="C143" s="66" t="s">
        <v>9</v>
      </c>
      <c r="D143" s="66" t="s">
        <v>325</v>
      </c>
      <c r="E143" s="86">
        <f t="array" ref="E143">IFERROR(INDEX(DATA!$H$133:$H$368,MATCH(1,(DATA!$D$133:$D$368=Topline!B143)*(DATA!$E$133:$E$368=Topline!D143),0)),"n/a")</f>
        <v>1007420.61</v>
      </c>
      <c r="F143" s="77">
        <f t="array" ref="F143">IFERROR(INDEX(DATA!$I$133:$I$368,MATCH(1,(DATA!$D$133:$D$368=Topline!B143)*(DATA!$E$133:$E$368=Topline!D143),0)),"n/a")</f>
        <v>-1.42992662403641E-2</v>
      </c>
      <c r="G143" s="86">
        <f t="array" ref="G143">IFERROR(INDEX(DATA!$R$133:$R$368,MATCH(1,(DATA!$D$133:$D$368=Topline!B143)*(DATA!$E$133:$E$368=Topline!D143),0)),"n/a")</f>
        <v>2975586.59</v>
      </c>
      <c r="H143" s="77">
        <f t="array" ref="H143">IFERROR(INDEX(DATA!$S$133:$S$368,MATCH(1,(DATA!$D$133:$D$368=Topline!B143)*(DATA!$E$133:$E$368=Topline!D143),0)),"n/a")</f>
        <v>1.91863552321547E-2</v>
      </c>
      <c r="I143" s="86">
        <f t="array" ref="I143">IFERROR(INDEX(DATA!$AB$133:$AB$368,MATCH(1,(DATA!$D$133:$D$368=Topline!B143)*(DATA!$E$133:$E$368=Topline!D143),0)),"n/a")</f>
        <v>5834856.1600000001</v>
      </c>
      <c r="J143" s="77">
        <f t="array" ref="J143">IFERROR(INDEX(DATA!$AC$133:$AC$368,MATCH(1,(DATA!$D$133:$D$368=Topline!B143)*(DATA!$E$133:$E$368=Topline!D143),0)),"n/a")</f>
        <v>5.5508526732889502E-2</v>
      </c>
      <c r="K143" s="86">
        <f t="array" ref="K143">IFERROR(INDEX(DATA!$AL$133:$AL$368,MATCH(1,(DATA!$D$133:$D$368=Topline!B143)*(DATA!$E$133:$E$368=Topline!D143),0)),"n/a")</f>
        <v>11264047.41</v>
      </c>
      <c r="L143" s="77">
        <f t="array" ref="L143">IFERROR(INDEX(DATA!$AM$133:$AM$368,MATCH(1,(DATA!$D$133:$D$368=Topline!B143)*(DATA!$E$133:$E$368=Topline!D143),0)),"n/a")</f>
        <v>0.102787341428385</v>
      </c>
      <c r="R143" s="66"/>
      <c r="S143" s="66"/>
      <c r="T143" s="66"/>
      <c r="U143" s="66"/>
      <c r="V143" s="66"/>
      <c r="W143" s="66"/>
      <c r="X143" s="66"/>
      <c r="Y143" s="66"/>
    </row>
    <row r="144" spans="1:25" x14ac:dyDescent="0.2">
      <c r="A144" s="75" t="s">
        <v>19</v>
      </c>
      <c r="B144" s="66" t="s">
        <v>11</v>
      </c>
      <c r="C144" s="66" t="s">
        <v>9</v>
      </c>
      <c r="D144" s="66" t="s">
        <v>326</v>
      </c>
      <c r="E144" s="86">
        <f t="array" ref="E144">IFERROR(INDEX(DATA!$H$133:$H$368,MATCH(1,(DATA!$D$133:$D$368=Topline!B144)*(DATA!$E$133:$E$368=Topline!D144),0)),"n/a")</f>
        <v>781511.63</v>
      </c>
      <c r="F144" s="77">
        <f t="array" ref="F144">IFERROR(INDEX(DATA!$I$133:$I$368,MATCH(1,(DATA!$D$133:$D$368=Topline!B144)*(DATA!$E$133:$E$368=Topline!D144),0)),"n/a")</f>
        <v>0.10557520191690201</v>
      </c>
      <c r="G144" s="86">
        <f t="array" ref="G144">IFERROR(INDEX(DATA!$R$133:$R$368,MATCH(1,(DATA!$D$133:$D$368=Topline!B144)*(DATA!$E$133:$E$368=Topline!D144),0)),"n/a")</f>
        <v>2537977.6</v>
      </c>
      <c r="H144" s="77">
        <f t="array" ref="H144">IFERROR(INDEX(DATA!$S$133:$S$368,MATCH(1,(DATA!$D$133:$D$368=Topline!B144)*(DATA!$E$133:$E$368=Topline!D144),0)),"n/a")</f>
        <v>0.142515936200969</v>
      </c>
      <c r="I144" s="86">
        <f t="array" ref="I144">IFERROR(INDEX(DATA!$AB$133:$AB$368,MATCH(1,(DATA!$D$133:$D$368=Topline!B144)*(DATA!$E$133:$E$368=Topline!D144),0)),"n/a")</f>
        <v>4766709.43</v>
      </c>
      <c r="J144" s="77">
        <f t="array" ref="J144">IFERROR(INDEX(DATA!$AC$133:$AC$368,MATCH(1,(DATA!$D$133:$D$368=Topline!B144)*(DATA!$E$133:$E$368=Topline!D144),0)),"n/a")</f>
        <v>0.13038977985477901</v>
      </c>
      <c r="K144" s="86">
        <f t="array" ref="K144">IFERROR(INDEX(DATA!$AL$133:$AL$368,MATCH(1,(DATA!$D$133:$D$368=Topline!B144)*(DATA!$E$133:$E$368=Topline!D144),0)),"n/a")</f>
        <v>9126736.3599999994</v>
      </c>
      <c r="L144" s="77">
        <f t="array" ref="L144">IFERROR(INDEX(DATA!$AM$133:$AM$368,MATCH(1,(DATA!$D$133:$D$368=Topline!B144)*(DATA!$E$133:$E$368=Topline!D144),0)),"n/a")</f>
        <v>0.16393455605943799</v>
      </c>
      <c r="R144" s="66"/>
      <c r="S144" s="66"/>
      <c r="T144" s="66"/>
      <c r="U144" s="66"/>
      <c r="V144" s="66"/>
      <c r="W144" s="66"/>
      <c r="X144" s="66"/>
      <c r="Y144" s="66"/>
    </row>
    <row r="145" spans="1:25" x14ac:dyDescent="0.2">
      <c r="A145" s="75" t="s">
        <v>19</v>
      </c>
      <c r="B145" s="66" t="s">
        <v>11</v>
      </c>
      <c r="C145" s="66" t="s">
        <v>9</v>
      </c>
      <c r="D145" s="66" t="s">
        <v>327</v>
      </c>
      <c r="E145" s="86">
        <f t="array" ref="E145">IFERROR(INDEX(DATA!$H$133:$H$368,MATCH(1,(DATA!$D$133:$D$368=Topline!B145)*(DATA!$E$133:$E$368=Topline!D145),0)),"n/a")</f>
        <v>6306173.7800000003</v>
      </c>
      <c r="F145" s="77">
        <f t="array" ref="F145">IFERROR(INDEX(DATA!$I$133:$I$368,MATCH(1,(DATA!$D$133:$D$368=Topline!B145)*(DATA!$E$133:$E$368=Topline!D145),0)),"n/a")</f>
        <v>8.6283364786135006E-2</v>
      </c>
      <c r="G145" s="86">
        <f t="array" ref="G145">IFERROR(INDEX(DATA!$R$133:$R$368,MATCH(1,(DATA!$D$133:$D$368=Topline!B145)*(DATA!$E$133:$E$368=Topline!D145),0)),"n/a")</f>
        <v>19977102.949999999</v>
      </c>
      <c r="H145" s="77">
        <f t="array" ref="H145">IFERROR(INDEX(DATA!$S$133:$S$368,MATCH(1,(DATA!$D$133:$D$368=Topline!B145)*(DATA!$E$133:$E$368=Topline!D145),0)),"n/a")</f>
        <v>0.105441285537668</v>
      </c>
      <c r="I145" s="86">
        <f t="array" ref="I145">IFERROR(INDEX(DATA!$AB$133:$AB$368,MATCH(1,(DATA!$D$133:$D$368=Topline!B145)*(DATA!$E$133:$E$368=Topline!D145),0)),"n/a")</f>
        <v>38048929.420000002</v>
      </c>
      <c r="J145" s="77">
        <f t="array" ref="J145">IFERROR(INDEX(DATA!$AC$133:$AC$368,MATCH(1,(DATA!$D$133:$D$368=Topline!B145)*(DATA!$E$133:$E$368=Topline!D145),0)),"n/a")</f>
        <v>9.0454891930250095E-2</v>
      </c>
      <c r="K145" s="86">
        <f t="array" ref="K145">IFERROR(INDEX(DATA!$AL$133:$AL$368,MATCH(1,(DATA!$D$133:$D$368=Topline!B145)*(DATA!$E$133:$E$368=Topline!D145),0)),"n/a")</f>
        <v>73385722.450000003</v>
      </c>
      <c r="L145" s="77">
        <f t="array" ref="L145">IFERROR(INDEX(DATA!$AM$133:$AM$368,MATCH(1,(DATA!$D$133:$D$368=Topline!B145)*(DATA!$E$133:$E$368=Topline!D145),0)),"n/a")</f>
        <v>9.5887613909338101E-2</v>
      </c>
      <c r="R145" s="66"/>
      <c r="S145" s="66"/>
      <c r="T145" s="66"/>
      <c r="U145" s="66"/>
      <c r="V145" s="66"/>
      <c r="W145" s="66"/>
      <c r="X145" s="66"/>
      <c r="Y145" s="66"/>
    </row>
    <row r="146" spans="1:25" x14ac:dyDescent="0.2">
      <c r="A146" s="75"/>
      <c r="E146" s="80"/>
      <c r="F146" s="77"/>
      <c r="G146" s="81"/>
      <c r="H146" s="77"/>
      <c r="I146" s="81"/>
      <c r="J146" s="82"/>
      <c r="K146" s="81"/>
      <c r="L146" s="77"/>
      <c r="R146" s="66"/>
      <c r="S146" s="66"/>
      <c r="T146" s="66"/>
      <c r="U146" s="66"/>
      <c r="V146" s="66"/>
      <c r="W146" s="66"/>
      <c r="X146" s="66"/>
      <c r="Y146" s="66"/>
    </row>
    <row r="147" spans="1:25" x14ac:dyDescent="0.2">
      <c r="A147" s="75" t="s">
        <v>19</v>
      </c>
      <c r="B147" s="66" t="s">
        <v>11</v>
      </c>
      <c r="C147" s="66" t="s">
        <v>25</v>
      </c>
      <c r="D147" s="66" t="s">
        <v>319</v>
      </c>
      <c r="E147" s="86">
        <f t="array" ref="E147">IFERROR(INDEX(DATA!$J$133:$J$368,MATCH(1,(DATA!$D$133:$D$368=Topline!B147)*(DATA!$E$133:$E$368=Topline!D147),0)),"n/a")</f>
        <v>1015609.41</v>
      </c>
      <c r="F147" s="77">
        <f t="array" ref="F147">IFERROR(INDEX(DATA!$K$133:$K$368,MATCH(1,(DATA!$D$133:$D$368=Topline!B147)*(DATA!$E$133:$E$368=Topline!D147),0)),"n/a")</f>
        <v>-6.4218442727417098E-3</v>
      </c>
      <c r="G147" s="86">
        <f t="array" ref="G147">IFERROR(INDEX(DATA!$T$133:$T$368,MATCH(1,(DATA!$D$133:$D$368=Topline!B147)*(DATA!$E$133:$E$368=Topline!D147),0)),"n/a")</f>
        <v>3304960.78</v>
      </c>
      <c r="H147" s="77">
        <f t="array" ref="H147">IFERROR(INDEX(DATA!$U$133:$U$368,MATCH(1,(DATA!$D$133:$D$368=Topline!B147)*(DATA!$E$133:$E$368=Topline!D147),0)),"n/a")</f>
        <v>-1.5829030899228502E-2</v>
      </c>
      <c r="I147" s="86">
        <f t="array" ref="I147">IFERROR(INDEX(DATA!$AD$133:$AD$368,MATCH(1,(DATA!$D$133:$D$368=Topline!B147)*(DATA!$E$133:$E$368=Topline!D147),0)),"n/a")</f>
        <v>6356310.9699999997</v>
      </c>
      <c r="J147" s="77">
        <f t="array" ref="J147">IFERROR(INDEX(DATA!$AE$133:$AE$368,MATCH(1,(DATA!$D$133:$D$368=Topline!B147)*(DATA!$E$133:$E$368=Topline!D147),0)),"n/a")</f>
        <v>-6.1244095845065197E-2</v>
      </c>
      <c r="K147" s="86">
        <f t="array" ref="K147">IFERROR(INDEX(DATA!$AN$133:$AN$368,MATCH(1,(DATA!$D$133:$D$368=Topline!B147)*(DATA!$E$133:$E$368=Topline!D147),0)),"n/a")</f>
        <v>12741683.949999999</v>
      </c>
      <c r="L147" s="77">
        <f t="array" ref="L147">IFERROR(INDEX(DATA!$AO$133:$AO$368,MATCH(1,(DATA!$D$133:$D$368=Topline!B147)*(DATA!$E$133:$E$368=Topline!D147),0)),"n/a")</f>
        <v>-4.3602861524147003E-2</v>
      </c>
      <c r="R147" s="66"/>
      <c r="S147" s="66"/>
      <c r="T147" s="66"/>
      <c r="U147" s="66"/>
      <c r="V147" s="66"/>
      <c r="W147" s="66"/>
      <c r="X147" s="66"/>
      <c r="Y147" s="66"/>
    </row>
    <row r="148" spans="1:25" x14ac:dyDescent="0.2">
      <c r="A148" s="75" t="s">
        <v>19</v>
      </c>
      <c r="B148" s="66" t="s">
        <v>11</v>
      </c>
      <c r="C148" s="66" t="s">
        <v>25</v>
      </c>
      <c r="D148" s="66" t="s">
        <v>320</v>
      </c>
      <c r="E148" s="86">
        <f t="array" ref="E148">IFERROR(INDEX(DATA!$J$133:$J$368,MATCH(1,(DATA!$D$133:$D$368=Topline!B148)*(DATA!$E$133:$E$368=Topline!D148),0)),"n/a")</f>
        <v>1668122.57</v>
      </c>
      <c r="F148" s="77">
        <f t="array" ref="F148">IFERROR(INDEX(DATA!$K$133:$K$368,MATCH(1,(DATA!$D$133:$D$368=Topline!B148)*(DATA!$E$133:$E$368=Topline!D148),0)),"n/a")</f>
        <v>0.241437543940627</v>
      </c>
      <c r="G148" s="86">
        <f t="array" ref="G148">IFERROR(INDEX(DATA!$T$133:$T$368,MATCH(1,(DATA!$D$133:$D$368=Topline!B148)*(DATA!$E$133:$E$368=Topline!D148),0)),"n/a")</f>
        <v>5276471.08</v>
      </c>
      <c r="H148" s="77">
        <f t="array" ref="H148">IFERROR(INDEX(DATA!$U$133:$U$368,MATCH(1,(DATA!$D$133:$D$368=Topline!B148)*(DATA!$E$133:$E$368=Topline!D148),0)),"n/a")</f>
        <v>0.20510396541307799</v>
      </c>
      <c r="I148" s="86">
        <f t="array" ref="I148">IFERROR(INDEX(DATA!$AD$133:$AD$368,MATCH(1,(DATA!$D$133:$D$368=Topline!B148)*(DATA!$E$133:$E$368=Topline!D148),0)),"n/a")</f>
        <v>10091771.369999999</v>
      </c>
      <c r="J148" s="77">
        <f t="array" ref="J148">IFERROR(INDEX(DATA!$AE$133:$AE$368,MATCH(1,(DATA!$D$133:$D$368=Topline!B148)*(DATA!$E$133:$E$368=Topline!D148),0)),"n/a")</f>
        <v>0.19118376917036201</v>
      </c>
      <c r="K148" s="86">
        <f t="array" ref="K148">IFERROR(INDEX(DATA!$AN$133:$AN$368,MATCH(1,(DATA!$D$133:$D$368=Topline!B148)*(DATA!$E$133:$E$368=Topline!D148),0)),"n/a")</f>
        <v>19390294.41</v>
      </c>
      <c r="L148" s="77">
        <f t="array" ref="L148">IFERROR(INDEX(DATA!$AO$133:$AO$368,MATCH(1,(DATA!$D$133:$D$368=Topline!B148)*(DATA!$E$133:$E$368=Topline!D148),0)),"n/a")</f>
        <v>0.146435210970252</v>
      </c>
      <c r="R148" s="66"/>
      <c r="S148" s="66"/>
      <c r="T148" s="66"/>
      <c r="U148" s="66"/>
      <c r="V148" s="66"/>
      <c r="W148" s="66"/>
      <c r="X148" s="66"/>
      <c r="Y148" s="66"/>
    </row>
    <row r="149" spans="1:25" x14ac:dyDescent="0.2">
      <c r="A149" s="75" t="s">
        <v>19</v>
      </c>
      <c r="B149" s="66" t="s">
        <v>11</v>
      </c>
      <c r="C149" s="66" t="s">
        <v>25</v>
      </c>
      <c r="D149" s="66" t="s">
        <v>321</v>
      </c>
      <c r="E149" s="86">
        <f t="array" ref="E149">IFERROR(INDEX(DATA!$J$133:$J$368,MATCH(1,(DATA!$D$133:$D$368=Topline!B149)*(DATA!$E$133:$E$368=Topline!D149),0)),"n/a")</f>
        <v>1235666.83</v>
      </c>
      <c r="F149" s="77">
        <f t="array" ref="F149">IFERROR(INDEX(DATA!$K$133:$K$368,MATCH(1,(DATA!$D$133:$D$368=Topline!B149)*(DATA!$E$133:$E$368=Topline!D149),0)),"n/a")</f>
        <v>0.13474801526261901</v>
      </c>
      <c r="G149" s="86">
        <f t="array" ref="G149">IFERROR(INDEX(DATA!$T$133:$T$368,MATCH(1,(DATA!$D$133:$D$368=Topline!B149)*(DATA!$E$133:$E$368=Topline!D149),0)),"n/a")</f>
        <v>3878460.53</v>
      </c>
      <c r="H149" s="77">
        <f t="array" ref="H149">IFERROR(INDEX(DATA!$U$133:$U$368,MATCH(1,(DATA!$D$133:$D$368=Topline!B149)*(DATA!$E$133:$E$368=Topline!D149),0)),"n/a")</f>
        <v>0.105290840431269</v>
      </c>
      <c r="I149" s="86">
        <f t="array" ref="I149">IFERROR(INDEX(DATA!$AD$133:$AD$368,MATCH(1,(DATA!$D$133:$D$368=Topline!B149)*(DATA!$E$133:$E$368=Topline!D149),0)),"n/a")</f>
        <v>7369434.6699999999</v>
      </c>
      <c r="J149" s="77">
        <f t="array" ref="J149">IFERROR(INDEX(DATA!$AE$133:$AE$368,MATCH(1,(DATA!$D$133:$D$368=Topline!B149)*(DATA!$E$133:$E$368=Topline!D149),0)),"n/a")</f>
        <v>8.2959787269455298E-2</v>
      </c>
      <c r="K149" s="86">
        <f t="array" ref="K149">IFERROR(INDEX(DATA!$AN$133:$AN$368,MATCH(1,(DATA!$D$133:$D$368=Topline!B149)*(DATA!$E$133:$E$368=Topline!D149),0)),"n/a")</f>
        <v>14139691.720000001</v>
      </c>
      <c r="L149" s="77">
        <f t="array" ref="L149">IFERROR(INDEX(DATA!$AO$133:$AO$368,MATCH(1,(DATA!$D$133:$D$368=Topline!B149)*(DATA!$E$133:$E$368=Topline!D149),0)),"n/a")</f>
        <v>6.1437052569520999E-2</v>
      </c>
      <c r="R149" s="66"/>
      <c r="S149" s="66"/>
      <c r="T149" s="66"/>
      <c r="U149" s="66"/>
      <c r="V149" s="66"/>
      <c r="W149" s="66"/>
      <c r="X149" s="66"/>
      <c r="Y149" s="66"/>
    </row>
    <row r="150" spans="1:25" x14ac:dyDescent="0.2">
      <c r="A150" s="75" t="s">
        <v>19</v>
      </c>
      <c r="B150" s="66" t="s">
        <v>11</v>
      </c>
      <c r="C150" s="66" t="s">
        <v>25</v>
      </c>
      <c r="D150" s="66" t="s">
        <v>322</v>
      </c>
      <c r="E150" s="86">
        <f t="array" ref="E150">IFERROR(INDEX(DATA!$J$133:$J$368,MATCH(1,(DATA!$D$133:$D$368=Topline!B150)*(DATA!$E$133:$E$368=Topline!D150),0)),"n/a")</f>
        <v>2212595.59</v>
      </c>
      <c r="F150" s="77">
        <f t="array" ref="F150">IFERROR(INDEX(DATA!$K$133:$K$368,MATCH(1,(DATA!$D$133:$D$368=Topline!B150)*(DATA!$E$133:$E$368=Topline!D150),0)),"n/a")</f>
        <v>9.0226625135794904E-3</v>
      </c>
      <c r="G150" s="86">
        <f t="array" ref="G150">IFERROR(INDEX(DATA!$T$133:$T$368,MATCH(1,(DATA!$D$133:$D$368=Topline!B150)*(DATA!$E$133:$E$368=Topline!D150),0)),"n/a")</f>
        <v>7282488.9000000004</v>
      </c>
      <c r="H150" s="77">
        <f t="array" ref="H150">IFERROR(INDEX(DATA!$U$133:$U$368,MATCH(1,(DATA!$D$133:$D$368=Topline!B150)*(DATA!$E$133:$E$368=Topline!D150),0)),"n/a")</f>
        <v>1.9919237230727398E-2</v>
      </c>
      <c r="I150" s="86">
        <f t="array" ref="I150">IFERROR(INDEX(DATA!$AD$133:$AD$368,MATCH(1,(DATA!$D$133:$D$368=Topline!B150)*(DATA!$E$133:$E$368=Topline!D150),0)),"n/a")</f>
        <v>13875892.42</v>
      </c>
      <c r="J150" s="77">
        <f t="array" ref="J150">IFERROR(INDEX(DATA!$AE$133:$AE$368,MATCH(1,(DATA!$D$133:$D$368=Topline!B150)*(DATA!$E$133:$E$368=Topline!D150),0)),"n/a")</f>
        <v>-2.3177075457471798E-2</v>
      </c>
      <c r="K150" s="86">
        <f t="array" ref="K150">IFERROR(INDEX(DATA!$AN$133:$AN$368,MATCH(1,(DATA!$D$133:$D$368=Topline!B150)*(DATA!$E$133:$E$368=Topline!D150),0)),"n/a")</f>
        <v>27164360.190000001</v>
      </c>
      <c r="L150" s="77">
        <f t="array" ref="L150">IFERROR(INDEX(DATA!$AO$133:$AO$368,MATCH(1,(DATA!$D$133:$D$368=Topline!B150)*(DATA!$E$133:$E$368=Topline!D150),0)),"n/a")</f>
        <v>-3.03295127760159E-2</v>
      </c>
      <c r="R150" s="66"/>
      <c r="S150" s="66"/>
      <c r="T150" s="66"/>
      <c r="U150" s="66"/>
      <c r="V150" s="66"/>
      <c r="W150" s="66"/>
      <c r="X150" s="66"/>
      <c r="Y150" s="66"/>
    </row>
    <row r="151" spans="1:25" x14ac:dyDescent="0.2">
      <c r="A151" s="75" t="s">
        <v>19</v>
      </c>
      <c r="B151" s="66" t="s">
        <v>11</v>
      </c>
      <c r="C151" s="66" t="s">
        <v>25</v>
      </c>
      <c r="D151" s="66" t="s">
        <v>323</v>
      </c>
      <c r="E151" s="86">
        <f t="array" ref="E151">IFERROR(INDEX(DATA!$J$133:$J$368,MATCH(1,(DATA!$D$133:$D$368=Topline!B151)*(DATA!$E$133:$E$368=Topline!D151),0)),"n/a")</f>
        <v>733192.6</v>
      </c>
      <c r="F151" s="77">
        <f t="array" ref="F151">IFERROR(INDEX(DATA!$K$133:$K$368,MATCH(1,(DATA!$D$133:$D$368=Topline!B151)*(DATA!$E$133:$E$368=Topline!D151),0)),"n/a")</f>
        <v>7.9770818245241903E-2</v>
      </c>
      <c r="G151" s="86">
        <f t="array" ref="G151">IFERROR(INDEX(DATA!$T$133:$T$368,MATCH(1,(DATA!$D$133:$D$368=Topline!B151)*(DATA!$E$133:$E$368=Topline!D151),0)),"n/a")</f>
        <v>2339674.7599999998</v>
      </c>
      <c r="H151" s="77">
        <f t="array" ref="H151">IFERROR(INDEX(DATA!$U$133:$U$368,MATCH(1,(DATA!$D$133:$D$368=Topline!B151)*(DATA!$E$133:$E$368=Topline!D151),0)),"n/a")</f>
        <v>0.12925770754573099</v>
      </c>
      <c r="I151" s="86">
        <f t="array" ref="I151">IFERROR(INDEX(DATA!$AD$133:$AD$368,MATCH(1,(DATA!$D$133:$D$368=Topline!B151)*(DATA!$E$133:$E$368=Topline!D151),0)),"n/a")</f>
        <v>4498327.93</v>
      </c>
      <c r="J151" s="77">
        <f t="array" ref="J151">IFERROR(INDEX(DATA!$AE$133:$AE$368,MATCH(1,(DATA!$D$133:$D$368=Topline!B151)*(DATA!$E$133:$E$368=Topline!D151),0)),"n/a")</f>
        <v>0.100057200027021</v>
      </c>
      <c r="K151" s="86">
        <f t="array" ref="K151">IFERROR(INDEX(DATA!$AN$133:$AN$368,MATCH(1,(DATA!$D$133:$D$368=Topline!B151)*(DATA!$E$133:$E$368=Topline!D151),0)),"n/a")</f>
        <v>8577960.2599999998</v>
      </c>
      <c r="L151" s="77">
        <f t="array" ref="L151">IFERROR(INDEX(DATA!$AO$133:$AO$368,MATCH(1,(DATA!$D$133:$D$368=Topline!B151)*(DATA!$E$133:$E$368=Topline!D151),0)),"n/a")</f>
        <v>9.8776877748220596E-2</v>
      </c>
      <c r="R151" s="66"/>
      <c r="S151" s="66"/>
      <c r="T151" s="66"/>
      <c r="U151" s="66"/>
      <c r="V151" s="66"/>
      <c r="W151" s="66"/>
      <c r="X151" s="66"/>
      <c r="Y151" s="66"/>
    </row>
    <row r="152" spans="1:25" x14ac:dyDescent="0.2">
      <c r="A152" s="75" t="s">
        <v>19</v>
      </c>
      <c r="B152" s="66" t="s">
        <v>11</v>
      </c>
      <c r="C152" s="66" t="s">
        <v>25</v>
      </c>
      <c r="D152" s="66" t="s">
        <v>324</v>
      </c>
      <c r="E152" s="86">
        <f t="array" ref="E152">IFERROR(INDEX(DATA!$J$133:$J$368,MATCH(1,(DATA!$D$133:$D$368=Topline!B152)*(DATA!$E$133:$E$368=Topline!D152),0)),"n/a")</f>
        <v>828598.71</v>
      </c>
      <c r="F152" s="77">
        <f t="array" ref="F152">IFERROR(INDEX(DATA!$K$133:$K$368,MATCH(1,(DATA!$D$133:$D$368=Topline!B152)*(DATA!$E$133:$E$368=Topline!D152),0)),"n/a")</f>
        <v>0.110725451632382</v>
      </c>
      <c r="G152" s="86">
        <f t="array" ref="G152">IFERROR(INDEX(DATA!$T$133:$T$368,MATCH(1,(DATA!$D$133:$D$368=Topline!B152)*(DATA!$E$133:$E$368=Topline!D152),0)),"n/a")</f>
        <v>2564833.64</v>
      </c>
      <c r="H152" s="77">
        <f t="array" ref="H152">IFERROR(INDEX(DATA!$U$133:$U$368,MATCH(1,(DATA!$D$133:$D$368=Topline!B152)*(DATA!$E$133:$E$368=Topline!D152),0)),"n/a")</f>
        <v>0.13974151021137099</v>
      </c>
      <c r="I152" s="86">
        <f t="array" ref="I152">IFERROR(INDEX(DATA!$AD$133:$AD$368,MATCH(1,(DATA!$D$133:$D$368=Topline!B152)*(DATA!$E$133:$E$368=Topline!D152),0)),"n/a")</f>
        <v>4878567.13</v>
      </c>
      <c r="J152" s="77">
        <f t="array" ref="J152">IFERROR(INDEX(DATA!$AE$133:$AE$368,MATCH(1,(DATA!$D$133:$D$368=Topline!B152)*(DATA!$E$133:$E$368=Topline!D152),0)),"n/a")</f>
        <v>0.15280830328523201</v>
      </c>
      <c r="K152" s="86">
        <f t="array" ref="K152">IFERROR(INDEX(DATA!$AN$133:$AN$368,MATCH(1,(DATA!$D$133:$D$368=Topline!B152)*(DATA!$E$133:$E$368=Topline!D152),0)),"n/a")</f>
        <v>9391225.5800000001</v>
      </c>
      <c r="L152" s="77">
        <f t="array" ref="L152">IFERROR(INDEX(DATA!$AO$133:$AO$368,MATCH(1,(DATA!$D$133:$D$368=Topline!B152)*(DATA!$E$133:$E$368=Topline!D152),0)),"n/a")</f>
        <v>0.15824578199613301</v>
      </c>
      <c r="R152" s="66"/>
      <c r="S152" s="66"/>
      <c r="T152" s="66"/>
      <c r="U152" s="66"/>
      <c r="V152" s="66"/>
      <c r="W152" s="66"/>
      <c r="X152" s="66"/>
      <c r="Y152" s="66"/>
    </row>
    <row r="153" spans="1:25" x14ac:dyDescent="0.2">
      <c r="A153" s="75" t="s">
        <v>19</v>
      </c>
      <c r="B153" s="66" t="s">
        <v>11</v>
      </c>
      <c r="C153" s="66" t="s">
        <v>25</v>
      </c>
      <c r="D153" s="66" t="s">
        <v>325</v>
      </c>
      <c r="E153" s="86">
        <f t="array" ref="E153">IFERROR(INDEX(DATA!$J$133:$J$368,MATCH(1,(DATA!$D$133:$D$368=Topline!B153)*(DATA!$E$133:$E$368=Topline!D153),0)),"n/a")</f>
        <v>1887947.59</v>
      </c>
      <c r="F153" s="77">
        <f t="array" ref="F153">IFERROR(INDEX(DATA!$K$133:$K$368,MATCH(1,(DATA!$D$133:$D$368=Topline!B153)*(DATA!$E$133:$E$368=Topline!D153),0)),"n/a")</f>
        <v>-3.4628731526867601E-2</v>
      </c>
      <c r="G153" s="86">
        <f t="array" ref="G153">IFERROR(INDEX(DATA!$T$133:$T$368,MATCH(1,(DATA!$D$133:$D$368=Topline!B153)*(DATA!$E$133:$E$368=Topline!D153),0)),"n/a")</f>
        <v>5553827.9900000002</v>
      </c>
      <c r="H153" s="77">
        <f t="array" ref="H153">IFERROR(INDEX(DATA!$U$133:$U$368,MATCH(1,(DATA!$D$133:$D$368=Topline!B153)*(DATA!$E$133:$E$368=Topline!D153),0)),"n/a")</f>
        <v>-4.4787975262922898E-3</v>
      </c>
      <c r="I153" s="86">
        <f t="array" ref="I153">IFERROR(INDEX(DATA!$AD$133:$AD$368,MATCH(1,(DATA!$D$133:$D$368=Topline!B153)*(DATA!$E$133:$E$368=Topline!D153),0)),"n/a")</f>
        <v>10983244.380000001</v>
      </c>
      <c r="J153" s="77">
        <f t="array" ref="J153">IFERROR(INDEX(DATA!$AE$133:$AE$368,MATCH(1,(DATA!$D$133:$D$368=Topline!B153)*(DATA!$E$133:$E$368=Topline!D153),0)),"n/a")</f>
        <v>3.5907381211209399E-2</v>
      </c>
      <c r="K153" s="86">
        <f t="array" ref="K153">IFERROR(INDEX(DATA!$AN$133:$AN$368,MATCH(1,(DATA!$D$133:$D$368=Topline!B153)*(DATA!$E$133:$E$368=Topline!D153),0)),"n/a")</f>
        <v>21328414.41</v>
      </c>
      <c r="L153" s="77">
        <f t="array" ref="L153">IFERROR(INDEX(DATA!$AO$133:$AO$368,MATCH(1,(DATA!$D$133:$D$368=Topline!B153)*(DATA!$E$133:$E$368=Topline!D153),0)),"n/a")</f>
        <v>6.5083129993240604E-2</v>
      </c>
      <c r="R153" s="66"/>
      <c r="S153" s="66"/>
      <c r="T153" s="66"/>
      <c r="U153" s="66"/>
      <c r="V153" s="66"/>
      <c r="W153" s="66"/>
      <c r="X153" s="66"/>
      <c r="Y153" s="66"/>
    </row>
    <row r="154" spans="1:25" x14ac:dyDescent="0.2">
      <c r="A154" s="75" t="s">
        <v>19</v>
      </c>
      <c r="B154" s="66" t="s">
        <v>11</v>
      </c>
      <c r="C154" s="66" t="s">
        <v>25</v>
      </c>
      <c r="D154" s="66" t="s">
        <v>326</v>
      </c>
      <c r="E154" s="86">
        <f t="array" ref="E154">IFERROR(INDEX(DATA!$J$133:$J$368,MATCH(1,(DATA!$D$133:$D$368=Topline!B154)*(DATA!$E$133:$E$368=Topline!D154),0)),"n/a")</f>
        <v>1361453.6</v>
      </c>
      <c r="F154" s="77">
        <f t="array" ref="F154">IFERROR(INDEX(DATA!$K$133:$K$368,MATCH(1,(DATA!$D$133:$D$368=Topline!B154)*(DATA!$E$133:$E$368=Topline!D154),0)),"n/a")</f>
        <v>0.10336361996125799</v>
      </c>
      <c r="G154" s="86">
        <f t="array" ref="G154">IFERROR(INDEX(DATA!$T$133:$T$368,MATCH(1,(DATA!$D$133:$D$368=Topline!B154)*(DATA!$E$133:$E$368=Topline!D154),0)),"n/a")</f>
        <v>4404542.3600000003</v>
      </c>
      <c r="H154" s="77">
        <f t="array" ref="H154">IFERROR(INDEX(DATA!$U$133:$U$368,MATCH(1,(DATA!$D$133:$D$368=Topline!B154)*(DATA!$E$133:$E$368=Topline!D154),0)),"n/a")</f>
        <v>0.13227937582091001</v>
      </c>
      <c r="I154" s="86">
        <f t="array" ref="I154">IFERROR(INDEX(DATA!$AD$133:$AD$368,MATCH(1,(DATA!$D$133:$D$368=Topline!B154)*(DATA!$E$133:$E$368=Topline!D154),0)),"n/a")</f>
        <v>8303561.6200000001</v>
      </c>
      <c r="J154" s="77">
        <f t="array" ref="J154">IFERROR(INDEX(DATA!$AE$133:$AE$368,MATCH(1,(DATA!$D$133:$D$368=Topline!B154)*(DATA!$E$133:$E$368=Topline!D154),0)),"n/a")</f>
        <v>0.120347573155867</v>
      </c>
      <c r="K154" s="86">
        <f t="array" ref="K154">IFERROR(INDEX(DATA!$AN$133:$AN$368,MATCH(1,(DATA!$D$133:$D$368=Topline!B154)*(DATA!$E$133:$E$368=Topline!D154),0)),"n/a")</f>
        <v>15970010.66</v>
      </c>
      <c r="L154" s="77">
        <f t="array" ref="L154">IFERROR(INDEX(DATA!$AO$133:$AO$368,MATCH(1,(DATA!$D$133:$D$368=Topline!B154)*(DATA!$E$133:$E$368=Topline!D154),0)),"n/a")</f>
        <v>0.15043248657925801</v>
      </c>
      <c r="R154" s="66"/>
      <c r="S154" s="66"/>
      <c r="T154" s="66"/>
      <c r="U154" s="66"/>
      <c r="V154" s="66"/>
      <c r="W154" s="66"/>
      <c r="X154" s="66"/>
      <c r="Y154" s="66"/>
    </row>
    <row r="155" spans="1:25" x14ac:dyDescent="0.2">
      <c r="A155" s="75" t="s">
        <v>19</v>
      </c>
      <c r="B155" s="66" t="s">
        <v>11</v>
      </c>
      <c r="C155" s="66" t="s">
        <v>25</v>
      </c>
      <c r="D155" s="66" t="s">
        <v>327</v>
      </c>
      <c r="E155" s="86">
        <f t="array" ref="E155">IFERROR(INDEX(DATA!$J$133:$J$368,MATCH(1,(DATA!$D$133:$D$368=Topline!B155)*(DATA!$E$133:$E$368=Topline!D155),0)),"n/a")</f>
        <v>10943186.85</v>
      </c>
      <c r="F155" s="77">
        <f t="array" ref="F155">IFERROR(INDEX(DATA!$K$133:$K$368,MATCH(1,(DATA!$D$133:$D$368=Topline!B155)*(DATA!$E$133:$E$368=Topline!D155),0)),"n/a")</f>
        <v>6.6355918467068301E-2</v>
      </c>
      <c r="G155" s="86">
        <f t="array" ref="G155">IFERROR(INDEX(DATA!$T$133:$T$368,MATCH(1,(DATA!$D$133:$D$368=Topline!B155)*(DATA!$E$133:$E$368=Topline!D155),0)),"n/a")</f>
        <v>34605259.810000002</v>
      </c>
      <c r="H155" s="77">
        <f t="array" ref="H155">IFERROR(INDEX(DATA!$U$133:$U$368,MATCH(1,(DATA!$D$133:$D$368=Topline!B155)*(DATA!$E$133:$E$368=Topline!D155),0)),"n/a")</f>
        <v>7.5471195923739798E-2</v>
      </c>
      <c r="I155" s="86">
        <f t="array" ref="I155">IFERROR(INDEX(DATA!$AD$133:$AD$368,MATCH(1,(DATA!$D$133:$D$368=Topline!B155)*(DATA!$E$133:$E$368=Topline!D155),0)),"n/a")</f>
        <v>66357109.920000002</v>
      </c>
      <c r="J155" s="77">
        <f t="array" ref="J155">IFERROR(INDEX(DATA!$AE$133:$AE$368,MATCH(1,(DATA!$D$133:$D$368=Topline!B155)*(DATA!$E$133:$E$368=Topline!D155),0)),"n/a")</f>
        <v>6.0216263806925699E-2</v>
      </c>
      <c r="K155" s="86">
        <f t="array" ref="K155">IFERROR(INDEX(DATA!$AN$133:$AN$368,MATCH(1,(DATA!$D$133:$D$368=Topline!B155)*(DATA!$E$133:$E$368=Topline!D155),0)),"n/a")</f>
        <v>128703641.20999999</v>
      </c>
      <c r="L155" s="77">
        <f t="array" ref="L155">IFERROR(INDEX(DATA!$AO$133:$AO$368,MATCH(1,(DATA!$D$133:$D$368=Topline!B155)*(DATA!$E$133:$E$368=Topline!D155),0)),"n/a")</f>
        <v>6.0220658528954002E-2</v>
      </c>
      <c r="R155" s="66"/>
      <c r="S155" s="66"/>
      <c r="T155" s="66"/>
      <c r="U155" s="66"/>
      <c r="V155" s="66"/>
      <c r="W155" s="66"/>
      <c r="X155" s="66"/>
      <c r="Y155" s="66"/>
    </row>
    <row r="156" spans="1:25" x14ac:dyDescent="0.2">
      <c r="A156" s="75"/>
      <c r="E156" s="80"/>
      <c r="F156" s="77"/>
      <c r="G156" s="81"/>
      <c r="H156" s="77"/>
      <c r="I156" s="81"/>
      <c r="J156" s="82"/>
      <c r="K156" s="81"/>
      <c r="L156" s="77"/>
      <c r="R156" s="66"/>
      <c r="S156" s="66"/>
      <c r="T156" s="66"/>
      <c r="U156" s="66"/>
      <c r="V156" s="66"/>
      <c r="W156" s="66"/>
      <c r="X156" s="66"/>
      <c r="Y156" s="66"/>
    </row>
    <row r="157" spans="1:25" x14ac:dyDescent="0.2">
      <c r="A157" s="75" t="s">
        <v>19</v>
      </c>
      <c r="B157" s="66" t="s">
        <v>11</v>
      </c>
      <c r="C157" s="66" t="s">
        <v>10</v>
      </c>
      <c r="D157" s="66" t="s">
        <v>319</v>
      </c>
      <c r="E157" s="87">
        <f t="array" ref="E157">IFERROR(INDEX(DATA!$L$133:$L$368,MATCH(1,(DATA!$D$133:$D$368=Topline!B157)*(DATA!$E$133:$E$368=Topline!D157),0)),"n/a")</f>
        <v>5.3869930653293796</v>
      </c>
      <c r="F157" s="77">
        <f t="array" ref="F157">IFERROR(INDEX(DATA!$M$133:$M$368,MATCH(1,(DATA!$D$133:$D$368=Topline!B157)*(DATA!$E$133:$E$368=Topline!D157),0)),"n/a")</f>
        <v>-8.0530150635714799E-3</v>
      </c>
      <c r="G157" s="87">
        <f t="array" ref="G157">IFERROR(INDEX(DATA!$V$133:$V$368,MATCH(1,(DATA!$D$133:$D$368=Topline!B157)*(DATA!$E$133:$E$368=Topline!D157),0)),"n/a")</f>
        <v>5.4534741211745299</v>
      </c>
      <c r="H157" s="77">
        <f t="array" ref="H157">IFERROR(INDEX(DATA!$W$133:$W$368,MATCH(1,(DATA!$D$133:$D$368=Topline!B157)*(DATA!$E$133:$E$368=Topline!D157),0)),"n/a")</f>
        <v>1.0612412120823801E-2</v>
      </c>
      <c r="I157" s="87">
        <f t="array" ref="I157">IFERROR(INDEX(DATA!$AF$133:$AF$368,MATCH(1,(DATA!$D$133:$D$368=Topline!B157)*(DATA!$E$133:$E$368=Topline!D157),0)),"n/a")</f>
        <v>5.4367903220338896</v>
      </c>
      <c r="J157" s="77">
        <f t="array" ref="J157">IFERROR(INDEX(DATA!$AG$133:$AG$368,MATCH(1,(DATA!$D$133:$D$368=Topline!B157)*(DATA!$E$133:$E$368=Topline!D157),0)),"n/a")</f>
        <v>3.9166117116572599E-2</v>
      </c>
      <c r="K157" s="87">
        <f t="array" ref="K157">IFERROR(INDEX(DATA!$AP$133:$AP$368,MATCH(1,(DATA!$D$133:$D$368=Topline!B157)*(DATA!$E$133:$E$368=Topline!D157),0)),"n/a")</f>
        <v>5.3787226287338701</v>
      </c>
      <c r="L157" s="77">
        <f t="array" ref="L157">IFERROR(INDEX(DATA!$AQ$133:$AQ$368,MATCH(1,(DATA!$D$133:$D$368=Topline!B157)*(DATA!$E$133:$E$368=Topline!D157),0)),"n/a")</f>
        <v>3.7851154710527302E-2</v>
      </c>
      <c r="R157" s="66"/>
      <c r="S157" s="66"/>
      <c r="T157" s="66"/>
      <c r="U157" s="66"/>
      <c r="V157" s="66"/>
      <c r="W157" s="66"/>
      <c r="X157" s="66"/>
      <c r="Y157" s="66"/>
    </row>
    <row r="158" spans="1:25" x14ac:dyDescent="0.2">
      <c r="A158" s="75" t="s">
        <v>19</v>
      </c>
      <c r="B158" s="66" t="s">
        <v>11</v>
      </c>
      <c r="C158" s="66" t="s">
        <v>10</v>
      </c>
      <c r="D158" s="66" t="s">
        <v>320</v>
      </c>
      <c r="E158" s="87">
        <f t="array" ref="E158">IFERROR(INDEX(DATA!$L$133:$L$368,MATCH(1,(DATA!$D$133:$D$368=Topline!B158)*(DATA!$E$133:$E$368=Topline!D158),0)),"n/a")</f>
        <v>4.0115164386607898</v>
      </c>
      <c r="F158" s="77">
        <f t="array" ref="F158">IFERROR(INDEX(DATA!$M$133:$M$368,MATCH(1,(DATA!$D$133:$D$368=Topline!B158)*(DATA!$E$133:$E$368=Topline!D158),0)),"n/a")</f>
        <v>-8.1207636553571605E-2</v>
      </c>
      <c r="G158" s="87">
        <f t="array" ref="G158">IFERROR(INDEX(DATA!$V$133:$V$368,MATCH(1,(DATA!$D$133:$D$368=Topline!B158)*(DATA!$E$133:$E$368=Topline!D158),0)),"n/a")</f>
        <v>4.0942005039023597</v>
      </c>
      <c r="H158" s="77">
        <f t="array" ref="H158">IFERROR(INDEX(DATA!$W$133:$W$368,MATCH(1,(DATA!$D$133:$D$368=Topline!B158)*(DATA!$E$133:$E$368=Topline!D158),0)),"n/a")</f>
        <v>-4.2801643116191099E-2</v>
      </c>
      <c r="I158" s="87">
        <f t="array" ref="I158">IFERROR(INDEX(DATA!$AF$133:$AF$368,MATCH(1,(DATA!$D$133:$D$368=Topline!B158)*(DATA!$E$133:$E$368=Topline!D158),0)),"n/a")</f>
        <v>4.0634232530589598</v>
      </c>
      <c r="J158" s="77">
        <f t="array" ref="J158">IFERROR(INDEX(DATA!$AG$133:$AG$368,MATCH(1,(DATA!$D$133:$D$368=Topline!B158)*(DATA!$E$133:$E$368=Topline!D158),0)),"n/a")</f>
        <v>-3.38173545270051E-2</v>
      </c>
      <c r="K158" s="87">
        <f t="array" ref="K158">IFERROR(INDEX(DATA!$AP$133:$AP$368,MATCH(1,(DATA!$D$133:$D$368=Topline!B158)*(DATA!$E$133:$E$368=Topline!D158),0)),"n/a")</f>
        <v>4.1647601334081301</v>
      </c>
      <c r="L158" s="77">
        <f t="array" ref="L158">IFERROR(INDEX(DATA!$AQ$133:$AQ$368,MATCH(1,(DATA!$D$133:$D$368=Topline!B158)*(DATA!$E$133:$E$368=Topline!D158),0)),"n/a")</f>
        <v>3.1736475739436898E-3</v>
      </c>
      <c r="R158" s="66"/>
      <c r="S158" s="66"/>
      <c r="T158" s="66"/>
      <c r="U158" s="66"/>
      <c r="V158" s="66"/>
      <c r="W158" s="66"/>
      <c r="X158" s="66"/>
      <c r="Y158" s="66"/>
    </row>
    <row r="159" spans="1:25" x14ac:dyDescent="0.2">
      <c r="A159" s="75" t="s">
        <v>19</v>
      </c>
      <c r="B159" s="66" t="s">
        <v>11</v>
      </c>
      <c r="C159" s="66" t="s">
        <v>10</v>
      </c>
      <c r="D159" s="66" t="s">
        <v>321</v>
      </c>
      <c r="E159" s="87">
        <f t="array" ref="E159">IFERROR(INDEX(DATA!$L$133:$L$368,MATCH(1,(DATA!$D$133:$D$368=Topline!B159)*(DATA!$E$133:$E$368=Topline!D159),0)),"n/a")</f>
        <v>4.6950332551386396</v>
      </c>
      <c r="F159" s="77">
        <f t="array" ref="F159">IFERROR(INDEX(DATA!$M$133:$M$368,MATCH(1,(DATA!$D$133:$D$368=Topline!B159)*(DATA!$E$133:$E$368=Topline!D159),0)),"n/a")</f>
        <v>-4.18012676261472E-2</v>
      </c>
      <c r="G159" s="87">
        <f t="array" ref="G159">IFERROR(INDEX(DATA!$V$133:$V$368,MATCH(1,(DATA!$D$133:$D$368=Topline!B159)*(DATA!$E$133:$E$368=Topline!D159),0)),"n/a")</f>
        <v>4.6803809208692897</v>
      </c>
      <c r="H159" s="77">
        <f t="array" ref="H159">IFERROR(INDEX(DATA!$W$133:$W$368,MATCH(1,(DATA!$D$133:$D$368=Topline!B159)*(DATA!$E$133:$E$368=Topline!D159),0)),"n/a")</f>
        <v>-3.3944482065553998E-2</v>
      </c>
      <c r="I159" s="87">
        <f t="array" ref="I159">IFERROR(INDEX(DATA!$AF$133:$AF$368,MATCH(1,(DATA!$D$133:$D$368=Topline!B159)*(DATA!$E$133:$E$368=Topline!D159),0)),"n/a")</f>
        <v>4.68224881262653</v>
      </c>
      <c r="J159" s="77">
        <f t="array" ref="J159">IFERROR(INDEX(DATA!$AG$133:$AG$368,MATCH(1,(DATA!$D$133:$D$368=Topline!B159)*(DATA!$E$133:$E$368=Topline!D159),0)),"n/a")</f>
        <v>-2.8536857917488799E-2</v>
      </c>
      <c r="K159" s="87">
        <f t="array" ref="K159">IFERROR(INDEX(DATA!$AP$133:$AP$368,MATCH(1,(DATA!$D$133:$D$368=Topline!B159)*(DATA!$E$133:$E$368=Topline!D159),0)),"n/a")</f>
        <v>4.7974703854685998</v>
      </c>
      <c r="L159" s="77">
        <f t="array" ref="L159">IFERROR(INDEX(DATA!$AQ$133:$AQ$368,MATCH(1,(DATA!$D$133:$D$368=Topline!B159)*(DATA!$E$133:$E$368=Topline!D159),0)),"n/a")</f>
        <v>-1.19870387460391E-2</v>
      </c>
      <c r="R159" s="66"/>
      <c r="S159" s="66"/>
      <c r="T159" s="66"/>
      <c r="U159" s="66"/>
      <c r="V159" s="66"/>
      <c r="W159" s="66"/>
      <c r="X159" s="66"/>
      <c r="Y159" s="66"/>
    </row>
    <row r="160" spans="1:25" x14ac:dyDescent="0.2">
      <c r="A160" s="75" t="s">
        <v>19</v>
      </c>
      <c r="B160" s="66" t="s">
        <v>11</v>
      </c>
      <c r="C160" s="66" t="s">
        <v>10</v>
      </c>
      <c r="D160" s="66" t="s">
        <v>322</v>
      </c>
      <c r="E160" s="87">
        <f t="array" ref="E160">IFERROR(INDEX(DATA!$L$133:$L$368,MATCH(1,(DATA!$D$133:$D$368=Topline!B160)*(DATA!$E$133:$E$368=Topline!D160),0)),"n/a")</f>
        <v>4.0343664650891098</v>
      </c>
      <c r="F160" s="77">
        <f t="array" ref="F160">IFERROR(INDEX(DATA!$M$133:$M$368,MATCH(1,(DATA!$D$133:$D$368=Topline!B160)*(DATA!$E$133:$E$368=Topline!D160),0)),"n/a")</f>
        <v>3.2151171816444499E-3</v>
      </c>
      <c r="G160" s="87">
        <f t="array" ref="G160">IFERROR(INDEX(DATA!$V$133:$V$368,MATCH(1,(DATA!$D$133:$D$368=Topline!B160)*(DATA!$E$133:$E$368=Topline!D160),0)),"n/a")</f>
        <v>4.00938569959545</v>
      </c>
      <c r="H160" s="77">
        <f t="array" ref="H160">IFERROR(INDEX(DATA!$W$133:$W$368,MATCH(1,(DATA!$D$133:$D$368=Topline!B160)*(DATA!$E$133:$E$368=Topline!D160),0)),"n/a")</f>
        <v>-3.8287618188575498E-2</v>
      </c>
      <c r="I160" s="87">
        <f t="array" ref="I160">IFERROR(INDEX(DATA!$AF$133:$AF$368,MATCH(1,(DATA!$D$133:$D$368=Topline!B160)*(DATA!$E$133:$E$368=Topline!D160),0)),"n/a")</f>
        <v>3.98489418722765</v>
      </c>
      <c r="J160" s="77">
        <f t="array" ref="J160">IFERROR(INDEX(DATA!$AG$133:$AG$368,MATCH(1,(DATA!$D$133:$D$368=Topline!B160)*(DATA!$E$133:$E$368=Topline!D160),0)),"n/a")</f>
        <v>-4.9941098240076899E-2</v>
      </c>
      <c r="K160" s="87">
        <f t="array" ref="K160">IFERROR(INDEX(DATA!$AP$133:$AP$368,MATCH(1,(DATA!$D$133:$D$368=Topline!B160)*(DATA!$E$133:$E$368=Topline!D160),0)),"n/a")</f>
        <v>4.0398765532915002</v>
      </c>
      <c r="L160" s="77">
        <f t="array" ref="L160">IFERROR(INDEX(DATA!$AQ$133:$AQ$368,MATCH(1,(DATA!$D$133:$D$368=Topline!B160)*(DATA!$E$133:$E$368=Topline!D160),0)),"n/a")</f>
        <v>-4.1429240672971497E-2</v>
      </c>
      <c r="R160" s="66"/>
      <c r="S160" s="66"/>
      <c r="T160" s="66"/>
      <c r="U160" s="66"/>
      <c r="V160" s="66"/>
      <c r="W160" s="66"/>
      <c r="X160" s="66"/>
      <c r="Y160" s="66"/>
    </row>
    <row r="161" spans="1:25" x14ac:dyDescent="0.2">
      <c r="A161" s="75" t="s">
        <v>19</v>
      </c>
      <c r="B161" s="66" t="s">
        <v>11</v>
      </c>
      <c r="C161" s="66" t="s">
        <v>10</v>
      </c>
      <c r="D161" s="66" t="s">
        <v>323</v>
      </c>
      <c r="E161" s="87">
        <f t="array" ref="E161">IFERROR(INDEX(DATA!$L$133:$L$368,MATCH(1,(DATA!$D$133:$D$368=Topline!B161)*(DATA!$E$133:$E$368=Topline!D161),0)),"n/a")</f>
        <v>4.8212156778744601</v>
      </c>
      <c r="F161" s="77">
        <f t="array" ref="F161">IFERROR(INDEX(DATA!$M$133:$M$368,MATCH(1,(DATA!$D$133:$D$368=Topline!B161)*(DATA!$E$133:$E$368=Topline!D161),0)),"n/a")</f>
        <v>2.44770344522834E-2</v>
      </c>
      <c r="G161" s="87">
        <f t="array" ref="G161">IFERROR(INDEX(DATA!$V$133:$V$368,MATCH(1,(DATA!$D$133:$D$368=Topline!B161)*(DATA!$E$133:$E$368=Topline!D161),0)),"n/a")</f>
        <v>4.8621764837390096</v>
      </c>
      <c r="H161" s="77">
        <f t="array" ref="H161">IFERROR(INDEX(DATA!$W$133:$W$368,MATCH(1,(DATA!$D$133:$D$368=Topline!B161)*(DATA!$E$133:$E$368=Topline!D161),0)),"n/a")</f>
        <v>2.14433743436717E-2</v>
      </c>
      <c r="I161" s="87">
        <f t="array" ref="I161">IFERROR(INDEX(DATA!$AF$133:$AF$368,MATCH(1,(DATA!$D$133:$D$368=Topline!B161)*(DATA!$E$133:$E$368=Topline!D161),0)),"n/a")</f>
        <v>4.8252424198961199</v>
      </c>
      <c r="J161" s="77">
        <f t="array" ref="J161">IFERROR(INDEX(DATA!$AG$133:$AG$368,MATCH(1,(DATA!$D$133:$D$368=Topline!B161)*(DATA!$E$133:$E$368=Topline!D161),0)),"n/a")</f>
        <v>2.7178687956467301E-2</v>
      </c>
      <c r="K161" s="87">
        <f t="array" ref="K161">IFERROR(INDEX(DATA!$AP$133:$AP$368,MATCH(1,(DATA!$D$133:$D$368=Topline!B161)*(DATA!$E$133:$E$368=Topline!D161),0)),"n/a")</f>
        <v>4.8730878377147597</v>
      </c>
      <c r="L161" s="77">
        <f t="array" ref="L161">IFERROR(INDEX(DATA!$AQ$133:$AQ$368,MATCH(1,(DATA!$D$133:$D$368=Topline!B161)*(DATA!$E$133:$E$368=Topline!D161),0)),"n/a")</f>
        <v>2.80970512704985E-2</v>
      </c>
      <c r="R161" s="66"/>
      <c r="S161" s="66"/>
      <c r="T161" s="66"/>
      <c r="U161" s="66"/>
      <c r="V161" s="66"/>
      <c r="W161" s="66"/>
      <c r="X161" s="66"/>
      <c r="Y161" s="66"/>
    </row>
    <row r="162" spans="1:25" x14ac:dyDescent="0.2">
      <c r="A162" s="75" t="s">
        <v>19</v>
      </c>
      <c r="B162" s="66" t="s">
        <v>11</v>
      </c>
      <c r="C162" s="66" t="s">
        <v>10</v>
      </c>
      <c r="D162" s="66" t="s">
        <v>324</v>
      </c>
      <c r="E162" s="87">
        <f t="array" ref="E162">IFERROR(INDEX(DATA!$L$133:$L$368,MATCH(1,(DATA!$D$133:$D$368=Topline!B162)*(DATA!$E$133:$E$368=Topline!D162),0)),"n/a")</f>
        <v>4.9237522314660902</v>
      </c>
      <c r="F162" s="77">
        <f t="array" ref="F162">IFERROR(INDEX(DATA!$M$133:$M$368,MATCH(1,(DATA!$D$133:$D$368=Topline!B162)*(DATA!$E$133:$E$368=Topline!D162),0)),"n/a")</f>
        <v>3.9127898406376302E-2</v>
      </c>
      <c r="G162" s="87">
        <f t="array" ref="G162">IFERROR(INDEX(DATA!$V$133:$V$368,MATCH(1,(DATA!$D$133:$D$368=Topline!B162)*(DATA!$E$133:$E$368=Topline!D162),0)),"n/a")</f>
        <v>4.9138079881239998</v>
      </c>
      <c r="H162" s="77">
        <f t="array" ref="H162">IFERROR(INDEX(DATA!$W$133:$W$368,MATCH(1,(DATA!$D$133:$D$368=Topline!B162)*(DATA!$E$133:$E$368=Topline!D162),0)),"n/a")</f>
        <v>3.3673718451554903E-2</v>
      </c>
      <c r="I162" s="87">
        <f t="array" ref="I162">IFERROR(INDEX(DATA!$AF$133:$AF$368,MATCH(1,(DATA!$D$133:$D$368=Topline!B162)*(DATA!$E$133:$E$368=Topline!D162),0)),"n/a")</f>
        <v>4.8857084150777501</v>
      </c>
      <c r="J162" s="77">
        <f t="array" ref="J162">IFERROR(INDEX(DATA!$AG$133:$AG$368,MATCH(1,(DATA!$D$133:$D$368=Topline!B162)*(DATA!$E$133:$E$368=Topline!D162),0)),"n/a")</f>
        <v>1.6106206770486999E-2</v>
      </c>
      <c r="K162" s="87">
        <f t="array" ref="K162">IFERROR(INDEX(DATA!$AP$133:$AP$368,MATCH(1,(DATA!$D$133:$D$368=Topline!B162)*(DATA!$E$133:$E$368=Topline!D162),0)),"n/a")</f>
        <v>4.84211443905461</v>
      </c>
      <c r="L162" s="77">
        <f t="array" ref="L162">IFERROR(INDEX(DATA!$AQ$133:$AQ$368,MATCH(1,(DATA!$D$133:$D$368=Topline!B162)*(DATA!$E$133:$E$368=Topline!D162),0)),"n/a")</f>
        <v>-1.6422209626885401E-2</v>
      </c>
      <c r="R162" s="66"/>
      <c r="S162" s="66"/>
      <c r="T162" s="66"/>
      <c r="U162" s="66"/>
      <c r="V162" s="66"/>
      <c r="W162" s="66"/>
      <c r="X162" s="66"/>
      <c r="Y162" s="66"/>
    </row>
    <row r="163" spans="1:25" x14ac:dyDescent="0.2">
      <c r="A163" s="75" t="s">
        <v>19</v>
      </c>
      <c r="B163" s="66" t="s">
        <v>11</v>
      </c>
      <c r="C163" s="66" t="s">
        <v>10</v>
      </c>
      <c r="D163" s="66" t="s">
        <v>325</v>
      </c>
      <c r="E163" s="87">
        <f t="array" ref="E163">IFERROR(INDEX(DATA!$L$133:$L$368,MATCH(1,(DATA!$D$133:$D$368=Topline!B163)*(DATA!$E$133:$E$368=Topline!D163),0)),"n/a")</f>
        <v>4.6580420763875399</v>
      </c>
      <c r="F163" s="77">
        <f t="array" ref="F163">IFERROR(INDEX(DATA!$M$133:$M$368,MATCH(1,(DATA!$D$133:$D$368=Topline!B163)*(DATA!$E$133:$E$368=Topline!D163),0)),"n/a")</f>
        <v>1.0599427047793099E-2</v>
      </c>
      <c r="G163" s="87">
        <f t="array" ref="G163">IFERROR(INDEX(DATA!$V$133:$V$368,MATCH(1,(DATA!$D$133:$D$368=Topline!B163)*(DATA!$E$133:$E$368=Topline!D163),0)),"n/a")</f>
        <v>4.7166581396644904</v>
      </c>
      <c r="H163" s="77">
        <f t="array" ref="H163">IFERROR(INDEX(DATA!$W$133:$W$368,MATCH(1,(DATA!$D$133:$D$368=Topline!B163)*(DATA!$E$133:$E$368=Topline!D163),0)),"n/a")</f>
        <v>1.69939676363649E-2</v>
      </c>
      <c r="I163" s="87">
        <f t="array" ref="I163">IFERROR(INDEX(DATA!$AF$133:$AF$368,MATCH(1,(DATA!$D$133:$D$368=Topline!B163)*(DATA!$E$133:$E$368=Topline!D163),0)),"n/a")</f>
        <v>4.6300458570344603</v>
      </c>
      <c r="J163" s="77">
        <f t="array" ref="J163">IFERROR(INDEX(DATA!$AG$133:$AG$368,MATCH(1,(DATA!$D$133:$D$368=Topline!B163)*(DATA!$E$133:$E$368=Topline!D163),0)),"n/a")</f>
        <v>4.4514344672734497E-3</v>
      </c>
      <c r="K163" s="87">
        <f t="array" ref="K163">IFERROR(INDEX(DATA!$AP$133:$AP$368,MATCH(1,(DATA!$D$133:$D$368=Topline!B163)*(DATA!$E$133:$E$368=Topline!D163),0)),"n/a")</f>
        <v>4.6780626325506596</v>
      </c>
      <c r="L163" s="77">
        <f t="array" ref="L163">IFERROR(INDEX(DATA!$AQ$133:$AQ$368,MATCH(1,(DATA!$D$133:$D$368=Topline!B163)*(DATA!$E$133:$E$368=Topline!D163),0)),"n/a")</f>
        <v>-6.5770318176590903E-3</v>
      </c>
      <c r="R163" s="66"/>
      <c r="S163" s="66"/>
      <c r="T163" s="66"/>
      <c r="U163" s="66"/>
      <c r="V163" s="66"/>
      <c r="W163" s="66"/>
      <c r="X163" s="66"/>
      <c r="Y163" s="66"/>
    </row>
    <row r="164" spans="1:25" x14ac:dyDescent="0.2">
      <c r="A164" s="75" t="s">
        <v>19</v>
      </c>
      <c r="B164" s="66" t="s">
        <v>11</v>
      </c>
      <c r="C164" s="66" t="s">
        <v>10</v>
      </c>
      <c r="D164" s="66" t="s">
        <v>326</v>
      </c>
      <c r="E164" s="87">
        <f t="array" ref="E164">IFERROR(INDEX(DATA!$L$133:$L$368,MATCH(1,(DATA!$D$133:$D$368=Topline!B164)*(DATA!$E$133:$E$368=Topline!D164),0)),"n/a")</f>
        <v>4.4241203934482698</v>
      </c>
      <c r="F164" s="77">
        <f t="array" ref="F164">IFERROR(INDEX(DATA!$M$133:$M$368,MATCH(1,(DATA!$D$133:$D$368=Topline!B164)*(DATA!$E$133:$E$368=Topline!D164),0)),"n/a")</f>
        <v>3.2063787866185099E-2</v>
      </c>
      <c r="G164" s="87">
        <f t="array" ref="G164">IFERROR(INDEX(DATA!$V$133:$V$368,MATCH(1,(DATA!$D$133:$D$368=Topline!B164)*(DATA!$E$133:$E$368=Topline!D164),0)),"n/a")</f>
        <v>4.4481830178485398</v>
      </c>
      <c r="H164" s="77">
        <f t="array" ref="H164">IFERROR(INDEX(DATA!$W$133:$W$368,MATCH(1,(DATA!$D$133:$D$368=Topline!B164)*(DATA!$E$133:$E$368=Topline!D164),0)),"n/a")</f>
        <v>4.1378807236398397E-2</v>
      </c>
      <c r="I164" s="87">
        <f t="array" ref="I164">IFERROR(INDEX(DATA!$AF$133:$AF$368,MATCH(1,(DATA!$D$133:$D$368=Topline!B164)*(DATA!$E$133:$E$368=Topline!D164),0)),"n/a")</f>
        <v>4.42758597097873</v>
      </c>
      <c r="J164" s="77">
        <f t="array" ref="J164">IFERROR(INDEX(DATA!$AG$133:$AG$368,MATCH(1,(DATA!$D$133:$D$368=Topline!B164)*(DATA!$E$133:$E$368=Topline!D164),0)),"n/a")</f>
        <v>3.4540933776241699E-2</v>
      </c>
      <c r="K164" s="87">
        <f t="array" ref="K164">IFERROR(INDEX(DATA!$AP$133:$AP$368,MATCH(1,(DATA!$D$133:$D$368=Topline!B164)*(DATA!$E$133:$E$368=Topline!D164),0)),"n/a")</f>
        <v>4.3666836783702196</v>
      </c>
      <c r="L164" s="77">
        <f t="array" ref="L164">IFERROR(INDEX(DATA!$AQ$133:$AQ$368,MATCH(1,(DATA!$D$133:$D$368=Topline!B164)*(DATA!$E$133:$E$368=Topline!D164),0)),"n/a")</f>
        <v>1.6126684836206601E-3</v>
      </c>
      <c r="R164" s="66"/>
      <c r="S164" s="66"/>
      <c r="T164" s="66"/>
      <c r="U164" s="66"/>
      <c r="V164" s="66"/>
      <c r="W164" s="66"/>
      <c r="X164" s="66"/>
      <c r="Y164" s="66"/>
    </row>
    <row r="165" spans="1:25" x14ac:dyDescent="0.2">
      <c r="A165" s="75" t="s">
        <v>19</v>
      </c>
      <c r="B165" s="66" t="s">
        <v>11</v>
      </c>
      <c r="C165" s="66" t="s">
        <v>10</v>
      </c>
      <c r="D165" s="66" t="s">
        <v>327</v>
      </c>
      <c r="E165" s="87">
        <f t="array" ref="E165">IFERROR(INDEX(DATA!$L$133:$L$368,MATCH(1,(DATA!$D$133:$D$368=Topline!B165)*(DATA!$E$133:$E$368=Topline!D165),0)),"n/a")</f>
        <v>4.4874516826271202</v>
      </c>
      <c r="F165" s="77">
        <f t="array" ref="F165">IFERROR(INDEX(DATA!$M$133:$M$368,MATCH(1,(DATA!$D$133:$D$368=Topline!B165)*(DATA!$E$133:$E$368=Topline!D165),0)),"n/a")</f>
        <v>-7.3637062311628799E-3</v>
      </c>
      <c r="G165" s="87">
        <f t="array" ref="G165">IFERROR(INDEX(DATA!$V$133:$V$368,MATCH(1,(DATA!$D$133:$D$368=Topline!B165)*(DATA!$E$133:$E$368=Topline!D165),0)),"n/a")</f>
        <v>4.5080683793542704</v>
      </c>
      <c r="H165" s="77">
        <f t="array" ref="H165">IFERROR(INDEX(DATA!$W$133:$W$368,MATCH(1,(DATA!$D$133:$D$368=Topline!B165)*(DATA!$E$133:$E$368=Topline!D165),0)),"n/a")</f>
        <v>-7.7205470494332001E-3</v>
      </c>
      <c r="I165" s="87">
        <f t="array" ref="I165">IFERROR(INDEX(DATA!$AF$133:$AF$368,MATCH(1,(DATA!$D$133:$D$368=Topline!B165)*(DATA!$E$133:$E$368=Topline!D165),0)),"n/a")</f>
        <v>4.4775463758633096</v>
      </c>
      <c r="J165" s="77">
        <f t="array" ref="J165">IFERROR(INDEX(DATA!$AG$133:$AG$368,MATCH(1,(DATA!$D$133:$D$368=Topline!B165)*(DATA!$E$133:$E$368=Topline!D165),0)),"n/a")</f>
        <v>-9.1543722773535594E-3</v>
      </c>
      <c r="K165" s="87">
        <f t="array" ref="K165">IFERROR(INDEX(DATA!$AP$133:$AP$368,MATCH(1,(DATA!$D$133:$D$368=Topline!B165)*(DATA!$E$133:$E$368=Topline!D165),0)),"n/a")</f>
        <v>4.5127339362998899</v>
      </c>
      <c r="L165" s="77">
        <f t="array" ref="L165">IFERROR(INDEX(DATA!$AQ$133:$AQ$368,MATCH(1,(DATA!$D$133:$D$368=Topline!B165)*(DATA!$E$133:$E$368=Topline!D165),0)),"n/a")</f>
        <v>-7.7946045661804698E-3</v>
      </c>
      <c r="R165" s="66"/>
      <c r="S165" s="66"/>
      <c r="T165" s="66"/>
      <c r="U165" s="66"/>
      <c r="V165" s="66"/>
      <c r="W165" s="66"/>
      <c r="X165" s="66"/>
      <c r="Y165" s="66"/>
    </row>
    <row r="166" spans="1:25" x14ac:dyDescent="0.2">
      <c r="A166" s="75"/>
      <c r="E166" s="80"/>
      <c r="F166" s="77"/>
      <c r="G166" s="89"/>
      <c r="H166" s="77"/>
      <c r="I166" s="89"/>
      <c r="J166" s="82"/>
      <c r="K166" s="89"/>
      <c r="L166" s="77"/>
      <c r="R166" s="66"/>
      <c r="S166" s="66"/>
      <c r="T166" s="66"/>
      <c r="U166" s="66"/>
      <c r="V166" s="66"/>
      <c r="W166" s="66"/>
      <c r="X166" s="66"/>
      <c r="Y166" s="66"/>
    </row>
    <row r="167" spans="1:25" x14ac:dyDescent="0.2">
      <c r="A167" s="75" t="s">
        <v>19</v>
      </c>
      <c r="B167" s="66" t="s">
        <v>11</v>
      </c>
      <c r="C167" s="66" t="s">
        <v>26</v>
      </c>
      <c r="D167" s="66" t="s">
        <v>319</v>
      </c>
      <c r="E167" s="87">
        <f t="array" ref="E167">IFERROR(INDEX(DATA!$N$133:$N$368,MATCH(1,(DATA!$D$133:$D$368=Topline!B167)*(DATA!$E$133:$E$368=Topline!D167),0)),"n/a")</f>
        <v>2.79690968991711</v>
      </c>
      <c r="F167" s="77">
        <f t="array" ref="F167">IFERROR(INDEX(DATA!$O$133:$O$368,MATCH(1,(DATA!$D$133:$D$368=Topline!B167)*(DATA!$E$133:$E$368=Topline!D167),0)),"n/a")</f>
        <v>-6.59128547474017E-4</v>
      </c>
      <c r="G167" s="87">
        <f t="array" ref="G167">IFERROR(INDEX(DATA!$X$133:$X$368,MATCH(1,(DATA!$D$133:$D$368=Topline!B167)*(DATA!$E$133:$E$368=Topline!D167),0)),"n/a")</f>
        <v>2.8316663654931502</v>
      </c>
      <c r="H167" s="77">
        <f t="array" ref="H167">IFERROR(INDEX(DATA!$Y$133:$Y$368,MATCH(1,(DATA!$D$133:$D$368=Topline!B167)*(DATA!$E$133:$E$368=Topline!D167),0)),"n/a")</f>
        <v>1.5325098904703099E-2</v>
      </c>
      <c r="I167" s="87">
        <f t="array" ref="I167">IFERROR(INDEX(DATA!$AH$133:$AH$368,MATCH(1,(DATA!$D$133:$D$368=Topline!B167)*(DATA!$E$133:$E$368=Topline!D167),0)),"n/a")</f>
        <v>2.8141550082153999</v>
      </c>
      <c r="J167" s="77">
        <f t="array" ref="J167">IFERROR(INDEX(DATA!$AI$133:$AI$368,MATCH(1,(DATA!$D$133:$D$368=Topline!B167)*(DATA!$E$133:$E$368=Topline!D167),0)),"n/a")</f>
        <v>3.5946344127136098E-2</v>
      </c>
      <c r="K167" s="87">
        <f t="array" ref="K167">IFERROR(INDEX(DATA!$AR$133:$AR$368,MATCH(1,(DATA!$D$133:$D$368=Topline!B167)*(DATA!$E$133:$E$368=Topline!D167),0)),"n/a")</f>
        <v>2.7699671384487599</v>
      </c>
      <c r="L167" s="77">
        <f t="array" ref="L167">IFERROR(INDEX(DATA!$AS$133:$AS$368,MATCH(1,(DATA!$D$133:$D$368=Topline!B167)*(DATA!$E$133:$E$368=Topline!D167),0)),"n/a")</f>
        <v>2.9852529957618199E-2</v>
      </c>
      <c r="R167" s="66"/>
      <c r="S167" s="66"/>
      <c r="T167" s="66"/>
      <c r="U167" s="66"/>
      <c r="V167" s="66"/>
      <c r="W167" s="66"/>
      <c r="X167" s="66"/>
      <c r="Y167" s="66"/>
    </row>
    <row r="168" spans="1:25" x14ac:dyDescent="0.2">
      <c r="A168" s="75" t="s">
        <v>19</v>
      </c>
      <c r="B168" s="66" t="s">
        <v>11</v>
      </c>
      <c r="C168" s="66" t="s">
        <v>26</v>
      </c>
      <c r="D168" s="66" t="s">
        <v>320</v>
      </c>
      <c r="E168" s="87">
        <f t="array" ref="E168">IFERROR(INDEX(DATA!$N$133:$N$368,MATCH(1,(DATA!$D$133:$D$368=Topline!B168)*(DATA!$E$133:$E$368=Topline!D168),0)),"n/a")</f>
        <v>2.30449663540012</v>
      </c>
      <c r="F168" s="77">
        <f t="array" ref="F168">IFERROR(INDEX(DATA!$O$133:$O$368,MATCH(1,(DATA!$D$133:$D$368=Topline!B168)*(DATA!$E$133:$E$368=Topline!D168),0)),"n/a")</f>
        <v>-6.0311109366219098E-2</v>
      </c>
      <c r="G168" s="87">
        <f t="array" ref="G168">IFERROR(INDEX(DATA!$X$133:$X$368,MATCH(1,(DATA!$D$133:$D$368=Topline!B168)*(DATA!$E$133:$E$368=Topline!D168),0)),"n/a")</f>
        <v>2.33674172246198</v>
      </c>
      <c r="H168" s="77">
        <f t="array" ref="H168">IFERROR(INDEX(DATA!$Y$133:$Y$368,MATCH(1,(DATA!$D$133:$D$368=Topline!B168)*(DATA!$E$133:$E$368=Topline!D168),0)),"n/a")</f>
        <v>-3.1892576510866598E-2</v>
      </c>
      <c r="I168" s="87">
        <f t="array" ref="I168">IFERROR(INDEX(DATA!$AH$133:$AH$368,MATCH(1,(DATA!$D$133:$D$368=Topline!B168)*(DATA!$E$133:$E$368=Topline!D168),0)),"n/a")</f>
        <v>2.2950548650806399</v>
      </c>
      <c r="J168" s="77">
        <f t="array" ref="J168">IFERROR(INDEX(DATA!$AI$133:$AI$368,MATCH(1,(DATA!$D$133:$D$368=Topline!B168)*(DATA!$E$133:$E$368=Topline!D168),0)),"n/a")</f>
        <v>-2.51591086926919E-2</v>
      </c>
      <c r="K168" s="87">
        <f t="array" ref="K168">IFERROR(INDEX(DATA!$AR$133:$AR$368,MATCH(1,(DATA!$D$133:$D$368=Topline!B168)*(DATA!$E$133:$E$368=Topline!D168),0)),"n/a")</f>
        <v>2.3380538366977799</v>
      </c>
      <c r="L168" s="77">
        <f t="array" ref="L168">IFERROR(INDEX(DATA!$AS$133:$AS$368,MATCH(1,(DATA!$D$133:$D$368=Topline!B168)*(DATA!$E$133:$E$368=Topline!D168),0)),"n/a")</f>
        <v>2.3803330212789301E-2</v>
      </c>
      <c r="R168" s="66"/>
      <c r="S168" s="66"/>
      <c r="T168" s="66"/>
      <c r="U168" s="66"/>
      <c r="V168" s="66"/>
      <c r="W168" s="66"/>
      <c r="X168" s="66"/>
      <c r="Y168" s="66"/>
    </row>
    <row r="169" spans="1:25" x14ac:dyDescent="0.2">
      <c r="A169" s="75" t="s">
        <v>19</v>
      </c>
      <c r="B169" s="66" t="s">
        <v>11</v>
      </c>
      <c r="C169" s="66" t="s">
        <v>26</v>
      </c>
      <c r="D169" s="66" t="s">
        <v>321</v>
      </c>
      <c r="E169" s="87">
        <f t="array" ref="E169">IFERROR(INDEX(DATA!$N$133:$N$368,MATCH(1,(DATA!$D$133:$D$368=Topline!B169)*(DATA!$E$133:$E$368=Topline!D169),0)),"n/a")</f>
        <v>2.6582770697178901</v>
      </c>
      <c r="F169" s="77">
        <f t="array" ref="F169">IFERROR(INDEX(DATA!$O$133:$O$368,MATCH(1,(DATA!$D$133:$D$368=Topline!B169)*(DATA!$E$133:$E$368=Topline!D169),0)),"n/a")</f>
        <v>6.8941615768870494E-5</v>
      </c>
      <c r="G169" s="87">
        <f t="array" ref="G169">IFERROR(INDEX(DATA!$X$133:$X$368,MATCH(1,(DATA!$D$133:$D$368=Topline!B169)*(DATA!$E$133:$E$368=Topline!D169),0)),"n/a")</f>
        <v>2.6392697181837801</v>
      </c>
      <c r="H169" s="77">
        <f t="array" ref="H169">IFERROR(INDEX(DATA!$Y$133:$Y$368,MATCH(1,(DATA!$D$133:$D$368=Topline!B169)*(DATA!$E$133:$E$368=Topline!D169),0)),"n/a")</f>
        <v>1.29474904736228E-2</v>
      </c>
      <c r="I169" s="87">
        <f t="array" ref="I169">IFERROR(INDEX(DATA!$AH$133:$AH$368,MATCH(1,(DATA!$D$133:$D$368=Topline!B169)*(DATA!$E$133:$E$368=Topline!D169),0)),"n/a")</f>
        <v>2.6102728135047002</v>
      </c>
      <c r="J169" s="77">
        <f t="array" ref="J169">IFERROR(INDEX(DATA!$AI$133:$AI$368,MATCH(1,(DATA!$D$133:$D$368=Topline!B169)*(DATA!$E$133:$E$368=Topline!D169),0)),"n/a")</f>
        <v>1.3664505386122299E-2</v>
      </c>
      <c r="K169" s="87">
        <f t="array" ref="K169">IFERROR(INDEX(DATA!$AR$133:$AR$368,MATCH(1,(DATA!$D$133:$D$368=Topline!B169)*(DATA!$E$133:$E$368=Topline!D169),0)),"n/a")</f>
        <v>2.6224359727412798</v>
      </c>
      <c r="L169" s="77">
        <f t="array" ref="L169">IFERROR(INDEX(DATA!$AS$133:$AS$368,MATCH(1,(DATA!$D$133:$D$368=Topline!B169)*(DATA!$E$133:$E$368=Topline!D169),0)),"n/a")</f>
        <v>2.9929626915339999E-2</v>
      </c>
      <c r="R169" s="66"/>
      <c r="S169" s="66"/>
      <c r="T169" s="66"/>
      <c r="U169" s="66"/>
      <c r="V169" s="66"/>
      <c r="W169" s="66"/>
      <c r="X169" s="66"/>
      <c r="Y169" s="66"/>
    </row>
    <row r="170" spans="1:25" x14ac:dyDescent="0.2">
      <c r="A170" s="75" t="s">
        <v>19</v>
      </c>
      <c r="B170" s="66" t="s">
        <v>11</v>
      </c>
      <c r="C170" s="66" t="s">
        <v>26</v>
      </c>
      <c r="D170" s="66" t="s">
        <v>322</v>
      </c>
      <c r="E170" s="87">
        <f t="array" ref="E170">IFERROR(INDEX(DATA!$N$133:$N$368,MATCH(1,(DATA!$D$133:$D$368=Topline!B170)*(DATA!$E$133:$E$368=Topline!D170),0)),"n/a")</f>
        <v>2.5863501020536699</v>
      </c>
      <c r="F170" s="77">
        <f t="array" ref="F170">IFERROR(INDEX(DATA!$O$133:$O$368,MATCH(1,(DATA!$D$133:$D$368=Topline!B170)*(DATA!$E$133:$E$368=Topline!D170),0)),"n/a")</f>
        <v>3.2805354458061001E-2</v>
      </c>
      <c r="G170" s="87">
        <f t="array" ref="G170">IFERROR(INDEX(DATA!$X$133:$X$368,MATCH(1,(DATA!$D$133:$D$368=Topline!B170)*(DATA!$E$133:$E$368=Topline!D170),0)),"n/a")</f>
        <v>2.5670244564327498</v>
      </c>
      <c r="H170" s="77">
        <f t="array" ref="H170">IFERROR(INDEX(DATA!$Y$133:$Y$368,MATCH(1,(DATA!$D$133:$D$368=Topline!B170)*(DATA!$E$133:$E$368=Topline!D170),0)),"n/a")</f>
        <v>2.2963617445724501E-2</v>
      </c>
      <c r="I170" s="87">
        <f t="array" ref="I170">IFERROR(INDEX(DATA!$AH$133:$AH$368,MATCH(1,(DATA!$D$133:$D$368=Topline!B170)*(DATA!$E$133:$E$368=Topline!D170),0)),"n/a")</f>
        <v>2.5487877052883601</v>
      </c>
      <c r="J170" s="77">
        <f t="array" ref="J170">IFERROR(INDEX(DATA!$AI$133:$AI$368,MATCH(1,(DATA!$D$133:$D$368=Topline!B170)*(DATA!$E$133:$E$368=Topline!D170),0)),"n/a")</f>
        <v>2.0205595249936301E-2</v>
      </c>
      <c r="K170" s="87">
        <f t="array" ref="K170">IFERROR(INDEX(DATA!$AR$133:$AR$368,MATCH(1,(DATA!$D$133:$D$368=Topline!B170)*(DATA!$E$133:$E$368=Topline!D170),0)),"n/a")</f>
        <v>2.5828159617699402</v>
      </c>
      <c r="L170" s="77">
        <f t="array" ref="L170">IFERROR(INDEX(DATA!$AS$133:$AS$368,MATCH(1,(DATA!$D$133:$D$368=Topline!B170)*(DATA!$E$133:$E$368=Topline!D170),0)),"n/a")</f>
        <v>2.4571640231081E-2</v>
      </c>
      <c r="R170" s="66"/>
      <c r="S170" s="66"/>
      <c r="T170" s="66"/>
      <c r="U170" s="66"/>
      <c r="V170" s="66"/>
      <c r="W170" s="66"/>
      <c r="X170" s="66"/>
      <c r="Y170" s="66"/>
    </row>
    <row r="171" spans="1:25" x14ac:dyDescent="0.2">
      <c r="A171" s="75" t="s">
        <v>19</v>
      </c>
      <c r="B171" s="66" t="s">
        <v>11</v>
      </c>
      <c r="C171" s="66" t="s">
        <v>26</v>
      </c>
      <c r="D171" s="66" t="s">
        <v>323</v>
      </c>
      <c r="E171" s="87">
        <f t="array" ref="E171">IFERROR(INDEX(DATA!$N$133:$N$368,MATCH(1,(DATA!$D$133:$D$368=Topline!B171)*(DATA!$E$133:$E$368=Topline!D171),0)),"n/a")</f>
        <v>2.6778272039297701</v>
      </c>
      <c r="F171" s="77">
        <f t="array" ref="F171">IFERROR(INDEX(DATA!$O$133:$O$368,MATCH(1,(DATA!$D$133:$D$368=Topline!B171)*(DATA!$E$133:$E$368=Topline!D171),0)),"n/a")</f>
        <v>2.2548024795183499E-2</v>
      </c>
      <c r="G171" s="87">
        <f t="array" ref="G171">IFERROR(INDEX(DATA!$X$133:$X$368,MATCH(1,(DATA!$D$133:$D$368=Topline!B171)*(DATA!$E$133:$E$368=Topline!D171),0)),"n/a")</f>
        <v>2.71485654271024</v>
      </c>
      <c r="H171" s="77">
        <f t="array" ref="H171">IFERROR(INDEX(DATA!$Y$133:$Y$368,MATCH(1,(DATA!$D$133:$D$368=Topline!B171)*(DATA!$E$133:$E$368=Topline!D171),0)),"n/a")</f>
        <v>2.4386363707161501E-2</v>
      </c>
      <c r="I171" s="87">
        <f t="array" ref="I171">IFERROR(INDEX(DATA!$AH$133:$AH$368,MATCH(1,(DATA!$D$133:$D$368=Topline!B171)*(DATA!$E$133:$E$368=Topline!D171),0)),"n/a")</f>
        <v>2.6615679706570399</v>
      </c>
      <c r="J171" s="77">
        <f t="array" ref="J171">IFERROR(INDEX(DATA!$AI$133:$AI$368,MATCH(1,(DATA!$D$133:$D$368=Topline!B171)*(DATA!$E$133:$E$368=Topline!D171),0)),"n/a")</f>
        <v>3.43664451157581E-2</v>
      </c>
      <c r="K171" s="87">
        <f t="array" ref="K171">IFERROR(INDEX(DATA!$AR$133:$AR$368,MATCH(1,(DATA!$D$133:$D$368=Topline!B171)*(DATA!$E$133:$E$368=Topline!D171),0)),"n/a")</f>
        <v>2.6584855173950199</v>
      </c>
      <c r="L171" s="77">
        <f t="array" ref="L171">IFERROR(INDEX(DATA!$AS$133:$AS$368,MATCH(1,(DATA!$D$133:$D$368=Topline!B171)*(DATA!$E$133:$E$368=Topline!D171),0)),"n/a")</f>
        <v>3.9412717383553203E-2</v>
      </c>
      <c r="R171" s="66"/>
      <c r="S171" s="66"/>
      <c r="T171" s="66"/>
      <c r="U171" s="66"/>
      <c r="V171" s="66"/>
      <c r="W171" s="66"/>
      <c r="X171" s="66"/>
      <c r="Y171" s="66"/>
    </row>
    <row r="172" spans="1:25" x14ac:dyDescent="0.2">
      <c r="A172" s="75" t="s">
        <v>19</v>
      </c>
      <c r="B172" s="66" t="s">
        <v>11</v>
      </c>
      <c r="C172" s="66" t="s">
        <v>26</v>
      </c>
      <c r="D172" s="66" t="s">
        <v>324</v>
      </c>
      <c r="E172" s="87">
        <f t="array" ref="E172">IFERROR(INDEX(DATA!$N$133:$N$368,MATCH(1,(DATA!$D$133:$D$368=Topline!B172)*(DATA!$E$133:$E$368=Topline!D172),0)),"n/a")</f>
        <v>3.0088577376617001</v>
      </c>
      <c r="F172" s="77">
        <f t="array" ref="F172">IFERROR(INDEX(DATA!$O$133:$O$368,MATCH(1,(DATA!$D$133:$D$368=Topline!B172)*(DATA!$E$133:$E$368=Topline!D172),0)),"n/a")</f>
        <v>2.8141934367600301E-2</v>
      </c>
      <c r="G172" s="87">
        <f t="array" ref="G172">IFERROR(INDEX(DATA!$X$133:$X$368,MATCH(1,(DATA!$D$133:$D$368=Topline!B172)*(DATA!$E$133:$E$368=Topline!D172),0)),"n/a")</f>
        <v>3.0267553805166099</v>
      </c>
      <c r="H172" s="77">
        <f t="array" ref="H172">IFERROR(INDEX(DATA!$Y$133:$Y$368,MATCH(1,(DATA!$D$133:$D$368=Topline!B172)*(DATA!$E$133:$E$368=Topline!D172),0)),"n/a")</f>
        <v>3.3972653964044003E-2</v>
      </c>
      <c r="I172" s="87">
        <f t="array" ref="I172">IFERROR(INDEX(DATA!$AH$133:$AH$368,MATCH(1,(DATA!$D$133:$D$368=Topline!B172)*(DATA!$E$133:$E$368=Topline!D172),0)),"n/a")</f>
        <v>2.9969496863313601</v>
      </c>
      <c r="J172" s="77">
        <f t="array" ref="J172">IFERROR(INDEX(DATA!$AI$133:$AI$368,MATCH(1,(DATA!$D$133:$D$368=Topline!B172)*(DATA!$E$133:$E$368=Topline!D172),0)),"n/a")</f>
        <v>3.3186851174157199E-2</v>
      </c>
      <c r="K172" s="87">
        <f t="array" ref="K172">IFERROR(INDEX(DATA!$AR$133:$AR$368,MATCH(1,(DATA!$D$133:$D$368=Topline!B172)*(DATA!$E$133:$E$368=Topline!D172),0)),"n/a")</f>
        <v>2.9759469466391</v>
      </c>
      <c r="L172" s="77">
        <f t="array" ref="L172">IFERROR(INDEX(DATA!$AS$133:$AS$368,MATCH(1,(DATA!$D$133:$D$368=Topline!B172)*(DATA!$E$133:$E$368=Topline!D172),0)),"n/a")</f>
        <v>3.4773125244382898E-2</v>
      </c>
      <c r="R172" s="66"/>
      <c r="S172" s="66"/>
      <c r="T172" s="66"/>
      <c r="U172" s="66"/>
      <c r="V172" s="66"/>
      <c r="W172" s="66"/>
      <c r="X172" s="66"/>
      <c r="Y172" s="66"/>
    </row>
    <row r="173" spans="1:25" x14ac:dyDescent="0.2">
      <c r="A173" s="75" t="s">
        <v>19</v>
      </c>
      <c r="B173" s="66" t="s">
        <v>11</v>
      </c>
      <c r="C173" s="66" t="s">
        <v>26</v>
      </c>
      <c r="D173" s="66" t="s">
        <v>325</v>
      </c>
      <c r="E173" s="87">
        <f t="array" ref="E173">IFERROR(INDEX(DATA!$N$133:$N$368,MATCH(1,(DATA!$D$133:$D$368=Topline!B173)*(DATA!$E$133:$E$368=Topline!D173),0)),"n/a")</f>
        <v>2.4855603062582898</v>
      </c>
      <c r="F173" s="77">
        <f t="array" ref="F173">IFERROR(INDEX(DATA!$O$133:$O$368,MATCH(1,(DATA!$D$133:$D$368=Topline!B173)*(DATA!$E$133:$E$368=Topline!D173),0)),"n/a")</f>
        <v>3.1881338620760397E-2</v>
      </c>
      <c r="G173" s="87">
        <f t="array" ref="G173">IFERROR(INDEX(DATA!$X$133:$X$368,MATCH(1,(DATA!$D$133:$D$368=Topline!B173)*(DATA!$E$133:$E$368=Topline!D173),0)),"n/a")</f>
        <v>2.5270542651429899</v>
      </c>
      <c r="H173" s="77">
        <f t="array" ref="H173">IFERROR(INDEX(DATA!$Y$133:$Y$368,MATCH(1,(DATA!$D$133:$D$368=Topline!B173)*(DATA!$E$133:$E$368=Topline!D173),0)),"n/a")</f>
        <v>4.1169562830852498E-2</v>
      </c>
      <c r="I173" s="87">
        <f t="array" ref="I173">IFERROR(INDEX(DATA!$AH$133:$AH$368,MATCH(1,(DATA!$D$133:$D$368=Topline!B173)*(DATA!$E$133:$E$368=Topline!D173),0)),"n/a")</f>
        <v>2.4597150582567702</v>
      </c>
      <c r="J173" s="77">
        <f t="array" ref="J173">IFERROR(INDEX(DATA!$AI$133:$AI$368,MATCH(1,(DATA!$D$133:$D$368=Topline!B173)*(DATA!$E$133:$E$368=Topline!D173),0)),"n/a")</f>
        <v>2.3457379490498802E-2</v>
      </c>
      <c r="K173" s="87">
        <f t="array" ref="K173">IFERROR(INDEX(DATA!$AR$133:$AR$368,MATCH(1,(DATA!$D$133:$D$368=Topline!B173)*(DATA!$E$133:$E$368=Topline!D173),0)),"n/a")</f>
        <v>2.4705971230235502</v>
      </c>
      <c r="L173" s="77">
        <f t="array" ref="L173">IFERROR(INDEX(DATA!$AS$133:$AS$368,MATCH(1,(DATA!$D$133:$D$368=Topline!B173)*(DATA!$E$133:$E$368=Topline!D173),0)),"n/a")</f>
        <v>2.85903918153801E-2</v>
      </c>
      <c r="R173" s="66"/>
      <c r="S173" s="66"/>
      <c r="T173" s="66"/>
      <c r="U173" s="66"/>
      <c r="V173" s="66"/>
      <c r="W173" s="66"/>
      <c r="X173" s="66"/>
      <c r="Y173" s="66"/>
    </row>
    <row r="174" spans="1:25" x14ac:dyDescent="0.2">
      <c r="A174" s="75" t="s">
        <v>19</v>
      </c>
      <c r="B174" s="66" t="s">
        <v>11</v>
      </c>
      <c r="C174" s="66" t="s">
        <v>26</v>
      </c>
      <c r="D174" s="66" t="s">
        <v>326</v>
      </c>
      <c r="E174" s="87">
        <f t="array" ref="E174">IFERROR(INDEX(DATA!$N$133:$N$368,MATCH(1,(DATA!$D$133:$D$368=Topline!B174)*(DATA!$E$133:$E$368=Topline!D174),0)),"n/a")</f>
        <v>2.5395661960128502</v>
      </c>
      <c r="F174" s="77">
        <f t="array" ref="F174">IFERROR(INDEX(DATA!$O$133:$O$368,MATCH(1,(DATA!$D$133:$D$368=Topline!B174)*(DATA!$E$133:$E$368=Topline!D174),0)),"n/a")</f>
        <v>3.4132456443818397E-2</v>
      </c>
      <c r="G174" s="87">
        <f t="array" ref="G174">IFERROR(INDEX(DATA!$X$133:$X$368,MATCH(1,(DATA!$D$133:$D$368=Topline!B174)*(DATA!$E$133:$E$368=Topline!D174),0)),"n/a")</f>
        <v>2.5631241425953699</v>
      </c>
      <c r="H174" s="77">
        <f t="array" ref="H174">IFERROR(INDEX(DATA!$Y$133:$Y$368,MATCH(1,(DATA!$D$133:$D$368=Topline!B174)*(DATA!$E$133:$E$368=Topline!D174),0)),"n/a")</f>
        <v>5.0793565878504802E-2</v>
      </c>
      <c r="I174" s="87">
        <f t="array" ref="I174">IFERROR(INDEX(DATA!$AH$133:$AH$368,MATCH(1,(DATA!$D$133:$D$368=Topline!B174)*(DATA!$E$133:$E$368=Topline!D174),0)),"n/a")</f>
        <v>2.5416823245059499</v>
      </c>
      <c r="J174" s="77">
        <f t="array" ref="J174">IFERROR(INDEX(DATA!$AI$133:$AI$368,MATCH(1,(DATA!$D$133:$D$368=Topline!B174)*(DATA!$E$133:$E$368=Topline!D174),0)),"n/a")</f>
        <v>4.3814014866784302E-2</v>
      </c>
      <c r="K174" s="87">
        <f t="array" ref="K174">IFERROR(INDEX(DATA!$AR$133:$AR$368,MATCH(1,(DATA!$D$133:$D$368=Topline!B174)*(DATA!$E$133:$E$368=Topline!D174),0)),"n/a")</f>
        <v>2.4955256166372499</v>
      </c>
      <c r="L174" s="77">
        <f t="array" ref="L174">IFERROR(INDEX(DATA!$AS$133:$AS$368,MATCH(1,(DATA!$D$133:$D$368=Topline!B174)*(DATA!$E$133:$E$368=Topline!D174),0)),"n/a")</f>
        <v>1.3368111762440999E-2</v>
      </c>
      <c r="R174" s="66"/>
      <c r="S174" s="66"/>
      <c r="T174" s="66"/>
      <c r="U174" s="66"/>
      <c r="V174" s="66"/>
      <c r="W174" s="66"/>
      <c r="X174" s="66"/>
      <c r="Y174" s="66"/>
    </row>
    <row r="175" spans="1:25" x14ac:dyDescent="0.2">
      <c r="A175" s="75" t="s">
        <v>19</v>
      </c>
      <c r="B175" s="66" t="s">
        <v>11</v>
      </c>
      <c r="C175" s="66" t="s">
        <v>26</v>
      </c>
      <c r="D175" s="66" t="s">
        <v>327</v>
      </c>
      <c r="E175" s="87">
        <f t="array" ref="E175">IFERROR(INDEX(DATA!$N$133:$N$368,MATCH(1,(DATA!$D$133:$D$368=Topline!B175)*(DATA!$E$133:$E$368=Topline!D175),0)),"n/a")</f>
        <v>2.5859606098199799</v>
      </c>
      <c r="F175" s="77">
        <f t="array" ref="F175">IFERROR(INDEX(DATA!$O$133:$O$368,MATCH(1,(DATA!$D$133:$D$368=Topline!B175)*(DATA!$E$133:$E$368=Topline!D175),0)),"n/a")</f>
        <v>1.1186110125529201E-2</v>
      </c>
      <c r="G175" s="87">
        <f t="array" ref="G175">IFERROR(INDEX(DATA!$X$133:$X$368,MATCH(1,(DATA!$D$133:$D$368=Topline!B175)*(DATA!$E$133:$E$368=Topline!D175),0)),"n/a")</f>
        <v>2.6024409761540199</v>
      </c>
      <c r="H175" s="77">
        <f t="array" ref="H175">IFERROR(INDEX(DATA!$Y$133:$Y$368,MATCH(1,(DATA!$D$133:$D$368=Topline!B175)*(DATA!$E$133:$E$368=Topline!D175),0)),"n/a")</f>
        <v>1.9931243384103198E-2</v>
      </c>
      <c r="I175" s="87">
        <f t="array" ref="I175">IFERROR(INDEX(DATA!$AH$133:$AH$368,MATCH(1,(DATA!$D$133:$D$368=Topline!B175)*(DATA!$E$133:$E$368=Topline!D175),0)),"n/a")</f>
        <v>2.5674090724474401</v>
      </c>
      <c r="J175" s="77">
        <f t="array" ref="J175">IFERROR(INDEX(DATA!$AI$133:$AI$368,MATCH(1,(DATA!$D$133:$D$368=Topline!B175)*(DATA!$E$133:$E$368=Topline!D175),0)),"n/a")</f>
        <v>1.9105722843940898E-2</v>
      </c>
      <c r="K175" s="87">
        <f t="array" ref="K175">IFERROR(INDEX(DATA!$AR$133:$AR$368,MATCH(1,(DATA!$D$133:$D$368=Topline!B175)*(DATA!$E$133:$E$368=Topline!D175),0)),"n/a")</f>
        <v>2.5731225397084501</v>
      </c>
      <c r="L175" s="77">
        <f t="array" ref="L175">IFERROR(INDEX(DATA!$AS$133:$AS$368,MATCH(1,(DATA!$D$133:$D$368=Topline!B175)*(DATA!$E$133:$E$368=Topline!D175),0)),"n/a")</f>
        <v>2.5584244716209702E-2</v>
      </c>
      <c r="R175" s="66"/>
      <c r="S175" s="66"/>
      <c r="T175" s="66"/>
      <c r="U175" s="66"/>
      <c r="V175" s="66"/>
      <c r="W175" s="66"/>
      <c r="X175" s="66"/>
      <c r="Y175" s="66"/>
    </row>
    <row r="176" spans="1:25" x14ac:dyDescent="0.2">
      <c r="A176" s="75"/>
      <c r="E176" s="88"/>
      <c r="F176" s="77"/>
      <c r="G176" s="89"/>
      <c r="H176" s="77"/>
      <c r="I176" s="89"/>
      <c r="J176" s="82"/>
      <c r="K176" s="89"/>
      <c r="L176" s="77"/>
      <c r="R176" s="66"/>
      <c r="S176" s="66"/>
      <c r="T176" s="66"/>
      <c r="U176" s="66"/>
      <c r="V176" s="66"/>
      <c r="W176" s="66"/>
      <c r="X176" s="66"/>
      <c r="Y176" s="66"/>
    </row>
    <row r="177" spans="1:25" x14ac:dyDescent="0.2">
      <c r="A177" s="75" t="s">
        <v>19</v>
      </c>
      <c r="B177" s="66" t="s">
        <v>27</v>
      </c>
      <c r="C177" s="66" t="s">
        <v>0</v>
      </c>
      <c r="D177" s="66" t="s">
        <v>319</v>
      </c>
      <c r="E177" s="76">
        <f>+IF(ISNUMBER(DATA!F781),DATA!F781,"n/a")</f>
        <v>2094063.59</v>
      </c>
      <c r="F177" s="77">
        <f>+IF(ISNUMBER(DATA!G781),DATA!G781,"n/a")</f>
        <v>-7.64079292496678E-2</v>
      </c>
      <c r="G177" s="76">
        <f>+IF(ISNUMBER(DATA!P781),DATA!P781,"n/a")</f>
        <v>6921789.6100000003</v>
      </c>
      <c r="H177" s="77">
        <f>+IF(ISNUMBER(DATA!Q781),DATA!Q781,"n/a")</f>
        <v>-8.3534647382283306E-2</v>
      </c>
      <c r="I177" s="76">
        <f>+IF(ISNUMBER(DATA!Z781),DATA!Z781,"n/a")</f>
        <v>13143607.16</v>
      </c>
      <c r="J177" s="77">
        <f>+IF(ISNUMBER(DATA!AA781),DATA!AA781,"n/a")</f>
        <v>-0.10883034984843799</v>
      </c>
      <c r="K177" s="76">
        <f>+IF(ISNUMBER(DATA!AJ781),DATA!AJ781,"n/a")</f>
        <v>25792461.010000002</v>
      </c>
      <c r="L177" s="77">
        <f>+IF(ISNUMBER(DATA!AK781),DATA!AK781,"n/a")</f>
        <v>-8.5858760880341806E-2</v>
      </c>
      <c r="R177" s="66"/>
      <c r="S177" s="66"/>
      <c r="T177" s="66"/>
      <c r="U177" s="66"/>
      <c r="V177" s="66"/>
      <c r="W177" s="66"/>
      <c r="X177" s="66"/>
      <c r="Y177" s="66"/>
    </row>
    <row r="178" spans="1:25" x14ac:dyDescent="0.2">
      <c r="A178" s="75" t="s">
        <v>19</v>
      </c>
      <c r="B178" s="66" t="s">
        <v>27</v>
      </c>
      <c r="C178" s="66" t="s">
        <v>0</v>
      </c>
      <c r="D178" s="66" t="s">
        <v>320</v>
      </c>
      <c r="E178" s="76">
        <f>+IF(ISNUMBER(DATA!F782),DATA!F782,"n/a")</f>
        <v>2311416.64</v>
      </c>
      <c r="F178" s="77">
        <f>+IF(ISNUMBER(DATA!G782),DATA!G782,"n/a")</f>
        <v>4.8656947368766303E-3</v>
      </c>
      <c r="G178" s="76">
        <f>+IF(ISNUMBER(DATA!P782),DATA!P782,"n/a")</f>
        <v>7639746.6200000001</v>
      </c>
      <c r="H178" s="77">
        <f>+IF(ISNUMBER(DATA!Q782),DATA!Q782,"n/a")</f>
        <v>5.2087032500725203E-2</v>
      </c>
      <c r="I178" s="76">
        <f>+IF(ISNUMBER(DATA!Z782),DATA!Z782,"n/a")</f>
        <v>14220816.880000001</v>
      </c>
      <c r="J178" s="77">
        <f>+IF(ISNUMBER(DATA!AA782),DATA!AA782,"n/a")</f>
        <v>3.5003772499410203E-2</v>
      </c>
      <c r="K178" s="76">
        <f>+IF(ISNUMBER(DATA!AJ782),DATA!AJ782,"n/a")</f>
        <v>27450915.579999998</v>
      </c>
      <c r="L178" s="77">
        <f>+IF(ISNUMBER(DATA!AK782),DATA!AK782,"n/a")</f>
        <v>3.5278199151179301E-2</v>
      </c>
      <c r="R178" s="66"/>
      <c r="S178" s="66"/>
      <c r="T178" s="66"/>
      <c r="U178" s="66"/>
      <c r="V178" s="66"/>
      <c r="W178" s="66"/>
      <c r="X178" s="66"/>
      <c r="Y178" s="66"/>
    </row>
    <row r="179" spans="1:25" x14ac:dyDescent="0.2">
      <c r="A179" s="75" t="s">
        <v>19</v>
      </c>
      <c r="B179" s="66" t="s">
        <v>27</v>
      </c>
      <c r="C179" s="66" t="s">
        <v>0</v>
      </c>
      <c r="D179" s="66" t="s">
        <v>321</v>
      </c>
      <c r="E179" s="76">
        <f>+IF(ISNUMBER(DATA!F783),DATA!F783,"n/a")</f>
        <v>2233991.96</v>
      </c>
      <c r="F179" s="77">
        <f>+IF(ISNUMBER(DATA!G783),DATA!G783,"n/a")</f>
        <v>6.5324315049197904E-2</v>
      </c>
      <c r="G179" s="76">
        <f>+IF(ISNUMBER(DATA!P783),DATA!P783,"n/a")</f>
        <v>7128249.6900000004</v>
      </c>
      <c r="H179" s="77">
        <f>+IF(ISNUMBER(DATA!Q783),DATA!Q783,"n/a")</f>
        <v>5.3047353792081801E-2</v>
      </c>
      <c r="I179" s="76">
        <f>+IF(ISNUMBER(DATA!Z783),DATA!Z783,"n/a")</f>
        <v>13272970.720000001</v>
      </c>
      <c r="J179" s="77">
        <f>+IF(ISNUMBER(DATA!AA783),DATA!AA783,"n/a")</f>
        <v>1.2221078493852899E-2</v>
      </c>
      <c r="K179" s="76">
        <f>+IF(ISNUMBER(DATA!AJ783),DATA!AJ783,"n/a")</f>
        <v>25247418.93</v>
      </c>
      <c r="L179" s="77">
        <f>+IF(ISNUMBER(DATA!AK783),DATA!AK783,"n/a")</f>
        <v>-3.8805018505403202E-3</v>
      </c>
      <c r="R179" s="66"/>
      <c r="S179" s="66"/>
      <c r="T179" s="66"/>
      <c r="U179" s="66"/>
      <c r="V179" s="66"/>
      <c r="W179" s="66"/>
      <c r="X179" s="66"/>
      <c r="Y179" s="66"/>
    </row>
    <row r="180" spans="1:25" x14ac:dyDescent="0.2">
      <c r="A180" s="75" t="s">
        <v>19</v>
      </c>
      <c r="B180" s="66" t="s">
        <v>27</v>
      </c>
      <c r="C180" s="66" t="s">
        <v>0</v>
      </c>
      <c r="D180" s="66" t="s">
        <v>322</v>
      </c>
      <c r="E180" s="76">
        <f>+IF(ISNUMBER(DATA!F784),DATA!F784,"n/a")</f>
        <v>4253000.91</v>
      </c>
      <c r="F180" s="77">
        <f>+IF(ISNUMBER(DATA!G784),DATA!G784,"n/a")</f>
        <v>-1.3968170737071199E-2</v>
      </c>
      <c r="G180" s="76">
        <f>+IF(ISNUMBER(DATA!P784),DATA!P784,"n/a")</f>
        <v>13981137.92</v>
      </c>
      <c r="H180" s="77">
        <f>+IF(ISNUMBER(DATA!Q784),DATA!Q784,"n/a")</f>
        <v>-1.37407929923655E-2</v>
      </c>
      <c r="I180" s="76">
        <f>+IF(ISNUMBER(DATA!Z784),DATA!Z784,"n/a")</f>
        <v>25970897.989999998</v>
      </c>
      <c r="J180" s="77">
        <f>+IF(ISNUMBER(DATA!AA784),DATA!AA784,"n/a")</f>
        <v>-5.7927301618776197E-2</v>
      </c>
      <c r="K180" s="76">
        <f>+IF(ISNUMBER(DATA!AJ784),DATA!AJ784,"n/a")</f>
        <v>49978952.57</v>
      </c>
      <c r="L180" s="77">
        <f>+IF(ISNUMBER(DATA!AK784),DATA!AK784,"n/a")</f>
        <v>-3.5474987836029002E-2</v>
      </c>
      <c r="R180" s="66"/>
      <c r="S180" s="66"/>
      <c r="T180" s="66"/>
      <c r="U180" s="66"/>
      <c r="V180" s="66"/>
      <c r="W180" s="66"/>
      <c r="X180" s="66"/>
      <c r="Y180" s="66"/>
    </row>
    <row r="181" spans="1:25" x14ac:dyDescent="0.2">
      <c r="A181" s="75" t="s">
        <v>19</v>
      </c>
      <c r="B181" s="66" t="s">
        <v>27</v>
      </c>
      <c r="C181" s="66" t="s">
        <v>0</v>
      </c>
      <c r="D181" s="66" t="s">
        <v>323</v>
      </c>
      <c r="E181" s="76">
        <f>+IF(ISNUMBER(DATA!F785),DATA!F785,"n/a")</f>
        <v>1484184.11</v>
      </c>
      <c r="F181" s="77">
        <f>+IF(ISNUMBER(DATA!G785),DATA!G785,"n/a")</f>
        <v>0.12093821796240301</v>
      </c>
      <c r="G181" s="76">
        <f>+IF(ISNUMBER(DATA!P785),DATA!P785,"n/a")</f>
        <v>4808934.49</v>
      </c>
      <c r="H181" s="77">
        <f>+IF(ISNUMBER(DATA!Q785),DATA!Q785,"n/a")</f>
        <v>0.17129444774073599</v>
      </c>
      <c r="I181" s="76">
        <f>+IF(ISNUMBER(DATA!Z785),DATA!Z785,"n/a")</f>
        <v>8978185.0199999996</v>
      </c>
      <c r="J181" s="77">
        <f>+IF(ISNUMBER(DATA!AA785),DATA!AA785,"n/a")</f>
        <v>0.10425470396629399</v>
      </c>
      <c r="K181" s="76">
        <f>+IF(ISNUMBER(DATA!AJ785),DATA!AJ785,"n/a")</f>
        <v>16560603.439999999</v>
      </c>
      <c r="L181" s="77">
        <f>+IF(ISNUMBER(DATA!AK785),DATA!AK785,"n/a")</f>
        <v>7.6258220537360699E-2</v>
      </c>
      <c r="R181" s="66"/>
      <c r="S181" s="66"/>
      <c r="T181" s="66"/>
      <c r="U181" s="66"/>
      <c r="V181" s="66"/>
      <c r="W181" s="66"/>
      <c r="X181" s="66"/>
      <c r="Y181" s="66"/>
    </row>
    <row r="182" spans="1:25" x14ac:dyDescent="0.2">
      <c r="A182" s="75" t="s">
        <v>19</v>
      </c>
      <c r="B182" s="66" t="s">
        <v>27</v>
      </c>
      <c r="C182" s="66" t="s">
        <v>0</v>
      </c>
      <c r="D182" s="66" t="s">
        <v>324</v>
      </c>
      <c r="E182" s="76">
        <f>+IF(ISNUMBER(DATA!F786),DATA!F786,"n/a")</f>
        <v>1618281.15</v>
      </c>
      <c r="F182" s="77">
        <f>+IF(ISNUMBER(DATA!G786),DATA!G786,"n/a")</f>
        <v>0.140027488628053</v>
      </c>
      <c r="G182" s="76">
        <f>+IF(ISNUMBER(DATA!P786),DATA!P786,"n/a")</f>
        <v>5114748.12</v>
      </c>
      <c r="H182" s="77">
        <f>+IF(ISNUMBER(DATA!Q786),DATA!Q786,"n/a")</f>
        <v>0.184893788118103</v>
      </c>
      <c r="I182" s="76">
        <f>+IF(ISNUMBER(DATA!Z786),DATA!Z786,"n/a")</f>
        <v>9574250.3399999999</v>
      </c>
      <c r="J182" s="77">
        <f>+IF(ISNUMBER(DATA!AA786),DATA!AA786,"n/a")</f>
        <v>0.14214046598320099</v>
      </c>
      <c r="K182" s="76">
        <f>+IF(ISNUMBER(DATA!AJ786),DATA!AJ786,"n/a")</f>
        <v>18263004.390000001</v>
      </c>
      <c r="L182" s="77">
        <f>+IF(ISNUMBER(DATA!AK786),DATA!AK786,"n/a")</f>
        <v>0.105064307799048</v>
      </c>
      <c r="R182" s="66"/>
      <c r="S182" s="66"/>
      <c r="T182" s="66"/>
      <c r="U182" s="66"/>
      <c r="V182" s="66"/>
      <c r="W182" s="66"/>
      <c r="X182" s="66"/>
      <c r="Y182" s="66"/>
    </row>
    <row r="183" spans="1:25" x14ac:dyDescent="0.2">
      <c r="A183" s="75" t="s">
        <v>19</v>
      </c>
      <c r="B183" s="66" t="s">
        <v>27</v>
      </c>
      <c r="C183" s="66" t="s">
        <v>0</v>
      </c>
      <c r="D183" s="66" t="s">
        <v>325</v>
      </c>
      <c r="E183" s="76">
        <f>+IF(ISNUMBER(DATA!F787),DATA!F787,"n/a")</f>
        <v>3464121.72</v>
      </c>
      <c r="F183" s="77">
        <f>+IF(ISNUMBER(DATA!G787),DATA!G787,"n/a")</f>
        <v>-4.6750194043773299E-2</v>
      </c>
      <c r="G183" s="76">
        <f>+IF(ISNUMBER(DATA!P787),DATA!P787,"n/a")</f>
        <v>10470783.1</v>
      </c>
      <c r="H183" s="77">
        <f>+IF(ISNUMBER(DATA!Q787),DATA!Q787,"n/a")</f>
        <v>2.5997845340295499E-2</v>
      </c>
      <c r="I183" s="76">
        <f>+IF(ISNUMBER(DATA!Z787),DATA!Z787,"n/a")</f>
        <v>20202796.140000001</v>
      </c>
      <c r="J183" s="77">
        <f>+IF(ISNUMBER(DATA!AA787),DATA!AA787,"n/a")</f>
        <v>4.7821984079002101E-2</v>
      </c>
      <c r="K183" s="76">
        <f>+IF(ISNUMBER(DATA!AJ787),DATA!AJ787,"n/a")</f>
        <v>38830420.18</v>
      </c>
      <c r="L183" s="77">
        <f>+IF(ISNUMBER(DATA!AK787),DATA!AK787,"n/a")</f>
        <v>7.3924281414084095E-2</v>
      </c>
      <c r="R183" s="66"/>
      <c r="S183" s="66"/>
      <c r="T183" s="66"/>
      <c r="U183" s="66"/>
      <c r="V183" s="66"/>
      <c r="W183" s="66"/>
      <c r="X183" s="66"/>
      <c r="Y183" s="66"/>
    </row>
    <row r="184" spans="1:25" x14ac:dyDescent="0.2">
      <c r="A184" s="75" t="s">
        <v>19</v>
      </c>
      <c r="B184" s="66" t="s">
        <v>27</v>
      </c>
      <c r="C184" s="66" t="s">
        <v>0</v>
      </c>
      <c r="D184" s="66" t="s">
        <v>326</v>
      </c>
      <c r="E184" s="76">
        <f>+IF(ISNUMBER(DATA!F788),DATA!F788,"n/a")</f>
        <v>2298224.5</v>
      </c>
      <c r="F184" s="77">
        <f>+IF(ISNUMBER(DATA!G788),DATA!G788,"n/a")</f>
        <v>0.11672055855724101</v>
      </c>
      <c r="G184" s="76">
        <f>+IF(ISNUMBER(DATA!P788),DATA!P788,"n/a")</f>
        <v>7557092.9100000001</v>
      </c>
      <c r="H184" s="77">
        <f>+IF(ISNUMBER(DATA!Q788),DATA!Q788,"n/a")</f>
        <v>0.108126986248662</v>
      </c>
      <c r="I184" s="76">
        <f>+IF(ISNUMBER(DATA!Z788),DATA!Z788,"n/a")</f>
        <v>13951682.109999999</v>
      </c>
      <c r="J184" s="77">
        <f>+IF(ISNUMBER(DATA!AA788),DATA!AA788,"n/a")</f>
        <v>3.6180808467482201E-2</v>
      </c>
      <c r="K184" s="76">
        <f>+IF(ISNUMBER(DATA!AJ788),DATA!AJ788,"n/a")</f>
        <v>26303275.440000001</v>
      </c>
      <c r="L184" s="77">
        <f>+IF(ISNUMBER(DATA!AK788),DATA!AK788,"n/a")</f>
        <v>2.4667375993082798E-2</v>
      </c>
      <c r="R184" s="66"/>
      <c r="S184" s="66"/>
      <c r="T184" s="66"/>
      <c r="U184" s="66"/>
      <c r="V184" s="66"/>
      <c r="W184" s="66"/>
      <c r="X184" s="66"/>
      <c r="Y184" s="66"/>
    </row>
    <row r="185" spans="1:25" x14ac:dyDescent="0.2">
      <c r="A185" s="75" t="s">
        <v>19</v>
      </c>
      <c r="B185" s="66" t="s">
        <v>27</v>
      </c>
      <c r="C185" s="66" t="s">
        <v>0</v>
      </c>
      <c r="D185" s="66" t="s">
        <v>327</v>
      </c>
      <c r="E185" s="76">
        <f>+IF(ISNUMBER(DATA!F789),DATA!F789,"n/a")</f>
        <v>19757284.66</v>
      </c>
      <c r="F185" s="77">
        <f>+IF(ISNUMBER(DATA!G789),DATA!G789,"n/a")</f>
        <v>1.7715134827886499E-2</v>
      </c>
      <c r="G185" s="76">
        <f>+IF(ISNUMBER(DATA!P789),DATA!P789,"n/a")</f>
        <v>63622482.549999997</v>
      </c>
      <c r="H185" s="77">
        <f>+IF(ISNUMBER(DATA!Q789),DATA!Q789,"n/a")</f>
        <v>3.9468267976382698E-2</v>
      </c>
      <c r="I185" s="76">
        <f>+IF(ISNUMBER(DATA!Z789),DATA!Z789,"n/a")</f>
        <v>119315206.84999999</v>
      </c>
      <c r="J185" s="77">
        <f>+IF(ISNUMBER(DATA!AA789),DATA!AA789,"n/a")</f>
        <v>7.4943181227200197E-3</v>
      </c>
      <c r="K185" s="76">
        <f>+IF(ISNUMBER(DATA!AJ789),DATA!AJ789,"n/a")</f>
        <v>228427052.28999999</v>
      </c>
      <c r="L185" s="77">
        <f>+IF(ISNUMBER(DATA!AK789),DATA!AK789,"n/a")</f>
        <v>1.23750518020857E-2</v>
      </c>
      <c r="R185" s="66"/>
      <c r="S185" s="66"/>
      <c r="T185" s="66"/>
      <c r="U185" s="66"/>
      <c r="V185" s="66"/>
      <c r="W185" s="66"/>
      <c r="X185" s="66"/>
      <c r="Y185" s="66"/>
    </row>
    <row r="186" spans="1:25" x14ac:dyDescent="0.2">
      <c r="A186" s="75"/>
      <c r="E186" s="80"/>
      <c r="F186" s="77"/>
      <c r="G186" s="81"/>
      <c r="H186" s="77"/>
      <c r="I186" s="81"/>
      <c r="J186" s="82"/>
      <c r="K186" s="81"/>
      <c r="L186" s="77"/>
      <c r="R186" s="66"/>
      <c r="S186" s="66"/>
      <c r="T186" s="66"/>
      <c r="U186" s="66"/>
      <c r="V186" s="66"/>
      <c r="W186" s="66"/>
      <c r="X186" s="66"/>
      <c r="Y186" s="66"/>
    </row>
    <row r="187" spans="1:25" x14ac:dyDescent="0.2">
      <c r="A187" s="75" t="s">
        <v>19</v>
      </c>
      <c r="B187" s="66" t="s">
        <v>27</v>
      </c>
      <c r="C187" s="66" t="s">
        <v>9</v>
      </c>
      <c r="D187" s="66" t="s">
        <v>319</v>
      </c>
      <c r="E187" s="86">
        <f>+IF(ISNUMBER(DATA!H781),DATA!H781,"n/a")</f>
        <v>407152.13</v>
      </c>
      <c r="F187" s="77">
        <f>+IF(ISNUMBER(DATA!I781),DATA!I781,"n/a")</f>
        <v>-6.5664112560873705E-2</v>
      </c>
      <c r="G187" s="86">
        <f>+IF(ISNUMBER(DATA!R781),DATA!R781,"n/a")</f>
        <v>1325222.57</v>
      </c>
      <c r="H187" s="77">
        <f>+IF(ISNUMBER(DATA!S781),DATA!S781,"n/a")</f>
        <v>-9.0862442990612996E-2</v>
      </c>
      <c r="I187" s="86">
        <f>+IF(ISNUMBER(DATA!AB781),DATA!AB781,"n/a")</f>
        <v>2529277.52</v>
      </c>
      <c r="J187" s="77">
        <f>+IF(ISNUMBER(DATA!AC781),DATA!AC781,"n/a")</f>
        <v>-0.13427340036190299</v>
      </c>
      <c r="K187" s="86">
        <f>+IF(ISNUMBER(DATA!AL781),DATA!AL781,"n/a")</f>
        <v>5033407.72</v>
      </c>
      <c r="L187" s="77">
        <f>+IF(ISNUMBER(DATA!AM781),DATA!AM781,"n/a")</f>
        <v>-0.102532985058277</v>
      </c>
      <c r="R187" s="66"/>
      <c r="S187" s="66"/>
      <c r="T187" s="66"/>
      <c r="U187" s="66"/>
      <c r="V187" s="66"/>
      <c r="W187" s="66"/>
      <c r="X187" s="66"/>
      <c r="Y187" s="66"/>
    </row>
    <row r="188" spans="1:25" x14ac:dyDescent="0.2">
      <c r="A188" s="75" t="s">
        <v>19</v>
      </c>
      <c r="B188" s="66" t="s">
        <v>27</v>
      </c>
      <c r="C188" s="66" t="s">
        <v>9</v>
      </c>
      <c r="D188" s="66" t="s">
        <v>320</v>
      </c>
      <c r="E188" s="86">
        <f>+IF(ISNUMBER(DATA!H782),DATA!H782,"n/a")</f>
        <v>539324.80000000005</v>
      </c>
      <c r="F188" s="77">
        <f>+IF(ISNUMBER(DATA!I782),DATA!I782,"n/a")</f>
        <v>4.0743661511171902E-3</v>
      </c>
      <c r="G188" s="86">
        <f>+IF(ISNUMBER(DATA!R782),DATA!R782,"n/a")</f>
        <v>1778110.17</v>
      </c>
      <c r="H188" s="77">
        <f>+IF(ISNUMBER(DATA!S782),DATA!S782,"n/a")</f>
        <v>4.7297803355338897E-2</v>
      </c>
      <c r="I188" s="86">
        <f>+IF(ISNUMBER(DATA!AB782),DATA!AB782,"n/a")</f>
        <v>3320792.22</v>
      </c>
      <c r="J188" s="77">
        <f>+IF(ISNUMBER(DATA!AC782),DATA!AC782,"n/a")</f>
        <v>3.5037065434892302E-2</v>
      </c>
      <c r="K188" s="86">
        <f>+IF(ISNUMBER(DATA!AL782),DATA!AL782,"n/a")</f>
        <v>6341270.3399999999</v>
      </c>
      <c r="L188" s="77">
        <f>+IF(ISNUMBER(DATA!AM782),DATA!AM782,"n/a")</f>
        <v>2.3671964332017299E-2</v>
      </c>
      <c r="R188" s="66"/>
      <c r="S188" s="66"/>
      <c r="T188" s="66"/>
      <c r="U188" s="66"/>
      <c r="V188" s="66"/>
      <c r="W188" s="66"/>
      <c r="X188" s="66"/>
      <c r="Y188" s="66"/>
    </row>
    <row r="189" spans="1:25" x14ac:dyDescent="0.2">
      <c r="A189" s="75" t="s">
        <v>19</v>
      </c>
      <c r="B189" s="66" t="s">
        <v>27</v>
      </c>
      <c r="C189" s="66" t="s">
        <v>9</v>
      </c>
      <c r="D189" s="66" t="s">
        <v>321</v>
      </c>
      <c r="E189" s="86">
        <f>+IF(ISNUMBER(DATA!H783),DATA!H783,"n/a")</f>
        <v>493632.11</v>
      </c>
      <c r="F189" s="77">
        <f>+IF(ISNUMBER(DATA!I783),DATA!I783,"n/a")</f>
        <v>6.8861051277287005E-2</v>
      </c>
      <c r="G189" s="86">
        <f>+IF(ISNUMBER(DATA!R783),DATA!R783,"n/a")</f>
        <v>1591173.74</v>
      </c>
      <c r="H189" s="77">
        <f>+IF(ISNUMBER(DATA!S783),DATA!S783,"n/a")</f>
        <v>5.9271992657243998E-2</v>
      </c>
      <c r="I189" s="86">
        <f>+IF(ISNUMBER(DATA!AB783),DATA!AB783,"n/a")</f>
        <v>2982096.19</v>
      </c>
      <c r="J189" s="77">
        <f>+IF(ISNUMBER(DATA!AC783),DATA!AC783,"n/a")</f>
        <v>2.1226204009545301E-2</v>
      </c>
      <c r="K189" s="86">
        <f>+IF(ISNUMBER(DATA!AL783),DATA!AL783,"n/a")</f>
        <v>5629506.9800000004</v>
      </c>
      <c r="L189" s="77">
        <f>+IF(ISNUMBER(DATA!AM783),DATA!AM783,"n/a")</f>
        <v>1.2157071538816801E-4</v>
      </c>
      <c r="R189" s="66"/>
      <c r="S189" s="66"/>
      <c r="T189" s="66"/>
      <c r="U189" s="66"/>
      <c r="V189" s="66"/>
      <c r="W189" s="66"/>
      <c r="X189" s="66"/>
      <c r="Y189" s="66"/>
    </row>
    <row r="190" spans="1:25" x14ac:dyDescent="0.2">
      <c r="A190" s="75" t="s">
        <v>19</v>
      </c>
      <c r="B190" s="66" t="s">
        <v>27</v>
      </c>
      <c r="C190" s="66" t="s">
        <v>9</v>
      </c>
      <c r="D190" s="66" t="s">
        <v>322</v>
      </c>
      <c r="E190" s="86">
        <f>+IF(ISNUMBER(DATA!H784),DATA!H784,"n/a")</f>
        <v>1040844.31</v>
      </c>
      <c r="F190" s="77">
        <f>+IF(ISNUMBER(DATA!I784),DATA!I784,"n/a")</f>
        <v>-6.5780748937649194E-2</v>
      </c>
      <c r="G190" s="86">
        <f>+IF(ISNUMBER(DATA!R784),DATA!R784,"n/a")</f>
        <v>3457905.85</v>
      </c>
      <c r="H190" s="77">
        <f>+IF(ISNUMBER(DATA!S784),DATA!S784,"n/a")</f>
        <v>-1.8581736500867099E-2</v>
      </c>
      <c r="I190" s="86">
        <f>+IF(ISNUMBER(DATA!AB784),DATA!AB784,"n/a")</f>
        <v>6466431.4699999997</v>
      </c>
      <c r="J190" s="77">
        <f>+IF(ISNUMBER(DATA!AC784),DATA!AC784,"n/a")</f>
        <v>-5.2501915390643798E-2</v>
      </c>
      <c r="K190" s="86">
        <f>+IF(ISNUMBER(DATA!AL784),DATA!AL784,"n/a")</f>
        <v>12484374.92</v>
      </c>
      <c r="L190" s="77">
        <f>+IF(ISNUMBER(DATA!AM784),DATA!AM784,"n/a")</f>
        <v>-2.59621941169885E-2</v>
      </c>
      <c r="R190" s="66"/>
      <c r="S190" s="66"/>
      <c r="T190" s="66"/>
      <c r="U190" s="66"/>
      <c r="V190" s="66"/>
      <c r="W190" s="66"/>
      <c r="X190" s="66"/>
      <c r="Y190" s="66"/>
    </row>
    <row r="191" spans="1:25" x14ac:dyDescent="0.2">
      <c r="A191" s="75" t="s">
        <v>19</v>
      </c>
      <c r="B191" s="66" t="s">
        <v>27</v>
      </c>
      <c r="C191" s="66" t="s">
        <v>9</v>
      </c>
      <c r="D191" s="66" t="s">
        <v>323</v>
      </c>
      <c r="E191" s="86">
        <f>+IF(ISNUMBER(DATA!H785),DATA!H785,"n/a")</f>
        <v>329640.13</v>
      </c>
      <c r="F191" s="77">
        <f>+IF(ISNUMBER(DATA!I785),DATA!I785,"n/a")</f>
        <v>9.1964661753114699E-2</v>
      </c>
      <c r="G191" s="86">
        <f>+IF(ISNUMBER(DATA!R785),DATA!R785,"n/a")</f>
        <v>1052018.56</v>
      </c>
      <c r="H191" s="77">
        <f>+IF(ISNUMBER(DATA!S785),DATA!S785,"n/a")</f>
        <v>0.141259791676247</v>
      </c>
      <c r="I191" s="86">
        <f>+IF(ISNUMBER(DATA!AB785),DATA!AB785,"n/a")</f>
        <v>1986978.76</v>
      </c>
      <c r="J191" s="77">
        <f>+IF(ISNUMBER(DATA!AC785),DATA!AC785,"n/a")</f>
        <v>7.6231336638361097E-2</v>
      </c>
      <c r="K191" s="86">
        <f>+IF(ISNUMBER(DATA!AL785),DATA!AL785,"n/a")</f>
        <v>3656886.58</v>
      </c>
      <c r="L191" s="77">
        <f>+IF(ISNUMBER(DATA!AM785),DATA!AM785,"n/a")</f>
        <v>5.04668727510851E-2</v>
      </c>
      <c r="R191" s="66"/>
      <c r="S191" s="66"/>
      <c r="T191" s="66"/>
      <c r="U191" s="66"/>
      <c r="V191" s="66"/>
      <c r="W191" s="66"/>
      <c r="X191" s="66"/>
      <c r="Y191" s="66"/>
    </row>
    <row r="192" spans="1:25" x14ac:dyDescent="0.2">
      <c r="A192" s="75" t="s">
        <v>19</v>
      </c>
      <c r="B192" s="66" t="s">
        <v>27</v>
      </c>
      <c r="C192" s="66" t="s">
        <v>9</v>
      </c>
      <c r="D192" s="66" t="s">
        <v>324</v>
      </c>
      <c r="E192" s="86">
        <f>+IF(ISNUMBER(DATA!H786),DATA!H786,"n/a")</f>
        <v>342111.17</v>
      </c>
      <c r="F192" s="77">
        <f>+IF(ISNUMBER(DATA!I786),DATA!I786,"n/a")</f>
        <v>9.3838774579914797E-2</v>
      </c>
      <c r="G192" s="86">
        <f>+IF(ISNUMBER(DATA!R786),DATA!R786,"n/a")</f>
        <v>1081505.28</v>
      </c>
      <c r="H192" s="77">
        <f>+IF(ISNUMBER(DATA!S786),DATA!S786,"n/a")</f>
        <v>0.135835315836766</v>
      </c>
      <c r="I192" s="86">
        <f>+IF(ISNUMBER(DATA!AB786),DATA!AB786,"n/a")</f>
        <v>2037796.75</v>
      </c>
      <c r="J192" s="77">
        <f>+IF(ISNUMBER(DATA!AC786),DATA!AC786,"n/a")</f>
        <v>0.12510952415951601</v>
      </c>
      <c r="K192" s="86">
        <f>+IF(ISNUMBER(DATA!AL786),DATA!AL786,"n/a")</f>
        <v>3938202.42</v>
      </c>
      <c r="L192" s="77">
        <f>+IF(ISNUMBER(DATA!AM786),DATA!AM786,"n/a")</f>
        <v>0.13187603057073899</v>
      </c>
      <c r="R192" s="66"/>
      <c r="S192" s="66"/>
      <c r="T192" s="66"/>
      <c r="U192" s="66"/>
      <c r="V192" s="66"/>
      <c r="W192" s="66"/>
      <c r="X192" s="66"/>
      <c r="Y192" s="66"/>
    </row>
    <row r="193" spans="1:25" x14ac:dyDescent="0.2">
      <c r="A193" s="75" t="s">
        <v>19</v>
      </c>
      <c r="B193" s="66" t="s">
        <v>27</v>
      </c>
      <c r="C193" s="66" t="s">
        <v>9</v>
      </c>
      <c r="D193" s="66" t="s">
        <v>325</v>
      </c>
      <c r="E193" s="86">
        <f>+IF(ISNUMBER(DATA!H787),DATA!H787,"n/a")</f>
        <v>799890.54</v>
      </c>
      <c r="F193" s="77">
        <f>+IF(ISNUMBER(DATA!I787),DATA!I787,"n/a")</f>
        <v>-5.8389089624643502E-2</v>
      </c>
      <c r="G193" s="86">
        <f>+IF(ISNUMBER(DATA!R787),DATA!R787,"n/a")</f>
        <v>2373763.15</v>
      </c>
      <c r="H193" s="77">
        <f>+IF(ISNUMBER(DATA!S787),DATA!S787,"n/a")</f>
        <v>-4.14090496418774E-3</v>
      </c>
      <c r="I193" s="86">
        <f>+IF(ISNUMBER(DATA!AB787),DATA!AB787,"n/a")</f>
        <v>4695387.5999999996</v>
      </c>
      <c r="J193" s="77">
        <f>+IF(ISNUMBER(DATA!AC787),DATA!AC787,"n/a")</f>
        <v>3.1172847749153899E-2</v>
      </c>
      <c r="K193" s="86">
        <f>+IF(ISNUMBER(DATA!AL787),DATA!AL787,"n/a")</f>
        <v>8997614.4700000007</v>
      </c>
      <c r="L193" s="77">
        <f>+IF(ISNUMBER(DATA!AM787),DATA!AM787,"n/a")</f>
        <v>6.0081931962612099E-2</v>
      </c>
      <c r="R193" s="66"/>
      <c r="S193" s="66"/>
      <c r="T193" s="66"/>
      <c r="U193" s="66"/>
      <c r="V193" s="66"/>
      <c r="W193" s="66"/>
      <c r="X193" s="66"/>
      <c r="Y193" s="66"/>
    </row>
    <row r="194" spans="1:25" x14ac:dyDescent="0.2">
      <c r="A194" s="75" t="s">
        <v>19</v>
      </c>
      <c r="B194" s="66" t="s">
        <v>27</v>
      </c>
      <c r="C194" s="66" t="s">
        <v>9</v>
      </c>
      <c r="D194" s="66" t="s">
        <v>326</v>
      </c>
      <c r="E194" s="86">
        <f>+IF(ISNUMBER(DATA!H788),DATA!H788,"n/a")</f>
        <v>533265.53</v>
      </c>
      <c r="F194" s="77">
        <f>+IF(ISNUMBER(DATA!I788),DATA!I788,"n/a")</f>
        <v>9.0871568214411294E-2</v>
      </c>
      <c r="G194" s="86">
        <f>+IF(ISNUMBER(DATA!R788),DATA!R788,"n/a")</f>
        <v>1758080.11</v>
      </c>
      <c r="H194" s="77">
        <f>+IF(ISNUMBER(DATA!S788),DATA!S788,"n/a")</f>
        <v>8.2635508629529605E-2</v>
      </c>
      <c r="I194" s="86">
        <f>+IF(ISNUMBER(DATA!AB788),DATA!AB788,"n/a")</f>
        <v>3261911.19</v>
      </c>
      <c r="J194" s="77">
        <f>+IF(ISNUMBER(DATA!AC788),DATA!AC788,"n/a")</f>
        <v>3.02769300283596E-2</v>
      </c>
      <c r="K194" s="86">
        <f>+IF(ISNUMBER(DATA!AL788),DATA!AL788,"n/a")</f>
        <v>6212586.4800000004</v>
      </c>
      <c r="L194" s="77">
        <f>+IF(ISNUMBER(DATA!AM788),DATA!AM788,"n/a")</f>
        <v>6.1297828416364698E-2</v>
      </c>
      <c r="R194" s="66"/>
      <c r="S194" s="66"/>
      <c r="T194" s="66"/>
      <c r="U194" s="66"/>
      <c r="V194" s="66"/>
      <c r="W194" s="66"/>
      <c r="X194" s="66"/>
      <c r="Y194" s="66"/>
    </row>
    <row r="195" spans="1:25" x14ac:dyDescent="0.2">
      <c r="A195" s="75" t="s">
        <v>19</v>
      </c>
      <c r="B195" s="66" t="s">
        <v>27</v>
      </c>
      <c r="C195" s="66" t="s">
        <v>9</v>
      </c>
      <c r="D195" s="66" t="s">
        <v>327</v>
      </c>
      <c r="E195" s="86">
        <f>+IF(ISNUMBER(DATA!H789),DATA!H789,"n/a")</f>
        <v>4485860.7300000004</v>
      </c>
      <c r="F195" s="77">
        <f>+IF(ISNUMBER(DATA!I789),DATA!I789,"n/a")</f>
        <v>-3.5496082102419099E-3</v>
      </c>
      <c r="G195" s="86">
        <f>+IF(ISNUMBER(DATA!R789),DATA!R789,"n/a")</f>
        <v>14417779.23</v>
      </c>
      <c r="H195" s="77">
        <f>+IF(ISNUMBER(DATA!S789),DATA!S789,"n/a")</f>
        <v>2.5265220895793E-2</v>
      </c>
      <c r="I195" s="86">
        <f>+IF(ISNUMBER(DATA!AB789),DATA!AB789,"n/a")</f>
        <v>27280671.289999999</v>
      </c>
      <c r="J195" s="77">
        <f>+IF(ISNUMBER(DATA!AC789),DATA!AC789,"n/a")</f>
        <v>1.0618138617142501E-3</v>
      </c>
      <c r="K195" s="86">
        <f>+IF(ISNUMBER(DATA!AL789),DATA!AL789,"n/a")</f>
        <v>52293849.310000002</v>
      </c>
      <c r="L195" s="77">
        <f>+IF(ISNUMBER(DATA!AM789),DATA!AM789,"n/a")</f>
        <v>1.4409358278449601E-2</v>
      </c>
      <c r="R195" s="66"/>
      <c r="S195" s="66"/>
      <c r="T195" s="66"/>
      <c r="U195" s="66"/>
      <c r="V195" s="66"/>
      <c r="W195" s="66"/>
      <c r="X195" s="66"/>
      <c r="Y195" s="66"/>
    </row>
    <row r="196" spans="1:25" x14ac:dyDescent="0.2">
      <c r="A196" s="75"/>
      <c r="E196" s="80"/>
      <c r="F196" s="77"/>
      <c r="G196" s="81"/>
      <c r="H196" s="77"/>
      <c r="I196" s="81"/>
      <c r="J196" s="82"/>
      <c r="K196" s="81"/>
      <c r="L196" s="77"/>
      <c r="R196" s="66"/>
      <c r="S196" s="66"/>
      <c r="T196" s="66"/>
      <c r="U196" s="66"/>
      <c r="V196" s="66"/>
      <c r="W196" s="66"/>
      <c r="X196" s="66"/>
      <c r="Y196" s="66"/>
    </row>
    <row r="197" spans="1:25" x14ac:dyDescent="0.2">
      <c r="A197" s="75" t="s">
        <v>19</v>
      </c>
      <c r="B197" s="66" t="s">
        <v>27</v>
      </c>
      <c r="C197" s="66" t="s">
        <v>25</v>
      </c>
      <c r="D197" s="66" t="s">
        <v>319</v>
      </c>
      <c r="E197" s="86">
        <f>+IF(ISNUMBER(DATA!J781),DATA!J781,"n/a")</f>
        <v>783411.14</v>
      </c>
      <c r="F197" s="77">
        <f>+IF(ISNUMBER(DATA!K781),DATA!K781,"n/a")</f>
        <v>-6.62572702828291E-2</v>
      </c>
      <c r="G197" s="86">
        <f>+IF(ISNUMBER(DATA!T781),DATA!T781,"n/a")</f>
        <v>2549197.2000000002</v>
      </c>
      <c r="H197" s="77">
        <f>+IF(ISNUMBER(DATA!U781),DATA!U781,"n/a")</f>
        <v>-8.9547189518875095E-2</v>
      </c>
      <c r="I197" s="86">
        <f>+IF(ISNUMBER(DATA!AD781),DATA!AD781,"n/a")</f>
        <v>4882287.21</v>
      </c>
      <c r="J197" s="77">
        <f>+IF(ISNUMBER(DATA!AE781),DATA!AE781,"n/a")</f>
        <v>-0.126302101258883</v>
      </c>
      <c r="K197" s="86">
        <f>+IF(ISNUMBER(DATA!AN781),DATA!AN781,"n/a")</f>
        <v>9728201.9399999995</v>
      </c>
      <c r="L197" s="77">
        <f>+IF(ISNUMBER(DATA!AO781),DATA!AO781,"n/a")</f>
        <v>-9.4125128489113696E-2</v>
      </c>
      <c r="R197" s="66"/>
      <c r="S197" s="66"/>
      <c r="T197" s="66"/>
      <c r="U197" s="66"/>
      <c r="V197" s="66"/>
      <c r="W197" s="66"/>
      <c r="X197" s="66"/>
      <c r="Y197" s="66"/>
    </row>
    <row r="198" spans="1:25" x14ac:dyDescent="0.2">
      <c r="A198" s="75" t="s">
        <v>19</v>
      </c>
      <c r="B198" s="66" t="s">
        <v>27</v>
      </c>
      <c r="C198" s="66" t="s">
        <v>25</v>
      </c>
      <c r="D198" s="66" t="s">
        <v>320</v>
      </c>
      <c r="E198" s="86">
        <f>+IF(ISNUMBER(DATA!J782),DATA!J782,"n/a")</f>
        <v>947715.22</v>
      </c>
      <c r="F198" s="77">
        <f>+IF(ISNUMBER(DATA!K782),DATA!K782,"n/a")</f>
        <v>-1.25525560299238E-3</v>
      </c>
      <c r="G198" s="86">
        <f>+IF(ISNUMBER(DATA!T782),DATA!T782,"n/a")</f>
        <v>3135905.21</v>
      </c>
      <c r="H198" s="77">
        <f>+IF(ISNUMBER(DATA!U782),DATA!U782,"n/a")</f>
        <v>4.4087250896133502E-2</v>
      </c>
      <c r="I198" s="86">
        <f>+IF(ISNUMBER(DATA!AD782),DATA!AD782,"n/a")</f>
        <v>5941794.8700000001</v>
      </c>
      <c r="J198" s="77">
        <f>+IF(ISNUMBER(DATA!AE782),DATA!AE782,"n/a")</f>
        <v>3.2669069860811098E-2</v>
      </c>
      <c r="K198" s="86">
        <f>+IF(ISNUMBER(DATA!AN782),DATA!AN782,"n/a")</f>
        <v>11381967.58</v>
      </c>
      <c r="L198" s="77">
        <f>+IF(ISNUMBER(DATA!AO782),DATA!AO782,"n/a")</f>
        <v>6.1427639322551601E-3</v>
      </c>
      <c r="R198" s="66"/>
      <c r="S198" s="66"/>
      <c r="T198" s="66"/>
      <c r="U198" s="66"/>
      <c r="V198" s="66"/>
      <c r="W198" s="66"/>
      <c r="X198" s="66"/>
      <c r="Y198" s="66"/>
    </row>
    <row r="199" spans="1:25" x14ac:dyDescent="0.2">
      <c r="A199" s="75" t="s">
        <v>19</v>
      </c>
      <c r="B199" s="66" t="s">
        <v>27</v>
      </c>
      <c r="C199" s="66" t="s">
        <v>25</v>
      </c>
      <c r="D199" s="66" t="s">
        <v>321</v>
      </c>
      <c r="E199" s="86">
        <f>+IF(ISNUMBER(DATA!J783),DATA!J783,"n/a")</f>
        <v>890873.22</v>
      </c>
      <c r="F199" s="77">
        <f>+IF(ISNUMBER(DATA!K783),DATA!K783,"n/a")</f>
        <v>5.5298885584381598E-2</v>
      </c>
      <c r="G199" s="86">
        <f>+IF(ISNUMBER(DATA!T783),DATA!T783,"n/a")</f>
        <v>2871886.87</v>
      </c>
      <c r="H199" s="77">
        <f>+IF(ISNUMBER(DATA!U783),DATA!U783,"n/a")</f>
        <v>3.45829046207611E-2</v>
      </c>
      <c r="I199" s="86">
        <f>+IF(ISNUMBER(DATA!AD783),DATA!AD783,"n/a")</f>
        <v>5431839.9800000004</v>
      </c>
      <c r="J199" s="77">
        <f>+IF(ISNUMBER(DATA!AE783),DATA!AE783,"n/a")</f>
        <v>6.9020734825347605E-4</v>
      </c>
      <c r="K199" s="86">
        <f>+IF(ISNUMBER(DATA!AN783),DATA!AN783,"n/a")</f>
        <v>10350816.77</v>
      </c>
      <c r="L199" s="77">
        <f>+IF(ISNUMBER(DATA!AO783),DATA!AO783,"n/a")</f>
        <v>-2.4179445653954201E-2</v>
      </c>
      <c r="R199" s="66"/>
      <c r="S199" s="66"/>
      <c r="T199" s="66"/>
      <c r="U199" s="66"/>
      <c r="V199" s="66"/>
      <c r="W199" s="66"/>
      <c r="X199" s="66"/>
      <c r="Y199" s="66"/>
    </row>
    <row r="200" spans="1:25" x14ac:dyDescent="0.2">
      <c r="A200" s="75" t="s">
        <v>19</v>
      </c>
      <c r="B200" s="66" t="s">
        <v>27</v>
      </c>
      <c r="C200" s="66" t="s">
        <v>25</v>
      </c>
      <c r="D200" s="66" t="s">
        <v>322</v>
      </c>
      <c r="E200" s="86">
        <f>+IF(ISNUMBER(DATA!J784),DATA!J784,"n/a")</f>
        <v>1744434.27</v>
      </c>
      <c r="F200" s="77">
        <f>+IF(ISNUMBER(DATA!K784),DATA!K784,"n/a")</f>
        <v>-4.7203351807652297E-2</v>
      </c>
      <c r="G200" s="86">
        <f>+IF(ISNUMBER(DATA!T784),DATA!T784,"n/a")</f>
        <v>5789585.8499999996</v>
      </c>
      <c r="H200" s="77">
        <f>+IF(ISNUMBER(DATA!U784),DATA!U784,"n/a")</f>
        <v>-3.4762439811215899E-2</v>
      </c>
      <c r="I200" s="86">
        <f>+IF(ISNUMBER(DATA!AD784),DATA!AD784,"n/a")</f>
        <v>10872611.359999999</v>
      </c>
      <c r="J200" s="77">
        <f>+IF(ISNUMBER(DATA!AE784),DATA!AE784,"n/a")</f>
        <v>-7.6960790517778599E-2</v>
      </c>
      <c r="K200" s="86">
        <f>+IF(ISNUMBER(DATA!AN784),DATA!AN784,"n/a")</f>
        <v>20875450.27</v>
      </c>
      <c r="L200" s="77">
        <f>+IF(ISNUMBER(DATA!AO784),DATA!AO784,"n/a")</f>
        <v>-6.0577810064463403E-2</v>
      </c>
      <c r="R200" s="66"/>
      <c r="S200" s="66"/>
      <c r="T200" s="66"/>
      <c r="U200" s="66"/>
      <c r="V200" s="66"/>
      <c r="W200" s="66"/>
      <c r="X200" s="66"/>
      <c r="Y200" s="66"/>
    </row>
    <row r="201" spans="1:25" x14ac:dyDescent="0.2">
      <c r="A201" s="75" t="s">
        <v>19</v>
      </c>
      <c r="B201" s="66" t="s">
        <v>27</v>
      </c>
      <c r="C201" s="66" t="s">
        <v>25</v>
      </c>
      <c r="D201" s="66" t="s">
        <v>323</v>
      </c>
      <c r="E201" s="86">
        <f>+IF(ISNUMBER(DATA!J785),DATA!J785,"n/a")</f>
        <v>589782.47</v>
      </c>
      <c r="F201" s="77">
        <f>+IF(ISNUMBER(DATA!K785),DATA!K785,"n/a")</f>
        <v>9.9326997283772603E-2</v>
      </c>
      <c r="G201" s="86">
        <f>+IF(ISNUMBER(DATA!T785),DATA!T785,"n/a")</f>
        <v>1874485.7</v>
      </c>
      <c r="H201" s="77">
        <f>+IF(ISNUMBER(DATA!U785),DATA!U785,"n/a")</f>
        <v>0.14474022632331199</v>
      </c>
      <c r="I201" s="86">
        <f>+IF(ISNUMBER(DATA!AD785),DATA!AD785,"n/a")</f>
        <v>3593583.09</v>
      </c>
      <c r="J201" s="77">
        <f>+IF(ISNUMBER(DATA!AE785),DATA!AE785,"n/a")</f>
        <v>7.4795964192747894E-2</v>
      </c>
      <c r="K201" s="86">
        <f>+IF(ISNUMBER(DATA!AN785),DATA!AN785,"n/a")</f>
        <v>6661059.0899999999</v>
      </c>
      <c r="L201" s="77">
        <f>+IF(ISNUMBER(DATA!AO785),DATA!AO785,"n/a")</f>
        <v>4.793884042161E-2</v>
      </c>
      <c r="R201" s="66"/>
      <c r="S201" s="66"/>
      <c r="T201" s="66"/>
      <c r="U201" s="66"/>
      <c r="V201" s="66"/>
      <c r="W201" s="66"/>
      <c r="X201" s="66"/>
      <c r="Y201" s="66"/>
    </row>
    <row r="202" spans="1:25" x14ac:dyDescent="0.2">
      <c r="A202" s="75" t="s">
        <v>19</v>
      </c>
      <c r="B202" s="66" t="s">
        <v>27</v>
      </c>
      <c r="C202" s="66" t="s">
        <v>25</v>
      </c>
      <c r="D202" s="66" t="s">
        <v>324</v>
      </c>
      <c r="E202" s="86">
        <f>+IF(ISNUMBER(DATA!J786),DATA!J786,"n/a")</f>
        <v>547607.07999999996</v>
      </c>
      <c r="F202" s="77">
        <f>+IF(ISNUMBER(DATA!K786),DATA!K786,"n/a")</f>
        <v>0.101504123054041</v>
      </c>
      <c r="G202" s="86">
        <f>+IF(ISNUMBER(DATA!T786),DATA!T786,"n/a")</f>
        <v>1717185.38</v>
      </c>
      <c r="H202" s="77">
        <f>+IF(ISNUMBER(DATA!U786),DATA!U786,"n/a")</f>
        <v>0.12695343539966</v>
      </c>
      <c r="I202" s="86">
        <f>+IF(ISNUMBER(DATA!AD786),DATA!AD786,"n/a")</f>
        <v>3250160.86</v>
      </c>
      <c r="J202" s="77">
        <f>+IF(ISNUMBER(DATA!AE786),DATA!AE786,"n/a")</f>
        <v>8.2487366640451698E-2</v>
      </c>
      <c r="K202" s="86">
        <f>+IF(ISNUMBER(DATA!AN786),DATA!AN786,"n/a")</f>
        <v>6282762.1100000003</v>
      </c>
      <c r="L202" s="77">
        <f>+IF(ISNUMBER(DATA!AO786),DATA!AO786,"n/a")</f>
        <v>4.7706712711298498E-2</v>
      </c>
      <c r="R202" s="66"/>
      <c r="S202" s="66"/>
      <c r="T202" s="66"/>
      <c r="U202" s="66"/>
      <c r="V202" s="66"/>
      <c r="W202" s="66"/>
      <c r="X202" s="66"/>
      <c r="Y202" s="66"/>
    </row>
    <row r="203" spans="1:25" x14ac:dyDescent="0.2">
      <c r="A203" s="75" t="s">
        <v>19</v>
      </c>
      <c r="B203" s="66" t="s">
        <v>27</v>
      </c>
      <c r="C203" s="66" t="s">
        <v>25</v>
      </c>
      <c r="D203" s="66" t="s">
        <v>325</v>
      </c>
      <c r="E203" s="86">
        <f>+IF(ISNUMBER(DATA!J787),DATA!J787,"n/a")</f>
        <v>1506845.27</v>
      </c>
      <c r="F203" s="77">
        <f>+IF(ISNUMBER(DATA!K787),DATA!K787,"n/a")</f>
        <v>-7.3275927572773195E-2</v>
      </c>
      <c r="G203" s="86">
        <f>+IF(ISNUMBER(DATA!T787),DATA!T787,"n/a")</f>
        <v>4456752.2300000004</v>
      </c>
      <c r="H203" s="77">
        <f>+IF(ISNUMBER(DATA!U787),DATA!U787,"n/a")</f>
        <v>-1.6808297639214601E-2</v>
      </c>
      <c r="I203" s="86">
        <f>+IF(ISNUMBER(DATA!AD787),DATA!AD787,"n/a")</f>
        <v>8899531.7200000007</v>
      </c>
      <c r="J203" s="77">
        <f>+IF(ISNUMBER(DATA!AE787),DATA!AE787,"n/a")</f>
        <v>2.4424498653162499E-2</v>
      </c>
      <c r="K203" s="86">
        <f>+IF(ISNUMBER(DATA!AN787),DATA!AN787,"n/a")</f>
        <v>17098567.329999998</v>
      </c>
      <c r="L203" s="77">
        <f>+IF(ISNUMBER(DATA!AO787),DATA!AO787,"n/a")</f>
        <v>4.1368415282024701E-2</v>
      </c>
      <c r="R203" s="66"/>
      <c r="S203" s="66"/>
      <c r="T203" s="66"/>
      <c r="U203" s="66"/>
      <c r="V203" s="66"/>
      <c r="W203" s="66"/>
      <c r="X203" s="66"/>
      <c r="Y203" s="66"/>
    </row>
    <row r="204" spans="1:25" x14ac:dyDescent="0.2">
      <c r="A204" s="75" t="s">
        <v>19</v>
      </c>
      <c r="B204" s="66" t="s">
        <v>27</v>
      </c>
      <c r="C204" s="66" t="s">
        <v>25</v>
      </c>
      <c r="D204" s="66" t="s">
        <v>326</v>
      </c>
      <c r="E204" s="86">
        <f>+IF(ISNUMBER(DATA!J788),DATA!J788,"n/a")</f>
        <v>978446.43</v>
      </c>
      <c r="F204" s="77">
        <f>+IF(ISNUMBER(DATA!K788),DATA!K788,"n/a")</f>
        <v>7.7126786591292906E-2</v>
      </c>
      <c r="G204" s="86">
        <f>+IF(ISNUMBER(DATA!T788),DATA!T788,"n/a")</f>
        <v>3193818.03</v>
      </c>
      <c r="H204" s="77">
        <f>+IF(ISNUMBER(DATA!U788),DATA!U788,"n/a")</f>
        <v>5.6567223933424997E-2</v>
      </c>
      <c r="I204" s="86">
        <f>+IF(ISNUMBER(DATA!AD788),DATA!AD788,"n/a")</f>
        <v>5975286.4699999997</v>
      </c>
      <c r="J204" s="77">
        <f>+IF(ISNUMBER(DATA!AE788),DATA!AE788,"n/a")</f>
        <v>2.7275011657930601E-3</v>
      </c>
      <c r="K204" s="86">
        <f>+IF(ISNUMBER(DATA!AN788),DATA!AN788,"n/a")</f>
        <v>11487337.92</v>
      </c>
      <c r="L204" s="77">
        <f>+IF(ISNUMBER(DATA!AO788),DATA!AO788,"n/a")</f>
        <v>2.4871161461197201E-2</v>
      </c>
      <c r="R204" s="66"/>
      <c r="S204" s="66"/>
      <c r="T204" s="66"/>
      <c r="U204" s="66"/>
      <c r="V204" s="66"/>
      <c r="W204" s="66"/>
      <c r="X204" s="66"/>
      <c r="Y204" s="66"/>
    </row>
    <row r="205" spans="1:25" x14ac:dyDescent="0.2">
      <c r="A205" s="75" t="s">
        <v>19</v>
      </c>
      <c r="B205" s="66" t="s">
        <v>27</v>
      </c>
      <c r="C205" s="66" t="s">
        <v>25</v>
      </c>
      <c r="D205" s="66" t="s">
        <v>327</v>
      </c>
      <c r="E205" s="86">
        <f>+IF(ISNUMBER(DATA!J789),DATA!J789,"n/a")</f>
        <v>7989115</v>
      </c>
      <c r="F205" s="77">
        <f>+IF(ISNUMBER(DATA!K789),DATA!K789,"n/a")</f>
        <v>-5.2117376088270601E-3</v>
      </c>
      <c r="G205" s="86">
        <f>+IF(ISNUMBER(DATA!T789),DATA!T789,"n/a")</f>
        <v>25588816.120000001</v>
      </c>
      <c r="H205" s="77">
        <f>+IF(ISNUMBER(DATA!U789),DATA!U789,"n/a")</f>
        <v>1.16403218397272E-2</v>
      </c>
      <c r="I205" s="86">
        <f>+IF(ISNUMBER(DATA!AD789),DATA!AD789,"n/a")</f>
        <v>48847095</v>
      </c>
      <c r="J205" s="77">
        <f>+IF(ISNUMBER(DATA!AE789),DATA!AE789,"n/a")</f>
        <v>-1.40168054700394E-2</v>
      </c>
      <c r="K205" s="86">
        <f>+IF(ISNUMBER(DATA!AN789),DATA!AN789,"n/a")</f>
        <v>93866162.739999995</v>
      </c>
      <c r="L205" s="77">
        <f>+IF(ISNUMBER(DATA!AO789),DATA!AO789,"n/a")</f>
        <v>-1.04903204505877E-2</v>
      </c>
      <c r="R205" s="66"/>
      <c r="S205" s="66"/>
      <c r="T205" s="66"/>
      <c r="U205" s="66"/>
      <c r="V205" s="66"/>
      <c r="W205" s="66"/>
      <c r="X205" s="66"/>
      <c r="Y205" s="66"/>
    </row>
    <row r="206" spans="1:25" x14ac:dyDescent="0.2">
      <c r="A206" s="75"/>
      <c r="E206" s="80"/>
      <c r="F206" s="77"/>
      <c r="G206" s="81"/>
      <c r="H206" s="77"/>
      <c r="I206" s="81"/>
      <c r="J206" s="82"/>
      <c r="K206" s="81"/>
      <c r="L206" s="77"/>
      <c r="R206" s="66"/>
      <c r="S206" s="66"/>
      <c r="T206" s="66"/>
      <c r="U206" s="66"/>
      <c r="V206" s="66"/>
      <c r="W206" s="66"/>
      <c r="X206" s="66"/>
      <c r="Y206" s="66"/>
    </row>
    <row r="207" spans="1:25" x14ac:dyDescent="0.2">
      <c r="A207" s="75" t="s">
        <v>19</v>
      </c>
      <c r="B207" s="66" t="s">
        <v>27</v>
      </c>
      <c r="C207" s="66" t="s">
        <v>10</v>
      </c>
      <c r="D207" s="66" t="s">
        <v>319</v>
      </c>
      <c r="E207" s="87">
        <f>+IF(ISNUMBER(DATA!L781),DATA!L781,"n/a")</f>
        <v>5.1431969421356101</v>
      </c>
      <c r="F207" s="77">
        <f>+IF(ISNUMBER(DATA!M781),DATA!M781,"n/a")</f>
        <v>-1.1498880470321301E-2</v>
      </c>
      <c r="G207" s="87">
        <f>+IF(ISNUMBER(DATA!V781),DATA!V781,"n/a")</f>
        <v>5.2231147934644699</v>
      </c>
      <c r="H207" s="77">
        <f>+IF(ISNUMBER(DATA!W781),DATA!W781,"n/a")</f>
        <v>8.0601615804263907E-3</v>
      </c>
      <c r="I207" s="87">
        <f>+IF(ISNUMBER(DATA!AF781),DATA!AF781,"n/a")</f>
        <v>5.1965856083677204</v>
      </c>
      <c r="J207" s="77">
        <f>+IF(ISNUMBER(DATA!AG781),DATA!AG781,"n/a")</f>
        <v>2.93892442765427E-2</v>
      </c>
      <c r="K207" s="87">
        <f>+IF(ISNUMBER(DATA!AP781),DATA!AP781,"n/a")</f>
        <v>5.1242542716169996</v>
      </c>
      <c r="L207" s="77">
        <f>+IF(ISNUMBER(DATA!AQ781),DATA!AQ781,"n/a")</f>
        <v>1.85792055867573E-2</v>
      </c>
      <c r="R207" s="66"/>
      <c r="S207" s="66"/>
      <c r="T207" s="66"/>
      <c r="U207" s="66"/>
      <c r="V207" s="66"/>
      <c r="W207" s="66"/>
      <c r="X207" s="66"/>
      <c r="Y207" s="66"/>
    </row>
    <row r="208" spans="1:25" x14ac:dyDescent="0.2">
      <c r="A208" s="75" t="s">
        <v>19</v>
      </c>
      <c r="B208" s="66" t="s">
        <v>27</v>
      </c>
      <c r="C208" s="66" t="s">
        <v>10</v>
      </c>
      <c r="D208" s="66" t="s">
        <v>320</v>
      </c>
      <c r="E208" s="87">
        <f>+IF(ISNUMBER(DATA!L782),DATA!L782,"n/a")</f>
        <v>4.2857599724692799</v>
      </c>
      <c r="F208" s="77">
        <f>+IF(ISNUMBER(DATA!M782),DATA!M782,"n/a")</f>
        <v>7.88117506467892E-4</v>
      </c>
      <c r="G208" s="87">
        <f>+IF(ISNUMBER(DATA!V782),DATA!V782,"n/a")</f>
        <v>4.29655414433629</v>
      </c>
      <c r="H208" s="77">
        <f>+IF(ISNUMBER(DATA!W782),DATA!W782,"n/a")</f>
        <v>4.5729391678686103E-3</v>
      </c>
      <c r="I208" s="87">
        <f>+IF(ISNUMBER(DATA!AF782),DATA!AF782,"n/a")</f>
        <v>4.2823567202888704</v>
      </c>
      <c r="J208" s="77">
        <f>+IF(ISNUMBER(DATA!AG782),DATA!AG782,"n/a")</f>
        <v>-3.2165935495325601E-5</v>
      </c>
      <c r="K208" s="87">
        <f>+IF(ISNUMBER(DATA!AP782),DATA!AP782,"n/a")</f>
        <v>4.3289300263454802</v>
      </c>
      <c r="L208" s="77">
        <f>+IF(ISNUMBER(DATA!AQ782),DATA!AQ782,"n/a")</f>
        <v>1.1337845739221201E-2</v>
      </c>
      <c r="R208" s="66"/>
      <c r="S208" s="66"/>
      <c r="T208" s="66"/>
      <c r="U208" s="66"/>
      <c r="V208" s="66"/>
      <c r="W208" s="66"/>
      <c r="X208" s="66"/>
      <c r="Y208" s="66"/>
    </row>
    <row r="209" spans="1:25" x14ac:dyDescent="0.2">
      <c r="A209" s="75" t="s">
        <v>19</v>
      </c>
      <c r="B209" s="66" t="s">
        <v>27</v>
      </c>
      <c r="C209" s="66" t="s">
        <v>10</v>
      </c>
      <c r="D209" s="66" t="s">
        <v>321</v>
      </c>
      <c r="E209" s="87">
        <f>+IF(ISNUMBER(DATA!L783),DATA!L783,"n/a")</f>
        <v>4.52562123643051</v>
      </c>
      <c r="F209" s="77">
        <f>+IF(ISNUMBER(DATA!M783),DATA!M783,"n/a")</f>
        <v>-3.3088830618934698E-3</v>
      </c>
      <c r="G209" s="87">
        <f>+IF(ISNUMBER(DATA!V783),DATA!V783,"n/a")</f>
        <v>4.4798688608322603</v>
      </c>
      <c r="H209" s="77">
        <f>+IF(ISNUMBER(DATA!W783),DATA!W783,"n/a")</f>
        <v>-5.8763366805794203E-3</v>
      </c>
      <c r="I209" s="87">
        <f>+IF(ISNUMBER(DATA!AF783),DATA!AF783,"n/a")</f>
        <v>4.4508861801671102</v>
      </c>
      <c r="J209" s="77">
        <f>+IF(ISNUMBER(DATA!AG783),DATA!AG783,"n/a")</f>
        <v>-8.8179538287759505E-3</v>
      </c>
      <c r="K209" s="87">
        <f>+IF(ISNUMBER(DATA!AP783),DATA!AP783,"n/a")</f>
        <v>4.4848365975380702</v>
      </c>
      <c r="L209" s="77">
        <f>+IF(ISNUMBER(DATA!AQ783),DATA!AQ783,"n/a")</f>
        <v>-4.0015860902449197E-3</v>
      </c>
      <c r="R209" s="66"/>
      <c r="S209" s="66"/>
      <c r="T209" s="66"/>
      <c r="U209" s="66"/>
      <c r="V209" s="66"/>
      <c r="W209" s="66"/>
      <c r="X209" s="66"/>
      <c r="Y209" s="66"/>
    </row>
    <row r="210" spans="1:25" x14ac:dyDescent="0.2">
      <c r="A210" s="75" t="s">
        <v>19</v>
      </c>
      <c r="B210" s="66" t="s">
        <v>27</v>
      </c>
      <c r="C210" s="66" t="s">
        <v>10</v>
      </c>
      <c r="D210" s="66" t="s">
        <v>322</v>
      </c>
      <c r="E210" s="87">
        <f>+IF(ISNUMBER(DATA!L784),DATA!L784,"n/a")</f>
        <v>4.0861067012029899</v>
      </c>
      <c r="F210" s="77">
        <f>+IF(ISNUMBER(DATA!M784),DATA!M784,"n/a")</f>
        <v>5.5460833355402597E-2</v>
      </c>
      <c r="G210" s="87">
        <f>+IF(ISNUMBER(DATA!V784),DATA!V784,"n/a")</f>
        <v>4.0432384589071404</v>
      </c>
      <c r="H210" s="77">
        <f>+IF(ISNUMBER(DATA!W784),DATA!W784,"n/a")</f>
        <v>4.9325997778375801E-3</v>
      </c>
      <c r="I210" s="87">
        <f>+IF(ISNUMBER(DATA!AF784),DATA!AF784,"n/a")</f>
        <v>4.0162643198938897</v>
      </c>
      <c r="J210" s="77">
        <f>+IF(ISNUMBER(DATA!AG784),DATA!AG784,"n/a")</f>
        <v>-5.7260128714340898E-3</v>
      </c>
      <c r="K210" s="87">
        <f>+IF(ISNUMBER(DATA!AP784),DATA!AP784,"n/a")</f>
        <v>4.0033203816983702</v>
      </c>
      <c r="L210" s="77">
        <f>+IF(ISNUMBER(DATA!AQ784),DATA!AQ784,"n/a")</f>
        <v>-9.7663495827213006E-3</v>
      </c>
      <c r="R210" s="66"/>
      <c r="S210" s="66"/>
      <c r="T210" s="66"/>
      <c r="U210" s="66"/>
      <c r="V210" s="66"/>
      <c r="W210" s="66"/>
      <c r="X210" s="66"/>
      <c r="Y210" s="66"/>
    </row>
    <row r="211" spans="1:25" x14ac:dyDescent="0.2">
      <c r="A211" s="75" t="s">
        <v>19</v>
      </c>
      <c r="B211" s="66" t="s">
        <v>27</v>
      </c>
      <c r="C211" s="66" t="s">
        <v>10</v>
      </c>
      <c r="D211" s="66" t="s">
        <v>323</v>
      </c>
      <c r="E211" s="87">
        <f>+IF(ISNUMBER(DATA!L785),DATA!L785,"n/a")</f>
        <v>4.5024375824630303</v>
      </c>
      <c r="F211" s="77">
        <f>+IF(ISNUMBER(DATA!M785),DATA!M785,"n/a")</f>
        <v>2.65334192800456E-2</v>
      </c>
      <c r="G211" s="87">
        <f>+IF(ISNUMBER(DATA!V785),DATA!V785,"n/a")</f>
        <v>4.5711498568998596</v>
      </c>
      <c r="H211" s="77">
        <f>+IF(ISNUMBER(DATA!W785),DATA!W785,"n/a")</f>
        <v>2.6317107010643399E-2</v>
      </c>
      <c r="I211" s="87">
        <f>+IF(ISNUMBER(DATA!AF785),DATA!AF785,"n/a")</f>
        <v>4.5185108168946897</v>
      </c>
      <c r="J211" s="77">
        <f>+IF(ISNUMBER(DATA!AG785),DATA!AG785,"n/a")</f>
        <v>2.6038423500531101E-2</v>
      </c>
      <c r="K211" s="87">
        <f>+IF(ISNUMBER(DATA!AP785),DATA!AP785,"n/a")</f>
        <v>4.5286073488229404</v>
      </c>
      <c r="L211" s="77">
        <f>+IF(ISNUMBER(DATA!AQ785),DATA!AQ785,"n/a")</f>
        <v>2.45522714283509E-2</v>
      </c>
      <c r="R211" s="66"/>
      <c r="S211" s="66"/>
      <c r="T211" s="66"/>
      <c r="U211" s="66"/>
      <c r="V211" s="66"/>
      <c r="W211" s="66"/>
      <c r="X211" s="66"/>
      <c r="Y211" s="66"/>
    </row>
    <row r="212" spans="1:25" x14ac:dyDescent="0.2">
      <c r="A212" s="75" t="s">
        <v>19</v>
      </c>
      <c r="B212" s="66" t="s">
        <v>27</v>
      </c>
      <c r="C212" s="66" t="s">
        <v>10</v>
      </c>
      <c r="D212" s="66" t="s">
        <v>324</v>
      </c>
      <c r="E212" s="87">
        <f>+IF(ISNUMBER(DATA!L786),DATA!L786,"n/a")</f>
        <v>4.73027861089715</v>
      </c>
      <c r="F212" s="77">
        <f>+IF(ISNUMBER(DATA!M786),DATA!M786,"n/a")</f>
        <v>4.2226254107582198E-2</v>
      </c>
      <c r="G212" s="87">
        <f>+IF(ISNUMBER(DATA!V786),DATA!V786,"n/a")</f>
        <v>4.7292863147186903</v>
      </c>
      <c r="H212" s="77">
        <f>+IF(ISNUMBER(DATA!W786),DATA!W786,"n/a")</f>
        <v>4.3191536305768302E-2</v>
      </c>
      <c r="I212" s="87">
        <f>+IF(ISNUMBER(DATA!AF786),DATA!AF786,"n/a")</f>
        <v>4.6983342867731999</v>
      </c>
      <c r="J212" s="77">
        <f>+IF(ISNUMBER(DATA!AG786),DATA!AG786,"n/a")</f>
        <v>1.51371412808973E-2</v>
      </c>
      <c r="K212" s="87">
        <f>+IF(ISNUMBER(DATA!AP786),DATA!AP786,"n/a")</f>
        <v>4.6373960610181104</v>
      </c>
      <c r="L212" s="77">
        <f>+IF(ISNUMBER(DATA!AQ786),DATA!AQ786,"n/a")</f>
        <v>-2.3687861609872601E-2</v>
      </c>
      <c r="R212" s="66"/>
      <c r="S212" s="66"/>
      <c r="T212" s="66"/>
      <c r="U212" s="66"/>
      <c r="V212" s="66"/>
      <c r="W212" s="66"/>
      <c r="X212" s="66"/>
      <c r="Y212" s="66"/>
    </row>
    <row r="213" spans="1:25" x14ac:dyDescent="0.2">
      <c r="A213" s="75" t="s">
        <v>19</v>
      </c>
      <c r="B213" s="66" t="s">
        <v>27</v>
      </c>
      <c r="C213" s="66" t="s">
        <v>10</v>
      </c>
      <c r="D213" s="66" t="s">
        <v>325</v>
      </c>
      <c r="E213" s="87">
        <f>+IF(ISNUMBER(DATA!L787),DATA!L787,"n/a")</f>
        <v>4.3307447041441396</v>
      </c>
      <c r="F213" s="77">
        <f>+IF(ISNUMBER(DATA!M787),DATA!M787,"n/a")</f>
        <v>1.2360620987527399E-2</v>
      </c>
      <c r="G213" s="87">
        <f>+IF(ISNUMBER(DATA!V787),DATA!V787,"n/a")</f>
        <v>4.4110479598607002</v>
      </c>
      <c r="H213" s="77">
        <f>+IF(ISNUMBER(DATA!W787),DATA!W787,"n/a")</f>
        <v>3.0264070946100698E-2</v>
      </c>
      <c r="I213" s="87">
        <f>+IF(ISNUMBER(DATA!AF787),DATA!AF787,"n/a")</f>
        <v>4.3026897587751902</v>
      </c>
      <c r="J213" s="77">
        <f>+IF(ISNUMBER(DATA!AG787),DATA!AG787,"n/a")</f>
        <v>1.61458249857819E-2</v>
      </c>
      <c r="K213" s="87">
        <f>+IF(ISNUMBER(DATA!AP787),DATA!AP787,"n/a")</f>
        <v>4.3156350285366303</v>
      </c>
      <c r="L213" s="77">
        <f>+IF(ISNUMBER(DATA!AQ787),DATA!AQ787,"n/a")</f>
        <v>1.3057810942824599E-2</v>
      </c>
      <c r="R213" s="66"/>
      <c r="S213" s="66"/>
      <c r="T213" s="66"/>
      <c r="U213" s="66"/>
      <c r="V213" s="66"/>
      <c r="W213" s="66"/>
      <c r="X213" s="66"/>
      <c r="Y213" s="66"/>
    </row>
    <row r="214" spans="1:25" x14ac:dyDescent="0.2">
      <c r="A214" s="75" t="s">
        <v>19</v>
      </c>
      <c r="B214" s="66" t="s">
        <v>27</v>
      </c>
      <c r="C214" s="66" t="s">
        <v>10</v>
      </c>
      <c r="D214" s="66" t="s">
        <v>326</v>
      </c>
      <c r="E214" s="87">
        <f>+IF(ISNUMBER(DATA!L788),DATA!L788,"n/a")</f>
        <v>4.3097188374429498</v>
      </c>
      <c r="F214" s="77">
        <f>+IF(ISNUMBER(DATA!M788),DATA!M788,"n/a")</f>
        <v>2.36957228476865E-2</v>
      </c>
      <c r="G214" s="87">
        <f>+IF(ISNUMBER(DATA!V788),DATA!V788,"n/a")</f>
        <v>4.2984917848823203</v>
      </c>
      <c r="H214" s="77">
        <f>+IF(ISNUMBER(DATA!W788),DATA!W788,"n/a")</f>
        <v>2.35457616307094E-2</v>
      </c>
      <c r="I214" s="87">
        <f>+IF(ISNUMBER(DATA!AF788),DATA!AF788,"n/a")</f>
        <v>4.2771495903295902</v>
      </c>
      <c r="J214" s="77">
        <f>+IF(ISNUMBER(DATA!AG788),DATA!AG788,"n/a")</f>
        <v>5.7303801211583899E-3</v>
      </c>
      <c r="K214" s="87">
        <f>+IF(ISNUMBER(DATA!AP788),DATA!AP788,"n/a")</f>
        <v>4.2338686994019898</v>
      </c>
      <c r="L214" s="77">
        <f>+IF(ISNUMBER(DATA!AQ788),DATA!AQ788,"n/a")</f>
        <v>-3.4514771859979101E-2</v>
      </c>
      <c r="R214" s="66"/>
      <c r="S214" s="66"/>
      <c r="T214" s="66"/>
      <c r="U214" s="66"/>
      <c r="V214" s="66"/>
      <c r="W214" s="66"/>
      <c r="X214" s="66"/>
      <c r="Y214" s="66"/>
    </row>
    <row r="215" spans="1:25" x14ac:dyDescent="0.2">
      <c r="A215" s="75" t="s">
        <v>19</v>
      </c>
      <c r="B215" s="66" t="s">
        <v>27</v>
      </c>
      <c r="C215" s="66" t="s">
        <v>10</v>
      </c>
      <c r="D215" s="66" t="s">
        <v>327</v>
      </c>
      <c r="E215" s="87">
        <f>+IF(ISNUMBER(DATA!L789),DATA!L789,"n/a")</f>
        <v>4.4043464229438998</v>
      </c>
      <c r="F215" s="77">
        <f>+IF(ISNUMBER(DATA!M789),DATA!M789,"n/a")</f>
        <v>2.1340493428814E-2</v>
      </c>
      <c r="G215" s="87">
        <f>+IF(ISNUMBER(DATA!V789),DATA!V789,"n/a")</f>
        <v>4.4127796337466902</v>
      </c>
      <c r="H215" s="77">
        <f>+IF(ISNUMBER(DATA!W789),DATA!W789,"n/a")</f>
        <v>1.38530467932778E-2</v>
      </c>
      <c r="I215" s="87">
        <f>+IF(ISNUMBER(DATA!AF789),DATA!AF789,"n/a")</f>
        <v>4.3736169679129597</v>
      </c>
      <c r="J215" s="77">
        <f>+IF(ISNUMBER(DATA!AG789),DATA!AG789,"n/a")</f>
        <v>6.42568138344193E-3</v>
      </c>
      <c r="K215" s="87">
        <f>+IF(ISNUMBER(DATA!AP789),DATA!AP789,"n/a")</f>
        <v>4.3681437741535403</v>
      </c>
      <c r="L215" s="77">
        <f>+IF(ISNUMBER(DATA!AQ789),DATA!AQ789,"n/a")</f>
        <v>-2.0054098079460201E-3</v>
      </c>
      <c r="R215" s="66"/>
      <c r="S215" s="66"/>
      <c r="T215" s="66"/>
      <c r="U215" s="66"/>
      <c r="V215" s="66"/>
      <c r="W215" s="66"/>
      <c r="X215" s="66"/>
      <c r="Y215" s="66"/>
    </row>
    <row r="216" spans="1:25" x14ac:dyDescent="0.2">
      <c r="A216" s="75"/>
      <c r="E216" s="88"/>
      <c r="F216" s="77"/>
      <c r="G216" s="89"/>
      <c r="H216" s="77"/>
      <c r="I216" s="89"/>
      <c r="J216" s="82"/>
      <c r="K216" s="89"/>
      <c r="L216" s="77"/>
      <c r="R216" s="66"/>
      <c r="S216" s="66"/>
      <c r="T216" s="66"/>
      <c r="U216" s="66"/>
      <c r="V216" s="66"/>
      <c r="W216" s="66"/>
      <c r="X216" s="66"/>
      <c r="Y216" s="66"/>
    </row>
    <row r="217" spans="1:25" x14ac:dyDescent="0.2">
      <c r="A217" s="75" t="s">
        <v>19</v>
      </c>
      <c r="B217" s="66" t="s">
        <v>27</v>
      </c>
      <c r="C217" s="66" t="s">
        <v>26</v>
      </c>
      <c r="D217" s="66" t="s">
        <v>319</v>
      </c>
      <c r="E217" s="87">
        <f>+IF(ISNUMBER(DATA!N781),DATA!N781,"n/a")</f>
        <v>2.6730071645394302</v>
      </c>
      <c r="F217" s="77">
        <f>+IF(ISNUMBER(DATA!O781),DATA!O781,"n/a")</f>
        <v>-1.08709376188806E-2</v>
      </c>
      <c r="G217" s="87">
        <f>+IF(ISNUMBER(DATA!X781),DATA!X781,"n/a")</f>
        <v>2.7152821327435901</v>
      </c>
      <c r="H217" s="77">
        <f>+IF(ISNUMBER(DATA!Y781),DATA!Y781,"n/a")</f>
        <v>6.6039030989583601E-3</v>
      </c>
      <c r="I217" s="87">
        <f>+IF(ISNUMBER(DATA!AH781),DATA!AH781,"n/a")</f>
        <v>2.6921003608880301</v>
      </c>
      <c r="J217" s="77">
        <f>+IF(ISNUMBER(DATA!AI781),DATA!AI781,"n/a")</f>
        <v>1.99974744538346E-2</v>
      </c>
      <c r="K217" s="87">
        <f>+IF(ISNUMBER(DATA!AR781),DATA!AR781,"n/a")</f>
        <v>2.6513081419442699</v>
      </c>
      <c r="L217" s="77">
        <f>+IF(ISNUMBER(DATA!AS781),DATA!AS781,"n/a")</f>
        <v>9.1252863598970703E-3</v>
      </c>
      <c r="R217" s="66"/>
      <c r="S217" s="66"/>
      <c r="T217" s="66"/>
      <c r="U217" s="66"/>
      <c r="V217" s="66"/>
      <c r="W217" s="66"/>
      <c r="X217" s="66"/>
      <c r="Y217" s="66"/>
    </row>
    <row r="218" spans="1:25" x14ac:dyDescent="0.2">
      <c r="A218" s="75" t="s">
        <v>19</v>
      </c>
      <c r="B218" s="66" t="s">
        <v>27</v>
      </c>
      <c r="C218" s="66" t="s">
        <v>26</v>
      </c>
      <c r="D218" s="66" t="s">
        <v>320</v>
      </c>
      <c r="E218" s="87">
        <f>+IF(ISNUMBER(DATA!N782),DATA!N782,"n/a")</f>
        <v>2.4389358651431201</v>
      </c>
      <c r="F218" s="77">
        <f>+IF(ISNUMBER(DATA!O782),DATA!O782,"n/a")</f>
        <v>6.1286433537776699E-3</v>
      </c>
      <c r="G218" s="87">
        <f>+IF(ISNUMBER(DATA!X782),DATA!X782,"n/a")</f>
        <v>2.4362173306890198</v>
      </c>
      <c r="H218" s="77">
        <f>+IF(ISNUMBER(DATA!Y782),DATA!Y782,"n/a")</f>
        <v>7.6619857178846403E-3</v>
      </c>
      <c r="I218" s="87">
        <f>+IF(ISNUMBER(DATA!AH782),DATA!AH782,"n/a")</f>
        <v>2.3933537241079499</v>
      </c>
      <c r="J218" s="77">
        <f>+IF(ISNUMBER(DATA!AI782),DATA!AI782,"n/a")</f>
        <v>2.2608430006659901E-3</v>
      </c>
      <c r="K218" s="87">
        <f>+IF(ISNUMBER(DATA!AR782),DATA!AR782,"n/a")</f>
        <v>2.4117899991417802</v>
      </c>
      <c r="L218" s="77">
        <f>+IF(ISNUMBER(DATA!AS782),DATA!AS782,"n/a")</f>
        <v>2.89575557896533E-2</v>
      </c>
      <c r="R218" s="66"/>
      <c r="S218" s="66"/>
      <c r="T218" s="66"/>
      <c r="U218" s="66"/>
      <c r="V218" s="66"/>
      <c r="W218" s="66"/>
      <c r="X218" s="66"/>
      <c r="Y218" s="66"/>
    </row>
    <row r="219" spans="1:25" x14ac:dyDescent="0.2">
      <c r="A219" s="75" t="s">
        <v>19</v>
      </c>
      <c r="B219" s="66" t="s">
        <v>27</v>
      </c>
      <c r="C219" s="66" t="s">
        <v>26</v>
      </c>
      <c r="D219" s="66" t="s">
        <v>321</v>
      </c>
      <c r="E219" s="87">
        <f>+IF(ISNUMBER(DATA!N783),DATA!N783,"n/a")</f>
        <v>2.50764296181223</v>
      </c>
      <c r="F219" s="77">
        <f>+IF(ISNUMBER(DATA!O783),DATA!O783,"n/a")</f>
        <v>9.5000853329476106E-3</v>
      </c>
      <c r="G219" s="87">
        <f>+IF(ISNUMBER(DATA!X783),DATA!X783,"n/a")</f>
        <v>2.48207886057852</v>
      </c>
      <c r="H219" s="77">
        <f>+IF(ISNUMBER(DATA!Y783),DATA!Y783,"n/a")</f>
        <v>1.7847239780256399E-2</v>
      </c>
      <c r="I219" s="87">
        <f>+IF(ISNUMBER(DATA!AH783),DATA!AH783,"n/a")</f>
        <v>2.4435496569985502</v>
      </c>
      <c r="J219" s="77">
        <f>+IF(ISNUMBER(DATA!AI783),DATA!AI783,"n/a")</f>
        <v>1.15229179429619E-2</v>
      </c>
      <c r="K219" s="87">
        <f>+IF(ISNUMBER(DATA!AR783),DATA!AR783,"n/a")</f>
        <v>2.4391716606534</v>
      </c>
      <c r="L219" s="77">
        <f>+IF(ISNUMBER(DATA!AS783),DATA!AS783,"n/a")</f>
        <v>2.08019227643934E-2</v>
      </c>
      <c r="R219" s="66"/>
      <c r="S219" s="66"/>
      <c r="T219" s="66"/>
      <c r="U219" s="66"/>
      <c r="V219" s="66"/>
      <c r="W219" s="66"/>
      <c r="X219" s="66"/>
      <c r="Y219" s="66"/>
    </row>
    <row r="220" spans="1:25" x14ac:dyDescent="0.2">
      <c r="A220" s="75" t="s">
        <v>19</v>
      </c>
      <c r="B220" s="66" t="s">
        <v>27</v>
      </c>
      <c r="C220" s="66" t="s">
        <v>26</v>
      </c>
      <c r="D220" s="66" t="s">
        <v>322</v>
      </c>
      <c r="E220" s="87">
        <f>+IF(ISNUMBER(DATA!N784),DATA!N784,"n/a")</f>
        <v>2.4380402191938102</v>
      </c>
      <c r="F220" s="77">
        <f>+IF(ISNUMBER(DATA!O784),DATA!O784,"n/a")</f>
        <v>3.4881714932179203E-2</v>
      </c>
      <c r="G220" s="87">
        <f>+IF(ISNUMBER(DATA!X784),DATA!X784,"n/a")</f>
        <v>2.4148770364982202</v>
      </c>
      <c r="H220" s="77">
        <f>+IF(ISNUMBER(DATA!Y784),DATA!Y784,"n/a")</f>
        <v>2.1778728559567102E-2</v>
      </c>
      <c r="I220" s="87">
        <f>+IF(ISNUMBER(DATA!AH784),DATA!AH784,"n/a")</f>
        <v>2.38865320667546</v>
      </c>
      <c r="J220" s="77">
        <f>+IF(ISNUMBER(DATA!AI784),DATA!AI784,"n/a")</f>
        <v>2.0620455451377001E-2</v>
      </c>
      <c r="K220" s="87">
        <f>+IF(ISNUMBER(DATA!AR784),DATA!AR784,"n/a")</f>
        <v>2.3941496793400701</v>
      </c>
      <c r="L220" s="77">
        <f>+IF(ISNUMBER(DATA!AS784),DATA!AS784,"n/a")</f>
        <v>2.6721555544857702E-2</v>
      </c>
      <c r="R220" s="66"/>
      <c r="S220" s="66"/>
      <c r="T220" s="66"/>
      <c r="U220" s="66"/>
      <c r="V220" s="66"/>
      <c r="W220" s="66"/>
      <c r="X220" s="66"/>
      <c r="Y220" s="66"/>
    </row>
    <row r="221" spans="1:25" x14ac:dyDescent="0.2">
      <c r="A221" s="75" t="s">
        <v>19</v>
      </c>
      <c r="B221" s="66" t="s">
        <v>27</v>
      </c>
      <c r="C221" s="66" t="s">
        <v>26</v>
      </c>
      <c r="D221" s="66" t="s">
        <v>323</v>
      </c>
      <c r="E221" s="87">
        <f>+IF(ISNUMBER(DATA!N785),DATA!N785,"n/a")</f>
        <v>2.5164941067170101</v>
      </c>
      <c r="F221" s="77">
        <f>+IF(ISNUMBER(DATA!O785),DATA!O785,"n/a")</f>
        <v>1.9658591785727E-2</v>
      </c>
      <c r="G221" s="87">
        <f>+IF(ISNUMBER(DATA!X785),DATA!X785,"n/a")</f>
        <v>2.5654687523089699</v>
      </c>
      <c r="H221" s="77">
        <f>+IF(ISNUMBER(DATA!Y785),DATA!Y785,"n/a")</f>
        <v>2.3196722546136399E-2</v>
      </c>
      <c r="I221" s="87">
        <f>+IF(ISNUMBER(DATA!AH785),DATA!AH785,"n/a")</f>
        <v>2.4983936074788202</v>
      </c>
      <c r="J221" s="77">
        <f>+IF(ISNUMBER(DATA!AI785),DATA!AI785,"n/a")</f>
        <v>2.7408681047357001E-2</v>
      </c>
      <c r="K221" s="87">
        <f>+IF(ISNUMBER(DATA!AR785),DATA!AR785,"n/a")</f>
        <v>2.4861817342022698</v>
      </c>
      <c r="L221" s="77">
        <f>+IF(ISNUMBER(DATA!AS785),DATA!AS785,"n/a")</f>
        <v>2.7023886340883301E-2</v>
      </c>
      <c r="R221" s="66"/>
      <c r="S221" s="66"/>
      <c r="T221" s="66"/>
      <c r="U221" s="66"/>
      <c r="V221" s="66"/>
      <c r="W221" s="66"/>
      <c r="X221" s="66"/>
      <c r="Y221" s="66"/>
    </row>
    <row r="222" spans="1:25" x14ac:dyDescent="0.2">
      <c r="A222" s="75" t="s">
        <v>19</v>
      </c>
      <c r="B222" s="66" t="s">
        <v>27</v>
      </c>
      <c r="C222" s="66" t="s">
        <v>26</v>
      </c>
      <c r="D222" s="66" t="s">
        <v>324</v>
      </c>
      <c r="E222" s="87">
        <f>+IF(ISNUMBER(DATA!N786),DATA!N786,"n/a")</f>
        <v>2.9551866823927799</v>
      </c>
      <c r="F222" s="77">
        <f>+IF(ISNUMBER(DATA!O786),DATA!O786,"n/a")</f>
        <v>3.4973419316127199E-2</v>
      </c>
      <c r="G222" s="87">
        <f>+IF(ISNUMBER(DATA!X786),DATA!X786,"n/a")</f>
        <v>2.9785649118442898</v>
      </c>
      <c r="H222" s="77">
        <f>+IF(ISNUMBER(DATA!Y786),DATA!Y786,"n/a")</f>
        <v>5.1413262428093201E-2</v>
      </c>
      <c r="I222" s="87">
        <f>+IF(ISNUMBER(DATA!AH786),DATA!AH786,"n/a")</f>
        <v>2.94577737915409</v>
      </c>
      <c r="J222" s="77">
        <f>+IF(ISNUMBER(DATA!AI786),DATA!AI786,"n/a")</f>
        <v>5.5107432364671097E-2</v>
      </c>
      <c r="K222" s="87">
        <f>+IF(ISNUMBER(DATA!AR786),DATA!AR786,"n/a")</f>
        <v>2.9068432116714402</v>
      </c>
      <c r="L222" s="77">
        <f>+IF(ISNUMBER(DATA!AS786),DATA!AS786,"n/a")</f>
        <v>5.4745850524634897E-2</v>
      </c>
      <c r="R222" s="66"/>
      <c r="S222" s="66"/>
      <c r="T222" s="66"/>
      <c r="U222" s="66"/>
      <c r="V222" s="66"/>
      <c r="W222" s="66"/>
      <c r="X222" s="66"/>
      <c r="Y222" s="66"/>
    </row>
    <row r="223" spans="1:25" x14ac:dyDescent="0.2">
      <c r="A223" s="75" t="s">
        <v>19</v>
      </c>
      <c r="B223" s="66" t="s">
        <v>27</v>
      </c>
      <c r="C223" s="66" t="s">
        <v>26</v>
      </c>
      <c r="D223" s="66" t="s">
        <v>325</v>
      </c>
      <c r="E223" s="87">
        <f>+IF(ISNUMBER(DATA!N787),DATA!N787,"n/a")</f>
        <v>2.2989233128096802</v>
      </c>
      <c r="F223" s="77">
        <f>+IF(ISNUMBER(DATA!O787),DATA!O787,"n/a")</f>
        <v>2.8623119133535799E-2</v>
      </c>
      <c r="G223" s="87">
        <f>+IF(ISNUMBER(DATA!X787),DATA!X787,"n/a")</f>
        <v>2.3494200618821499</v>
      </c>
      <c r="H223" s="77">
        <f>+IF(ISNUMBER(DATA!Y787),DATA!Y787,"n/a")</f>
        <v>4.3537941661556202E-2</v>
      </c>
      <c r="I223" s="87">
        <f>+IF(ISNUMBER(DATA!AH787),DATA!AH787,"n/a")</f>
        <v>2.2700965371692599</v>
      </c>
      <c r="J223" s="77">
        <f>+IF(ISNUMBER(DATA!AI787),DATA!AI787,"n/a")</f>
        <v>2.28396387011446E-2</v>
      </c>
      <c r="K223" s="87">
        <f>+IF(ISNUMBER(DATA!AR787),DATA!AR787,"n/a")</f>
        <v>2.2709750723892999</v>
      </c>
      <c r="L223" s="77">
        <f>+IF(ISNUMBER(DATA!AS787),DATA!AS787,"n/a")</f>
        <v>3.1262582630991999E-2</v>
      </c>
      <c r="R223" s="66"/>
      <c r="S223" s="66"/>
      <c r="T223" s="66"/>
      <c r="U223" s="66"/>
      <c r="V223" s="66"/>
      <c r="W223" s="66"/>
      <c r="X223" s="66"/>
      <c r="Y223" s="66"/>
    </row>
    <row r="224" spans="1:25" x14ac:dyDescent="0.2">
      <c r="A224" s="75" t="s">
        <v>19</v>
      </c>
      <c r="B224" s="66" t="s">
        <v>27</v>
      </c>
      <c r="C224" s="66" t="s">
        <v>26</v>
      </c>
      <c r="D224" s="66" t="s">
        <v>326</v>
      </c>
      <c r="E224" s="87">
        <f>+IF(ISNUMBER(DATA!N788),DATA!N788,"n/a")</f>
        <v>2.3488506161752798</v>
      </c>
      <c r="F224" s="77">
        <f>+IF(ISNUMBER(DATA!O788),DATA!O788,"n/a")</f>
        <v>3.6758692160323903E-2</v>
      </c>
      <c r="G224" s="87">
        <f>+IF(ISNUMBER(DATA!X788),DATA!X788,"n/a")</f>
        <v>2.36616264264749</v>
      </c>
      <c r="H224" s="77">
        <f>+IF(ISNUMBER(DATA!Y788),DATA!Y788,"n/a")</f>
        <v>4.8799320239452999E-2</v>
      </c>
      <c r="I224" s="87">
        <f>+IF(ISNUMBER(DATA!AH788),DATA!AH788,"n/a")</f>
        <v>2.3348976120303102</v>
      </c>
      <c r="J224" s="77">
        <f>+IF(ISNUMBER(DATA!AI788),DATA!AI788,"n/a")</f>
        <v>3.3362311558021197E-2</v>
      </c>
      <c r="K224" s="87">
        <f>+IF(ISNUMBER(DATA!AR788),DATA!AR788,"n/a")</f>
        <v>2.2897624865900998</v>
      </c>
      <c r="L224" s="77">
        <f>+IF(ISNUMBER(DATA!AS788),DATA!AS788,"n/a")</f>
        <v>-1.9884008427347301E-4</v>
      </c>
      <c r="R224" s="66"/>
      <c r="S224" s="66"/>
      <c r="T224" s="66"/>
      <c r="U224" s="66"/>
      <c r="V224" s="66"/>
      <c r="W224" s="66"/>
      <c r="X224" s="66"/>
      <c r="Y224" s="66"/>
    </row>
    <row r="225" spans="1:25" x14ac:dyDescent="0.2">
      <c r="A225" s="75" t="s">
        <v>19</v>
      </c>
      <c r="B225" s="66" t="s">
        <v>27</v>
      </c>
      <c r="C225" s="66" t="s">
        <v>26</v>
      </c>
      <c r="D225" s="66" t="s">
        <v>327</v>
      </c>
      <c r="E225" s="87">
        <f>+IF(ISNUMBER(DATA!N789),DATA!N789,"n/a")</f>
        <v>2.47302544274303</v>
      </c>
      <c r="F225" s="77">
        <f>+IF(ISNUMBER(DATA!O789),DATA!O789,"n/a")</f>
        <v>2.30469872871281E-2</v>
      </c>
      <c r="G225" s="87">
        <f>+IF(ISNUMBER(DATA!X789),DATA!X789,"n/a")</f>
        <v>2.4863394324942298</v>
      </c>
      <c r="H225" s="77">
        <f>+IF(ISNUMBER(DATA!Y789),DATA!Y789,"n/a")</f>
        <v>2.7507747107241399E-2</v>
      </c>
      <c r="I225" s="87">
        <f>+IF(ISNUMBER(DATA!AH789),DATA!AH789,"n/a")</f>
        <v>2.4426264622287199</v>
      </c>
      <c r="J225" s="77">
        <f>+IF(ISNUMBER(DATA!AI789),DATA!AI789,"n/a")</f>
        <v>2.1816927217521501E-2</v>
      </c>
      <c r="K225" s="87">
        <f>+IF(ISNUMBER(DATA!AR789),DATA!AR789,"n/a")</f>
        <v>2.4335399000246798</v>
      </c>
      <c r="L225" s="77">
        <f>+IF(ISNUMBER(DATA!AS789),DATA!AS789,"n/a")</f>
        <v>2.3107780272635201E-2</v>
      </c>
      <c r="R225" s="66"/>
      <c r="S225" s="66"/>
      <c r="T225" s="66"/>
      <c r="U225" s="66"/>
      <c r="V225" s="66"/>
      <c r="W225" s="66"/>
      <c r="X225" s="66"/>
      <c r="Y225" s="66"/>
    </row>
    <row r="226" spans="1:25" x14ac:dyDescent="0.2">
      <c r="A226" s="75"/>
      <c r="E226" s="88"/>
      <c r="F226" s="77"/>
      <c r="G226" s="89"/>
      <c r="H226" s="77"/>
      <c r="I226" s="89"/>
      <c r="J226" s="82"/>
      <c r="K226" s="89"/>
      <c r="L226" s="77"/>
      <c r="R226" s="66"/>
      <c r="S226" s="66"/>
      <c r="T226" s="66"/>
      <c r="U226" s="66"/>
      <c r="V226" s="66"/>
      <c r="W226" s="66"/>
      <c r="X226" s="66"/>
      <c r="Y226" s="66"/>
    </row>
    <row r="227" spans="1:25" x14ac:dyDescent="0.2">
      <c r="A227" s="75" t="s">
        <v>19</v>
      </c>
      <c r="B227" s="66" t="s">
        <v>28</v>
      </c>
      <c r="C227" s="66" t="s">
        <v>0</v>
      </c>
      <c r="D227" s="66" t="s">
        <v>319</v>
      </c>
      <c r="E227" s="76">
        <f>+IF(ISNUMBER(DATA!F840),DATA!F840,"n/a")</f>
        <v>746504.21</v>
      </c>
      <c r="F227" s="77">
        <f>+IF(ISNUMBER(DATA!G840),DATA!G840,"n/a")</f>
        <v>0.25777977898145399</v>
      </c>
      <c r="G227" s="76">
        <f>+IF(ISNUMBER(DATA!P840),DATA!P840,"n/a")</f>
        <v>2436756.67</v>
      </c>
      <c r="H227" s="77">
        <f>+IF(ISNUMBER(DATA!Q840),DATA!Q840,"n/a")</f>
        <v>0.34416838108919101</v>
      </c>
      <c r="I227" s="76">
        <f>+IF(ISNUMBER(DATA!Z840),DATA!Z840,"n/a")</f>
        <v>4744037.1900000004</v>
      </c>
      <c r="J227" s="77">
        <f>+IF(ISNUMBER(DATA!AA840),DATA!AA840,"n/a")</f>
        <v>0.30161356042203702</v>
      </c>
      <c r="K227" s="76">
        <f>+IF(ISNUMBER(DATA!AJ840),DATA!AJ840,"n/a")</f>
        <v>9501584.8200000003</v>
      </c>
      <c r="L227" s="77">
        <f>+IF(ISNUMBER(DATA!AK840),DATA!AK840,"n/a")</f>
        <v>0.24718130648018699</v>
      </c>
      <c r="R227" s="66"/>
      <c r="S227" s="66"/>
      <c r="T227" s="66"/>
      <c r="U227" s="66"/>
      <c r="V227" s="66"/>
      <c r="W227" s="66"/>
      <c r="X227" s="66"/>
      <c r="Y227" s="66"/>
    </row>
    <row r="228" spans="1:25" x14ac:dyDescent="0.2">
      <c r="A228" s="75" t="s">
        <v>19</v>
      </c>
      <c r="B228" s="66" t="s">
        <v>28</v>
      </c>
      <c r="C228" s="66" t="s">
        <v>0</v>
      </c>
      <c r="D228" s="66" t="s">
        <v>320</v>
      </c>
      <c r="E228" s="76">
        <f>+IF(ISNUMBER(DATA!F841),DATA!F841,"n/a")</f>
        <v>1532766.21</v>
      </c>
      <c r="F228" s="77">
        <f>+IF(ISNUMBER(DATA!G841),DATA!G841,"n/a")</f>
        <v>0.54035029411159097</v>
      </c>
      <c r="G228" s="76">
        <f>+IF(ISNUMBER(DATA!P841),DATA!P841,"n/a")</f>
        <v>4690003.5</v>
      </c>
      <c r="H228" s="77">
        <f>+IF(ISNUMBER(DATA!Q841),DATA!Q841,"n/a")</f>
        <v>0.41828619154147001</v>
      </c>
      <c r="I228" s="76">
        <f>+IF(ISNUMBER(DATA!Z841),DATA!Z841,"n/a")</f>
        <v>8940352.0999999996</v>
      </c>
      <c r="J228" s="77">
        <f>+IF(ISNUMBER(DATA!AA841),DATA!AA841,"n/a")</f>
        <v>0.44065151559513999</v>
      </c>
      <c r="K228" s="76">
        <f>+IF(ISNUMBER(DATA!AJ841),DATA!AJ841,"n/a")</f>
        <v>17884636.66</v>
      </c>
      <c r="L228" s="77">
        <f>+IF(ISNUMBER(DATA!AK841),DATA!AK841,"n/a")</f>
        <v>0.47686184263241499</v>
      </c>
      <c r="R228" s="66"/>
      <c r="S228" s="66"/>
      <c r="T228" s="66"/>
      <c r="U228" s="66"/>
      <c r="V228" s="66"/>
      <c r="W228" s="66"/>
      <c r="X228" s="66"/>
      <c r="Y228" s="66"/>
    </row>
    <row r="229" spans="1:25" x14ac:dyDescent="0.2">
      <c r="A229" s="75" t="s">
        <v>19</v>
      </c>
      <c r="B229" s="66" t="s">
        <v>28</v>
      </c>
      <c r="C229" s="66" t="s">
        <v>0</v>
      </c>
      <c r="D229" s="66" t="s">
        <v>321</v>
      </c>
      <c r="E229" s="76">
        <f>+IF(ISNUMBER(DATA!F842),DATA!F842,"n/a")</f>
        <v>1050752.8400000001</v>
      </c>
      <c r="F229" s="77">
        <f>+IF(ISNUMBER(DATA!G842),DATA!G842,"n/a")</f>
        <v>0.31758330132227902</v>
      </c>
      <c r="G229" s="76">
        <f>+IF(ISNUMBER(DATA!P842),DATA!P842,"n/a")</f>
        <v>3108053.74</v>
      </c>
      <c r="H229" s="77">
        <f>+IF(ISNUMBER(DATA!Q842),DATA!Q842,"n/a")</f>
        <v>0.30940096733567901</v>
      </c>
      <c r="I229" s="76">
        <f>+IF(ISNUMBER(DATA!Z842),DATA!Z842,"n/a")</f>
        <v>5963264.25</v>
      </c>
      <c r="J229" s="77">
        <f>+IF(ISNUMBER(DATA!AA842),DATA!AA842,"n/a")</f>
        <v>0.352065633699229</v>
      </c>
      <c r="K229" s="76">
        <f>+IF(ISNUMBER(DATA!AJ842),DATA!AJ842,"n/a")</f>
        <v>11833017.279999999</v>
      </c>
      <c r="L229" s="77">
        <f>+IF(ISNUMBER(DATA!AK842),DATA!AK842,"n/a")</f>
        <v>0.38022913428822602</v>
      </c>
      <c r="R229" s="66"/>
      <c r="S229" s="66"/>
      <c r="T229" s="66"/>
      <c r="U229" s="66"/>
      <c r="V229" s="66"/>
      <c r="W229" s="66"/>
      <c r="X229" s="66"/>
      <c r="Y229" s="66"/>
    </row>
    <row r="230" spans="1:25" x14ac:dyDescent="0.2">
      <c r="A230" s="75" t="s">
        <v>19</v>
      </c>
      <c r="B230" s="66" t="s">
        <v>28</v>
      </c>
      <c r="C230" s="66" t="s">
        <v>0</v>
      </c>
      <c r="D230" s="66" t="s">
        <v>322</v>
      </c>
      <c r="E230" s="76">
        <f>+IF(ISNUMBER(DATA!F843),DATA!F843,"n/a")</f>
        <v>1469545.92</v>
      </c>
      <c r="F230" s="77">
        <f>+IF(ISNUMBER(DATA!G843),DATA!G843,"n/a")</f>
        <v>0.24750825123034501</v>
      </c>
      <c r="G230" s="76">
        <f>+IF(ISNUMBER(DATA!P843),DATA!P843,"n/a")</f>
        <v>4713189.1900000004</v>
      </c>
      <c r="H230" s="77">
        <f>+IF(ISNUMBER(DATA!Q843),DATA!Q843,"n/a")</f>
        <v>0.259591371875523</v>
      </c>
      <c r="I230" s="76">
        <f>+IF(ISNUMBER(DATA!Z843),DATA!Z843,"n/a")</f>
        <v>9395806.0099999998</v>
      </c>
      <c r="J230" s="77">
        <f>+IF(ISNUMBER(DATA!AA843),DATA!AA843,"n/a")</f>
        <v>0.186196864952799</v>
      </c>
      <c r="K230" s="76">
        <f>+IF(ISNUMBER(DATA!AJ843),DATA!AJ843,"n/a")</f>
        <v>20181590.52</v>
      </c>
      <c r="L230" s="77">
        <f>+IF(ISNUMBER(DATA!AK843),DATA!AK843,"n/a")</f>
        <v>7.3338929126158497E-2</v>
      </c>
      <c r="R230" s="66"/>
      <c r="S230" s="66"/>
      <c r="T230" s="66"/>
      <c r="U230" s="66"/>
      <c r="V230" s="66"/>
      <c r="W230" s="66"/>
      <c r="X230" s="66"/>
      <c r="Y230" s="66"/>
    </row>
    <row r="231" spans="1:25" x14ac:dyDescent="0.2">
      <c r="A231" s="75" t="s">
        <v>19</v>
      </c>
      <c r="B231" s="66" t="s">
        <v>28</v>
      </c>
      <c r="C231" s="66" t="s">
        <v>0</v>
      </c>
      <c r="D231" s="66" t="s">
        <v>323</v>
      </c>
      <c r="E231" s="76">
        <f>+IF(ISNUMBER(DATA!F844),DATA!F844,"n/a")</f>
        <v>479178.98</v>
      </c>
      <c r="F231" s="77">
        <f>+IF(ISNUMBER(DATA!G844),DATA!G844,"n/a")</f>
        <v>5.5078992596684397E-2</v>
      </c>
      <c r="G231" s="76">
        <f>+IF(ISNUMBER(DATA!P844),DATA!P844,"n/a")</f>
        <v>1542946.84</v>
      </c>
      <c r="H231" s="77">
        <f>+IF(ISNUMBER(DATA!Q844),DATA!Q844,"n/a")</f>
        <v>0.113826244150505</v>
      </c>
      <c r="I231" s="76">
        <f>+IF(ISNUMBER(DATA!Z844),DATA!Z844,"n/a")</f>
        <v>2994420.52</v>
      </c>
      <c r="J231" s="77">
        <f>+IF(ISNUMBER(DATA!AA844),DATA!AA844,"n/a")</f>
        <v>0.25212106554521602</v>
      </c>
      <c r="K231" s="76">
        <f>+IF(ISNUMBER(DATA!AJ844),DATA!AJ844,"n/a")</f>
        <v>6243779.6799999997</v>
      </c>
      <c r="L231" s="77">
        <f>+IF(ISNUMBER(DATA!AK844),DATA!AK844,"n/a")</f>
        <v>0.36322191200575898</v>
      </c>
      <c r="R231" s="66"/>
      <c r="S231" s="66"/>
      <c r="T231" s="66"/>
      <c r="U231" s="66"/>
      <c r="V231" s="66"/>
      <c r="W231" s="66"/>
      <c r="X231" s="66"/>
      <c r="Y231" s="66"/>
    </row>
    <row r="232" spans="1:25" x14ac:dyDescent="0.2">
      <c r="A232" s="75" t="s">
        <v>19</v>
      </c>
      <c r="B232" s="66" t="s">
        <v>28</v>
      </c>
      <c r="C232" s="66" t="s">
        <v>0</v>
      </c>
      <c r="D232" s="66" t="s">
        <v>324</v>
      </c>
      <c r="E232" s="76">
        <f>+IF(ISNUMBER(DATA!F845),DATA!F845,"n/a")</f>
        <v>874854.49</v>
      </c>
      <c r="F232" s="77">
        <f>+IF(ISNUMBER(DATA!G845),DATA!G845,"n/a")</f>
        <v>0.145619176585778</v>
      </c>
      <c r="G232" s="76">
        <f>+IF(ISNUMBER(DATA!P845),DATA!P845,"n/a")</f>
        <v>2648375.9</v>
      </c>
      <c r="H232" s="77">
        <f>+IF(ISNUMBER(DATA!Q845),DATA!Q845,"n/a")</f>
        <v>0.166234748404713</v>
      </c>
      <c r="I232" s="76">
        <f>+IF(ISNUMBER(DATA!Z845),DATA!Z845,"n/a")</f>
        <v>5046569.8899999997</v>
      </c>
      <c r="J232" s="77">
        <f>+IF(ISNUMBER(DATA!AA845),DATA!AA845,"n/a")</f>
        <v>0.29642638651125902</v>
      </c>
      <c r="K232" s="76">
        <f>+IF(ISNUMBER(DATA!AJ845),DATA!AJ845,"n/a")</f>
        <v>9684784.6999999993</v>
      </c>
      <c r="L232" s="77">
        <f>+IF(ISNUMBER(DATA!AK845),DATA!AK845,"n/a")</f>
        <v>0.42592978103060603</v>
      </c>
      <c r="R232" s="66"/>
      <c r="S232" s="66"/>
      <c r="T232" s="66"/>
      <c r="U232" s="66"/>
      <c r="V232" s="66"/>
      <c r="W232" s="66"/>
      <c r="X232" s="66"/>
      <c r="Y232" s="66"/>
    </row>
    <row r="233" spans="1:25" x14ac:dyDescent="0.2">
      <c r="A233" s="75" t="s">
        <v>19</v>
      </c>
      <c r="B233" s="66" t="s">
        <v>28</v>
      </c>
      <c r="C233" s="66" t="s">
        <v>0</v>
      </c>
      <c r="D233" s="66" t="s">
        <v>325</v>
      </c>
      <c r="E233" s="76">
        <f>+IF(ISNUMBER(DATA!F846),DATA!F846,"n/a")</f>
        <v>1228485.8700000001</v>
      </c>
      <c r="F233" s="77">
        <f>+IF(ISNUMBER(DATA!G846),DATA!G846,"n/a")</f>
        <v>0.14093287199427401</v>
      </c>
      <c r="G233" s="76">
        <f>+IF(ISNUMBER(DATA!P846),DATA!P846,"n/a")</f>
        <v>3564041.61</v>
      </c>
      <c r="H233" s="77">
        <f>+IF(ISNUMBER(DATA!Q846),DATA!Q846,"n/a")</f>
        <v>6.8663169826109094E-2</v>
      </c>
      <c r="I233" s="76">
        <f>+IF(ISNUMBER(DATA!Z846),DATA!Z846,"n/a")</f>
        <v>6812855.4500000002</v>
      </c>
      <c r="J233" s="77">
        <f>+IF(ISNUMBER(DATA!AA846),DATA!AA846,"n/a")</f>
        <v>9.8717568609933207E-2</v>
      </c>
      <c r="K233" s="76">
        <f>+IF(ISNUMBER(DATA!AJ846),DATA!AJ846,"n/a")</f>
        <v>13863499.1</v>
      </c>
      <c r="L233" s="77">
        <f>+IF(ISNUMBER(DATA!AK846),DATA!AK846,"n/a")</f>
        <v>0.160967806106488</v>
      </c>
      <c r="R233" s="66"/>
      <c r="S233" s="66"/>
      <c r="T233" s="66"/>
      <c r="U233" s="66"/>
      <c r="V233" s="66"/>
      <c r="W233" s="66"/>
      <c r="X233" s="66"/>
      <c r="Y233" s="66"/>
    </row>
    <row r="234" spans="1:25" x14ac:dyDescent="0.2">
      <c r="A234" s="75" t="s">
        <v>19</v>
      </c>
      <c r="B234" s="66" t="s">
        <v>28</v>
      </c>
      <c r="C234" s="66" t="s">
        <v>0</v>
      </c>
      <c r="D234" s="66" t="s">
        <v>326</v>
      </c>
      <c r="E234" s="76">
        <f>+IF(ISNUMBER(DATA!F847),DATA!F847,"n/a")</f>
        <v>1159277.04</v>
      </c>
      <c r="F234" s="77">
        <f>+IF(ISNUMBER(DATA!G847),DATA!G847,"n/a")</f>
        <v>0.19247343752155299</v>
      </c>
      <c r="G234" s="76">
        <f>+IF(ISNUMBER(DATA!P847),DATA!P847,"n/a")</f>
        <v>3732295.95</v>
      </c>
      <c r="H234" s="77">
        <f>+IF(ISNUMBER(DATA!Q847),DATA!Q847,"n/a")</f>
        <v>0.39847046216076099</v>
      </c>
      <c r="I234" s="76">
        <f>+IF(ISNUMBER(DATA!Z847),DATA!Z847,"n/a")</f>
        <v>7153333.6900000004</v>
      </c>
      <c r="J234" s="77">
        <f>+IF(ISNUMBER(DATA!AA847),DATA!AA847,"n/a")</f>
        <v>0.56095218669271196</v>
      </c>
      <c r="K234" s="76">
        <f>+IF(ISNUMBER(DATA!AJ847),DATA!AJ847,"n/a")</f>
        <v>13550295.26</v>
      </c>
      <c r="L234" s="77">
        <f>+IF(ISNUMBER(DATA!AK847),DATA!AK847,"n/a")</f>
        <v>0.59130748893173501</v>
      </c>
      <c r="R234" s="66"/>
      <c r="S234" s="66"/>
      <c r="T234" s="66"/>
      <c r="U234" s="66"/>
      <c r="V234" s="66"/>
      <c r="W234" s="66"/>
      <c r="X234" s="66"/>
      <c r="Y234" s="66"/>
    </row>
    <row r="235" spans="1:25" x14ac:dyDescent="0.2">
      <c r="A235" s="75" t="s">
        <v>19</v>
      </c>
      <c r="B235" s="66" t="s">
        <v>28</v>
      </c>
      <c r="C235" s="66" t="s">
        <v>0</v>
      </c>
      <c r="D235" s="66" t="s">
        <v>327</v>
      </c>
      <c r="E235" s="76">
        <f>+IF(ISNUMBER(DATA!F848),DATA!F848,"n/a")</f>
        <v>8541365.4800000004</v>
      </c>
      <c r="F235" s="77">
        <f>+IF(ISNUMBER(DATA!G848),DATA!G848,"n/a")</f>
        <v>0.25042468920956301</v>
      </c>
      <c r="G235" s="76">
        <f>+IF(ISNUMBER(DATA!P848),DATA!P848,"n/a")</f>
        <v>26435663.57</v>
      </c>
      <c r="H235" s="77">
        <f>+IF(ISNUMBER(DATA!Q848),DATA!Q848,"n/a")</f>
        <v>0.26515702118845802</v>
      </c>
      <c r="I235" s="76">
        <f>+IF(ISNUMBER(DATA!Z848),DATA!Z848,"n/a")</f>
        <v>51050639.18</v>
      </c>
      <c r="J235" s="77">
        <f>+IF(ISNUMBER(DATA!AA848),DATA!AA848,"n/a")</f>
        <v>0.30066968620670198</v>
      </c>
      <c r="K235" s="76">
        <f>+IF(ISNUMBER(DATA!AJ848),DATA!AJ848,"n/a")</f>
        <v>102743187.84999999</v>
      </c>
      <c r="L235" s="77">
        <f>+IF(ISNUMBER(DATA!AK848),DATA!AK848,"n/a")</f>
        <v>0.30165408296955099</v>
      </c>
      <c r="R235" s="66"/>
      <c r="S235" s="66"/>
      <c r="T235" s="66"/>
      <c r="U235" s="66"/>
      <c r="V235" s="66"/>
      <c r="W235" s="66"/>
      <c r="X235" s="66"/>
      <c r="Y235" s="66"/>
    </row>
    <row r="236" spans="1:25" x14ac:dyDescent="0.2">
      <c r="A236" s="75"/>
      <c r="E236" s="80"/>
      <c r="F236" s="77"/>
      <c r="G236" s="81"/>
      <c r="H236" s="77"/>
      <c r="I236" s="81"/>
      <c r="J236" s="82"/>
      <c r="K236" s="81"/>
      <c r="L236" s="77"/>
      <c r="R236" s="66"/>
      <c r="S236" s="66"/>
      <c r="T236" s="66"/>
      <c r="U236" s="66"/>
      <c r="V236" s="66"/>
      <c r="W236" s="66"/>
      <c r="X236" s="66"/>
      <c r="Y236" s="66"/>
    </row>
    <row r="237" spans="1:25" x14ac:dyDescent="0.2">
      <c r="A237" s="75" t="s">
        <v>19</v>
      </c>
      <c r="B237" s="66" t="s">
        <v>28</v>
      </c>
      <c r="C237" s="66" t="s">
        <v>9</v>
      </c>
      <c r="D237" s="66" t="s">
        <v>319</v>
      </c>
      <c r="E237" s="86">
        <f>+IF(ISNUMBER(DATA!H840),DATA!H840,"n/a")</f>
        <v>120149.05</v>
      </c>
      <c r="F237" s="77">
        <f>+IF(ISNUMBER(DATA!I840),DATA!I840,"n/a")</f>
        <v>0.32008161607833602</v>
      </c>
      <c r="G237" s="86">
        <f>+IF(ISNUMBER(DATA!R840),DATA!R840,"n/a")</f>
        <v>390847.97</v>
      </c>
      <c r="H237" s="77">
        <f>+IF(ISNUMBER(DATA!S840),DATA!S840,"n/a")</f>
        <v>0.40639443752188498</v>
      </c>
      <c r="I237" s="86">
        <f>+IF(ISNUMBER(DATA!AB840),DATA!AB840,"n/a")</f>
        <v>760833.61</v>
      </c>
      <c r="J237" s="77">
        <f>+IF(ISNUMBER(DATA!AC840),DATA!AC840,"n/a")</f>
        <v>0.28068439726859301</v>
      </c>
      <c r="K237" s="86">
        <f>+IF(ISNUMBER(DATA!AL840),DATA!AL840,"n/a")</f>
        <v>1528381.81</v>
      </c>
      <c r="L237" s="77">
        <f>+IF(ISNUMBER(DATA!AM840),DATA!AM840,"n/a")</f>
        <v>0.17047963010749301</v>
      </c>
      <c r="R237" s="66"/>
      <c r="S237" s="66"/>
      <c r="T237" s="66"/>
      <c r="U237" s="66"/>
      <c r="V237" s="66"/>
      <c r="W237" s="66"/>
      <c r="X237" s="66"/>
      <c r="Y237" s="66"/>
    </row>
    <row r="238" spans="1:25" x14ac:dyDescent="0.2">
      <c r="A238" s="75" t="s">
        <v>19</v>
      </c>
      <c r="B238" s="66" t="s">
        <v>28</v>
      </c>
      <c r="C238" s="66" t="s">
        <v>9</v>
      </c>
      <c r="D238" s="66" t="s">
        <v>320</v>
      </c>
      <c r="E238" s="86">
        <f>+IF(ISNUMBER(DATA!H841),DATA!H841,"n/a")</f>
        <v>418961.9</v>
      </c>
      <c r="F238" s="77">
        <f>+IF(ISNUMBER(DATA!I841),DATA!I841,"n/a")</f>
        <v>0.92524375273964299</v>
      </c>
      <c r="G238" s="86">
        <f>+IF(ISNUMBER(DATA!R841),DATA!R841,"n/a")</f>
        <v>1233405.78</v>
      </c>
      <c r="H238" s="77">
        <f>+IF(ISNUMBER(DATA!S841),DATA!S841,"n/a")</f>
        <v>0.59560764675663203</v>
      </c>
      <c r="I238" s="86">
        <f>+IF(ISNUMBER(DATA!AB841),DATA!AB841,"n/a")</f>
        <v>2379123.23</v>
      </c>
      <c r="J238" s="77">
        <f>+IF(ISNUMBER(DATA!AC841),DATA!AC841,"n/a")</f>
        <v>0.55072036355189202</v>
      </c>
      <c r="K238" s="86">
        <f>+IF(ISNUMBER(DATA!AL841),DATA!AL841,"n/a")</f>
        <v>4544243.0599999996</v>
      </c>
      <c r="L238" s="77">
        <f>+IF(ISNUMBER(DATA!AM841),DATA!AM841,"n/a")</f>
        <v>0.46157603290950999</v>
      </c>
      <c r="R238" s="66"/>
      <c r="S238" s="66"/>
      <c r="T238" s="66"/>
      <c r="U238" s="66"/>
      <c r="V238" s="66"/>
      <c r="W238" s="66"/>
      <c r="X238" s="66"/>
      <c r="Y238" s="66"/>
    </row>
    <row r="239" spans="1:25" x14ac:dyDescent="0.2">
      <c r="A239" s="75" t="s">
        <v>19</v>
      </c>
      <c r="B239" s="66" t="s">
        <v>28</v>
      </c>
      <c r="C239" s="66" t="s">
        <v>9</v>
      </c>
      <c r="D239" s="66" t="s">
        <v>321</v>
      </c>
      <c r="E239" s="86">
        <f>+IF(ISNUMBER(DATA!H842),DATA!H842,"n/a")</f>
        <v>205989.09</v>
      </c>
      <c r="F239" s="77">
        <f>+IF(ISNUMBER(DATA!I842),DATA!I842,"n/a")</f>
        <v>0.59805097276807895</v>
      </c>
      <c r="G239" s="86">
        <f>+IF(ISNUMBER(DATA!R842),DATA!R842,"n/a")</f>
        <v>595892.56999999995</v>
      </c>
      <c r="H239" s="77">
        <f>+IF(ISNUMBER(DATA!S842),DATA!S842,"n/a")</f>
        <v>0.54783144526192995</v>
      </c>
      <c r="I239" s="86">
        <f>+IF(ISNUMBER(DATA!AB842),DATA!AB842,"n/a")</f>
        <v>1126236.31</v>
      </c>
      <c r="J239" s="77">
        <f>+IF(ISNUMBER(DATA!AC842),DATA!AC842,"n/a")</f>
        <v>0.57391382729277296</v>
      </c>
      <c r="K239" s="86">
        <f>+IF(ISNUMBER(DATA!AL842),DATA!AL842,"n/a")</f>
        <v>2099657.19</v>
      </c>
      <c r="L239" s="77">
        <f>+IF(ISNUMBER(DATA!AM842),DATA!AM842,"n/a")</f>
        <v>0.54772227719089495</v>
      </c>
      <c r="R239" s="66"/>
      <c r="S239" s="66"/>
      <c r="T239" s="66"/>
      <c r="U239" s="66"/>
      <c r="V239" s="66"/>
      <c r="W239" s="66"/>
      <c r="X239" s="66"/>
      <c r="Y239" s="66"/>
    </row>
    <row r="240" spans="1:25" x14ac:dyDescent="0.2">
      <c r="A240" s="75" t="s">
        <v>19</v>
      </c>
      <c r="B240" s="66" t="s">
        <v>28</v>
      </c>
      <c r="C240" s="66" t="s">
        <v>9</v>
      </c>
      <c r="D240" s="66" t="s">
        <v>322</v>
      </c>
      <c r="E240" s="86">
        <f>+IF(ISNUMBER(DATA!H843),DATA!H843,"n/a")</f>
        <v>377605.62</v>
      </c>
      <c r="F240" s="77">
        <f>+IF(ISNUMBER(DATA!I843),DATA!I843,"n/a")</f>
        <v>0.50226410428358503</v>
      </c>
      <c r="G240" s="86">
        <f>+IF(ISNUMBER(DATA!R843),DATA!R843,"n/a")</f>
        <v>1204735.3899999999</v>
      </c>
      <c r="H240" s="77">
        <f>+IF(ISNUMBER(DATA!S843),DATA!S843,"n/a")</f>
        <v>0.55555399033456998</v>
      </c>
      <c r="I240" s="86">
        <f>+IF(ISNUMBER(DATA!AB843),DATA!AB843,"n/a")</f>
        <v>2408761.2799999998</v>
      </c>
      <c r="J240" s="77">
        <f>+IF(ISNUMBER(DATA!AC843),DATA!AC843,"n/a")</f>
        <v>0.47206314983530001</v>
      </c>
      <c r="K240" s="86">
        <f>+IF(ISNUMBER(DATA!AL843),DATA!AL843,"n/a")</f>
        <v>4882626.8099999996</v>
      </c>
      <c r="L240" s="77">
        <f>+IF(ISNUMBER(DATA!AM843),DATA!AM843,"n/a")</f>
        <v>0.23945506821718801</v>
      </c>
      <c r="R240" s="66"/>
      <c r="S240" s="66"/>
      <c r="T240" s="66"/>
      <c r="U240" s="66"/>
      <c r="V240" s="66"/>
      <c r="W240" s="66"/>
      <c r="X240" s="66"/>
      <c r="Y240" s="66"/>
    </row>
    <row r="241" spans="1:25" x14ac:dyDescent="0.2">
      <c r="A241" s="75" t="s">
        <v>19</v>
      </c>
      <c r="B241" s="66" t="s">
        <v>28</v>
      </c>
      <c r="C241" s="66" t="s">
        <v>9</v>
      </c>
      <c r="D241" s="66" t="s">
        <v>323</v>
      </c>
      <c r="E241" s="86">
        <f>+IF(ISNUMBER(DATA!H844),DATA!H844,"n/a")</f>
        <v>77593.899999999994</v>
      </c>
      <c r="F241" s="77">
        <f>+IF(ISNUMBER(DATA!I844),DATA!I844,"n/a")</f>
        <v>2.1213697342161199E-2</v>
      </c>
      <c r="G241" s="86">
        <f>+IF(ISNUMBER(DATA!R844),DATA!R844,"n/a")</f>
        <v>254367.86</v>
      </c>
      <c r="H241" s="77">
        <f>+IF(ISNUMBER(DATA!S844),DATA!S844,"n/a")</f>
        <v>9.7710001539750194E-2</v>
      </c>
      <c r="I241" s="86">
        <f>+IF(ISNUMBER(DATA!AB844),DATA!AB844,"n/a")</f>
        <v>494265.59999999998</v>
      </c>
      <c r="J241" s="77">
        <f>+IF(ISNUMBER(DATA!AC844),DATA!AC844,"n/a")</f>
        <v>0.25560284766056501</v>
      </c>
      <c r="K241" s="86">
        <f>+IF(ISNUMBER(DATA!AL844),DATA!AL844,"n/a")</f>
        <v>1022771.14</v>
      </c>
      <c r="L241" s="77">
        <f>+IF(ISNUMBER(DATA!AM844),DATA!AM844,"n/a")</f>
        <v>0.39836872977722398</v>
      </c>
      <c r="R241" s="66"/>
      <c r="S241" s="66"/>
      <c r="T241" s="66"/>
      <c r="U241" s="66"/>
      <c r="V241" s="66"/>
      <c r="W241" s="66"/>
      <c r="X241" s="66"/>
      <c r="Y241" s="66"/>
    </row>
    <row r="242" spans="1:25" x14ac:dyDescent="0.2">
      <c r="A242" s="75" t="s">
        <v>19</v>
      </c>
      <c r="B242" s="66" t="s">
        <v>28</v>
      </c>
      <c r="C242" s="66" t="s">
        <v>9</v>
      </c>
      <c r="D242" s="66" t="s">
        <v>324</v>
      </c>
      <c r="E242" s="86">
        <f>+IF(ISNUMBER(DATA!H845),DATA!H845,"n/a")</f>
        <v>164237.54999999999</v>
      </c>
      <c r="F242" s="77">
        <f>+IF(ISNUMBER(DATA!I845),DATA!I845,"n/a")</f>
        <v>0.109854007150367</v>
      </c>
      <c r="G242" s="86">
        <f>+IF(ISNUMBER(DATA!R845),DATA!R845,"n/a")</f>
        <v>498353.77</v>
      </c>
      <c r="H242" s="77">
        <f>+IF(ISNUMBER(DATA!S845),DATA!S845,"n/a")</f>
        <v>0.14937303656985099</v>
      </c>
      <c r="I242" s="86">
        <f>+IF(ISNUMBER(DATA!AB845),DATA!AB845,"n/a")</f>
        <v>954772.39</v>
      </c>
      <c r="J242" s="77">
        <f>+IF(ISNUMBER(DATA!AC845),DATA!AC845,"n/a")</f>
        <v>0.28713520767640099</v>
      </c>
      <c r="K242" s="86">
        <f>+IF(ISNUMBER(DATA!AL845),DATA!AL845,"n/a")</f>
        <v>1833612.65</v>
      </c>
      <c r="L242" s="77">
        <f>+IF(ISNUMBER(DATA!AM845),DATA!AM845,"n/a")</f>
        <v>0.45833293732369901</v>
      </c>
      <c r="R242" s="66"/>
      <c r="S242" s="66"/>
      <c r="T242" s="66"/>
      <c r="U242" s="66"/>
      <c r="V242" s="66"/>
      <c r="W242" s="66"/>
      <c r="X242" s="66"/>
      <c r="Y242" s="66"/>
    </row>
    <row r="243" spans="1:25" x14ac:dyDescent="0.2">
      <c r="A243" s="75" t="s">
        <v>19</v>
      </c>
      <c r="B243" s="66" t="s">
        <v>28</v>
      </c>
      <c r="C243" s="66" t="s">
        <v>9</v>
      </c>
      <c r="D243" s="66" t="s">
        <v>325</v>
      </c>
      <c r="E243" s="86">
        <f>+IF(ISNUMBER(DATA!H846),DATA!H846,"n/a")</f>
        <v>207530.07</v>
      </c>
      <c r="F243" s="77">
        <f>+IF(ISNUMBER(DATA!I846),DATA!I846,"n/a")</f>
        <v>0.202770398957062</v>
      </c>
      <c r="G243" s="86">
        <f>+IF(ISNUMBER(DATA!R846),DATA!R846,"n/a")</f>
        <v>601823.43999999994</v>
      </c>
      <c r="H243" s="77">
        <f>+IF(ISNUMBER(DATA!S846),DATA!S846,"n/a")</f>
        <v>0.122936660927685</v>
      </c>
      <c r="I243" s="86">
        <f>+IF(ISNUMBER(DATA!AB846),DATA!AB846,"n/a")</f>
        <v>1139468.56</v>
      </c>
      <c r="J243" s="77">
        <f>+IF(ISNUMBER(DATA!AC846),DATA!AC846,"n/a")</f>
        <v>0.16921218382057701</v>
      </c>
      <c r="K243" s="86">
        <f>+IF(ISNUMBER(DATA!AL846),DATA!AL846,"n/a")</f>
        <v>2266432.94</v>
      </c>
      <c r="L243" s="77">
        <f>+IF(ISNUMBER(DATA!AM846),DATA!AM846,"n/a")</f>
        <v>0.312731543750148</v>
      </c>
      <c r="R243" s="66"/>
      <c r="S243" s="66"/>
      <c r="T243" s="66"/>
      <c r="U243" s="66"/>
      <c r="V243" s="66"/>
      <c r="W243" s="66"/>
      <c r="X243" s="66"/>
      <c r="Y243" s="66"/>
    </row>
    <row r="244" spans="1:25" x14ac:dyDescent="0.2">
      <c r="A244" s="75" t="s">
        <v>19</v>
      </c>
      <c r="B244" s="66" t="s">
        <v>28</v>
      </c>
      <c r="C244" s="66" t="s">
        <v>9</v>
      </c>
      <c r="D244" s="66" t="s">
        <v>326</v>
      </c>
      <c r="E244" s="86">
        <f>+IF(ISNUMBER(DATA!H847),DATA!H847,"n/a")</f>
        <v>248246.1</v>
      </c>
      <c r="F244" s="77">
        <f>+IF(ISNUMBER(DATA!I847),DATA!I847,"n/a")</f>
        <v>0.13854078193319999</v>
      </c>
      <c r="G244" s="86">
        <f>+IF(ISNUMBER(DATA!R847),DATA!R847,"n/a")</f>
        <v>779897.49</v>
      </c>
      <c r="H244" s="77">
        <f>+IF(ISNUMBER(DATA!S847),DATA!S847,"n/a")</f>
        <v>0.30525813190232298</v>
      </c>
      <c r="I244" s="86">
        <f>+IF(ISNUMBER(DATA!AB847),DATA!AB847,"n/a")</f>
        <v>1504798.24</v>
      </c>
      <c r="J244" s="77">
        <f>+IF(ISNUMBER(DATA!AC847),DATA!AC847,"n/a")</f>
        <v>0.43202346617955001</v>
      </c>
      <c r="K244" s="86">
        <f>+IF(ISNUMBER(DATA!AL847),DATA!AL847,"n/a")</f>
        <v>2914149.88</v>
      </c>
      <c r="L244" s="77">
        <f>+IF(ISNUMBER(DATA!AM847),DATA!AM847,"n/a")</f>
        <v>0.46622700433174302</v>
      </c>
      <c r="R244" s="66"/>
      <c r="S244" s="66"/>
      <c r="T244" s="66"/>
      <c r="U244" s="66"/>
      <c r="V244" s="66"/>
      <c r="W244" s="66"/>
      <c r="X244" s="66"/>
      <c r="Y244" s="66"/>
    </row>
    <row r="245" spans="1:25" x14ac:dyDescent="0.2">
      <c r="A245" s="75" t="s">
        <v>19</v>
      </c>
      <c r="B245" s="66" t="s">
        <v>28</v>
      </c>
      <c r="C245" s="66" t="s">
        <v>9</v>
      </c>
      <c r="D245" s="66" t="s">
        <v>327</v>
      </c>
      <c r="E245" s="86">
        <f>+IF(ISNUMBER(DATA!H848),DATA!H848,"n/a")</f>
        <v>1820313.05</v>
      </c>
      <c r="F245" s="77">
        <f>+IF(ISNUMBER(DATA!I848),DATA!I848,"n/a")</f>
        <v>0.39655110891984102</v>
      </c>
      <c r="G245" s="86">
        <f>+IF(ISNUMBER(DATA!R848),DATA!R848,"n/a")</f>
        <v>5559323.7199999997</v>
      </c>
      <c r="H245" s="77">
        <f>+IF(ISNUMBER(DATA!S848),DATA!S848,"n/a")</f>
        <v>0.38666868060727899</v>
      </c>
      <c r="I245" s="86">
        <f>+IF(ISNUMBER(DATA!AB848),DATA!AB848,"n/a")</f>
        <v>10768258.130000001</v>
      </c>
      <c r="J245" s="77">
        <f>+IF(ISNUMBER(DATA!AC848),DATA!AC848,"n/a")</f>
        <v>0.40927749950034897</v>
      </c>
      <c r="K245" s="86">
        <f>+IF(ISNUMBER(DATA!AL848),DATA!AL848,"n/a")</f>
        <v>21091873.140000001</v>
      </c>
      <c r="L245" s="77">
        <f>+IF(ISNUMBER(DATA!AM848),DATA!AM848,"n/a")</f>
        <v>0.36839275665548599</v>
      </c>
      <c r="R245" s="66"/>
      <c r="S245" s="66"/>
      <c r="T245" s="66"/>
      <c r="U245" s="66"/>
      <c r="V245" s="66"/>
      <c r="W245" s="66"/>
      <c r="X245" s="66"/>
      <c r="Y245" s="66"/>
    </row>
    <row r="246" spans="1:25" x14ac:dyDescent="0.2">
      <c r="A246" s="75"/>
      <c r="E246" s="80"/>
      <c r="F246" s="77"/>
      <c r="G246" s="81"/>
      <c r="H246" s="77"/>
      <c r="I246" s="81"/>
      <c r="J246" s="82"/>
      <c r="K246" s="81"/>
      <c r="L246" s="77"/>
      <c r="R246" s="66"/>
      <c r="S246" s="66"/>
      <c r="T246" s="66"/>
      <c r="U246" s="66"/>
      <c r="V246" s="66"/>
      <c r="W246" s="66"/>
      <c r="X246" s="66"/>
      <c r="Y246" s="66"/>
    </row>
    <row r="247" spans="1:25" x14ac:dyDescent="0.2">
      <c r="A247" s="75" t="s">
        <v>19</v>
      </c>
      <c r="B247" s="66" t="s">
        <v>28</v>
      </c>
      <c r="C247" s="66" t="s">
        <v>25</v>
      </c>
      <c r="D247" s="66" t="s">
        <v>319</v>
      </c>
      <c r="E247" s="86">
        <f>+IF(ISNUMBER(DATA!J840),DATA!J840,"n/a")</f>
        <v>232198.27</v>
      </c>
      <c r="F247" s="77">
        <f>+IF(ISNUMBER(DATA!K840),DATA!K840,"n/a")</f>
        <v>0.267647468434005</v>
      </c>
      <c r="G247" s="86">
        <f>+IF(ISNUMBER(DATA!T840),DATA!T840,"n/a")</f>
        <v>755763.58</v>
      </c>
      <c r="H247" s="77">
        <f>+IF(ISNUMBER(DATA!U840),DATA!U840,"n/a")</f>
        <v>0.35394397644418102</v>
      </c>
      <c r="I247" s="86">
        <f>+IF(ISNUMBER(DATA!AD840),DATA!AD840,"n/a")</f>
        <v>1474023.76</v>
      </c>
      <c r="J247" s="77">
        <f>+IF(ISNUMBER(DATA!AE840),DATA!AE840,"n/a")</f>
        <v>0.24608714443520899</v>
      </c>
      <c r="K247" s="86">
        <f>+IF(ISNUMBER(DATA!AN840),DATA!AN840,"n/a")</f>
        <v>3013482.01</v>
      </c>
      <c r="L247" s="77">
        <f>+IF(ISNUMBER(DATA!AO840),DATA!AO840,"n/a")</f>
        <v>0.16640052435890201</v>
      </c>
      <c r="R247" s="66"/>
      <c r="S247" s="66"/>
      <c r="T247" s="66"/>
      <c r="U247" s="66"/>
      <c r="V247" s="66"/>
      <c r="W247" s="66"/>
      <c r="X247" s="66"/>
      <c r="Y247" s="66"/>
    </row>
    <row r="248" spans="1:25" x14ac:dyDescent="0.2">
      <c r="A248" s="75" t="s">
        <v>19</v>
      </c>
      <c r="B248" s="66" t="s">
        <v>28</v>
      </c>
      <c r="C248" s="66" t="s">
        <v>25</v>
      </c>
      <c r="D248" s="66" t="s">
        <v>320</v>
      </c>
      <c r="E248" s="86">
        <f>+IF(ISNUMBER(DATA!J841),DATA!J841,"n/a")</f>
        <v>720407.35</v>
      </c>
      <c r="F248" s="77">
        <f>+IF(ISNUMBER(DATA!K841),DATA!K841,"n/a")</f>
        <v>0.82475834420118199</v>
      </c>
      <c r="G248" s="86">
        <f>+IF(ISNUMBER(DATA!T841),DATA!T841,"n/a")</f>
        <v>2140565.87</v>
      </c>
      <c r="H248" s="77">
        <f>+IF(ISNUMBER(DATA!U841),DATA!U841,"n/a")</f>
        <v>0.55683541355927402</v>
      </c>
      <c r="I248" s="86">
        <f>+IF(ISNUMBER(DATA!AD841),DATA!AD841,"n/a")</f>
        <v>4149976.5</v>
      </c>
      <c r="J248" s="77">
        <f>+IF(ISNUMBER(DATA!AE841),DATA!AE841,"n/a")</f>
        <v>0.52672035852512</v>
      </c>
      <c r="K248" s="86">
        <f>+IF(ISNUMBER(DATA!AN841),DATA!AN841,"n/a")</f>
        <v>8008326.8300000001</v>
      </c>
      <c r="L248" s="77">
        <f>+IF(ISNUMBER(DATA!AO841),DATA!AO841,"n/a")</f>
        <v>0.429783438123512</v>
      </c>
      <c r="R248" s="66"/>
      <c r="S248" s="66"/>
      <c r="T248" s="66"/>
      <c r="U248" s="66"/>
      <c r="V248" s="66"/>
      <c r="W248" s="66"/>
      <c r="X248" s="66"/>
      <c r="Y248" s="66"/>
    </row>
    <row r="249" spans="1:25" x14ac:dyDescent="0.2">
      <c r="A249" s="75" t="s">
        <v>19</v>
      </c>
      <c r="B249" s="66" t="s">
        <v>28</v>
      </c>
      <c r="C249" s="66" t="s">
        <v>25</v>
      </c>
      <c r="D249" s="66" t="s">
        <v>321</v>
      </c>
      <c r="E249" s="86">
        <f>+IF(ISNUMBER(DATA!J842),DATA!J842,"n/a")</f>
        <v>344793.61</v>
      </c>
      <c r="F249" s="77">
        <f>+IF(ISNUMBER(DATA!K842),DATA!K842,"n/a")</f>
        <v>0.40878962095052801</v>
      </c>
      <c r="G249" s="86">
        <f>+IF(ISNUMBER(DATA!T842),DATA!T842,"n/a")</f>
        <v>1006573.66</v>
      </c>
      <c r="H249" s="77">
        <f>+IF(ISNUMBER(DATA!U842),DATA!U842,"n/a")</f>
        <v>0.37302445412904101</v>
      </c>
      <c r="I249" s="86">
        <f>+IF(ISNUMBER(DATA!AD842),DATA!AD842,"n/a")</f>
        <v>1937594.69</v>
      </c>
      <c r="J249" s="77">
        <f>+IF(ISNUMBER(DATA!AE842),DATA!AE842,"n/a")</f>
        <v>0.40730927032223402</v>
      </c>
      <c r="K249" s="86">
        <f>+IF(ISNUMBER(DATA!AN842),DATA!AN842,"n/a")</f>
        <v>3788874.95</v>
      </c>
      <c r="L249" s="77">
        <f>+IF(ISNUMBER(DATA!AO842),DATA!AO842,"n/a")</f>
        <v>0.39606021457648899</v>
      </c>
      <c r="R249" s="66"/>
      <c r="S249" s="66"/>
      <c r="T249" s="66"/>
      <c r="U249" s="66"/>
      <c r="V249" s="66"/>
      <c r="W249" s="66"/>
      <c r="X249" s="66"/>
      <c r="Y249" s="66"/>
    </row>
    <row r="250" spans="1:25" x14ac:dyDescent="0.2">
      <c r="A250" s="75" t="s">
        <v>19</v>
      </c>
      <c r="B250" s="66" t="s">
        <v>28</v>
      </c>
      <c r="C250" s="66" t="s">
        <v>25</v>
      </c>
      <c r="D250" s="66" t="s">
        <v>322</v>
      </c>
      <c r="E250" s="86">
        <f>+IF(ISNUMBER(DATA!J843),DATA!J843,"n/a")</f>
        <v>468161.32</v>
      </c>
      <c r="F250" s="77">
        <f>+IF(ISNUMBER(DATA!K843),DATA!K843,"n/a")</f>
        <v>0.29342856649502902</v>
      </c>
      <c r="G250" s="86">
        <f>+IF(ISNUMBER(DATA!T843),DATA!T843,"n/a")</f>
        <v>1492903.05</v>
      </c>
      <c r="H250" s="77">
        <f>+IF(ISNUMBER(DATA!U843),DATA!U843,"n/a")</f>
        <v>0.30708048843192798</v>
      </c>
      <c r="I250" s="86">
        <f>+IF(ISNUMBER(DATA!AD843),DATA!AD843,"n/a")</f>
        <v>3003281.06</v>
      </c>
      <c r="J250" s="77">
        <f>+IF(ISNUMBER(DATA!AE843),DATA!AE843,"n/a")</f>
        <v>0.237965038101909</v>
      </c>
      <c r="K250" s="86">
        <f>+IF(ISNUMBER(DATA!AN843),DATA!AN843,"n/a")</f>
        <v>6288909.9199999999</v>
      </c>
      <c r="L250" s="77">
        <f>+IF(ISNUMBER(DATA!AO843),DATA!AO843,"n/a")</f>
        <v>8.5712554093502605E-2</v>
      </c>
      <c r="R250" s="66"/>
      <c r="S250" s="66"/>
      <c r="T250" s="66"/>
      <c r="U250" s="66"/>
      <c r="V250" s="66"/>
      <c r="W250" s="66"/>
      <c r="X250" s="66"/>
      <c r="Y250" s="66"/>
    </row>
    <row r="251" spans="1:25" x14ac:dyDescent="0.2">
      <c r="A251" s="75" t="s">
        <v>19</v>
      </c>
      <c r="B251" s="66" t="s">
        <v>28</v>
      </c>
      <c r="C251" s="66" t="s">
        <v>25</v>
      </c>
      <c r="D251" s="66" t="s">
        <v>323</v>
      </c>
      <c r="E251" s="86">
        <f>+IF(ISNUMBER(DATA!J844),DATA!J844,"n/a")</f>
        <v>143410.13</v>
      </c>
      <c r="F251" s="77">
        <f>+IF(ISNUMBER(DATA!K844),DATA!K844,"n/a")</f>
        <v>6.1608616899459703E-3</v>
      </c>
      <c r="G251" s="86">
        <f>+IF(ISNUMBER(DATA!T844),DATA!T844,"n/a")</f>
        <v>465189.06</v>
      </c>
      <c r="H251" s="77">
        <f>+IF(ISNUMBER(DATA!U844),DATA!U844,"n/a")</f>
        <v>7.0895156806495302E-2</v>
      </c>
      <c r="I251" s="86">
        <f>+IF(ISNUMBER(DATA!AD844),DATA!AD844,"n/a")</f>
        <v>904744.84</v>
      </c>
      <c r="J251" s="77">
        <f>+IF(ISNUMBER(DATA!AE844),DATA!AE844,"n/a")</f>
        <v>0.213325236852897</v>
      </c>
      <c r="K251" s="86">
        <f>+IF(ISNUMBER(DATA!AN844),DATA!AN844,"n/a")</f>
        <v>1916901.17</v>
      </c>
      <c r="L251" s="77">
        <f>+IF(ISNUMBER(DATA!AO844),DATA!AO844,"n/a")</f>
        <v>0.32156061784027701</v>
      </c>
      <c r="R251" s="66"/>
      <c r="S251" s="66"/>
      <c r="T251" s="66"/>
      <c r="U251" s="66"/>
      <c r="V251" s="66"/>
      <c r="W251" s="66"/>
      <c r="X251" s="66"/>
      <c r="Y251" s="66"/>
    </row>
    <row r="252" spans="1:25" x14ac:dyDescent="0.2">
      <c r="A252" s="75" t="s">
        <v>19</v>
      </c>
      <c r="B252" s="66" t="s">
        <v>28</v>
      </c>
      <c r="C252" s="66" t="s">
        <v>25</v>
      </c>
      <c r="D252" s="66" t="s">
        <v>324</v>
      </c>
      <c r="E252" s="86">
        <f>+IF(ISNUMBER(DATA!J845),DATA!J845,"n/a")</f>
        <v>280991.63</v>
      </c>
      <c r="F252" s="77">
        <f>+IF(ISNUMBER(DATA!K845),DATA!K845,"n/a")</f>
        <v>0.129147318894444</v>
      </c>
      <c r="G252" s="86">
        <f>+IF(ISNUMBER(DATA!T845),DATA!T845,"n/a")</f>
        <v>847648.26</v>
      </c>
      <c r="H252" s="77">
        <f>+IF(ISNUMBER(DATA!U845),DATA!U845,"n/a")</f>
        <v>0.166558323019528</v>
      </c>
      <c r="I252" s="86">
        <f>+IF(ISNUMBER(DATA!AD845),DATA!AD845,"n/a")</f>
        <v>1628406.27</v>
      </c>
      <c r="J252" s="77">
        <f>+IF(ISNUMBER(DATA!AE845),DATA!AE845,"n/a")</f>
        <v>0.32454841341241802</v>
      </c>
      <c r="K252" s="86">
        <f>+IF(ISNUMBER(DATA!AN845),DATA!AN845,"n/a")</f>
        <v>3108463.47</v>
      </c>
      <c r="L252" s="77">
        <f>+IF(ISNUMBER(DATA!AO845),DATA!AO845,"n/a")</f>
        <v>0.47218292474026702</v>
      </c>
      <c r="R252" s="66"/>
      <c r="S252" s="66"/>
      <c r="T252" s="66"/>
      <c r="U252" s="66"/>
      <c r="V252" s="66"/>
      <c r="W252" s="66"/>
      <c r="X252" s="66"/>
      <c r="Y252" s="66"/>
    </row>
    <row r="253" spans="1:25" x14ac:dyDescent="0.2">
      <c r="A253" s="75" t="s">
        <v>19</v>
      </c>
      <c r="B253" s="66" t="s">
        <v>28</v>
      </c>
      <c r="C253" s="66" t="s">
        <v>25</v>
      </c>
      <c r="D253" s="66" t="s">
        <v>325</v>
      </c>
      <c r="E253" s="86">
        <f>+IF(ISNUMBER(DATA!J846),DATA!J846,"n/a")</f>
        <v>381102.32</v>
      </c>
      <c r="F253" s="77">
        <f>+IF(ISNUMBER(DATA!K846),DATA!K846,"n/a")</f>
        <v>0.15598112550017301</v>
      </c>
      <c r="G253" s="86">
        <f>+IF(ISNUMBER(DATA!T846),DATA!T846,"n/a")</f>
        <v>1097075.76</v>
      </c>
      <c r="H253" s="77">
        <f>+IF(ISNUMBER(DATA!U846),DATA!U846,"n/a")</f>
        <v>4.8958883154126498E-2</v>
      </c>
      <c r="I253" s="86">
        <f>+IF(ISNUMBER(DATA!AD846),DATA!AD846,"n/a")</f>
        <v>2083712.66</v>
      </c>
      <c r="J253" s="77">
        <f>+IF(ISNUMBER(DATA!AE846),DATA!AE846,"n/a")</f>
        <v>8.79940789087231E-2</v>
      </c>
      <c r="K253" s="86">
        <f>+IF(ISNUMBER(DATA!AN846),DATA!AN846,"n/a")</f>
        <v>4229847.08</v>
      </c>
      <c r="L253" s="77">
        <f>+IF(ISNUMBER(DATA!AO846),DATA!AO846,"n/a")</f>
        <v>0.17307042013000401</v>
      </c>
      <c r="R253" s="66"/>
      <c r="S253" s="66"/>
      <c r="T253" s="66"/>
      <c r="U253" s="66"/>
      <c r="V253" s="66"/>
      <c r="W253" s="66"/>
      <c r="X253" s="66"/>
      <c r="Y253" s="66"/>
    </row>
    <row r="254" spans="1:25" x14ac:dyDescent="0.2">
      <c r="A254" s="75" t="s">
        <v>19</v>
      </c>
      <c r="B254" s="66" t="s">
        <v>28</v>
      </c>
      <c r="C254" s="66" t="s">
        <v>25</v>
      </c>
      <c r="D254" s="66" t="s">
        <v>326</v>
      </c>
      <c r="E254" s="86">
        <f>+IF(ISNUMBER(DATA!J847),DATA!J847,"n/a")</f>
        <v>383007.17</v>
      </c>
      <c r="F254" s="77">
        <f>+IF(ISNUMBER(DATA!K847),DATA!K847,"n/a")</f>
        <v>0.17657783352884199</v>
      </c>
      <c r="G254" s="86">
        <f>+IF(ISNUMBER(DATA!T847),DATA!T847,"n/a")</f>
        <v>1210724.33</v>
      </c>
      <c r="H254" s="77">
        <f>+IF(ISNUMBER(DATA!U847),DATA!U847,"n/a")</f>
        <v>0.39620573867659198</v>
      </c>
      <c r="I254" s="86">
        <f>+IF(ISNUMBER(DATA!AD847),DATA!AD847,"n/a")</f>
        <v>2328275.15</v>
      </c>
      <c r="J254" s="77">
        <f>+IF(ISNUMBER(DATA!AE847),DATA!AE847,"n/a")</f>
        <v>0.60287594523394294</v>
      </c>
      <c r="K254" s="86">
        <f>+IF(ISNUMBER(DATA!AN847),DATA!AN847,"n/a")</f>
        <v>4482672.74</v>
      </c>
      <c r="L254" s="77">
        <f>+IF(ISNUMBER(DATA!AO847),DATA!AO847,"n/a")</f>
        <v>0.67690807081081905</v>
      </c>
      <c r="R254" s="66"/>
      <c r="S254" s="66"/>
      <c r="T254" s="66"/>
      <c r="U254" s="66"/>
      <c r="V254" s="66"/>
      <c r="W254" s="66"/>
      <c r="X254" s="66"/>
      <c r="Y254" s="66"/>
    </row>
    <row r="255" spans="1:25" x14ac:dyDescent="0.2">
      <c r="A255" s="75" t="s">
        <v>19</v>
      </c>
      <c r="B255" s="66" t="s">
        <v>28</v>
      </c>
      <c r="C255" s="66" t="s">
        <v>25</v>
      </c>
      <c r="D255" s="66" t="s">
        <v>327</v>
      </c>
      <c r="E255" s="86">
        <f>+IF(ISNUMBER(DATA!J848),DATA!J848,"n/a")</f>
        <v>2954071.85</v>
      </c>
      <c r="F255" s="77">
        <f>+IF(ISNUMBER(DATA!K848),DATA!K848,"n/a")</f>
        <v>0.32394960487340002</v>
      </c>
      <c r="G255" s="86">
        <f>+IF(ISNUMBER(DATA!T848),DATA!T848,"n/a")</f>
        <v>9016443.6899999995</v>
      </c>
      <c r="H255" s="77">
        <f>+IF(ISNUMBER(DATA!U848),DATA!U848,"n/a")</f>
        <v>0.31006229279402497</v>
      </c>
      <c r="I255" s="86">
        <f>+IF(ISNUMBER(DATA!AD848),DATA!AD848,"n/a")</f>
        <v>17510014.920000002</v>
      </c>
      <c r="J255" s="77">
        <f>+IF(ISNUMBER(DATA!AE848),DATA!AE848,"n/a")</f>
        <v>0.34209588085915799</v>
      </c>
      <c r="K255" s="86">
        <f>+IF(ISNUMBER(DATA!AN848),DATA!AN848,"n/a")</f>
        <v>34837478.469999999</v>
      </c>
      <c r="L255" s="77">
        <f>+IF(ISNUMBER(DATA!AO848),DATA!AO848,"n/a")</f>
        <v>0.31303770357069799</v>
      </c>
      <c r="R255" s="66"/>
      <c r="S255" s="66"/>
      <c r="T255" s="66"/>
      <c r="U255" s="66"/>
      <c r="V255" s="66"/>
      <c r="W255" s="66"/>
      <c r="X255" s="66"/>
      <c r="Y255" s="66"/>
    </row>
    <row r="256" spans="1:25" x14ac:dyDescent="0.2">
      <c r="A256" s="75"/>
      <c r="E256" s="80"/>
      <c r="F256" s="77"/>
      <c r="G256" s="81"/>
      <c r="H256" s="77"/>
      <c r="I256" s="81"/>
      <c r="J256" s="82"/>
      <c r="K256" s="81"/>
      <c r="L256" s="77"/>
      <c r="R256" s="66"/>
      <c r="S256" s="66"/>
      <c r="T256" s="66"/>
      <c r="U256" s="66"/>
      <c r="V256" s="66"/>
      <c r="W256" s="66"/>
      <c r="X256" s="66"/>
      <c r="Y256" s="66"/>
    </row>
    <row r="257" spans="1:25" x14ac:dyDescent="0.2">
      <c r="A257" s="75" t="s">
        <v>19</v>
      </c>
      <c r="B257" s="66" t="s">
        <v>28</v>
      </c>
      <c r="C257" s="66" t="s">
        <v>10</v>
      </c>
      <c r="D257" s="66" t="s">
        <v>319</v>
      </c>
      <c r="E257" s="87">
        <f>+IF(ISNUMBER(DATA!L840),DATA!L840,"n/a")</f>
        <v>6.2131511651569404</v>
      </c>
      <c r="F257" s="77">
        <f>+IF(ISNUMBER(DATA!M840),DATA!M840,"n/a")</f>
        <v>-4.7195443325668697E-2</v>
      </c>
      <c r="G257" s="87">
        <f>+IF(ISNUMBER(DATA!V840),DATA!V840,"n/a")</f>
        <v>6.2345383807417498</v>
      </c>
      <c r="H257" s="77">
        <f>+IF(ISNUMBER(DATA!W840),DATA!W840,"n/a")</f>
        <v>-4.4245095666289501E-2</v>
      </c>
      <c r="I257" s="87">
        <f>+IF(ISNUMBER(DATA!AF840),DATA!AF840,"n/a")</f>
        <v>6.2353149593378197</v>
      </c>
      <c r="J257" s="77">
        <f>+IF(ISNUMBER(DATA!AG840),DATA!AG840,"n/a")</f>
        <v>1.6342170794053999E-2</v>
      </c>
      <c r="K257" s="87">
        <f>+IF(ISNUMBER(DATA!AP840),DATA!AP840,"n/a")</f>
        <v>6.2167612554875902</v>
      </c>
      <c r="L257" s="77">
        <f>+IF(ISNUMBER(DATA!AQ840),DATA!AQ840,"n/a")</f>
        <v>6.5530124916098997E-2</v>
      </c>
      <c r="R257" s="66"/>
      <c r="S257" s="66"/>
      <c r="T257" s="66"/>
      <c r="U257" s="66"/>
      <c r="V257" s="66"/>
      <c r="W257" s="66"/>
      <c r="X257" s="66"/>
      <c r="Y257" s="66"/>
    </row>
    <row r="258" spans="1:25" x14ac:dyDescent="0.2">
      <c r="A258" s="75" t="s">
        <v>19</v>
      </c>
      <c r="B258" s="66" t="s">
        <v>28</v>
      </c>
      <c r="C258" s="66" t="s">
        <v>10</v>
      </c>
      <c r="D258" s="66" t="s">
        <v>320</v>
      </c>
      <c r="E258" s="87">
        <f>+IF(ISNUMBER(DATA!L841),DATA!L841,"n/a")</f>
        <v>3.6584859148290101</v>
      </c>
      <c r="F258" s="77">
        <f>+IF(ISNUMBER(DATA!M841),DATA!M841,"n/a")</f>
        <v>-0.199919339086464</v>
      </c>
      <c r="G258" s="87">
        <f>+IF(ISNUMBER(DATA!V841),DATA!V841,"n/a")</f>
        <v>3.8024821806818498</v>
      </c>
      <c r="H258" s="77">
        <f>+IF(ISNUMBER(DATA!W841),DATA!W841,"n/a")</f>
        <v>-0.111130988608385</v>
      </c>
      <c r="I258" s="87">
        <f>+IF(ISNUMBER(DATA!AF841),DATA!AF841,"n/a")</f>
        <v>3.7578348137939899</v>
      </c>
      <c r="J258" s="77">
        <f>+IF(ISNUMBER(DATA!AG841),DATA!AG841,"n/a")</f>
        <v>-7.0979172353577993E-2</v>
      </c>
      <c r="K258" s="87">
        <f>+IF(ISNUMBER(DATA!AP841),DATA!AP841,"n/a")</f>
        <v>3.93566902647148</v>
      </c>
      <c r="L258" s="77">
        <f>+IF(ISNUMBER(DATA!AQ841),DATA!AQ841,"n/a")</f>
        <v>1.04584430633254E-2</v>
      </c>
      <c r="R258" s="66"/>
      <c r="S258" s="66"/>
      <c r="T258" s="66"/>
      <c r="U258" s="66"/>
      <c r="V258" s="66"/>
      <c r="W258" s="66"/>
      <c r="X258" s="66"/>
      <c r="Y258" s="66"/>
    </row>
    <row r="259" spans="1:25" x14ac:dyDescent="0.2">
      <c r="A259" s="75" t="s">
        <v>19</v>
      </c>
      <c r="B259" s="66" t="s">
        <v>28</v>
      </c>
      <c r="C259" s="66" t="s">
        <v>10</v>
      </c>
      <c r="D259" s="66" t="s">
        <v>321</v>
      </c>
      <c r="E259" s="87">
        <f>+IF(ISNUMBER(DATA!L842),DATA!L842,"n/a")</f>
        <v>5.1010120972911697</v>
      </c>
      <c r="F259" s="77">
        <f>+IF(ISNUMBER(DATA!M842),DATA!M842,"n/a")</f>
        <v>-0.17550608599172801</v>
      </c>
      <c r="G259" s="87">
        <f>+IF(ISNUMBER(DATA!V842),DATA!V842,"n/a")</f>
        <v>5.2157954243329501</v>
      </c>
      <c r="H259" s="77">
        <f>+IF(ISNUMBER(DATA!W842),DATA!W842,"n/a")</f>
        <v>-0.15404162943976299</v>
      </c>
      <c r="I259" s="87">
        <f>+IF(ISNUMBER(DATA!AF842),DATA!AF842,"n/a")</f>
        <v>5.2948605874729804</v>
      </c>
      <c r="J259" s="77">
        <f>+IF(ISNUMBER(DATA!AG842),DATA!AG842,"n/a")</f>
        <v>-0.14095320197747799</v>
      </c>
      <c r="K259" s="87">
        <f>+IF(ISNUMBER(DATA!AP842),DATA!AP842,"n/a")</f>
        <v>5.6356901194904099</v>
      </c>
      <c r="L259" s="77">
        <f>+IF(ISNUMBER(DATA!AQ842),DATA!AQ842,"n/a")</f>
        <v>-0.108219120039202</v>
      </c>
      <c r="R259" s="66"/>
      <c r="S259" s="66"/>
      <c r="T259" s="66"/>
      <c r="U259" s="66"/>
      <c r="V259" s="66"/>
      <c r="W259" s="66"/>
      <c r="X259" s="66"/>
      <c r="Y259" s="66"/>
    </row>
    <row r="260" spans="1:25" x14ac:dyDescent="0.2">
      <c r="A260" s="75" t="s">
        <v>19</v>
      </c>
      <c r="B260" s="66" t="s">
        <v>28</v>
      </c>
      <c r="C260" s="66" t="s">
        <v>10</v>
      </c>
      <c r="D260" s="66" t="s">
        <v>322</v>
      </c>
      <c r="E260" s="87">
        <f>+IF(ISNUMBER(DATA!L843),DATA!L843,"n/a")</f>
        <v>3.8917480094708301</v>
      </c>
      <c r="F260" s="77">
        <f>+IF(ISNUMBER(DATA!M843),DATA!M843,"n/a")</f>
        <v>-0.16958126891724601</v>
      </c>
      <c r="G260" s="87">
        <f>+IF(ISNUMBER(DATA!V843),DATA!V843,"n/a")</f>
        <v>3.9122194210630798</v>
      </c>
      <c r="H260" s="77">
        <f>+IF(ISNUMBER(DATA!W843),DATA!W843,"n/a")</f>
        <v>-0.190261874739167</v>
      </c>
      <c r="I260" s="87">
        <f>+IF(ISNUMBER(DATA!AF843),DATA!AF843,"n/a")</f>
        <v>3.9006796098947598</v>
      </c>
      <c r="J260" s="77">
        <f>+IF(ISNUMBER(DATA!AG843),DATA!AG843,"n/a")</f>
        <v>-0.194194308114081</v>
      </c>
      <c r="K260" s="87">
        <f>+IF(ISNUMBER(DATA!AP843),DATA!AP843,"n/a")</f>
        <v>4.1333469268358796</v>
      </c>
      <c r="L260" s="77">
        <f>+IF(ISNUMBER(DATA!AQ843),DATA!AQ843,"n/a")</f>
        <v>-0.13402352642759999</v>
      </c>
      <c r="R260" s="66"/>
      <c r="S260" s="66"/>
      <c r="T260" s="66"/>
      <c r="U260" s="66"/>
      <c r="V260" s="66"/>
      <c r="W260" s="66"/>
      <c r="X260" s="66"/>
      <c r="Y260" s="66"/>
    </row>
    <row r="261" spans="1:25" x14ac:dyDescent="0.2">
      <c r="A261" s="75" t="s">
        <v>19</v>
      </c>
      <c r="B261" s="66" t="s">
        <v>28</v>
      </c>
      <c r="C261" s="66" t="s">
        <v>10</v>
      </c>
      <c r="D261" s="66" t="s">
        <v>323</v>
      </c>
      <c r="E261" s="87">
        <f>+IF(ISNUMBER(DATA!L844),DATA!L844,"n/a")</f>
        <v>6.1754722987245101</v>
      </c>
      <c r="F261" s="77">
        <f>+IF(ISNUMBER(DATA!M844),DATA!M844,"n/a")</f>
        <v>3.3161810640282202E-2</v>
      </c>
      <c r="G261" s="87">
        <f>+IF(ISNUMBER(DATA!V844),DATA!V844,"n/a")</f>
        <v>6.0658089430009001</v>
      </c>
      <c r="H261" s="77">
        <f>+IF(ISNUMBER(DATA!W844),DATA!W844,"n/a")</f>
        <v>1.4681694243606399E-2</v>
      </c>
      <c r="I261" s="87">
        <f>+IF(ISNUMBER(DATA!AF844),DATA!AF844,"n/a")</f>
        <v>6.0583227317458501</v>
      </c>
      <c r="J261" s="77">
        <f>+IF(ISNUMBER(DATA!AG844),DATA!AG844,"n/a")</f>
        <v>-2.7729963513828402E-3</v>
      </c>
      <c r="K261" s="87">
        <f>+IF(ISNUMBER(DATA!AP844),DATA!AP844,"n/a")</f>
        <v>6.1047671720576702</v>
      </c>
      <c r="L261" s="77">
        <f>+IF(ISNUMBER(DATA!AQ844),DATA!AQ844,"n/a")</f>
        <v>-2.5134155979778101E-2</v>
      </c>
      <c r="R261" s="66"/>
      <c r="S261" s="66"/>
      <c r="T261" s="66"/>
      <c r="U261" s="66"/>
      <c r="V261" s="66"/>
      <c r="W261" s="66"/>
      <c r="X261" s="66"/>
      <c r="Y261" s="66"/>
    </row>
    <row r="262" spans="1:25" x14ac:dyDescent="0.2">
      <c r="A262" s="75" t="s">
        <v>19</v>
      </c>
      <c r="B262" s="66" t="s">
        <v>28</v>
      </c>
      <c r="C262" s="66" t="s">
        <v>10</v>
      </c>
      <c r="D262" s="66" t="s">
        <v>324</v>
      </c>
      <c r="E262" s="87">
        <f>+IF(ISNUMBER(DATA!L845),DATA!L845,"n/a")</f>
        <v>5.3267629114048498</v>
      </c>
      <c r="F262" s="77">
        <f>+IF(ISNUMBER(DATA!M845),DATA!M845,"n/a")</f>
        <v>3.2225111775953899E-2</v>
      </c>
      <c r="G262" s="87">
        <f>+IF(ISNUMBER(DATA!V845),DATA!V845,"n/a")</f>
        <v>5.3142487514441799</v>
      </c>
      <c r="H262" s="77">
        <f>+IF(ISNUMBER(DATA!W845),DATA!W845,"n/a")</f>
        <v>1.4670356184084301E-2</v>
      </c>
      <c r="I262" s="87">
        <f>+IF(ISNUMBER(DATA!AF845),DATA!AF845,"n/a")</f>
        <v>5.28562612708145</v>
      </c>
      <c r="J262" s="77">
        <f>+IF(ISNUMBER(DATA!AG845),DATA!AG845,"n/a")</f>
        <v>7.2184948243556799E-3</v>
      </c>
      <c r="K262" s="87">
        <f>+IF(ISNUMBER(DATA!AP845),DATA!AP845,"n/a")</f>
        <v>5.2818051293439803</v>
      </c>
      <c r="L262" s="77">
        <f>+IF(ISNUMBER(DATA!AQ845),DATA!AQ845,"n/a")</f>
        <v>-2.2219313206048901E-2</v>
      </c>
      <c r="R262" s="66"/>
      <c r="S262" s="66"/>
      <c r="T262" s="66"/>
      <c r="U262" s="66"/>
      <c r="V262" s="66"/>
      <c r="W262" s="66"/>
      <c r="X262" s="66"/>
      <c r="Y262" s="66"/>
    </row>
    <row r="263" spans="1:25" x14ac:dyDescent="0.2">
      <c r="A263" s="75" t="s">
        <v>19</v>
      </c>
      <c r="B263" s="66" t="s">
        <v>28</v>
      </c>
      <c r="C263" s="66" t="s">
        <v>10</v>
      </c>
      <c r="D263" s="66" t="s">
        <v>325</v>
      </c>
      <c r="E263" s="87">
        <f>+IF(ISNUMBER(DATA!L846),DATA!L846,"n/a")</f>
        <v>5.9195559949457</v>
      </c>
      <c r="F263" s="77">
        <f>+IF(ISNUMBER(DATA!M846),DATA!M846,"n/a")</f>
        <v>-5.1412578008578201E-2</v>
      </c>
      <c r="G263" s="87">
        <f>+IF(ISNUMBER(DATA!V846),DATA!V846,"n/a")</f>
        <v>5.9220717790586601</v>
      </c>
      <c r="H263" s="77">
        <f>+IF(ISNUMBER(DATA!W846),DATA!W846,"n/a")</f>
        <v>-4.8331747452914298E-2</v>
      </c>
      <c r="I263" s="87">
        <f>+IF(ISNUMBER(DATA!AF846),DATA!AF846,"n/a")</f>
        <v>5.9789762431005604</v>
      </c>
      <c r="J263" s="77">
        <f>+IF(ISNUMBER(DATA!AG846),DATA!AG846,"n/a")</f>
        <v>-6.0292405592535299E-2</v>
      </c>
      <c r="K263" s="87">
        <f>+IF(ISNUMBER(DATA!AP846),DATA!AP846,"n/a")</f>
        <v>6.11688034325869</v>
      </c>
      <c r="L263" s="77">
        <f>+IF(ISNUMBER(DATA!AQ846),DATA!AQ846,"n/a")</f>
        <v>-0.115609119294954</v>
      </c>
      <c r="R263" s="66"/>
      <c r="S263" s="66"/>
      <c r="T263" s="66"/>
      <c r="U263" s="66"/>
      <c r="V263" s="66"/>
      <c r="W263" s="66"/>
      <c r="X263" s="66"/>
      <c r="Y263" s="66"/>
    </row>
    <row r="264" spans="1:25" x14ac:dyDescent="0.2">
      <c r="A264" s="75" t="s">
        <v>19</v>
      </c>
      <c r="B264" s="66" t="s">
        <v>28</v>
      </c>
      <c r="C264" s="66" t="s">
        <v>10</v>
      </c>
      <c r="D264" s="66" t="s">
        <v>326</v>
      </c>
      <c r="E264" s="87">
        <f>+IF(ISNUMBER(DATA!L847),DATA!L847,"n/a")</f>
        <v>4.6698701006783203</v>
      </c>
      <c r="F264" s="77">
        <f>+IF(ISNUMBER(DATA!M847),DATA!M847,"n/a")</f>
        <v>4.7369981334157998E-2</v>
      </c>
      <c r="G264" s="87">
        <f>+IF(ISNUMBER(DATA!V847),DATA!V847,"n/a")</f>
        <v>4.7856237490904103</v>
      </c>
      <c r="H264" s="77">
        <f>+IF(ISNUMBER(DATA!W847),DATA!W847,"n/a")</f>
        <v>7.1412947355161793E-2</v>
      </c>
      <c r="I264" s="87">
        <f>+IF(ISNUMBER(DATA!AF847),DATA!AF847,"n/a")</f>
        <v>4.7536829189805498</v>
      </c>
      <c r="J264" s="77">
        <f>+IF(ISNUMBER(DATA!AG847),DATA!AG847,"n/a")</f>
        <v>9.0032547341648506E-2</v>
      </c>
      <c r="K264" s="87">
        <f>+IF(ISNUMBER(DATA!AP847),DATA!AP847,"n/a")</f>
        <v>4.6498278461916298</v>
      </c>
      <c r="L264" s="77">
        <f>+IF(ISNUMBER(DATA!AQ847),DATA!AQ847,"n/a")</f>
        <v>8.53077212672117E-2</v>
      </c>
      <c r="R264" s="66"/>
      <c r="S264" s="66"/>
      <c r="T264" s="66"/>
      <c r="U264" s="66"/>
      <c r="V264" s="66"/>
      <c r="W264" s="66"/>
      <c r="X264" s="66"/>
      <c r="Y264" s="66"/>
    </row>
    <row r="265" spans="1:25" x14ac:dyDescent="0.2">
      <c r="A265" s="75" t="s">
        <v>19</v>
      </c>
      <c r="B265" s="66" t="s">
        <v>28</v>
      </c>
      <c r="C265" s="66" t="s">
        <v>10</v>
      </c>
      <c r="D265" s="66" t="s">
        <v>327</v>
      </c>
      <c r="E265" s="87">
        <f>+IF(ISNUMBER(DATA!L848),DATA!L848,"n/a")</f>
        <v>4.6922508631138999</v>
      </c>
      <c r="F265" s="77">
        <f>+IF(ISNUMBER(DATA!M848),DATA!M848,"n/a")</f>
        <v>-0.104633778726007</v>
      </c>
      <c r="G265" s="87">
        <f>+IF(ISNUMBER(DATA!V848),DATA!V848,"n/a")</f>
        <v>4.7551941389734402</v>
      </c>
      <c r="H265" s="77">
        <f>+IF(ISNUMBER(DATA!W848),DATA!W848,"n/a")</f>
        <v>-8.7628473274240601E-2</v>
      </c>
      <c r="I265" s="87">
        <f>+IF(ISNUMBER(DATA!AF848),DATA!AF848,"n/a")</f>
        <v>4.7408446717835098</v>
      </c>
      <c r="J265" s="77">
        <f>+IF(ISNUMBER(DATA!AG848),DATA!AG848,"n/a")</f>
        <v>-7.7066307616599897E-2</v>
      </c>
      <c r="K265" s="87">
        <f>+IF(ISNUMBER(DATA!AP848),DATA!AP848,"n/a")</f>
        <v>4.8712215917490598</v>
      </c>
      <c r="L265" s="77">
        <f>+IF(ISNUMBER(DATA!AQ848),DATA!AQ848,"n/a")</f>
        <v>-4.8771577722358003E-2</v>
      </c>
      <c r="R265" s="66"/>
      <c r="S265" s="66"/>
      <c r="T265" s="66"/>
      <c r="U265" s="66"/>
      <c r="V265" s="66"/>
      <c r="W265" s="66"/>
      <c r="X265" s="66"/>
      <c r="Y265" s="66"/>
    </row>
    <row r="266" spans="1:25" x14ac:dyDescent="0.2">
      <c r="A266" s="75"/>
      <c r="E266" s="88"/>
      <c r="F266" s="77"/>
      <c r="G266" s="89"/>
      <c r="H266" s="77"/>
      <c r="I266" s="89"/>
      <c r="J266" s="82"/>
      <c r="K266" s="89"/>
      <c r="L266" s="77"/>
      <c r="R266" s="66"/>
      <c r="S266" s="66"/>
      <c r="T266" s="66"/>
      <c r="U266" s="66"/>
      <c r="V266" s="66"/>
      <c r="W266" s="66"/>
      <c r="X266" s="66"/>
      <c r="Y266" s="66"/>
    </row>
    <row r="267" spans="1:25" x14ac:dyDescent="0.2">
      <c r="A267" s="75" t="s">
        <v>19</v>
      </c>
      <c r="B267" s="66" t="s">
        <v>28</v>
      </c>
      <c r="C267" s="66" t="s">
        <v>26</v>
      </c>
      <c r="D267" s="66" t="s">
        <v>319</v>
      </c>
      <c r="E267" s="87">
        <f>+IF(ISNUMBER(DATA!N840),DATA!N840,"n/a")</f>
        <v>3.2149430312292999</v>
      </c>
      <c r="F267" s="77">
        <f>+IF(ISNUMBER(DATA!O840),DATA!O840,"n/a")</f>
        <v>-7.7842536653672497E-3</v>
      </c>
      <c r="G267" s="87">
        <f>+IF(ISNUMBER(DATA!X840),DATA!X840,"n/a")</f>
        <v>3.2242314058054999</v>
      </c>
      <c r="H267" s="77">
        <f>+IF(ISNUMBER(DATA!Y840),DATA!Y840,"n/a")</f>
        <v>-7.2200885155252097E-3</v>
      </c>
      <c r="I267" s="87">
        <f>+IF(ISNUMBER(DATA!AH840),DATA!AH840,"n/a")</f>
        <v>3.2184265401529202</v>
      </c>
      <c r="J267" s="77">
        <f>+IF(ISNUMBER(DATA!AI840),DATA!AI840,"n/a")</f>
        <v>4.4560620206057701E-2</v>
      </c>
      <c r="K267" s="87">
        <f>+IF(ISNUMBER(DATA!AR840),DATA!AR840,"n/a")</f>
        <v>3.1530252340879299</v>
      </c>
      <c r="L267" s="77">
        <f>+IF(ISNUMBER(DATA!AS840),DATA!AS840,"n/a")</f>
        <v>6.9256469312447097E-2</v>
      </c>
      <c r="R267" s="66"/>
      <c r="S267" s="66"/>
      <c r="T267" s="66"/>
      <c r="U267" s="66"/>
      <c r="V267" s="66"/>
      <c r="W267" s="66"/>
      <c r="X267" s="66"/>
      <c r="Y267" s="66"/>
    </row>
    <row r="268" spans="1:25" x14ac:dyDescent="0.2">
      <c r="A268" s="75" t="s">
        <v>19</v>
      </c>
      <c r="B268" s="66" t="s">
        <v>28</v>
      </c>
      <c r="C268" s="66" t="s">
        <v>26</v>
      </c>
      <c r="D268" s="66" t="s">
        <v>320</v>
      </c>
      <c r="E268" s="87">
        <f>+IF(ISNUMBER(DATA!N841),DATA!N841,"n/a")</f>
        <v>2.12763821746127</v>
      </c>
      <c r="F268" s="77">
        <f>+IF(ISNUMBER(DATA!O841),DATA!O841,"n/a")</f>
        <v>-0.155860665601776</v>
      </c>
      <c r="G268" s="87">
        <f>+IF(ISNUMBER(DATA!X841),DATA!X841,"n/a")</f>
        <v>2.1910110619487702</v>
      </c>
      <c r="H268" s="77">
        <f>+IF(ISNUMBER(DATA!Y841),DATA!Y841,"n/a")</f>
        <v>-8.8994135674913502E-2</v>
      </c>
      <c r="I268" s="87">
        <f>+IF(ISNUMBER(DATA!AH841),DATA!AH841,"n/a")</f>
        <v>2.1543139099703299</v>
      </c>
      <c r="J268" s="77">
        <f>+IF(ISNUMBER(DATA!AI841),DATA!AI841,"n/a")</f>
        <v>-5.6374988680393701E-2</v>
      </c>
      <c r="K268" s="87">
        <f>+IF(ISNUMBER(DATA!AR841),DATA!AR841,"n/a")</f>
        <v>2.2332550905642798</v>
      </c>
      <c r="L268" s="77">
        <f>+IF(ISNUMBER(DATA!AS841),DATA!AS841,"n/a")</f>
        <v>3.2926947713627398E-2</v>
      </c>
      <c r="R268" s="66"/>
      <c r="S268" s="66"/>
      <c r="T268" s="66"/>
      <c r="U268" s="66"/>
      <c r="V268" s="66"/>
      <c r="W268" s="66"/>
      <c r="X268" s="66"/>
      <c r="Y268" s="66"/>
    </row>
    <row r="269" spans="1:25" x14ac:dyDescent="0.2">
      <c r="A269" s="75" t="s">
        <v>19</v>
      </c>
      <c r="B269" s="66" t="s">
        <v>28</v>
      </c>
      <c r="C269" s="66" t="s">
        <v>26</v>
      </c>
      <c r="D269" s="66" t="s">
        <v>321</v>
      </c>
      <c r="E269" s="87">
        <f>+IF(ISNUMBER(DATA!N842),DATA!N842,"n/a")</f>
        <v>3.04748350759749</v>
      </c>
      <c r="F269" s="77">
        <f>+IF(ISNUMBER(DATA!O842),DATA!O842,"n/a")</f>
        <v>-6.4740908274658199E-2</v>
      </c>
      <c r="G269" s="87">
        <f>+IF(ISNUMBER(DATA!X842),DATA!X842,"n/a")</f>
        <v>3.0877558826643599</v>
      </c>
      <c r="H269" s="77">
        <f>+IF(ISNUMBER(DATA!Y842),DATA!Y842,"n/a")</f>
        <v>-4.6338203665659501E-2</v>
      </c>
      <c r="I269" s="87">
        <f>+IF(ISNUMBER(DATA!AH842),DATA!AH842,"n/a")</f>
        <v>3.0776633940919802</v>
      </c>
      <c r="J269" s="77">
        <f>+IF(ISNUMBER(DATA!AI842),DATA!AI842,"n/a")</f>
        <v>-3.9254794797419397E-2</v>
      </c>
      <c r="K269" s="87">
        <f>+IF(ISNUMBER(DATA!AR842),DATA!AR842,"n/a")</f>
        <v>3.1230952290995999</v>
      </c>
      <c r="L269" s="77">
        <f>+IF(ISNUMBER(DATA!AS842),DATA!AS842,"n/a")</f>
        <v>-1.1339826264632201E-2</v>
      </c>
      <c r="R269" s="66"/>
      <c r="S269" s="66"/>
      <c r="T269" s="66"/>
      <c r="U269" s="66"/>
      <c r="V269" s="66"/>
      <c r="W269" s="66"/>
      <c r="X269" s="66"/>
      <c r="Y269" s="66"/>
    </row>
    <row r="270" spans="1:25" x14ac:dyDescent="0.2">
      <c r="A270" s="75" t="s">
        <v>19</v>
      </c>
      <c r="B270" s="66" t="s">
        <v>28</v>
      </c>
      <c r="C270" s="66" t="s">
        <v>26</v>
      </c>
      <c r="D270" s="66" t="s">
        <v>322</v>
      </c>
      <c r="E270" s="87">
        <f>+IF(ISNUMBER(DATA!N843),DATA!N843,"n/a")</f>
        <v>3.1389733778091702</v>
      </c>
      <c r="F270" s="77">
        <f>+IF(ISNUMBER(DATA!O843),DATA!O843,"n/a")</f>
        <v>-3.5502784192497298E-2</v>
      </c>
      <c r="G270" s="87">
        <f>+IF(ISNUMBER(DATA!X843),DATA!X843,"n/a")</f>
        <v>3.1570631394985802</v>
      </c>
      <c r="H270" s="77">
        <f>+IF(ISNUMBER(DATA!Y843),DATA!Y843,"n/a")</f>
        <v>-3.6332205228904499E-2</v>
      </c>
      <c r="I270" s="87">
        <f>+IF(ISNUMBER(DATA!AH843),DATA!AH843,"n/a")</f>
        <v>3.1285137229214199</v>
      </c>
      <c r="J270" s="77">
        <f>+IF(ISNUMBER(DATA!AI843),DATA!AI843,"n/a")</f>
        <v>-4.1817152791715599E-2</v>
      </c>
      <c r="K270" s="87">
        <f>+IF(ISNUMBER(DATA!AR843),DATA!AR843,"n/a")</f>
        <v>3.20907610010735</v>
      </c>
      <c r="L270" s="77">
        <f>+IF(ISNUMBER(DATA!AS843),DATA!AS843,"n/a")</f>
        <v>-1.13967780152228E-2</v>
      </c>
      <c r="R270" s="66"/>
      <c r="S270" s="66"/>
      <c r="T270" s="66"/>
      <c r="U270" s="66"/>
      <c r="V270" s="66"/>
      <c r="W270" s="66"/>
      <c r="X270" s="66"/>
      <c r="Y270" s="66"/>
    </row>
    <row r="271" spans="1:25" x14ac:dyDescent="0.2">
      <c r="A271" s="75" t="s">
        <v>19</v>
      </c>
      <c r="B271" s="66" t="s">
        <v>28</v>
      </c>
      <c r="C271" s="66" t="s">
        <v>26</v>
      </c>
      <c r="D271" s="66" t="s">
        <v>323</v>
      </c>
      <c r="E271" s="87">
        <f>+IF(ISNUMBER(DATA!N844),DATA!N844,"n/a")</f>
        <v>3.3413189151979701</v>
      </c>
      <c r="F271" s="77">
        <f>+IF(ISNUMBER(DATA!O844),DATA!O844,"n/a")</f>
        <v>4.8618598446152697E-2</v>
      </c>
      <c r="G271" s="87">
        <f>+IF(ISNUMBER(DATA!X844),DATA!X844,"n/a")</f>
        <v>3.3168166938405599</v>
      </c>
      <c r="H271" s="77">
        <f>+IF(ISNUMBER(DATA!Y844),DATA!Y844,"n/a")</f>
        <v>4.0088973295980199E-2</v>
      </c>
      <c r="I271" s="87">
        <f>+IF(ISNUMBER(DATA!AH844),DATA!AH844,"n/a")</f>
        <v>3.3096851041449402</v>
      </c>
      <c r="J271" s="77">
        <f>+IF(ISNUMBER(DATA!AI844),DATA!AI844,"n/a")</f>
        <v>3.1974797452451097E-2</v>
      </c>
      <c r="K271" s="87">
        <f>+IF(ISNUMBER(DATA!AR844),DATA!AR844,"n/a")</f>
        <v>3.25722566072616</v>
      </c>
      <c r="L271" s="77">
        <f>+IF(ISNUMBER(DATA!AS844),DATA!AS844,"n/a")</f>
        <v>3.1524315724212097E-2</v>
      </c>
      <c r="R271" s="66"/>
      <c r="S271" s="66"/>
      <c r="T271" s="66"/>
      <c r="U271" s="66"/>
      <c r="V271" s="66"/>
      <c r="W271" s="66"/>
      <c r="X271" s="66"/>
      <c r="Y271" s="66"/>
    </row>
    <row r="272" spans="1:25" x14ac:dyDescent="0.2">
      <c r="A272" s="75" t="s">
        <v>19</v>
      </c>
      <c r="B272" s="66" t="s">
        <v>28</v>
      </c>
      <c r="C272" s="66" t="s">
        <v>26</v>
      </c>
      <c r="D272" s="66" t="s">
        <v>324</v>
      </c>
      <c r="E272" s="87">
        <f>+IF(ISNUMBER(DATA!N845),DATA!N845,"n/a")</f>
        <v>3.1134539132001899</v>
      </c>
      <c r="F272" s="77">
        <f>+IF(ISNUMBER(DATA!O845),DATA!O845,"n/a")</f>
        <v>1.4587873004437601E-2</v>
      </c>
      <c r="G272" s="87">
        <f>+IF(ISNUMBER(DATA!X845),DATA!X845,"n/a")</f>
        <v>3.1243807425499801</v>
      </c>
      <c r="H272" s="77">
        <f>+IF(ISNUMBER(DATA!Y845),DATA!Y845,"n/a")</f>
        <v>-2.7737542858254598E-4</v>
      </c>
      <c r="I272" s="87">
        <f>+IF(ISNUMBER(DATA!AH845),DATA!AH845,"n/a")</f>
        <v>3.0990852731118501</v>
      </c>
      <c r="J272" s="77">
        <f>+IF(ISNUMBER(DATA!AI845),DATA!AI845,"n/a")</f>
        <v>-2.1231407335809201E-2</v>
      </c>
      <c r="K272" s="87">
        <f>+IF(ISNUMBER(DATA!AR845),DATA!AR845,"n/a")</f>
        <v>3.1156179873009702</v>
      </c>
      <c r="L272" s="77">
        <f>+IF(ISNUMBER(DATA!AS845),DATA!AS845,"n/a")</f>
        <v>-3.1418068320430197E-2</v>
      </c>
      <c r="R272" s="66"/>
      <c r="S272" s="66"/>
      <c r="T272" s="66"/>
      <c r="U272" s="66"/>
      <c r="V272" s="66"/>
      <c r="W272" s="66"/>
      <c r="X272" s="66"/>
      <c r="Y272" s="66"/>
    </row>
    <row r="273" spans="1:25" x14ac:dyDescent="0.2">
      <c r="A273" s="75" t="s">
        <v>19</v>
      </c>
      <c r="B273" s="66" t="s">
        <v>28</v>
      </c>
      <c r="C273" s="66" t="s">
        <v>26</v>
      </c>
      <c r="D273" s="66" t="s">
        <v>325</v>
      </c>
      <c r="E273" s="87">
        <f>+IF(ISNUMBER(DATA!N846),DATA!N846,"n/a")</f>
        <v>3.2235066687602401</v>
      </c>
      <c r="F273" s="77">
        <f>+IF(ISNUMBER(DATA!O846),DATA!O846,"n/a")</f>
        <v>-1.3017732879840699E-2</v>
      </c>
      <c r="G273" s="87">
        <f>+IF(ISNUMBER(DATA!X846),DATA!X846,"n/a")</f>
        <v>3.24867410250683</v>
      </c>
      <c r="H273" s="77">
        <f>+IF(ISNUMBER(DATA!Y846),DATA!Y846,"n/a")</f>
        <v>1.8784612999065899E-2</v>
      </c>
      <c r="I273" s="87">
        <f>+IF(ISNUMBER(DATA!AH846),DATA!AH846,"n/a")</f>
        <v>3.2695753021916198</v>
      </c>
      <c r="J273" s="77">
        <f>+IF(ISNUMBER(DATA!AI846),DATA!AI846,"n/a")</f>
        <v>9.8562022616574506E-3</v>
      </c>
      <c r="K273" s="87">
        <f>+IF(ISNUMBER(DATA!AR846),DATA!AR846,"n/a")</f>
        <v>3.27754144246747</v>
      </c>
      <c r="L273" s="77">
        <f>+IF(ISNUMBER(DATA!AS846),DATA!AS846,"n/a")</f>
        <v>-1.03170396387413E-2</v>
      </c>
      <c r="R273" s="66"/>
      <c r="S273" s="66"/>
      <c r="T273" s="66"/>
      <c r="U273" s="66"/>
      <c r="V273" s="66"/>
      <c r="W273" s="66"/>
      <c r="X273" s="66"/>
      <c r="Y273" s="66"/>
    </row>
    <row r="274" spans="1:25" x14ac:dyDescent="0.2">
      <c r="A274" s="75" t="s">
        <v>19</v>
      </c>
      <c r="B274" s="66" t="s">
        <v>28</v>
      </c>
      <c r="C274" s="66" t="s">
        <v>26</v>
      </c>
      <c r="D274" s="66" t="s">
        <v>326</v>
      </c>
      <c r="E274" s="87">
        <f>+IF(ISNUMBER(DATA!N847),DATA!N847,"n/a")</f>
        <v>3.0267763394612199</v>
      </c>
      <c r="F274" s="77">
        <f>+IF(ISNUMBER(DATA!O847),DATA!O847,"n/a")</f>
        <v>1.3510031839573401E-2</v>
      </c>
      <c r="G274" s="87">
        <f>+IF(ISNUMBER(DATA!X847),DATA!X847,"n/a")</f>
        <v>3.08269674402265</v>
      </c>
      <c r="H274" s="77">
        <f>+IF(ISNUMBER(DATA!Y847),DATA!Y847,"n/a")</f>
        <v>1.6220557052828901E-3</v>
      </c>
      <c r="I274" s="87">
        <f>+IF(ISNUMBER(DATA!AH847),DATA!AH847,"n/a")</f>
        <v>3.0723747105233699</v>
      </c>
      <c r="J274" s="77">
        <f>+IF(ISNUMBER(DATA!AI847),DATA!AI847,"n/a")</f>
        <v>-2.6155335767493099E-2</v>
      </c>
      <c r="K274" s="87">
        <f>+IF(ISNUMBER(DATA!AR847),DATA!AR847,"n/a")</f>
        <v>3.0228160844951599</v>
      </c>
      <c r="L274" s="77">
        <f>+IF(ISNUMBER(DATA!AS847),DATA!AS847,"n/a")</f>
        <v>-5.1046675347978201E-2</v>
      </c>
      <c r="R274" s="66"/>
      <c r="S274" s="66"/>
      <c r="T274" s="66"/>
      <c r="U274" s="66"/>
      <c r="V274" s="66"/>
      <c r="W274" s="66"/>
      <c r="X274" s="66"/>
      <c r="Y274" s="66"/>
    </row>
    <row r="275" spans="1:25" x14ac:dyDescent="0.2">
      <c r="A275" s="75" t="s">
        <v>19</v>
      </c>
      <c r="B275" s="66" t="s">
        <v>28</v>
      </c>
      <c r="C275" s="66" t="s">
        <v>26</v>
      </c>
      <c r="D275" s="66" t="s">
        <v>327</v>
      </c>
      <c r="E275" s="87">
        <f>+IF(ISNUMBER(DATA!N848),DATA!N848,"n/a")</f>
        <v>2.8913871813916798</v>
      </c>
      <c r="F275" s="77">
        <f>+IF(ISNUMBER(DATA!O848),DATA!O848,"n/a")</f>
        <v>-5.5534527442128903E-2</v>
      </c>
      <c r="G275" s="87">
        <f>+IF(ISNUMBER(DATA!X848),DATA!X848,"n/a")</f>
        <v>2.9319390747506602</v>
      </c>
      <c r="H275" s="77">
        <f>+IF(ISNUMBER(DATA!Y848),DATA!Y848,"n/a")</f>
        <v>-3.4277203345648703E-2</v>
      </c>
      <c r="I275" s="87">
        <f>+IF(ISNUMBER(DATA!AH848),DATA!AH848,"n/a")</f>
        <v>2.9155108898102502</v>
      </c>
      <c r="J275" s="77">
        <f>+IF(ISNUMBER(DATA!AI848),DATA!AI848,"n/a")</f>
        <v>-3.08667921891966E-2</v>
      </c>
      <c r="K275" s="87">
        <f>+IF(ISNUMBER(DATA!AR848),DATA!AR848,"n/a")</f>
        <v>2.9492142474799499</v>
      </c>
      <c r="L275" s="77">
        <f>+IF(ISNUMBER(DATA!AS848),DATA!AS848,"n/a")</f>
        <v>-8.6696829574578697E-3</v>
      </c>
      <c r="R275" s="66"/>
      <c r="S275" s="66"/>
      <c r="T275" s="66"/>
      <c r="U275" s="66"/>
      <c r="V275" s="66"/>
      <c r="W275" s="66"/>
      <c r="X275" s="66"/>
      <c r="Y275" s="66"/>
    </row>
    <row r="276" spans="1:25" x14ac:dyDescent="0.2">
      <c r="A276" s="75"/>
      <c r="E276" s="88"/>
      <c r="F276" s="77"/>
      <c r="G276" s="89"/>
      <c r="H276" s="77"/>
      <c r="I276" s="89"/>
      <c r="J276" s="82"/>
      <c r="K276" s="89"/>
      <c r="L276" s="77"/>
      <c r="R276" s="66"/>
      <c r="S276" s="66"/>
      <c r="T276" s="66"/>
      <c r="U276" s="66"/>
      <c r="V276" s="66"/>
      <c r="W276" s="66"/>
      <c r="X276" s="66"/>
      <c r="Y276" s="66"/>
    </row>
    <row r="277" spans="1:25" x14ac:dyDescent="0.2">
      <c r="A277" s="75" t="s">
        <v>19</v>
      </c>
      <c r="B277" s="66" t="s">
        <v>22</v>
      </c>
      <c r="C277" s="66" t="s">
        <v>0</v>
      </c>
      <c r="D277" s="66" t="s">
        <v>319</v>
      </c>
      <c r="E277" s="76">
        <f t="array" ref="E277">IFERROR(INDEX(DATA!$F$133:$F$368,MATCH(1,(DATA!$D$133:$D$368=Topline!B277)*(DATA!$E$133:$E$368=Topline!D277),0)),"n/a")</f>
        <v>496.91</v>
      </c>
      <c r="F277" s="77">
        <f t="array" ref="F277">IFERROR(INDEX(DATA!$G$133:$G$368,MATCH(1,(DATA!$D$133:$D$368=Topline!B277)*(DATA!$E$133:$E$368=Topline!D277),0)),"n/a")</f>
        <v>-4.00842251670981E-2</v>
      </c>
      <c r="G277" s="76">
        <f t="array" ref="G277">IFERROR(INDEX(DATA!$P$133:$P$368,MATCH(1,(DATA!$D$133:$D$368=Topline!B277)*(DATA!$E$133:$E$368=Topline!D277),0)),"n/a")</f>
        <v>2728.94</v>
      </c>
      <c r="H277" s="77">
        <f t="array" ref="H277">IFERROR(INDEX(DATA!$Q$133:$Q$368,MATCH(1,(DATA!$D$133:$D$368=Topline!B277)*(DATA!$E$133:$E$368=Topline!D277),0)),"n/a")</f>
        <v>0.62695474355076197</v>
      </c>
      <c r="I277" s="76">
        <f t="array" ref="I277">IFERROR(INDEX(DATA!$Z$133:$Z$368,MATCH(1,(DATA!$D$133:$D$368=Topline!B277)*(DATA!$E$133:$E$368=Topline!D277),0)),"n/a")</f>
        <v>4499.22</v>
      </c>
      <c r="J277" s="77">
        <f t="array" ref="J277">IFERROR(INDEX(DATA!$AA$133:$AA$368,MATCH(1,(DATA!$D$133:$D$368=Topline!B277)*(DATA!$E$133:$E$368=Topline!D277),0)),"n/a")</f>
        <v>0.59973973055712604</v>
      </c>
      <c r="K277" s="76">
        <f t="array" ref="K277">IFERROR(INDEX(DATA!$AJ$133:$AJ$368,MATCH(1,(DATA!$D$133:$D$368=Topline!B277)*(DATA!$E$133:$E$368=Topline!D277),0)),"n/a")</f>
        <v>7497.52</v>
      </c>
      <c r="L277" s="77">
        <f t="array" ref="L277">IFERROR(INDEX(DATA!$AK$133:$AK$368,MATCH(1,(DATA!$D$133:$D$368=Topline!B277)*(DATA!$E$133:$E$368=Topline!D277),0)),"n/a")</f>
        <v>0.43953581693799698</v>
      </c>
      <c r="R277" s="66"/>
      <c r="S277" s="66"/>
      <c r="T277" s="66"/>
      <c r="U277" s="66"/>
      <c r="V277" s="66"/>
      <c r="W277" s="66"/>
      <c r="X277" s="66"/>
      <c r="Y277" s="66"/>
    </row>
    <row r="278" spans="1:25" x14ac:dyDescent="0.2">
      <c r="A278" s="75" t="s">
        <v>19</v>
      </c>
      <c r="B278" s="66" t="s">
        <v>22</v>
      </c>
      <c r="C278" s="66" t="s">
        <v>0</v>
      </c>
      <c r="D278" s="66" t="s">
        <v>320</v>
      </c>
      <c r="E278" s="76">
        <f t="array" ref="E278">IFERROR(INDEX(DATA!$F$133:$F$368,MATCH(1,(DATA!$D$133:$D$368=Topline!B278)*(DATA!$E$133:$E$368=Topline!D278),0)),"n/a")</f>
        <v>10408.43</v>
      </c>
      <c r="F278" s="77">
        <f t="array" ref="F278">IFERROR(INDEX(DATA!$G$133:$G$368,MATCH(1,(DATA!$D$133:$D$368=Topline!B278)*(DATA!$E$133:$E$368=Topline!D278),0)),"n/a")</f>
        <v>9.6733643190638E-2</v>
      </c>
      <c r="G278" s="76">
        <f t="array" ref="G278">IFERROR(INDEX(DATA!$P$133:$P$368,MATCH(1,(DATA!$D$133:$D$368=Topline!B278)*(DATA!$E$133:$E$368=Topline!D278),0)),"n/a")</f>
        <v>42747.45</v>
      </c>
      <c r="H278" s="77">
        <f t="array" ref="H278">IFERROR(INDEX(DATA!$Q$133:$Q$368,MATCH(1,(DATA!$D$133:$D$368=Topline!B278)*(DATA!$E$133:$E$368=Topline!D278),0)),"n/a")</f>
        <v>0.147185270067547</v>
      </c>
      <c r="I278" s="76">
        <f t="array" ref="I278">IFERROR(INDEX(DATA!$Z$133:$Z$368,MATCH(1,(DATA!$D$133:$D$368=Topline!B278)*(DATA!$E$133:$E$368=Topline!D278),0)),"n/a")</f>
        <v>72003.839999999997</v>
      </c>
      <c r="J278" s="77">
        <f t="array" ref="J278">IFERROR(INDEX(DATA!$AA$133:$AA$368,MATCH(1,(DATA!$D$133:$D$368=Topline!B278)*(DATA!$E$133:$E$368=Topline!D278),0)),"n/a")</f>
        <v>9.7610644304245403E-2</v>
      </c>
      <c r="K278" s="76">
        <f t="array" ref="K278">IFERROR(INDEX(DATA!$AJ$133:$AJ$368,MATCH(1,(DATA!$D$133:$D$368=Topline!B278)*(DATA!$E$133:$E$368=Topline!D278),0)),"n/a")</f>
        <v>106663.02</v>
      </c>
      <c r="L278" s="77">
        <f t="array" ref="L278">IFERROR(INDEX(DATA!$AK$133:$AK$368,MATCH(1,(DATA!$D$133:$D$368=Topline!B278)*(DATA!$E$133:$E$368=Topline!D278),0)),"n/a")</f>
        <v>6.6634039882543503E-2</v>
      </c>
      <c r="R278" s="66"/>
      <c r="S278" s="66"/>
      <c r="T278" s="66"/>
      <c r="U278" s="66"/>
      <c r="V278" s="66"/>
      <c r="W278" s="66"/>
      <c r="X278" s="66"/>
      <c r="Y278" s="66"/>
    </row>
    <row r="279" spans="1:25" x14ac:dyDescent="0.2">
      <c r="A279" s="75" t="s">
        <v>19</v>
      </c>
      <c r="B279" s="66" t="s">
        <v>22</v>
      </c>
      <c r="C279" s="66" t="s">
        <v>0</v>
      </c>
      <c r="D279" s="66" t="s">
        <v>321</v>
      </c>
      <c r="E279" s="76">
        <f t="array" ref="E279">IFERROR(INDEX(DATA!$F$133:$F$368,MATCH(1,(DATA!$D$133:$D$368=Topline!B279)*(DATA!$E$133:$E$368=Topline!D279),0)),"n/a")</f>
        <v>1028.1400000000001</v>
      </c>
      <c r="F279" s="77">
        <f t="array" ref="F279">IFERROR(INDEX(DATA!$G$133:$G$368,MATCH(1,(DATA!$D$133:$D$368=Topline!B279)*(DATA!$E$133:$E$368=Topline!D279),0)),"n/a")</f>
        <v>-7.4181464539134698E-2</v>
      </c>
      <c r="G279" s="76">
        <f t="array" ref="G279">IFERROR(INDEX(DATA!$P$133:$P$368,MATCH(1,(DATA!$D$133:$D$368=Topline!B279)*(DATA!$E$133:$E$368=Topline!D279),0)),"n/a")</f>
        <v>4044.77</v>
      </c>
      <c r="H279" s="77">
        <f t="array" ref="H279">IFERROR(INDEX(DATA!$Q$133:$Q$368,MATCH(1,(DATA!$D$133:$D$368=Topline!B279)*(DATA!$E$133:$E$368=Topline!D279),0)),"n/a")</f>
        <v>4.5630335086059397E-2</v>
      </c>
      <c r="I279" s="76">
        <f t="array" ref="I279">IFERROR(INDEX(DATA!$Z$133:$Z$368,MATCH(1,(DATA!$D$133:$D$368=Topline!B279)*(DATA!$E$133:$E$368=Topline!D279),0)),"n/a")</f>
        <v>7516.57</v>
      </c>
      <c r="J279" s="77">
        <f t="array" ref="J279">IFERROR(INDEX(DATA!$AA$133:$AA$368,MATCH(1,(DATA!$D$133:$D$368=Topline!B279)*(DATA!$E$133:$E$368=Topline!D279),0)),"n/a")</f>
        <v>-3.0133765843323598E-2</v>
      </c>
      <c r="K279" s="76">
        <f t="array" ref="K279">IFERROR(INDEX(DATA!$AJ$133:$AJ$368,MATCH(1,(DATA!$D$133:$D$368=Topline!B279)*(DATA!$E$133:$E$368=Topline!D279),0)),"n/a")</f>
        <v>11403.24</v>
      </c>
      <c r="L279" s="77">
        <f t="array" ref="L279">IFERROR(INDEX(DATA!$AK$133:$AK$368,MATCH(1,(DATA!$D$133:$D$368=Topline!B279)*(DATA!$E$133:$E$368=Topline!D279),0)),"n/a")</f>
        <v>-0.16652913432098401</v>
      </c>
      <c r="R279" s="66"/>
      <c r="S279" s="66"/>
      <c r="T279" s="66"/>
      <c r="U279" s="66"/>
      <c r="V279" s="66"/>
      <c r="W279" s="66"/>
      <c r="X279" s="66"/>
      <c r="Y279" s="66"/>
    </row>
    <row r="280" spans="1:25" x14ac:dyDescent="0.2">
      <c r="A280" s="75" t="s">
        <v>19</v>
      </c>
      <c r="B280" s="66" t="s">
        <v>22</v>
      </c>
      <c r="C280" s="66" t="s">
        <v>0</v>
      </c>
      <c r="D280" s="66" t="s">
        <v>322</v>
      </c>
      <c r="E280" s="76">
        <f t="array" ref="E280">IFERROR(INDEX(DATA!$F$133:$F$368,MATCH(1,(DATA!$D$133:$D$368=Topline!B280)*(DATA!$E$133:$E$368=Topline!D280),0)),"n/a")</f>
        <v>12666.45</v>
      </c>
      <c r="F280" s="77">
        <f t="array" ref="F280">IFERROR(INDEX(DATA!$G$133:$G$368,MATCH(1,(DATA!$D$133:$D$368=Topline!B280)*(DATA!$E$133:$E$368=Topline!D280),0)),"n/a")</f>
        <v>0.91396528511267106</v>
      </c>
      <c r="G280" s="76">
        <f t="array" ref="G280">IFERROR(INDEX(DATA!$P$133:$P$368,MATCH(1,(DATA!$D$133:$D$368=Topline!B280)*(DATA!$E$133:$E$368=Topline!D280),0)),"n/a")</f>
        <v>45549.33</v>
      </c>
      <c r="H280" s="77">
        <f t="array" ref="H280">IFERROR(INDEX(DATA!$Q$133:$Q$368,MATCH(1,(DATA!$D$133:$D$368=Topline!B280)*(DATA!$E$133:$E$368=Topline!D280),0)),"n/a")</f>
        <v>0.81940129433033504</v>
      </c>
      <c r="I280" s="76">
        <f t="array" ref="I280">IFERROR(INDEX(DATA!$Z$133:$Z$368,MATCH(1,(DATA!$D$133:$D$368=Topline!B280)*(DATA!$E$133:$E$368=Topline!D280),0)),"n/a")</f>
        <v>80809.63</v>
      </c>
      <c r="J280" s="77">
        <f t="array" ref="J280">IFERROR(INDEX(DATA!$AA$133:$AA$368,MATCH(1,(DATA!$D$133:$D$368=Topline!B280)*(DATA!$E$133:$E$368=Topline!D280),0)),"n/a")</f>
        <v>0.63554402985240799</v>
      </c>
      <c r="K280" s="76">
        <f t="array" ref="K280">IFERROR(INDEX(DATA!$AJ$133:$AJ$368,MATCH(1,(DATA!$D$133:$D$368=Topline!B280)*(DATA!$E$133:$E$368=Topline!D280),0)),"n/a")</f>
        <v>131317.29999999999</v>
      </c>
      <c r="L280" s="77">
        <f t="array" ref="L280">IFERROR(INDEX(DATA!$AK$133:$AK$368,MATCH(1,(DATA!$D$133:$D$368=Topline!B280)*(DATA!$E$133:$E$368=Topline!D280),0)),"n/a")</f>
        <v>0.26579712494663499</v>
      </c>
      <c r="R280" s="66"/>
      <c r="S280" s="66"/>
      <c r="T280" s="66"/>
      <c r="U280" s="66"/>
      <c r="V280" s="66"/>
      <c r="W280" s="66"/>
      <c r="X280" s="66"/>
      <c r="Y280" s="66"/>
    </row>
    <row r="281" spans="1:25" x14ac:dyDescent="0.2">
      <c r="A281" s="75" t="s">
        <v>19</v>
      </c>
      <c r="B281" s="66" t="s">
        <v>22</v>
      </c>
      <c r="C281" s="66" t="s">
        <v>0</v>
      </c>
      <c r="D281" s="66" t="s">
        <v>323</v>
      </c>
      <c r="E281" s="76">
        <f t="array" ref="E281">IFERROR(INDEX(DATA!$F$133:$F$368,MATCH(1,(DATA!$D$133:$D$368=Topline!B281)*(DATA!$E$133:$E$368=Topline!D281),0)),"n/a")</f>
        <v>1636.87</v>
      </c>
      <c r="F281" s="77">
        <f t="array" ref="F281">IFERROR(INDEX(DATA!$G$133:$G$368,MATCH(1,(DATA!$D$133:$D$368=Topline!B281)*(DATA!$E$133:$E$368=Topline!D281),0)),"n/a")</f>
        <v>1.13927987976214</v>
      </c>
      <c r="G281" s="76">
        <f t="array" ref="G281">IFERROR(INDEX(DATA!$P$133:$P$368,MATCH(1,(DATA!$D$133:$D$368=Topline!B281)*(DATA!$E$133:$E$368=Topline!D281),0)),"n/a")</f>
        <v>6269.99</v>
      </c>
      <c r="H281" s="77">
        <f t="array" ref="H281">IFERROR(INDEX(DATA!$Q$133:$Q$368,MATCH(1,(DATA!$D$133:$D$368=Topline!B281)*(DATA!$E$133:$E$368=Topline!D281),0)),"n/a")</f>
        <v>0.93363638326152798</v>
      </c>
      <c r="I281" s="76">
        <f t="array" ref="I281">IFERROR(INDEX(DATA!$Z$133:$Z$368,MATCH(1,(DATA!$D$133:$D$368=Topline!B281)*(DATA!$E$133:$E$368=Topline!D281),0)),"n/a")</f>
        <v>14761.2</v>
      </c>
      <c r="J281" s="77">
        <f t="array" ref="J281">IFERROR(INDEX(DATA!$AA$133:$AA$368,MATCH(1,(DATA!$D$133:$D$368=Topline!B281)*(DATA!$E$133:$E$368=Topline!D281),0)),"n/a")</f>
        <v>1.1038588989845</v>
      </c>
      <c r="K281" s="76">
        <f t="array" ref="K281">IFERROR(INDEX(DATA!$AJ$133:$AJ$368,MATCH(1,(DATA!$D$133:$D$368=Topline!B281)*(DATA!$E$133:$E$368=Topline!D281),0)),"n/a")</f>
        <v>19385.87</v>
      </c>
      <c r="L281" s="77">
        <f t="array" ref="L281">IFERROR(INDEX(DATA!$AK$133:$AK$368,MATCH(1,(DATA!$D$133:$D$368=Topline!B281)*(DATA!$E$133:$E$368=Topline!D281),0)),"n/a")</f>
        <v>0.76813038977385195</v>
      </c>
      <c r="R281" s="66"/>
      <c r="S281" s="66"/>
      <c r="T281" s="66"/>
      <c r="U281" s="66"/>
      <c r="V281" s="66"/>
      <c r="W281" s="66"/>
      <c r="X281" s="66"/>
      <c r="Y281" s="66"/>
    </row>
    <row r="282" spans="1:25" x14ac:dyDescent="0.2">
      <c r="A282" s="75" t="s">
        <v>19</v>
      </c>
      <c r="B282" s="66" t="s">
        <v>22</v>
      </c>
      <c r="C282" s="66" t="s">
        <v>0</v>
      </c>
      <c r="D282" s="66" t="s">
        <v>324</v>
      </c>
      <c r="E282" s="76">
        <f t="array" ref="E282">IFERROR(INDEX(DATA!$F$133:$F$368,MATCH(1,(DATA!$D$133:$D$368=Topline!B282)*(DATA!$E$133:$E$368=Topline!D282),0)),"n/a")</f>
        <v>2281.48</v>
      </c>
      <c r="F282" s="77">
        <f t="array" ref="F282">IFERROR(INDEX(DATA!$G$133:$G$368,MATCH(1,(DATA!$D$133:$D$368=Topline!B282)*(DATA!$E$133:$E$368=Topline!D282),0)),"n/a")</f>
        <v>2.84719968264271E-2</v>
      </c>
      <c r="G282" s="76">
        <f t="array" ref="G282">IFERROR(INDEX(DATA!$P$133:$P$368,MATCH(1,(DATA!$D$133:$D$368=Topline!B282)*(DATA!$E$133:$E$368=Topline!D282),0)),"n/a")</f>
        <v>8654.52</v>
      </c>
      <c r="H282" s="77">
        <f t="array" ref="H282">IFERROR(INDEX(DATA!$Q$133:$Q$368,MATCH(1,(DATA!$D$133:$D$368=Topline!B282)*(DATA!$E$133:$E$368=Topline!D282),0)),"n/a")</f>
        <v>6.4173661132574805E-2</v>
      </c>
      <c r="I282" s="76">
        <f t="array" ref="I282">IFERROR(INDEX(DATA!$Z$133:$Z$368,MATCH(1,(DATA!$D$133:$D$368=Topline!B282)*(DATA!$E$133:$E$368=Topline!D282),0)),"n/a")</f>
        <v>14666.16</v>
      </c>
      <c r="J282" s="77">
        <f t="array" ref="J282">IFERROR(INDEX(DATA!$AA$133:$AA$368,MATCH(1,(DATA!$D$133:$D$368=Topline!B282)*(DATA!$E$133:$E$368=Topline!D282),0)),"n/a")</f>
        <v>-1.02282942315013E-2</v>
      </c>
      <c r="K282" s="76">
        <f t="array" ref="K282">IFERROR(INDEX(DATA!$AJ$133:$AJ$368,MATCH(1,(DATA!$D$133:$D$368=Topline!B282)*(DATA!$E$133:$E$368=Topline!D282),0)),"n/a")</f>
        <v>24757.1</v>
      </c>
      <c r="L282" s="77">
        <f t="array" ref="L282">IFERROR(INDEX(DATA!$AK$133:$AK$368,MATCH(1,(DATA!$D$133:$D$368=Topline!B282)*(DATA!$E$133:$E$368=Topline!D282),0)),"n/a")</f>
        <v>9.96909311066871E-2</v>
      </c>
      <c r="R282" s="66"/>
      <c r="S282" s="66"/>
      <c r="T282" s="66"/>
      <c r="U282" s="66"/>
      <c r="V282" s="66"/>
      <c r="W282" s="66"/>
      <c r="X282" s="66"/>
      <c r="Y282" s="66"/>
    </row>
    <row r="283" spans="1:25" x14ac:dyDescent="0.2">
      <c r="A283" s="75" t="s">
        <v>19</v>
      </c>
      <c r="B283" s="66" t="s">
        <v>22</v>
      </c>
      <c r="C283" s="66" t="s">
        <v>0</v>
      </c>
      <c r="D283" s="66" t="s">
        <v>325</v>
      </c>
      <c r="E283" s="76">
        <f t="array" ref="E283">IFERROR(INDEX(DATA!$F$133:$F$368,MATCH(1,(DATA!$D$133:$D$368=Topline!B283)*(DATA!$E$133:$E$368=Topline!D283),0)),"n/a")</f>
        <v>344.99</v>
      </c>
      <c r="F283" s="77">
        <f t="array" ref="F283">IFERROR(INDEX(DATA!$G$133:$G$368,MATCH(1,(DATA!$D$133:$D$368=Topline!B283)*(DATA!$E$133:$E$368=Topline!D283),0)),"n/a")</f>
        <v>1.27520939128141</v>
      </c>
      <c r="G283" s="76">
        <f t="array" ref="G283">IFERROR(INDEX(DATA!$P$133:$P$368,MATCH(1,(DATA!$D$133:$D$368=Topline!B283)*(DATA!$E$133:$E$368=Topline!D283),0)),"n/a")</f>
        <v>1005.98</v>
      </c>
      <c r="H283" s="77">
        <f t="array" ref="H283">IFERROR(INDEX(DATA!$Q$133:$Q$368,MATCH(1,(DATA!$D$133:$D$368=Topline!B283)*(DATA!$E$133:$E$368=Topline!D283),0)),"n/a")</f>
        <v>0.23428585450842301</v>
      </c>
      <c r="I283" s="76">
        <f t="array" ref="I283">IFERROR(INDEX(DATA!$Z$133:$Z$368,MATCH(1,(DATA!$D$133:$D$368=Topline!B283)*(DATA!$E$133:$E$368=Topline!D283),0)),"n/a")</f>
        <v>2309.0700000000002</v>
      </c>
      <c r="J283" s="77">
        <f t="array" ref="J283">IFERROR(INDEX(DATA!$AA$133:$AA$368,MATCH(1,(DATA!$D$133:$D$368=Topline!B283)*(DATA!$E$133:$E$368=Topline!D283),0)),"n/a")</f>
        <v>0.62352171895434005</v>
      </c>
      <c r="K283" s="76">
        <f t="array" ref="K283">IFERROR(INDEX(DATA!$AJ$133:$AJ$368,MATCH(1,(DATA!$D$133:$D$368=Topline!B283)*(DATA!$E$133:$E$368=Topline!D283),0)),"n/a")</f>
        <v>4422.3999999999996</v>
      </c>
      <c r="L283" s="77">
        <f t="array" ref="L283">IFERROR(INDEX(DATA!$AK$133:$AK$368,MATCH(1,(DATA!$D$133:$D$368=Topline!B283)*(DATA!$E$133:$E$368=Topline!D283),0)),"n/a")</f>
        <v>1.4119725991535399</v>
      </c>
      <c r="R283" s="66"/>
      <c r="S283" s="66"/>
      <c r="T283" s="66"/>
      <c r="U283" s="66"/>
      <c r="V283" s="66"/>
      <c r="W283" s="66"/>
      <c r="X283" s="66"/>
      <c r="Y283" s="66"/>
    </row>
    <row r="284" spans="1:25" x14ac:dyDescent="0.2">
      <c r="A284" s="75" t="s">
        <v>19</v>
      </c>
      <c r="B284" s="66" t="s">
        <v>22</v>
      </c>
      <c r="C284" s="66" t="s">
        <v>0</v>
      </c>
      <c r="D284" s="66" t="s">
        <v>326</v>
      </c>
      <c r="E284" s="76">
        <f t="array" ref="E284">IFERROR(INDEX(DATA!$F$133:$F$368,MATCH(1,(DATA!$D$133:$D$368=Topline!B284)*(DATA!$E$133:$E$368=Topline!D284),0)),"n/a")</f>
        <v>4734.12</v>
      </c>
      <c r="F284" s="77">
        <f t="array" ref="F284">IFERROR(INDEX(DATA!$G$133:$G$368,MATCH(1,(DATA!$D$133:$D$368=Topline!B284)*(DATA!$E$133:$E$368=Topline!D284),0)),"n/a")</f>
        <v>0.66055869684172097</v>
      </c>
      <c r="G284" s="76">
        <f t="array" ref="G284">IFERROR(INDEX(DATA!$P$133:$P$368,MATCH(1,(DATA!$D$133:$D$368=Topline!B284)*(DATA!$E$133:$E$368=Topline!D284),0)),"n/a")</f>
        <v>16930.080000000002</v>
      </c>
      <c r="H284" s="77">
        <f t="array" ref="H284">IFERROR(INDEX(DATA!$Q$133:$Q$368,MATCH(1,(DATA!$D$133:$D$368=Topline!B284)*(DATA!$E$133:$E$368=Topline!D284),0)),"n/a")</f>
        <v>0.48915202296784099</v>
      </c>
      <c r="I284" s="76">
        <f t="array" ref="I284">IFERROR(INDEX(DATA!$Z$133:$Z$368,MATCH(1,(DATA!$D$133:$D$368=Topline!B284)*(DATA!$E$133:$E$368=Topline!D284),0)),"n/a")</f>
        <v>36478.769999999997</v>
      </c>
      <c r="J284" s="77">
        <f t="array" ref="J284">IFERROR(INDEX(DATA!$AA$133:$AA$368,MATCH(1,(DATA!$D$133:$D$368=Topline!B284)*(DATA!$E$133:$E$368=Topline!D284),0)),"n/a")</f>
        <v>0.95467079190413195</v>
      </c>
      <c r="K284" s="76">
        <f t="array" ref="K284">IFERROR(INDEX(DATA!$AJ$133:$AJ$368,MATCH(1,(DATA!$D$133:$D$368=Topline!B284)*(DATA!$E$133:$E$368=Topline!D284),0)),"n/a")</f>
        <v>60959.39</v>
      </c>
      <c r="L284" s="77">
        <f t="array" ref="L284">IFERROR(INDEX(DATA!$AK$133:$AK$368,MATCH(1,(DATA!$D$133:$D$368=Topline!B284)*(DATA!$E$133:$E$368=Topline!D284),0)),"n/a")</f>
        <v>1.28821213620404</v>
      </c>
      <c r="R284" s="66"/>
      <c r="S284" s="66"/>
      <c r="T284" s="66"/>
      <c r="U284" s="66"/>
      <c r="V284" s="66"/>
      <c r="W284" s="66"/>
      <c r="X284" s="66"/>
      <c r="Y284" s="66"/>
    </row>
    <row r="285" spans="1:25" x14ac:dyDescent="0.2">
      <c r="A285" s="75" t="s">
        <v>19</v>
      </c>
      <c r="B285" s="66" t="s">
        <v>22</v>
      </c>
      <c r="C285" s="66" t="s">
        <v>0</v>
      </c>
      <c r="D285" s="66" t="s">
        <v>327</v>
      </c>
      <c r="E285" s="76">
        <f t="array" ref="E285">IFERROR(INDEX(DATA!$F$133:$F$368,MATCH(1,(DATA!$D$133:$D$368=Topline!B285)*(DATA!$E$133:$E$368=Topline!D285),0)),"n/a")</f>
        <v>33597.379999999997</v>
      </c>
      <c r="F285" s="77">
        <f t="array" ref="F285">IFERROR(INDEX(DATA!$G$133:$G$368,MATCH(1,(DATA!$D$133:$D$368=Topline!B285)*(DATA!$E$133:$E$368=Topline!D285),0)),"n/a")</f>
        <v>0.41626223465669998</v>
      </c>
      <c r="G285" s="76">
        <f t="array" ref="G285">IFERROR(INDEX(DATA!$P$133:$P$368,MATCH(1,(DATA!$D$133:$D$368=Topline!B285)*(DATA!$E$133:$E$368=Topline!D285),0)),"n/a")</f>
        <v>127930.96</v>
      </c>
      <c r="H285" s="77">
        <f t="array" ref="H285">IFERROR(INDEX(DATA!$Q$133:$Q$368,MATCH(1,(DATA!$D$133:$D$368=Topline!B285)*(DATA!$E$133:$E$368=Topline!D285),0)),"n/a")</f>
        <v>0.39963618265963002</v>
      </c>
      <c r="I285" s="76">
        <f t="array" ref="I285">IFERROR(INDEX(DATA!$Z$133:$Z$368,MATCH(1,(DATA!$D$133:$D$368=Topline!B285)*(DATA!$E$133:$E$368=Topline!D285),0)),"n/a")</f>
        <v>233044.37</v>
      </c>
      <c r="J285" s="77">
        <f t="array" ref="J285">IFERROR(INDEX(DATA!$AA$133:$AA$368,MATCH(1,(DATA!$D$133:$D$368=Topline!B285)*(DATA!$E$133:$E$368=Topline!D285),0)),"n/a")</f>
        <v>0.39139165991452701</v>
      </c>
      <c r="K285" s="76">
        <f t="array" ref="K285">IFERROR(INDEX(DATA!$AJ$133:$AJ$368,MATCH(1,(DATA!$D$133:$D$368=Topline!B285)*(DATA!$E$133:$E$368=Topline!D285),0)),"n/a")</f>
        <v>366405.82</v>
      </c>
      <c r="L285" s="77">
        <f t="array" ref="L285">IFERROR(INDEX(DATA!$AK$133:$AK$368,MATCH(1,(DATA!$D$133:$D$368=Topline!B285)*(DATA!$E$133:$E$368=Topline!D285),0)),"n/a")</f>
        <v>0.28751689619464998</v>
      </c>
      <c r="R285" s="66"/>
      <c r="S285" s="66"/>
      <c r="T285" s="66"/>
      <c r="U285" s="66"/>
      <c r="V285" s="66"/>
      <c r="W285" s="66"/>
      <c r="X285" s="66"/>
      <c r="Y285" s="66"/>
    </row>
    <row r="286" spans="1:25" x14ac:dyDescent="0.2">
      <c r="A286" s="75"/>
      <c r="E286" s="80"/>
      <c r="F286" s="77"/>
      <c r="G286" s="81"/>
      <c r="H286" s="77"/>
      <c r="I286" s="81"/>
      <c r="J286" s="82"/>
      <c r="K286" s="81"/>
      <c r="L286" s="77"/>
      <c r="R286" s="66"/>
      <c r="S286" s="66"/>
      <c r="T286" s="66"/>
      <c r="U286" s="66"/>
      <c r="V286" s="66"/>
      <c r="W286" s="66"/>
      <c r="X286" s="66"/>
      <c r="Y286" s="66"/>
    </row>
    <row r="287" spans="1:25" x14ac:dyDescent="0.2">
      <c r="A287" s="75" t="s">
        <v>19</v>
      </c>
      <c r="B287" s="66" t="s">
        <v>22</v>
      </c>
      <c r="C287" s="66" t="s">
        <v>9</v>
      </c>
      <c r="D287" s="66" t="s">
        <v>319</v>
      </c>
      <c r="E287" s="86">
        <f t="array" ref="E287">IFERROR(INDEX(DATA!$H$133:$H$368,MATCH(1,(DATA!$D$133:$D$368=Topline!B287)*(DATA!$E$133:$E$368=Topline!D287),0)),"n/a")</f>
        <v>17.22</v>
      </c>
      <c r="F287" s="77">
        <f t="array" ref="F287">IFERROR(INDEX(DATA!$I$133:$I$368,MATCH(1,(DATA!$D$133:$D$368=Topline!B287)*(DATA!$E$133:$E$368=Topline!D287),0)),"n/a")</f>
        <v>-0.37084398976982103</v>
      </c>
      <c r="G287" s="86">
        <f t="array" ref="G287">IFERROR(INDEX(DATA!$R$133:$R$368,MATCH(1,(DATA!$D$133:$D$368=Topline!B287)*(DATA!$E$133:$E$368=Topline!D287),0)),"n/a")</f>
        <v>84.66</v>
      </c>
      <c r="H287" s="77">
        <f t="array" ref="H287">IFERROR(INDEX(DATA!$S$133:$S$368,MATCH(1,(DATA!$D$133:$D$368=Topline!B287)*(DATA!$E$133:$E$368=Topline!D287),0)),"n/a")</f>
        <v>-0.25762890213959999</v>
      </c>
      <c r="I287" s="86">
        <f t="array" ref="I287">IFERROR(INDEX(DATA!$AB$133:$AB$368,MATCH(1,(DATA!$D$133:$D$368=Topline!B287)*(DATA!$E$133:$E$368=Topline!D287),0)),"n/a")</f>
        <v>150.35</v>
      </c>
      <c r="J287" s="77">
        <f t="array" ref="J287">IFERROR(INDEX(DATA!$AC$133:$AC$368,MATCH(1,(DATA!$D$133:$D$368=Topline!B287)*(DATA!$E$133:$E$368=Topline!D287),0)),"n/a")</f>
        <v>-0.15243249337617701</v>
      </c>
      <c r="K287" s="86">
        <f t="array" ref="K287">IFERROR(INDEX(DATA!$AL$133:$AL$368,MATCH(1,(DATA!$D$133:$D$368=Topline!B287)*(DATA!$E$133:$E$368=Topline!D287),0)),"n/a")</f>
        <v>288.31</v>
      </c>
      <c r="L287" s="77">
        <f t="array" ref="L287">IFERROR(INDEX(DATA!$AM$133:$AM$368,MATCH(1,(DATA!$D$133:$D$368=Topline!B287)*(DATA!$E$133:$E$368=Topline!D287),0)),"n/a")</f>
        <v>1.7361233635625899E-2</v>
      </c>
      <c r="R287" s="66"/>
      <c r="S287" s="66"/>
      <c r="T287" s="66"/>
      <c r="U287" s="66"/>
      <c r="V287" s="66"/>
      <c r="W287" s="66"/>
      <c r="X287" s="66"/>
      <c r="Y287" s="66"/>
    </row>
    <row r="288" spans="1:25" x14ac:dyDescent="0.2">
      <c r="A288" s="75" t="s">
        <v>19</v>
      </c>
      <c r="B288" s="66" t="s">
        <v>22</v>
      </c>
      <c r="C288" s="66" t="s">
        <v>9</v>
      </c>
      <c r="D288" s="66" t="s">
        <v>320</v>
      </c>
      <c r="E288" s="86">
        <f t="array" ref="E288">IFERROR(INDEX(DATA!$H$133:$H$368,MATCH(1,(DATA!$D$133:$D$368=Topline!B288)*(DATA!$E$133:$E$368=Topline!D288),0)),"n/a")</f>
        <v>172.86</v>
      </c>
      <c r="F288" s="77">
        <f t="array" ref="F288">IFERROR(INDEX(DATA!$I$133:$I$368,MATCH(1,(DATA!$D$133:$D$368=Topline!B288)*(DATA!$E$133:$E$368=Topline!D288),0)),"n/a")</f>
        <v>0.27883406081230999</v>
      </c>
      <c r="G288" s="86">
        <f t="array" ref="G288">IFERROR(INDEX(DATA!$R$133:$R$368,MATCH(1,(DATA!$D$133:$D$368=Topline!B288)*(DATA!$E$133:$E$368=Topline!D288),0)),"n/a")</f>
        <v>715.78</v>
      </c>
      <c r="H288" s="77">
        <f t="array" ref="H288">IFERROR(INDEX(DATA!$S$133:$S$368,MATCH(1,(DATA!$D$133:$D$368=Topline!B288)*(DATA!$E$133:$E$368=Topline!D288),0)),"n/a")</f>
        <v>0.33274992086692601</v>
      </c>
      <c r="I288" s="86">
        <f t="array" ref="I288">IFERROR(INDEX(DATA!$AB$133:$AB$368,MATCH(1,(DATA!$D$133:$D$368=Topline!B288)*(DATA!$E$133:$E$368=Topline!D288),0)),"n/a")</f>
        <v>1282.6400000000001</v>
      </c>
      <c r="J288" s="77">
        <f t="array" ref="J288">IFERROR(INDEX(DATA!$AC$133:$AC$368,MATCH(1,(DATA!$D$133:$D$368=Topline!B288)*(DATA!$E$133:$E$368=Topline!D288),0)),"n/a")</f>
        <v>0.35638674745936599</v>
      </c>
      <c r="K288" s="86">
        <f t="array" ref="K288">IFERROR(INDEX(DATA!$AL$133:$AL$368,MATCH(1,(DATA!$D$133:$D$368=Topline!B288)*(DATA!$E$133:$E$368=Topline!D288),0)),"n/a")</f>
        <v>1878.39</v>
      </c>
      <c r="L288" s="77">
        <f t="array" ref="L288">IFERROR(INDEX(DATA!$AM$133:$AM$368,MATCH(1,(DATA!$D$133:$D$368=Topline!B288)*(DATA!$E$133:$E$368=Topline!D288),0)),"n/a")</f>
        <v>0.25101732279269301</v>
      </c>
      <c r="R288" s="66"/>
      <c r="S288" s="66"/>
      <c r="T288" s="66"/>
      <c r="U288" s="66"/>
      <c r="V288" s="66"/>
      <c r="W288" s="66"/>
      <c r="X288" s="66"/>
      <c r="Y288" s="66"/>
    </row>
    <row r="289" spans="1:25" x14ac:dyDescent="0.2">
      <c r="A289" s="75" t="s">
        <v>19</v>
      </c>
      <c r="B289" s="66" t="s">
        <v>22</v>
      </c>
      <c r="C289" s="66" t="s">
        <v>9</v>
      </c>
      <c r="D289" s="66" t="s">
        <v>321</v>
      </c>
      <c r="E289" s="86">
        <f t="array" ref="E289">IFERROR(INDEX(DATA!$H$133:$H$368,MATCH(1,(DATA!$D$133:$D$368=Topline!B289)*(DATA!$E$133:$E$368=Topline!D289),0)),"n/a")</f>
        <v>18.88</v>
      </c>
      <c r="F289" s="77">
        <f t="array" ref="F289">IFERROR(INDEX(DATA!$I$133:$I$368,MATCH(1,(DATA!$D$133:$D$368=Topline!B289)*(DATA!$E$133:$E$368=Topline!D289),0)),"n/a")</f>
        <v>-5.5055055055055098E-2</v>
      </c>
      <c r="G289" s="86">
        <f t="array" ref="G289">IFERROR(INDEX(DATA!$R$133:$R$368,MATCH(1,(DATA!$D$133:$D$368=Topline!B289)*(DATA!$E$133:$E$368=Topline!D289),0)),"n/a")</f>
        <v>84.11</v>
      </c>
      <c r="H289" s="77">
        <f t="array" ref="H289">IFERROR(INDEX(DATA!$S$133:$S$368,MATCH(1,(DATA!$D$133:$D$368=Topline!B289)*(DATA!$E$133:$E$368=Topline!D289),0)),"n/a")</f>
        <v>9.5324912097929496E-2</v>
      </c>
      <c r="I289" s="86">
        <f t="array" ref="I289">IFERROR(INDEX(DATA!$AB$133:$AB$368,MATCH(1,(DATA!$D$133:$D$368=Topline!B289)*(DATA!$E$133:$E$368=Topline!D289),0)),"n/a")</f>
        <v>169.97</v>
      </c>
      <c r="J289" s="77">
        <f t="array" ref="J289">IFERROR(INDEX(DATA!$AC$133:$AC$368,MATCH(1,(DATA!$D$133:$D$368=Topline!B289)*(DATA!$E$133:$E$368=Topline!D289),0)),"n/a")</f>
        <v>-0.105421052631579</v>
      </c>
      <c r="K289" s="86">
        <f t="array" ref="K289">IFERROR(INDEX(DATA!$AL$133:$AL$368,MATCH(1,(DATA!$D$133:$D$368=Topline!B289)*(DATA!$E$133:$E$368=Topline!D289),0)),"n/a")</f>
        <v>253.01</v>
      </c>
      <c r="L289" s="77">
        <f t="array" ref="L289">IFERROR(INDEX(DATA!$AM$133:$AM$368,MATCH(1,(DATA!$D$133:$D$368=Topline!B289)*(DATA!$E$133:$E$368=Topline!D289),0)),"n/a")</f>
        <v>-0.17688203526579499</v>
      </c>
      <c r="R289" s="66"/>
      <c r="S289" s="66"/>
      <c r="T289" s="66"/>
      <c r="U289" s="66"/>
      <c r="V289" s="66"/>
      <c r="W289" s="66"/>
      <c r="X289" s="66"/>
      <c r="Y289" s="66"/>
    </row>
    <row r="290" spans="1:25" x14ac:dyDescent="0.2">
      <c r="A290" s="75" t="s">
        <v>19</v>
      </c>
      <c r="B290" s="66" t="s">
        <v>22</v>
      </c>
      <c r="C290" s="66" t="s">
        <v>9</v>
      </c>
      <c r="D290" s="66" t="s">
        <v>322</v>
      </c>
      <c r="E290" s="86">
        <f t="array" ref="E290">IFERROR(INDEX(DATA!$H$133:$H$368,MATCH(1,(DATA!$D$133:$D$368=Topline!B290)*(DATA!$E$133:$E$368=Topline!D290),0)),"n/a")</f>
        <v>612.5</v>
      </c>
      <c r="F290" s="77">
        <f t="array" ref="F290">IFERROR(INDEX(DATA!$I$133:$I$368,MATCH(1,(DATA!$D$133:$D$368=Topline!B290)*(DATA!$E$133:$E$368=Topline!D290),0)),"n/a")</f>
        <v>0.33169543853546102</v>
      </c>
      <c r="G290" s="86">
        <f t="array" ref="G290">IFERROR(INDEX(DATA!$R$133:$R$368,MATCH(1,(DATA!$D$133:$D$368=Topline!B290)*(DATA!$E$133:$E$368=Topline!D290),0)),"n/a")</f>
        <v>2439.86</v>
      </c>
      <c r="H290" s="77">
        <f t="array" ref="H290">IFERROR(INDEX(DATA!$S$133:$S$368,MATCH(1,(DATA!$D$133:$D$368=Topline!B290)*(DATA!$E$133:$E$368=Topline!D290),0)),"n/a")</f>
        <v>0.618062325501197</v>
      </c>
      <c r="I290" s="86">
        <f t="array" ref="I290">IFERROR(INDEX(DATA!$AB$133:$AB$368,MATCH(1,(DATA!$D$133:$D$368=Topline!B290)*(DATA!$E$133:$E$368=Topline!D290),0)),"n/a")</f>
        <v>5218.8</v>
      </c>
      <c r="J290" s="77">
        <f t="array" ref="J290">IFERROR(INDEX(DATA!$AC$133:$AC$368,MATCH(1,(DATA!$D$133:$D$368=Topline!B290)*(DATA!$E$133:$E$368=Topline!D290),0)),"n/a")</f>
        <v>0.34761827294770198</v>
      </c>
      <c r="K290" s="86">
        <f t="array" ref="K290">IFERROR(INDEX(DATA!$AL$133:$AL$368,MATCH(1,(DATA!$D$133:$D$368=Topline!B290)*(DATA!$E$133:$E$368=Topline!D290),0)),"n/a")</f>
        <v>10249.959999999999</v>
      </c>
      <c r="L290" s="77">
        <f t="array" ref="L290">IFERROR(INDEX(DATA!$AM$133:$AM$368,MATCH(1,(DATA!$D$133:$D$368=Topline!B290)*(DATA!$E$133:$E$368=Topline!D290),0)),"n/a")</f>
        <v>-0.130854775865651</v>
      </c>
      <c r="R290" s="66"/>
      <c r="S290" s="66"/>
      <c r="T290" s="66"/>
      <c r="U290" s="66"/>
      <c r="V290" s="66"/>
      <c r="W290" s="66"/>
      <c r="X290" s="66"/>
      <c r="Y290" s="66"/>
    </row>
    <row r="291" spans="1:25" x14ac:dyDescent="0.2">
      <c r="A291" s="75" t="s">
        <v>19</v>
      </c>
      <c r="B291" s="66" t="s">
        <v>22</v>
      </c>
      <c r="C291" s="66" t="s">
        <v>9</v>
      </c>
      <c r="D291" s="66" t="s">
        <v>323</v>
      </c>
      <c r="E291" s="86">
        <f t="array" ref="E291">IFERROR(INDEX(DATA!$H$133:$H$368,MATCH(1,(DATA!$D$133:$D$368=Topline!B291)*(DATA!$E$133:$E$368=Topline!D291),0)),"n/a")</f>
        <v>48.23</v>
      </c>
      <c r="F291" s="77">
        <f t="array" ref="F291">IFERROR(INDEX(DATA!$I$133:$I$368,MATCH(1,(DATA!$D$133:$D$368=Topline!B291)*(DATA!$E$133:$E$368=Topline!D291),0)),"n/a")</f>
        <v>1.7814302191464799</v>
      </c>
      <c r="G291" s="86">
        <f t="array" ref="G291">IFERROR(INDEX(DATA!$R$133:$R$368,MATCH(1,(DATA!$D$133:$D$368=Topline!B291)*(DATA!$E$133:$E$368=Topline!D291),0)),"n/a")</f>
        <v>181.48</v>
      </c>
      <c r="H291" s="77">
        <f t="array" ref="H291">IFERROR(INDEX(DATA!$S$133:$S$368,MATCH(1,(DATA!$D$133:$D$368=Topline!B291)*(DATA!$E$133:$E$368=Topline!D291),0)),"n/a")</f>
        <v>1.7343679373210801</v>
      </c>
      <c r="I291" s="86">
        <f t="array" ref="I291">IFERROR(INDEX(DATA!$AB$133:$AB$368,MATCH(1,(DATA!$D$133:$D$368=Topline!B291)*(DATA!$E$133:$E$368=Topline!D291),0)),"n/a")</f>
        <v>625.59</v>
      </c>
      <c r="J291" s="77">
        <f t="array" ref="J291">IFERROR(INDEX(DATA!$AC$133:$AC$368,MATCH(1,(DATA!$D$133:$D$368=Topline!B291)*(DATA!$E$133:$E$368=Topline!D291),0)),"n/a")</f>
        <v>3.6818590031432401</v>
      </c>
      <c r="K291" s="86">
        <f t="array" ref="K291">IFERROR(INDEX(DATA!$AL$133:$AL$368,MATCH(1,(DATA!$D$133:$D$368=Topline!B291)*(DATA!$E$133:$E$368=Topline!D291),0)),"n/a")</f>
        <v>748.85</v>
      </c>
      <c r="L291" s="77">
        <f t="array" ref="L291">IFERROR(INDEX(DATA!$AM$133:$AM$368,MATCH(1,(DATA!$D$133:$D$368=Topline!B291)*(DATA!$E$133:$E$368=Topline!D291),0)),"n/a")</f>
        <v>2.178480475382</v>
      </c>
      <c r="R291" s="66"/>
      <c r="S291" s="66"/>
      <c r="T291" s="66"/>
      <c r="U291" s="66"/>
      <c r="V291" s="66"/>
      <c r="W291" s="66"/>
      <c r="X291" s="66"/>
      <c r="Y291" s="66"/>
    </row>
    <row r="292" spans="1:25" x14ac:dyDescent="0.2">
      <c r="A292" s="75" t="s">
        <v>19</v>
      </c>
      <c r="B292" s="66" t="s">
        <v>22</v>
      </c>
      <c r="C292" s="66" t="s">
        <v>9</v>
      </c>
      <c r="D292" s="66" t="s">
        <v>324</v>
      </c>
      <c r="E292" s="86">
        <f t="array" ref="E292">IFERROR(INDEX(DATA!$H$133:$H$368,MATCH(1,(DATA!$D$133:$D$368=Topline!B292)*(DATA!$E$133:$E$368=Topline!D292),0)),"n/a")</f>
        <v>24.73</v>
      </c>
      <c r="F292" s="77">
        <f t="array" ref="F292">IFERROR(INDEX(DATA!$I$133:$I$368,MATCH(1,(DATA!$D$133:$D$368=Topline!B292)*(DATA!$E$133:$E$368=Topline!D292),0)),"n/a")</f>
        <v>-0.104310032596885</v>
      </c>
      <c r="G292" s="86">
        <f t="array" ref="G292">IFERROR(INDEX(DATA!$R$133:$R$368,MATCH(1,(DATA!$D$133:$D$368=Topline!B292)*(DATA!$E$133:$E$368=Topline!D292),0)),"n/a")</f>
        <v>92.37</v>
      </c>
      <c r="H292" s="77">
        <f t="array" ref="H292">IFERROR(INDEX(DATA!$S$133:$S$368,MATCH(1,(DATA!$D$133:$D$368=Topline!B292)*(DATA!$E$133:$E$368=Topline!D292),0)),"n/a")</f>
        <v>-4.1606142353185202E-2</v>
      </c>
      <c r="I292" s="86">
        <f t="array" ref="I292">IFERROR(INDEX(DATA!$AB$133:$AB$368,MATCH(1,(DATA!$D$133:$D$368=Topline!B292)*(DATA!$E$133:$E$368=Topline!D292),0)),"n/a")</f>
        <v>159.66999999999999</v>
      </c>
      <c r="J292" s="77">
        <f t="array" ref="J292">IFERROR(INDEX(DATA!$AC$133:$AC$368,MATCH(1,(DATA!$D$133:$D$368=Topline!B292)*(DATA!$E$133:$E$368=Topline!D292),0)),"n/a")</f>
        <v>-0.103128686176487</v>
      </c>
      <c r="K292" s="86">
        <f t="array" ref="K292">IFERROR(INDEX(DATA!$AL$133:$AL$368,MATCH(1,(DATA!$D$133:$D$368=Topline!B292)*(DATA!$E$133:$E$368=Topline!D292),0)),"n/a")</f>
        <v>275.07</v>
      </c>
      <c r="L292" s="77">
        <f t="array" ref="L292">IFERROR(INDEX(DATA!$AM$133:$AM$368,MATCH(1,(DATA!$D$133:$D$368=Topline!B292)*(DATA!$E$133:$E$368=Topline!D292),0)),"n/a")</f>
        <v>-1.1570663696144399E-2</v>
      </c>
      <c r="R292" s="66"/>
      <c r="S292" s="66"/>
      <c r="T292" s="66"/>
      <c r="U292" s="66"/>
      <c r="V292" s="66"/>
      <c r="W292" s="66"/>
      <c r="X292" s="66"/>
      <c r="Y292" s="66"/>
    </row>
    <row r="293" spans="1:25" x14ac:dyDescent="0.2">
      <c r="A293" s="75" t="s">
        <v>19</v>
      </c>
      <c r="B293" s="66" t="s">
        <v>22</v>
      </c>
      <c r="C293" s="66" t="s">
        <v>9</v>
      </c>
      <c r="D293" s="66" t="s">
        <v>325</v>
      </c>
      <c r="E293" s="86">
        <f t="array" ref="E293">IFERROR(INDEX(DATA!$H$133:$H$368,MATCH(1,(DATA!$D$133:$D$368=Topline!B293)*(DATA!$E$133:$E$368=Topline!D293),0)),"n/a")</f>
        <v>80.56</v>
      </c>
      <c r="F293" s="77">
        <f t="array" ref="F293">IFERROR(INDEX(DATA!$I$133:$I$368,MATCH(1,(DATA!$D$133:$D$368=Topline!B293)*(DATA!$E$133:$E$368=Topline!D293),0)),"n/a")</f>
        <v>1.72438282042611</v>
      </c>
      <c r="G293" s="86">
        <f t="array" ref="G293">IFERROR(INDEX(DATA!$R$133:$R$368,MATCH(1,(DATA!$D$133:$D$368=Topline!B293)*(DATA!$E$133:$E$368=Topline!D293),0)),"n/a")</f>
        <v>209.92</v>
      </c>
      <c r="H293" s="77">
        <f t="array" ref="H293">IFERROR(INDEX(DATA!$S$133:$S$368,MATCH(1,(DATA!$D$133:$D$368=Topline!B293)*(DATA!$E$133:$E$368=Topline!D293),0)),"n/a")</f>
        <v>0.259117082533589</v>
      </c>
      <c r="I293" s="86">
        <f t="array" ref="I293">IFERROR(INDEX(DATA!$AB$133:$AB$368,MATCH(1,(DATA!$D$133:$D$368=Topline!B293)*(DATA!$E$133:$E$368=Topline!D293),0)),"n/a")</f>
        <v>518.98</v>
      </c>
      <c r="J293" s="77">
        <f t="array" ref="J293">IFERROR(INDEX(DATA!$AC$133:$AC$368,MATCH(1,(DATA!$D$133:$D$368=Topline!B293)*(DATA!$E$133:$E$368=Topline!D293),0)),"n/a")</f>
        <v>0.62353750860289103</v>
      </c>
      <c r="K293" s="86">
        <f t="array" ref="K293">IFERROR(INDEX(DATA!$AL$133:$AL$368,MATCH(1,(DATA!$D$133:$D$368=Topline!B293)*(DATA!$E$133:$E$368=Topline!D293),0)),"n/a")</f>
        <v>1034.29</v>
      </c>
      <c r="L293" s="77">
        <f t="array" ref="L293">IFERROR(INDEX(DATA!$AM$133:$AM$368,MATCH(1,(DATA!$D$133:$D$368=Topline!B293)*(DATA!$E$133:$E$368=Topline!D293),0)),"n/a")</f>
        <v>1.51639822879665</v>
      </c>
      <c r="R293" s="66"/>
      <c r="S293" s="66"/>
      <c r="T293" s="66"/>
      <c r="U293" s="66"/>
      <c r="V293" s="66"/>
      <c r="W293" s="66"/>
      <c r="X293" s="66"/>
      <c r="Y293" s="66"/>
    </row>
    <row r="294" spans="1:25" x14ac:dyDescent="0.2">
      <c r="A294" s="75" t="s">
        <v>19</v>
      </c>
      <c r="B294" s="66" t="s">
        <v>22</v>
      </c>
      <c r="C294" s="66" t="s">
        <v>9</v>
      </c>
      <c r="D294" s="66" t="s">
        <v>326</v>
      </c>
      <c r="E294" s="86">
        <f t="array" ref="E294">IFERROR(INDEX(DATA!$H$133:$H$368,MATCH(1,(DATA!$D$133:$D$368=Topline!B294)*(DATA!$E$133:$E$368=Topline!D294),0)),"n/a")</f>
        <v>249.02</v>
      </c>
      <c r="F294" s="77">
        <f t="array" ref="F294">IFERROR(INDEX(DATA!$I$133:$I$368,MATCH(1,(DATA!$D$133:$D$368=Topline!B294)*(DATA!$E$133:$E$368=Topline!D294),0)),"n/a")</f>
        <v>1.5608802961744099</v>
      </c>
      <c r="G294" s="86">
        <f t="array" ref="G294">IFERROR(INDEX(DATA!$R$133:$R$368,MATCH(1,(DATA!$D$133:$D$368=Topline!B294)*(DATA!$E$133:$E$368=Topline!D294),0)),"n/a")</f>
        <v>838.15</v>
      </c>
      <c r="H294" s="77">
        <f t="array" ref="H294">IFERROR(INDEX(DATA!$S$133:$S$368,MATCH(1,(DATA!$D$133:$D$368=Topline!B294)*(DATA!$E$133:$E$368=Topline!D294),0)),"n/a")</f>
        <v>0.90285376983676502</v>
      </c>
      <c r="I294" s="86">
        <f t="array" ref="I294">IFERROR(INDEX(DATA!$AB$133:$AB$368,MATCH(1,(DATA!$D$133:$D$368=Topline!B294)*(DATA!$E$133:$E$368=Topline!D294),0)),"n/a")</f>
        <v>1991.41</v>
      </c>
      <c r="J294" s="77">
        <f t="array" ref="J294">IFERROR(INDEX(DATA!$AC$133:$AC$368,MATCH(1,(DATA!$D$133:$D$368=Topline!B294)*(DATA!$E$133:$E$368=Topline!D294),0)),"n/a")</f>
        <v>1.7445011025358299</v>
      </c>
      <c r="K294" s="86">
        <f t="array" ref="K294">IFERROR(INDEX(DATA!$AL$133:$AL$368,MATCH(1,(DATA!$D$133:$D$368=Topline!B294)*(DATA!$E$133:$E$368=Topline!D294),0)),"n/a")</f>
        <v>3532.41</v>
      </c>
      <c r="L294" s="77">
        <f t="array" ref="L294">IFERROR(INDEX(DATA!$AM$133:$AM$368,MATCH(1,(DATA!$D$133:$D$368=Topline!B294)*(DATA!$E$133:$E$368=Topline!D294),0)),"n/a")</f>
        <v>1.52050347135508</v>
      </c>
      <c r="R294" s="66"/>
      <c r="S294" s="66"/>
      <c r="T294" s="66"/>
      <c r="U294" s="66"/>
      <c r="V294" s="66"/>
      <c r="W294" s="66"/>
      <c r="X294" s="66"/>
      <c r="Y294" s="66"/>
    </row>
    <row r="295" spans="1:25" x14ac:dyDescent="0.2">
      <c r="A295" s="75" t="s">
        <v>19</v>
      </c>
      <c r="B295" s="66" t="s">
        <v>22</v>
      </c>
      <c r="C295" s="66" t="s">
        <v>9</v>
      </c>
      <c r="D295" s="66" t="s">
        <v>327</v>
      </c>
      <c r="E295" s="86">
        <f t="array" ref="E295">IFERROR(INDEX(DATA!$H$133:$H$368,MATCH(1,(DATA!$D$133:$D$368=Topline!B295)*(DATA!$E$133:$E$368=Topline!D295),0)),"n/a")</f>
        <v>1223.97</v>
      </c>
      <c r="F295" s="77">
        <f t="array" ref="F295">IFERROR(INDEX(DATA!$I$133:$I$368,MATCH(1,(DATA!$D$133:$D$368=Topline!B295)*(DATA!$E$133:$E$368=Topline!D295),0)),"n/a")</f>
        <v>0.50315006079064595</v>
      </c>
      <c r="G295" s="86">
        <f t="array" ref="G295">IFERROR(INDEX(DATA!$R$133:$R$368,MATCH(1,(DATA!$D$133:$D$368=Topline!B295)*(DATA!$E$133:$E$368=Topline!D295),0)),"n/a")</f>
        <v>4646.34</v>
      </c>
      <c r="H295" s="77">
        <f t="array" ref="H295">IFERROR(INDEX(DATA!$S$133:$S$368,MATCH(1,(DATA!$D$133:$D$368=Topline!B295)*(DATA!$E$133:$E$368=Topline!D295),0)),"n/a")</f>
        <v>0.54577604189192297</v>
      </c>
      <c r="I295" s="86">
        <f t="array" ref="I295">IFERROR(INDEX(DATA!$AB$133:$AB$368,MATCH(1,(DATA!$D$133:$D$368=Topline!B295)*(DATA!$E$133:$E$368=Topline!D295),0)),"n/a")</f>
        <v>10117.44</v>
      </c>
      <c r="J295" s="77">
        <f t="array" ref="J295">IFERROR(INDEX(DATA!$AC$133:$AC$368,MATCH(1,(DATA!$D$133:$D$368=Topline!B295)*(DATA!$E$133:$E$368=Topline!D295),0)),"n/a")</f>
        <v>0.54639676336129905</v>
      </c>
      <c r="K295" s="86">
        <f t="array" ref="K295">IFERROR(INDEX(DATA!$AL$133:$AL$368,MATCH(1,(DATA!$D$133:$D$368=Topline!B295)*(DATA!$E$133:$E$368=Topline!D295),0)),"n/a")</f>
        <v>18260.150000000001</v>
      </c>
      <c r="L295" s="77">
        <f t="array" ref="L295">IFERROR(INDEX(DATA!$AM$133:$AM$368,MATCH(1,(DATA!$D$133:$D$368=Topline!B295)*(DATA!$E$133:$E$368=Topline!D295),0)),"n/a")</f>
        <v>0.12634029384533499</v>
      </c>
      <c r="R295" s="66"/>
      <c r="S295" s="66"/>
      <c r="T295" s="66"/>
      <c r="U295" s="66"/>
      <c r="V295" s="66"/>
      <c r="W295" s="66"/>
      <c r="X295" s="66"/>
      <c r="Y295" s="66"/>
    </row>
    <row r="296" spans="1:25" x14ac:dyDescent="0.2">
      <c r="A296" s="75"/>
      <c r="E296" s="80"/>
      <c r="F296" s="77"/>
      <c r="G296" s="81"/>
      <c r="H296" s="77"/>
      <c r="I296" s="81"/>
      <c r="J296" s="82"/>
      <c r="K296" s="81"/>
      <c r="L296" s="77"/>
      <c r="R296" s="66"/>
      <c r="S296" s="66"/>
      <c r="T296" s="66"/>
      <c r="U296" s="66"/>
      <c r="V296" s="66"/>
      <c r="W296" s="66"/>
      <c r="X296" s="66"/>
      <c r="Y296" s="66"/>
    </row>
    <row r="297" spans="1:25" x14ac:dyDescent="0.2">
      <c r="A297" s="75" t="s">
        <v>19</v>
      </c>
      <c r="B297" s="66" t="s">
        <v>22</v>
      </c>
      <c r="C297" s="66" t="s">
        <v>25</v>
      </c>
      <c r="D297" s="66" t="s">
        <v>319</v>
      </c>
      <c r="E297" s="86">
        <f t="array" ref="E297">IFERROR(INDEX(DATA!$J$133:$J$368,MATCH(1,(DATA!$D$133:$D$368=Topline!B297)*(DATA!$E$133:$E$368=Topline!D297),0)),"n/a")</f>
        <v>71.38</v>
      </c>
      <c r="F297" s="77">
        <f t="array" ref="F297">IFERROR(INDEX(DATA!$K$133:$K$368,MATCH(1,(DATA!$D$133:$D$368=Topline!B297)*(DATA!$E$133:$E$368=Topline!D297),0)),"n/a")</f>
        <v>-8.5809426229508295E-2</v>
      </c>
      <c r="G297" s="86">
        <f t="array" ref="G297">IFERROR(INDEX(DATA!$T$133:$T$368,MATCH(1,(DATA!$D$133:$D$368=Topline!B297)*(DATA!$E$133:$E$368=Topline!D297),0)),"n/a")</f>
        <v>310.69</v>
      </c>
      <c r="H297" s="77">
        <f t="array" ref="H297">IFERROR(INDEX(DATA!$U$133:$U$368,MATCH(1,(DATA!$D$133:$D$368=Topline!B297)*(DATA!$E$133:$E$368=Topline!D297),0)),"n/a")</f>
        <v>-4.71970068694798E-2</v>
      </c>
      <c r="I297" s="86">
        <f t="array" ref="I297">IFERROR(INDEX(DATA!$AD$133:$AD$368,MATCH(1,(DATA!$D$133:$D$368=Topline!B297)*(DATA!$E$133:$E$368=Topline!D297),0)),"n/a")</f>
        <v>569.91999999999996</v>
      </c>
      <c r="J297" s="77">
        <f t="array" ref="J297">IFERROR(INDEX(DATA!$AE$133:$AE$368,MATCH(1,(DATA!$D$133:$D$368=Topline!B297)*(DATA!$E$133:$E$368=Topline!D297),0)),"n/a")</f>
        <v>8.9629856225145299E-2</v>
      </c>
      <c r="K297" s="86">
        <f t="array" ref="K297">IFERROR(INDEX(DATA!$AN$133:$AN$368,MATCH(1,(DATA!$D$133:$D$368=Topline!B297)*(DATA!$E$133:$E$368=Topline!D297),0)),"n/a")</f>
        <v>1001.48</v>
      </c>
      <c r="L297" s="77">
        <f t="array" ref="L297">IFERROR(INDEX(DATA!$AO$133:$AO$368,MATCH(1,(DATA!$D$133:$D$368=Topline!B297)*(DATA!$E$133:$E$368=Topline!D297),0)),"n/a")</f>
        <v>0.121327481189538</v>
      </c>
      <c r="R297" s="66"/>
      <c r="S297" s="66"/>
      <c r="T297" s="66"/>
      <c r="U297" s="66"/>
      <c r="V297" s="66"/>
      <c r="W297" s="66"/>
      <c r="X297" s="66"/>
      <c r="Y297" s="66"/>
    </row>
    <row r="298" spans="1:25" x14ac:dyDescent="0.2">
      <c r="A298" s="75" t="s">
        <v>19</v>
      </c>
      <c r="B298" s="66" t="s">
        <v>22</v>
      </c>
      <c r="C298" s="66" t="s">
        <v>25</v>
      </c>
      <c r="D298" s="66" t="s">
        <v>320</v>
      </c>
      <c r="E298" s="86">
        <f t="array" ref="E298">IFERROR(INDEX(DATA!$J$133:$J$368,MATCH(1,(DATA!$D$133:$D$368=Topline!B298)*(DATA!$E$133:$E$368=Topline!D298),0)),"n/a")</f>
        <v>3510.13</v>
      </c>
      <c r="F298" s="77">
        <f t="array" ref="F298">IFERROR(INDEX(DATA!$K$133:$K$368,MATCH(1,(DATA!$D$133:$D$368=Topline!B298)*(DATA!$E$133:$E$368=Topline!D298),0)),"n/a")</f>
        <v>6.8701894972720196E-2</v>
      </c>
      <c r="G298" s="86">
        <f t="array" ref="G298">IFERROR(INDEX(DATA!$T$133:$T$368,MATCH(1,(DATA!$D$133:$D$368=Topline!B298)*(DATA!$E$133:$E$368=Topline!D298),0)),"n/a")</f>
        <v>14349.85</v>
      </c>
      <c r="H298" s="77">
        <f t="array" ref="H298">IFERROR(INDEX(DATA!$U$133:$U$368,MATCH(1,(DATA!$D$133:$D$368=Topline!B298)*(DATA!$E$133:$E$368=Topline!D298),0)),"n/a")</f>
        <v>6.8765938557605294E-2</v>
      </c>
      <c r="I298" s="86">
        <f t="array" ref="I298">IFERROR(INDEX(DATA!$AD$133:$AD$368,MATCH(1,(DATA!$D$133:$D$368=Topline!B298)*(DATA!$E$133:$E$368=Topline!D298),0)),"n/a")</f>
        <v>23825.55</v>
      </c>
      <c r="J298" s="77">
        <f t="array" ref="J298">IFERROR(INDEX(DATA!$AE$133:$AE$368,MATCH(1,(DATA!$D$133:$D$368=Topline!B298)*(DATA!$E$133:$E$368=Topline!D298),0)),"n/a")</f>
        <v>1.06511709985624E-3</v>
      </c>
      <c r="K298" s="86">
        <f t="array" ref="K298">IFERROR(INDEX(DATA!$AN$133:$AN$368,MATCH(1,(DATA!$D$133:$D$368=Topline!B298)*(DATA!$E$133:$E$368=Topline!D298),0)),"n/a")</f>
        <v>35881.01</v>
      </c>
      <c r="L298" s="77">
        <f t="array" ref="L298">IFERROR(INDEX(DATA!$AO$133:$AO$368,MATCH(1,(DATA!$D$133:$D$368=Topline!B298)*(DATA!$E$133:$E$368=Topline!D298),0)),"n/a")</f>
        <v>-2.2463899202191599E-2</v>
      </c>
      <c r="R298" s="66"/>
      <c r="S298" s="66"/>
      <c r="T298" s="66"/>
      <c r="U298" s="66"/>
      <c r="V298" s="66"/>
      <c r="W298" s="66"/>
      <c r="X298" s="66"/>
      <c r="Y298" s="66"/>
    </row>
    <row r="299" spans="1:25" x14ac:dyDescent="0.2">
      <c r="A299" s="75" t="s">
        <v>19</v>
      </c>
      <c r="B299" s="66" t="s">
        <v>22</v>
      </c>
      <c r="C299" s="66" t="s">
        <v>25</v>
      </c>
      <c r="D299" s="66" t="s">
        <v>321</v>
      </c>
      <c r="E299" s="86">
        <f t="array" ref="E299">IFERROR(INDEX(DATA!$J$133:$J$368,MATCH(1,(DATA!$D$133:$D$368=Topline!B299)*(DATA!$E$133:$E$368=Topline!D299),0)),"n/a")</f>
        <v>575.53</v>
      </c>
      <c r="F299" s="77">
        <f t="array" ref="F299">IFERROR(INDEX(DATA!$K$133:$K$368,MATCH(1,(DATA!$D$133:$D$368=Topline!B299)*(DATA!$E$133:$E$368=Topline!D299),0)),"n/a")</f>
        <v>-0.10053761760385101</v>
      </c>
      <c r="G299" s="86">
        <f t="array" ref="G299">IFERROR(INDEX(DATA!$T$133:$T$368,MATCH(1,(DATA!$D$133:$D$368=Topline!B299)*(DATA!$E$133:$E$368=Topline!D299),0)),"n/a")</f>
        <v>2352.86</v>
      </c>
      <c r="H299" s="77">
        <f t="array" ref="H299">IFERROR(INDEX(DATA!$U$133:$U$368,MATCH(1,(DATA!$D$133:$D$368=Topline!B299)*(DATA!$E$133:$E$368=Topline!D299),0)),"n/a")</f>
        <v>1.9604614277914101E-2</v>
      </c>
      <c r="I299" s="86">
        <f t="array" ref="I299">IFERROR(INDEX(DATA!$AD$133:$AD$368,MATCH(1,(DATA!$D$133:$D$368=Topline!B299)*(DATA!$E$133:$E$368=Topline!D299),0)),"n/a")</f>
        <v>4195.74</v>
      </c>
      <c r="J299" s="77">
        <f t="array" ref="J299">IFERROR(INDEX(DATA!$AE$133:$AE$368,MATCH(1,(DATA!$D$133:$D$368=Topline!B299)*(DATA!$E$133:$E$368=Topline!D299),0)),"n/a")</f>
        <v>-5.8235451237769999E-2</v>
      </c>
      <c r="K299" s="86">
        <f t="array" ref="K299">IFERROR(INDEX(DATA!$AN$133:$AN$368,MATCH(1,(DATA!$D$133:$D$368=Topline!B299)*(DATA!$E$133:$E$368=Topline!D299),0)),"n/a")</f>
        <v>5955.34</v>
      </c>
      <c r="L299" s="77">
        <f t="array" ref="L299">IFERROR(INDEX(DATA!$AO$133:$AO$368,MATCH(1,(DATA!$D$133:$D$368=Topline!B299)*(DATA!$E$133:$E$368=Topline!D299),0)),"n/a")</f>
        <v>-0.218991264479967</v>
      </c>
      <c r="R299" s="66"/>
      <c r="S299" s="66"/>
      <c r="T299" s="66"/>
      <c r="U299" s="66"/>
      <c r="V299" s="66"/>
      <c r="W299" s="66"/>
      <c r="X299" s="66"/>
      <c r="Y299" s="66"/>
    </row>
    <row r="300" spans="1:25" x14ac:dyDescent="0.2">
      <c r="A300" s="75" t="s">
        <v>19</v>
      </c>
      <c r="B300" s="66" t="s">
        <v>22</v>
      </c>
      <c r="C300" s="66" t="s">
        <v>25</v>
      </c>
      <c r="D300" s="66" t="s">
        <v>322</v>
      </c>
      <c r="E300" s="86">
        <f t="array" ref="E300">IFERROR(INDEX(DATA!$J$133:$J$368,MATCH(1,(DATA!$D$133:$D$368=Topline!B300)*(DATA!$E$133:$E$368=Topline!D300),0)),"n/a")</f>
        <v>4578.68</v>
      </c>
      <c r="F300" s="77">
        <f t="array" ref="F300">IFERROR(INDEX(DATA!$K$133:$K$368,MATCH(1,(DATA!$D$133:$D$368=Topline!B300)*(DATA!$E$133:$E$368=Topline!D300),0)),"n/a")</f>
        <v>1.0891379137274899</v>
      </c>
      <c r="G300" s="86">
        <f t="array" ref="G300">IFERROR(INDEX(DATA!$T$133:$T$368,MATCH(1,(DATA!$D$133:$D$368=Topline!B300)*(DATA!$E$133:$E$368=Topline!D300),0)),"n/a")</f>
        <v>16884.25</v>
      </c>
      <c r="H300" s="77">
        <f t="array" ref="H300">IFERROR(INDEX(DATA!$U$133:$U$368,MATCH(1,(DATA!$D$133:$D$368=Topline!B300)*(DATA!$E$133:$E$368=Topline!D300),0)),"n/a")</f>
        <v>1.0523322385454501</v>
      </c>
      <c r="I300" s="86">
        <f t="array" ref="I300">IFERROR(INDEX(DATA!$AD$133:$AD$368,MATCH(1,(DATA!$D$133:$D$368=Topline!B300)*(DATA!$E$133:$E$368=Topline!D300),0)),"n/a")</f>
        <v>28762.32</v>
      </c>
      <c r="J300" s="77">
        <f t="array" ref="J300">IFERROR(INDEX(DATA!$AE$133:$AE$368,MATCH(1,(DATA!$D$133:$D$368=Topline!B300)*(DATA!$E$133:$E$368=Topline!D300),0)),"n/a")</f>
        <v>0.86572894753741703</v>
      </c>
      <c r="K300" s="86">
        <f t="array" ref="K300">IFERROR(INDEX(DATA!$AN$133:$AN$368,MATCH(1,(DATA!$D$133:$D$368=Topline!B300)*(DATA!$E$133:$E$368=Topline!D300),0)),"n/a")</f>
        <v>44051.11</v>
      </c>
      <c r="L300" s="77">
        <f t="array" ref="L300">IFERROR(INDEX(DATA!$AO$133:$AO$368,MATCH(1,(DATA!$D$133:$D$368=Topline!B300)*(DATA!$E$133:$E$368=Topline!D300),0)),"n/a")</f>
        <v>0.478752655729208</v>
      </c>
      <c r="R300" s="66"/>
      <c r="S300" s="66"/>
      <c r="T300" s="66"/>
      <c r="U300" s="66"/>
      <c r="V300" s="66"/>
      <c r="W300" s="66"/>
      <c r="X300" s="66"/>
      <c r="Y300" s="66"/>
    </row>
    <row r="301" spans="1:25" x14ac:dyDescent="0.2">
      <c r="A301" s="75" t="s">
        <v>19</v>
      </c>
      <c r="B301" s="66" t="s">
        <v>22</v>
      </c>
      <c r="C301" s="66" t="s">
        <v>25</v>
      </c>
      <c r="D301" s="66" t="s">
        <v>323</v>
      </c>
      <c r="E301" s="86">
        <f t="array" ref="E301">IFERROR(INDEX(DATA!$J$133:$J$368,MATCH(1,(DATA!$D$133:$D$368=Topline!B301)*(DATA!$E$133:$E$368=Topline!D301),0)),"n/a")</f>
        <v>403.68</v>
      </c>
      <c r="F301" s="77">
        <f t="array" ref="F301">IFERROR(INDEX(DATA!$K$133:$K$368,MATCH(1,(DATA!$D$133:$D$368=Topline!B301)*(DATA!$E$133:$E$368=Topline!D301),0)),"n/a")</f>
        <v>1.53281465679508</v>
      </c>
      <c r="G301" s="86">
        <f t="array" ref="G301">IFERROR(INDEX(DATA!$T$133:$T$368,MATCH(1,(DATA!$D$133:$D$368=Topline!B301)*(DATA!$E$133:$E$368=Topline!D301),0)),"n/a")</f>
        <v>1452.7</v>
      </c>
      <c r="H301" s="77">
        <f t="array" ref="H301">IFERROR(INDEX(DATA!$U$133:$U$368,MATCH(1,(DATA!$D$133:$D$368=Topline!B301)*(DATA!$E$133:$E$368=Topline!D301),0)),"n/a")</f>
        <v>1.01946201431848</v>
      </c>
      <c r="I301" s="86">
        <f t="array" ref="I301">IFERROR(INDEX(DATA!$AD$133:$AD$368,MATCH(1,(DATA!$D$133:$D$368=Topline!B301)*(DATA!$E$133:$E$368=Topline!D301),0)),"n/a")</f>
        <v>3428.76</v>
      </c>
      <c r="J301" s="77">
        <f t="array" ref="J301">IFERROR(INDEX(DATA!$AE$133:$AE$368,MATCH(1,(DATA!$D$133:$D$368=Topline!B301)*(DATA!$E$133:$E$368=Topline!D301),0)),"n/a")</f>
        <v>1.2239980281635301</v>
      </c>
      <c r="K301" s="86">
        <f t="array" ref="K301">IFERROR(INDEX(DATA!$AN$133:$AN$368,MATCH(1,(DATA!$D$133:$D$368=Topline!B301)*(DATA!$E$133:$E$368=Topline!D301),0)),"n/a")</f>
        <v>4401.45</v>
      </c>
      <c r="L301" s="77">
        <f t="array" ref="L301">IFERROR(INDEX(DATA!$AO$133:$AO$368,MATCH(1,(DATA!$D$133:$D$368=Topline!B301)*(DATA!$E$133:$E$368=Topline!D301),0)),"n/a")</f>
        <v>0.74945347589331801</v>
      </c>
      <c r="R301" s="66"/>
      <c r="S301" s="66"/>
      <c r="T301" s="66"/>
      <c r="U301" s="66"/>
      <c r="V301" s="66"/>
      <c r="W301" s="66"/>
      <c r="X301" s="66"/>
      <c r="Y301" s="66"/>
    </row>
    <row r="302" spans="1:25" x14ac:dyDescent="0.2">
      <c r="A302" s="75" t="s">
        <v>19</v>
      </c>
      <c r="B302" s="66" t="s">
        <v>22</v>
      </c>
      <c r="C302" s="66" t="s">
        <v>25</v>
      </c>
      <c r="D302" s="66" t="s">
        <v>324</v>
      </c>
      <c r="E302" s="86">
        <f t="array" ref="E302">IFERROR(INDEX(DATA!$J$133:$J$368,MATCH(1,(DATA!$D$133:$D$368=Topline!B302)*(DATA!$E$133:$E$368=Topline!D302),0)),"n/a")</f>
        <v>736.11</v>
      </c>
      <c r="F302" s="77">
        <f t="array" ref="F302">IFERROR(INDEX(DATA!$K$133:$K$368,MATCH(1,(DATA!$D$133:$D$368=Topline!B302)*(DATA!$E$133:$E$368=Topline!D302),0)),"n/a")</f>
        <v>4.1218156357412397E-2</v>
      </c>
      <c r="G302" s="86">
        <f t="array" ref="G302">IFERROR(INDEX(DATA!$T$133:$T$368,MATCH(1,(DATA!$D$133:$D$368=Topline!B302)*(DATA!$E$133:$E$368=Topline!D302),0)),"n/a")</f>
        <v>2798.15</v>
      </c>
      <c r="H302" s="77">
        <f t="array" ref="H302">IFERROR(INDEX(DATA!$U$133:$U$368,MATCH(1,(DATA!$D$133:$D$368=Topline!B302)*(DATA!$E$133:$E$368=Topline!D302),0)),"n/a")</f>
        <v>9.5410717850948901E-2</v>
      </c>
      <c r="I302" s="86">
        <f t="array" ref="I302">IFERROR(INDEX(DATA!$AD$133:$AD$368,MATCH(1,(DATA!$D$133:$D$368=Topline!B302)*(DATA!$E$133:$E$368=Topline!D302),0)),"n/a")</f>
        <v>4721.57</v>
      </c>
      <c r="J302" s="77">
        <f t="array" ref="J302">IFERROR(INDEX(DATA!$AE$133:$AE$368,MATCH(1,(DATA!$D$133:$D$368=Topline!B302)*(DATA!$E$133:$E$368=Topline!D302),0)),"n/a")</f>
        <v>-4.7994030781943198E-3</v>
      </c>
      <c r="K302" s="86">
        <f t="array" ref="K302">IFERROR(INDEX(DATA!$AN$133:$AN$368,MATCH(1,(DATA!$D$133:$D$368=Topline!B302)*(DATA!$E$133:$E$368=Topline!D302),0)),"n/a")</f>
        <v>7996.43</v>
      </c>
      <c r="L302" s="77">
        <f t="array" ref="L302">IFERROR(INDEX(DATA!$AO$133:$AO$368,MATCH(1,(DATA!$D$133:$D$368=Topline!B302)*(DATA!$E$133:$E$368=Topline!D302),0)),"n/a")</f>
        <v>8.3218867259993695E-2</v>
      </c>
      <c r="R302" s="66"/>
      <c r="S302" s="66"/>
      <c r="T302" s="66"/>
      <c r="U302" s="66"/>
      <c r="V302" s="66"/>
      <c r="W302" s="66"/>
      <c r="X302" s="66"/>
      <c r="Y302" s="66"/>
    </row>
    <row r="303" spans="1:25" x14ac:dyDescent="0.2">
      <c r="A303" s="75" t="s">
        <v>19</v>
      </c>
      <c r="B303" s="66" t="s">
        <v>22</v>
      </c>
      <c r="C303" s="66" t="s">
        <v>25</v>
      </c>
      <c r="D303" s="66" t="s">
        <v>325</v>
      </c>
      <c r="E303" s="86">
        <f t="array" ref="E303">IFERROR(INDEX(DATA!$J$133:$J$368,MATCH(1,(DATA!$D$133:$D$368=Topline!B303)*(DATA!$E$133:$E$368=Topline!D303),0)),"n/a")</f>
        <v>392.91</v>
      </c>
      <c r="F303" s="77">
        <f t="array" ref="F303">IFERROR(INDEX(DATA!$K$133:$K$368,MATCH(1,(DATA!$D$133:$D$368=Topline!B303)*(DATA!$E$133:$E$368=Topline!D303),0)),"n/a")</f>
        <v>1.6060224182529701</v>
      </c>
      <c r="G303" s="86">
        <f t="array" ref="G303">IFERROR(INDEX(DATA!$T$133:$T$368,MATCH(1,(DATA!$D$133:$D$368=Topline!B303)*(DATA!$E$133:$E$368=Topline!D303),0)),"n/a")</f>
        <v>928.42</v>
      </c>
      <c r="H303" s="77">
        <f t="array" ref="H303">IFERROR(INDEX(DATA!$U$133:$U$368,MATCH(1,(DATA!$D$133:$D$368=Topline!B303)*(DATA!$E$133:$E$368=Topline!D303),0)),"n/a")</f>
        <v>0.32018485602559599</v>
      </c>
      <c r="I303" s="86">
        <f t="array" ref="I303">IFERROR(INDEX(DATA!$AD$133:$AD$368,MATCH(1,(DATA!$D$133:$D$368=Topline!B303)*(DATA!$E$133:$E$368=Topline!D303),0)),"n/a")</f>
        <v>2115.6799999999998</v>
      </c>
      <c r="J303" s="77">
        <f t="array" ref="J303">IFERROR(INDEX(DATA!$AE$133:$AE$368,MATCH(1,(DATA!$D$133:$D$368=Topline!B303)*(DATA!$E$133:$E$368=Topline!D303),0)),"n/a")</f>
        <v>0.62014304749360605</v>
      </c>
      <c r="K303" s="86">
        <f t="array" ref="K303">IFERROR(INDEX(DATA!$AN$133:$AN$368,MATCH(1,(DATA!$D$133:$D$368=Topline!B303)*(DATA!$E$133:$E$368=Topline!D303),0)),"n/a")</f>
        <v>3947.54</v>
      </c>
      <c r="L303" s="77">
        <f t="array" ref="L303">IFERROR(INDEX(DATA!$AO$133:$AO$368,MATCH(1,(DATA!$D$133:$D$368=Topline!B303)*(DATA!$E$133:$E$368=Topline!D303),0)),"n/a")</f>
        <v>1.3897545796859301</v>
      </c>
      <c r="R303" s="66"/>
      <c r="S303" s="66"/>
      <c r="T303" s="66"/>
      <c r="U303" s="66"/>
      <c r="V303" s="66"/>
      <c r="W303" s="66"/>
      <c r="X303" s="66"/>
      <c r="Y303" s="66"/>
    </row>
    <row r="304" spans="1:25" x14ac:dyDescent="0.2">
      <c r="A304" s="75" t="s">
        <v>19</v>
      </c>
      <c r="B304" s="66" t="s">
        <v>22</v>
      </c>
      <c r="C304" s="66" t="s">
        <v>25</v>
      </c>
      <c r="D304" s="66" t="s">
        <v>326</v>
      </c>
      <c r="E304" s="86">
        <f t="array" ref="E304">IFERROR(INDEX(DATA!$J$133:$J$368,MATCH(1,(DATA!$D$133:$D$368=Topline!B304)*(DATA!$E$133:$E$368=Topline!D304),0)),"n/a")</f>
        <v>897.44</v>
      </c>
      <c r="F304" s="77">
        <f t="array" ref="F304">IFERROR(INDEX(DATA!$K$133:$K$368,MATCH(1,(DATA!$D$133:$D$368=Topline!B304)*(DATA!$E$133:$E$368=Topline!D304),0)),"n/a")</f>
        <v>1.4558465369564599</v>
      </c>
      <c r="G304" s="86">
        <f t="array" ref="G304">IFERROR(INDEX(DATA!$T$133:$T$368,MATCH(1,(DATA!$D$133:$D$368=Topline!B304)*(DATA!$E$133:$E$368=Topline!D304),0)),"n/a")</f>
        <v>3256.05</v>
      </c>
      <c r="H304" s="77">
        <f t="array" ref="H304">IFERROR(INDEX(DATA!$U$133:$U$368,MATCH(1,(DATA!$D$133:$D$368=Topline!B304)*(DATA!$E$133:$E$368=Topline!D304),0)),"n/a")</f>
        <v>1.52532264068995</v>
      </c>
      <c r="I304" s="86">
        <f t="array" ref="I304">IFERROR(INDEX(DATA!$AD$133:$AD$368,MATCH(1,(DATA!$D$133:$D$368=Topline!B304)*(DATA!$E$133:$E$368=Topline!D304),0)),"n/a")</f>
        <v>8749.7999999999993</v>
      </c>
      <c r="J304" s="77">
        <f t="array" ref="J304">IFERROR(INDEX(DATA!$AE$133:$AE$368,MATCH(1,(DATA!$D$133:$D$368=Topline!B304)*(DATA!$E$133:$E$368=Topline!D304),0)),"n/a")</f>
        <v>3.3205475122953199</v>
      </c>
      <c r="K304" s="86">
        <f t="array" ref="K304">IFERROR(INDEX(DATA!$AN$133:$AN$368,MATCH(1,(DATA!$D$133:$D$368=Topline!B304)*(DATA!$E$133:$E$368=Topline!D304),0)),"n/a")</f>
        <v>13462.41</v>
      </c>
      <c r="L304" s="77">
        <f t="array" ref="L304">IFERROR(INDEX(DATA!$AO$133:$AO$368,MATCH(1,(DATA!$D$133:$D$368=Topline!B304)*(DATA!$E$133:$E$368=Topline!D304),0)),"n/a")</f>
        <v>2.8386268958024998</v>
      </c>
      <c r="R304" s="66"/>
      <c r="S304" s="66"/>
      <c r="T304" s="66"/>
      <c r="U304" s="66"/>
      <c r="V304" s="66"/>
      <c r="W304" s="66"/>
      <c r="X304" s="66"/>
      <c r="Y304" s="66"/>
    </row>
    <row r="305" spans="1:25" x14ac:dyDescent="0.2">
      <c r="A305" s="75" t="s">
        <v>19</v>
      </c>
      <c r="B305" s="66" t="s">
        <v>22</v>
      </c>
      <c r="C305" s="66" t="s">
        <v>25</v>
      </c>
      <c r="D305" s="66" t="s">
        <v>327</v>
      </c>
      <c r="E305" s="86">
        <f t="array" ref="E305">IFERROR(INDEX(DATA!$J$133:$J$368,MATCH(1,(DATA!$D$133:$D$368=Topline!B305)*(DATA!$E$133:$E$368=Topline!D305),0)),"n/a")</f>
        <v>11165.84</v>
      </c>
      <c r="F305" s="77">
        <f t="array" ref="F305">IFERROR(INDEX(DATA!$K$133:$K$368,MATCH(1,(DATA!$D$133:$D$368=Topline!B305)*(DATA!$E$133:$E$368=Topline!D305),0)),"n/a")</f>
        <v>0.47371338595979501</v>
      </c>
      <c r="G305" s="86">
        <f t="array" ref="G305">IFERROR(INDEX(DATA!$T$133:$T$368,MATCH(1,(DATA!$D$133:$D$368=Topline!B305)*(DATA!$E$133:$E$368=Topline!D305),0)),"n/a")</f>
        <v>42332.95</v>
      </c>
      <c r="H305" s="77">
        <f t="array" ref="H305">IFERROR(INDEX(DATA!$U$133:$U$368,MATCH(1,(DATA!$D$133:$D$368=Topline!B305)*(DATA!$E$133:$E$368=Topline!D305),0)),"n/a")</f>
        <v>0.43241166395182701</v>
      </c>
      <c r="I305" s="86">
        <f t="array" ref="I305">IFERROR(INDEX(DATA!$AD$133:$AD$368,MATCH(1,(DATA!$D$133:$D$368=Topline!B305)*(DATA!$E$133:$E$368=Topline!D305),0)),"n/a")</f>
        <v>76369.37</v>
      </c>
      <c r="J305" s="77">
        <f t="array" ref="J305">IFERROR(INDEX(DATA!$AE$133:$AE$368,MATCH(1,(DATA!$D$133:$D$368=Topline!B305)*(DATA!$E$133:$E$368=Topline!D305),0)),"n/a")</f>
        <v>0.41919717414456698</v>
      </c>
      <c r="K305" s="86">
        <f t="array" ref="K305">IFERROR(INDEX(DATA!$AN$133:$AN$368,MATCH(1,(DATA!$D$133:$D$368=Topline!B305)*(DATA!$E$133:$E$368=Topline!D305),0)),"n/a")</f>
        <v>116696.75</v>
      </c>
      <c r="L305" s="77">
        <f t="array" ref="L305">IFERROR(INDEX(DATA!$AO$133:$AO$368,MATCH(1,(DATA!$D$133:$D$368=Topline!B305)*(DATA!$E$133:$E$368=Topline!D305),0)),"n/a")</f>
        <v>0.29561882121383398</v>
      </c>
      <c r="R305" s="66"/>
      <c r="S305" s="66"/>
      <c r="T305" s="66"/>
      <c r="U305" s="66"/>
      <c r="V305" s="66"/>
      <c r="W305" s="66"/>
      <c r="X305" s="66"/>
      <c r="Y305" s="66"/>
    </row>
    <row r="306" spans="1:25" x14ac:dyDescent="0.2">
      <c r="A306" s="75"/>
      <c r="E306" s="80"/>
      <c r="F306" s="77"/>
      <c r="G306" s="81"/>
      <c r="H306" s="77"/>
      <c r="I306" s="81"/>
      <c r="J306" s="82"/>
      <c r="K306" s="81"/>
      <c r="L306" s="77"/>
      <c r="R306" s="66"/>
      <c r="S306" s="66"/>
      <c r="T306" s="66"/>
      <c r="U306" s="66"/>
      <c r="V306" s="66"/>
      <c r="W306" s="66"/>
      <c r="X306" s="66"/>
      <c r="Y306" s="66"/>
    </row>
    <row r="307" spans="1:25" x14ac:dyDescent="0.2">
      <c r="A307" s="75" t="s">
        <v>19</v>
      </c>
      <c r="B307" s="66" t="s">
        <v>22</v>
      </c>
      <c r="C307" s="66" t="s">
        <v>10</v>
      </c>
      <c r="D307" s="66" t="s">
        <v>319</v>
      </c>
      <c r="E307" s="87">
        <f t="array" ref="E307">IFERROR(INDEX(DATA!$L$133:$L$368,MATCH(1,(DATA!$D$133:$D$368=Topline!B307)*(DATA!$E$133:$E$368=Topline!D307),0)),"n/a")</f>
        <v>28.856562137049899</v>
      </c>
      <c r="F307" s="77">
        <f t="array" ref="F307">IFERROR(INDEX(DATA!$M$133:$M$368,MATCH(1,(DATA!$D$133:$D$368=Topline!B307)*(DATA!$E$133:$E$368=Topline!D307),0)),"n/a")</f>
        <v>0.52571978845392098</v>
      </c>
      <c r="G307" s="87">
        <f t="array" ref="G307">IFERROR(INDEX(DATA!$V$133:$V$368,MATCH(1,(DATA!$D$133:$D$368=Topline!B307)*(DATA!$E$133:$E$368=Topline!D307),0)),"n/a")</f>
        <v>32.234112922277298</v>
      </c>
      <c r="H307" s="77">
        <f t="array" ref="H307">IFERROR(INDEX(DATA!$W$133:$W$368,MATCH(1,(DATA!$D$133:$D$368=Topline!B307)*(DATA!$E$133:$E$368=Topline!D307),0)),"n/a")</f>
        <v>1.19156530775489</v>
      </c>
      <c r="I307" s="87">
        <f t="array" ref="I307">IFERROR(INDEX(DATA!$AF$133:$AF$368,MATCH(1,(DATA!$D$133:$D$368=Topline!B307)*(DATA!$E$133:$E$368=Topline!D307),0)),"n/a")</f>
        <v>29.9249750581975</v>
      </c>
      <c r="J307" s="77">
        <f t="array" ref="J307">IFERROR(INDEX(DATA!$AG$133:$AG$368,MATCH(1,(DATA!$D$133:$D$368=Topline!B307)*(DATA!$E$133:$E$368=Topline!D307),0)),"n/a")</f>
        <v>0.88744815965100499</v>
      </c>
      <c r="K307" s="87">
        <f t="array" ref="K307">IFERROR(INDEX(DATA!$AP$133:$AP$368,MATCH(1,(DATA!$D$133:$D$368=Topline!B307)*(DATA!$E$133:$E$368=Topline!D307),0)),"n/a")</f>
        <v>26.005063993617998</v>
      </c>
      <c r="L307" s="77">
        <f t="array" ref="L307">IFERROR(INDEX(DATA!$AQ$133:$AQ$368,MATCH(1,(DATA!$D$133:$D$368=Topline!B307)*(DATA!$E$133:$E$368=Topline!D307),0)),"n/a")</f>
        <v>0.41497018890103998</v>
      </c>
      <c r="R307" s="66"/>
      <c r="S307" s="66"/>
      <c r="T307" s="66"/>
      <c r="U307" s="66"/>
      <c r="V307" s="66"/>
      <c r="W307" s="66"/>
      <c r="X307" s="66"/>
      <c r="Y307" s="66"/>
    </row>
    <row r="308" spans="1:25" x14ac:dyDescent="0.2">
      <c r="A308" s="75" t="s">
        <v>19</v>
      </c>
      <c r="B308" s="66" t="s">
        <v>22</v>
      </c>
      <c r="C308" s="66" t="s">
        <v>10</v>
      </c>
      <c r="D308" s="66" t="s">
        <v>320</v>
      </c>
      <c r="E308" s="87">
        <f t="array" ref="E308">IFERROR(INDEX(DATA!$L$133:$L$368,MATCH(1,(DATA!$D$133:$D$368=Topline!B308)*(DATA!$E$133:$E$368=Topline!D308),0)),"n/a")</f>
        <v>60.213062594006701</v>
      </c>
      <c r="F308" s="77">
        <f t="array" ref="F308">IFERROR(INDEX(DATA!$M$133:$M$368,MATCH(1,(DATA!$D$133:$D$368=Topline!B308)*(DATA!$E$133:$E$368=Topline!D308),0)),"n/a")</f>
        <v>-0.14239565804651999</v>
      </c>
      <c r="G308" s="87">
        <f t="array" ref="G308">IFERROR(INDEX(DATA!$V$133:$V$368,MATCH(1,(DATA!$D$133:$D$368=Topline!B308)*(DATA!$E$133:$E$368=Topline!D308),0)),"n/a")</f>
        <v>59.721492637402598</v>
      </c>
      <c r="H308" s="77">
        <f t="array" ref="H308">IFERROR(INDEX(DATA!$W$133:$W$368,MATCH(1,(DATA!$D$133:$D$368=Topline!B308)*(DATA!$E$133:$E$368=Topline!D308),0)),"n/a")</f>
        <v>-0.139234411418065</v>
      </c>
      <c r="I308" s="87">
        <f t="array" ref="I308">IFERROR(INDEX(DATA!$AF$133:$AF$368,MATCH(1,(DATA!$D$133:$D$368=Topline!B308)*(DATA!$E$133:$E$368=Topline!D308),0)),"n/a")</f>
        <v>56.137216989958198</v>
      </c>
      <c r="J308" s="77">
        <f t="array" ref="J308">IFERROR(INDEX(DATA!$AG$133:$AG$368,MATCH(1,(DATA!$D$133:$D$368=Topline!B308)*(DATA!$E$133:$E$368=Topline!D308),0)),"n/a")</f>
        <v>-0.19078342046605201</v>
      </c>
      <c r="K308" s="87">
        <f t="array" ref="K308">IFERROR(INDEX(DATA!$AP$133:$AP$368,MATCH(1,(DATA!$D$133:$D$368=Topline!B308)*(DATA!$E$133:$E$368=Topline!D308),0)),"n/a")</f>
        <v>56.784278025330202</v>
      </c>
      <c r="L308" s="77">
        <f t="array" ref="L308">IFERROR(INDEX(DATA!$AQ$133:$AQ$368,MATCH(1,(DATA!$D$133:$D$368=Topline!B308)*(DATA!$E$133:$E$368=Topline!D308),0)),"n/a")</f>
        <v>-0.14738667446949799</v>
      </c>
      <c r="R308" s="66"/>
      <c r="S308" s="66"/>
      <c r="T308" s="66"/>
      <c r="U308" s="66"/>
      <c r="V308" s="66"/>
      <c r="W308" s="66"/>
      <c r="X308" s="66"/>
      <c r="Y308" s="66"/>
    </row>
    <row r="309" spans="1:25" x14ac:dyDescent="0.2">
      <c r="A309" s="75" t="s">
        <v>19</v>
      </c>
      <c r="B309" s="66" t="s">
        <v>22</v>
      </c>
      <c r="C309" s="66" t="s">
        <v>10</v>
      </c>
      <c r="D309" s="66" t="s">
        <v>321</v>
      </c>
      <c r="E309" s="87">
        <f t="array" ref="E309">IFERROR(INDEX(DATA!$L$133:$L$368,MATCH(1,(DATA!$D$133:$D$368=Topline!B309)*(DATA!$E$133:$E$368=Topline!D309),0)),"n/a")</f>
        <v>54.456567796610202</v>
      </c>
      <c r="F309" s="77">
        <f t="array" ref="F309">IFERROR(INDEX(DATA!$M$133:$M$368,MATCH(1,(DATA!$D$133:$D$368=Topline!B309)*(DATA!$E$133:$E$368=Topline!D309),0)),"n/a")</f>
        <v>-2.0240765968851201E-2</v>
      </c>
      <c r="G309" s="87">
        <f t="array" ref="G309">IFERROR(INDEX(DATA!$V$133:$V$368,MATCH(1,(DATA!$D$133:$D$368=Topline!B309)*(DATA!$E$133:$E$368=Topline!D309),0)),"n/a")</f>
        <v>48.089050053501403</v>
      </c>
      <c r="H309" s="77">
        <f t="array" ref="H309">IFERROR(INDEX(DATA!$W$133:$W$368,MATCH(1,(DATA!$D$133:$D$368=Topline!B309)*(DATA!$E$133:$E$368=Topline!D309),0)),"n/a")</f>
        <v>-4.5369713098817002E-2</v>
      </c>
      <c r="I309" s="87">
        <f t="array" ref="I309">IFERROR(INDEX(DATA!$AF$133:$AF$368,MATCH(1,(DATA!$D$133:$D$368=Topline!B309)*(DATA!$E$133:$E$368=Topline!D309),0)),"n/a")</f>
        <v>44.222921692063302</v>
      </c>
      <c r="J309" s="77">
        <f t="array" ref="J309">IFERROR(INDEX(DATA!$AG$133:$AG$368,MATCH(1,(DATA!$D$133:$D$368=Topline!B309)*(DATA!$E$133:$E$368=Topline!D309),0)),"n/a")</f>
        <v>8.4159466316223397E-2</v>
      </c>
      <c r="K309" s="87">
        <f t="array" ref="K309">IFERROR(INDEX(DATA!$AP$133:$AP$368,MATCH(1,(DATA!$D$133:$D$368=Topline!B309)*(DATA!$E$133:$E$368=Topline!D309),0)),"n/a")</f>
        <v>45.0703134263468</v>
      </c>
      <c r="L309" s="77">
        <f t="array" ref="L309">IFERROR(INDEX(DATA!$AQ$133:$AQ$368,MATCH(1,(DATA!$D$133:$D$368=Topline!B309)*(DATA!$E$133:$E$368=Topline!D309),0)),"n/a")</f>
        <v>1.25776636987316E-2</v>
      </c>
      <c r="R309" s="66"/>
      <c r="S309" s="66"/>
      <c r="T309" s="66"/>
      <c r="U309" s="66"/>
      <c r="V309" s="66"/>
      <c r="W309" s="66"/>
      <c r="X309" s="66"/>
      <c r="Y309" s="66"/>
    </row>
    <row r="310" spans="1:25" x14ac:dyDescent="0.2">
      <c r="A310" s="75" t="s">
        <v>19</v>
      </c>
      <c r="B310" s="66" t="s">
        <v>22</v>
      </c>
      <c r="C310" s="66" t="s">
        <v>10</v>
      </c>
      <c r="D310" s="66" t="s">
        <v>322</v>
      </c>
      <c r="E310" s="87">
        <f t="array" ref="E310">IFERROR(INDEX(DATA!$L$133:$L$368,MATCH(1,(DATA!$D$133:$D$368=Topline!B310)*(DATA!$E$133:$E$368=Topline!D310),0)),"n/a")</f>
        <v>20.6799183673469</v>
      </c>
      <c r="F310" s="77">
        <f t="array" ref="F310">IFERROR(INDEX(DATA!$M$133:$M$368,MATCH(1,(DATA!$D$133:$D$368=Topline!B310)*(DATA!$E$133:$E$368=Topline!D310),0)),"n/a")</f>
        <v>0.43723949915873001</v>
      </c>
      <c r="G310" s="87">
        <f t="array" ref="G310">IFERROR(INDEX(DATA!$V$133:$V$368,MATCH(1,(DATA!$D$133:$D$368=Topline!B310)*(DATA!$E$133:$E$368=Topline!D310),0)),"n/a")</f>
        <v>18.668829359061601</v>
      </c>
      <c r="H310" s="77">
        <f t="array" ref="H310">IFERROR(INDEX(DATA!$W$133:$W$368,MATCH(1,(DATA!$D$133:$D$368=Topline!B310)*(DATA!$E$133:$E$368=Topline!D310),0)),"n/a")</f>
        <v>0.124432146806689</v>
      </c>
      <c r="I310" s="87">
        <f t="array" ref="I310">IFERROR(INDEX(DATA!$AF$133:$AF$368,MATCH(1,(DATA!$D$133:$D$368=Topline!B310)*(DATA!$E$133:$E$368=Topline!D310),0)),"n/a")</f>
        <v>15.4843316471219</v>
      </c>
      <c r="J310" s="77">
        <f t="array" ref="J310">IFERROR(INDEX(DATA!$AG$133:$AG$368,MATCH(1,(DATA!$D$133:$D$368=Topline!B310)*(DATA!$E$133:$E$368=Topline!D310),0)),"n/a")</f>
        <v>0.21365527811886501</v>
      </c>
      <c r="K310" s="87">
        <f t="array" ref="K310">IFERROR(INDEX(DATA!$AP$133:$AP$368,MATCH(1,(DATA!$D$133:$D$368=Topline!B310)*(DATA!$E$133:$E$368=Topline!D310),0)),"n/a")</f>
        <v>12.811493898512801</v>
      </c>
      <c r="L310" s="77">
        <f t="array" ref="L310">IFERROR(INDEX(DATA!$AQ$133:$AQ$368,MATCH(1,(DATA!$D$133:$D$368=Topline!B310)*(DATA!$E$133:$E$368=Topline!D310),0)),"n/a")</f>
        <v>0.45637010915792903</v>
      </c>
      <c r="R310" s="66"/>
      <c r="S310" s="66"/>
      <c r="T310" s="66"/>
      <c r="U310" s="66"/>
      <c r="V310" s="66"/>
      <c r="W310" s="66"/>
      <c r="X310" s="66"/>
      <c r="Y310" s="66"/>
    </row>
    <row r="311" spans="1:25" x14ac:dyDescent="0.2">
      <c r="A311" s="75" t="s">
        <v>19</v>
      </c>
      <c r="B311" s="66" t="s">
        <v>22</v>
      </c>
      <c r="C311" s="66" t="s">
        <v>10</v>
      </c>
      <c r="D311" s="66" t="s">
        <v>323</v>
      </c>
      <c r="E311" s="87">
        <f t="array" ref="E311">IFERROR(INDEX(DATA!$L$133:$L$368,MATCH(1,(DATA!$D$133:$D$368=Topline!B311)*(DATA!$E$133:$E$368=Topline!D311),0)),"n/a")</f>
        <v>33.9388347501555</v>
      </c>
      <c r="F311" s="77">
        <f t="array" ref="F311">IFERROR(INDEX(DATA!$M$133:$M$368,MATCH(1,(DATA!$D$133:$D$368=Topline!B311)*(DATA!$E$133:$E$368=Topline!D311),0)),"n/a")</f>
        <v>-0.23087055535817</v>
      </c>
      <c r="G311" s="87">
        <f t="array" ref="G311">IFERROR(INDEX(DATA!$V$133:$V$368,MATCH(1,(DATA!$D$133:$D$368=Topline!B311)*(DATA!$E$133:$E$368=Topline!D311),0)),"n/a")</f>
        <v>34.549206524134902</v>
      </c>
      <c r="H311" s="77">
        <f t="array" ref="H311">IFERROR(INDEX(DATA!$W$133:$W$368,MATCH(1,(DATA!$D$133:$D$368=Topline!B311)*(DATA!$E$133:$E$368=Topline!D311),0)),"n/a")</f>
        <v>-0.29283972472411501</v>
      </c>
      <c r="I311" s="87">
        <f t="array" ref="I311">IFERROR(INDEX(DATA!$AF$133:$AF$368,MATCH(1,(DATA!$D$133:$D$368=Topline!B311)*(DATA!$E$133:$E$368=Topline!D311),0)),"n/a")</f>
        <v>23.5956457104493</v>
      </c>
      <c r="J311" s="77">
        <f t="array" ref="J311">IFERROR(INDEX(DATA!$AG$133:$AG$368,MATCH(1,(DATA!$D$133:$D$368=Topline!B311)*(DATA!$E$133:$E$368=Topline!D311),0)),"n/a")</f>
        <v>-0.55063599788630102</v>
      </c>
      <c r="K311" s="87">
        <f t="array" ref="K311">IFERROR(INDEX(DATA!$AP$133:$AP$368,MATCH(1,(DATA!$D$133:$D$368=Topline!B311)*(DATA!$E$133:$E$368=Topline!D311),0)),"n/a")</f>
        <v>25.887520865326799</v>
      </c>
      <c r="L311" s="77">
        <f t="array" ref="L311">IFERROR(INDEX(DATA!$AQ$133:$AQ$368,MATCH(1,(DATA!$D$133:$D$368=Topline!B311)*(DATA!$E$133:$E$368=Topline!D311),0)),"n/a")</f>
        <v>-0.44371834168295499</v>
      </c>
      <c r="R311" s="66"/>
      <c r="S311" s="66"/>
      <c r="T311" s="66"/>
      <c r="U311" s="66"/>
      <c r="V311" s="66"/>
      <c r="W311" s="66"/>
      <c r="X311" s="66"/>
      <c r="Y311" s="66"/>
    </row>
    <row r="312" spans="1:25" x14ac:dyDescent="0.2">
      <c r="A312" s="75" t="s">
        <v>19</v>
      </c>
      <c r="B312" s="66" t="s">
        <v>22</v>
      </c>
      <c r="C312" s="66" t="s">
        <v>10</v>
      </c>
      <c r="D312" s="66" t="s">
        <v>324</v>
      </c>
      <c r="E312" s="87">
        <f t="array" ref="E312">IFERROR(INDEX(DATA!$L$133:$L$368,MATCH(1,(DATA!$D$133:$D$368=Topline!B312)*(DATA!$E$133:$E$368=Topline!D312),0)),"n/a")</f>
        <v>92.255560048524103</v>
      </c>
      <c r="F312" s="77">
        <f t="array" ref="F312">IFERROR(INDEX(DATA!$M$133:$M$368,MATCH(1,(DATA!$D$133:$D$368=Topline!B312)*(DATA!$E$133:$E$368=Topline!D312),0)),"n/a")</f>
        <v>0.14824552496472501</v>
      </c>
      <c r="G312" s="87">
        <f t="array" ref="G312">IFERROR(INDEX(DATA!$V$133:$V$368,MATCH(1,(DATA!$D$133:$D$368=Topline!B312)*(DATA!$E$133:$E$368=Topline!D312),0)),"n/a")</f>
        <v>93.694056511854498</v>
      </c>
      <c r="H312" s="77">
        <f t="array" ref="H312">IFERROR(INDEX(DATA!$W$133:$W$368,MATCH(1,(DATA!$D$133:$D$368=Topline!B312)*(DATA!$E$133:$E$368=Topline!D312),0)),"n/a")</f>
        <v>0.110371954746753</v>
      </c>
      <c r="I312" s="87">
        <f t="array" ref="I312">IFERROR(INDEX(DATA!$AF$133:$AF$368,MATCH(1,(DATA!$D$133:$D$368=Topline!B312)*(DATA!$E$133:$E$368=Topline!D312),0)),"n/a")</f>
        <v>91.852946702574101</v>
      </c>
      <c r="J312" s="77">
        <f t="array" ref="J312">IFERROR(INDEX(DATA!$AG$133:$AG$368,MATCH(1,(DATA!$D$133:$D$368=Topline!B312)*(DATA!$E$133:$E$368=Topline!D312),0)),"n/a")</f>
        <v>0.103582744272348</v>
      </c>
      <c r="K312" s="87">
        <f t="array" ref="K312">IFERROR(INDEX(DATA!$AP$133:$AP$368,MATCH(1,(DATA!$D$133:$D$368=Topline!B312)*(DATA!$E$133:$E$368=Topline!D312),0)),"n/a")</f>
        <v>90.0029083506017</v>
      </c>
      <c r="L312" s="77">
        <f t="array" ref="L312">IFERROR(INDEX(DATA!$AQ$133:$AQ$368,MATCH(1,(DATA!$D$133:$D$368=Topline!B312)*(DATA!$E$133:$E$368=Topline!D312),0)),"n/a")</f>
        <v>0.11256403540073399</v>
      </c>
      <c r="R312" s="66"/>
      <c r="S312" s="66"/>
      <c r="T312" s="66"/>
      <c r="U312" s="66"/>
      <c r="V312" s="66"/>
      <c r="W312" s="66"/>
      <c r="X312" s="66"/>
      <c r="Y312" s="66"/>
    </row>
    <row r="313" spans="1:25" x14ac:dyDescent="0.2">
      <c r="A313" s="75" t="s">
        <v>19</v>
      </c>
      <c r="B313" s="66" t="s">
        <v>22</v>
      </c>
      <c r="C313" s="66" t="s">
        <v>10</v>
      </c>
      <c r="D313" s="66" t="s">
        <v>325</v>
      </c>
      <c r="E313" s="87">
        <f t="array" ref="E313">IFERROR(INDEX(DATA!$L$133:$L$368,MATCH(1,(DATA!$D$133:$D$368=Topline!B313)*(DATA!$E$133:$E$368=Topline!D313),0)),"n/a")</f>
        <v>4.28239821251241</v>
      </c>
      <c r="F313" s="77">
        <f t="array" ref="F313">IFERROR(INDEX(DATA!$M$133:$M$368,MATCH(1,(DATA!$D$133:$D$368=Topline!B313)*(DATA!$E$133:$E$368=Topline!D313),0)),"n/a")</f>
        <v>-0.16487162735611699</v>
      </c>
      <c r="G313" s="87">
        <f t="array" ref="G313">IFERROR(INDEX(DATA!$V$133:$V$368,MATCH(1,(DATA!$D$133:$D$368=Topline!B313)*(DATA!$E$133:$E$368=Topline!D313),0)),"n/a")</f>
        <v>4.7922065548780504</v>
      </c>
      <c r="H313" s="77">
        <f t="array" ref="H313">IFERROR(INDEX(DATA!$W$133:$W$368,MATCH(1,(DATA!$D$133:$D$368=Topline!B313)*(DATA!$E$133:$E$368=Topline!D313),0)),"n/a")</f>
        <v>-1.97211429894994E-2</v>
      </c>
      <c r="I313" s="87">
        <f t="array" ref="I313">IFERROR(INDEX(DATA!$AF$133:$AF$368,MATCH(1,(DATA!$D$133:$D$368=Topline!B313)*(DATA!$E$133:$E$368=Topline!D313),0)),"n/a")</f>
        <v>4.4492465990982302</v>
      </c>
      <c r="J313" s="77">
        <f t="array" ref="J313">IFERROR(INDEX(DATA!$AG$133:$AG$368,MATCH(1,(DATA!$D$133:$D$368=Topline!B313)*(DATA!$E$133:$E$368=Topline!D313),0)),"n/a")</f>
        <v>-9.7254596627662403E-6</v>
      </c>
      <c r="K313" s="87">
        <f t="array" ref="K313">IFERROR(INDEX(DATA!$AP$133:$AP$368,MATCH(1,(DATA!$D$133:$D$368=Topline!B313)*(DATA!$E$133:$E$368=Topline!D313),0)),"n/a")</f>
        <v>4.2757833876379001</v>
      </c>
      <c r="L313" s="77">
        <f t="array" ref="L313">IFERROR(INDEX(DATA!$AQ$133:$AQ$368,MATCH(1,(DATA!$D$133:$D$368=Topline!B313)*(DATA!$E$133:$E$368=Topline!D313),0)),"n/a")</f>
        <v>-4.14980540234475E-2</v>
      </c>
      <c r="R313" s="66"/>
      <c r="S313" s="66"/>
      <c r="T313" s="66"/>
      <c r="U313" s="66"/>
      <c r="V313" s="66"/>
      <c r="W313" s="66"/>
      <c r="X313" s="66"/>
      <c r="Y313" s="66"/>
    </row>
    <row r="314" spans="1:25" x14ac:dyDescent="0.2">
      <c r="A314" s="75" t="s">
        <v>19</v>
      </c>
      <c r="B314" s="66" t="s">
        <v>22</v>
      </c>
      <c r="C314" s="66" t="s">
        <v>10</v>
      </c>
      <c r="D314" s="66" t="s">
        <v>326</v>
      </c>
      <c r="E314" s="87">
        <f t="array" ref="E314">IFERROR(INDEX(DATA!$L$133:$L$368,MATCH(1,(DATA!$D$133:$D$368=Topline!B314)*(DATA!$E$133:$E$368=Topline!D314),0)),"n/a")</f>
        <v>19.0110031322785</v>
      </c>
      <c r="F314" s="77">
        <f t="array" ref="F314">IFERROR(INDEX(DATA!$M$133:$M$368,MATCH(1,(DATA!$D$133:$D$368=Topline!B314)*(DATA!$E$133:$E$368=Topline!D314),0)),"n/a")</f>
        <v>-0.35156723282913399</v>
      </c>
      <c r="G314" s="87">
        <f t="array" ref="G314">IFERROR(INDEX(DATA!$V$133:$V$368,MATCH(1,(DATA!$D$133:$D$368=Topline!B314)*(DATA!$E$133:$E$368=Topline!D314),0)),"n/a")</f>
        <v>20.199343792877201</v>
      </c>
      <c r="H314" s="77">
        <f t="array" ref="H314">IFERROR(INDEX(DATA!$W$133:$W$368,MATCH(1,(DATA!$D$133:$D$368=Topline!B314)*(DATA!$E$133:$E$368=Topline!D314),0)),"n/a")</f>
        <v>-0.21741121331904201</v>
      </c>
      <c r="I314" s="87">
        <f t="array" ref="I314">IFERROR(INDEX(DATA!$AF$133:$AF$368,MATCH(1,(DATA!$D$133:$D$368=Topline!B314)*(DATA!$E$133:$E$368=Topline!D314),0)),"n/a")</f>
        <v>18.3180610723056</v>
      </c>
      <c r="J314" s="77">
        <f t="array" ref="J314">IFERROR(INDEX(DATA!$AG$133:$AG$368,MATCH(1,(DATA!$D$133:$D$368=Topline!B314)*(DATA!$E$133:$E$368=Topline!D314),0)),"n/a")</f>
        <v>-0.28778647962718001</v>
      </c>
      <c r="K314" s="87">
        <f t="array" ref="K314">IFERROR(INDEX(DATA!$AP$133:$AP$368,MATCH(1,(DATA!$D$133:$D$368=Topline!B314)*(DATA!$E$133:$E$368=Topline!D314),0)),"n/a")</f>
        <v>17.257167203127601</v>
      </c>
      <c r="L314" s="77">
        <f t="array" ref="L314">IFERROR(INDEX(DATA!$AQ$133:$AQ$368,MATCH(1,(DATA!$D$133:$D$368=Topline!B314)*(DATA!$E$133:$E$368=Topline!D314),0)),"n/a")</f>
        <v>-9.2160688446167802E-2</v>
      </c>
      <c r="R314" s="66"/>
      <c r="S314" s="66"/>
      <c r="T314" s="66"/>
      <c r="U314" s="66"/>
      <c r="V314" s="66"/>
      <c r="W314" s="66"/>
      <c r="X314" s="66"/>
      <c r="Y314" s="66"/>
    </row>
    <row r="315" spans="1:25" x14ac:dyDescent="0.2">
      <c r="A315" s="75" t="s">
        <v>19</v>
      </c>
      <c r="B315" s="66" t="s">
        <v>22</v>
      </c>
      <c r="C315" s="66" t="s">
        <v>10</v>
      </c>
      <c r="D315" s="66" t="s">
        <v>327</v>
      </c>
      <c r="E315" s="87">
        <f t="array" ref="E315">IFERROR(INDEX(DATA!$L$133:$L$368,MATCH(1,(DATA!$D$133:$D$368=Topline!B315)*(DATA!$E$133:$E$368=Topline!D315),0)),"n/a")</f>
        <v>27.449512651453901</v>
      </c>
      <c r="F315" s="77">
        <f t="array" ref="F315">IFERROR(INDEX(DATA!$M$133:$M$368,MATCH(1,(DATA!$D$133:$D$368=Topline!B315)*(DATA!$E$133:$E$368=Topline!D315),0)),"n/a")</f>
        <v>-5.7803827043218903E-2</v>
      </c>
      <c r="G315" s="87">
        <f t="array" ref="G315">IFERROR(INDEX(DATA!$V$133:$V$368,MATCH(1,(DATA!$D$133:$D$368=Topline!B315)*(DATA!$E$133:$E$368=Topline!D315),0)),"n/a")</f>
        <v>27.5337060998549</v>
      </c>
      <c r="H315" s="77">
        <f t="array" ref="H315">IFERROR(INDEX(DATA!$W$133:$W$368,MATCH(1,(DATA!$D$133:$D$368=Topline!B315)*(DATA!$E$133:$E$368=Topline!D315),0)),"n/a")</f>
        <v>-9.4541418207923694E-2</v>
      </c>
      <c r="I315" s="87">
        <f t="array" ref="I315">IFERROR(INDEX(DATA!$AF$133:$AF$368,MATCH(1,(DATA!$D$133:$D$368=Topline!B315)*(DATA!$E$133:$E$368=Topline!D315),0)),"n/a")</f>
        <v>23.033926566404102</v>
      </c>
      <c r="J315" s="77">
        <f t="array" ref="J315">IFERROR(INDEX(DATA!$AG$133:$AG$368,MATCH(1,(DATA!$D$133:$D$368=Topline!B315)*(DATA!$E$133:$E$368=Topline!D315),0)),"n/a")</f>
        <v>-0.100236308765835</v>
      </c>
      <c r="K315" s="87">
        <f t="array" ref="K315">IFERROR(INDEX(DATA!$AP$133:$AP$368,MATCH(1,(DATA!$D$133:$D$368=Topline!B315)*(DATA!$E$133:$E$368=Topline!D315),0)),"n/a")</f>
        <v>20.065871309929001</v>
      </c>
      <c r="L315" s="77">
        <f t="array" ref="L315">IFERROR(INDEX(DATA!$AQ$133:$AQ$368,MATCH(1,(DATA!$D$133:$D$368=Topline!B315)*(DATA!$E$133:$E$368=Topline!D315),0)),"n/a")</f>
        <v>0.14309760844927</v>
      </c>
      <c r="R315" s="66"/>
      <c r="S315" s="66"/>
      <c r="T315" s="66"/>
      <c r="U315" s="66"/>
      <c r="V315" s="66"/>
      <c r="W315" s="66"/>
      <c r="X315" s="66"/>
      <c r="Y315" s="66"/>
    </row>
    <row r="316" spans="1:25" x14ac:dyDescent="0.2">
      <c r="A316" s="75"/>
      <c r="E316" s="80"/>
      <c r="F316" s="77"/>
      <c r="G316" s="89"/>
      <c r="H316" s="77"/>
      <c r="I316" s="89"/>
      <c r="J316" s="82"/>
      <c r="K316" s="89"/>
      <c r="L316" s="77"/>
      <c r="R316" s="66"/>
      <c r="S316" s="66"/>
      <c r="T316" s="66"/>
      <c r="U316" s="66"/>
      <c r="V316" s="66"/>
      <c r="W316" s="66"/>
      <c r="X316" s="66"/>
      <c r="Y316" s="66"/>
    </row>
    <row r="317" spans="1:25" x14ac:dyDescent="0.2">
      <c r="A317" s="75" t="s">
        <v>19</v>
      </c>
      <c r="B317" s="66" t="s">
        <v>22</v>
      </c>
      <c r="C317" s="66" t="s">
        <v>26</v>
      </c>
      <c r="D317" s="66" t="s">
        <v>319</v>
      </c>
      <c r="E317" s="87">
        <f t="array" ref="E317">IFERROR(INDEX(DATA!$N$133:$N$368,MATCH(1,(DATA!$D$133:$D$368=Topline!B317)*(DATA!$E$133:$E$368=Topline!D317),0)),"n/a")</f>
        <v>6.9614738021854903</v>
      </c>
      <c r="F317" s="77">
        <f t="array" ref="F317">IFERROR(INDEX(DATA!$O$133:$O$368,MATCH(1,(DATA!$D$133:$D$368=Topline!B317)*(DATA!$E$133:$E$368=Topline!D317),0)),"n/a")</f>
        <v>5.0017143442883001E-2</v>
      </c>
      <c r="G317" s="87">
        <f t="array" ref="G317">IFERROR(INDEX(DATA!$X$133:$X$368,MATCH(1,(DATA!$D$133:$D$368=Topline!B317)*(DATA!$E$133:$E$368=Topline!D317),0)),"n/a")</f>
        <v>8.7834819273230593</v>
      </c>
      <c r="H317" s="77">
        <f t="array" ref="H317">IFERROR(INDEX(DATA!$Y$133:$Y$368,MATCH(1,(DATA!$D$133:$D$368=Topline!B317)*(DATA!$E$133:$E$368=Topline!D317),0)),"n/a")</f>
        <v>0.70754579412608298</v>
      </c>
      <c r="I317" s="87">
        <f t="array" ref="I317">IFERROR(INDEX(DATA!$AH$133:$AH$368,MATCH(1,(DATA!$D$133:$D$368=Topline!B317)*(DATA!$E$133:$E$368=Topline!D317),0)),"n/a")</f>
        <v>7.8944764177428404</v>
      </c>
      <c r="J317" s="77">
        <f t="array" ref="J317">IFERROR(INDEX(DATA!$AI$133:$AI$368,MATCH(1,(DATA!$D$133:$D$368=Topline!B317)*(DATA!$E$133:$E$368=Topline!D317),0)),"n/a")</f>
        <v>0.46814968534285401</v>
      </c>
      <c r="K317" s="87">
        <f t="array" ref="K317">IFERROR(INDEX(DATA!$AR$133:$AR$368,MATCH(1,(DATA!$D$133:$D$368=Topline!B317)*(DATA!$E$133:$E$368=Topline!D317),0)),"n/a")</f>
        <v>7.4864400686983297</v>
      </c>
      <c r="L317" s="77">
        <f t="array" ref="L317">IFERROR(INDEX(DATA!$AS$133:$AS$368,MATCH(1,(DATA!$D$133:$D$368=Topline!B317)*(DATA!$E$133:$E$368=Topline!D317),0)),"n/a")</f>
        <v>0.28377823703285499</v>
      </c>
      <c r="R317" s="66"/>
      <c r="S317" s="66"/>
      <c r="T317" s="66"/>
      <c r="U317" s="66"/>
      <c r="V317" s="66"/>
      <c r="W317" s="66"/>
      <c r="X317" s="66"/>
      <c r="Y317" s="66"/>
    </row>
    <row r="318" spans="1:25" x14ac:dyDescent="0.2">
      <c r="A318" s="75" t="s">
        <v>19</v>
      </c>
      <c r="B318" s="66" t="s">
        <v>22</v>
      </c>
      <c r="C318" s="66" t="s">
        <v>26</v>
      </c>
      <c r="D318" s="66" t="s">
        <v>320</v>
      </c>
      <c r="E318" s="87">
        <f t="array" ref="E318">IFERROR(INDEX(DATA!$N$133:$N$368,MATCH(1,(DATA!$D$133:$D$368=Topline!B318)*(DATA!$E$133:$E$368=Topline!D318),0)),"n/a")</f>
        <v>2.9652548481110399</v>
      </c>
      <c r="F318" s="77">
        <f t="array" ref="F318">IFERROR(INDEX(DATA!$O$133:$O$368,MATCH(1,(DATA!$D$133:$D$368=Topline!B318)*(DATA!$E$133:$E$368=Topline!D318),0)),"n/a")</f>
        <v>2.62297169582856E-2</v>
      </c>
      <c r="G318" s="87">
        <f t="array" ref="G318">IFERROR(INDEX(DATA!$X$133:$X$368,MATCH(1,(DATA!$D$133:$D$368=Topline!B318)*(DATA!$E$133:$E$368=Topline!D318),0)),"n/a")</f>
        <v>2.97894751513082</v>
      </c>
      <c r="H318" s="77">
        <f t="array" ref="H318">IFERROR(INDEX(DATA!$Y$133:$Y$368,MATCH(1,(DATA!$D$133:$D$368=Topline!B318)*(DATA!$E$133:$E$368=Topline!D318),0)),"n/a")</f>
        <v>7.3373718866617005E-2</v>
      </c>
      <c r="I318" s="87">
        <f t="array" ref="I318">IFERROR(INDEX(DATA!$AH$133:$AH$368,MATCH(1,(DATA!$D$133:$D$368=Topline!B318)*(DATA!$E$133:$E$368=Topline!D318),0)),"n/a")</f>
        <v>3.0221270862582399</v>
      </c>
      <c r="J318" s="77">
        <f t="array" ref="J318">IFERROR(INDEX(DATA!$AI$133:$AI$368,MATCH(1,(DATA!$D$133:$D$368=Topline!B318)*(DATA!$E$133:$E$368=Topline!D318),0)),"n/a")</f>
        <v>9.6442804324345197E-2</v>
      </c>
      <c r="K318" s="87">
        <f t="array" ref="K318">IFERROR(INDEX(DATA!$AR$133:$AR$368,MATCH(1,(DATA!$D$133:$D$368=Topline!B318)*(DATA!$E$133:$E$368=Topline!D318),0)),"n/a")</f>
        <v>2.9726872236873998</v>
      </c>
      <c r="L318" s="77">
        <f t="array" ref="L318">IFERROR(INDEX(DATA!$AS$133:$AS$368,MATCH(1,(DATA!$D$133:$D$368=Topline!B318)*(DATA!$E$133:$E$368=Topline!D318),0)),"n/a")</f>
        <v>9.1145420626428497E-2</v>
      </c>
      <c r="R318" s="66"/>
      <c r="S318" s="66"/>
      <c r="T318" s="66"/>
      <c r="U318" s="66"/>
      <c r="V318" s="66"/>
      <c r="W318" s="66"/>
      <c r="X318" s="66"/>
      <c r="Y318" s="66"/>
    </row>
    <row r="319" spans="1:25" x14ac:dyDescent="0.2">
      <c r="A319" s="75" t="s">
        <v>19</v>
      </c>
      <c r="B319" s="66" t="s">
        <v>22</v>
      </c>
      <c r="C319" s="66" t="s">
        <v>26</v>
      </c>
      <c r="D319" s="66" t="s">
        <v>321</v>
      </c>
      <c r="E319" s="87">
        <f t="array" ref="E319">IFERROR(INDEX(DATA!$N$133:$N$368,MATCH(1,(DATA!$D$133:$D$368=Topline!B319)*(DATA!$E$133:$E$368=Topline!D319),0)),"n/a")</f>
        <v>1.78642294928153</v>
      </c>
      <c r="F319" s="77">
        <f t="array" ref="F319">IFERROR(INDEX(DATA!$O$133:$O$368,MATCH(1,(DATA!$D$133:$D$368=Topline!B319)*(DATA!$E$133:$E$368=Topline!D319),0)),"n/a")</f>
        <v>2.93021182214468E-2</v>
      </c>
      <c r="G319" s="87">
        <f t="array" ref="G319">IFERROR(INDEX(DATA!$X$133:$X$368,MATCH(1,(DATA!$D$133:$D$368=Topline!B319)*(DATA!$E$133:$E$368=Topline!D319),0)),"n/a")</f>
        <v>1.71908655848627</v>
      </c>
      <c r="H319" s="77">
        <f t="array" ref="H319">IFERROR(INDEX(DATA!$Y$133:$Y$368,MATCH(1,(DATA!$D$133:$D$368=Topline!B319)*(DATA!$E$133:$E$368=Topline!D319),0)),"n/a")</f>
        <v>2.5525307009890901E-2</v>
      </c>
      <c r="I319" s="87">
        <f t="array" ref="I319">IFERROR(INDEX(DATA!$AH$133:$AH$368,MATCH(1,(DATA!$D$133:$D$368=Topline!B319)*(DATA!$E$133:$E$368=Topline!D319),0)),"n/a")</f>
        <v>1.7914765929252101</v>
      </c>
      <c r="J319" s="77">
        <f t="array" ref="J319">IFERROR(INDEX(DATA!$AI$133:$AI$368,MATCH(1,(DATA!$D$133:$D$368=Topline!B319)*(DATA!$E$133:$E$368=Topline!D319),0)),"n/a")</f>
        <v>2.9839396090435399E-2</v>
      </c>
      <c r="K319" s="87">
        <f t="array" ref="K319">IFERROR(INDEX(DATA!$AR$133:$AR$368,MATCH(1,(DATA!$D$133:$D$368=Topline!B319)*(DATA!$E$133:$E$368=Topline!D319),0)),"n/a")</f>
        <v>1.9147924383830299</v>
      </c>
      <c r="L319" s="77">
        <f t="array" ref="L319">IFERROR(INDEX(DATA!$AS$133:$AS$368,MATCH(1,(DATA!$D$133:$D$368=Topline!B319)*(DATA!$E$133:$E$368=Topline!D319),0)),"n/a")</f>
        <v>6.7172270645669094E-2</v>
      </c>
      <c r="R319" s="66"/>
      <c r="S319" s="66"/>
      <c r="T319" s="66"/>
      <c r="U319" s="66"/>
      <c r="V319" s="66"/>
      <c r="W319" s="66"/>
      <c r="X319" s="66"/>
      <c r="Y319" s="66"/>
    </row>
    <row r="320" spans="1:25" x14ac:dyDescent="0.2">
      <c r="A320" s="75" t="s">
        <v>19</v>
      </c>
      <c r="B320" s="66" t="s">
        <v>22</v>
      </c>
      <c r="C320" s="66" t="s">
        <v>26</v>
      </c>
      <c r="D320" s="66" t="s">
        <v>322</v>
      </c>
      <c r="E320" s="87">
        <f t="array" ref="E320">IFERROR(INDEX(DATA!$N$133:$N$368,MATCH(1,(DATA!$D$133:$D$368=Topline!B320)*(DATA!$E$133:$E$368=Topline!D320),0)),"n/a")</f>
        <v>2.7663977390863699</v>
      </c>
      <c r="F320" s="77">
        <f t="array" ref="F320">IFERROR(INDEX(DATA!$O$133:$O$368,MATCH(1,(DATA!$D$133:$D$368=Topline!B320)*(DATA!$E$133:$E$368=Topline!D320),0)),"n/a")</f>
        <v>-8.3849241097862806E-2</v>
      </c>
      <c r="G320" s="87">
        <f t="array" ref="G320">IFERROR(INDEX(DATA!$X$133:$X$368,MATCH(1,(DATA!$D$133:$D$368=Topline!B320)*(DATA!$E$133:$E$368=Topline!D320),0)),"n/a")</f>
        <v>2.6977407939351798</v>
      </c>
      <c r="H320" s="77">
        <f t="array" ref="H320">IFERROR(INDEX(DATA!$Y$133:$Y$368,MATCH(1,(DATA!$D$133:$D$368=Topline!B320)*(DATA!$E$133:$E$368=Topline!D320),0)),"n/a")</f>
        <v>-0.113495729317295</v>
      </c>
      <c r="I320" s="87">
        <f t="array" ref="I320">IFERROR(INDEX(DATA!$AH$133:$AH$368,MATCH(1,(DATA!$D$133:$D$368=Topline!B320)*(DATA!$E$133:$E$368=Topline!D320),0)),"n/a")</f>
        <v>2.80956577911657</v>
      </c>
      <c r="J320" s="77">
        <f t="array" ref="J320">IFERROR(INDEX(DATA!$AI$133:$AI$368,MATCH(1,(DATA!$D$133:$D$368=Topline!B320)*(DATA!$E$133:$E$368=Topline!D320),0)),"n/a")</f>
        <v>-0.123375326297441</v>
      </c>
      <c r="K320" s="87">
        <f t="array" ref="K320">IFERROR(INDEX(DATA!$AR$133:$AR$368,MATCH(1,(DATA!$D$133:$D$368=Topline!B320)*(DATA!$E$133:$E$368=Topline!D320),0)),"n/a")</f>
        <v>2.9810213635933298</v>
      </c>
      <c r="L320" s="77">
        <f t="array" ref="L320">IFERROR(INDEX(DATA!$AS$133:$AS$368,MATCH(1,(DATA!$D$133:$D$368=Topline!B320)*(DATA!$E$133:$E$368=Topline!D320),0)),"n/a")</f>
        <v>-0.14401024401038801</v>
      </c>
      <c r="R320" s="66"/>
      <c r="S320" s="66"/>
      <c r="T320" s="66"/>
      <c r="U320" s="66"/>
      <c r="V320" s="66"/>
      <c r="W320" s="66"/>
      <c r="X320" s="66"/>
      <c r="Y320" s="66"/>
    </row>
    <row r="321" spans="1:25" x14ac:dyDescent="0.2">
      <c r="A321" s="75" t="s">
        <v>19</v>
      </c>
      <c r="B321" s="66" t="s">
        <v>22</v>
      </c>
      <c r="C321" s="66" t="s">
        <v>26</v>
      </c>
      <c r="D321" s="66" t="s">
        <v>323</v>
      </c>
      <c r="E321" s="87">
        <f t="array" ref="E321">IFERROR(INDEX(DATA!$N$133:$N$368,MATCH(1,(DATA!$D$133:$D$368=Topline!B321)*(DATA!$E$133:$E$368=Topline!D321),0)),"n/a")</f>
        <v>4.0548701942132404</v>
      </c>
      <c r="F321" s="77">
        <f t="array" ref="F321">IFERROR(INDEX(DATA!$O$133:$O$368,MATCH(1,(DATA!$D$133:$D$368=Topline!B321)*(DATA!$E$133:$E$368=Topline!D321),0)),"n/a")</f>
        <v>-0.15537448663176401</v>
      </c>
      <c r="G321" s="87">
        <f t="array" ref="G321">IFERROR(INDEX(DATA!$X$133:$X$368,MATCH(1,(DATA!$D$133:$D$368=Topline!B321)*(DATA!$E$133:$E$368=Topline!D321),0)),"n/a")</f>
        <v>4.3160941694775303</v>
      </c>
      <c r="H321" s="77">
        <f t="array" ref="H321">IFERROR(INDEX(DATA!$Y$133:$Y$368,MATCH(1,(DATA!$D$133:$D$368=Topline!B321)*(DATA!$E$133:$E$368=Topline!D321),0)),"n/a")</f>
        <v>-4.24992549740617E-2</v>
      </c>
      <c r="I321" s="87">
        <f t="array" ref="I321">IFERROR(INDEX(DATA!$AH$133:$AH$368,MATCH(1,(DATA!$D$133:$D$368=Topline!B321)*(DATA!$E$133:$E$368=Topline!D321),0)),"n/a")</f>
        <v>4.3051132187729699</v>
      </c>
      <c r="J321" s="77">
        <f t="array" ref="J321">IFERROR(INDEX(DATA!$AI$133:$AI$368,MATCH(1,(DATA!$D$133:$D$368=Topline!B321)*(DATA!$E$133:$E$368=Topline!D321),0)),"n/a")</f>
        <v>-5.4019440511032003E-2</v>
      </c>
      <c r="K321" s="87">
        <f t="array" ref="K321">IFERROR(INDEX(DATA!$AR$133:$AR$368,MATCH(1,(DATA!$D$133:$D$368=Topline!B321)*(DATA!$E$133:$E$368=Topline!D321),0)),"n/a")</f>
        <v>4.4044280861988696</v>
      </c>
      <c r="L321" s="77">
        <f t="array" ref="L321">IFERROR(INDEX(DATA!$AS$133:$AS$368,MATCH(1,(DATA!$D$133:$D$368=Topline!B321)*(DATA!$E$133:$E$368=Topline!D321),0)),"n/a")</f>
        <v>1.06758562819146E-2</v>
      </c>
      <c r="R321" s="66"/>
      <c r="S321" s="66"/>
      <c r="T321" s="66"/>
      <c r="U321" s="66"/>
      <c r="V321" s="66"/>
      <c r="W321" s="66"/>
      <c r="X321" s="66"/>
      <c r="Y321" s="66"/>
    </row>
    <row r="322" spans="1:25" x14ac:dyDescent="0.2">
      <c r="A322" s="75" t="s">
        <v>19</v>
      </c>
      <c r="B322" s="66" t="s">
        <v>22</v>
      </c>
      <c r="C322" s="66" t="s">
        <v>26</v>
      </c>
      <c r="D322" s="66" t="s">
        <v>324</v>
      </c>
      <c r="E322" s="87">
        <f t="array" ref="E322">IFERROR(INDEX(DATA!$N$133:$N$368,MATCH(1,(DATA!$D$133:$D$368=Topline!B322)*(DATA!$E$133:$E$368=Topline!D322),0)),"n/a")</f>
        <v>3.0993737349037498</v>
      </c>
      <c r="F322" s="77">
        <f t="array" ref="F322">IFERROR(INDEX(DATA!$O$133:$O$368,MATCH(1,(DATA!$D$133:$D$368=Topline!B322)*(DATA!$E$133:$E$368=Topline!D322),0)),"n/a")</f>
        <v>-1.2241584007309601E-2</v>
      </c>
      <c r="G322" s="87">
        <f t="array" ref="G322">IFERROR(INDEX(DATA!$X$133:$X$368,MATCH(1,(DATA!$D$133:$D$368=Topline!B322)*(DATA!$E$133:$E$368=Topline!D322),0)),"n/a")</f>
        <v>3.0929435519897099</v>
      </c>
      <c r="H322" s="77">
        <f t="array" ref="H322">IFERROR(INDEX(DATA!$Y$133:$Y$368,MATCH(1,(DATA!$D$133:$D$368=Topline!B322)*(DATA!$E$133:$E$368=Topline!D322),0)),"n/a")</f>
        <v>-2.8516296407668E-2</v>
      </c>
      <c r="I322" s="87">
        <f t="array" ref="I322">IFERROR(INDEX(DATA!$AH$133:$AH$368,MATCH(1,(DATA!$D$133:$D$368=Topline!B322)*(DATA!$E$133:$E$368=Topline!D322),0)),"n/a")</f>
        <v>3.1062040804223998</v>
      </c>
      <c r="J322" s="77">
        <f t="array" ref="J322">IFERROR(INDEX(DATA!$AI$133:$AI$368,MATCH(1,(DATA!$D$133:$D$368=Topline!B322)*(DATA!$E$133:$E$368=Topline!D322),0)),"n/a")</f>
        <v>-5.4550722438257496E-3</v>
      </c>
      <c r="K322" s="87">
        <f t="array" ref="K322">IFERROR(INDEX(DATA!$AR$133:$AR$368,MATCH(1,(DATA!$D$133:$D$368=Topline!B322)*(DATA!$E$133:$E$368=Topline!D322),0)),"n/a")</f>
        <v>3.0960190985227198</v>
      </c>
      <c r="L322" s="77">
        <f t="array" ref="L322">IFERROR(INDEX(DATA!$AS$133:$AS$368,MATCH(1,(DATA!$D$133:$D$368=Topline!B322)*(DATA!$E$133:$E$368=Topline!D322),0)),"n/a")</f>
        <v>1.5206588755566601E-2</v>
      </c>
      <c r="R322" s="66"/>
      <c r="S322" s="66"/>
      <c r="T322" s="66"/>
      <c r="U322" s="66"/>
      <c r="V322" s="66"/>
      <c r="W322" s="66"/>
      <c r="X322" s="66"/>
      <c r="Y322" s="66"/>
    </row>
    <row r="323" spans="1:25" x14ac:dyDescent="0.2">
      <c r="A323" s="75" t="s">
        <v>19</v>
      </c>
      <c r="B323" s="66" t="s">
        <v>22</v>
      </c>
      <c r="C323" s="66" t="s">
        <v>26</v>
      </c>
      <c r="D323" s="66" t="s">
        <v>325</v>
      </c>
      <c r="E323" s="87">
        <f t="array" ref="E323">IFERROR(INDEX(DATA!$N$133:$N$368,MATCH(1,(DATA!$D$133:$D$368=Topline!B323)*(DATA!$E$133:$E$368=Topline!D323),0)),"n/a")</f>
        <v>0.87803822758392502</v>
      </c>
      <c r="F323" s="77">
        <f t="array" ref="F323">IFERROR(INDEX(DATA!$O$133:$O$368,MATCH(1,(DATA!$D$133:$D$368=Topline!B323)*(DATA!$E$133:$E$368=Topline!D323),0)),"n/a")</f>
        <v>-0.126941742578458</v>
      </c>
      <c r="G323" s="87">
        <f t="array" ref="G323">IFERROR(INDEX(DATA!$X$133:$X$368,MATCH(1,(DATA!$D$133:$D$368=Topline!B323)*(DATA!$E$133:$E$368=Topline!D323),0)),"n/a")</f>
        <v>1.0835397772559801</v>
      </c>
      <c r="H323" s="77">
        <f t="array" ref="H323">IFERROR(INDEX(DATA!$Y$133:$Y$368,MATCH(1,(DATA!$D$133:$D$368=Topline!B323)*(DATA!$E$133:$E$368=Topline!D323),0)),"n/a")</f>
        <v>-6.5065889163257506E-2</v>
      </c>
      <c r="I323" s="87">
        <f t="array" ref="I323">IFERROR(INDEX(DATA!$AH$133:$AH$368,MATCH(1,(DATA!$D$133:$D$368=Topline!B323)*(DATA!$E$133:$E$368=Topline!D323),0)),"n/a")</f>
        <v>1.0914079633971101</v>
      </c>
      <c r="J323" s="77">
        <f t="array" ref="J323">IFERROR(INDEX(DATA!$AI$133:$AI$368,MATCH(1,(DATA!$D$133:$D$368=Topline!B323)*(DATA!$E$133:$E$368=Topline!D323),0)),"n/a")</f>
        <v>2.0854155230067002E-3</v>
      </c>
      <c r="K323" s="87">
        <f t="array" ref="K323">IFERROR(INDEX(DATA!$AR$133:$AR$368,MATCH(1,(DATA!$D$133:$D$368=Topline!B323)*(DATA!$E$133:$E$368=Topline!D323),0)),"n/a")</f>
        <v>1.12029263794667</v>
      </c>
      <c r="L323" s="77">
        <f t="array" ref="L323">IFERROR(INDEX(DATA!$AS$133:$AS$368,MATCH(1,(DATA!$D$133:$D$368=Topline!B323)*(DATA!$E$133:$E$368=Topline!D323),0)),"n/a")</f>
        <v>9.2971971500651999E-3</v>
      </c>
      <c r="R323" s="66"/>
      <c r="S323" s="66"/>
      <c r="T323" s="66"/>
      <c r="U323" s="66"/>
      <c r="V323" s="66"/>
      <c r="W323" s="66"/>
      <c r="X323" s="66"/>
      <c r="Y323" s="66"/>
    </row>
    <row r="324" spans="1:25" x14ac:dyDescent="0.2">
      <c r="A324" s="75" t="s">
        <v>19</v>
      </c>
      <c r="B324" s="66" t="s">
        <v>22</v>
      </c>
      <c r="C324" s="66" t="s">
        <v>26</v>
      </c>
      <c r="D324" s="66" t="s">
        <v>326</v>
      </c>
      <c r="E324" s="87">
        <f t="array" ref="E324">IFERROR(INDEX(DATA!$N$133:$N$368,MATCH(1,(DATA!$D$133:$D$368=Topline!B324)*(DATA!$E$133:$E$368=Topline!D324),0)),"n/a")</f>
        <v>5.2751381707969296</v>
      </c>
      <c r="F324" s="77">
        <f t="array" ref="F324">IFERROR(INDEX(DATA!$O$133:$O$368,MATCH(1,(DATA!$D$133:$D$368=Topline!B324)*(DATA!$E$133:$E$368=Topline!D324),0)),"n/a")</f>
        <v>-0.32383450193119301</v>
      </c>
      <c r="G324" s="87">
        <f t="array" ref="G324">IFERROR(INDEX(DATA!$X$133:$X$368,MATCH(1,(DATA!$D$133:$D$368=Topline!B324)*(DATA!$E$133:$E$368=Topline!D324),0)),"n/a")</f>
        <v>5.1995761735845596</v>
      </c>
      <c r="H324" s="77">
        <f t="array" ref="H324">IFERROR(INDEX(DATA!$Y$133:$Y$368,MATCH(1,(DATA!$D$133:$D$368=Topline!B324)*(DATA!$E$133:$E$368=Topline!D324),0)),"n/a")</f>
        <v>-0.41031217200785802</v>
      </c>
      <c r="I324" s="87">
        <f t="array" ref="I324">IFERROR(INDEX(DATA!$AH$133:$AH$368,MATCH(1,(DATA!$D$133:$D$368=Topline!B324)*(DATA!$E$133:$E$368=Topline!D324),0)),"n/a")</f>
        <v>4.1690975793732399</v>
      </c>
      <c r="J324" s="77">
        <f t="array" ref="J324">IFERROR(INDEX(DATA!$AI$133:$AI$368,MATCH(1,(DATA!$D$133:$D$368=Topline!B324)*(DATA!$E$133:$E$368=Topline!D324),0)),"n/a")</f>
        <v>-0.547587247601937</v>
      </c>
      <c r="K324" s="87">
        <f t="array" ref="K324">IFERROR(INDEX(DATA!$AR$133:$AR$368,MATCH(1,(DATA!$D$133:$D$368=Topline!B324)*(DATA!$E$133:$E$368=Topline!D324),0)),"n/a")</f>
        <v>4.5281186652315597</v>
      </c>
      <c r="L324" s="77">
        <f t="array" ref="L324">IFERROR(INDEX(DATA!$AS$133:$AS$368,MATCH(1,(DATA!$D$133:$D$368=Topline!B324)*(DATA!$E$133:$E$368=Topline!D324),0)),"n/a")</f>
        <v>-0.40389826927275202</v>
      </c>
      <c r="R324" s="66"/>
      <c r="S324" s="66"/>
      <c r="T324" s="66"/>
      <c r="U324" s="66"/>
      <c r="V324" s="66"/>
      <c r="W324" s="66"/>
      <c r="X324" s="66"/>
      <c r="Y324" s="66"/>
    </row>
    <row r="325" spans="1:25" x14ac:dyDescent="0.2">
      <c r="A325" s="75" t="s">
        <v>19</v>
      </c>
      <c r="B325" s="66" t="s">
        <v>22</v>
      </c>
      <c r="C325" s="66" t="s">
        <v>26</v>
      </c>
      <c r="D325" s="66" t="s">
        <v>327</v>
      </c>
      <c r="E325" s="87">
        <f t="array" ref="E325">IFERROR(INDEX(DATA!$N$133:$N$368,MATCH(1,(DATA!$D$133:$D$368=Topline!B325)*(DATA!$E$133:$E$368=Topline!D325),0)),"n/a")</f>
        <v>3.0089433486419299</v>
      </c>
      <c r="F325" s="77">
        <f t="array" ref="F325">IFERROR(INDEX(DATA!$O$133:$O$368,MATCH(1,(DATA!$D$133:$D$368=Topline!B325)*(DATA!$E$133:$E$368=Topline!D325),0)),"n/a")</f>
        <v>-3.89839380237956E-2</v>
      </c>
      <c r="G325" s="87">
        <f t="array" ref="G325">IFERROR(INDEX(DATA!$X$133:$X$368,MATCH(1,(DATA!$D$133:$D$368=Topline!B325)*(DATA!$E$133:$E$368=Topline!D325),0)),"n/a")</f>
        <v>3.0220185458372302</v>
      </c>
      <c r="H325" s="77">
        <f t="array" ref="H325">IFERROR(INDEX(DATA!$Y$133:$Y$368,MATCH(1,(DATA!$D$133:$D$368=Topline!B325)*(DATA!$E$133:$E$368=Topline!D325),0)),"n/a")</f>
        <v>-2.2881328124468098E-2</v>
      </c>
      <c r="I325" s="87">
        <f t="array" ref="I325">IFERROR(INDEX(DATA!$AH$133:$AH$368,MATCH(1,(DATA!$D$133:$D$368=Topline!B325)*(DATA!$E$133:$E$368=Topline!D325),0)),"n/a")</f>
        <v>3.0515423919301701</v>
      </c>
      <c r="J325" s="77">
        <f t="array" ref="J325">IFERROR(INDEX(DATA!$AI$133:$AI$368,MATCH(1,(DATA!$D$133:$D$368=Topline!B325)*(DATA!$E$133:$E$368=Topline!D325),0)),"n/a")</f>
        <v>-1.9592425024944099E-2</v>
      </c>
      <c r="K325" s="87">
        <f t="array" ref="K325">IFERROR(INDEX(DATA!$AR$133:$AR$368,MATCH(1,(DATA!$D$133:$D$368=Topline!B325)*(DATA!$E$133:$E$368=Topline!D325),0)),"n/a")</f>
        <v>3.1398116914138599</v>
      </c>
      <c r="L325" s="77">
        <f t="array" ref="L325">IFERROR(INDEX(DATA!$AS$133:$AS$368,MATCH(1,(DATA!$D$133:$D$368=Topline!B325)*(DATA!$E$133:$E$368=Topline!D325),0)),"n/a")</f>
        <v>-6.2533245785930999E-3</v>
      </c>
      <c r="R325" s="66"/>
      <c r="S325" s="66"/>
      <c r="T325" s="66"/>
      <c r="U325" s="66"/>
      <c r="V325" s="66"/>
      <c r="W325" s="66"/>
      <c r="X325" s="66"/>
      <c r="Y325" s="66"/>
    </row>
    <row r="326" spans="1:25" x14ac:dyDescent="0.2">
      <c r="A326" s="75"/>
      <c r="E326" s="88"/>
      <c r="F326" s="77"/>
      <c r="G326" s="89"/>
      <c r="H326" s="77"/>
      <c r="I326" s="89"/>
      <c r="J326" s="82"/>
      <c r="K326" s="89"/>
      <c r="L326" s="77"/>
      <c r="R326" s="66"/>
      <c r="S326" s="66"/>
      <c r="T326" s="66"/>
      <c r="U326" s="66"/>
      <c r="V326" s="66"/>
      <c r="W326" s="66"/>
      <c r="X326" s="66"/>
      <c r="Y326" s="66"/>
    </row>
    <row r="327" spans="1:25" x14ac:dyDescent="0.2">
      <c r="A327" s="75" t="s">
        <v>19</v>
      </c>
      <c r="B327" s="66" t="s">
        <v>20</v>
      </c>
      <c r="C327" s="66" t="s">
        <v>0</v>
      </c>
      <c r="D327" s="66" t="s">
        <v>319</v>
      </c>
      <c r="E327" s="76">
        <f t="array" ref="E327">IFERROR(INDEX(DATA!$F$133:$F$368,MATCH(1,(DATA!$D$133:$D$368=Topline!B327)*(DATA!$E$133:$E$368=Topline!D327),0)),"n/a")</f>
        <v>271618.43</v>
      </c>
      <c r="F327" s="77">
        <f t="array" ref="F327">IFERROR(INDEX(DATA!$G$133:$G$368,MATCH(1,(DATA!$D$133:$D$368=Topline!B327)*(DATA!$E$133:$E$368=Topline!D327),0)),"n/a")</f>
        <v>0.13654555271782501</v>
      </c>
      <c r="G327" s="76">
        <f t="array" ref="G327">IFERROR(INDEX(DATA!$P$133:$P$368,MATCH(1,(DATA!$D$133:$D$368=Topline!B327)*(DATA!$E$133:$E$368=Topline!D327),0)),"n/a")</f>
        <v>953526.36</v>
      </c>
      <c r="H327" s="77">
        <f t="array" ref="H327">IFERROR(INDEX(DATA!$Q$133:$Q$368,MATCH(1,(DATA!$D$133:$D$368=Topline!B327)*(DATA!$E$133:$E$368=Topline!D327),0)),"n/a")</f>
        <v>0.20886224295747799</v>
      </c>
      <c r="I327" s="76">
        <f t="array" ref="I327">IFERROR(INDEX(DATA!$Z$133:$Z$368,MATCH(1,(DATA!$D$133:$D$368=Topline!B327)*(DATA!$E$133:$E$368=Topline!D327),0)),"n/a")</f>
        <v>1770463.92</v>
      </c>
      <c r="J327" s="77">
        <f t="array" ref="J327">IFERROR(INDEX(DATA!$AA$133:$AA$368,MATCH(1,(DATA!$D$133:$D$368=Topline!B327)*(DATA!$E$133:$E$368=Topline!D327),0)),"n/a")</f>
        <v>0.22546732613956999</v>
      </c>
      <c r="K327" s="76">
        <f t="array" ref="K327">IFERROR(INDEX(DATA!$AJ$133:$AJ$368,MATCH(1,(DATA!$D$133:$D$368=Topline!B327)*(DATA!$E$133:$E$368=Topline!D327),0)),"n/a")</f>
        <v>3104580.39</v>
      </c>
      <c r="L327" s="77">
        <f t="array" ref="L327">IFERROR(INDEX(DATA!$AK$133:$AK$368,MATCH(1,(DATA!$D$133:$D$368=Topline!B327)*(DATA!$E$133:$E$368=Topline!D327),0)),"n/a")</f>
        <v>0.19699553303013101</v>
      </c>
      <c r="R327" s="66"/>
      <c r="S327" s="66"/>
      <c r="T327" s="66"/>
      <c r="U327" s="66"/>
      <c r="V327" s="66"/>
      <c r="W327" s="66"/>
      <c r="X327" s="66"/>
      <c r="Y327" s="66"/>
    </row>
    <row r="328" spans="1:25" x14ac:dyDescent="0.2">
      <c r="A328" s="75" t="s">
        <v>19</v>
      </c>
      <c r="B328" s="66" t="s">
        <v>20</v>
      </c>
      <c r="C328" s="66" t="s">
        <v>0</v>
      </c>
      <c r="D328" s="66" t="s">
        <v>320</v>
      </c>
      <c r="E328" s="76">
        <f t="array" ref="E328">IFERROR(INDEX(DATA!$F$133:$F$368,MATCH(1,(DATA!$D$133:$D$368=Topline!B328)*(DATA!$E$133:$E$368=Topline!D328),0)),"n/a")</f>
        <v>478050.98</v>
      </c>
      <c r="F328" s="77">
        <f t="array" ref="F328">IFERROR(INDEX(DATA!$G$133:$G$368,MATCH(1,(DATA!$D$133:$D$368=Topline!B328)*(DATA!$E$133:$E$368=Topline!D328),0)),"n/a")</f>
        <v>2.09688918325346E-2</v>
      </c>
      <c r="G328" s="76">
        <f t="array" ref="G328">IFERROR(INDEX(DATA!$P$133:$P$368,MATCH(1,(DATA!$D$133:$D$368=Topline!B328)*(DATA!$E$133:$E$368=Topline!D328),0)),"n/a")</f>
        <v>1589303.71</v>
      </c>
      <c r="H328" s="77">
        <f t="array" ref="H328">IFERROR(INDEX(DATA!$Q$133:$Q$368,MATCH(1,(DATA!$D$133:$D$368=Topline!B328)*(DATA!$E$133:$E$368=Topline!D328),0)),"n/a")</f>
        <v>5.04122132946608E-2</v>
      </c>
      <c r="I328" s="76">
        <f t="array" ref="I328">IFERROR(INDEX(DATA!$Z$133:$Z$368,MATCH(1,(DATA!$D$133:$D$368=Topline!B328)*(DATA!$E$133:$E$368=Topline!D328),0)),"n/a")</f>
        <v>2939416.96</v>
      </c>
      <c r="J328" s="77">
        <f t="array" ref="J328">IFERROR(INDEX(DATA!$AA$133:$AA$368,MATCH(1,(DATA!$D$133:$D$368=Topline!B328)*(DATA!$E$133:$E$368=Topline!D328),0)),"n/a")</f>
        <v>3.5925403045309001E-2</v>
      </c>
      <c r="K328" s="76">
        <f t="array" ref="K328">IFERROR(INDEX(DATA!$AJ$133:$AJ$368,MATCH(1,(DATA!$D$133:$D$368=Topline!B328)*(DATA!$E$133:$E$368=Topline!D328),0)),"n/a")</f>
        <v>5472675.8099999996</v>
      </c>
      <c r="L328" s="77">
        <f t="array" ref="L328">IFERROR(INDEX(DATA!$AK$133:$AK$368,MATCH(1,(DATA!$D$133:$D$368=Topline!B328)*(DATA!$E$133:$E$368=Topline!D328),0)),"n/a")</f>
        <v>0.120127955295123</v>
      </c>
      <c r="R328" s="66"/>
      <c r="S328" s="66"/>
      <c r="T328" s="66"/>
      <c r="U328" s="66"/>
      <c r="V328" s="66"/>
      <c r="W328" s="66"/>
      <c r="X328" s="66"/>
      <c r="Y328" s="66"/>
    </row>
    <row r="329" spans="1:25" x14ac:dyDescent="0.2">
      <c r="A329" s="75" t="s">
        <v>19</v>
      </c>
      <c r="B329" s="66" t="s">
        <v>20</v>
      </c>
      <c r="C329" s="66" t="s">
        <v>0</v>
      </c>
      <c r="D329" s="66" t="s">
        <v>321</v>
      </c>
      <c r="E329" s="76">
        <f t="array" ref="E329">IFERROR(INDEX(DATA!$F$133:$F$368,MATCH(1,(DATA!$D$133:$D$368=Topline!B329)*(DATA!$E$133:$E$368=Topline!D329),0)),"n/a")</f>
        <v>491081.38</v>
      </c>
      <c r="F329" s="77">
        <f t="array" ref="F329">IFERROR(INDEX(DATA!$G$133:$G$368,MATCH(1,(DATA!$D$133:$D$368=Topline!B329)*(DATA!$E$133:$E$368=Topline!D329),0)),"n/a")</f>
        <v>5.7138238734027798E-2</v>
      </c>
      <c r="G329" s="76">
        <f t="array" ref="G329">IFERROR(INDEX(DATA!$P$133:$P$368,MATCH(1,(DATA!$D$133:$D$368=Topline!B329)*(DATA!$E$133:$E$368=Topline!D329),0)),"n/a")</f>
        <v>1629762.75</v>
      </c>
      <c r="H329" s="77">
        <f t="array" ref="H329">IFERROR(INDEX(DATA!$Q$133:$Q$368,MATCH(1,(DATA!$D$133:$D$368=Topline!B329)*(DATA!$E$133:$E$368=Topline!D329),0)),"n/a")</f>
        <v>0.13778904677152901</v>
      </c>
      <c r="I329" s="76">
        <f t="array" ref="I329">IFERROR(INDEX(DATA!$Z$133:$Z$368,MATCH(1,(DATA!$D$133:$D$368=Topline!B329)*(DATA!$E$133:$E$368=Topline!D329),0)),"n/a")</f>
        <v>2912569.41</v>
      </c>
      <c r="J329" s="77">
        <f t="array" ref="J329">IFERROR(INDEX(DATA!$AA$133:$AA$368,MATCH(1,(DATA!$D$133:$D$368=Topline!B329)*(DATA!$E$133:$E$368=Topline!D329),0)),"n/a")</f>
        <v>0.13646467457786701</v>
      </c>
      <c r="K329" s="76">
        <f t="array" ref="K329">IFERROR(INDEX(DATA!$AJ$133:$AJ$368,MATCH(1,(DATA!$D$133:$D$368=Topline!B329)*(DATA!$E$133:$E$368=Topline!D329),0)),"n/a")</f>
        <v>5259328.8</v>
      </c>
      <c r="L329" s="77">
        <f t="array" ref="L329">IFERROR(INDEX(DATA!$AK$133:$AK$368,MATCH(1,(DATA!$D$133:$D$368=Topline!B329)*(DATA!$E$133:$E$368=Topline!D329),0)),"n/a")</f>
        <v>0.205468737028384</v>
      </c>
      <c r="R329" s="66"/>
      <c r="S329" s="66"/>
      <c r="T329" s="66"/>
      <c r="U329" s="66"/>
      <c r="V329" s="66"/>
      <c r="W329" s="66"/>
      <c r="X329" s="66"/>
      <c r="Y329" s="66"/>
    </row>
    <row r="330" spans="1:25" x14ac:dyDescent="0.2">
      <c r="A330" s="75" t="s">
        <v>19</v>
      </c>
      <c r="B330" s="66" t="s">
        <v>20</v>
      </c>
      <c r="C330" s="66" t="s">
        <v>0</v>
      </c>
      <c r="D330" s="66" t="s">
        <v>322</v>
      </c>
      <c r="E330" s="76">
        <f t="array" ref="E330">IFERROR(INDEX(DATA!$F$133:$F$368,MATCH(1,(DATA!$D$133:$D$368=Topline!B330)*(DATA!$E$133:$E$368=Topline!D330),0)),"n/a")</f>
        <v>1009444.87</v>
      </c>
      <c r="F330" s="77">
        <f t="array" ref="F330">IFERROR(INDEX(DATA!$G$133:$G$368,MATCH(1,(DATA!$D$133:$D$368=Topline!B330)*(DATA!$E$133:$E$368=Topline!D330),0)),"n/a")</f>
        <v>3.9057692117463197E-2</v>
      </c>
      <c r="G330" s="76">
        <f t="array" ref="G330">IFERROR(INDEX(DATA!$P$133:$P$368,MATCH(1,(DATA!$D$133:$D$368=Topline!B330)*(DATA!$E$133:$E$368=Topline!D330),0)),"n/a")</f>
        <v>3649304.22</v>
      </c>
      <c r="H330" s="77">
        <f t="array" ref="H330">IFERROR(INDEX(DATA!$Q$133:$Q$368,MATCH(1,(DATA!$D$133:$D$368=Topline!B330)*(DATA!$E$133:$E$368=Topline!D330),0)),"n/a")</f>
        <v>0.10995308191501101</v>
      </c>
      <c r="I330" s="76">
        <f t="array" ref="I330">IFERROR(INDEX(DATA!$Z$133:$Z$368,MATCH(1,(DATA!$D$133:$D$368=Topline!B330)*(DATA!$E$133:$E$368=Topline!D330),0)),"n/a")</f>
        <v>6301602.2400000002</v>
      </c>
      <c r="J330" s="77">
        <f t="array" ref="J330">IFERROR(INDEX(DATA!$AA$133:$AA$368,MATCH(1,(DATA!$D$133:$D$368=Topline!B330)*(DATA!$E$133:$E$368=Topline!D330),0)),"n/a")</f>
        <v>5.3016823196057002E-2</v>
      </c>
      <c r="K330" s="76">
        <f t="array" ref="K330">IFERROR(INDEX(DATA!$AJ$133:$AJ$368,MATCH(1,(DATA!$D$133:$D$368=Topline!B330)*(DATA!$E$133:$E$368=Topline!D330),0)),"n/a")</f>
        <v>11309153.949999999</v>
      </c>
      <c r="L330" s="77">
        <f t="array" ref="L330">IFERROR(INDEX(DATA!$AK$133:$AK$368,MATCH(1,(DATA!$D$133:$D$368=Topline!B330)*(DATA!$E$133:$E$368=Topline!D330),0)),"n/a")</f>
        <v>8.5375782917878798E-2</v>
      </c>
      <c r="R330" s="66"/>
      <c r="S330" s="66"/>
      <c r="T330" s="66"/>
      <c r="U330" s="66"/>
      <c r="V330" s="66"/>
      <c r="W330" s="66"/>
      <c r="X330" s="66"/>
      <c r="Y330" s="66"/>
    </row>
    <row r="331" spans="1:25" x14ac:dyDescent="0.2">
      <c r="A331" s="75" t="s">
        <v>19</v>
      </c>
      <c r="B331" s="66" t="s">
        <v>20</v>
      </c>
      <c r="C331" s="66" t="s">
        <v>0</v>
      </c>
      <c r="D331" s="66" t="s">
        <v>323</v>
      </c>
      <c r="E331" s="76">
        <f t="array" ref="E331">IFERROR(INDEX(DATA!$F$133:$F$368,MATCH(1,(DATA!$D$133:$D$368=Topline!B331)*(DATA!$E$133:$E$368=Topline!D331),0)),"n/a")</f>
        <v>255584.47</v>
      </c>
      <c r="F331" s="77">
        <f t="array" ref="F331">IFERROR(INDEX(DATA!$G$133:$G$368,MATCH(1,(DATA!$D$133:$D$368=Topline!B331)*(DATA!$E$133:$E$368=Topline!D331),0)),"n/a")</f>
        <v>0.18173278723111</v>
      </c>
      <c r="G331" s="76">
        <f t="array" ref="G331">IFERROR(INDEX(DATA!$P$133:$P$368,MATCH(1,(DATA!$D$133:$D$368=Topline!B331)*(DATA!$E$133:$E$368=Topline!D331),0)),"n/a")</f>
        <v>851818.6</v>
      </c>
      <c r="H331" s="77">
        <f t="array" ref="H331">IFERROR(INDEX(DATA!$Q$133:$Q$368,MATCH(1,(DATA!$D$133:$D$368=Topline!B331)*(DATA!$E$133:$E$368=Topline!D331),0)),"n/a")</f>
        <v>0.2188653106831</v>
      </c>
      <c r="I331" s="76">
        <f t="array" ref="I331">IFERROR(INDEX(DATA!$Z$133:$Z$368,MATCH(1,(DATA!$D$133:$D$368=Topline!B331)*(DATA!$E$133:$E$368=Topline!D331),0)),"n/a")</f>
        <v>1527682.93</v>
      </c>
      <c r="J331" s="77">
        <f t="array" ref="J331">IFERROR(INDEX(DATA!$AA$133:$AA$368,MATCH(1,(DATA!$D$133:$D$368=Topline!B331)*(DATA!$E$133:$E$368=Topline!D331),0)),"n/a")</f>
        <v>0.24211402249546701</v>
      </c>
      <c r="K331" s="76">
        <f t="array" ref="K331">IFERROR(INDEX(DATA!$AJ$133:$AJ$368,MATCH(1,(DATA!$D$133:$D$368=Topline!B331)*(DATA!$E$133:$E$368=Topline!D331),0)),"n/a")</f>
        <v>2713234.92</v>
      </c>
      <c r="L331" s="77">
        <f t="array" ref="L331">IFERROR(INDEX(DATA!$AK$133:$AK$368,MATCH(1,(DATA!$D$133:$D$368=Topline!B331)*(DATA!$E$133:$E$368=Topline!D331),0)),"n/a")</f>
        <v>0.34274977530189299</v>
      </c>
      <c r="R331" s="66"/>
      <c r="S331" s="66"/>
      <c r="T331" s="66"/>
      <c r="U331" s="66"/>
      <c r="V331" s="66"/>
      <c r="W331" s="66"/>
      <c r="X331" s="66"/>
      <c r="Y331" s="66"/>
    </row>
    <row r="332" spans="1:25" x14ac:dyDescent="0.2">
      <c r="A332" s="75" t="s">
        <v>19</v>
      </c>
      <c r="B332" s="66" t="s">
        <v>20</v>
      </c>
      <c r="C332" s="66" t="s">
        <v>0</v>
      </c>
      <c r="D332" s="66" t="s">
        <v>324</v>
      </c>
      <c r="E332" s="76">
        <f t="array" ref="E332">IFERROR(INDEX(DATA!$F$133:$F$368,MATCH(1,(DATA!$D$133:$D$368=Topline!B332)*(DATA!$E$133:$E$368=Topline!D332),0)),"n/a")</f>
        <v>229697.11</v>
      </c>
      <c r="F332" s="77">
        <f t="array" ref="F332">IFERROR(INDEX(DATA!$G$133:$G$368,MATCH(1,(DATA!$D$133:$D$368=Topline!B332)*(DATA!$E$133:$E$368=Topline!D332),0)),"n/a")</f>
        <v>4.4804624307956099E-2</v>
      </c>
      <c r="G332" s="76">
        <f t="array" ref="G332">IFERROR(INDEX(DATA!$P$133:$P$368,MATCH(1,(DATA!$D$133:$D$368=Topline!B332)*(DATA!$E$133:$E$368=Topline!D332),0)),"n/a")</f>
        <v>732542.16</v>
      </c>
      <c r="H332" s="77">
        <f t="array" ref="H332">IFERROR(INDEX(DATA!$Q$133:$Q$368,MATCH(1,(DATA!$D$133:$D$368=Topline!B332)*(DATA!$E$133:$E$368=Topline!D332),0)),"n/a")</f>
        <v>0.101546667470261</v>
      </c>
      <c r="I332" s="76">
        <f t="array" ref="I332">IFERROR(INDEX(DATA!$Z$133:$Z$368,MATCH(1,(DATA!$D$133:$D$368=Topline!B332)*(DATA!$E$133:$E$368=Topline!D332),0)),"n/a")</f>
        <v>1379031.36</v>
      </c>
      <c r="J332" s="77">
        <f t="array" ref="J332">IFERROR(INDEX(DATA!$AA$133:$AA$368,MATCH(1,(DATA!$D$133:$D$368=Topline!B332)*(DATA!$E$133:$E$368=Topline!D332),0)),"n/a")</f>
        <v>0.18447125980203899</v>
      </c>
      <c r="K332" s="76">
        <f t="array" ref="K332">IFERROR(INDEX(DATA!$AJ$133:$AJ$368,MATCH(1,(DATA!$D$133:$D$368=Topline!B332)*(DATA!$E$133:$E$368=Topline!D332),0)),"n/a")</f>
        <v>2509666.0499999998</v>
      </c>
      <c r="L332" s="77">
        <f t="array" ref="L332">IFERROR(INDEX(DATA!$AK$133:$AK$368,MATCH(1,(DATA!$D$133:$D$368=Topline!B332)*(DATA!$E$133:$E$368=Topline!D332),0)),"n/a")</f>
        <v>0.21252428185554301</v>
      </c>
      <c r="R332" s="66"/>
      <c r="S332" s="66"/>
      <c r="T332" s="66"/>
      <c r="U332" s="66"/>
      <c r="V332" s="66"/>
      <c r="W332" s="66"/>
      <c r="X332" s="66"/>
      <c r="Y332" s="66"/>
    </row>
    <row r="333" spans="1:25" x14ac:dyDescent="0.2">
      <c r="A333" s="75" t="s">
        <v>19</v>
      </c>
      <c r="B333" s="66" t="s">
        <v>20</v>
      </c>
      <c r="C333" s="66" t="s">
        <v>0</v>
      </c>
      <c r="D333" s="66" t="s">
        <v>325</v>
      </c>
      <c r="E333" s="76">
        <f t="array" ref="E333">IFERROR(INDEX(DATA!$F$133:$F$368,MATCH(1,(DATA!$D$133:$D$368=Topline!B333)*(DATA!$E$133:$E$368=Topline!D333),0)),"n/a")</f>
        <v>424868.51</v>
      </c>
      <c r="F333" s="77">
        <f t="array" ref="F333">IFERROR(INDEX(DATA!$G$133:$G$368,MATCH(1,(DATA!$D$133:$D$368=Topline!B333)*(DATA!$E$133:$E$368=Topline!D333),0)),"n/a")</f>
        <v>6.8868564932439397E-2</v>
      </c>
      <c r="G333" s="76">
        <f t="array" ref="G333">IFERROR(INDEX(DATA!$P$133:$P$368,MATCH(1,(DATA!$D$133:$D$368=Topline!B333)*(DATA!$E$133:$E$368=Topline!D333),0)),"n/a")</f>
        <v>1349067.06</v>
      </c>
      <c r="H333" s="77">
        <f t="array" ref="H333">IFERROR(INDEX(DATA!$Q$133:$Q$368,MATCH(1,(DATA!$D$133:$D$368=Topline!B333)*(DATA!$E$133:$E$368=Topline!D333),0)),"n/a")</f>
        <v>5.3721405129273397E-2</v>
      </c>
      <c r="I333" s="76">
        <f t="array" ref="I333">IFERROR(INDEX(DATA!$Z$133:$Z$368,MATCH(1,(DATA!$D$133:$D$368=Topline!B333)*(DATA!$E$133:$E$368=Topline!D333),0)),"n/a")</f>
        <v>2503315.66</v>
      </c>
      <c r="J333" s="77">
        <f t="array" ref="J333">IFERROR(INDEX(DATA!$AA$133:$AA$368,MATCH(1,(DATA!$D$133:$D$368=Topline!B333)*(DATA!$E$133:$E$368=Topline!D333),0)),"n/a")</f>
        <v>4.7113741657871001E-2</v>
      </c>
      <c r="K333" s="76">
        <f t="array" ref="K333">IFERROR(INDEX(DATA!$AJ$133:$AJ$368,MATCH(1,(DATA!$D$133:$D$368=Topline!B333)*(DATA!$E$133:$E$368=Topline!D333),0)),"n/a")</f>
        <v>4489172.2300000004</v>
      </c>
      <c r="L333" s="77">
        <f t="array" ref="L333">IFERROR(INDEX(DATA!$AK$133:$AK$368,MATCH(1,(DATA!$D$133:$D$368=Topline!B333)*(DATA!$E$133:$E$368=Topline!D333),0)),"n/a")</f>
        <v>7.1311931332442097E-2</v>
      </c>
      <c r="R333" s="66"/>
      <c r="S333" s="66"/>
      <c r="T333" s="66"/>
      <c r="U333" s="66"/>
      <c r="V333" s="66"/>
      <c r="W333" s="66"/>
      <c r="X333" s="66"/>
      <c r="Y333" s="66"/>
    </row>
    <row r="334" spans="1:25" x14ac:dyDescent="0.2">
      <c r="A334" s="75" t="s">
        <v>19</v>
      </c>
      <c r="B334" s="66" t="s">
        <v>20</v>
      </c>
      <c r="C334" s="66" t="s">
        <v>0</v>
      </c>
      <c r="D334" s="66" t="s">
        <v>326</v>
      </c>
      <c r="E334" s="76">
        <f t="array" ref="E334">IFERROR(INDEX(DATA!$F$133:$F$368,MATCH(1,(DATA!$D$133:$D$368=Topline!B334)*(DATA!$E$133:$E$368=Topline!D334),0)),"n/a")</f>
        <v>375612.59</v>
      </c>
      <c r="F334" s="77">
        <f t="array" ref="F334">IFERROR(INDEX(DATA!$G$133:$G$368,MATCH(1,(DATA!$D$133:$D$368=Topline!B334)*(DATA!$E$133:$E$368=Topline!D334),0)),"n/a")</f>
        <v>0.34987283014137699</v>
      </c>
      <c r="G334" s="76">
        <f t="array" ref="G334">IFERROR(INDEX(DATA!$P$133:$P$368,MATCH(1,(DATA!$D$133:$D$368=Topline!B334)*(DATA!$E$133:$E$368=Topline!D334),0)),"n/a")</f>
        <v>1297395</v>
      </c>
      <c r="H334" s="77">
        <f t="array" ref="H334">IFERROR(INDEX(DATA!$Q$133:$Q$368,MATCH(1,(DATA!$D$133:$D$368=Topline!B334)*(DATA!$E$133:$E$368=Topline!D334),0)),"n/a")</f>
        <v>0.55980682366057399</v>
      </c>
      <c r="I334" s="76">
        <f t="array" ref="I334">IFERROR(INDEX(DATA!$Z$133:$Z$368,MATCH(1,(DATA!$D$133:$D$368=Topline!B334)*(DATA!$E$133:$E$368=Topline!D334),0)),"n/a")</f>
        <v>2449962.58</v>
      </c>
      <c r="J334" s="77">
        <f t="array" ref="J334">IFERROR(INDEX(DATA!$AA$133:$AA$368,MATCH(1,(DATA!$D$133:$D$368=Topline!B334)*(DATA!$E$133:$E$368=Topline!D334),0)),"n/a")</f>
        <v>0.66255017254378901</v>
      </c>
      <c r="K334" s="76">
        <f t="array" ref="K334">IFERROR(INDEX(DATA!$AJ$133:$AJ$368,MATCH(1,(DATA!$D$133:$D$368=Topline!B334)*(DATA!$E$133:$E$368=Topline!D334),0)),"n/a")</f>
        <v>4066960.02</v>
      </c>
      <c r="L334" s="77">
        <f t="array" ref="L334">IFERROR(INDEX(DATA!$AK$133:$AK$368,MATCH(1,(DATA!$D$133:$D$368=Topline!B334)*(DATA!$E$133:$E$368=Topline!D334),0)),"n/a")</f>
        <v>0.55315413915942702</v>
      </c>
      <c r="R334" s="66"/>
      <c r="S334" s="66"/>
      <c r="T334" s="66"/>
      <c r="U334" s="66"/>
      <c r="V334" s="66"/>
      <c r="W334" s="66"/>
      <c r="X334" s="66"/>
      <c r="Y334" s="66"/>
    </row>
    <row r="335" spans="1:25" x14ac:dyDescent="0.2">
      <c r="A335" s="75" t="s">
        <v>19</v>
      </c>
      <c r="B335" s="66" t="s">
        <v>20</v>
      </c>
      <c r="C335" s="66" t="s">
        <v>0</v>
      </c>
      <c r="D335" s="66" t="s">
        <v>327</v>
      </c>
      <c r="E335" s="76">
        <f t="array" ref="E335">IFERROR(INDEX(DATA!$F$133:$F$368,MATCH(1,(DATA!$D$133:$D$368=Topline!B335)*(DATA!$E$133:$E$368=Topline!D335),0)),"n/a")</f>
        <v>3535958.37</v>
      </c>
      <c r="F335" s="77">
        <f t="array" ref="F335">IFERROR(INDEX(DATA!$G$133:$G$368,MATCH(1,(DATA!$D$133:$D$368=Topline!B335)*(DATA!$E$133:$E$368=Topline!D335),0)),"n/a")</f>
        <v>8.6270785998575697E-2</v>
      </c>
      <c r="G335" s="76">
        <f t="array" ref="G335">IFERROR(INDEX(DATA!$P$133:$P$368,MATCH(1,(DATA!$D$133:$D$368=Topline!B335)*(DATA!$E$133:$E$368=Topline!D335),0)),"n/a")</f>
        <v>12052719.699999999</v>
      </c>
      <c r="H335" s="77">
        <f t="array" ref="H335">IFERROR(INDEX(DATA!$Q$133:$Q$368,MATCH(1,(DATA!$D$133:$D$368=Topline!B335)*(DATA!$E$133:$E$368=Topline!D335),0)),"n/a")</f>
        <v>0.148104142586965</v>
      </c>
      <c r="I335" s="76">
        <f t="array" ref="I335">IFERROR(INDEX(DATA!$Z$133:$Z$368,MATCH(1,(DATA!$D$133:$D$368=Topline!B335)*(DATA!$E$133:$E$368=Topline!D335),0)),"n/a")</f>
        <v>21784045.239999998</v>
      </c>
      <c r="J335" s="77">
        <f t="array" ref="J335">IFERROR(INDEX(DATA!$AA$133:$AA$368,MATCH(1,(DATA!$D$133:$D$368=Topline!B335)*(DATA!$E$133:$E$368=Topline!D335),0)),"n/a")</f>
        <v>0.14125291646383301</v>
      </c>
      <c r="K335" s="76">
        <f t="array" ref="K335">IFERROR(INDEX(DATA!$AJ$133:$AJ$368,MATCH(1,(DATA!$D$133:$D$368=Topline!B335)*(DATA!$E$133:$E$368=Topline!D335),0)),"n/a")</f>
        <v>38924772.520000003</v>
      </c>
      <c r="L335" s="77">
        <f t="array" ref="L335">IFERROR(INDEX(DATA!$AK$133:$AK$368,MATCH(1,(DATA!$D$133:$D$368=Topline!B335)*(DATA!$E$133:$E$368=Topline!D335),0)),"n/a")</f>
        <v>0.17380548288164399</v>
      </c>
      <c r="R335" s="66"/>
      <c r="S335" s="66"/>
      <c r="T335" s="66"/>
      <c r="U335" s="66"/>
      <c r="V335" s="66"/>
      <c r="W335" s="66"/>
      <c r="X335" s="66"/>
      <c r="Y335" s="66"/>
    </row>
    <row r="336" spans="1:25" x14ac:dyDescent="0.2">
      <c r="A336" s="75"/>
      <c r="E336" s="80"/>
      <c r="F336" s="77"/>
      <c r="G336" s="81"/>
      <c r="H336" s="77"/>
      <c r="I336" s="81"/>
      <c r="J336" s="82"/>
      <c r="K336" s="81"/>
      <c r="L336" s="77"/>
      <c r="R336" s="66"/>
      <c r="S336" s="66"/>
      <c r="T336" s="66"/>
      <c r="U336" s="66"/>
      <c r="V336" s="66"/>
      <c r="W336" s="66"/>
      <c r="X336" s="66"/>
      <c r="Y336" s="66"/>
    </row>
    <row r="337" spans="1:25" x14ac:dyDescent="0.2">
      <c r="A337" s="75" t="s">
        <v>19</v>
      </c>
      <c r="B337" s="66" t="s">
        <v>20</v>
      </c>
      <c r="C337" s="66" t="s">
        <v>9</v>
      </c>
      <c r="D337" s="66" t="s">
        <v>319</v>
      </c>
      <c r="E337" s="86">
        <f t="array" ref="E337">IFERROR(INDEX(DATA!$H$133:$H$368,MATCH(1,(DATA!$D$133:$D$368=Topline!B337)*(DATA!$E$133:$E$368=Topline!D337),0)),"n/a")</f>
        <v>17447.939999999999</v>
      </c>
      <c r="F337" s="77">
        <f t="array" ref="F337">IFERROR(INDEX(DATA!$I$133:$I$368,MATCH(1,(DATA!$D$133:$D$368=Topline!B337)*(DATA!$E$133:$E$368=Topline!D337),0)),"n/a")</f>
        <v>5.2192497373731203E-2</v>
      </c>
      <c r="G337" s="86">
        <f t="array" ref="G337">IFERROR(INDEX(DATA!$R$133:$R$368,MATCH(1,(DATA!$D$133:$D$368=Topline!B337)*(DATA!$E$133:$E$368=Topline!D337),0)),"n/a")</f>
        <v>60547.72</v>
      </c>
      <c r="H337" s="77">
        <f t="array" ref="H337">IFERROR(INDEX(DATA!$S$133:$S$368,MATCH(1,(DATA!$D$133:$D$368=Topline!B337)*(DATA!$E$133:$E$368=Topline!D337),0)),"n/a")</f>
        <v>0.12220732685338399</v>
      </c>
      <c r="I337" s="86">
        <f t="array" ref="I337">IFERROR(INDEX(DATA!$AB$133:$AB$368,MATCH(1,(DATA!$D$133:$D$368=Topline!B337)*(DATA!$E$133:$E$368=Topline!D337),0)),"n/a")</f>
        <v>114640.69</v>
      </c>
      <c r="J337" s="77">
        <f t="array" ref="J337">IFERROR(INDEX(DATA!$AC$133:$AC$368,MATCH(1,(DATA!$D$133:$D$368=Topline!B337)*(DATA!$E$133:$E$368=Topline!D337),0)),"n/a")</f>
        <v>0.15601558594884801</v>
      </c>
      <c r="K337" s="86">
        <f t="array" ref="K337">IFERROR(INDEX(DATA!$AL$133:$AL$368,MATCH(1,(DATA!$D$133:$D$368=Topline!B337)*(DATA!$E$133:$E$368=Topline!D337),0)),"n/a")</f>
        <v>205952.87</v>
      </c>
      <c r="L337" s="77">
        <f t="array" ref="L337">IFERROR(INDEX(DATA!$AM$133:$AM$368,MATCH(1,(DATA!$D$133:$D$368=Topline!B337)*(DATA!$E$133:$E$368=Topline!D337),0)),"n/a")</f>
        <v>0.157713386313652</v>
      </c>
      <c r="R337" s="66"/>
      <c r="S337" s="66"/>
      <c r="T337" s="66"/>
      <c r="U337" s="66"/>
      <c r="V337" s="66"/>
      <c r="W337" s="66"/>
      <c r="X337" s="66"/>
      <c r="Y337" s="66"/>
    </row>
    <row r="338" spans="1:25" x14ac:dyDescent="0.2">
      <c r="A338" s="75" t="s">
        <v>19</v>
      </c>
      <c r="B338" s="66" t="s">
        <v>20</v>
      </c>
      <c r="C338" s="66" t="s">
        <v>9</v>
      </c>
      <c r="D338" s="66" t="s">
        <v>320</v>
      </c>
      <c r="E338" s="86">
        <f t="array" ref="E338">IFERROR(INDEX(DATA!$H$133:$H$368,MATCH(1,(DATA!$D$133:$D$368=Topline!B338)*(DATA!$E$133:$E$368=Topline!D338),0)),"n/a")</f>
        <v>41104.6</v>
      </c>
      <c r="F338" s="77">
        <f t="array" ref="F338">IFERROR(INDEX(DATA!$I$133:$I$368,MATCH(1,(DATA!$D$133:$D$368=Topline!B338)*(DATA!$E$133:$E$368=Topline!D338),0)),"n/a")</f>
        <v>2.8697961779263099E-2</v>
      </c>
      <c r="G338" s="86">
        <f t="array" ref="G338">IFERROR(INDEX(DATA!$R$133:$R$368,MATCH(1,(DATA!$D$133:$D$368=Topline!B338)*(DATA!$E$133:$E$368=Topline!D338),0)),"n/a")</f>
        <v>132576.62</v>
      </c>
      <c r="H338" s="77">
        <f t="array" ref="H338">IFERROR(INDEX(DATA!$S$133:$S$368,MATCH(1,(DATA!$D$133:$D$368=Topline!B338)*(DATA!$E$133:$E$368=Topline!D338),0)),"n/a")</f>
        <v>6.30667732486834E-2</v>
      </c>
      <c r="I338" s="86">
        <f t="array" ref="I338">IFERROR(INDEX(DATA!$AB$133:$AB$368,MATCH(1,(DATA!$D$133:$D$368=Topline!B338)*(DATA!$E$133:$E$368=Topline!D338),0)),"n/a")</f>
        <v>243577.66</v>
      </c>
      <c r="J338" s="77">
        <f t="array" ref="J338">IFERROR(INDEX(DATA!$AC$133:$AC$368,MATCH(1,(DATA!$D$133:$D$368=Topline!B338)*(DATA!$E$133:$E$368=Topline!D338),0)),"n/a")</f>
        <v>2.5599086274141501E-2</v>
      </c>
      <c r="K338" s="86">
        <f t="array" ref="K338">IFERROR(INDEX(DATA!$AL$133:$AL$368,MATCH(1,(DATA!$D$133:$D$368=Topline!B338)*(DATA!$E$133:$E$368=Topline!D338),0)),"n/a")</f>
        <v>448468.26</v>
      </c>
      <c r="L338" s="77">
        <f t="array" ref="L338">IFERROR(INDEX(DATA!$AM$133:$AM$368,MATCH(1,(DATA!$D$133:$D$368=Topline!B338)*(DATA!$E$133:$E$368=Topline!D338),0)),"n/a")</f>
        <v>8.3250125301175801E-2</v>
      </c>
      <c r="R338" s="66"/>
      <c r="S338" s="66"/>
      <c r="T338" s="66"/>
      <c r="U338" s="66"/>
      <c r="V338" s="66"/>
      <c r="W338" s="66"/>
      <c r="X338" s="66"/>
      <c r="Y338" s="66"/>
    </row>
    <row r="339" spans="1:25" x14ac:dyDescent="0.2">
      <c r="A339" s="75" t="s">
        <v>19</v>
      </c>
      <c r="B339" s="66" t="s">
        <v>20</v>
      </c>
      <c r="C339" s="66" t="s">
        <v>9</v>
      </c>
      <c r="D339" s="66" t="s">
        <v>321</v>
      </c>
      <c r="E339" s="86">
        <f t="array" ref="E339">IFERROR(INDEX(DATA!$H$133:$H$368,MATCH(1,(DATA!$D$133:$D$368=Topline!B339)*(DATA!$E$133:$E$368=Topline!D339),0)),"n/a")</f>
        <v>48417.18</v>
      </c>
      <c r="F339" s="77">
        <f t="array" ref="F339">IFERROR(INDEX(DATA!$I$133:$I$368,MATCH(1,(DATA!$D$133:$D$368=Topline!B339)*(DATA!$E$133:$E$368=Topline!D339),0)),"n/a")</f>
        <v>8.9958805621921795E-2</v>
      </c>
      <c r="G339" s="86">
        <f t="array" ref="G339">IFERROR(INDEX(DATA!$R$133:$R$368,MATCH(1,(DATA!$D$133:$D$368=Topline!B339)*(DATA!$E$133:$E$368=Topline!D339),0)),"n/a")</f>
        <v>163055.53</v>
      </c>
      <c r="H339" s="77">
        <f t="array" ref="H339">IFERROR(INDEX(DATA!$S$133:$S$368,MATCH(1,(DATA!$D$133:$D$368=Topline!B339)*(DATA!$E$133:$E$368=Topline!D339),0)),"n/a")</f>
        <v>0.176581716330971</v>
      </c>
      <c r="I339" s="86">
        <f t="array" ref="I339">IFERROR(INDEX(DATA!$AB$133:$AB$368,MATCH(1,(DATA!$D$133:$D$368=Topline!B339)*(DATA!$E$133:$E$368=Topline!D339),0)),"n/a")</f>
        <v>287108.36</v>
      </c>
      <c r="J339" s="77">
        <f t="array" ref="J339">IFERROR(INDEX(DATA!$AC$133:$AC$368,MATCH(1,(DATA!$D$133:$D$368=Topline!B339)*(DATA!$E$133:$E$368=Topline!D339),0)),"n/a")</f>
        <v>0.16985088278590299</v>
      </c>
      <c r="K339" s="86">
        <f t="array" ref="K339">IFERROR(INDEX(DATA!$AL$133:$AL$368,MATCH(1,(DATA!$D$133:$D$368=Topline!B339)*(DATA!$E$133:$E$368=Topline!D339),0)),"n/a")</f>
        <v>514774.93</v>
      </c>
      <c r="L339" s="77">
        <f t="array" ref="L339">IFERROR(INDEX(DATA!$AM$133:$AM$368,MATCH(1,(DATA!$D$133:$D$368=Topline!B339)*(DATA!$E$133:$E$368=Topline!D339),0)),"n/a")</f>
        <v>0.29223068957370102</v>
      </c>
      <c r="R339" s="66"/>
      <c r="S339" s="66"/>
      <c r="T339" s="66"/>
      <c r="U339" s="66"/>
      <c r="V339" s="66"/>
      <c r="W339" s="66"/>
      <c r="X339" s="66"/>
      <c r="Y339" s="66"/>
    </row>
    <row r="340" spans="1:25" x14ac:dyDescent="0.2">
      <c r="A340" s="75" t="s">
        <v>19</v>
      </c>
      <c r="B340" s="66" t="s">
        <v>20</v>
      </c>
      <c r="C340" s="66" t="s">
        <v>9</v>
      </c>
      <c r="D340" s="66" t="s">
        <v>322</v>
      </c>
      <c r="E340" s="86">
        <f t="array" ref="E340">IFERROR(INDEX(DATA!$H$133:$H$368,MATCH(1,(DATA!$D$133:$D$368=Topline!B340)*(DATA!$E$133:$E$368=Topline!D340),0)),"n/a")</f>
        <v>125288.67</v>
      </c>
      <c r="F340" s="77">
        <f t="array" ref="F340">IFERROR(INDEX(DATA!$I$133:$I$368,MATCH(1,(DATA!$D$133:$D$368=Topline!B340)*(DATA!$E$133:$E$368=Topline!D340),0)),"n/a")</f>
        <v>8.6804968527081194E-2</v>
      </c>
      <c r="G340" s="86">
        <f t="array" ref="G340">IFERROR(INDEX(DATA!$R$133:$R$368,MATCH(1,(DATA!$D$133:$D$368=Topline!B340)*(DATA!$E$133:$E$368=Topline!D340),0)),"n/a")</f>
        <v>435466.72</v>
      </c>
      <c r="H340" s="77">
        <f t="array" ref="H340">IFERROR(INDEX(DATA!$S$133:$S$368,MATCH(1,(DATA!$D$133:$D$368=Topline!B340)*(DATA!$E$133:$E$368=Topline!D340),0)),"n/a")</f>
        <v>0.13329053999630699</v>
      </c>
      <c r="I340" s="86">
        <f t="array" ref="I340">IFERROR(INDEX(DATA!$AB$133:$AB$368,MATCH(1,(DATA!$D$133:$D$368=Topline!B340)*(DATA!$E$133:$E$368=Topline!D340),0)),"n/a")</f>
        <v>770788.58</v>
      </c>
      <c r="J340" s="77">
        <f t="array" ref="J340">IFERROR(INDEX(DATA!$AC$133:$AC$368,MATCH(1,(DATA!$D$133:$D$368=Topline!B340)*(DATA!$E$133:$E$368=Topline!D340),0)),"n/a")</f>
        <v>0.15913729071795499</v>
      </c>
      <c r="K340" s="86">
        <f t="array" ref="K340">IFERROR(INDEX(DATA!$AL$133:$AL$368,MATCH(1,(DATA!$D$133:$D$368=Topline!B340)*(DATA!$E$133:$E$368=Topline!D340),0)),"n/a")</f>
        <v>1408429.51</v>
      </c>
      <c r="L340" s="77">
        <f t="array" ref="L340">IFERROR(INDEX(DATA!$AM$133:$AM$368,MATCH(1,(DATA!$D$133:$D$368=Topline!B340)*(DATA!$E$133:$E$368=Topline!D340),0)),"n/a")</f>
        <v>0.28468540050943097</v>
      </c>
      <c r="R340" s="66"/>
      <c r="S340" s="66"/>
      <c r="T340" s="66"/>
      <c r="U340" s="66"/>
      <c r="V340" s="66"/>
      <c r="W340" s="66"/>
      <c r="X340" s="66"/>
      <c r="Y340" s="66"/>
    </row>
    <row r="341" spans="1:25" x14ac:dyDescent="0.2">
      <c r="A341" s="75" t="s">
        <v>19</v>
      </c>
      <c r="B341" s="66" t="s">
        <v>20</v>
      </c>
      <c r="C341" s="66" t="s">
        <v>9</v>
      </c>
      <c r="D341" s="66" t="s">
        <v>323</v>
      </c>
      <c r="E341" s="86">
        <f t="array" ref="E341">IFERROR(INDEX(DATA!$H$133:$H$368,MATCH(1,(DATA!$D$133:$D$368=Topline!B341)*(DATA!$E$133:$E$368=Topline!D341),0)),"n/a")</f>
        <v>19084.07</v>
      </c>
      <c r="F341" s="77">
        <f t="array" ref="F341">IFERROR(INDEX(DATA!$I$133:$I$368,MATCH(1,(DATA!$D$133:$D$368=Topline!B341)*(DATA!$E$133:$E$368=Topline!D341),0)),"n/a")</f>
        <v>0.120284566733705</v>
      </c>
      <c r="G341" s="86">
        <f t="array" ref="G341">IFERROR(INDEX(DATA!$R$133:$R$368,MATCH(1,(DATA!$D$133:$D$368=Topline!B341)*(DATA!$E$133:$E$368=Topline!D341),0)),"n/a")</f>
        <v>62818.54</v>
      </c>
      <c r="H341" s="77">
        <f t="array" ref="H341">IFERROR(INDEX(DATA!$S$133:$S$368,MATCH(1,(DATA!$D$133:$D$368=Topline!B341)*(DATA!$E$133:$E$368=Topline!D341),0)),"n/a")</f>
        <v>0.14155004364958501</v>
      </c>
      <c r="I341" s="86">
        <f t="array" ref="I341">IFERROR(INDEX(DATA!$AB$133:$AB$368,MATCH(1,(DATA!$D$133:$D$368=Topline!B341)*(DATA!$E$133:$E$368=Topline!D341),0)),"n/a")</f>
        <v>112324.19</v>
      </c>
      <c r="J341" s="77">
        <f t="array" ref="J341">IFERROR(INDEX(DATA!$AC$133:$AC$368,MATCH(1,(DATA!$D$133:$D$368=Topline!B341)*(DATA!$E$133:$E$368=Topline!D341),0)),"n/a")</f>
        <v>0.160698931281271</v>
      </c>
      <c r="K341" s="86">
        <f t="array" ref="K341">IFERROR(INDEX(DATA!$AL$133:$AL$368,MATCH(1,(DATA!$D$133:$D$368=Topline!B341)*(DATA!$E$133:$E$368=Topline!D341),0)),"n/a")</f>
        <v>199825.27</v>
      </c>
      <c r="L341" s="77">
        <f t="array" ref="L341">IFERROR(INDEX(DATA!$AM$133:$AM$368,MATCH(1,(DATA!$D$133:$D$368=Topline!B341)*(DATA!$E$133:$E$368=Topline!D341),0)),"n/a")</f>
        <v>0.25857394270169198</v>
      </c>
      <c r="R341" s="66"/>
      <c r="S341" s="66"/>
      <c r="T341" s="66"/>
      <c r="U341" s="66"/>
      <c r="V341" s="66"/>
      <c r="W341" s="66"/>
      <c r="X341" s="66"/>
      <c r="Y341" s="66"/>
    </row>
    <row r="342" spans="1:25" x14ac:dyDescent="0.2">
      <c r="A342" s="75" t="s">
        <v>19</v>
      </c>
      <c r="B342" s="66" t="s">
        <v>20</v>
      </c>
      <c r="C342" s="66" t="s">
        <v>9</v>
      </c>
      <c r="D342" s="66" t="s">
        <v>324</v>
      </c>
      <c r="E342" s="86">
        <f t="array" ref="E342">IFERROR(INDEX(DATA!$H$133:$H$368,MATCH(1,(DATA!$D$133:$D$368=Topline!B342)*(DATA!$E$133:$E$368=Topline!D342),0)),"n/a")</f>
        <v>20601.25</v>
      </c>
      <c r="F342" s="77">
        <f t="array" ref="F342">IFERROR(INDEX(DATA!$I$133:$I$368,MATCH(1,(DATA!$D$133:$D$368=Topline!B342)*(DATA!$E$133:$E$368=Topline!D342),0)),"n/a")</f>
        <v>-6.7543756022690901E-2</v>
      </c>
      <c r="G342" s="86">
        <f t="array" ref="G342">IFERROR(INDEX(DATA!$R$133:$R$368,MATCH(1,(DATA!$D$133:$D$368=Topline!B342)*(DATA!$E$133:$E$368=Topline!D342),0)),"n/a")</f>
        <v>67049.429999999993</v>
      </c>
      <c r="H342" s="77">
        <f t="array" ref="H342">IFERROR(INDEX(DATA!$S$133:$S$368,MATCH(1,(DATA!$D$133:$D$368=Topline!B342)*(DATA!$E$133:$E$368=Topline!D342),0)),"n/a")</f>
        <v>-2.5738450761303801E-2</v>
      </c>
      <c r="I342" s="86">
        <f t="array" ref="I342">IFERROR(INDEX(DATA!$AB$133:$AB$368,MATCH(1,(DATA!$D$133:$D$368=Topline!B342)*(DATA!$E$133:$E$368=Topline!D342),0)),"n/a")</f>
        <v>131042.65</v>
      </c>
      <c r="J342" s="77">
        <f t="array" ref="J342">IFERROR(INDEX(DATA!$AC$133:$AC$368,MATCH(1,(DATA!$D$133:$D$368=Topline!B342)*(DATA!$E$133:$E$368=Topline!D342),0)),"n/a")</f>
        <v>5.57067392348327E-2</v>
      </c>
      <c r="K342" s="86">
        <f t="array" ref="K342">IFERROR(INDEX(DATA!$AL$133:$AL$368,MATCH(1,(DATA!$D$133:$D$368=Topline!B342)*(DATA!$E$133:$E$368=Topline!D342),0)),"n/a")</f>
        <v>243983.65</v>
      </c>
      <c r="L342" s="77">
        <f t="array" ref="L342">IFERROR(INDEX(DATA!$AM$133:$AM$368,MATCH(1,(DATA!$D$133:$D$368=Topline!B342)*(DATA!$E$133:$E$368=Topline!D342),0)),"n/a")</f>
        <v>0.21408940675815399</v>
      </c>
      <c r="R342" s="66"/>
      <c r="S342" s="66"/>
      <c r="T342" s="66"/>
      <c r="U342" s="66"/>
      <c r="V342" s="66"/>
      <c r="W342" s="66"/>
      <c r="X342" s="66"/>
      <c r="Y342" s="66"/>
    </row>
    <row r="343" spans="1:25" x14ac:dyDescent="0.2">
      <c r="A343" s="75" t="s">
        <v>19</v>
      </c>
      <c r="B343" s="66" t="s">
        <v>20</v>
      </c>
      <c r="C343" s="66" t="s">
        <v>9</v>
      </c>
      <c r="D343" s="66" t="s">
        <v>325</v>
      </c>
      <c r="E343" s="86">
        <f t="array" ref="E343">IFERROR(INDEX(DATA!$H$133:$H$368,MATCH(1,(DATA!$D$133:$D$368=Topline!B343)*(DATA!$E$133:$E$368=Topline!D343),0)),"n/a")</f>
        <v>27119.48</v>
      </c>
      <c r="F343" s="77">
        <f t="array" ref="F343">IFERROR(INDEX(DATA!$I$133:$I$368,MATCH(1,(DATA!$D$133:$D$368=Topline!B343)*(DATA!$E$133:$E$368=Topline!D343),0)),"n/a")</f>
        <v>9.1399190932520399E-2</v>
      </c>
      <c r="G343" s="86">
        <f t="array" ref="G343">IFERROR(INDEX(DATA!$R$133:$R$368,MATCH(1,(DATA!$D$133:$D$368=Topline!B343)*(DATA!$E$133:$E$368=Topline!D343),0)),"n/a")</f>
        <v>85891.199999999997</v>
      </c>
      <c r="H343" s="77">
        <f t="array" ref="H343">IFERROR(INDEX(DATA!$S$133:$S$368,MATCH(1,(DATA!$D$133:$D$368=Topline!B343)*(DATA!$E$133:$E$368=Topline!D343),0)),"n/a")</f>
        <v>7.6290499892297206E-2</v>
      </c>
      <c r="I343" s="86">
        <f t="array" ref="I343">IFERROR(INDEX(DATA!$AB$133:$AB$368,MATCH(1,(DATA!$D$133:$D$368=Topline!B343)*(DATA!$E$133:$E$368=Topline!D343),0)),"n/a")</f>
        <v>161004.29999999999</v>
      </c>
      <c r="J343" s="77">
        <f t="array" ref="J343">IFERROR(INDEX(DATA!$AC$133:$AC$368,MATCH(1,(DATA!$D$133:$D$368=Topline!B343)*(DATA!$E$133:$E$368=Topline!D343),0)),"n/a")</f>
        <v>6.0105033191594499E-2</v>
      </c>
      <c r="K343" s="86">
        <f t="array" ref="K343">IFERROR(INDEX(DATA!$AL$133:$AL$368,MATCH(1,(DATA!$D$133:$D$368=Topline!B343)*(DATA!$E$133:$E$368=Topline!D343),0)),"n/a")</f>
        <v>285888.64000000001</v>
      </c>
      <c r="L343" s="77">
        <f t="array" ref="L343">IFERROR(INDEX(DATA!$AM$133:$AM$368,MATCH(1,(DATA!$D$133:$D$368=Topline!B343)*(DATA!$E$133:$E$368=Topline!D343),0)),"n/a")</f>
        <v>8.4499485306970504E-2</v>
      </c>
      <c r="R343" s="66"/>
      <c r="S343" s="66"/>
      <c r="T343" s="66"/>
      <c r="U343" s="66"/>
      <c r="V343" s="66"/>
      <c r="W343" s="66"/>
      <c r="X343" s="66"/>
      <c r="Y343" s="66"/>
    </row>
    <row r="344" spans="1:25" x14ac:dyDescent="0.2">
      <c r="A344" s="75" t="s">
        <v>19</v>
      </c>
      <c r="B344" s="66" t="s">
        <v>20</v>
      </c>
      <c r="C344" s="66" t="s">
        <v>9</v>
      </c>
      <c r="D344" s="66" t="s">
        <v>326</v>
      </c>
      <c r="E344" s="86">
        <f t="array" ref="E344">IFERROR(INDEX(DATA!$H$133:$H$368,MATCH(1,(DATA!$D$133:$D$368=Topline!B344)*(DATA!$E$133:$E$368=Topline!D344),0)),"n/a")</f>
        <v>26665.759999999998</v>
      </c>
      <c r="F344" s="77">
        <f t="array" ref="F344">IFERROR(INDEX(DATA!$I$133:$I$368,MATCH(1,(DATA!$D$133:$D$368=Topline!B344)*(DATA!$E$133:$E$368=Topline!D344),0)),"n/a")</f>
        <v>0.23626241674648599</v>
      </c>
      <c r="G344" s="86">
        <f t="array" ref="G344">IFERROR(INDEX(DATA!$R$133:$R$368,MATCH(1,(DATA!$D$133:$D$368=Topline!B344)*(DATA!$E$133:$E$368=Topline!D344),0)),"n/a")</f>
        <v>91465.51</v>
      </c>
      <c r="H344" s="77">
        <f t="array" ref="H344">IFERROR(INDEX(DATA!$S$133:$S$368,MATCH(1,(DATA!$D$133:$D$368=Topline!B344)*(DATA!$E$133:$E$368=Topline!D344),0)),"n/a")</f>
        <v>0.39386592689243299</v>
      </c>
      <c r="I344" s="86">
        <f t="array" ref="I344">IFERROR(INDEX(DATA!$AB$133:$AB$368,MATCH(1,(DATA!$D$133:$D$368=Topline!B344)*(DATA!$E$133:$E$368=Topline!D344),0)),"n/a")</f>
        <v>172835.46</v>
      </c>
      <c r="J344" s="77">
        <f t="array" ref="J344">IFERROR(INDEX(DATA!$AC$133:$AC$368,MATCH(1,(DATA!$D$133:$D$368=Topline!B344)*(DATA!$E$133:$E$368=Topline!D344),0)),"n/a")</f>
        <v>0.481443075228839</v>
      </c>
      <c r="K344" s="86">
        <f t="array" ref="K344">IFERROR(INDEX(DATA!$AL$133:$AL$368,MATCH(1,(DATA!$D$133:$D$368=Topline!B344)*(DATA!$E$133:$E$368=Topline!D344),0)),"n/a")</f>
        <v>294041.68</v>
      </c>
      <c r="L344" s="77">
        <f t="array" ref="L344">IFERROR(INDEX(DATA!$AM$133:$AM$368,MATCH(1,(DATA!$D$133:$D$368=Topline!B344)*(DATA!$E$133:$E$368=Topline!D344),0)),"n/a")</f>
        <v>0.407288058359908</v>
      </c>
      <c r="R344" s="66"/>
      <c r="S344" s="66"/>
      <c r="T344" s="66"/>
      <c r="U344" s="66"/>
      <c r="V344" s="66"/>
      <c r="W344" s="66"/>
      <c r="X344" s="66"/>
      <c r="Y344" s="66"/>
    </row>
    <row r="345" spans="1:25" x14ac:dyDescent="0.2">
      <c r="A345" s="75" t="s">
        <v>19</v>
      </c>
      <c r="B345" s="66" t="s">
        <v>20</v>
      </c>
      <c r="C345" s="66" t="s">
        <v>9</v>
      </c>
      <c r="D345" s="66" t="s">
        <v>327</v>
      </c>
      <c r="E345" s="86">
        <f t="array" ref="E345">IFERROR(INDEX(DATA!$H$133:$H$368,MATCH(1,(DATA!$D$133:$D$368=Topline!B345)*(DATA!$E$133:$E$368=Topline!D345),0)),"n/a")</f>
        <v>325729.02</v>
      </c>
      <c r="F345" s="77">
        <f t="array" ref="F345">IFERROR(INDEX(DATA!$I$133:$I$368,MATCH(1,(DATA!$D$133:$D$368=Topline!B345)*(DATA!$E$133:$E$368=Topline!D345),0)),"n/a")</f>
        <v>7.9324152108520701E-2</v>
      </c>
      <c r="G345" s="86">
        <f t="array" ref="G345">IFERROR(INDEX(DATA!$R$133:$R$368,MATCH(1,(DATA!$D$133:$D$368=Topline!B345)*(DATA!$E$133:$E$368=Topline!D345),0)),"n/a")</f>
        <v>1098870.93</v>
      </c>
      <c r="H345" s="77">
        <f t="array" ref="H345">IFERROR(INDEX(DATA!$S$133:$S$368,MATCH(1,(DATA!$D$133:$D$368=Topline!B345)*(DATA!$E$133:$E$368=Topline!D345),0)),"n/a")</f>
        <v>0.131955359007352</v>
      </c>
      <c r="I345" s="86">
        <f t="array" ref="I345">IFERROR(INDEX(DATA!$AB$133:$AB$368,MATCH(1,(DATA!$D$133:$D$368=Topline!B345)*(DATA!$E$133:$E$368=Topline!D345),0)),"n/a")</f>
        <v>1993321.78</v>
      </c>
      <c r="J345" s="77">
        <f t="array" ref="J345">IFERROR(INDEX(DATA!$AC$133:$AC$368,MATCH(1,(DATA!$D$133:$D$368=Topline!B345)*(DATA!$E$133:$E$368=Topline!D345),0)),"n/a")</f>
        <v>0.147895568708519</v>
      </c>
      <c r="K345" s="86">
        <f t="array" ref="K345">IFERROR(INDEX(DATA!$AL$133:$AL$368,MATCH(1,(DATA!$D$133:$D$368=Topline!B345)*(DATA!$E$133:$E$368=Topline!D345),0)),"n/a")</f>
        <v>3601364.49</v>
      </c>
      <c r="L345" s="77">
        <f t="array" ref="L345">IFERROR(INDEX(DATA!$AM$133:$AM$368,MATCH(1,(DATA!$D$133:$D$368=Topline!B345)*(DATA!$E$133:$E$368=Topline!D345),0)),"n/a")</f>
        <v>0.233821496569246</v>
      </c>
      <c r="R345" s="66"/>
      <c r="S345" s="66"/>
      <c r="T345" s="66"/>
      <c r="U345" s="66"/>
      <c r="V345" s="66"/>
      <c r="W345" s="66"/>
      <c r="X345" s="66"/>
      <c r="Y345" s="66"/>
    </row>
    <row r="346" spans="1:25" x14ac:dyDescent="0.2">
      <c r="A346" s="75"/>
      <c r="E346" s="80"/>
      <c r="F346" s="77"/>
      <c r="G346" s="81"/>
      <c r="H346" s="77"/>
      <c r="I346" s="81"/>
      <c r="J346" s="82"/>
      <c r="K346" s="81"/>
      <c r="L346" s="77"/>
      <c r="R346" s="66"/>
      <c r="S346" s="66"/>
      <c r="T346" s="66"/>
      <c r="U346" s="66"/>
      <c r="V346" s="66"/>
      <c r="W346" s="66"/>
      <c r="X346" s="66"/>
      <c r="Y346" s="66"/>
    </row>
    <row r="347" spans="1:25" x14ac:dyDescent="0.2">
      <c r="A347" s="75" t="s">
        <v>19</v>
      </c>
      <c r="B347" s="66" t="s">
        <v>20</v>
      </c>
      <c r="C347" s="66" t="s">
        <v>25</v>
      </c>
      <c r="D347" s="66" t="s">
        <v>319</v>
      </c>
      <c r="E347" s="86">
        <f t="array" ref="E347">IFERROR(INDEX(DATA!$J$133:$J$368,MATCH(1,(DATA!$D$133:$D$368=Topline!B347)*(DATA!$E$133:$E$368=Topline!D347),0)),"n/a")</f>
        <v>66022.81</v>
      </c>
      <c r="F347" s="77">
        <f t="array" ref="F347">IFERROR(INDEX(DATA!$K$133:$K$368,MATCH(1,(DATA!$D$133:$D$368=Topline!B347)*(DATA!$E$133:$E$368=Topline!D347),0)),"n/a")</f>
        <v>0.11282563765633601</v>
      </c>
      <c r="G347" s="86">
        <f t="array" ref="G347">IFERROR(INDEX(DATA!$T$133:$T$368,MATCH(1,(DATA!$D$133:$D$368=Topline!B347)*(DATA!$E$133:$E$368=Topline!D347),0)),"n/a")</f>
        <v>227979.25</v>
      </c>
      <c r="H347" s="77">
        <f t="array" ref="H347">IFERROR(INDEX(DATA!$U$133:$U$368,MATCH(1,(DATA!$D$133:$D$368=Topline!B347)*(DATA!$E$133:$E$368=Topline!D347),0)),"n/a")</f>
        <v>0.154404517373217</v>
      </c>
      <c r="I347" s="86">
        <f t="array" ref="I347">IFERROR(INDEX(DATA!$AD$133:$AD$368,MATCH(1,(DATA!$D$133:$D$368=Topline!B347)*(DATA!$E$133:$E$368=Topline!D347),0)),"n/a")</f>
        <v>422231.9</v>
      </c>
      <c r="J347" s="77">
        <f t="array" ref="J347">IFERROR(INDEX(DATA!$AE$133:$AE$368,MATCH(1,(DATA!$D$133:$D$368=Topline!B347)*(DATA!$E$133:$E$368=Topline!D347),0)),"n/a")</f>
        <v>0.14804707801132899</v>
      </c>
      <c r="K347" s="86">
        <f t="array" ref="K347">IFERROR(INDEX(DATA!$AN$133:$AN$368,MATCH(1,(DATA!$D$133:$D$368=Topline!B347)*(DATA!$E$133:$E$368=Topline!D347),0)),"n/a")</f>
        <v>752697.13</v>
      </c>
      <c r="L347" s="77">
        <f t="array" ref="L347">IFERROR(INDEX(DATA!$AO$133:$AO$368,MATCH(1,(DATA!$D$133:$D$368=Topline!B347)*(DATA!$E$133:$E$368=Topline!D347),0)),"n/a")</f>
        <v>0.133158408456613</v>
      </c>
      <c r="R347" s="66"/>
      <c r="S347" s="66"/>
      <c r="T347" s="66"/>
      <c r="U347" s="66"/>
      <c r="V347" s="66"/>
      <c r="W347" s="66"/>
      <c r="X347" s="66"/>
      <c r="Y347" s="66"/>
    </row>
    <row r="348" spans="1:25" x14ac:dyDescent="0.2">
      <c r="A348" s="75" t="s">
        <v>19</v>
      </c>
      <c r="B348" s="66" t="s">
        <v>20</v>
      </c>
      <c r="C348" s="66" t="s">
        <v>25</v>
      </c>
      <c r="D348" s="66" t="s">
        <v>320</v>
      </c>
      <c r="E348" s="86">
        <f t="array" ref="E348">IFERROR(INDEX(DATA!$J$133:$J$368,MATCH(1,(DATA!$D$133:$D$368=Topline!B348)*(DATA!$E$133:$E$368=Topline!D348),0)),"n/a")</f>
        <v>148792.82999999999</v>
      </c>
      <c r="F348" s="77">
        <f t="array" ref="F348">IFERROR(INDEX(DATA!$K$133:$K$368,MATCH(1,(DATA!$D$133:$D$368=Topline!B348)*(DATA!$E$133:$E$368=Topline!D348),0)),"n/a")</f>
        <v>1.4900729331348801E-2</v>
      </c>
      <c r="G348" s="86">
        <f t="array" ref="G348">IFERROR(INDEX(DATA!$T$133:$T$368,MATCH(1,(DATA!$D$133:$D$368=Topline!B348)*(DATA!$E$133:$E$368=Topline!D348),0)),"n/a")</f>
        <v>478349.74</v>
      </c>
      <c r="H348" s="77">
        <f t="array" ref="H348">IFERROR(INDEX(DATA!$U$133:$U$368,MATCH(1,(DATA!$D$133:$D$368=Topline!B348)*(DATA!$E$133:$E$368=Topline!D348),0)),"n/a")</f>
        <v>4.1993686257632598E-2</v>
      </c>
      <c r="I348" s="86">
        <f t="array" ref="I348">IFERROR(INDEX(DATA!$AD$133:$AD$368,MATCH(1,(DATA!$D$133:$D$368=Topline!B348)*(DATA!$E$133:$E$368=Topline!D348),0)),"n/a")</f>
        <v>878080.17</v>
      </c>
      <c r="J348" s="77">
        <f t="array" ref="J348">IFERROR(INDEX(DATA!$AE$133:$AE$368,MATCH(1,(DATA!$D$133:$D$368=Topline!B348)*(DATA!$E$133:$E$368=Topline!D348),0)),"n/a")</f>
        <v>2.7256001409994299E-3</v>
      </c>
      <c r="K348" s="86">
        <f t="array" ref="K348">IFERROR(INDEX(DATA!$AN$133:$AN$368,MATCH(1,(DATA!$D$133:$D$368=Topline!B348)*(DATA!$E$133:$E$368=Topline!D348),0)),"n/a")</f>
        <v>1607811.91</v>
      </c>
      <c r="L348" s="77">
        <f t="array" ref="L348">IFERROR(INDEX(DATA!$AO$133:$AO$368,MATCH(1,(DATA!$D$133:$D$368=Topline!B348)*(DATA!$E$133:$E$368=Topline!D348),0)),"n/a")</f>
        <v>5.3320796213953497E-2</v>
      </c>
      <c r="R348" s="66"/>
      <c r="S348" s="66"/>
      <c r="T348" s="66"/>
      <c r="U348" s="66"/>
      <c r="V348" s="66"/>
      <c r="W348" s="66"/>
      <c r="X348" s="66"/>
      <c r="Y348" s="66"/>
    </row>
    <row r="349" spans="1:25" x14ac:dyDescent="0.2">
      <c r="A349" s="75" t="s">
        <v>19</v>
      </c>
      <c r="B349" s="66" t="s">
        <v>20</v>
      </c>
      <c r="C349" s="66" t="s">
        <v>25</v>
      </c>
      <c r="D349" s="66" t="s">
        <v>321</v>
      </c>
      <c r="E349" s="86">
        <f t="array" ref="E349">IFERROR(INDEX(DATA!$J$133:$J$368,MATCH(1,(DATA!$D$133:$D$368=Topline!B349)*(DATA!$E$133:$E$368=Topline!D349),0)),"n/a")</f>
        <v>138042.65</v>
      </c>
      <c r="F349" s="77">
        <f t="array" ref="F349">IFERROR(INDEX(DATA!$K$133:$K$368,MATCH(1,(DATA!$D$133:$D$368=Topline!B349)*(DATA!$E$133:$E$368=Topline!D349),0)),"n/a")</f>
        <v>2.61472219440834E-2</v>
      </c>
      <c r="G349" s="86">
        <f t="array" ref="G349">IFERROR(INDEX(DATA!$T$133:$T$368,MATCH(1,(DATA!$D$133:$D$368=Topline!B349)*(DATA!$E$133:$E$368=Topline!D349),0)),"n/a")</f>
        <v>456825.48</v>
      </c>
      <c r="H349" s="77">
        <f t="array" ref="H349">IFERROR(INDEX(DATA!$U$133:$U$368,MATCH(1,(DATA!$D$133:$D$368=Topline!B349)*(DATA!$E$133:$E$368=Topline!D349),0)),"n/a")</f>
        <v>9.8063024388691494E-2</v>
      </c>
      <c r="I349" s="86">
        <f t="array" ref="I349">IFERROR(INDEX(DATA!$AD$133:$AD$368,MATCH(1,(DATA!$D$133:$D$368=Topline!B349)*(DATA!$E$133:$E$368=Topline!D349),0)),"n/a")</f>
        <v>818743.7</v>
      </c>
      <c r="J349" s="77">
        <f t="array" ref="J349">IFERROR(INDEX(DATA!$AE$133:$AE$368,MATCH(1,(DATA!$D$133:$D$368=Topline!B349)*(DATA!$E$133:$E$368=Topline!D349),0)),"n/a")</f>
        <v>6.6660703308911801E-2</v>
      </c>
      <c r="K349" s="86">
        <f t="array" ref="K349">IFERROR(INDEX(DATA!$AN$133:$AN$368,MATCH(1,(DATA!$D$133:$D$368=Topline!B349)*(DATA!$E$133:$E$368=Topline!D349),0)),"n/a")</f>
        <v>1486871.38</v>
      </c>
      <c r="L349" s="77">
        <f t="array" ref="L349">IFERROR(INDEX(DATA!$AO$133:$AO$368,MATCH(1,(DATA!$D$133:$D$368=Topline!B349)*(DATA!$E$133:$E$368=Topline!D349),0)),"n/a")</f>
        <v>0.14030469690567901</v>
      </c>
      <c r="R349" s="66"/>
      <c r="S349" s="66"/>
      <c r="T349" s="66"/>
      <c r="U349" s="66"/>
      <c r="V349" s="66"/>
      <c r="W349" s="66"/>
      <c r="X349" s="66"/>
      <c r="Y349" s="66"/>
    </row>
    <row r="350" spans="1:25" x14ac:dyDescent="0.2">
      <c r="A350" s="75" t="s">
        <v>19</v>
      </c>
      <c r="B350" s="66" t="s">
        <v>20</v>
      </c>
      <c r="C350" s="66" t="s">
        <v>25</v>
      </c>
      <c r="D350" s="66" t="s">
        <v>322</v>
      </c>
      <c r="E350" s="86">
        <f t="array" ref="E350">IFERROR(INDEX(DATA!$J$133:$J$368,MATCH(1,(DATA!$D$133:$D$368=Topline!B350)*(DATA!$E$133:$E$368=Topline!D350),0)),"n/a")</f>
        <v>288073.62</v>
      </c>
      <c r="F350" s="77">
        <f t="array" ref="F350">IFERROR(INDEX(DATA!$K$133:$K$368,MATCH(1,(DATA!$D$133:$D$368=Topline!B350)*(DATA!$E$133:$E$368=Topline!D350),0)),"n/a")</f>
        <v>3.2451033111847799E-2</v>
      </c>
      <c r="G350" s="86">
        <f t="array" ref="G350">IFERROR(INDEX(DATA!$T$133:$T$368,MATCH(1,(DATA!$D$133:$D$368=Topline!B350)*(DATA!$E$133:$E$368=Topline!D350),0)),"n/a")</f>
        <v>997862.46</v>
      </c>
      <c r="H350" s="77">
        <f t="array" ref="H350">IFERROR(INDEX(DATA!$U$133:$U$368,MATCH(1,(DATA!$D$133:$D$368=Topline!B350)*(DATA!$E$133:$E$368=Topline!D350),0)),"n/a")</f>
        <v>6.1089064780313403E-2</v>
      </c>
      <c r="I350" s="86">
        <f t="array" ref="I350">IFERROR(INDEX(DATA!$AD$133:$AD$368,MATCH(1,(DATA!$D$133:$D$368=Topline!B350)*(DATA!$E$133:$E$368=Topline!D350),0)),"n/a")</f>
        <v>1752273.7</v>
      </c>
      <c r="J350" s="77">
        <f t="array" ref="J350">IFERROR(INDEX(DATA!$AE$133:$AE$368,MATCH(1,(DATA!$D$133:$D$368=Topline!B350)*(DATA!$E$133:$E$368=Topline!D350),0)),"n/a")</f>
        <v>1.54973727298372E-2</v>
      </c>
      <c r="K350" s="86">
        <f t="array" ref="K350">IFERROR(INDEX(DATA!$AN$133:$AN$368,MATCH(1,(DATA!$D$133:$D$368=Topline!B350)*(DATA!$E$133:$E$368=Topline!D350),0)),"n/a")</f>
        <v>3216818.12</v>
      </c>
      <c r="L350" s="77">
        <f t="array" ref="L350">IFERROR(INDEX(DATA!$AO$133:$AO$368,MATCH(1,(DATA!$D$133:$D$368=Topline!B350)*(DATA!$E$133:$E$368=Topline!D350),0)),"n/a")</f>
        <v>6.14169690877941E-2</v>
      </c>
      <c r="R350" s="66"/>
      <c r="S350" s="66"/>
      <c r="T350" s="66"/>
      <c r="U350" s="66"/>
      <c r="V350" s="66"/>
      <c r="W350" s="66"/>
      <c r="X350" s="66"/>
      <c r="Y350" s="66"/>
    </row>
    <row r="351" spans="1:25" x14ac:dyDescent="0.2">
      <c r="A351" s="75" t="s">
        <v>19</v>
      </c>
      <c r="B351" s="66" t="s">
        <v>20</v>
      </c>
      <c r="C351" s="66" t="s">
        <v>25</v>
      </c>
      <c r="D351" s="66" t="s">
        <v>323</v>
      </c>
      <c r="E351" s="86">
        <f t="array" ref="E351">IFERROR(INDEX(DATA!$J$133:$J$368,MATCH(1,(DATA!$D$133:$D$368=Topline!B351)*(DATA!$E$133:$E$368=Topline!D351),0)),"n/a")</f>
        <v>63077.31</v>
      </c>
      <c r="F351" s="77">
        <f t="array" ref="F351">IFERROR(INDEX(DATA!$K$133:$K$368,MATCH(1,(DATA!$D$133:$D$368=Topline!B351)*(DATA!$E$133:$E$368=Topline!D351),0)),"n/a")</f>
        <v>0.10656220423679801</v>
      </c>
      <c r="G351" s="86">
        <f t="array" ref="G351">IFERROR(INDEX(DATA!$T$133:$T$368,MATCH(1,(DATA!$D$133:$D$368=Topline!B351)*(DATA!$E$133:$E$368=Topline!D351),0)),"n/a")</f>
        <v>208540.95</v>
      </c>
      <c r="H351" s="77">
        <f t="array" ref="H351">IFERROR(INDEX(DATA!$U$133:$U$368,MATCH(1,(DATA!$D$133:$D$368=Topline!B351)*(DATA!$E$133:$E$368=Topline!D351),0)),"n/a")</f>
        <v>0.133043744014996</v>
      </c>
      <c r="I351" s="86">
        <f t="array" ref="I351">IFERROR(INDEX(DATA!$AD$133:$AD$368,MATCH(1,(DATA!$D$133:$D$368=Topline!B351)*(DATA!$E$133:$E$368=Topline!D351),0)),"n/a")</f>
        <v>372425.16</v>
      </c>
      <c r="J351" s="77">
        <f t="array" ref="J351">IFERROR(INDEX(DATA!$AE$133:$AE$368,MATCH(1,(DATA!$D$133:$D$368=Topline!B351)*(DATA!$E$133:$E$368=Topline!D351),0)),"n/a")</f>
        <v>0.154380847474654</v>
      </c>
      <c r="K351" s="86">
        <f t="array" ref="K351">IFERROR(INDEX(DATA!$AN$133:$AN$368,MATCH(1,(DATA!$D$133:$D$368=Topline!B351)*(DATA!$E$133:$E$368=Topline!D351),0)),"n/a")</f>
        <v>662620.6</v>
      </c>
      <c r="L351" s="77">
        <f t="array" ref="L351">IFERROR(INDEX(DATA!$AO$133:$AO$368,MATCH(1,(DATA!$D$133:$D$368=Topline!B351)*(DATA!$E$133:$E$368=Topline!D351),0)),"n/a")</f>
        <v>0.24819959963537699</v>
      </c>
      <c r="R351" s="66"/>
      <c r="S351" s="66"/>
      <c r="T351" s="66"/>
      <c r="U351" s="66"/>
      <c r="V351" s="66"/>
      <c r="W351" s="66"/>
      <c r="X351" s="66"/>
      <c r="Y351" s="66"/>
    </row>
    <row r="352" spans="1:25" x14ac:dyDescent="0.2">
      <c r="A352" s="75" t="s">
        <v>19</v>
      </c>
      <c r="B352" s="66" t="s">
        <v>20</v>
      </c>
      <c r="C352" s="66" t="s">
        <v>25</v>
      </c>
      <c r="D352" s="66" t="s">
        <v>324</v>
      </c>
      <c r="E352" s="86">
        <f t="array" ref="E352">IFERROR(INDEX(DATA!$J$133:$J$368,MATCH(1,(DATA!$D$133:$D$368=Topline!B352)*(DATA!$E$133:$E$368=Topline!D352),0)),"n/a")</f>
        <v>67820.38</v>
      </c>
      <c r="F352" s="77">
        <f t="array" ref="F352">IFERROR(INDEX(DATA!$K$133:$K$368,MATCH(1,(DATA!$D$133:$D$368=Topline!B352)*(DATA!$E$133:$E$368=Topline!D352),0)),"n/a")</f>
        <v>2.8010475886453199E-2</v>
      </c>
      <c r="G352" s="86">
        <f t="array" ref="G352">IFERROR(INDEX(DATA!$T$133:$T$368,MATCH(1,(DATA!$D$133:$D$368=Topline!B352)*(DATA!$E$133:$E$368=Topline!D352),0)),"n/a")</f>
        <v>211476.08</v>
      </c>
      <c r="H352" s="77">
        <f t="array" ref="H352">IFERROR(INDEX(DATA!$U$133:$U$368,MATCH(1,(DATA!$D$133:$D$368=Topline!B352)*(DATA!$E$133:$E$368=Topline!D352),0)),"n/a")</f>
        <v>2.94859630871715E-2</v>
      </c>
      <c r="I352" s="86">
        <f t="array" ref="I352">IFERROR(INDEX(DATA!$AD$133:$AD$368,MATCH(1,(DATA!$D$133:$D$368=Topline!B352)*(DATA!$E$133:$E$368=Topline!D352),0)),"n/a")</f>
        <v>402281.39</v>
      </c>
      <c r="J352" s="77">
        <f t="array" ref="J352">IFERROR(INDEX(DATA!$AE$133:$AE$368,MATCH(1,(DATA!$D$133:$D$368=Topline!B352)*(DATA!$E$133:$E$368=Topline!D352),0)),"n/a")</f>
        <v>9.3933208467439994E-2</v>
      </c>
      <c r="K352" s="86">
        <f t="array" ref="K352">IFERROR(INDEX(DATA!$AN$133:$AN$368,MATCH(1,(DATA!$D$133:$D$368=Topline!B352)*(DATA!$E$133:$E$368=Topline!D352),0)),"n/a")</f>
        <v>739301.87</v>
      </c>
      <c r="L352" s="77">
        <f t="array" ref="L352">IFERROR(INDEX(DATA!$AO$133:$AO$368,MATCH(1,(DATA!$D$133:$D$368=Topline!B352)*(DATA!$E$133:$E$368=Topline!D352),0)),"n/a")</f>
        <v>0.228056326796308</v>
      </c>
      <c r="R352" s="66"/>
      <c r="S352" s="66"/>
      <c r="T352" s="66"/>
      <c r="U352" s="66"/>
      <c r="V352" s="66"/>
      <c r="W352" s="66"/>
      <c r="X352" s="66"/>
      <c r="Y352" s="66"/>
    </row>
    <row r="353" spans="1:25" x14ac:dyDescent="0.2">
      <c r="A353" s="75" t="s">
        <v>19</v>
      </c>
      <c r="B353" s="66" t="s">
        <v>20</v>
      </c>
      <c r="C353" s="66" t="s">
        <v>25</v>
      </c>
      <c r="D353" s="66" t="s">
        <v>325</v>
      </c>
      <c r="E353" s="86">
        <f t="array" ref="E353">IFERROR(INDEX(DATA!$J$133:$J$368,MATCH(1,(DATA!$D$133:$D$368=Topline!B353)*(DATA!$E$133:$E$368=Topline!D353),0)),"n/a")</f>
        <v>114246.27</v>
      </c>
      <c r="F353" s="77">
        <f t="array" ref="F353">IFERROR(INDEX(DATA!$K$133:$K$368,MATCH(1,(DATA!$D$133:$D$368=Topline!B353)*(DATA!$E$133:$E$368=Topline!D353),0)),"n/a")</f>
        <v>3.9837403257832797E-2</v>
      </c>
      <c r="G353" s="86">
        <f t="array" ref="G353">IFERROR(INDEX(DATA!$T$133:$T$368,MATCH(1,(DATA!$D$133:$D$368=Topline!B353)*(DATA!$E$133:$E$368=Topline!D353),0)),"n/a")</f>
        <v>363191</v>
      </c>
      <c r="H353" s="77">
        <f t="array" ref="H353">IFERROR(INDEX(DATA!$U$133:$U$368,MATCH(1,(DATA!$D$133:$D$368=Topline!B353)*(DATA!$E$133:$E$368=Topline!D353),0)),"n/a")</f>
        <v>3.1553392887894001E-2</v>
      </c>
      <c r="I353" s="86">
        <f t="array" ref="I353">IFERROR(INDEX(DATA!$AD$133:$AD$368,MATCH(1,(DATA!$D$133:$D$368=Topline!B353)*(DATA!$E$133:$E$368=Topline!D353),0)),"n/a")</f>
        <v>684749.6</v>
      </c>
      <c r="J353" s="77">
        <f t="array" ref="J353">IFERROR(INDEX(DATA!$AE$133:$AE$368,MATCH(1,(DATA!$D$133:$D$368=Topline!B353)*(DATA!$E$133:$E$368=Topline!D353),0)),"n/a")</f>
        <v>2.4879708462525602E-2</v>
      </c>
      <c r="K353" s="86">
        <f t="array" ref="K353">IFERROR(INDEX(DATA!$AN$133:$AN$368,MATCH(1,(DATA!$D$133:$D$368=Topline!B353)*(DATA!$E$133:$E$368=Topline!D353),0)),"n/a")</f>
        <v>1226567.1100000001</v>
      </c>
      <c r="L353" s="77">
        <f t="array" ref="L353">IFERROR(INDEX(DATA!$AO$133:$AO$368,MATCH(1,(DATA!$D$133:$D$368=Topline!B353)*(DATA!$E$133:$E$368=Topline!D353),0)),"n/a")</f>
        <v>5.7660294565342302E-2</v>
      </c>
      <c r="R353" s="66"/>
      <c r="S353" s="66"/>
      <c r="T353" s="66"/>
      <c r="U353" s="66"/>
      <c r="V353" s="66"/>
      <c r="W353" s="66"/>
      <c r="X353" s="66"/>
      <c r="Y353" s="66"/>
    </row>
    <row r="354" spans="1:25" x14ac:dyDescent="0.2">
      <c r="A354" s="75" t="s">
        <v>19</v>
      </c>
      <c r="B354" s="66" t="s">
        <v>20</v>
      </c>
      <c r="C354" s="66" t="s">
        <v>25</v>
      </c>
      <c r="D354" s="66" t="s">
        <v>326</v>
      </c>
      <c r="E354" s="86">
        <f t="array" ref="E354">IFERROR(INDEX(DATA!$J$133:$J$368,MATCH(1,(DATA!$D$133:$D$368=Topline!B354)*(DATA!$E$133:$E$368=Topline!D354),0)),"n/a")</f>
        <v>92893.01</v>
      </c>
      <c r="F354" s="77">
        <f t="array" ref="F354">IFERROR(INDEX(DATA!$K$133:$K$368,MATCH(1,(DATA!$D$133:$D$368=Topline!B354)*(DATA!$E$133:$E$368=Topline!D354),0)),"n/a")</f>
        <v>0.27506095085251597</v>
      </c>
      <c r="G354" s="86">
        <f t="array" ref="G354">IFERROR(INDEX(DATA!$T$133:$T$368,MATCH(1,(DATA!$D$133:$D$368=Topline!B354)*(DATA!$E$133:$E$368=Topline!D354),0)),"n/a")</f>
        <v>317202.18</v>
      </c>
      <c r="H354" s="77">
        <f t="array" ref="H354">IFERROR(INDEX(DATA!$U$133:$U$368,MATCH(1,(DATA!$D$133:$D$368=Topline!B354)*(DATA!$E$133:$E$368=Topline!D354),0)),"n/a")</f>
        <v>0.45988595110593899</v>
      </c>
      <c r="I354" s="86">
        <f t="array" ref="I354">IFERROR(INDEX(DATA!$AD$133:$AD$368,MATCH(1,(DATA!$D$133:$D$368=Topline!B354)*(DATA!$E$133:$E$368=Topline!D354),0)),"n/a")</f>
        <v>596409.84</v>
      </c>
      <c r="J354" s="77">
        <f t="array" ref="J354">IFERROR(INDEX(DATA!$AE$133:$AE$368,MATCH(1,(DATA!$D$133:$D$368=Topline!B354)*(DATA!$E$133:$E$368=Topline!D354),0)),"n/a")</f>
        <v>0.566534911627114</v>
      </c>
      <c r="K354" s="86">
        <f t="array" ref="K354">IFERROR(INDEX(DATA!$AN$133:$AN$368,MATCH(1,(DATA!$D$133:$D$368=Topline!B354)*(DATA!$E$133:$E$368=Topline!D354),0)),"n/a")</f>
        <v>1010155.6</v>
      </c>
      <c r="L354" s="77">
        <f t="array" ref="L354">IFERROR(INDEX(DATA!$AO$133:$AO$368,MATCH(1,(DATA!$D$133:$D$368=Topline!B354)*(DATA!$E$133:$E$368=Topline!D354),0)),"n/a")</f>
        <v>0.50631567978621606</v>
      </c>
      <c r="R354" s="66"/>
      <c r="S354" s="66"/>
      <c r="T354" s="66"/>
      <c r="U354" s="66"/>
      <c r="V354" s="66"/>
      <c r="W354" s="66"/>
      <c r="X354" s="66"/>
      <c r="Y354" s="66"/>
    </row>
    <row r="355" spans="1:25" x14ac:dyDescent="0.2">
      <c r="A355" s="75" t="s">
        <v>19</v>
      </c>
      <c r="B355" s="66" t="s">
        <v>20</v>
      </c>
      <c r="C355" s="66" t="s">
        <v>25</v>
      </c>
      <c r="D355" s="66" t="s">
        <v>327</v>
      </c>
      <c r="E355" s="86">
        <f t="array" ref="E355">IFERROR(INDEX(DATA!$J$133:$J$368,MATCH(1,(DATA!$D$133:$D$368=Topline!B355)*(DATA!$E$133:$E$368=Topline!D355),0)),"n/a")</f>
        <v>978968.82</v>
      </c>
      <c r="F355" s="77">
        <f t="array" ref="F355">IFERROR(INDEX(DATA!$K$133:$K$368,MATCH(1,(DATA!$D$133:$D$368=Topline!B355)*(DATA!$E$133:$E$368=Topline!D355),0)),"n/a")</f>
        <v>5.8138533444619597E-2</v>
      </c>
      <c r="G355" s="86">
        <f t="array" ref="G355">IFERROR(INDEX(DATA!$T$133:$T$368,MATCH(1,(DATA!$D$133:$D$368=Topline!B355)*(DATA!$E$133:$E$368=Topline!D355),0)),"n/a")</f>
        <v>3261426.97</v>
      </c>
      <c r="H355" s="77">
        <f t="array" ref="H355">IFERROR(INDEX(DATA!$U$133:$U$368,MATCH(1,(DATA!$D$133:$D$368=Topline!B355)*(DATA!$E$133:$E$368=Topline!D355),0)),"n/a")</f>
        <v>9.7446153817681805E-2</v>
      </c>
      <c r="I355" s="86">
        <f t="array" ref="I355">IFERROR(INDEX(DATA!$AD$133:$AD$368,MATCH(1,(DATA!$D$133:$D$368=Topline!B355)*(DATA!$E$133:$E$368=Topline!D355),0)),"n/a")</f>
        <v>5927194.5599999996</v>
      </c>
      <c r="J355" s="77">
        <f t="array" ref="J355">IFERROR(INDEX(DATA!$AE$133:$AE$368,MATCH(1,(DATA!$D$133:$D$368=Topline!B355)*(DATA!$E$133:$E$368=Topline!D355),0)),"n/a")</f>
        <v>8.2436744784434399E-2</v>
      </c>
      <c r="K355" s="86">
        <f t="array" ref="K355">IFERROR(INDEX(DATA!$AN$133:$AN$368,MATCH(1,(DATA!$D$133:$D$368=Topline!B355)*(DATA!$E$133:$E$368=Topline!D355),0)),"n/a")</f>
        <v>10702843.050000001</v>
      </c>
      <c r="L355" s="77">
        <f t="array" ref="L355">IFERROR(INDEX(DATA!$AO$133:$AO$368,MATCH(1,(DATA!$D$133:$D$368=Topline!B355)*(DATA!$E$133:$E$368=Topline!D355),0)),"n/a")</f>
        <v>0.127985393918922</v>
      </c>
      <c r="R355" s="66"/>
      <c r="S355" s="66"/>
      <c r="T355" s="66"/>
      <c r="U355" s="66"/>
      <c r="V355" s="66"/>
      <c r="W355" s="66"/>
      <c r="X355" s="66"/>
      <c r="Y355" s="66"/>
    </row>
    <row r="356" spans="1:25" x14ac:dyDescent="0.2">
      <c r="A356" s="75"/>
      <c r="E356" s="80"/>
      <c r="F356" s="77"/>
      <c r="G356" s="81"/>
      <c r="H356" s="77"/>
      <c r="I356" s="81"/>
      <c r="J356" s="82"/>
      <c r="K356" s="81"/>
      <c r="L356" s="77"/>
      <c r="R356" s="66"/>
      <c r="S356" s="66"/>
      <c r="T356" s="66"/>
      <c r="U356" s="66"/>
      <c r="V356" s="66"/>
      <c r="W356" s="66"/>
      <c r="X356" s="66"/>
      <c r="Y356" s="66"/>
    </row>
    <row r="357" spans="1:25" x14ac:dyDescent="0.2">
      <c r="A357" s="75" t="s">
        <v>19</v>
      </c>
      <c r="B357" s="66" t="s">
        <v>20</v>
      </c>
      <c r="C357" s="66" t="s">
        <v>10</v>
      </c>
      <c r="D357" s="66" t="s">
        <v>319</v>
      </c>
      <c r="E357" s="87">
        <f t="array" ref="E357">IFERROR(INDEX(DATA!$L$133:$L$368,MATCH(1,(DATA!$D$133:$D$368=Topline!B357)*(DATA!$E$133:$E$368=Topline!D357),0)),"n/a")</f>
        <v>15.5673638263314</v>
      </c>
      <c r="F357" s="77">
        <f t="array" ref="F357">IFERROR(INDEX(DATA!$M$133:$M$368,MATCH(1,(DATA!$D$133:$D$368=Topline!B357)*(DATA!$E$133:$E$368=Topline!D357),0)),"n/a")</f>
        <v>8.0168843205629003E-2</v>
      </c>
      <c r="G357" s="87">
        <f t="array" ref="G357">IFERROR(INDEX(DATA!$V$133:$V$368,MATCH(1,(DATA!$D$133:$D$368=Topline!B357)*(DATA!$E$133:$E$368=Topline!D357),0)),"n/a")</f>
        <v>15.7483446114899</v>
      </c>
      <c r="H357" s="77">
        <f t="array" ref="H357">IFERROR(INDEX(DATA!$W$133:$W$368,MATCH(1,(DATA!$D$133:$D$368=Topline!B357)*(DATA!$E$133:$E$368=Topline!D357),0)),"n/a")</f>
        <v>7.7218276899929203E-2</v>
      </c>
      <c r="I357" s="87">
        <f t="array" ref="I357">IFERROR(INDEX(DATA!$AF$133:$AF$368,MATCH(1,(DATA!$D$133:$D$368=Topline!B357)*(DATA!$E$133:$E$368=Topline!D357),0)),"n/a")</f>
        <v>15.443590927444699</v>
      </c>
      <c r="J357" s="77">
        <f t="array" ref="J357">IFERROR(INDEX(DATA!$AG$133:$AG$368,MATCH(1,(DATA!$D$133:$D$368=Topline!B357)*(DATA!$E$133:$E$368=Topline!D357),0)),"n/a")</f>
        <v>6.0078550008230598E-2</v>
      </c>
      <c r="K357" s="87">
        <f t="array" ref="K357">IFERROR(INDEX(DATA!$AP$133:$AP$368,MATCH(1,(DATA!$D$133:$D$368=Topline!B357)*(DATA!$E$133:$E$368=Topline!D357),0)),"n/a")</f>
        <v>15.074227370562999</v>
      </c>
      <c r="L357" s="77">
        <f t="array" ref="L357">IFERROR(INDEX(DATA!$AQ$133:$AQ$368,MATCH(1,(DATA!$D$133:$D$368=Topline!B357)*(DATA!$E$133:$E$368=Topline!D357),0)),"n/a")</f>
        <v>3.3930804619578703E-2</v>
      </c>
      <c r="R357" s="66"/>
      <c r="S357" s="66"/>
      <c r="T357" s="66"/>
      <c r="U357" s="66"/>
      <c r="V357" s="66"/>
      <c r="W357" s="66"/>
      <c r="X357" s="66"/>
      <c r="Y357" s="66"/>
    </row>
    <row r="358" spans="1:25" x14ac:dyDescent="0.2">
      <c r="A358" s="75" t="s">
        <v>19</v>
      </c>
      <c r="B358" s="66" t="s">
        <v>20</v>
      </c>
      <c r="C358" s="66" t="s">
        <v>10</v>
      </c>
      <c r="D358" s="66" t="s">
        <v>320</v>
      </c>
      <c r="E358" s="87">
        <f t="array" ref="E358">IFERROR(INDEX(DATA!$L$133:$L$368,MATCH(1,(DATA!$D$133:$D$368=Topline!B358)*(DATA!$E$133:$E$368=Topline!D358),0)),"n/a")</f>
        <v>11.630109038891</v>
      </c>
      <c r="F358" s="77">
        <f t="array" ref="F358">IFERROR(INDEX(DATA!$M$133:$M$368,MATCH(1,(DATA!$D$133:$D$368=Topline!B358)*(DATA!$E$133:$E$368=Topline!D358),0)),"n/a")</f>
        <v>-7.5134492668382799E-3</v>
      </c>
      <c r="G358" s="87">
        <f t="array" ref="G358">IFERROR(INDEX(DATA!$V$133:$V$368,MATCH(1,(DATA!$D$133:$D$368=Topline!B358)*(DATA!$E$133:$E$368=Topline!D358),0)),"n/a")</f>
        <v>11.9878128587077</v>
      </c>
      <c r="H358" s="77">
        <f t="array" ref="H358">IFERROR(INDEX(DATA!$W$133:$W$368,MATCH(1,(DATA!$D$133:$D$368=Topline!B358)*(DATA!$E$133:$E$368=Topline!D358),0)),"n/a")</f>
        <v>-1.19038241740459E-2</v>
      </c>
      <c r="I358" s="87">
        <f t="array" ref="I358">IFERROR(INDEX(DATA!$AF$133:$AF$368,MATCH(1,(DATA!$D$133:$D$368=Topline!B358)*(DATA!$E$133:$E$368=Topline!D358),0)),"n/a")</f>
        <v>12.067678784663601</v>
      </c>
      <c r="J358" s="77">
        <f t="array" ref="J358">IFERROR(INDEX(DATA!$AG$133:$AG$368,MATCH(1,(DATA!$D$133:$D$368=Topline!B358)*(DATA!$E$133:$E$368=Topline!D358),0)),"n/a")</f>
        <v>1.00685705646264E-2</v>
      </c>
      <c r="K358" s="87">
        <f t="array" ref="K358">IFERROR(INDEX(DATA!$AP$133:$AP$368,MATCH(1,(DATA!$D$133:$D$368=Topline!B358)*(DATA!$E$133:$E$368=Topline!D358),0)),"n/a")</f>
        <v>12.2030393187692</v>
      </c>
      <c r="L358" s="77">
        <f t="array" ref="L358">IFERROR(INDEX(DATA!$AQ$133:$AQ$368,MATCH(1,(DATA!$D$133:$D$368=Topline!B358)*(DATA!$E$133:$E$368=Topline!D358),0)),"n/a")</f>
        <v>3.4043688648264701E-2</v>
      </c>
      <c r="R358" s="66"/>
      <c r="S358" s="66"/>
      <c r="T358" s="66"/>
      <c r="U358" s="66"/>
      <c r="V358" s="66"/>
      <c r="W358" s="66"/>
      <c r="X358" s="66"/>
      <c r="Y358" s="66"/>
    </row>
    <row r="359" spans="1:25" x14ac:dyDescent="0.2">
      <c r="A359" s="75" t="s">
        <v>19</v>
      </c>
      <c r="B359" s="66" t="s">
        <v>20</v>
      </c>
      <c r="C359" s="66" t="s">
        <v>10</v>
      </c>
      <c r="D359" s="66" t="s">
        <v>321</v>
      </c>
      <c r="E359" s="87">
        <f t="array" ref="E359">IFERROR(INDEX(DATA!$L$133:$L$368,MATCH(1,(DATA!$D$133:$D$368=Topline!B359)*(DATA!$E$133:$E$368=Topline!D359),0)),"n/a")</f>
        <v>10.142709261464599</v>
      </c>
      <c r="F359" s="77">
        <f t="array" ref="F359">IFERROR(INDEX(DATA!$M$133:$M$368,MATCH(1,(DATA!$D$133:$D$368=Topline!B359)*(DATA!$E$133:$E$368=Topline!D359),0)),"n/a")</f>
        <v>-3.01117498373407E-2</v>
      </c>
      <c r="G359" s="87">
        <f t="array" ref="G359">IFERROR(INDEX(DATA!$V$133:$V$368,MATCH(1,(DATA!$D$133:$D$368=Topline!B359)*(DATA!$E$133:$E$368=Topline!D359),0)),"n/a")</f>
        <v>9.9951393859502993</v>
      </c>
      <c r="H359" s="77">
        <f t="array" ref="H359">IFERROR(INDEX(DATA!$W$133:$W$368,MATCH(1,(DATA!$D$133:$D$368=Topline!B359)*(DATA!$E$133:$E$368=Topline!D359),0)),"n/a")</f>
        <v>-3.2970654754360403E-2</v>
      </c>
      <c r="I359" s="87">
        <f t="array" ref="I359">IFERROR(INDEX(DATA!$AF$133:$AF$368,MATCH(1,(DATA!$D$133:$D$368=Topline!B359)*(DATA!$E$133:$E$368=Topline!D359),0)),"n/a")</f>
        <v>10.1444953048389</v>
      </c>
      <c r="J359" s="77">
        <f t="array" ref="J359">IFERROR(INDEX(DATA!$AG$133:$AG$368,MATCH(1,(DATA!$D$133:$D$368=Topline!B359)*(DATA!$E$133:$E$368=Topline!D359),0)),"n/a")</f>
        <v>-2.8538857985497702E-2</v>
      </c>
      <c r="K359" s="87">
        <f t="array" ref="K359">IFERROR(INDEX(DATA!$AP$133:$AP$368,MATCH(1,(DATA!$D$133:$D$368=Topline!B359)*(DATA!$E$133:$E$368=Topline!D359),0)),"n/a")</f>
        <v>10.2167539510908</v>
      </c>
      <c r="L359" s="77">
        <f t="array" ref="L359">IFERROR(INDEX(DATA!$AQ$133:$AQ$368,MATCH(1,(DATA!$D$133:$D$368=Topline!B359)*(DATA!$E$133:$E$368=Topline!D359),0)),"n/a")</f>
        <v>-6.7141225823958095E-2</v>
      </c>
      <c r="R359" s="66"/>
      <c r="S359" s="66"/>
      <c r="T359" s="66"/>
      <c r="U359" s="66"/>
      <c r="V359" s="66"/>
      <c r="W359" s="66"/>
      <c r="X359" s="66"/>
      <c r="Y359" s="66"/>
    </row>
    <row r="360" spans="1:25" x14ac:dyDescent="0.2">
      <c r="A360" s="75" t="s">
        <v>19</v>
      </c>
      <c r="B360" s="66" t="s">
        <v>20</v>
      </c>
      <c r="C360" s="66" t="s">
        <v>10</v>
      </c>
      <c r="D360" s="66" t="s">
        <v>322</v>
      </c>
      <c r="E360" s="87">
        <f t="array" ref="E360">IFERROR(INDEX(DATA!$L$133:$L$368,MATCH(1,(DATA!$D$133:$D$368=Topline!B360)*(DATA!$E$133:$E$368=Topline!D360),0)),"n/a")</f>
        <v>8.0569525560451698</v>
      </c>
      <c r="F360" s="77">
        <f t="array" ref="F360">IFERROR(INDEX(DATA!$M$133:$M$368,MATCH(1,(DATA!$D$133:$D$368=Topline!B360)*(DATA!$E$133:$E$368=Topline!D360),0)),"n/a")</f>
        <v>-4.3933619915566699E-2</v>
      </c>
      <c r="G360" s="87">
        <f t="array" ref="G360">IFERROR(INDEX(DATA!$V$133:$V$368,MATCH(1,(DATA!$D$133:$D$368=Topline!B360)*(DATA!$E$133:$E$368=Topline!D360),0)),"n/a")</f>
        <v>8.3802138083020399</v>
      </c>
      <c r="H360" s="77">
        <f t="array" ref="H360">IFERROR(INDEX(DATA!$W$133:$W$368,MATCH(1,(DATA!$D$133:$D$368=Topline!B360)*(DATA!$E$133:$E$368=Topline!D360),0)),"n/a")</f>
        <v>-2.0592652332006401E-2</v>
      </c>
      <c r="I360" s="87">
        <f t="array" ref="I360">IFERROR(INDEX(DATA!$AF$133:$AF$368,MATCH(1,(DATA!$D$133:$D$368=Topline!B360)*(DATA!$E$133:$E$368=Topline!D360),0)),"n/a")</f>
        <v>8.1755262123888794</v>
      </c>
      <c r="J360" s="77">
        <f t="array" ref="J360">IFERROR(INDEX(DATA!$AG$133:$AG$368,MATCH(1,(DATA!$D$133:$D$368=Topline!B360)*(DATA!$E$133:$E$368=Topline!D360),0)),"n/a")</f>
        <v>-9.1551249685158598E-2</v>
      </c>
      <c r="K360" s="87">
        <f t="array" ref="K360">IFERROR(INDEX(DATA!$AP$133:$AP$368,MATCH(1,(DATA!$D$133:$D$368=Topline!B360)*(DATA!$E$133:$E$368=Topline!D360),0)),"n/a")</f>
        <v>8.0296201334208099</v>
      </c>
      <c r="L360" s="77">
        <f t="array" ref="L360">IFERROR(INDEX(DATA!$AQ$133:$AQ$368,MATCH(1,(DATA!$D$133:$D$368=Topline!B360)*(DATA!$E$133:$E$368=Topline!D360),0)),"n/a")</f>
        <v>-0.15514274351721999</v>
      </c>
      <c r="R360" s="66"/>
      <c r="S360" s="66"/>
      <c r="T360" s="66"/>
      <c r="U360" s="66"/>
      <c r="V360" s="66"/>
      <c r="W360" s="66"/>
      <c r="X360" s="66"/>
      <c r="Y360" s="66"/>
    </row>
    <row r="361" spans="1:25" x14ac:dyDescent="0.2">
      <c r="A361" s="75" t="s">
        <v>19</v>
      </c>
      <c r="B361" s="66" t="s">
        <v>20</v>
      </c>
      <c r="C361" s="66" t="s">
        <v>10</v>
      </c>
      <c r="D361" s="66" t="s">
        <v>323</v>
      </c>
      <c r="E361" s="87">
        <f t="array" ref="E361">IFERROR(INDEX(DATA!$L$133:$L$368,MATCH(1,(DATA!$D$133:$D$368=Topline!B361)*(DATA!$E$133:$E$368=Topline!D361),0)),"n/a")</f>
        <v>13.3925556760167</v>
      </c>
      <c r="F361" s="77">
        <f t="array" ref="F361">IFERROR(INDEX(DATA!$M$133:$M$368,MATCH(1,(DATA!$D$133:$D$368=Topline!B361)*(DATA!$E$133:$E$368=Topline!D361),0)),"n/a")</f>
        <v>5.4850546300537803E-2</v>
      </c>
      <c r="G361" s="87">
        <f t="array" ref="G361">IFERROR(INDEX(DATA!$V$133:$V$368,MATCH(1,(DATA!$D$133:$D$368=Topline!B361)*(DATA!$E$133:$E$368=Topline!D361),0)),"n/a")</f>
        <v>13.559987226700899</v>
      </c>
      <c r="H361" s="77">
        <f t="array" ref="H361">IFERROR(INDEX(DATA!$W$133:$W$368,MATCH(1,(DATA!$D$133:$D$368=Topline!B361)*(DATA!$E$133:$E$368=Topline!D361),0)),"n/a")</f>
        <v>6.7728320333933195E-2</v>
      </c>
      <c r="I361" s="87">
        <f t="array" ref="I361">IFERROR(INDEX(DATA!$AF$133:$AF$368,MATCH(1,(DATA!$D$133:$D$368=Topline!B361)*(DATA!$E$133:$E$368=Topline!D361),0)),"n/a")</f>
        <v>13.6006583265813</v>
      </c>
      <c r="J361" s="77">
        <f t="array" ref="J361">IFERROR(INDEX(DATA!$AG$133:$AG$368,MATCH(1,(DATA!$D$133:$D$368=Topline!B361)*(DATA!$E$133:$E$368=Topline!D361),0)),"n/a")</f>
        <v>7.0143160314901004E-2</v>
      </c>
      <c r="K361" s="87">
        <f t="array" ref="K361">IFERROR(INDEX(DATA!$AP$133:$AP$368,MATCH(1,(DATA!$D$133:$D$368=Topline!B361)*(DATA!$E$133:$E$368=Topline!D361),0)),"n/a")</f>
        <v>13.578037052070499</v>
      </c>
      <c r="L361" s="77">
        <f t="array" ref="L361">IFERROR(INDEX(DATA!$AQ$133:$AQ$368,MATCH(1,(DATA!$D$133:$D$368=Topline!B361)*(DATA!$E$133:$E$368=Topline!D361),0)),"n/a")</f>
        <v>6.6881912730138299E-2</v>
      </c>
      <c r="R361" s="66"/>
      <c r="S361" s="66"/>
      <c r="T361" s="66"/>
      <c r="U361" s="66"/>
      <c r="V361" s="66"/>
      <c r="W361" s="66"/>
      <c r="X361" s="66"/>
      <c r="Y361" s="66"/>
    </row>
    <row r="362" spans="1:25" x14ac:dyDescent="0.2">
      <c r="A362" s="75" t="s">
        <v>19</v>
      </c>
      <c r="B362" s="66" t="s">
        <v>20</v>
      </c>
      <c r="C362" s="66" t="s">
        <v>10</v>
      </c>
      <c r="D362" s="66" t="s">
        <v>324</v>
      </c>
      <c r="E362" s="87">
        <f t="array" ref="E362">IFERROR(INDEX(DATA!$L$133:$L$368,MATCH(1,(DATA!$D$133:$D$368=Topline!B362)*(DATA!$E$133:$E$368=Topline!D362),0)),"n/a")</f>
        <v>11.1496685880711</v>
      </c>
      <c r="F362" s="77">
        <f t="array" ref="F362">IFERROR(INDEX(DATA!$M$133:$M$368,MATCH(1,(DATA!$D$133:$D$368=Topline!B362)*(DATA!$E$133:$E$368=Topline!D362),0)),"n/a")</f>
        <v>0.12048649044531599</v>
      </c>
      <c r="G362" s="87">
        <f t="array" ref="G362">IFERROR(INDEX(DATA!$V$133:$V$368,MATCH(1,(DATA!$D$133:$D$368=Topline!B362)*(DATA!$E$133:$E$368=Topline!D362),0)),"n/a")</f>
        <v>10.9254047349843</v>
      </c>
      <c r="H362" s="77">
        <f t="array" ref="H362">IFERROR(INDEX(DATA!$W$133:$W$368,MATCH(1,(DATA!$D$133:$D$368=Topline!B362)*(DATA!$E$133:$E$368=Topline!D362),0)),"n/a")</f>
        <v>0.130647789940009</v>
      </c>
      <c r="I362" s="87">
        <f t="array" ref="I362">IFERROR(INDEX(DATA!$AF$133:$AF$368,MATCH(1,(DATA!$D$133:$D$368=Topline!B362)*(DATA!$E$133:$E$368=Topline!D362),0)),"n/a")</f>
        <v>10.523530774141101</v>
      </c>
      <c r="J362" s="77">
        <f t="array" ref="J362">IFERROR(INDEX(DATA!$AG$133:$AG$368,MATCH(1,(DATA!$D$133:$D$368=Topline!B362)*(DATA!$E$133:$E$368=Topline!D362),0)),"n/a")</f>
        <v>0.12196997118776901</v>
      </c>
      <c r="K362" s="87">
        <f t="array" ref="K362">IFERROR(INDEX(DATA!$AP$133:$AP$368,MATCH(1,(DATA!$D$133:$D$368=Topline!B362)*(DATA!$E$133:$E$368=Topline!D362),0)),"n/a")</f>
        <v>10.2862058584663</v>
      </c>
      <c r="L362" s="77">
        <f t="array" ref="L362">IFERROR(INDEX(DATA!$AQ$133:$AQ$368,MATCH(1,(DATA!$D$133:$D$368=Topline!B362)*(DATA!$E$133:$E$368=Topline!D362),0)),"n/a")</f>
        <v>-1.2891347983916899E-3</v>
      </c>
      <c r="R362" s="66"/>
      <c r="S362" s="66"/>
      <c r="T362" s="66"/>
      <c r="U362" s="66"/>
      <c r="V362" s="66"/>
      <c r="W362" s="66"/>
      <c r="X362" s="66"/>
      <c r="Y362" s="66"/>
    </row>
    <row r="363" spans="1:25" x14ac:dyDescent="0.2">
      <c r="A363" s="75" t="s">
        <v>19</v>
      </c>
      <c r="B363" s="66" t="s">
        <v>20</v>
      </c>
      <c r="C363" s="66" t="s">
        <v>10</v>
      </c>
      <c r="D363" s="66" t="s">
        <v>325</v>
      </c>
      <c r="E363" s="87">
        <f t="array" ref="E363">IFERROR(INDEX(DATA!$L$133:$L$368,MATCH(1,(DATA!$D$133:$D$368=Topline!B363)*(DATA!$E$133:$E$368=Topline!D363),0)),"n/a")</f>
        <v>15.6665433850502</v>
      </c>
      <c r="F363" s="77">
        <f t="array" ref="F363">IFERROR(INDEX(DATA!$M$133:$M$368,MATCH(1,(DATA!$D$133:$D$368=Topline!B363)*(DATA!$E$133:$E$368=Topline!D363),0)),"n/a")</f>
        <v>-2.06437994340368E-2</v>
      </c>
      <c r="G363" s="87">
        <f t="array" ref="G363">IFERROR(INDEX(DATA!$V$133:$V$368,MATCH(1,(DATA!$D$133:$D$368=Topline!B363)*(DATA!$E$133:$E$368=Topline!D363),0)),"n/a")</f>
        <v>15.706697077232599</v>
      </c>
      <c r="H363" s="77">
        <f t="array" ref="H363">IFERROR(INDEX(DATA!$W$133:$W$368,MATCH(1,(DATA!$D$133:$D$368=Topline!B363)*(DATA!$E$133:$E$368=Topline!D363),0)),"n/a")</f>
        <v>-2.0969333804657798E-2</v>
      </c>
      <c r="I363" s="87">
        <f t="array" ref="I363">IFERROR(INDEX(DATA!$AF$133:$AF$368,MATCH(1,(DATA!$D$133:$D$368=Topline!B363)*(DATA!$E$133:$E$368=Topline!D363),0)),"n/a")</f>
        <v>15.5481292114558</v>
      </c>
      <c r="J363" s="77">
        <f t="array" ref="J363">IFERROR(INDEX(DATA!$AG$133:$AG$368,MATCH(1,(DATA!$D$133:$D$368=Topline!B363)*(DATA!$E$133:$E$368=Topline!D363),0)),"n/a")</f>
        <v>-1.22547211143893E-2</v>
      </c>
      <c r="K363" s="87">
        <f t="array" ref="K363">IFERROR(INDEX(DATA!$AP$133:$AP$368,MATCH(1,(DATA!$D$133:$D$368=Topline!B363)*(DATA!$E$133:$E$368=Topline!D363),0)),"n/a")</f>
        <v>15.7025204988908</v>
      </c>
      <c r="L363" s="77">
        <f t="array" ref="L363">IFERROR(INDEX(DATA!$AQ$133:$AQ$368,MATCH(1,(DATA!$D$133:$D$368=Topline!B363)*(DATA!$E$133:$E$368=Topline!D363),0)),"n/a")</f>
        <v>-1.21600370984E-2</v>
      </c>
      <c r="R363" s="66"/>
      <c r="S363" s="66"/>
      <c r="T363" s="66"/>
      <c r="U363" s="66"/>
      <c r="V363" s="66"/>
      <c r="W363" s="66"/>
      <c r="X363" s="66"/>
      <c r="Y363" s="66"/>
    </row>
    <row r="364" spans="1:25" x14ac:dyDescent="0.2">
      <c r="A364" s="75" t="s">
        <v>19</v>
      </c>
      <c r="B364" s="66" t="s">
        <v>20</v>
      </c>
      <c r="C364" s="66" t="s">
        <v>10</v>
      </c>
      <c r="D364" s="66" t="s">
        <v>326</v>
      </c>
      <c r="E364" s="87">
        <f t="array" ref="E364">IFERROR(INDEX(DATA!$L$133:$L$368,MATCH(1,(DATA!$D$133:$D$368=Topline!B364)*(DATA!$E$133:$E$368=Topline!D364),0)),"n/a")</f>
        <v>14.0859510473356</v>
      </c>
      <c r="F364" s="77">
        <f t="array" ref="F364">IFERROR(INDEX(DATA!$M$133:$M$368,MATCH(1,(DATA!$D$133:$D$368=Topline!B364)*(DATA!$E$133:$E$368=Topline!D364),0)),"n/a")</f>
        <v>9.1898299144192799E-2</v>
      </c>
      <c r="G364" s="87">
        <f t="array" ref="G364">IFERROR(INDEX(DATA!$V$133:$V$368,MATCH(1,(DATA!$D$133:$D$368=Topline!B364)*(DATA!$E$133:$E$368=Topline!D364),0)),"n/a")</f>
        <v>14.1845270419418</v>
      </c>
      <c r="H364" s="77">
        <f t="array" ref="H364">IFERROR(INDEX(DATA!$W$133:$W$368,MATCH(1,(DATA!$D$133:$D$368=Topline!B364)*(DATA!$E$133:$E$368=Topline!D364),0)),"n/a")</f>
        <v>0.119050830906025</v>
      </c>
      <c r="I364" s="87">
        <f t="array" ref="I364">IFERROR(INDEX(DATA!$AF$133:$AF$368,MATCH(1,(DATA!$D$133:$D$368=Topline!B364)*(DATA!$E$133:$E$368=Topline!D364),0)),"n/a")</f>
        <v>14.1751153380215</v>
      </c>
      <c r="J364" s="77">
        <f t="array" ref="J364">IFERROR(INDEX(DATA!$AG$133:$AG$368,MATCH(1,(DATA!$D$133:$D$368=Topline!B364)*(DATA!$E$133:$E$368=Topline!D364),0)),"n/a")</f>
        <v>0.12225045993547499</v>
      </c>
      <c r="K364" s="87">
        <f t="array" ref="K364">IFERROR(INDEX(DATA!$AP$133:$AP$368,MATCH(1,(DATA!$D$133:$D$368=Topline!B364)*(DATA!$E$133:$E$368=Topline!D364),0)),"n/a")</f>
        <v>13.831236510415801</v>
      </c>
      <c r="L364" s="77">
        <f t="array" ref="L364">IFERROR(INDEX(DATA!$AQ$133:$AQ$368,MATCH(1,(DATA!$D$133:$D$368=Topline!B364)*(DATA!$E$133:$E$368=Topline!D364),0)),"n/a")</f>
        <v>0.103650478615952</v>
      </c>
      <c r="R364" s="66"/>
      <c r="S364" s="66"/>
      <c r="T364" s="66"/>
      <c r="U364" s="66"/>
      <c r="V364" s="66"/>
      <c r="W364" s="66"/>
      <c r="X364" s="66"/>
      <c r="Y364" s="66"/>
    </row>
    <row r="365" spans="1:25" x14ac:dyDescent="0.2">
      <c r="A365" s="75" t="s">
        <v>19</v>
      </c>
      <c r="B365" s="66" t="s">
        <v>20</v>
      </c>
      <c r="C365" s="66" t="s">
        <v>10</v>
      </c>
      <c r="D365" s="66" t="s">
        <v>327</v>
      </c>
      <c r="E365" s="87">
        <f t="array" ref="E365">IFERROR(INDEX(DATA!$L$133:$L$368,MATCH(1,(DATA!$D$133:$D$368=Topline!B365)*(DATA!$E$133:$E$368=Topline!D365),0)),"n/a")</f>
        <v>10.855521469963</v>
      </c>
      <c r="F365" s="77">
        <f t="array" ref="F365">IFERROR(INDEX(DATA!$M$133:$M$368,MATCH(1,(DATA!$D$133:$D$368=Topline!B365)*(DATA!$E$133:$E$368=Topline!D365),0)),"n/a")</f>
        <v>6.4360960296166404E-3</v>
      </c>
      <c r="G365" s="87">
        <f t="array" ref="G365">IFERROR(INDEX(DATA!$V$133:$V$368,MATCH(1,(DATA!$D$133:$D$368=Topline!B365)*(DATA!$E$133:$E$368=Topline!D365),0)),"n/a")</f>
        <v>10.968276046760099</v>
      </c>
      <c r="H365" s="77">
        <f t="array" ref="H365">IFERROR(INDEX(DATA!$W$133:$W$368,MATCH(1,(DATA!$D$133:$D$368=Topline!B365)*(DATA!$E$133:$E$368=Topline!D365),0)),"n/a")</f>
        <v>1.4266272473655099E-2</v>
      </c>
      <c r="I365" s="87">
        <f t="array" ref="I365">IFERROR(INDEX(DATA!$AF$133:$AF$368,MATCH(1,(DATA!$D$133:$D$368=Topline!B365)*(DATA!$E$133:$E$368=Topline!D365),0)),"n/a")</f>
        <v>10.9285141308194</v>
      </c>
      <c r="J365" s="77">
        <f t="array" ref="J365">IFERROR(INDEX(DATA!$AG$133:$AG$368,MATCH(1,(DATA!$D$133:$D$368=Topline!B365)*(DATA!$E$133:$E$368=Topline!D365),0)),"n/a")</f>
        <v>-5.7868088576731097E-3</v>
      </c>
      <c r="K365" s="87">
        <f t="array" ref="K365">IFERROR(INDEX(DATA!$AP$133:$AP$368,MATCH(1,(DATA!$D$133:$D$368=Topline!B365)*(DATA!$E$133:$E$368=Topline!D365),0)),"n/a")</f>
        <v>10.808340179974399</v>
      </c>
      <c r="L365" s="77">
        <f t="array" ref="L365">IFERROR(INDEX(DATA!$AQ$133:$AQ$368,MATCH(1,(DATA!$D$133:$D$368=Topline!B365)*(DATA!$E$133:$E$368=Topline!D365),0)),"n/a")</f>
        <v>-4.86423796752459E-2</v>
      </c>
      <c r="R365" s="66"/>
      <c r="S365" s="66"/>
      <c r="T365" s="66"/>
      <c r="U365" s="66"/>
      <c r="V365" s="66"/>
      <c r="W365" s="66"/>
      <c r="X365" s="66"/>
      <c r="Y365" s="66"/>
    </row>
    <row r="366" spans="1:25" x14ac:dyDescent="0.2">
      <c r="A366" s="75"/>
      <c r="E366" s="80"/>
      <c r="F366" s="77"/>
      <c r="G366" s="89"/>
      <c r="H366" s="77"/>
      <c r="I366" s="89"/>
      <c r="J366" s="82"/>
      <c r="K366" s="89"/>
      <c r="L366" s="77"/>
      <c r="R366" s="66"/>
      <c r="S366" s="66"/>
      <c r="T366" s="66"/>
      <c r="U366" s="66"/>
      <c r="V366" s="66"/>
      <c r="W366" s="66"/>
      <c r="X366" s="66"/>
      <c r="Y366" s="66"/>
    </row>
    <row r="367" spans="1:25" x14ac:dyDescent="0.2">
      <c r="A367" s="75" t="s">
        <v>19</v>
      </c>
      <c r="B367" s="66" t="s">
        <v>20</v>
      </c>
      <c r="C367" s="66" t="s">
        <v>26</v>
      </c>
      <c r="D367" s="66" t="s">
        <v>319</v>
      </c>
      <c r="E367" s="87">
        <f t="array" ref="E367">IFERROR(INDEX(DATA!$N$133:$N$368,MATCH(1,(DATA!$D$133:$D$368=Topline!B367)*(DATA!$E$133:$E$368=Topline!D367),0)),"n/a")</f>
        <v>4.1140089311557597</v>
      </c>
      <c r="F367" s="77">
        <f t="array" ref="F367">IFERROR(INDEX(DATA!$O$133:$O$368,MATCH(1,(DATA!$D$133:$D$368=Topline!B367)*(DATA!$E$133:$E$368=Topline!D367),0)),"n/a")</f>
        <v>2.13150328846161E-2</v>
      </c>
      <c r="G367" s="87">
        <f t="array" ref="G367">IFERROR(INDEX(DATA!$X$133:$X$368,MATCH(1,(DATA!$D$133:$D$368=Topline!B367)*(DATA!$E$133:$E$368=Topline!D367),0)),"n/a")</f>
        <v>4.1825138033395604</v>
      </c>
      <c r="H367" s="77">
        <f t="array" ref="H367">IFERROR(INDEX(DATA!$Y$133:$Y$368,MATCH(1,(DATA!$D$133:$D$368=Topline!B367)*(DATA!$E$133:$E$368=Topline!D367),0)),"n/a")</f>
        <v>4.7173867361656401E-2</v>
      </c>
      <c r="I367" s="87">
        <f t="array" ref="I367">IFERROR(INDEX(DATA!$AH$133:$AH$368,MATCH(1,(DATA!$D$133:$D$368=Topline!B367)*(DATA!$E$133:$E$368=Topline!D367),0)),"n/a")</f>
        <v>4.1931079106055202</v>
      </c>
      <c r="J367" s="77">
        <f t="array" ref="J367">IFERROR(INDEX(DATA!$AI$133:$AI$368,MATCH(1,(DATA!$D$133:$D$368=Topline!B367)*(DATA!$E$133:$E$368=Topline!D367),0)),"n/a")</f>
        <v>6.7436475046259201E-2</v>
      </c>
      <c r="K367" s="87">
        <f t="array" ref="K367">IFERROR(INDEX(DATA!$AR$133:$AR$368,MATCH(1,(DATA!$D$133:$D$368=Topline!B367)*(DATA!$E$133:$E$368=Topline!D367),0)),"n/a")</f>
        <v>4.1246077157222603</v>
      </c>
      <c r="L367" s="77">
        <f t="array" ref="L367">IFERROR(INDEX(DATA!$AS$133:$AS$368,MATCH(1,(DATA!$D$133:$D$368=Topline!B367)*(DATA!$E$133:$E$368=Topline!D367),0)),"n/a")</f>
        <v>5.6335569764219003E-2</v>
      </c>
      <c r="R367" s="66"/>
      <c r="S367" s="66"/>
      <c r="T367" s="66"/>
      <c r="U367" s="66"/>
      <c r="V367" s="66"/>
      <c r="W367" s="66"/>
      <c r="X367" s="66"/>
      <c r="Y367" s="66"/>
    </row>
    <row r="368" spans="1:25" x14ac:dyDescent="0.2">
      <c r="A368" s="75" t="s">
        <v>19</v>
      </c>
      <c r="B368" s="66" t="s">
        <v>20</v>
      </c>
      <c r="C368" s="66" t="s">
        <v>26</v>
      </c>
      <c r="D368" s="66" t="s">
        <v>320</v>
      </c>
      <c r="E368" s="87">
        <f t="array" ref="E368">IFERROR(INDEX(DATA!$N$133:$N$368,MATCH(1,(DATA!$D$133:$D$368=Topline!B368)*(DATA!$E$133:$E$368=Topline!D368),0)),"n/a")</f>
        <v>3.2128630122835902</v>
      </c>
      <c r="F368" s="77">
        <f t="array" ref="F368">IFERROR(INDEX(DATA!$O$133:$O$368,MATCH(1,(DATA!$D$133:$D$368=Topline!B368)*(DATA!$E$133:$E$368=Topline!D368),0)),"n/a")</f>
        <v>5.9790699974998796E-3</v>
      </c>
      <c r="G368" s="87">
        <f t="array" ref="G368">IFERROR(INDEX(DATA!$X$133:$X$368,MATCH(1,(DATA!$D$133:$D$368=Topline!B368)*(DATA!$E$133:$E$368=Topline!D368),0)),"n/a")</f>
        <v>3.32247219367152</v>
      </c>
      <c r="H368" s="77">
        <f t="array" ref="H368">IFERROR(INDEX(DATA!$Y$133:$Y$368,MATCH(1,(DATA!$D$133:$D$368=Topline!B368)*(DATA!$E$133:$E$368=Topline!D368),0)),"n/a")</f>
        <v>8.0792495655743393E-3</v>
      </c>
      <c r="I368" s="87">
        <f t="array" ref="I368">IFERROR(INDEX(DATA!$AH$133:$AH$368,MATCH(1,(DATA!$D$133:$D$368=Topline!B368)*(DATA!$E$133:$E$368=Topline!D368),0)),"n/a")</f>
        <v>3.3475496434454302</v>
      </c>
      <c r="J368" s="77">
        <f t="array" ref="J368">IFERROR(INDEX(DATA!$AI$133:$AI$368,MATCH(1,(DATA!$D$133:$D$368=Topline!B368)*(DATA!$E$133:$E$368=Topline!D368),0)),"n/a")</f>
        <v>3.3109559484310699E-2</v>
      </c>
      <c r="K368" s="87">
        <f t="array" ref="K368">IFERROR(INDEX(DATA!$AR$133:$AR$368,MATCH(1,(DATA!$D$133:$D$368=Topline!B368)*(DATA!$E$133:$E$368=Topline!D368),0)),"n/a")</f>
        <v>3.40380350211487</v>
      </c>
      <c r="L368" s="77">
        <f t="array" ref="L368">IFERROR(INDEX(DATA!$AS$133:$AS$368,MATCH(1,(DATA!$D$133:$D$368=Topline!B368)*(DATA!$E$133:$E$368=Topline!D368),0)),"n/a")</f>
        <v>6.3425273023470397E-2</v>
      </c>
      <c r="R368" s="66"/>
      <c r="S368" s="66"/>
      <c r="T368" s="66"/>
      <c r="U368" s="66"/>
      <c r="V368" s="66"/>
      <c r="W368" s="66"/>
      <c r="X368" s="66"/>
      <c r="Y368" s="66"/>
    </row>
    <row r="369" spans="1:25" x14ac:dyDescent="0.2">
      <c r="A369" s="75" t="s">
        <v>19</v>
      </c>
      <c r="B369" s="66" t="s">
        <v>20</v>
      </c>
      <c r="C369" s="66" t="s">
        <v>26</v>
      </c>
      <c r="D369" s="66" t="s">
        <v>321</v>
      </c>
      <c r="E369" s="87">
        <f t="array" ref="E369">IFERROR(INDEX(DATA!$N$133:$N$368,MATCH(1,(DATA!$D$133:$D$368=Topline!B369)*(DATA!$E$133:$E$368=Topline!D369),0)),"n/a")</f>
        <v>3.5574612628778102</v>
      </c>
      <c r="F369" s="77">
        <f t="array" ref="F369">IFERROR(INDEX(DATA!$O$133:$O$368,MATCH(1,(DATA!$D$133:$D$368=Topline!B369)*(DATA!$E$133:$E$368=Topline!D369),0)),"n/a")</f>
        <v>3.0201335760798999E-2</v>
      </c>
      <c r="G369" s="87">
        <f t="array" ref="G369">IFERROR(INDEX(DATA!$X$133:$X$368,MATCH(1,(DATA!$D$133:$D$368=Topline!B369)*(DATA!$E$133:$E$368=Topline!D369),0)),"n/a")</f>
        <v>3.5675828546166</v>
      </c>
      <c r="H369" s="77">
        <f t="array" ref="H369">IFERROR(INDEX(DATA!$Y$133:$Y$368,MATCH(1,(DATA!$D$133:$D$368=Topline!B369)*(DATA!$E$133:$E$368=Topline!D369),0)),"n/a")</f>
        <v>3.6178271647889997E-2</v>
      </c>
      <c r="I369" s="87">
        <f t="array" ref="I369">IFERROR(INDEX(DATA!$AH$133:$AH$368,MATCH(1,(DATA!$D$133:$D$368=Topline!B369)*(DATA!$E$133:$E$368=Topline!D369),0)),"n/a")</f>
        <v>3.5573640566638902</v>
      </c>
      <c r="J369" s="77">
        <f t="array" ref="J369">IFERROR(INDEX(DATA!$AI$133:$AI$368,MATCH(1,(DATA!$D$133:$D$368=Topline!B369)*(DATA!$E$133:$E$368=Topline!D369),0)),"n/a")</f>
        <v>6.54415889255269E-2</v>
      </c>
      <c r="K369" s="87">
        <f t="array" ref="K369">IFERROR(INDEX(DATA!$AR$133:$AR$368,MATCH(1,(DATA!$D$133:$D$368=Topline!B369)*(DATA!$E$133:$E$368=Topline!D369),0)),"n/a")</f>
        <v>3.5371780442771001</v>
      </c>
      <c r="L369" s="77">
        <f t="array" ref="L369">IFERROR(INDEX(DATA!$AS$133:$AS$368,MATCH(1,(DATA!$D$133:$D$368=Topline!B369)*(DATA!$E$133:$E$368=Topline!D369),0)),"n/a")</f>
        <v>5.7146164792211102E-2</v>
      </c>
      <c r="R369" s="66"/>
      <c r="S369" s="66"/>
      <c r="T369" s="66"/>
      <c r="U369" s="66"/>
      <c r="V369" s="66"/>
      <c r="W369" s="66"/>
      <c r="X369" s="66"/>
      <c r="Y369" s="66"/>
    </row>
    <row r="370" spans="1:25" x14ac:dyDescent="0.2">
      <c r="A370" s="75" t="s">
        <v>19</v>
      </c>
      <c r="B370" s="66" t="s">
        <v>20</v>
      </c>
      <c r="C370" s="66" t="s">
        <v>26</v>
      </c>
      <c r="D370" s="66" t="s">
        <v>322</v>
      </c>
      <c r="E370" s="87">
        <f t="array" ref="E370">IFERROR(INDEX(DATA!$N$133:$N$368,MATCH(1,(DATA!$D$133:$D$368=Topline!B370)*(DATA!$E$133:$E$368=Topline!D370),0)),"n/a")</f>
        <v>3.5041211687484601</v>
      </c>
      <c r="F370" s="77">
        <f t="array" ref="F370">IFERROR(INDEX(DATA!$O$133:$O$368,MATCH(1,(DATA!$D$133:$D$368=Topline!B370)*(DATA!$E$133:$E$368=Topline!D370),0)),"n/a")</f>
        <v>6.3990046924574601E-3</v>
      </c>
      <c r="G370" s="87">
        <f t="array" ref="G370">IFERROR(INDEX(DATA!$X$133:$X$368,MATCH(1,(DATA!$D$133:$D$368=Topline!B370)*(DATA!$E$133:$E$368=Topline!D370),0)),"n/a")</f>
        <v>3.6571214634129001</v>
      </c>
      <c r="H370" s="77">
        <f t="array" ref="H370">IFERROR(INDEX(DATA!$Y$133:$Y$368,MATCH(1,(DATA!$D$133:$D$368=Topline!B370)*(DATA!$E$133:$E$368=Topline!D370),0)),"n/a")</f>
        <v>4.60508158613573E-2</v>
      </c>
      <c r="I370" s="87">
        <f t="array" ref="I370">IFERROR(INDEX(DATA!$AH$133:$AH$368,MATCH(1,(DATA!$D$133:$D$368=Topline!B370)*(DATA!$E$133:$E$368=Topline!D370),0)),"n/a")</f>
        <v>3.5962431211516801</v>
      </c>
      <c r="J370" s="77">
        <f t="array" ref="J370">IFERROR(INDEX(DATA!$AI$133:$AI$368,MATCH(1,(DATA!$D$133:$D$368=Topline!B370)*(DATA!$E$133:$E$368=Topline!D370),0)),"n/a")</f>
        <v>3.6946871034595402E-2</v>
      </c>
      <c r="K370" s="87">
        <f t="array" ref="K370">IFERROR(INDEX(DATA!$AR$133:$AR$368,MATCH(1,(DATA!$D$133:$D$368=Topline!B370)*(DATA!$E$133:$E$368=Topline!D370),0)),"n/a")</f>
        <v>3.5156336255653802</v>
      </c>
      <c r="L370" s="77">
        <f t="array" ref="L370">IFERROR(INDEX(DATA!$AS$133:$AS$368,MATCH(1,(DATA!$D$133:$D$368=Topline!B370)*(DATA!$E$133:$E$368=Topline!D370),0)),"n/a")</f>
        <v>2.2572480493387601E-2</v>
      </c>
      <c r="R370" s="66"/>
      <c r="S370" s="66"/>
      <c r="T370" s="66"/>
      <c r="U370" s="66"/>
      <c r="V370" s="66"/>
      <c r="W370" s="66"/>
      <c r="X370" s="66"/>
      <c r="Y370" s="66"/>
    </row>
    <row r="371" spans="1:25" x14ac:dyDescent="0.2">
      <c r="A371" s="75" t="s">
        <v>19</v>
      </c>
      <c r="B371" s="66" t="s">
        <v>20</v>
      </c>
      <c r="C371" s="66" t="s">
        <v>26</v>
      </c>
      <c r="D371" s="66" t="s">
        <v>323</v>
      </c>
      <c r="E371" s="87">
        <f t="array" ref="E371">IFERROR(INDEX(DATA!$N$133:$N$368,MATCH(1,(DATA!$D$133:$D$368=Topline!B371)*(DATA!$E$133:$E$368=Topline!D371),0)),"n/a")</f>
        <v>4.051924059539</v>
      </c>
      <c r="F371" s="77">
        <f t="array" ref="F371">IFERROR(INDEX(DATA!$O$133:$O$368,MATCH(1,(DATA!$D$133:$D$368=Topline!B371)*(DATA!$E$133:$E$368=Topline!D371),0)),"n/a")</f>
        <v>6.7931637920126797E-2</v>
      </c>
      <c r="G371" s="87">
        <f t="array" ref="G371">IFERROR(INDEX(DATA!$X$133:$X$368,MATCH(1,(DATA!$D$133:$D$368=Topline!B371)*(DATA!$E$133:$E$368=Topline!D371),0)),"n/a")</f>
        <v>4.0846586725532799</v>
      </c>
      <c r="H371" s="77">
        <f t="array" ref="H371">IFERROR(INDEX(DATA!$Y$133:$Y$368,MATCH(1,(DATA!$D$133:$D$368=Topline!B371)*(DATA!$E$133:$E$368=Topline!D371),0)),"n/a")</f>
        <v>7.5744265939805294E-2</v>
      </c>
      <c r="I371" s="87">
        <f t="array" ref="I371">IFERROR(INDEX(DATA!$AH$133:$AH$368,MATCH(1,(DATA!$D$133:$D$368=Topline!B371)*(DATA!$E$133:$E$368=Topline!D371),0)),"n/a")</f>
        <v>4.1019863695567702</v>
      </c>
      <c r="J371" s="77">
        <f t="array" ref="J371">IFERROR(INDEX(DATA!$AI$133:$AI$368,MATCH(1,(DATA!$D$133:$D$368=Topline!B371)*(DATA!$E$133:$E$368=Topline!D371),0)),"n/a")</f>
        <v>7.6000199771800198E-2</v>
      </c>
      <c r="K371" s="87">
        <f t="array" ref="K371">IFERROR(INDEX(DATA!$AR$133:$AR$368,MATCH(1,(DATA!$D$133:$D$368=Topline!B371)*(DATA!$E$133:$E$368=Topline!D371),0)),"n/a")</f>
        <v>4.0947035452867002</v>
      </c>
      <c r="L371" s="77">
        <f t="array" ref="L371">IFERROR(INDEX(DATA!$AS$133:$AS$368,MATCH(1,(DATA!$D$133:$D$368=Topline!B371)*(DATA!$E$133:$E$368=Topline!D371),0)),"n/a")</f>
        <v>7.5749243706002903E-2</v>
      </c>
      <c r="R371" s="66"/>
      <c r="S371" s="66"/>
      <c r="T371" s="66"/>
      <c r="U371" s="66"/>
      <c r="V371" s="66"/>
      <c r="W371" s="66"/>
      <c r="X371" s="66"/>
      <c r="Y371" s="66"/>
    </row>
    <row r="372" spans="1:25" x14ac:dyDescent="0.2">
      <c r="A372" s="75" t="s">
        <v>19</v>
      </c>
      <c r="B372" s="66" t="s">
        <v>20</v>
      </c>
      <c r="C372" s="66" t="s">
        <v>26</v>
      </c>
      <c r="D372" s="66" t="s">
        <v>324</v>
      </c>
      <c r="E372" s="87">
        <f t="array" ref="E372">IFERROR(INDEX(DATA!$N$133:$N$368,MATCH(1,(DATA!$D$133:$D$368=Topline!B372)*(DATA!$E$133:$E$368=Topline!D372),0)),"n/a")</f>
        <v>3.3868449277341099</v>
      </c>
      <c r="F372" s="77">
        <f t="array" ref="F372">IFERROR(INDEX(DATA!$O$133:$O$368,MATCH(1,(DATA!$D$133:$D$368=Topline!B372)*(DATA!$E$133:$E$368=Topline!D372),0)),"n/a")</f>
        <v>1.63365537758953E-2</v>
      </c>
      <c r="G372" s="87">
        <f t="array" ref="G372">IFERROR(INDEX(DATA!$X$133:$X$368,MATCH(1,(DATA!$D$133:$D$368=Topline!B372)*(DATA!$E$133:$E$368=Topline!D372),0)),"n/a")</f>
        <v>3.4639480739381998</v>
      </c>
      <c r="H372" s="77">
        <f t="array" ref="H372">IFERROR(INDEX(DATA!$Y$133:$Y$368,MATCH(1,(DATA!$D$133:$D$368=Topline!B372)*(DATA!$E$133:$E$368=Topline!D372),0)),"n/a")</f>
        <v>6.9996781857032106E-2</v>
      </c>
      <c r="I372" s="87">
        <f t="array" ref="I372">IFERROR(INDEX(DATA!$AH$133:$AH$368,MATCH(1,(DATA!$D$133:$D$368=Topline!B372)*(DATA!$E$133:$E$368=Topline!D372),0)),"n/a")</f>
        <v>3.4280267352163598</v>
      </c>
      <c r="J372" s="77">
        <f t="array" ref="J372">IFERROR(INDEX(DATA!$AI$133:$AI$368,MATCH(1,(DATA!$D$133:$D$368=Topline!B372)*(DATA!$E$133:$E$368=Topline!D372),0)),"n/a")</f>
        <v>8.2763783596477097E-2</v>
      </c>
      <c r="K372" s="87">
        <f t="array" ref="K372">IFERROR(INDEX(DATA!$AR$133:$AR$368,MATCH(1,(DATA!$D$133:$D$368=Topline!B372)*(DATA!$E$133:$E$368=Topline!D372),0)),"n/a")</f>
        <v>3.3946431787058802</v>
      </c>
      <c r="L372" s="77">
        <f t="array" ref="L372">IFERROR(INDEX(DATA!$AS$133:$AS$368,MATCH(1,(DATA!$D$133:$D$368=Topline!B372)*(DATA!$E$133:$E$368=Topline!D372),0)),"n/a")</f>
        <v>-1.26476649334835E-2</v>
      </c>
      <c r="R372" s="66"/>
      <c r="S372" s="66"/>
      <c r="T372" s="66"/>
      <c r="U372" s="66"/>
      <c r="V372" s="66"/>
      <c r="W372" s="66"/>
      <c r="X372" s="66"/>
      <c r="Y372" s="66"/>
    </row>
    <row r="373" spans="1:25" x14ac:dyDescent="0.2">
      <c r="A373" s="75" t="s">
        <v>19</v>
      </c>
      <c r="B373" s="66" t="s">
        <v>20</v>
      </c>
      <c r="C373" s="66" t="s">
        <v>26</v>
      </c>
      <c r="D373" s="66" t="s">
        <v>325</v>
      </c>
      <c r="E373" s="87">
        <f t="array" ref="E373">IFERROR(INDEX(DATA!$N$133:$N$368,MATCH(1,(DATA!$D$133:$D$368=Topline!B373)*(DATA!$E$133:$E$368=Topline!D373),0)),"n/a")</f>
        <v>3.7188829884774401</v>
      </c>
      <c r="F373" s="77">
        <f t="array" ref="F373">IFERROR(INDEX(DATA!$O$133:$O$368,MATCH(1,(DATA!$D$133:$D$368=Topline!B373)*(DATA!$E$133:$E$368=Topline!D373),0)),"n/a")</f>
        <v>2.7918943465249001E-2</v>
      </c>
      <c r="G373" s="87">
        <f t="array" ref="G373">IFERROR(INDEX(DATA!$X$133:$X$368,MATCH(1,(DATA!$D$133:$D$368=Topline!B373)*(DATA!$E$133:$E$368=Topline!D373),0)),"n/a")</f>
        <v>3.7144837289470298</v>
      </c>
      <c r="H373" s="77">
        <f t="array" ref="H373">IFERROR(INDEX(DATA!$Y$133:$Y$368,MATCH(1,(DATA!$D$133:$D$368=Topline!B373)*(DATA!$E$133:$E$368=Topline!D373),0)),"n/a")</f>
        <v>2.1489931974649198E-2</v>
      </c>
      <c r="I373" s="87">
        <f t="array" ref="I373">IFERROR(INDEX(DATA!$AH$133:$AH$368,MATCH(1,(DATA!$D$133:$D$368=Topline!B373)*(DATA!$E$133:$E$368=Topline!D373),0)),"n/a")</f>
        <v>3.6558117887180899</v>
      </c>
      <c r="J373" s="77">
        <f t="array" ref="J373">IFERROR(INDEX(DATA!$AI$133:$AI$368,MATCH(1,(DATA!$D$133:$D$368=Topline!B373)*(DATA!$E$133:$E$368=Topline!D373),0)),"n/a")</f>
        <v>2.1694285692025101E-2</v>
      </c>
      <c r="K373" s="87">
        <f t="array" ref="K373">IFERROR(INDEX(DATA!$AR$133:$AR$368,MATCH(1,(DATA!$D$133:$D$368=Topline!B373)*(DATA!$E$133:$E$368=Topline!D373),0)),"n/a")</f>
        <v>3.6599483170554001</v>
      </c>
      <c r="L373" s="77">
        <f t="array" ref="L373">IFERROR(INDEX(DATA!$AS$133:$AS$368,MATCH(1,(DATA!$D$133:$D$368=Topline!B373)*(DATA!$E$133:$E$368=Topline!D373),0)),"n/a")</f>
        <v>1.2907392701841099E-2</v>
      </c>
      <c r="R373" s="66"/>
      <c r="S373" s="66"/>
      <c r="T373" s="66"/>
      <c r="U373" s="66"/>
      <c r="V373" s="66"/>
      <c r="W373" s="66"/>
      <c r="X373" s="66"/>
      <c r="Y373" s="66"/>
    </row>
    <row r="374" spans="1:25" x14ac:dyDescent="0.2">
      <c r="A374" s="75" t="s">
        <v>19</v>
      </c>
      <c r="B374" s="66" t="s">
        <v>20</v>
      </c>
      <c r="C374" s="66" t="s">
        <v>26</v>
      </c>
      <c r="D374" s="66" t="s">
        <v>326</v>
      </c>
      <c r="E374" s="87">
        <f t="array" ref="E374">IFERROR(INDEX(DATA!$N$133:$N$368,MATCH(1,(DATA!$D$133:$D$368=Topline!B374)*(DATA!$E$133:$E$368=Topline!D374),0)),"n/a")</f>
        <v>4.0434968142382299</v>
      </c>
      <c r="F374" s="77">
        <f t="array" ref="F374">IFERROR(INDEX(DATA!$O$133:$O$368,MATCH(1,(DATA!$D$133:$D$368=Topline!B374)*(DATA!$E$133:$E$368=Topline!D374),0)),"n/a")</f>
        <v>5.8673178908695799E-2</v>
      </c>
      <c r="G374" s="87">
        <f t="array" ref="G374">IFERROR(INDEX(DATA!$X$133:$X$368,MATCH(1,(DATA!$D$133:$D$368=Topline!B374)*(DATA!$E$133:$E$368=Topline!D374),0)),"n/a")</f>
        <v>4.0901200615960498</v>
      </c>
      <c r="H374" s="77">
        <f t="array" ref="H374">IFERROR(INDEX(DATA!$Y$133:$Y$368,MATCH(1,(DATA!$D$133:$D$368=Topline!B374)*(DATA!$E$133:$E$368=Topline!D374),0)),"n/a")</f>
        <v>6.84443003776702E-2</v>
      </c>
      <c r="I374" s="87">
        <f t="array" ref="I374">IFERROR(INDEX(DATA!$AH$133:$AH$368,MATCH(1,(DATA!$D$133:$D$368=Topline!B374)*(DATA!$E$133:$E$368=Topline!D374),0)),"n/a")</f>
        <v>4.1078507021279203</v>
      </c>
      <c r="J374" s="77">
        <f t="array" ref="J374">IFERROR(INDEX(DATA!$AI$133:$AI$368,MATCH(1,(DATA!$D$133:$D$368=Topline!B374)*(DATA!$E$133:$E$368=Topline!D374),0)),"n/a")</f>
        <v>6.1291491306087E-2</v>
      </c>
      <c r="K374" s="87">
        <f t="array" ref="K374">IFERROR(INDEX(DATA!$AR$133:$AR$368,MATCH(1,(DATA!$D$133:$D$368=Topline!B374)*(DATA!$E$133:$E$368=Topline!D374),0)),"n/a")</f>
        <v>4.0260728347197201</v>
      </c>
      <c r="L374" s="77">
        <f t="array" ref="L374">IFERROR(INDEX(DATA!$AS$133:$AS$368,MATCH(1,(DATA!$D$133:$D$368=Topline!B374)*(DATA!$E$133:$E$368=Topline!D374),0)),"n/a")</f>
        <v>3.1094716732855202E-2</v>
      </c>
      <c r="R374" s="66"/>
      <c r="S374" s="66"/>
      <c r="T374" s="66"/>
      <c r="U374" s="66"/>
      <c r="V374" s="66"/>
      <c r="W374" s="66"/>
      <c r="X374" s="66"/>
      <c r="Y374" s="66"/>
    </row>
    <row r="375" spans="1:25" x14ac:dyDescent="0.2">
      <c r="A375" s="75" t="s">
        <v>19</v>
      </c>
      <c r="B375" s="66" t="s">
        <v>20</v>
      </c>
      <c r="C375" s="66" t="s">
        <v>26</v>
      </c>
      <c r="D375" s="66" t="s">
        <v>327</v>
      </c>
      <c r="E375" s="87">
        <f t="array" ref="E375">IFERROR(INDEX(DATA!$N$133:$N$368,MATCH(1,(DATA!$D$133:$D$368=Topline!B375)*(DATA!$E$133:$E$368=Topline!D375),0)),"n/a")</f>
        <v>3.6119213378011401</v>
      </c>
      <c r="F375" s="77">
        <f t="array" ref="F375">IFERROR(INDEX(DATA!$O$133:$O$368,MATCH(1,(DATA!$D$133:$D$368=Topline!B375)*(DATA!$E$133:$E$368=Topline!D375),0)),"n/a")</f>
        <v>2.6586549553559401E-2</v>
      </c>
      <c r="G375" s="87">
        <f t="array" ref="G375">IFERROR(INDEX(DATA!$X$133:$X$368,MATCH(1,(DATA!$D$133:$D$368=Topline!B375)*(DATA!$E$133:$E$368=Topline!D375),0)),"n/a")</f>
        <v>3.6955356691614001</v>
      </c>
      <c r="H375" s="77">
        <f t="array" ref="H375">IFERROR(INDEX(DATA!$Y$133:$Y$368,MATCH(1,(DATA!$D$133:$D$368=Topline!B375)*(DATA!$E$133:$E$368=Topline!D375),0)),"n/a")</f>
        <v>4.6159885469605297E-2</v>
      </c>
      <c r="I375" s="87">
        <f t="array" ref="I375">IFERROR(INDEX(DATA!$AH$133:$AH$368,MATCH(1,(DATA!$D$133:$D$368=Topline!B375)*(DATA!$E$133:$E$368=Topline!D375),0)),"n/a")</f>
        <v>3.67527082492126</v>
      </c>
      <c r="J375" s="77">
        <f t="array" ref="J375">IFERROR(INDEX(DATA!$AI$133:$AI$368,MATCH(1,(DATA!$D$133:$D$368=Topline!B375)*(DATA!$E$133:$E$368=Topline!D375),0)),"n/a")</f>
        <v>5.4336821031617598E-2</v>
      </c>
      <c r="K375" s="87">
        <f t="array" ref="K375">IFERROR(INDEX(DATA!$AR$133:$AR$368,MATCH(1,(DATA!$D$133:$D$368=Topline!B375)*(DATA!$E$133:$E$368=Topline!D375),0)),"n/a")</f>
        <v>3.6368628726177601</v>
      </c>
      <c r="L375" s="77">
        <f t="array" ref="L375">IFERROR(INDEX(DATA!$AS$133:$AS$368,MATCH(1,(DATA!$D$133:$D$368=Topline!B375)*(DATA!$E$133:$E$368=Topline!D375),0)),"n/a")</f>
        <v>4.0621172233029801E-2</v>
      </c>
      <c r="R375" s="66"/>
      <c r="S375" s="66"/>
      <c r="T375" s="66"/>
      <c r="U375" s="66"/>
      <c r="V375" s="66"/>
      <c r="W375" s="66"/>
      <c r="X375" s="66"/>
      <c r="Y375" s="66"/>
    </row>
    <row r="376" spans="1:25" x14ac:dyDescent="0.2">
      <c r="E376" s="88"/>
      <c r="F376" s="77"/>
      <c r="G376" s="89"/>
      <c r="H376" s="77"/>
      <c r="I376" s="89"/>
      <c r="J376" s="82"/>
      <c r="K376" s="89"/>
      <c r="L376" s="77"/>
      <c r="R376" s="66"/>
      <c r="S376" s="66"/>
      <c r="T376" s="66"/>
      <c r="U376" s="66"/>
      <c r="V376" s="66"/>
      <c r="W376" s="66"/>
      <c r="X376" s="66"/>
      <c r="Y376" s="66"/>
    </row>
    <row r="377" spans="1:25" x14ac:dyDescent="0.2">
      <c r="A377" s="66" t="s">
        <v>12</v>
      </c>
      <c r="B377" s="66" t="s">
        <v>23</v>
      </c>
      <c r="C377" s="66" t="s">
        <v>0</v>
      </c>
      <c r="D377" s="66" t="s">
        <v>319</v>
      </c>
      <c r="E377" s="76">
        <f>+IF(ISNUMBER(DATA!F659),DATA!F659,"n/a")</f>
        <v>3348097.88</v>
      </c>
      <c r="F377" s="77">
        <f>+IF(ISNUMBER(DATA!G659),DATA!G659,"n/a")</f>
        <v>-4.4828535201993501E-2</v>
      </c>
      <c r="G377" s="76">
        <f>+IF(ISNUMBER(DATA!P659),DATA!P659,"n/a")</f>
        <v>11152596.550000001</v>
      </c>
      <c r="H377" s="77">
        <f>+IF(ISNUMBER(DATA!Q659),DATA!Q659,"n/a")</f>
        <v>-2.3910011956585198E-2</v>
      </c>
      <c r="I377" s="76">
        <f>+IF(ISNUMBER(DATA!Z659),DATA!Z659,"n/a")</f>
        <v>21431769.48</v>
      </c>
      <c r="J377" s="77">
        <f>+IF(ISNUMBER(DATA!AA659),DATA!AA659,"n/a")</f>
        <v>-1.9891022151432399E-2</v>
      </c>
      <c r="K377" s="76">
        <f>+IF(ISNUMBER(DATA!AJ659),DATA!AJ659,"n/a")</f>
        <v>41429503.140000001</v>
      </c>
      <c r="L377" s="77">
        <f>+IF(ISNUMBER(DATA!AK659),DATA!AK659,"n/a")</f>
        <v>-1.07263179104032E-2</v>
      </c>
      <c r="R377" s="66"/>
      <c r="S377" s="66"/>
      <c r="T377" s="66"/>
      <c r="U377" s="66"/>
      <c r="V377" s="66"/>
      <c r="W377" s="66"/>
      <c r="X377" s="66"/>
      <c r="Y377" s="66"/>
    </row>
    <row r="378" spans="1:25" x14ac:dyDescent="0.2">
      <c r="A378" s="66" t="s">
        <v>12</v>
      </c>
      <c r="B378" s="66" t="s">
        <v>23</v>
      </c>
      <c r="C378" s="66" t="s">
        <v>0</v>
      </c>
      <c r="D378" s="66" t="s">
        <v>320</v>
      </c>
      <c r="E378" s="76">
        <f>+IF(ISNUMBER(DATA!F660),DATA!F660,"n/a")</f>
        <v>4012285.54</v>
      </c>
      <c r="F378" s="77">
        <f>+IF(ISNUMBER(DATA!G660),DATA!G660,"n/a")</f>
        <v>7.2416575623890297E-3</v>
      </c>
      <c r="G378" s="76">
        <f>+IF(ISNUMBER(DATA!P660),DATA!P660,"n/a")</f>
        <v>12906033.83</v>
      </c>
      <c r="H378" s="77">
        <f>+IF(ISNUMBER(DATA!Q660),DATA!Q660,"n/a")</f>
        <v>1.3252975009435499E-2</v>
      </c>
      <c r="I378" s="76">
        <f>+IF(ISNUMBER(DATA!Z660),DATA!Z660,"n/a")</f>
        <v>24746940.73</v>
      </c>
      <c r="J378" s="77">
        <f>+IF(ISNUMBER(DATA!AA660),DATA!AA660,"n/a")</f>
        <v>1.0487633185856699E-2</v>
      </c>
      <c r="K378" s="76">
        <f>+IF(ISNUMBER(DATA!AJ660),DATA!AJ660,"n/a")</f>
        <v>48851784.090000004</v>
      </c>
      <c r="L378" s="77">
        <f>+IF(ISNUMBER(DATA!AK660),DATA!AK660,"n/a")</f>
        <v>8.8660374365832992E-3</v>
      </c>
      <c r="R378" s="66"/>
      <c r="S378" s="66"/>
      <c r="T378" s="66"/>
      <c r="U378" s="66"/>
      <c r="V378" s="66"/>
      <c r="W378" s="66"/>
      <c r="X378" s="66"/>
      <c r="Y378" s="66"/>
    </row>
    <row r="379" spans="1:25" x14ac:dyDescent="0.2">
      <c r="A379" s="66" t="s">
        <v>12</v>
      </c>
      <c r="B379" s="66" t="s">
        <v>23</v>
      </c>
      <c r="C379" s="66" t="s">
        <v>0</v>
      </c>
      <c r="D379" s="66" t="s">
        <v>321</v>
      </c>
      <c r="E379" s="76">
        <f>+IF(ISNUMBER(DATA!F661),DATA!F661,"n/a")</f>
        <v>2882700.84</v>
      </c>
      <c r="F379" s="77">
        <f>+IF(ISNUMBER(DATA!G661),DATA!G661,"n/a")</f>
        <v>2.7444822812831102E-2</v>
      </c>
      <c r="G379" s="76">
        <f>+IF(ISNUMBER(DATA!P661),DATA!P661,"n/a")</f>
        <v>9151774.8000000007</v>
      </c>
      <c r="H379" s="77">
        <f>+IF(ISNUMBER(DATA!Q661),DATA!Q661,"n/a")</f>
        <v>2.59498610270083E-2</v>
      </c>
      <c r="I379" s="76">
        <f>+IF(ISNUMBER(DATA!Z661),DATA!Z661,"n/a")</f>
        <v>17277701.02</v>
      </c>
      <c r="J379" s="77">
        <f>+IF(ISNUMBER(DATA!AA661),DATA!AA661,"n/a")</f>
        <v>-1.0821075876351E-2</v>
      </c>
      <c r="K379" s="76">
        <f>+IF(ISNUMBER(DATA!AJ661),DATA!AJ661,"n/a")</f>
        <v>34397403.350000001</v>
      </c>
      <c r="L379" s="77">
        <f>+IF(ISNUMBER(DATA!AK661),DATA!AK661,"n/a")</f>
        <v>-1.31895596481152E-2</v>
      </c>
      <c r="R379" s="66"/>
      <c r="S379" s="66"/>
      <c r="T379" s="66"/>
      <c r="U379" s="66"/>
      <c r="V379" s="66"/>
      <c r="W379" s="66"/>
      <c r="X379" s="66"/>
      <c r="Y379" s="66"/>
    </row>
    <row r="380" spans="1:25" x14ac:dyDescent="0.2">
      <c r="A380" s="66" t="s">
        <v>12</v>
      </c>
      <c r="B380" s="66" t="s">
        <v>23</v>
      </c>
      <c r="C380" s="66" t="s">
        <v>0</v>
      </c>
      <c r="D380" s="66" t="s">
        <v>322</v>
      </c>
      <c r="E380" s="76">
        <f>+IF(ISNUMBER(DATA!F662),DATA!F662,"n/a")</f>
        <v>4363044.71</v>
      </c>
      <c r="F380" s="77">
        <f>+IF(ISNUMBER(DATA!G662),DATA!G662,"n/a")</f>
        <v>7.8568865173482702E-2</v>
      </c>
      <c r="G380" s="76">
        <f>+IF(ISNUMBER(DATA!P662),DATA!P662,"n/a")</f>
        <v>14097996.16</v>
      </c>
      <c r="H380" s="77">
        <f>+IF(ISNUMBER(DATA!Q662),DATA!Q662,"n/a")</f>
        <v>1.6948864054139999E-2</v>
      </c>
      <c r="I380" s="76">
        <f>+IF(ISNUMBER(DATA!Z662),DATA!Z662,"n/a")</f>
        <v>26855213.879999999</v>
      </c>
      <c r="J380" s="77">
        <f>+IF(ISNUMBER(DATA!AA662),DATA!AA662,"n/a")</f>
        <v>-1.1234140099626699E-2</v>
      </c>
      <c r="K380" s="76">
        <f>+IF(ISNUMBER(DATA!AJ662),DATA!AJ662,"n/a")</f>
        <v>51962383.340000004</v>
      </c>
      <c r="L380" s="77">
        <f>+IF(ISNUMBER(DATA!AK662),DATA!AK662,"n/a")</f>
        <v>-3.06966749042576E-2</v>
      </c>
      <c r="R380" s="66"/>
      <c r="S380" s="66"/>
      <c r="T380" s="66"/>
      <c r="U380" s="66"/>
      <c r="V380" s="66"/>
      <c r="W380" s="66"/>
      <c r="X380" s="66"/>
      <c r="Y380" s="66"/>
    </row>
    <row r="381" spans="1:25" x14ac:dyDescent="0.2">
      <c r="A381" s="66" t="s">
        <v>12</v>
      </c>
      <c r="B381" s="66" t="s">
        <v>23</v>
      </c>
      <c r="C381" s="66" t="s">
        <v>0</v>
      </c>
      <c r="D381" s="66" t="s">
        <v>323</v>
      </c>
      <c r="E381" s="76">
        <f>+IF(ISNUMBER(DATA!F663),DATA!F663,"n/a")</f>
        <v>1848409.92</v>
      </c>
      <c r="F381" s="77">
        <f>+IF(ISNUMBER(DATA!G663),DATA!G663,"n/a")</f>
        <v>6.7930878042231801E-2</v>
      </c>
      <c r="G381" s="76">
        <f>+IF(ISNUMBER(DATA!P663),DATA!P663,"n/a")</f>
        <v>5847934.5199999996</v>
      </c>
      <c r="H381" s="77">
        <f>+IF(ISNUMBER(DATA!Q663),DATA!Q663,"n/a")</f>
        <v>6.5617271665650706E-2</v>
      </c>
      <c r="I381" s="76">
        <f>+IF(ISNUMBER(DATA!Z663),DATA!Z663,"n/a")</f>
        <v>11091091.359999999</v>
      </c>
      <c r="J381" s="77">
        <f>+IF(ISNUMBER(DATA!AA663),DATA!AA663,"n/a")</f>
        <v>2.7771937063630899E-2</v>
      </c>
      <c r="K381" s="76">
        <f>+IF(ISNUMBER(DATA!AJ663),DATA!AJ663,"n/a")</f>
        <v>21558621.800000001</v>
      </c>
      <c r="L381" s="77">
        <f>+IF(ISNUMBER(DATA!AK663),DATA!AK663,"n/a")</f>
        <v>3.3603107038501202E-2</v>
      </c>
      <c r="R381" s="66"/>
      <c r="S381" s="66"/>
      <c r="T381" s="66"/>
      <c r="U381" s="66"/>
      <c r="V381" s="66"/>
      <c r="W381" s="66"/>
      <c r="X381" s="66"/>
      <c r="Y381" s="66"/>
    </row>
    <row r="382" spans="1:25" x14ac:dyDescent="0.2">
      <c r="A382" s="66" t="s">
        <v>12</v>
      </c>
      <c r="B382" s="66" t="s">
        <v>23</v>
      </c>
      <c r="C382" s="66" t="s">
        <v>0</v>
      </c>
      <c r="D382" s="66" t="s">
        <v>324</v>
      </c>
      <c r="E382" s="76">
        <f>+IF(ISNUMBER(DATA!F664),DATA!F664,"n/a")</f>
        <v>2404247.5699999998</v>
      </c>
      <c r="F382" s="77">
        <f>+IF(ISNUMBER(DATA!G664),DATA!G664,"n/a")</f>
        <v>2.9144670268926899E-2</v>
      </c>
      <c r="G382" s="76">
        <f>+IF(ISNUMBER(DATA!P664),DATA!P664,"n/a")</f>
        <v>7471284.3200000003</v>
      </c>
      <c r="H382" s="77">
        <f>+IF(ISNUMBER(DATA!Q664),DATA!Q664,"n/a")</f>
        <v>1.15987234139724E-2</v>
      </c>
      <c r="I382" s="76">
        <f>+IF(ISNUMBER(DATA!Z664),DATA!Z664,"n/a")</f>
        <v>14426405.76</v>
      </c>
      <c r="J382" s="77">
        <f>+IF(ISNUMBER(DATA!AA664),DATA!AA664,"n/a")</f>
        <v>-8.8502524890178604E-3</v>
      </c>
      <c r="K382" s="76">
        <f>+IF(ISNUMBER(DATA!AJ664),DATA!AJ664,"n/a")</f>
        <v>27953310.530000001</v>
      </c>
      <c r="L382" s="77">
        <f>+IF(ISNUMBER(DATA!AK664),DATA!AK664,"n/a")</f>
        <v>-1.8992461695857301E-2</v>
      </c>
      <c r="R382" s="66"/>
      <c r="S382" s="66"/>
      <c r="T382" s="66"/>
      <c r="U382" s="66"/>
      <c r="V382" s="66"/>
      <c r="W382" s="66"/>
      <c r="X382" s="66"/>
      <c r="Y382" s="66"/>
    </row>
    <row r="383" spans="1:25" x14ac:dyDescent="0.2">
      <c r="A383" s="66" t="s">
        <v>12</v>
      </c>
      <c r="B383" s="66" t="s">
        <v>23</v>
      </c>
      <c r="C383" s="66" t="s">
        <v>0</v>
      </c>
      <c r="D383" s="66" t="s">
        <v>325</v>
      </c>
      <c r="E383" s="76">
        <f>+IF(ISNUMBER(DATA!F665),DATA!F665,"n/a")</f>
        <v>4029464.79</v>
      </c>
      <c r="F383" s="77">
        <f>+IF(ISNUMBER(DATA!G665),DATA!G665,"n/a")</f>
        <v>4.5370655521774002E-2</v>
      </c>
      <c r="G383" s="76">
        <f>+IF(ISNUMBER(DATA!P665),DATA!P665,"n/a")</f>
        <v>12544678.59</v>
      </c>
      <c r="H383" s="77">
        <f>+IF(ISNUMBER(DATA!Q665),DATA!Q665,"n/a")</f>
        <v>4.2899365811486602E-2</v>
      </c>
      <c r="I383" s="76">
        <f>+IF(ISNUMBER(DATA!Z665),DATA!Z665,"n/a")</f>
        <v>23749323.82</v>
      </c>
      <c r="J383" s="77">
        <f>+IF(ISNUMBER(DATA!AA665),DATA!AA665,"n/a")</f>
        <v>2.6383202308351499E-2</v>
      </c>
      <c r="K383" s="76">
        <f>+IF(ISNUMBER(DATA!AJ665),DATA!AJ665,"n/a")</f>
        <v>46881778.530000001</v>
      </c>
      <c r="L383" s="77">
        <f>+IF(ISNUMBER(DATA!AK665),DATA!AK665,"n/a")</f>
        <v>4.9369152465625003E-2</v>
      </c>
      <c r="R383" s="66"/>
      <c r="S383" s="66"/>
      <c r="T383" s="66"/>
      <c r="U383" s="66"/>
      <c r="V383" s="66"/>
      <c r="W383" s="66"/>
      <c r="X383" s="66"/>
      <c r="Y383" s="66"/>
    </row>
    <row r="384" spans="1:25" x14ac:dyDescent="0.2">
      <c r="A384" s="66" t="s">
        <v>12</v>
      </c>
      <c r="B384" s="66" t="s">
        <v>23</v>
      </c>
      <c r="C384" s="66" t="s">
        <v>0</v>
      </c>
      <c r="D384" s="66" t="s">
        <v>326</v>
      </c>
      <c r="E384" s="76">
        <f>+IF(ISNUMBER(DATA!F666),DATA!F666,"n/a")</f>
        <v>3446528.61</v>
      </c>
      <c r="F384" s="77">
        <f>+IF(ISNUMBER(DATA!G666),DATA!G666,"n/a")</f>
        <v>2.6463140774050299E-2</v>
      </c>
      <c r="G384" s="76">
        <f>+IF(ISNUMBER(DATA!P666),DATA!P666,"n/a")</f>
        <v>11014783.810000001</v>
      </c>
      <c r="H384" s="77">
        <f>+IF(ISNUMBER(DATA!Q666),DATA!Q666,"n/a")</f>
        <v>3.1644379794751501E-2</v>
      </c>
      <c r="I384" s="76">
        <f>+IF(ISNUMBER(DATA!Z666),DATA!Z666,"n/a")</f>
        <v>21107636.34</v>
      </c>
      <c r="J384" s="77">
        <f>+IF(ISNUMBER(DATA!AA666),DATA!AA666,"n/a")</f>
        <v>1.24231404745476E-2</v>
      </c>
      <c r="K384" s="76">
        <f>+IF(ISNUMBER(DATA!AJ666),DATA!AJ666,"n/a")</f>
        <v>41194928.460000001</v>
      </c>
      <c r="L384" s="77">
        <f>+IF(ISNUMBER(DATA!AK666),DATA!AK666,"n/a")</f>
        <v>1.34670859632111E-2</v>
      </c>
      <c r="R384" s="66"/>
      <c r="S384" s="66"/>
      <c r="T384" s="66"/>
      <c r="U384" s="66"/>
      <c r="V384" s="66"/>
      <c r="W384" s="66"/>
      <c r="X384" s="66"/>
      <c r="Y384" s="66"/>
    </row>
    <row r="385" spans="1:25" x14ac:dyDescent="0.2">
      <c r="A385" s="66" t="s">
        <v>12</v>
      </c>
      <c r="B385" s="66" t="s">
        <v>23</v>
      </c>
      <c r="C385" s="66" t="s">
        <v>0</v>
      </c>
      <c r="D385" s="66" t="s">
        <v>327</v>
      </c>
      <c r="E385" s="76">
        <f>+IF(ISNUMBER(DATA!F667),DATA!F667,"n/a")</f>
        <v>26334779.800000001</v>
      </c>
      <c r="F385" s="77">
        <f>+IF(ISNUMBER(DATA!G667),DATA!G667,"n/a")</f>
        <v>2.79460459159128E-2</v>
      </c>
      <c r="G385" s="76">
        <f>+IF(ISNUMBER(DATA!P667),DATA!P667,"n/a")</f>
        <v>84187082.439999998</v>
      </c>
      <c r="H385" s="77">
        <f>+IF(ISNUMBER(DATA!Q667),DATA!Q667,"n/a")</f>
        <v>2.01356840784962E-2</v>
      </c>
      <c r="I385" s="76">
        <f>+IF(ISNUMBER(DATA!Z667),DATA!Z667,"n/a")</f>
        <v>160686082.38999999</v>
      </c>
      <c r="J385" s="77">
        <f>+IF(ISNUMBER(DATA!AA667),DATA!AA667,"n/a")</f>
        <v>2.2962027482412001E-3</v>
      </c>
      <c r="K385" s="76">
        <f>+IF(ISNUMBER(DATA!AJ667),DATA!AJ667,"n/a")</f>
        <v>314229713.38999999</v>
      </c>
      <c r="L385" s="77">
        <f>+IF(ISNUMBER(DATA!AK667),DATA!AK667,"n/a")</f>
        <v>2.5124431258124499E-3</v>
      </c>
      <c r="R385" s="66"/>
      <c r="S385" s="66"/>
      <c r="T385" s="66"/>
      <c r="U385" s="66"/>
      <c r="V385" s="66"/>
      <c r="W385" s="66"/>
      <c r="X385" s="66"/>
      <c r="Y385" s="66"/>
    </row>
    <row r="386" spans="1:25" x14ac:dyDescent="0.2">
      <c r="E386" s="80"/>
      <c r="F386" s="77"/>
      <c r="G386" s="81"/>
      <c r="H386" s="77"/>
      <c r="I386" s="81"/>
      <c r="J386" s="82"/>
      <c r="K386" s="81"/>
      <c r="L386" s="77"/>
      <c r="R386" s="66"/>
      <c r="S386" s="66"/>
      <c r="T386" s="66"/>
      <c r="U386" s="66"/>
      <c r="V386" s="66"/>
      <c r="W386" s="66"/>
      <c r="X386" s="66"/>
      <c r="Y386" s="66"/>
    </row>
    <row r="387" spans="1:25" x14ac:dyDescent="0.2">
      <c r="A387" s="66" t="s">
        <v>12</v>
      </c>
      <c r="B387" s="66" t="s">
        <v>23</v>
      </c>
      <c r="C387" s="66" t="s">
        <v>9</v>
      </c>
      <c r="D387" s="66" t="s">
        <v>319</v>
      </c>
      <c r="E387" s="86">
        <f>+IF(ISNUMBER(DATA!H659),DATA!H659,"n/a")</f>
        <v>770733.7</v>
      </c>
      <c r="F387" s="77">
        <f>+IF(ISNUMBER(DATA!I659),DATA!I659,"n/a")</f>
        <v>-4.57115742237649E-2</v>
      </c>
      <c r="G387" s="86">
        <f>+IF(ISNUMBER(DATA!R659),DATA!R659,"n/a")</f>
        <v>2490273.52</v>
      </c>
      <c r="H387" s="77">
        <f>+IF(ISNUMBER(DATA!S659),DATA!S659,"n/a")</f>
        <v>-5.7018912187972802E-2</v>
      </c>
      <c r="I387" s="86">
        <f>+IF(ISNUMBER(DATA!AB659),DATA!AB659,"n/a")</f>
        <v>4794404.91</v>
      </c>
      <c r="J387" s="77">
        <f>+IF(ISNUMBER(DATA!AC659),DATA!AC659,"n/a")</f>
        <v>-6.4872538516556694E-2</v>
      </c>
      <c r="K387" s="86">
        <f>+IF(ISNUMBER(DATA!AL659),DATA!AL659,"n/a")</f>
        <v>9448784.9399999995</v>
      </c>
      <c r="L387" s="77">
        <f>+IF(ISNUMBER(DATA!AM659),DATA!AM659,"n/a")</f>
        <v>-2.9542315299363402E-2</v>
      </c>
      <c r="R387" s="66"/>
      <c r="S387" s="66"/>
      <c r="T387" s="66"/>
      <c r="U387" s="66"/>
      <c r="V387" s="66"/>
      <c r="W387" s="66"/>
      <c r="X387" s="66"/>
      <c r="Y387" s="66"/>
    </row>
    <row r="388" spans="1:25" x14ac:dyDescent="0.2">
      <c r="A388" s="66" t="s">
        <v>12</v>
      </c>
      <c r="B388" s="66" t="s">
        <v>23</v>
      </c>
      <c r="C388" s="66" t="s">
        <v>9</v>
      </c>
      <c r="D388" s="66" t="s">
        <v>320</v>
      </c>
      <c r="E388" s="86">
        <f>+IF(ISNUMBER(DATA!H660),DATA!H660,"n/a")</f>
        <v>1081044.6200000001</v>
      </c>
      <c r="F388" s="77">
        <f>+IF(ISNUMBER(DATA!I660),DATA!I660,"n/a")</f>
        <v>-1.51639273062096E-2</v>
      </c>
      <c r="G388" s="86">
        <f>+IF(ISNUMBER(DATA!R660),DATA!R660,"n/a")</f>
        <v>3448570.03</v>
      </c>
      <c r="H388" s="77">
        <f>+IF(ISNUMBER(DATA!S660),DATA!S660,"n/a")</f>
        <v>-1.5779450600038498E-2</v>
      </c>
      <c r="I388" s="86">
        <f>+IF(ISNUMBER(DATA!AB660),DATA!AB660,"n/a")</f>
        <v>6635540.0099999998</v>
      </c>
      <c r="J388" s="77">
        <f>+IF(ISNUMBER(DATA!AC660),DATA!AC660,"n/a")</f>
        <v>-7.2598453029174802E-3</v>
      </c>
      <c r="K388" s="86">
        <f>+IF(ISNUMBER(DATA!AL660),DATA!AL660,"n/a")</f>
        <v>13100488.33</v>
      </c>
      <c r="L388" s="77">
        <f>+IF(ISNUMBER(DATA!AM660),DATA!AM660,"n/a")</f>
        <v>9.2269713744010399E-4</v>
      </c>
      <c r="R388" s="66"/>
      <c r="S388" s="66"/>
      <c r="T388" s="66"/>
      <c r="U388" s="66"/>
      <c r="V388" s="66"/>
      <c r="W388" s="66"/>
      <c r="X388" s="66"/>
      <c r="Y388" s="66"/>
    </row>
    <row r="389" spans="1:25" x14ac:dyDescent="0.2">
      <c r="A389" s="66" t="s">
        <v>12</v>
      </c>
      <c r="B389" s="66" t="s">
        <v>23</v>
      </c>
      <c r="C389" s="66" t="s">
        <v>9</v>
      </c>
      <c r="D389" s="66" t="s">
        <v>321</v>
      </c>
      <c r="E389" s="86">
        <f>+IF(ISNUMBER(DATA!H661),DATA!H661,"n/a")</f>
        <v>791779.18</v>
      </c>
      <c r="F389" s="77">
        <f>+IF(ISNUMBER(DATA!I661),DATA!I661,"n/a")</f>
        <v>8.0400179396448002E-2</v>
      </c>
      <c r="G389" s="86">
        <f>+IF(ISNUMBER(DATA!R661),DATA!R661,"n/a")</f>
        <v>2484855.38</v>
      </c>
      <c r="H389" s="77">
        <f>+IF(ISNUMBER(DATA!S661),DATA!S661,"n/a")</f>
        <v>7.5659333242955401E-2</v>
      </c>
      <c r="I389" s="86">
        <f>+IF(ISNUMBER(DATA!AB661),DATA!AB661,"n/a")</f>
        <v>4607534.6399999997</v>
      </c>
      <c r="J389" s="77">
        <f>+IF(ISNUMBER(DATA!AC661),DATA!AC661,"n/a")</f>
        <v>1.50619632894712E-2</v>
      </c>
      <c r="K389" s="86">
        <f>+IF(ISNUMBER(DATA!AL661),DATA!AL661,"n/a")</f>
        <v>9122092.0600000005</v>
      </c>
      <c r="L389" s="77">
        <f>+IF(ISNUMBER(DATA!AM661),DATA!AM661,"n/a")</f>
        <v>1.6820943499077399E-2</v>
      </c>
      <c r="R389" s="66"/>
      <c r="S389" s="66"/>
      <c r="T389" s="66"/>
      <c r="U389" s="66"/>
      <c r="V389" s="66"/>
      <c r="W389" s="66"/>
      <c r="X389" s="66"/>
      <c r="Y389" s="66"/>
    </row>
    <row r="390" spans="1:25" x14ac:dyDescent="0.2">
      <c r="A390" s="66" t="s">
        <v>12</v>
      </c>
      <c r="B390" s="66" t="s">
        <v>23</v>
      </c>
      <c r="C390" s="66" t="s">
        <v>9</v>
      </c>
      <c r="D390" s="66" t="s">
        <v>322</v>
      </c>
      <c r="E390" s="86">
        <f>+IF(ISNUMBER(DATA!H662),DATA!H662,"n/a")</f>
        <v>1199367.2</v>
      </c>
      <c r="F390" s="77">
        <f>+IF(ISNUMBER(DATA!I662),DATA!I662,"n/a")</f>
        <v>8.0241952353398094E-2</v>
      </c>
      <c r="G390" s="86">
        <f>+IF(ISNUMBER(DATA!R662),DATA!R662,"n/a")</f>
        <v>3773194.07</v>
      </c>
      <c r="H390" s="77">
        <f>+IF(ISNUMBER(DATA!S662),DATA!S662,"n/a")</f>
        <v>4.4954123320759903E-2</v>
      </c>
      <c r="I390" s="86">
        <f>+IF(ISNUMBER(DATA!AB662),DATA!AB662,"n/a")</f>
        <v>7179958.1799999997</v>
      </c>
      <c r="J390" s="77">
        <f>+IF(ISNUMBER(DATA!AC662),DATA!AC662,"n/a")</f>
        <v>2.5591845218628399E-2</v>
      </c>
      <c r="K390" s="86">
        <f>+IF(ISNUMBER(DATA!AL662),DATA!AL662,"n/a")</f>
        <v>13784918.32</v>
      </c>
      <c r="L390" s="77">
        <f>+IF(ISNUMBER(DATA!AM662),DATA!AM662,"n/a")</f>
        <v>2.8232905639408502E-3</v>
      </c>
      <c r="R390" s="66"/>
      <c r="S390" s="66"/>
      <c r="T390" s="66"/>
      <c r="U390" s="66"/>
      <c r="V390" s="66"/>
      <c r="W390" s="66"/>
      <c r="X390" s="66"/>
      <c r="Y390" s="66"/>
    </row>
    <row r="391" spans="1:25" x14ac:dyDescent="0.2">
      <c r="A391" s="66" t="s">
        <v>12</v>
      </c>
      <c r="B391" s="66" t="s">
        <v>23</v>
      </c>
      <c r="C391" s="66" t="s">
        <v>9</v>
      </c>
      <c r="D391" s="66" t="s">
        <v>323</v>
      </c>
      <c r="E391" s="86">
        <f>+IF(ISNUMBER(DATA!H663),DATA!H663,"n/a")</f>
        <v>520370.06</v>
      </c>
      <c r="F391" s="77">
        <f>+IF(ISNUMBER(DATA!I663),DATA!I663,"n/a")</f>
        <v>4.7149133442285399E-2</v>
      </c>
      <c r="G391" s="86">
        <f>+IF(ISNUMBER(DATA!R663),DATA!R663,"n/a")</f>
        <v>1615507.1</v>
      </c>
      <c r="H391" s="77">
        <f>+IF(ISNUMBER(DATA!S663),DATA!S663,"n/a")</f>
        <v>4.3038012702823598E-2</v>
      </c>
      <c r="I391" s="86">
        <f>+IF(ISNUMBER(DATA!AB663),DATA!AB663,"n/a")</f>
        <v>3085860.96</v>
      </c>
      <c r="J391" s="77">
        <f>+IF(ISNUMBER(DATA!AC663),DATA!AC663,"n/a")</f>
        <v>1.9751069068479201E-2</v>
      </c>
      <c r="K391" s="86">
        <f>+IF(ISNUMBER(DATA!AL663),DATA!AL663,"n/a")</f>
        <v>6058597.71</v>
      </c>
      <c r="L391" s="77">
        <f>+IF(ISNUMBER(DATA!AM663),DATA!AM663,"n/a")</f>
        <v>3.7633488791735198E-2</v>
      </c>
      <c r="R391" s="66"/>
      <c r="S391" s="66"/>
      <c r="T391" s="66"/>
      <c r="U391" s="66"/>
      <c r="V391" s="66"/>
      <c r="W391" s="66"/>
      <c r="X391" s="66"/>
      <c r="Y391" s="66"/>
    </row>
    <row r="392" spans="1:25" x14ac:dyDescent="0.2">
      <c r="A392" s="66" t="s">
        <v>12</v>
      </c>
      <c r="B392" s="66" t="s">
        <v>23</v>
      </c>
      <c r="C392" s="66" t="s">
        <v>9</v>
      </c>
      <c r="D392" s="66" t="s">
        <v>324</v>
      </c>
      <c r="E392" s="86">
        <f>+IF(ISNUMBER(DATA!H664),DATA!H664,"n/a")</f>
        <v>592457.18999999994</v>
      </c>
      <c r="F392" s="77">
        <f>+IF(ISNUMBER(DATA!I664),DATA!I664,"n/a")</f>
        <v>-1.2714802539191199E-2</v>
      </c>
      <c r="G392" s="86">
        <f>+IF(ISNUMBER(DATA!R664),DATA!R664,"n/a")</f>
        <v>1834002.8</v>
      </c>
      <c r="H392" s="77">
        <f>+IF(ISNUMBER(DATA!S664),DATA!S664,"n/a")</f>
        <v>-3.45943531425408E-2</v>
      </c>
      <c r="I392" s="86">
        <f>+IF(ISNUMBER(DATA!AB664),DATA!AB664,"n/a")</f>
        <v>3565588.17</v>
      </c>
      <c r="J392" s="77">
        <f>+IF(ISNUMBER(DATA!AC664),DATA!AC664,"n/a")</f>
        <v>-3.9849416242880603E-2</v>
      </c>
      <c r="K392" s="86">
        <f>+IF(ISNUMBER(DATA!AL664),DATA!AL664,"n/a")</f>
        <v>7142025.4100000001</v>
      </c>
      <c r="L392" s="77">
        <f>+IF(ISNUMBER(DATA!AM664),DATA!AM664,"n/a")</f>
        <v>-2.6854343910680398E-2</v>
      </c>
      <c r="R392" s="66"/>
      <c r="S392" s="66"/>
      <c r="T392" s="66"/>
      <c r="U392" s="66"/>
      <c r="V392" s="66"/>
      <c r="W392" s="66"/>
      <c r="X392" s="66"/>
      <c r="Y392" s="66"/>
    </row>
    <row r="393" spans="1:25" x14ac:dyDescent="0.2">
      <c r="A393" s="66" t="s">
        <v>12</v>
      </c>
      <c r="B393" s="66" t="s">
        <v>23</v>
      </c>
      <c r="C393" s="66" t="s">
        <v>9</v>
      </c>
      <c r="D393" s="66" t="s">
        <v>325</v>
      </c>
      <c r="E393" s="86">
        <f>+IF(ISNUMBER(DATA!H665),DATA!H665,"n/a")</f>
        <v>1058507.08</v>
      </c>
      <c r="F393" s="77">
        <f>+IF(ISNUMBER(DATA!I665),DATA!I665,"n/a")</f>
        <v>5.7713636115867703E-2</v>
      </c>
      <c r="G393" s="86">
        <f>+IF(ISNUMBER(DATA!R665),DATA!R665,"n/a")</f>
        <v>3325178.8</v>
      </c>
      <c r="H393" s="77">
        <f>+IF(ISNUMBER(DATA!S665),DATA!S665,"n/a")</f>
        <v>5.6588138659959E-2</v>
      </c>
      <c r="I393" s="86">
        <f>+IF(ISNUMBER(DATA!AB665),DATA!AB665,"n/a")</f>
        <v>6288871.7300000004</v>
      </c>
      <c r="J393" s="77">
        <f>+IF(ISNUMBER(DATA!AC665),DATA!AC665,"n/a")</f>
        <v>2.3184384671498401E-2</v>
      </c>
      <c r="K393" s="86">
        <f>+IF(ISNUMBER(DATA!AL665),DATA!AL665,"n/a")</f>
        <v>12478309.08</v>
      </c>
      <c r="L393" s="77">
        <f>+IF(ISNUMBER(DATA!AM665),DATA!AM665,"n/a")</f>
        <v>4.8144362859269201E-2</v>
      </c>
      <c r="R393" s="66"/>
      <c r="S393" s="66"/>
      <c r="T393" s="66"/>
      <c r="U393" s="66"/>
      <c r="V393" s="66"/>
      <c r="W393" s="66"/>
      <c r="X393" s="66"/>
      <c r="Y393" s="66"/>
    </row>
    <row r="394" spans="1:25" x14ac:dyDescent="0.2">
      <c r="A394" s="66" t="s">
        <v>12</v>
      </c>
      <c r="B394" s="66" t="s">
        <v>23</v>
      </c>
      <c r="C394" s="66" t="s">
        <v>9</v>
      </c>
      <c r="D394" s="66" t="s">
        <v>326</v>
      </c>
      <c r="E394" s="86">
        <f>+IF(ISNUMBER(DATA!H666),DATA!H666,"n/a")</f>
        <v>873219.32</v>
      </c>
      <c r="F394" s="77">
        <f>+IF(ISNUMBER(DATA!I666),DATA!I666,"n/a")</f>
        <v>2.1893561748407099E-2</v>
      </c>
      <c r="G394" s="86">
        <f>+IF(ISNUMBER(DATA!R666),DATA!R666,"n/a")</f>
        <v>2782293.53</v>
      </c>
      <c r="H394" s="77">
        <f>+IF(ISNUMBER(DATA!S666),DATA!S666,"n/a")</f>
        <v>3.6296446594055599E-2</v>
      </c>
      <c r="I394" s="86">
        <f>+IF(ISNUMBER(DATA!AB666),DATA!AB666,"n/a")</f>
        <v>5366419.1100000003</v>
      </c>
      <c r="J394" s="77">
        <f>+IF(ISNUMBER(DATA!AC666),DATA!AC666,"n/a")</f>
        <v>2.66911013840078E-2</v>
      </c>
      <c r="K394" s="86">
        <f>+IF(ISNUMBER(DATA!AL666),DATA!AL666,"n/a")</f>
        <v>10522977.550000001</v>
      </c>
      <c r="L394" s="77">
        <f>+IF(ISNUMBER(DATA!AM666),DATA!AM666,"n/a")</f>
        <v>4.9716033002065202E-2</v>
      </c>
      <c r="R394" s="66"/>
      <c r="S394" s="66"/>
      <c r="T394" s="66"/>
      <c r="U394" s="66"/>
      <c r="V394" s="66"/>
      <c r="W394" s="66"/>
      <c r="X394" s="66"/>
      <c r="Y394" s="66"/>
    </row>
    <row r="395" spans="1:25" x14ac:dyDescent="0.2">
      <c r="A395" s="66" t="s">
        <v>12</v>
      </c>
      <c r="B395" s="66" t="s">
        <v>23</v>
      </c>
      <c r="C395" s="66" t="s">
        <v>9</v>
      </c>
      <c r="D395" s="66" t="s">
        <v>327</v>
      </c>
      <c r="E395" s="86">
        <f>+IF(ISNUMBER(DATA!H667),DATA!H667,"n/a")</f>
        <v>6887478.3799999999</v>
      </c>
      <c r="F395" s="77">
        <f>+IF(ISNUMBER(DATA!I667),DATA!I667,"n/a")</f>
        <v>2.7864550006523998E-2</v>
      </c>
      <c r="G395" s="86">
        <f>+IF(ISNUMBER(DATA!R667),DATA!R667,"n/a")</f>
        <v>21753875.09</v>
      </c>
      <c r="H395" s="77">
        <f>+IF(ISNUMBER(DATA!S667),DATA!S667,"n/a")</f>
        <v>1.9100053930818501E-2</v>
      </c>
      <c r="I395" s="86">
        <f>+IF(ISNUMBER(DATA!AB667),DATA!AB667,"n/a")</f>
        <v>41524177.439999998</v>
      </c>
      <c r="J395" s="77">
        <f>+IF(ISNUMBER(DATA!AC667),DATA!AC667,"n/a")</f>
        <v>1.4518942855660699E-3</v>
      </c>
      <c r="K395" s="86">
        <f>+IF(ISNUMBER(DATA!AL667),DATA!AL667,"n/a")</f>
        <v>81658192.640000001</v>
      </c>
      <c r="L395" s="77">
        <f>+IF(ISNUMBER(DATA!AM667),DATA!AM667,"n/a")</f>
        <v>1.2502826907287099E-2</v>
      </c>
      <c r="R395" s="66"/>
      <c r="S395" s="66"/>
      <c r="T395" s="66"/>
      <c r="U395" s="66"/>
      <c r="V395" s="66"/>
      <c r="W395" s="66"/>
      <c r="X395" s="66"/>
      <c r="Y395" s="66"/>
    </row>
    <row r="396" spans="1:25" x14ac:dyDescent="0.2">
      <c r="E396" s="80"/>
      <c r="F396" s="77"/>
      <c r="G396" s="81"/>
      <c r="H396" s="77"/>
      <c r="I396" s="81"/>
      <c r="J396" s="82"/>
      <c r="K396" s="81"/>
      <c r="L396" s="77"/>
      <c r="R396" s="66"/>
      <c r="S396" s="66"/>
      <c r="T396" s="66"/>
      <c r="U396" s="66"/>
      <c r="V396" s="66"/>
      <c r="W396" s="66"/>
      <c r="X396" s="66"/>
      <c r="Y396" s="66"/>
    </row>
    <row r="397" spans="1:25" x14ac:dyDescent="0.2">
      <c r="A397" s="66" t="s">
        <v>12</v>
      </c>
      <c r="B397" s="66" t="s">
        <v>23</v>
      </c>
      <c r="C397" s="66" t="s">
        <v>25</v>
      </c>
      <c r="D397" s="66" t="s">
        <v>319</v>
      </c>
      <c r="E397" s="86">
        <f>+IF(ISNUMBER(DATA!J659),DATA!J659,"n/a")</f>
        <v>1323370.99</v>
      </c>
      <c r="F397" s="77">
        <f>+IF(ISNUMBER(DATA!K659),DATA!K659,"n/a")</f>
        <v>-6.8069271702775602E-2</v>
      </c>
      <c r="G397" s="86">
        <f>+IF(ISNUMBER(DATA!T659),DATA!T659,"n/a")</f>
        <v>4336148.8</v>
      </c>
      <c r="H397" s="77">
        <f>+IF(ISNUMBER(DATA!U659),DATA!U659,"n/a")</f>
        <v>-6.7547991379458702E-2</v>
      </c>
      <c r="I397" s="86">
        <f>+IF(ISNUMBER(DATA!AD659),DATA!AD659,"n/a")</f>
        <v>8393071.9499999993</v>
      </c>
      <c r="J397" s="77">
        <f>+IF(ISNUMBER(DATA!AE659),DATA!AE659,"n/a")</f>
        <v>-7.2120729932584199E-2</v>
      </c>
      <c r="K397" s="86">
        <f>+IF(ISNUMBER(DATA!AN659),DATA!AN659,"n/a")</f>
        <v>16584786.01</v>
      </c>
      <c r="L397" s="77">
        <f>+IF(ISNUMBER(DATA!AO659),DATA!AO659,"n/a")</f>
        <v>-3.4760357048060402E-2</v>
      </c>
      <c r="R397" s="66"/>
      <c r="S397" s="66"/>
      <c r="T397" s="66"/>
      <c r="U397" s="66"/>
      <c r="V397" s="66"/>
      <c r="W397" s="66"/>
      <c r="X397" s="66"/>
      <c r="Y397" s="66"/>
    </row>
    <row r="398" spans="1:25" x14ac:dyDescent="0.2">
      <c r="A398" s="66" t="s">
        <v>12</v>
      </c>
      <c r="B398" s="66" t="s">
        <v>23</v>
      </c>
      <c r="C398" s="66" t="s">
        <v>25</v>
      </c>
      <c r="D398" s="66" t="s">
        <v>320</v>
      </c>
      <c r="E398" s="86">
        <f>+IF(ISNUMBER(DATA!J660),DATA!J660,"n/a")</f>
        <v>1842735.01</v>
      </c>
      <c r="F398" s="77">
        <f>+IF(ISNUMBER(DATA!K660),DATA!K660,"n/a")</f>
        <v>-7.1960643740371893E-2</v>
      </c>
      <c r="G398" s="86">
        <f>+IF(ISNUMBER(DATA!T660),DATA!T660,"n/a")</f>
        <v>5880814.0599999996</v>
      </c>
      <c r="H398" s="77">
        <f>+IF(ISNUMBER(DATA!U660),DATA!U660,"n/a")</f>
        <v>-6.3802365751501805E-2</v>
      </c>
      <c r="I398" s="86">
        <f>+IF(ISNUMBER(DATA!AD660),DATA!AD660,"n/a")</f>
        <v>11382232.49</v>
      </c>
      <c r="J398" s="77">
        <f>+IF(ISNUMBER(DATA!AE660),DATA!AE660,"n/a")</f>
        <v>-5.3813784631918299E-2</v>
      </c>
      <c r="K398" s="86">
        <f>+IF(ISNUMBER(DATA!AN660),DATA!AN660,"n/a")</f>
        <v>22606498.010000002</v>
      </c>
      <c r="L398" s="77">
        <f>+IF(ISNUMBER(DATA!AO660),DATA!AO660,"n/a")</f>
        <v>-4.7576650259783901E-2</v>
      </c>
      <c r="R398" s="66"/>
      <c r="S398" s="66"/>
      <c r="T398" s="66"/>
      <c r="U398" s="66"/>
      <c r="V398" s="66"/>
      <c r="W398" s="66"/>
      <c r="X398" s="66"/>
      <c r="Y398" s="66"/>
    </row>
    <row r="399" spans="1:25" x14ac:dyDescent="0.2">
      <c r="A399" s="66" t="s">
        <v>12</v>
      </c>
      <c r="B399" s="66" t="s">
        <v>23</v>
      </c>
      <c r="C399" s="66" t="s">
        <v>25</v>
      </c>
      <c r="D399" s="66" t="s">
        <v>321</v>
      </c>
      <c r="E399" s="86">
        <f>+IF(ISNUMBER(DATA!J661),DATA!J661,"n/a")</f>
        <v>1382690.75</v>
      </c>
      <c r="F399" s="77">
        <f>+IF(ISNUMBER(DATA!K661),DATA!K661,"n/a")</f>
        <v>1.82228677705708E-4</v>
      </c>
      <c r="G399" s="86">
        <f>+IF(ISNUMBER(DATA!T661),DATA!T661,"n/a")</f>
        <v>4358298.07</v>
      </c>
      <c r="H399" s="77">
        <f>+IF(ISNUMBER(DATA!U661),DATA!U661,"n/a")</f>
        <v>1.6684844587779499E-3</v>
      </c>
      <c r="I399" s="86">
        <f>+IF(ISNUMBER(DATA!AD661),DATA!AD661,"n/a")</f>
        <v>8228474.0499999998</v>
      </c>
      <c r="J399" s="77">
        <f>+IF(ISNUMBER(DATA!AE661),DATA!AE661,"n/a")</f>
        <v>-3.93371707018308E-2</v>
      </c>
      <c r="K399" s="86">
        <f>+IF(ISNUMBER(DATA!AN661),DATA!AN661,"n/a")</f>
        <v>16420052.83</v>
      </c>
      <c r="L399" s="77">
        <f>+IF(ISNUMBER(DATA!AO661),DATA!AO661,"n/a")</f>
        <v>-3.5436736633240797E-2</v>
      </c>
      <c r="R399" s="66"/>
      <c r="S399" s="66"/>
      <c r="T399" s="66"/>
      <c r="U399" s="66"/>
      <c r="V399" s="66"/>
      <c r="W399" s="66"/>
      <c r="X399" s="66"/>
      <c r="Y399" s="66"/>
    </row>
    <row r="400" spans="1:25" x14ac:dyDescent="0.2">
      <c r="A400" s="66" t="s">
        <v>12</v>
      </c>
      <c r="B400" s="66" t="s">
        <v>23</v>
      </c>
      <c r="C400" s="66" t="s">
        <v>25</v>
      </c>
      <c r="D400" s="66" t="s">
        <v>322</v>
      </c>
      <c r="E400" s="86">
        <f>+IF(ISNUMBER(DATA!J662),DATA!J662,"n/a")</f>
        <v>2197959.66</v>
      </c>
      <c r="F400" s="77">
        <f>+IF(ISNUMBER(DATA!K662),DATA!K662,"n/a")</f>
        <v>0.11397981326112</v>
      </c>
      <c r="G400" s="86">
        <f>+IF(ISNUMBER(DATA!T662),DATA!T662,"n/a")</f>
        <v>6858014.6399999997</v>
      </c>
      <c r="H400" s="77">
        <f>+IF(ISNUMBER(DATA!U662),DATA!U662,"n/a")</f>
        <v>5.1706645033842098E-2</v>
      </c>
      <c r="I400" s="86">
        <f>+IF(ISNUMBER(DATA!AD662),DATA!AD662,"n/a")</f>
        <v>12996924.51</v>
      </c>
      <c r="J400" s="77">
        <f>+IF(ISNUMBER(DATA!AE662),DATA!AE662,"n/a")</f>
        <v>2.9948942447164801E-2</v>
      </c>
      <c r="K400" s="86">
        <f>+IF(ISNUMBER(DATA!AN662),DATA!AN662,"n/a")</f>
        <v>24865869.309999999</v>
      </c>
      <c r="L400" s="77">
        <f>+IF(ISNUMBER(DATA!AO662),DATA!AO662,"n/a")</f>
        <v>3.10152140980659E-3</v>
      </c>
      <c r="R400" s="66"/>
      <c r="S400" s="66"/>
      <c r="T400" s="66"/>
      <c r="U400" s="66"/>
      <c r="V400" s="66"/>
      <c r="W400" s="66"/>
      <c r="X400" s="66"/>
      <c r="Y400" s="66"/>
    </row>
    <row r="401" spans="1:25" x14ac:dyDescent="0.2">
      <c r="A401" s="66" t="s">
        <v>12</v>
      </c>
      <c r="B401" s="66" t="s">
        <v>23</v>
      </c>
      <c r="C401" s="66" t="s">
        <v>25</v>
      </c>
      <c r="D401" s="66" t="s">
        <v>323</v>
      </c>
      <c r="E401" s="86">
        <f>+IF(ISNUMBER(DATA!J663),DATA!J663,"n/a")</f>
        <v>811595.18</v>
      </c>
      <c r="F401" s="77">
        <f>+IF(ISNUMBER(DATA!K663),DATA!K663,"n/a")</f>
        <v>2.4044288841053401E-2</v>
      </c>
      <c r="G401" s="86">
        <f>+IF(ISNUMBER(DATA!T663),DATA!T663,"n/a")</f>
        <v>2528105.5</v>
      </c>
      <c r="H401" s="77">
        <f>+IF(ISNUMBER(DATA!U663),DATA!U663,"n/a")</f>
        <v>2.8801541920332401E-2</v>
      </c>
      <c r="I401" s="86">
        <f>+IF(ISNUMBER(DATA!AD663),DATA!AD663,"n/a")</f>
        <v>4847833.0199999996</v>
      </c>
      <c r="J401" s="77">
        <f>+IF(ISNUMBER(DATA!AE663),DATA!AE663,"n/a")</f>
        <v>2.0801465385986099E-3</v>
      </c>
      <c r="K401" s="86">
        <f>+IF(ISNUMBER(DATA!AN663),DATA!AN663,"n/a")</f>
        <v>9509930.3800000008</v>
      </c>
      <c r="L401" s="77">
        <f>+IF(ISNUMBER(DATA!AO663),DATA!AO663,"n/a")</f>
        <v>5.8504551285045404E-3</v>
      </c>
      <c r="R401" s="66"/>
      <c r="S401" s="66"/>
      <c r="T401" s="66"/>
      <c r="U401" s="66"/>
      <c r="V401" s="66"/>
      <c r="W401" s="66"/>
      <c r="X401" s="66"/>
      <c r="Y401" s="66"/>
    </row>
    <row r="402" spans="1:25" x14ac:dyDescent="0.2">
      <c r="A402" s="66" t="s">
        <v>12</v>
      </c>
      <c r="B402" s="66" t="s">
        <v>23</v>
      </c>
      <c r="C402" s="66" t="s">
        <v>25</v>
      </c>
      <c r="D402" s="66" t="s">
        <v>324</v>
      </c>
      <c r="E402" s="86">
        <f>+IF(ISNUMBER(DATA!J664),DATA!J664,"n/a")</f>
        <v>950179.38</v>
      </c>
      <c r="F402" s="77">
        <f>+IF(ISNUMBER(DATA!K664),DATA!K664,"n/a")</f>
        <v>-7.0046376644617103E-2</v>
      </c>
      <c r="G402" s="86">
        <f>+IF(ISNUMBER(DATA!T664),DATA!T664,"n/a")</f>
        <v>2942717.49</v>
      </c>
      <c r="H402" s="77">
        <f>+IF(ISNUMBER(DATA!U664),DATA!U664,"n/a")</f>
        <v>-7.6954750700626504E-2</v>
      </c>
      <c r="I402" s="86">
        <f>+IF(ISNUMBER(DATA!AD664),DATA!AD664,"n/a")</f>
        <v>5757263.9400000004</v>
      </c>
      <c r="J402" s="77">
        <f>+IF(ISNUMBER(DATA!AE664),DATA!AE664,"n/a")</f>
        <v>-6.8262163516089797E-2</v>
      </c>
      <c r="K402" s="86">
        <f>+IF(ISNUMBER(DATA!AN664),DATA!AN664,"n/a")</f>
        <v>11607627.92</v>
      </c>
      <c r="L402" s="77">
        <f>+IF(ISNUMBER(DATA!AO664),DATA!AO664,"n/a")</f>
        <v>-4.3041154407687E-2</v>
      </c>
      <c r="R402" s="66"/>
      <c r="S402" s="66"/>
      <c r="T402" s="66"/>
      <c r="U402" s="66"/>
      <c r="V402" s="66"/>
      <c r="W402" s="66"/>
      <c r="X402" s="66"/>
      <c r="Y402" s="66"/>
    </row>
    <row r="403" spans="1:25" x14ac:dyDescent="0.2">
      <c r="A403" s="66" t="s">
        <v>12</v>
      </c>
      <c r="B403" s="66" t="s">
        <v>23</v>
      </c>
      <c r="C403" s="66" t="s">
        <v>25</v>
      </c>
      <c r="D403" s="66" t="s">
        <v>325</v>
      </c>
      <c r="E403" s="86">
        <f>+IF(ISNUMBER(DATA!J665),DATA!J665,"n/a")</f>
        <v>1780695.61</v>
      </c>
      <c r="F403" s="77">
        <f>+IF(ISNUMBER(DATA!K665),DATA!K665,"n/a")</f>
        <v>3.9872580811385498E-2</v>
      </c>
      <c r="G403" s="86">
        <f>+IF(ISNUMBER(DATA!T665),DATA!T665,"n/a")</f>
        <v>5594097.9800000004</v>
      </c>
      <c r="H403" s="77">
        <f>+IF(ISNUMBER(DATA!U665),DATA!U665,"n/a")</f>
        <v>3.2533543241474401E-2</v>
      </c>
      <c r="I403" s="86">
        <f>+IF(ISNUMBER(DATA!AD665),DATA!AD665,"n/a")</f>
        <v>10559005.9</v>
      </c>
      <c r="J403" s="77">
        <f>+IF(ISNUMBER(DATA!AE665),DATA!AE665,"n/a")</f>
        <v>2.8450163242200701E-4</v>
      </c>
      <c r="K403" s="86">
        <f>+IF(ISNUMBER(DATA!AN665),DATA!AN665,"n/a")</f>
        <v>21065789.850000001</v>
      </c>
      <c r="L403" s="77">
        <f>+IF(ISNUMBER(DATA!AO665),DATA!AO665,"n/a")</f>
        <v>2.65953473994959E-2</v>
      </c>
      <c r="R403" s="66"/>
      <c r="S403" s="66"/>
      <c r="T403" s="66"/>
      <c r="U403" s="66"/>
      <c r="V403" s="66"/>
      <c r="W403" s="66"/>
      <c r="X403" s="66"/>
      <c r="Y403" s="66"/>
    </row>
    <row r="404" spans="1:25" x14ac:dyDescent="0.2">
      <c r="A404" s="66" t="s">
        <v>12</v>
      </c>
      <c r="B404" s="66" t="s">
        <v>23</v>
      </c>
      <c r="C404" s="66" t="s">
        <v>25</v>
      </c>
      <c r="D404" s="66" t="s">
        <v>326</v>
      </c>
      <c r="E404" s="86">
        <f>+IF(ISNUMBER(DATA!J666),DATA!J666,"n/a")</f>
        <v>1499773.66</v>
      </c>
      <c r="F404" s="77">
        <f>+IF(ISNUMBER(DATA!K666),DATA!K666,"n/a")</f>
        <v>-3.46086642053327E-2</v>
      </c>
      <c r="G404" s="86">
        <f>+IF(ISNUMBER(DATA!T666),DATA!T666,"n/a")</f>
        <v>4785991.88</v>
      </c>
      <c r="H404" s="77">
        <f>+IF(ISNUMBER(DATA!U666),DATA!U666,"n/a")</f>
        <v>-2.3429438697691998E-2</v>
      </c>
      <c r="I404" s="86">
        <f>+IF(ISNUMBER(DATA!AD666),DATA!AD666,"n/a")</f>
        <v>9261538.3100000005</v>
      </c>
      <c r="J404" s="77">
        <f>+IF(ISNUMBER(DATA!AE666),DATA!AE666,"n/a")</f>
        <v>-3.2053726752116103E-2</v>
      </c>
      <c r="K404" s="86">
        <f>+IF(ISNUMBER(DATA!AN666),DATA!AN666,"n/a")</f>
        <v>18524990.739999998</v>
      </c>
      <c r="L404" s="77">
        <f>+IF(ISNUMBER(DATA!AO666),DATA!AO666,"n/a")</f>
        <v>1.7671381232844999E-3</v>
      </c>
      <c r="R404" s="66"/>
      <c r="S404" s="66"/>
      <c r="T404" s="66"/>
      <c r="U404" s="66"/>
      <c r="V404" s="66"/>
      <c r="W404" s="66"/>
      <c r="X404" s="66"/>
      <c r="Y404" s="66"/>
    </row>
    <row r="405" spans="1:25" x14ac:dyDescent="0.2">
      <c r="A405" s="66" t="s">
        <v>12</v>
      </c>
      <c r="B405" s="66" t="s">
        <v>23</v>
      </c>
      <c r="C405" s="66" t="s">
        <v>25</v>
      </c>
      <c r="D405" s="66" t="s">
        <v>327</v>
      </c>
      <c r="E405" s="86">
        <f>+IF(ISNUMBER(DATA!J667),DATA!J667,"n/a")</f>
        <v>11789000.140000001</v>
      </c>
      <c r="F405" s="77">
        <f>+IF(ISNUMBER(DATA!K667),DATA!K667,"n/a")</f>
        <v>-4.4256955081670001E-3</v>
      </c>
      <c r="G405" s="86">
        <f>+IF(ISNUMBER(DATA!T667),DATA!T667,"n/a")</f>
        <v>37284188.329999998</v>
      </c>
      <c r="H405" s="77">
        <f>+IF(ISNUMBER(DATA!U667),DATA!U667,"n/a")</f>
        <v>-1.2804279256305199E-2</v>
      </c>
      <c r="I405" s="86">
        <f>+IF(ISNUMBER(DATA!AD667),DATA!AD667,"n/a")</f>
        <v>71426343.939999998</v>
      </c>
      <c r="J405" s="77">
        <f>+IF(ISNUMBER(DATA!AE667),DATA!AE667,"n/a")</f>
        <v>-2.6895754399181699E-2</v>
      </c>
      <c r="K405" s="86">
        <f>+IF(ISNUMBER(DATA!AN667),DATA!AN667,"n/a")</f>
        <v>141185544.96000001</v>
      </c>
      <c r="L405" s="77">
        <f>+IF(ISNUMBER(DATA!AO667),DATA!AO667,"n/a")</f>
        <v>-1.4939530997206E-2</v>
      </c>
      <c r="R405" s="66"/>
      <c r="S405" s="66"/>
      <c r="T405" s="66"/>
      <c r="U405" s="66"/>
      <c r="V405" s="66"/>
      <c r="W405" s="66"/>
      <c r="X405" s="66"/>
      <c r="Y405" s="66"/>
    </row>
    <row r="406" spans="1:25" x14ac:dyDescent="0.2">
      <c r="E406" s="80"/>
      <c r="F406" s="77"/>
      <c r="G406" s="81"/>
      <c r="H406" s="77"/>
      <c r="I406" s="81"/>
      <c r="J406" s="82"/>
      <c r="K406" s="81"/>
      <c r="L406" s="77"/>
      <c r="R406" s="66"/>
      <c r="S406" s="66"/>
      <c r="T406" s="66"/>
      <c r="U406" s="66"/>
      <c r="V406" s="66"/>
      <c r="W406" s="66"/>
      <c r="X406" s="66"/>
      <c r="Y406" s="66"/>
    </row>
    <row r="407" spans="1:25" x14ac:dyDescent="0.2">
      <c r="A407" s="66" t="s">
        <v>12</v>
      </c>
      <c r="B407" s="66" t="s">
        <v>23</v>
      </c>
      <c r="C407" s="66" t="s">
        <v>10</v>
      </c>
      <c r="D407" s="66" t="s">
        <v>319</v>
      </c>
      <c r="E407" s="87">
        <f>+IF(ISNUMBER(DATA!L659),DATA!L659,"n/a")</f>
        <v>4.3440398155679496</v>
      </c>
      <c r="F407" s="77">
        <f>+IF(ISNUMBER(DATA!M659),DATA!M659,"n/a")</f>
        <v>9.2533766303737699E-4</v>
      </c>
      <c r="G407" s="87">
        <f>+IF(ISNUMBER(DATA!V659),DATA!V659,"n/a")</f>
        <v>4.4784624903372103</v>
      </c>
      <c r="H407" s="77">
        <f>+IF(ISNUMBER(DATA!W659),DATA!W659,"n/a")</f>
        <v>3.5110884681907303E-2</v>
      </c>
      <c r="I407" s="87">
        <f>+IF(ISNUMBER(DATA!AF659),DATA!AF659,"n/a")</f>
        <v>4.4701625920869503</v>
      </c>
      <c r="J407" s="77">
        <f>+IF(ISNUMBER(DATA!AG659),DATA!AG659,"n/a")</f>
        <v>4.8102016268207697E-2</v>
      </c>
      <c r="K407" s="87">
        <f>+IF(ISNUMBER(DATA!AP659),DATA!AP659,"n/a")</f>
        <v>4.3846381733818998</v>
      </c>
      <c r="L407" s="77">
        <f>+IF(ISNUMBER(DATA!AQ659),DATA!AQ659,"n/a")</f>
        <v>1.9388787049241001E-2</v>
      </c>
      <c r="R407" s="66"/>
      <c r="S407" s="66"/>
      <c r="T407" s="66"/>
      <c r="U407" s="66"/>
      <c r="V407" s="66"/>
      <c r="W407" s="66"/>
      <c r="X407" s="66"/>
      <c r="Y407" s="66"/>
    </row>
    <row r="408" spans="1:25" x14ac:dyDescent="0.2">
      <c r="A408" s="66" t="s">
        <v>12</v>
      </c>
      <c r="B408" s="66" t="s">
        <v>23</v>
      </c>
      <c r="C408" s="66" t="s">
        <v>10</v>
      </c>
      <c r="D408" s="66" t="s">
        <v>320</v>
      </c>
      <c r="E408" s="87">
        <f>+IF(ISNUMBER(DATA!L660),DATA!L660,"n/a")</f>
        <v>3.7114893000438798</v>
      </c>
      <c r="F408" s="77">
        <f>+IF(ISNUMBER(DATA!M660),DATA!M660,"n/a")</f>
        <v>2.2750572902263198E-2</v>
      </c>
      <c r="G408" s="87">
        <f>+IF(ISNUMBER(DATA!V660),DATA!V660,"n/a")</f>
        <v>3.7424305488150398</v>
      </c>
      <c r="H408" s="77">
        <f>+IF(ISNUMBER(DATA!W660),DATA!W660,"n/a")</f>
        <v>2.94978860451287E-2</v>
      </c>
      <c r="I408" s="87">
        <f>+IF(ISNUMBER(DATA!AF660),DATA!AF660,"n/a")</f>
        <v>3.7294539242782698</v>
      </c>
      <c r="J408" s="77">
        <f>+IF(ISNUMBER(DATA!AG660),DATA!AG660,"n/a")</f>
        <v>1.78772646646791E-2</v>
      </c>
      <c r="K408" s="87">
        <f>+IF(ISNUMBER(DATA!AP660),DATA!AP660,"n/a")</f>
        <v>3.7290048171815</v>
      </c>
      <c r="L408" s="77">
        <f>+IF(ISNUMBER(DATA!AQ660),DATA!AQ660,"n/a")</f>
        <v>7.9360177582748805E-3</v>
      </c>
      <c r="R408" s="66"/>
      <c r="S408" s="66"/>
      <c r="T408" s="66"/>
      <c r="U408" s="66"/>
      <c r="V408" s="66"/>
      <c r="W408" s="66"/>
      <c r="X408" s="66"/>
      <c r="Y408" s="66"/>
    </row>
    <row r="409" spans="1:25" x14ac:dyDescent="0.2">
      <c r="A409" s="66" t="s">
        <v>12</v>
      </c>
      <c r="B409" s="66" t="s">
        <v>23</v>
      </c>
      <c r="C409" s="66" t="s">
        <v>10</v>
      </c>
      <c r="D409" s="66" t="s">
        <v>321</v>
      </c>
      <c r="E409" s="87">
        <f>+IF(ISNUMBER(DATA!L661),DATA!L661,"n/a")</f>
        <v>3.6407888876290002</v>
      </c>
      <c r="F409" s="77">
        <f>+IF(ISNUMBER(DATA!M661),DATA!M661,"n/a")</f>
        <v>-4.9014575889092998E-2</v>
      </c>
      <c r="G409" s="87">
        <f>+IF(ISNUMBER(DATA!V661),DATA!V661,"n/a")</f>
        <v>3.6830211020168102</v>
      </c>
      <c r="H409" s="77">
        <f>+IF(ISNUMBER(DATA!W661),DATA!W661,"n/a")</f>
        <v>-4.6213025518107499E-2</v>
      </c>
      <c r="I409" s="87">
        <f>+IF(ISNUMBER(DATA!AF661),DATA!AF661,"n/a")</f>
        <v>3.74987978820708</v>
      </c>
      <c r="J409" s="77">
        <f>+IF(ISNUMBER(DATA!AG661),DATA!AG661,"n/a")</f>
        <v>-2.54989745472721E-2</v>
      </c>
      <c r="K409" s="87">
        <f>+IF(ISNUMBER(DATA!AP661),DATA!AP661,"n/a")</f>
        <v>3.7707801153236802</v>
      </c>
      <c r="L409" s="77">
        <f>+IF(ISNUMBER(DATA!AQ661),DATA!AQ661,"n/a")</f>
        <v>-2.95140489965919E-2</v>
      </c>
      <c r="R409" s="66"/>
      <c r="S409" s="66"/>
      <c r="T409" s="66"/>
      <c r="U409" s="66"/>
      <c r="V409" s="66"/>
      <c r="W409" s="66"/>
      <c r="X409" s="66"/>
      <c r="Y409" s="66"/>
    </row>
    <row r="410" spans="1:25" x14ac:dyDescent="0.2">
      <c r="A410" s="66" t="s">
        <v>12</v>
      </c>
      <c r="B410" s="66" t="s">
        <v>23</v>
      </c>
      <c r="C410" s="66" t="s">
        <v>10</v>
      </c>
      <c r="D410" s="66" t="s">
        <v>322</v>
      </c>
      <c r="E410" s="87">
        <f>+IF(ISNUMBER(DATA!L662),DATA!L662,"n/a")</f>
        <v>3.6377889190233001</v>
      </c>
      <c r="F410" s="77">
        <f>+IF(ISNUMBER(DATA!M662),DATA!M662,"n/a")</f>
        <v>-1.5488078168696001E-3</v>
      </c>
      <c r="G410" s="87">
        <f>+IF(ISNUMBER(DATA!V662),DATA!V662,"n/a")</f>
        <v>3.73635596220472</v>
      </c>
      <c r="H410" s="77">
        <f>+IF(ISNUMBER(DATA!W662),DATA!W662,"n/a")</f>
        <v>-2.6800467735006401E-2</v>
      </c>
      <c r="I410" s="87">
        <f>+IF(ISNUMBER(DATA!AF662),DATA!AF662,"n/a")</f>
        <v>3.74030227011712</v>
      </c>
      <c r="J410" s="77">
        <f>+IF(ISNUMBER(DATA!AG662),DATA!AG662,"n/a")</f>
        <v>-3.5907057461445201E-2</v>
      </c>
      <c r="K410" s="87">
        <f>+IF(ISNUMBER(DATA!AP662),DATA!AP662,"n/a")</f>
        <v>3.7695097013821099</v>
      </c>
      <c r="L410" s="77">
        <f>+IF(ISNUMBER(DATA!AQ662),DATA!AQ662,"n/a")</f>
        <v>-3.3425595300392803E-2</v>
      </c>
      <c r="R410" s="66"/>
      <c r="S410" s="66"/>
      <c r="T410" s="66"/>
      <c r="U410" s="66"/>
      <c r="V410" s="66"/>
      <c r="W410" s="66"/>
      <c r="X410" s="66"/>
      <c r="Y410" s="66"/>
    </row>
    <row r="411" spans="1:25" x14ac:dyDescent="0.2">
      <c r="A411" s="66" t="s">
        <v>12</v>
      </c>
      <c r="B411" s="66" t="s">
        <v>23</v>
      </c>
      <c r="C411" s="66" t="s">
        <v>10</v>
      </c>
      <c r="D411" s="66" t="s">
        <v>323</v>
      </c>
      <c r="E411" s="87">
        <f>+IF(ISNUMBER(DATA!L663),DATA!L663,"n/a")</f>
        <v>3.5521065912208698</v>
      </c>
      <c r="F411" s="77">
        <f>+IF(ISNUMBER(DATA!M663),DATA!M663,"n/a")</f>
        <v>1.98460218666568E-2</v>
      </c>
      <c r="G411" s="87">
        <f>+IF(ISNUMBER(DATA!V663),DATA!V663,"n/a")</f>
        <v>3.6198754682043801</v>
      </c>
      <c r="H411" s="77">
        <f>+IF(ISNUMBER(DATA!W663),DATA!W663,"n/a")</f>
        <v>2.1647589721411401E-2</v>
      </c>
      <c r="I411" s="87">
        <f>+IF(ISNUMBER(DATA!AF663),DATA!AF663,"n/a")</f>
        <v>3.5941643203522702</v>
      </c>
      <c r="J411" s="77">
        <f>+IF(ISNUMBER(DATA!AG663),DATA!AG663,"n/a")</f>
        <v>7.8655156522450791E-3</v>
      </c>
      <c r="K411" s="87">
        <f>+IF(ISNUMBER(DATA!AP663),DATA!AP663,"n/a")</f>
        <v>3.5583517559544302</v>
      </c>
      <c r="L411" s="77">
        <f>+IF(ISNUMBER(DATA!AQ663),DATA!AQ663,"n/a")</f>
        <v>-3.88420554730478E-3</v>
      </c>
      <c r="R411" s="66"/>
      <c r="S411" s="66"/>
      <c r="T411" s="66"/>
      <c r="U411" s="66"/>
      <c r="V411" s="66"/>
      <c r="W411" s="66"/>
      <c r="X411" s="66"/>
      <c r="Y411" s="66"/>
    </row>
    <row r="412" spans="1:25" x14ac:dyDescent="0.2">
      <c r="A412" s="66" t="s">
        <v>12</v>
      </c>
      <c r="B412" s="66" t="s">
        <v>23</v>
      </c>
      <c r="C412" s="66" t="s">
        <v>10</v>
      </c>
      <c r="D412" s="66" t="s">
        <v>324</v>
      </c>
      <c r="E412" s="87">
        <f>+IF(ISNUMBER(DATA!L664),DATA!L664,"n/a")</f>
        <v>4.0580950161141596</v>
      </c>
      <c r="F412" s="77">
        <f>+IF(ISNUMBER(DATA!M664),DATA!M664,"n/a")</f>
        <v>4.2398562153850003E-2</v>
      </c>
      <c r="G412" s="87">
        <f>+IF(ISNUMBER(DATA!V664),DATA!V664,"n/a")</f>
        <v>4.0737584042946899</v>
      </c>
      <c r="H412" s="77">
        <f>+IF(ISNUMBER(DATA!W664),DATA!W664,"n/a")</f>
        <v>4.7848359606014898E-2</v>
      </c>
      <c r="I412" s="87">
        <f>+IF(ISNUMBER(DATA!AF664),DATA!AF664,"n/a")</f>
        <v>4.0460101032924403</v>
      </c>
      <c r="J412" s="77">
        <f>+IF(ISNUMBER(DATA!AG664),DATA!AG664,"n/a")</f>
        <v>3.2285731299106703E-2</v>
      </c>
      <c r="K412" s="87">
        <f>+IF(ISNUMBER(DATA!AP664),DATA!AP664,"n/a")</f>
        <v>3.9139192211303002</v>
      </c>
      <c r="L412" s="77">
        <f>+IF(ISNUMBER(DATA!AQ664),DATA!AQ664,"n/a")</f>
        <v>8.0788340014965893E-3</v>
      </c>
      <c r="R412" s="66"/>
      <c r="S412" s="66"/>
      <c r="T412" s="66"/>
      <c r="U412" s="66"/>
      <c r="V412" s="66"/>
      <c r="W412" s="66"/>
      <c r="X412" s="66"/>
      <c r="Y412" s="66"/>
    </row>
    <row r="413" spans="1:25" x14ac:dyDescent="0.2">
      <c r="A413" s="66" t="s">
        <v>12</v>
      </c>
      <c r="B413" s="66" t="s">
        <v>23</v>
      </c>
      <c r="C413" s="66" t="s">
        <v>10</v>
      </c>
      <c r="D413" s="66" t="s">
        <v>325</v>
      </c>
      <c r="E413" s="87">
        <f>+IF(ISNUMBER(DATA!L665),DATA!L665,"n/a")</f>
        <v>3.80674335215594</v>
      </c>
      <c r="F413" s="77">
        <f>+IF(ISNUMBER(DATA!M665),DATA!M665,"n/a")</f>
        <v>-1.1669491791199299E-2</v>
      </c>
      <c r="G413" s="87">
        <f>+IF(ISNUMBER(DATA!V665),DATA!V665,"n/a")</f>
        <v>3.7726327949642902</v>
      </c>
      <c r="H413" s="77">
        <f>+IF(ISNUMBER(DATA!W665),DATA!W665,"n/a")</f>
        <v>-1.2955637440558001E-2</v>
      </c>
      <c r="I413" s="87">
        <f>+IF(ISNUMBER(DATA!AF665),DATA!AF665,"n/a")</f>
        <v>3.7764045507094499</v>
      </c>
      <c r="J413" s="77">
        <f>+IF(ISNUMBER(DATA!AG665),DATA!AG665,"n/a")</f>
        <v>3.1263354726431898E-3</v>
      </c>
      <c r="K413" s="87">
        <f>+IF(ISNUMBER(DATA!AP665),DATA!AP665,"n/a")</f>
        <v>3.7570618125769299</v>
      </c>
      <c r="L413" s="77">
        <f>+IF(ISNUMBER(DATA!AQ665),DATA!AQ665,"n/a")</f>
        <v>1.16853140631769E-3</v>
      </c>
      <c r="R413" s="66"/>
      <c r="S413" s="66"/>
      <c r="T413" s="66"/>
      <c r="U413" s="66"/>
      <c r="V413" s="66"/>
      <c r="W413" s="66"/>
      <c r="X413" s="66"/>
      <c r="Y413" s="66"/>
    </row>
    <row r="414" spans="1:25" x14ac:dyDescent="0.2">
      <c r="A414" s="66" t="s">
        <v>12</v>
      </c>
      <c r="B414" s="66" t="s">
        <v>23</v>
      </c>
      <c r="C414" s="66" t="s">
        <v>10</v>
      </c>
      <c r="D414" s="66" t="s">
        <v>326</v>
      </c>
      <c r="E414" s="87">
        <f>+IF(ISNUMBER(DATA!L666),DATA!L666,"n/a")</f>
        <v>3.9469220745138802</v>
      </c>
      <c r="F414" s="77">
        <f>+IF(ISNUMBER(DATA!M666),DATA!M666,"n/a")</f>
        <v>4.4716780657909202E-3</v>
      </c>
      <c r="G414" s="87">
        <f>+IF(ISNUMBER(DATA!V666),DATA!V666,"n/a")</f>
        <v>3.9588863256997899</v>
      </c>
      <c r="H414" s="77">
        <f>+IF(ISNUMBER(DATA!W666),DATA!W666,"n/a")</f>
        <v>-4.4891274254522696E-3</v>
      </c>
      <c r="I414" s="87">
        <f>+IF(ISNUMBER(DATA!AF666),DATA!AF666,"n/a")</f>
        <v>3.9332813757813301</v>
      </c>
      <c r="J414" s="77">
        <f>+IF(ISNUMBER(DATA!AG666),DATA!AG666,"n/a")</f>
        <v>-1.3897033772111799E-2</v>
      </c>
      <c r="K414" s="87">
        <f>+IF(ISNUMBER(DATA!AP666),DATA!AP666,"n/a")</f>
        <v>3.9147597022099498</v>
      </c>
      <c r="L414" s="77">
        <f>+IF(ISNUMBER(DATA!AQ666),DATA!AQ666,"n/a")</f>
        <v>-3.4532145741535798E-2</v>
      </c>
      <c r="R414" s="66"/>
      <c r="S414" s="66"/>
      <c r="T414" s="66"/>
      <c r="U414" s="66"/>
      <c r="V414" s="66"/>
      <c r="W414" s="66"/>
      <c r="X414" s="66"/>
      <c r="Y414" s="66"/>
    </row>
    <row r="415" spans="1:25" x14ac:dyDescent="0.2">
      <c r="A415" s="66" t="s">
        <v>12</v>
      </c>
      <c r="B415" s="66" t="s">
        <v>23</v>
      </c>
      <c r="C415" s="66" t="s">
        <v>10</v>
      </c>
      <c r="D415" s="66" t="s">
        <v>327</v>
      </c>
      <c r="E415" s="87">
        <f>+IF(ISNUMBER(DATA!L667),DATA!L667,"n/a")</f>
        <v>3.8235734977363398</v>
      </c>
      <c r="F415" s="77">
        <f>+IF(ISNUMBER(DATA!M667),DATA!M667,"n/a")</f>
        <v>7.9286623308786095E-5</v>
      </c>
      <c r="G415" s="87">
        <f>+IF(ISNUMBER(DATA!V667),DATA!V667,"n/a")</f>
        <v>3.8699809616310499</v>
      </c>
      <c r="H415" s="77">
        <f>+IF(ISNUMBER(DATA!W667),DATA!W667,"n/a")</f>
        <v>1.01622028542055E-3</v>
      </c>
      <c r="I415" s="87">
        <f>+IF(ISNUMBER(DATA!AF667),DATA!AF667,"n/a")</f>
        <v>3.86969934858269</v>
      </c>
      <c r="J415" s="77">
        <f>+IF(ISNUMBER(DATA!AG667),DATA!AG667,"n/a")</f>
        <v>8.4308439326236399E-4</v>
      </c>
      <c r="K415" s="87">
        <f>+IF(ISNUMBER(DATA!AP667),DATA!AP667,"n/a")</f>
        <v>3.8481100699267201</v>
      </c>
      <c r="L415" s="77">
        <f>+IF(ISNUMBER(DATA!AQ667),DATA!AQ667,"n/a")</f>
        <v>-9.8670181613127392E-3</v>
      </c>
      <c r="R415" s="66"/>
      <c r="S415" s="66"/>
      <c r="T415" s="66"/>
      <c r="U415" s="66"/>
      <c r="V415" s="66"/>
      <c r="W415" s="66"/>
      <c r="X415" s="66"/>
      <c r="Y415" s="66"/>
    </row>
    <row r="416" spans="1:25" x14ac:dyDescent="0.2">
      <c r="E416" s="88"/>
      <c r="F416" s="77"/>
      <c r="G416" s="89"/>
      <c r="H416" s="77"/>
      <c r="I416" s="89"/>
      <c r="J416" s="82"/>
      <c r="K416" s="89"/>
      <c r="L416" s="77"/>
      <c r="R416" s="66"/>
      <c r="S416" s="66"/>
      <c r="T416" s="66"/>
      <c r="U416" s="66"/>
      <c r="V416" s="66"/>
      <c r="W416" s="66"/>
      <c r="X416" s="66"/>
      <c r="Y416" s="66"/>
    </row>
    <row r="417" spans="1:25" x14ac:dyDescent="0.2">
      <c r="A417" s="66" t="s">
        <v>12</v>
      </c>
      <c r="B417" s="66" t="s">
        <v>23</v>
      </c>
      <c r="C417" s="66" t="s">
        <v>26</v>
      </c>
      <c r="D417" s="66" t="s">
        <v>319</v>
      </c>
      <c r="E417" s="87">
        <f>+IF(ISNUMBER(DATA!N659),DATA!N659,"n/a")</f>
        <v>2.5299767830032298</v>
      </c>
      <c r="F417" s="77">
        <f>+IF(ISNUMBER(DATA!O659),DATA!O659,"n/a")</f>
        <v>2.4938266112596599E-2</v>
      </c>
      <c r="G417" s="87">
        <f>+IF(ISNUMBER(DATA!X659),DATA!X659,"n/a")</f>
        <v>2.5720050358972899</v>
      </c>
      <c r="H417" s="77">
        <f>+IF(ISNUMBER(DATA!Y659),DATA!Y659,"n/a")</f>
        <v>4.6799169307845702E-2</v>
      </c>
      <c r="I417" s="87">
        <f>+IF(ISNUMBER(DATA!AH659),DATA!AH659,"n/a")</f>
        <v>2.5535071792158299</v>
      </c>
      <c r="J417" s="77">
        <f>+IF(ISNUMBER(DATA!AI659),DATA!AI659,"n/a")</f>
        <v>5.62893357638619E-2</v>
      </c>
      <c r="K417" s="87">
        <f>+IF(ISNUMBER(DATA!AR659),DATA!AR659,"n/a")</f>
        <v>2.4980426708562602</v>
      </c>
      <c r="L417" s="77">
        <f>+IF(ISNUMBER(DATA!AS659),DATA!AS659,"n/a")</f>
        <v>2.48995566159665E-2</v>
      </c>
      <c r="R417" s="66"/>
      <c r="S417" s="66"/>
      <c r="T417" s="66"/>
      <c r="U417" s="66"/>
      <c r="V417" s="66"/>
      <c r="W417" s="66"/>
      <c r="X417" s="66"/>
      <c r="Y417" s="66"/>
    </row>
    <row r="418" spans="1:25" x14ac:dyDescent="0.2">
      <c r="A418" s="66" t="s">
        <v>12</v>
      </c>
      <c r="B418" s="66" t="s">
        <v>23</v>
      </c>
      <c r="C418" s="66" t="s">
        <v>26</v>
      </c>
      <c r="D418" s="66" t="s">
        <v>320</v>
      </c>
      <c r="E418" s="87">
        <f>+IF(ISNUMBER(DATA!N660),DATA!N660,"n/a")</f>
        <v>2.17735350890197</v>
      </c>
      <c r="F418" s="77">
        <f>+IF(ISNUMBER(DATA!O660),DATA!O660,"n/a")</f>
        <v>8.5343688032777004E-2</v>
      </c>
      <c r="G418" s="87">
        <f>+IF(ISNUMBER(DATA!X660),DATA!X660,"n/a")</f>
        <v>2.1945998799356699</v>
      </c>
      <c r="H418" s="77">
        <f>+IF(ISNUMBER(DATA!Y660),DATA!Y660,"n/a")</f>
        <v>8.2306703138372003E-2</v>
      </c>
      <c r="I418" s="87">
        <f>+IF(ISNUMBER(DATA!AH660),DATA!AH660,"n/a")</f>
        <v>2.1741728392687198</v>
      </c>
      <c r="J418" s="77">
        <f>+IF(ISNUMBER(DATA!AI660),DATA!AI660,"n/a")</f>
        <v>6.7958523146271696E-2</v>
      </c>
      <c r="K418" s="87">
        <f>+IF(ISNUMBER(DATA!AR660),DATA!AR660,"n/a")</f>
        <v>2.1609620414621702</v>
      </c>
      <c r="L418" s="77">
        <f>+IF(ISNUMBER(DATA!AS660),DATA!AS660,"n/a")</f>
        <v>5.9262183893079301E-2</v>
      </c>
      <c r="R418" s="66"/>
      <c r="S418" s="66"/>
      <c r="T418" s="66"/>
      <c r="U418" s="66"/>
      <c r="V418" s="66"/>
      <c r="W418" s="66"/>
      <c r="X418" s="66"/>
      <c r="Y418" s="66"/>
    </row>
    <row r="419" spans="1:25" x14ac:dyDescent="0.2">
      <c r="A419" s="66" t="s">
        <v>12</v>
      </c>
      <c r="B419" s="66" t="s">
        <v>23</v>
      </c>
      <c r="C419" s="66" t="s">
        <v>26</v>
      </c>
      <c r="D419" s="66" t="s">
        <v>321</v>
      </c>
      <c r="E419" s="87">
        <f>+IF(ISNUMBER(DATA!N661),DATA!N661,"n/a")</f>
        <v>2.08484857514234</v>
      </c>
      <c r="F419" s="77">
        <f>+IF(ISNUMBER(DATA!O661),DATA!O661,"n/a")</f>
        <v>2.7257627013797001E-2</v>
      </c>
      <c r="G419" s="87">
        <f>+IF(ISNUMBER(DATA!X661),DATA!X661,"n/a")</f>
        <v>2.09985059603782</v>
      </c>
      <c r="H419" s="77">
        <f>+IF(ISNUMBER(DATA!Y661),DATA!Y661,"n/a")</f>
        <v>2.42409309516711E-2</v>
      </c>
      <c r="I419" s="87">
        <f>+IF(ISNUMBER(DATA!AH661),DATA!AH661,"n/a")</f>
        <v>2.0997454588800699</v>
      </c>
      <c r="J419" s="77">
        <f>+IF(ISNUMBER(DATA!AI661),DATA!AI661,"n/a")</f>
        <v>2.9683770367500199E-2</v>
      </c>
      <c r="K419" s="87">
        <f>+IF(ISNUMBER(DATA!AR661),DATA!AR661,"n/a")</f>
        <v>2.0948412106905501</v>
      </c>
      <c r="L419" s="77">
        <f>+IF(ISNUMBER(DATA!AS661),DATA!AS661,"n/a")</f>
        <v>2.3064507876313901E-2</v>
      </c>
      <c r="R419" s="66"/>
      <c r="S419" s="66"/>
      <c r="T419" s="66"/>
      <c r="U419" s="66"/>
      <c r="V419" s="66"/>
      <c r="W419" s="66"/>
      <c r="X419" s="66"/>
      <c r="Y419" s="66"/>
    </row>
    <row r="420" spans="1:25" x14ac:dyDescent="0.2">
      <c r="A420" s="66" t="s">
        <v>12</v>
      </c>
      <c r="B420" s="66" t="s">
        <v>23</v>
      </c>
      <c r="C420" s="66" t="s">
        <v>26</v>
      </c>
      <c r="D420" s="66" t="s">
        <v>322</v>
      </c>
      <c r="E420" s="87">
        <f>+IF(ISNUMBER(DATA!N662),DATA!N662,"n/a")</f>
        <v>1.98504312403987</v>
      </c>
      <c r="F420" s="77">
        <f>+IF(ISNUMBER(DATA!O662),DATA!O662,"n/a")</f>
        <v>-3.1787782566699799E-2</v>
      </c>
      <c r="G420" s="87">
        <f>+IF(ISNUMBER(DATA!X662),DATA!X662,"n/a")</f>
        <v>2.0556964223686802</v>
      </c>
      <c r="H420" s="77">
        <f>+IF(ISNUMBER(DATA!Y662),DATA!Y662,"n/a")</f>
        <v>-3.3048931604481503E-2</v>
      </c>
      <c r="I420" s="87">
        <f>+IF(ISNUMBER(DATA!AH662),DATA!AH662,"n/a")</f>
        <v>2.06627451435432</v>
      </c>
      <c r="J420" s="77">
        <f>+IF(ISNUMBER(DATA!AI662),DATA!AI662,"n/a")</f>
        <v>-3.99855573898064E-2</v>
      </c>
      <c r="K420" s="87">
        <f>+IF(ISNUMBER(DATA!AR662),DATA!AR662,"n/a")</f>
        <v>2.0897070877430801</v>
      </c>
      <c r="L420" s="77">
        <f>+IF(ISNUMBER(DATA!AS662),DATA!AS662,"n/a")</f>
        <v>-3.36936945988901E-2</v>
      </c>
      <c r="R420" s="66"/>
      <c r="S420" s="66"/>
      <c r="T420" s="66"/>
      <c r="U420" s="66"/>
      <c r="V420" s="66"/>
      <c r="W420" s="66"/>
      <c r="X420" s="66"/>
      <c r="Y420" s="66"/>
    </row>
    <row r="421" spans="1:25" x14ac:dyDescent="0.2">
      <c r="A421" s="66" t="s">
        <v>12</v>
      </c>
      <c r="B421" s="66" t="s">
        <v>23</v>
      </c>
      <c r="C421" s="66" t="s">
        <v>26</v>
      </c>
      <c r="D421" s="66" t="s">
        <v>323</v>
      </c>
      <c r="E421" s="87">
        <f>+IF(ISNUMBER(DATA!N663),DATA!N663,"n/a")</f>
        <v>2.2775023380498598</v>
      </c>
      <c r="F421" s="77">
        <f>+IF(ISNUMBER(DATA!O663),DATA!O663,"n/a")</f>
        <v>4.2856143703361001E-2</v>
      </c>
      <c r="G421" s="87">
        <f>+IF(ISNUMBER(DATA!X663),DATA!X663,"n/a")</f>
        <v>2.3131687028092802</v>
      </c>
      <c r="H421" s="77">
        <f>+IF(ISNUMBER(DATA!Y663),DATA!Y663,"n/a")</f>
        <v>3.5785064704120802E-2</v>
      </c>
      <c r="I421" s="87">
        <f>+IF(ISNUMBER(DATA!AH663),DATA!AH663,"n/a")</f>
        <v>2.2878451700467202</v>
      </c>
      <c r="J421" s="77">
        <f>+IF(ISNUMBER(DATA!AI663),DATA!AI663,"n/a")</f>
        <v>2.5638458773759101E-2</v>
      </c>
      <c r="K421" s="87">
        <f>+IF(ISNUMBER(DATA!AR663),DATA!AR663,"n/a")</f>
        <v>2.2669589511758299</v>
      </c>
      <c r="L421" s="77">
        <f>+IF(ISNUMBER(DATA!AS663),DATA!AS663,"n/a")</f>
        <v>2.75912306531205E-2</v>
      </c>
      <c r="R421" s="66"/>
      <c r="S421" s="66"/>
      <c r="T421" s="66"/>
      <c r="U421" s="66"/>
      <c r="V421" s="66"/>
      <c r="W421" s="66"/>
      <c r="X421" s="66"/>
      <c r="Y421" s="66"/>
    </row>
    <row r="422" spans="1:25" x14ac:dyDescent="0.2">
      <c r="A422" s="66" t="s">
        <v>12</v>
      </c>
      <c r="B422" s="66" t="s">
        <v>23</v>
      </c>
      <c r="C422" s="66" t="s">
        <v>26</v>
      </c>
      <c r="D422" s="66" t="s">
        <v>324</v>
      </c>
      <c r="E422" s="87">
        <f>+IF(ISNUMBER(DATA!N664),DATA!N664,"n/a")</f>
        <v>2.53030914015415</v>
      </c>
      <c r="F422" s="77">
        <f>+IF(ISNUMBER(DATA!O664),DATA!O664,"n/a")</f>
        <v>0.1066623586622</v>
      </c>
      <c r="G422" s="87">
        <f>+IF(ISNUMBER(DATA!X664),DATA!X664,"n/a")</f>
        <v>2.5389064174148799</v>
      </c>
      <c r="H422" s="77">
        <f>+IF(ISNUMBER(DATA!Y664),DATA!Y664,"n/a")</f>
        <v>9.5936222175255506E-2</v>
      </c>
      <c r="I422" s="87">
        <f>+IF(ISNUMBER(DATA!AH664),DATA!AH664,"n/a")</f>
        <v>2.5057746023712801</v>
      </c>
      <c r="J422" s="77">
        <f>+IF(ISNUMBER(DATA!AI664),DATA!AI664,"n/a")</f>
        <v>6.3764622086480996E-2</v>
      </c>
      <c r="K422" s="87">
        <f>+IF(ISNUMBER(DATA!AR664),DATA!AR664,"n/a")</f>
        <v>2.4081845767847501</v>
      </c>
      <c r="L422" s="77">
        <f>+IF(ISNUMBER(DATA!AS664),DATA!AS664,"n/a")</f>
        <v>2.51303311763054E-2</v>
      </c>
      <c r="R422" s="66"/>
      <c r="S422" s="66"/>
      <c r="T422" s="66"/>
      <c r="U422" s="66"/>
      <c r="V422" s="66"/>
      <c r="W422" s="66"/>
      <c r="X422" s="66"/>
      <c r="Y422" s="66"/>
    </row>
    <row r="423" spans="1:25" x14ac:dyDescent="0.2">
      <c r="A423" s="66" t="s">
        <v>12</v>
      </c>
      <c r="B423" s="66" t="s">
        <v>23</v>
      </c>
      <c r="C423" s="66" t="s">
        <v>26</v>
      </c>
      <c r="D423" s="66" t="s">
        <v>325</v>
      </c>
      <c r="E423" s="87">
        <f>+IF(ISNUMBER(DATA!N665),DATA!N665,"n/a")</f>
        <v>2.2628599561718499</v>
      </c>
      <c r="F423" s="77">
        <f>+IF(ISNUMBER(DATA!O665),DATA!O665,"n/a")</f>
        <v>5.2872580851189297E-3</v>
      </c>
      <c r="G423" s="87">
        <f>+IF(ISNUMBER(DATA!X665),DATA!X665,"n/a")</f>
        <v>2.2424846033890899</v>
      </c>
      <c r="H423" s="77">
        <f>+IF(ISNUMBER(DATA!Y665),DATA!Y665,"n/a")</f>
        <v>1.00392114501873E-2</v>
      </c>
      <c r="I423" s="87">
        <f>+IF(ISNUMBER(DATA!AH665),DATA!AH665,"n/a")</f>
        <v>2.24920073394409</v>
      </c>
      <c r="J423" s="77">
        <f>+IF(ISNUMBER(DATA!AI665),DATA!AI665,"n/a")</f>
        <v>2.6091277664841799E-2</v>
      </c>
      <c r="K423" s="87">
        <f>+IF(ISNUMBER(DATA!AR665),DATA!AR665,"n/a")</f>
        <v>2.2254935069524602</v>
      </c>
      <c r="L423" s="77">
        <f>+IF(ISNUMBER(DATA!AS665),DATA!AS665,"n/a")</f>
        <v>2.2183818701125201E-2</v>
      </c>
      <c r="R423" s="66"/>
      <c r="S423" s="66"/>
      <c r="T423" s="66"/>
      <c r="U423" s="66"/>
      <c r="V423" s="66"/>
      <c r="W423" s="66"/>
      <c r="X423" s="66"/>
      <c r="Y423" s="66"/>
    </row>
    <row r="424" spans="1:25" x14ac:dyDescent="0.2">
      <c r="A424" s="66" t="s">
        <v>12</v>
      </c>
      <c r="B424" s="66" t="s">
        <v>23</v>
      </c>
      <c r="C424" s="66" t="s">
        <v>26</v>
      </c>
      <c r="D424" s="66" t="s">
        <v>326</v>
      </c>
      <c r="E424" s="87">
        <f>+IF(ISNUMBER(DATA!N666),DATA!N666,"n/a")</f>
        <v>2.2980324977837001</v>
      </c>
      <c r="F424" s="77">
        <f>+IF(ISNUMBER(DATA!O666),DATA!O666,"n/a")</f>
        <v>6.3261190270690895E-2</v>
      </c>
      <c r="G424" s="87">
        <f>+IF(ISNUMBER(DATA!X666),DATA!X666,"n/a")</f>
        <v>2.3014631211618402</v>
      </c>
      <c r="H424" s="77">
        <f>+IF(ISNUMBER(DATA!Y666),DATA!Y666,"n/a")</f>
        <v>5.6395124607278399E-2</v>
      </c>
      <c r="I424" s="87">
        <f>+IF(ISNUMBER(DATA!AH666),DATA!AH666,"n/a")</f>
        <v>2.27906376170893</v>
      </c>
      <c r="J424" s="77">
        <f>+IF(ISNUMBER(DATA!AI666),DATA!AI666,"n/a")</f>
        <v>4.5949727227549801E-2</v>
      </c>
      <c r="K424" s="87">
        <f>+IF(ISNUMBER(DATA!AR666),DATA!AR666,"n/a")</f>
        <v>2.2237489366755798</v>
      </c>
      <c r="L424" s="77">
        <f>+IF(ISNUMBER(DATA!AS666),DATA!AS666,"n/a")</f>
        <v>1.1679308887937201E-2</v>
      </c>
      <c r="R424" s="66"/>
      <c r="S424" s="66"/>
      <c r="T424" s="66"/>
      <c r="U424" s="66"/>
      <c r="V424" s="66"/>
      <c r="W424" s="66"/>
      <c r="X424" s="66"/>
      <c r="Y424" s="66"/>
    </row>
    <row r="425" spans="1:25" x14ac:dyDescent="0.2">
      <c r="A425" s="66" t="s">
        <v>12</v>
      </c>
      <c r="B425" s="66" t="s">
        <v>23</v>
      </c>
      <c r="C425" s="66" t="s">
        <v>26</v>
      </c>
      <c r="D425" s="66" t="s">
        <v>327</v>
      </c>
      <c r="E425" s="87">
        <f>+IF(ISNUMBER(DATA!N667),DATA!N667,"n/a")</f>
        <v>2.2338433698585098</v>
      </c>
      <c r="F425" s="77">
        <f>+IF(ISNUMBER(DATA!O667),DATA!O667,"n/a")</f>
        <v>3.2515645771515798E-2</v>
      </c>
      <c r="G425" s="87">
        <f>+IF(ISNUMBER(DATA!X667),DATA!X667,"n/a")</f>
        <v>2.2579835101911199</v>
      </c>
      <c r="H425" s="77">
        <f>+IF(ISNUMBER(DATA!Y667),DATA!Y667,"n/a")</f>
        <v>3.3367206363077002E-2</v>
      </c>
      <c r="I425" s="87">
        <f>+IF(ISNUMBER(DATA!AH667),DATA!AH667,"n/a")</f>
        <v>2.2496753092245698</v>
      </c>
      <c r="J425" s="77">
        <f>+IF(ISNUMBER(DATA!AI667),DATA!AI667,"n/a")</f>
        <v>2.9998797435519298E-2</v>
      </c>
      <c r="K425" s="87">
        <f>+IF(ISNUMBER(DATA!AR667),DATA!AR667,"n/a")</f>
        <v>2.2256507454713299</v>
      </c>
      <c r="L425" s="77">
        <f>+IF(ISNUMBER(DATA!AS667),DATA!AS667,"n/a")</f>
        <v>1.7716652603759001E-2</v>
      </c>
      <c r="R425" s="66"/>
      <c r="S425" s="66"/>
      <c r="T425" s="66"/>
      <c r="U425" s="66"/>
      <c r="V425" s="66"/>
      <c r="W425" s="66"/>
      <c r="X425" s="66"/>
      <c r="Y425" s="66"/>
    </row>
    <row r="426" spans="1:25" x14ac:dyDescent="0.2">
      <c r="E426" s="88"/>
      <c r="F426" s="77"/>
      <c r="G426" s="89"/>
      <c r="H426" s="77"/>
      <c r="I426" s="89"/>
      <c r="J426" s="82"/>
      <c r="K426" s="89"/>
      <c r="L426" s="77"/>
      <c r="R426" s="66"/>
      <c r="S426" s="66"/>
      <c r="T426" s="66"/>
      <c r="U426" s="66"/>
      <c r="V426" s="66"/>
      <c r="W426" s="66"/>
      <c r="X426" s="66"/>
      <c r="Y426" s="66"/>
    </row>
    <row r="427" spans="1:25" x14ac:dyDescent="0.2">
      <c r="A427" s="66" t="s">
        <v>12</v>
      </c>
      <c r="B427" s="66" t="s">
        <v>24</v>
      </c>
      <c r="C427" s="66" t="s">
        <v>0</v>
      </c>
      <c r="D427" s="66" t="s">
        <v>319</v>
      </c>
      <c r="E427" s="76">
        <f>+IF(ISNUMBER(DATA!F718),DATA!F718,"n/a")</f>
        <v>4188664.28</v>
      </c>
      <c r="F427" s="77">
        <f>+IF(ISNUMBER(DATA!G718),DATA!G718,"n/a")</f>
        <v>3.4350398740947703E-2</v>
      </c>
      <c r="G427" s="76">
        <f>+IF(ISNUMBER(DATA!P718),DATA!P718,"n/a")</f>
        <v>14183776.380000001</v>
      </c>
      <c r="H427" s="77">
        <f>+IF(ISNUMBER(DATA!Q718),DATA!Q718,"n/a")</f>
        <v>8.3146001065582301E-2</v>
      </c>
      <c r="I427" s="76">
        <f>+IF(ISNUMBER(DATA!Z718),DATA!Z718,"n/a")</f>
        <v>26529757.93</v>
      </c>
      <c r="J427" s="77">
        <f>+IF(ISNUMBER(DATA!AA718),DATA!AA718,"n/a")</f>
        <v>6.71757482546496E-2</v>
      </c>
      <c r="K427" s="76">
        <f>+IF(ISNUMBER(DATA!AJ718),DATA!AJ718,"n/a")</f>
        <v>50089908.789999999</v>
      </c>
      <c r="L427" s="77">
        <f>+IF(ISNUMBER(DATA!AK718),DATA!AK718,"n/a")</f>
        <v>5.6158724717320897E-2</v>
      </c>
      <c r="R427" s="66"/>
      <c r="S427" s="66"/>
      <c r="T427" s="66"/>
      <c r="U427" s="66"/>
      <c r="V427" s="66"/>
      <c r="W427" s="66"/>
      <c r="X427" s="66"/>
      <c r="Y427" s="66"/>
    </row>
    <row r="428" spans="1:25" x14ac:dyDescent="0.2">
      <c r="A428" s="66" t="s">
        <v>12</v>
      </c>
      <c r="B428" s="66" t="s">
        <v>24</v>
      </c>
      <c r="C428" s="66" t="s">
        <v>0</v>
      </c>
      <c r="D428" s="66" t="s">
        <v>320</v>
      </c>
      <c r="E428" s="76">
        <f>+IF(ISNUMBER(DATA!F719),DATA!F719,"n/a")</f>
        <v>4292376.72</v>
      </c>
      <c r="F428" s="77">
        <f>+IF(ISNUMBER(DATA!G719),DATA!G719,"n/a")</f>
        <v>4.2988688913845998E-3</v>
      </c>
      <c r="G428" s="76">
        <f>+IF(ISNUMBER(DATA!P719),DATA!P719,"n/a")</f>
        <v>14996014.789999999</v>
      </c>
      <c r="H428" s="77">
        <f>+IF(ISNUMBER(DATA!Q719),DATA!Q719,"n/a")</f>
        <v>2.7752227026229599E-2</v>
      </c>
      <c r="I428" s="76">
        <f>+IF(ISNUMBER(DATA!Z719),DATA!Z719,"n/a")</f>
        <v>27679497.07</v>
      </c>
      <c r="J428" s="77">
        <f>+IF(ISNUMBER(DATA!AA719),DATA!AA719,"n/a")</f>
        <v>-7.1546571109936501E-3</v>
      </c>
      <c r="K428" s="76">
        <f>+IF(ISNUMBER(DATA!AJ719),DATA!AJ719,"n/a")</f>
        <v>55708477.090000004</v>
      </c>
      <c r="L428" s="77">
        <f>+IF(ISNUMBER(DATA!AK719),DATA!AK719,"n/a")</f>
        <v>-2.3759216444334801E-3</v>
      </c>
      <c r="R428" s="66"/>
      <c r="S428" s="66"/>
      <c r="T428" s="66"/>
      <c r="U428" s="66"/>
      <c r="V428" s="66"/>
      <c r="W428" s="66"/>
      <c r="X428" s="66"/>
      <c r="Y428" s="66"/>
    </row>
    <row r="429" spans="1:25" x14ac:dyDescent="0.2">
      <c r="A429" s="66" t="s">
        <v>12</v>
      </c>
      <c r="B429" s="66" t="s">
        <v>24</v>
      </c>
      <c r="C429" s="66" t="s">
        <v>0</v>
      </c>
      <c r="D429" s="66" t="s">
        <v>321</v>
      </c>
      <c r="E429" s="76">
        <f>+IF(ISNUMBER(DATA!F720),DATA!F720,"n/a")</f>
        <v>3154178.56</v>
      </c>
      <c r="F429" s="77">
        <f>+IF(ISNUMBER(DATA!G720),DATA!G720,"n/a")</f>
        <v>-1.28389087553809E-2</v>
      </c>
      <c r="G429" s="76">
        <f>+IF(ISNUMBER(DATA!P720),DATA!P720,"n/a")</f>
        <v>10490383.99</v>
      </c>
      <c r="H429" s="77">
        <f>+IF(ISNUMBER(DATA!Q720),DATA!Q720,"n/a")</f>
        <v>2.0717776892359999E-2</v>
      </c>
      <c r="I429" s="76">
        <f>+IF(ISNUMBER(DATA!Z720),DATA!Z720,"n/a")</f>
        <v>19494866.989999998</v>
      </c>
      <c r="J429" s="77">
        <f>+IF(ISNUMBER(DATA!AA720),DATA!AA720,"n/a")</f>
        <v>-6.8784839826883703E-3</v>
      </c>
      <c r="K429" s="76">
        <f>+IF(ISNUMBER(DATA!AJ720),DATA!AJ720,"n/a")</f>
        <v>38284008.850000001</v>
      </c>
      <c r="L429" s="77">
        <f>+IF(ISNUMBER(DATA!AK720),DATA!AK720,"n/a")</f>
        <v>-1.1078067844382899E-2</v>
      </c>
      <c r="R429" s="66"/>
      <c r="S429" s="66"/>
      <c r="T429" s="66"/>
      <c r="U429" s="66"/>
      <c r="V429" s="66"/>
      <c r="W429" s="66"/>
      <c r="X429" s="66"/>
      <c r="Y429" s="66"/>
    </row>
    <row r="430" spans="1:25" x14ac:dyDescent="0.2">
      <c r="A430" s="66" t="s">
        <v>12</v>
      </c>
      <c r="B430" s="66" t="s">
        <v>24</v>
      </c>
      <c r="C430" s="66" t="s">
        <v>0</v>
      </c>
      <c r="D430" s="66" t="s">
        <v>322</v>
      </c>
      <c r="E430" s="76">
        <f>+IF(ISNUMBER(DATA!F721),DATA!F721,"n/a")</f>
        <v>7108560.4800000004</v>
      </c>
      <c r="F430" s="77">
        <f>+IF(ISNUMBER(DATA!G721),DATA!G721,"n/a")</f>
        <v>-2.8924748991136302E-2</v>
      </c>
      <c r="G430" s="76">
        <f>+IF(ISNUMBER(DATA!P721),DATA!P721,"n/a")</f>
        <v>27337677.829999998</v>
      </c>
      <c r="H430" s="77">
        <f>+IF(ISNUMBER(DATA!Q721),DATA!Q721,"n/a")</f>
        <v>8.1036729683866798E-2</v>
      </c>
      <c r="I430" s="76">
        <f>+IF(ISNUMBER(DATA!Z721),DATA!Z721,"n/a")</f>
        <v>48034033.780000001</v>
      </c>
      <c r="J430" s="77">
        <f>+IF(ISNUMBER(DATA!AA721),DATA!AA721,"n/a")</f>
        <v>6.4808662121855001E-3</v>
      </c>
      <c r="K430" s="76">
        <f>+IF(ISNUMBER(DATA!AJ721),DATA!AJ721,"n/a")</f>
        <v>90615540.930000007</v>
      </c>
      <c r="L430" s="77">
        <f>+IF(ISNUMBER(DATA!AK721),DATA!AK721,"n/a")</f>
        <v>2.5354239565650201E-2</v>
      </c>
      <c r="R430" s="66"/>
      <c r="S430" s="66"/>
      <c r="T430" s="66"/>
      <c r="U430" s="66"/>
      <c r="V430" s="66"/>
      <c r="W430" s="66"/>
      <c r="X430" s="66"/>
      <c r="Y430" s="66"/>
    </row>
    <row r="431" spans="1:25" x14ac:dyDescent="0.2">
      <c r="A431" s="66" t="s">
        <v>12</v>
      </c>
      <c r="B431" s="66" t="s">
        <v>24</v>
      </c>
      <c r="C431" s="66" t="s">
        <v>0</v>
      </c>
      <c r="D431" s="66" t="s">
        <v>323</v>
      </c>
      <c r="E431" s="76">
        <f>+IF(ISNUMBER(DATA!F722),DATA!F722,"n/a")</f>
        <v>2094558.1</v>
      </c>
      <c r="F431" s="77">
        <f>+IF(ISNUMBER(DATA!G722),DATA!G722,"n/a")</f>
        <v>-3.3160930868160403E-2</v>
      </c>
      <c r="G431" s="76">
        <f>+IF(ISNUMBER(DATA!P722),DATA!P722,"n/a")</f>
        <v>7545496.6699999999</v>
      </c>
      <c r="H431" s="77">
        <f>+IF(ISNUMBER(DATA!Q722),DATA!Q722,"n/a")</f>
        <v>5.3151584139166496E-3</v>
      </c>
      <c r="I431" s="76">
        <f>+IF(ISNUMBER(DATA!Z722),DATA!Z722,"n/a")</f>
        <v>14260182.369999999</v>
      </c>
      <c r="J431" s="77">
        <f>+IF(ISNUMBER(DATA!AA722),DATA!AA722,"n/a")</f>
        <v>1.05289527163945E-2</v>
      </c>
      <c r="K431" s="76">
        <f>+IF(ISNUMBER(DATA!AJ722),DATA!AJ722,"n/a")</f>
        <v>28264341.809999999</v>
      </c>
      <c r="L431" s="77">
        <f>+IF(ISNUMBER(DATA!AK722),DATA!AK722,"n/a")</f>
        <v>7.1101907067645399E-3</v>
      </c>
      <c r="R431" s="66"/>
      <c r="S431" s="66"/>
      <c r="T431" s="66"/>
      <c r="U431" s="66"/>
      <c r="V431" s="66"/>
      <c r="W431" s="66"/>
      <c r="X431" s="66"/>
      <c r="Y431" s="66"/>
    </row>
    <row r="432" spans="1:25" x14ac:dyDescent="0.2">
      <c r="A432" s="66" t="s">
        <v>12</v>
      </c>
      <c r="B432" s="66" t="s">
        <v>24</v>
      </c>
      <c r="C432" s="66" t="s">
        <v>0</v>
      </c>
      <c r="D432" s="66" t="s">
        <v>324</v>
      </c>
      <c r="E432" s="76">
        <f>+IF(ISNUMBER(DATA!F723),DATA!F723,"n/a")</f>
        <v>2939166.61</v>
      </c>
      <c r="F432" s="77">
        <f>+IF(ISNUMBER(DATA!G723),DATA!G723,"n/a")</f>
        <v>-4.4211259664621902E-2</v>
      </c>
      <c r="G432" s="76">
        <f>+IF(ISNUMBER(DATA!P723),DATA!P723,"n/a")</f>
        <v>9581484.5299999993</v>
      </c>
      <c r="H432" s="77">
        <f>+IF(ISNUMBER(DATA!Q723),DATA!Q723,"n/a")</f>
        <v>1.9041760095641101E-2</v>
      </c>
      <c r="I432" s="76">
        <f>+IF(ISNUMBER(DATA!Z723),DATA!Z723,"n/a")</f>
        <v>18327852.34</v>
      </c>
      <c r="J432" s="77">
        <f>+IF(ISNUMBER(DATA!AA723),DATA!AA723,"n/a")</f>
        <v>-1.1491841866191401E-2</v>
      </c>
      <c r="K432" s="76">
        <f>+IF(ISNUMBER(DATA!AJ723),DATA!AJ723,"n/a")</f>
        <v>37185624.950000003</v>
      </c>
      <c r="L432" s="77">
        <f>+IF(ISNUMBER(DATA!AK723),DATA!AK723,"n/a")</f>
        <v>-2.7509433197412201E-2</v>
      </c>
      <c r="R432" s="66"/>
      <c r="S432" s="66"/>
      <c r="T432" s="66"/>
      <c r="U432" s="66"/>
      <c r="V432" s="66"/>
      <c r="W432" s="66"/>
      <c r="X432" s="66"/>
      <c r="Y432" s="66"/>
    </row>
    <row r="433" spans="1:25" x14ac:dyDescent="0.2">
      <c r="A433" s="66" t="s">
        <v>12</v>
      </c>
      <c r="B433" s="66" t="s">
        <v>24</v>
      </c>
      <c r="C433" s="66" t="s">
        <v>0</v>
      </c>
      <c r="D433" s="66" t="s">
        <v>325</v>
      </c>
      <c r="E433" s="76">
        <f>+IF(ISNUMBER(DATA!F724),DATA!F724,"n/a")</f>
        <v>3535714.62</v>
      </c>
      <c r="F433" s="77">
        <f>+IF(ISNUMBER(DATA!G724),DATA!G724,"n/a")</f>
        <v>3.2610629985205301E-2</v>
      </c>
      <c r="G433" s="76">
        <f>+IF(ISNUMBER(DATA!P724),DATA!P724,"n/a")</f>
        <v>11314628.08</v>
      </c>
      <c r="H433" s="77">
        <f>+IF(ISNUMBER(DATA!Q724),DATA!Q724,"n/a")</f>
        <v>-6.86706543758303E-3</v>
      </c>
      <c r="I433" s="76">
        <f>+IF(ISNUMBER(DATA!Z724),DATA!Z724,"n/a")</f>
        <v>21194746.390000001</v>
      </c>
      <c r="J433" s="77">
        <f>+IF(ISNUMBER(DATA!AA724),DATA!AA724,"n/a")</f>
        <v>-9.5064414538975194E-3</v>
      </c>
      <c r="K433" s="76">
        <f>+IF(ISNUMBER(DATA!AJ724),DATA!AJ724,"n/a")</f>
        <v>40891796.149999999</v>
      </c>
      <c r="L433" s="77">
        <f>+IF(ISNUMBER(DATA!AK724),DATA!AK724,"n/a")</f>
        <v>-1.0356766327363201E-2</v>
      </c>
      <c r="R433" s="66"/>
      <c r="S433" s="66"/>
      <c r="T433" s="66"/>
      <c r="U433" s="66"/>
      <c r="V433" s="66"/>
      <c r="W433" s="66"/>
      <c r="X433" s="66"/>
      <c r="Y433" s="66"/>
    </row>
    <row r="434" spans="1:25" x14ac:dyDescent="0.2">
      <c r="A434" s="66" t="s">
        <v>12</v>
      </c>
      <c r="B434" s="66" t="s">
        <v>24</v>
      </c>
      <c r="C434" s="66" t="s">
        <v>0</v>
      </c>
      <c r="D434" s="66" t="s">
        <v>326</v>
      </c>
      <c r="E434" s="76">
        <f>+IF(ISNUMBER(DATA!F725),DATA!F725,"n/a")</f>
        <v>4428219.33</v>
      </c>
      <c r="F434" s="77">
        <f>+IF(ISNUMBER(DATA!G725),DATA!G725,"n/a")</f>
        <v>8.6419501070588694E-3</v>
      </c>
      <c r="G434" s="76">
        <f>+IF(ISNUMBER(DATA!P725),DATA!P725,"n/a")</f>
        <v>14706202.43</v>
      </c>
      <c r="H434" s="77">
        <f>+IF(ISNUMBER(DATA!Q725),DATA!Q725,"n/a")</f>
        <v>1.82252957644473E-2</v>
      </c>
      <c r="I434" s="76">
        <f>+IF(ISNUMBER(DATA!Z725),DATA!Z725,"n/a")</f>
        <v>27633455.16</v>
      </c>
      <c r="J434" s="77">
        <f>+IF(ISNUMBER(DATA!AA725),DATA!AA725,"n/a")</f>
        <v>-4.5576086928259801E-3</v>
      </c>
      <c r="K434" s="76">
        <f>+IF(ISNUMBER(DATA!AJ725),DATA!AJ725,"n/a")</f>
        <v>53822265.219999999</v>
      </c>
      <c r="L434" s="77">
        <f>+IF(ISNUMBER(DATA!AK725),DATA!AK725,"n/a")</f>
        <v>-1.1364541326441E-2</v>
      </c>
      <c r="R434" s="66"/>
      <c r="S434" s="66"/>
      <c r="T434" s="66"/>
      <c r="U434" s="66"/>
      <c r="V434" s="66"/>
      <c r="W434" s="66"/>
      <c r="X434" s="66"/>
      <c r="Y434" s="66"/>
    </row>
    <row r="435" spans="1:25" x14ac:dyDescent="0.2">
      <c r="A435" s="66" t="s">
        <v>12</v>
      </c>
      <c r="B435" s="66" t="s">
        <v>24</v>
      </c>
      <c r="C435" s="66" t="s">
        <v>0</v>
      </c>
      <c r="D435" s="66" t="s">
        <v>327</v>
      </c>
      <c r="E435" s="76">
        <f>+IF(ISNUMBER(DATA!F726),DATA!F726,"n/a")</f>
        <v>31741438.879999999</v>
      </c>
      <c r="F435" s="77">
        <f>+IF(ISNUMBER(DATA!G726),DATA!G726,"n/a")</f>
        <v>-4.8119522086751201E-3</v>
      </c>
      <c r="G435" s="76">
        <f>+IF(ISNUMBER(DATA!P726),DATA!P726,"n/a")</f>
        <v>110155664.77</v>
      </c>
      <c r="H435" s="77">
        <f>+IF(ISNUMBER(DATA!Q726),DATA!Q726,"n/a")</f>
        <v>3.9245608456625697E-2</v>
      </c>
      <c r="I435" s="76">
        <f>+IF(ISNUMBER(DATA!Z726),DATA!Z726,"n/a")</f>
        <v>203154392.38999999</v>
      </c>
      <c r="J435" s="77">
        <f>+IF(ISNUMBER(DATA!AA726),DATA!AA726,"n/a")</f>
        <v>6.1928217013301401E-3</v>
      </c>
      <c r="K435" s="76">
        <f>+IF(ISNUMBER(DATA!AJ726),DATA!AJ726,"n/a")</f>
        <v>394861964.29000002</v>
      </c>
      <c r="L435" s="77">
        <f>+IF(ISNUMBER(DATA!AK726),DATA!AK726,"n/a")</f>
        <v>6.2269489434218298E-3</v>
      </c>
      <c r="R435" s="66"/>
      <c r="S435" s="66"/>
      <c r="T435" s="66"/>
      <c r="U435" s="66"/>
      <c r="V435" s="66"/>
      <c r="W435" s="66"/>
      <c r="X435" s="66"/>
      <c r="Y435" s="66"/>
    </row>
    <row r="436" spans="1:25" x14ac:dyDescent="0.2">
      <c r="E436" s="80"/>
      <c r="F436" s="77"/>
      <c r="G436" s="81"/>
      <c r="H436" s="77"/>
      <c r="I436" s="81"/>
      <c r="J436" s="82"/>
      <c r="K436" s="81"/>
      <c r="L436" s="77"/>
      <c r="R436" s="66"/>
      <c r="S436" s="66"/>
      <c r="T436" s="66"/>
      <c r="U436" s="66"/>
      <c r="V436" s="66"/>
      <c r="W436" s="66"/>
      <c r="X436" s="66"/>
      <c r="Y436" s="66"/>
    </row>
    <row r="437" spans="1:25" x14ac:dyDescent="0.2">
      <c r="A437" s="66" t="s">
        <v>12</v>
      </c>
      <c r="B437" s="66" t="s">
        <v>24</v>
      </c>
      <c r="C437" s="66" t="s">
        <v>9</v>
      </c>
      <c r="D437" s="66" t="s">
        <v>319</v>
      </c>
      <c r="E437" s="86">
        <f>+IF(ISNUMBER(DATA!H718),DATA!H718,"n/a")</f>
        <v>1188494.8</v>
      </c>
      <c r="F437" s="77">
        <f>+IF(ISNUMBER(DATA!I718),DATA!I718,"n/a")</f>
        <v>7.1660379161018702E-4</v>
      </c>
      <c r="G437" s="86">
        <f>+IF(ISNUMBER(DATA!R718),DATA!R718,"n/a")</f>
        <v>3968591.82</v>
      </c>
      <c r="H437" s="77">
        <f>+IF(ISNUMBER(DATA!S718),DATA!S718,"n/a")</f>
        <v>3.6527204115548398E-2</v>
      </c>
      <c r="I437" s="86">
        <f>+IF(ISNUMBER(DATA!AB718),DATA!AB718,"n/a")</f>
        <v>7502235.0999999996</v>
      </c>
      <c r="J437" s="77">
        <f>+IF(ISNUMBER(DATA!AC718),DATA!AC718,"n/a")</f>
        <v>3.3539933218192E-2</v>
      </c>
      <c r="K437" s="86">
        <f>+IF(ISNUMBER(DATA!AL718),DATA!AL718,"n/a")</f>
        <v>14373394.039999999</v>
      </c>
      <c r="L437" s="77">
        <f>+IF(ISNUMBER(DATA!AM718),DATA!AM718,"n/a")</f>
        <v>4.3605621845566898E-2</v>
      </c>
      <c r="R437" s="66"/>
      <c r="S437" s="66"/>
      <c r="T437" s="66"/>
      <c r="U437" s="66"/>
      <c r="V437" s="66"/>
      <c r="W437" s="66"/>
      <c r="X437" s="66"/>
      <c r="Y437" s="66"/>
    </row>
    <row r="438" spans="1:25" x14ac:dyDescent="0.2">
      <c r="A438" s="66" t="s">
        <v>12</v>
      </c>
      <c r="B438" s="66" t="s">
        <v>24</v>
      </c>
      <c r="C438" s="66" t="s">
        <v>9</v>
      </c>
      <c r="D438" s="66" t="s">
        <v>320</v>
      </c>
      <c r="E438" s="86">
        <f>+IF(ISNUMBER(DATA!H719),DATA!H719,"n/a")</f>
        <v>1289181.72</v>
      </c>
      <c r="F438" s="77">
        <f>+IF(ISNUMBER(DATA!I719),DATA!I719,"n/a")</f>
        <v>4.02053206578823E-2</v>
      </c>
      <c r="G438" s="86">
        <f>+IF(ISNUMBER(DATA!R719),DATA!R719,"n/a")</f>
        <v>4481564.8899999997</v>
      </c>
      <c r="H438" s="77">
        <f>+IF(ISNUMBER(DATA!S719),DATA!S719,"n/a")</f>
        <v>3.2695176666019898E-2</v>
      </c>
      <c r="I438" s="86">
        <f>+IF(ISNUMBER(DATA!AB719),DATA!AB719,"n/a")</f>
        <v>8302331.3499999996</v>
      </c>
      <c r="J438" s="77">
        <f>+IF(ISNUMBER(DATA!AC719),DATA!AC719,"n/a")</f>
        <v>2.9669627834412E-3</v>
      </c>
      <c r="K438" s="86">
        <f>+IF(ISNUMBER(DATA!AL719),DATA!AL719,"n/a")</f>
        <v>16523641.539999999</v>
      </c>
      <c r="L438" s="77">
        <f>+IF(ISNUMBER(DATA!AM719),DATA!AM719,"n/a")</f>
        <v>-6.4316426700673597E-3</v>
      </c>
      <c r="R438" s="66"/>
      <c r="S438" s="66"/>
      <c r="T438" s="66"/>
      <c r="U438" s="66"/>
      <c r="V438" s="66"/>
      <c r="W438" s="66"/>
      <c r="X438" s="66"/>
      <c r="Y438" s="66"/>
    </row>
    <row r="439" spans="1:25" x14ac:dyDescent="0.2">
      <c r="A439" s="66" t="s">
        <v>12</v>
      </c>
      <c r="B439" s="66" t="s">
        <v>24</v>
      </c>
      <c r="C439" s="66" t="s">
        <v>9</v>
      </c>
      <c r="D439" s="66" t="s">
        <v>321</v>
      </c>
      <c r="E439" s="86">
        <f>+IF(ISNUMBER(DATA!H720),DATA!H720,"n/a")</f>
        <v>912562.53</v>
      </c>
      <c r="F439" s="77">
        <f>+IF(ISNUMBER(DATA!I720),DATA!I720,"n/a")</f>
        <v>-3.8522554968139798E-2</v>
      </c>
      <c r="G439" s="86">
        <f>+IF(ISNUMBER(DATA!R720),DATA!R720,"n/a")</f>
        <v>2980817.16</v>
      </c>
      <c r="H439" s="77">
        <f>+IF(ISNUMBER(DATA!S720),DATA!S720,"n/a")</f>
        <v>-6.7753207159604503E-3</v>
      </c>
      <c r="I439" s="86">
        <f>+IF(ISNUMBER(DATA!AB720),DATA!AB720,"n/a")</f>
        <v>5579085.1699999999</v>
      </c>
      <c r="J439" s="77">
        <f>+IF(ISNUMBER(DATA!AC720),DATA!AC720,"n/a")</f>
        <v>-2.3333308679250899E-2</v>
      </c>
      <c r="K439" s="86">
        <f>+IF(ISNUMBER(DATA!AL720),DATA!AL720,"n/a")</f>
        <v>10992073.109999999</v>
      </c>
      <c r="L439" s="77">
        <f>+IF(ISNUMBER(DATA!AM720),DATA!AM720,"n/a")</f>
        <v>-1.31532987985193E-2</v>
      </c>
      <c r="R439" s="66"/>
      <c r="S439" s="66"/>
      <c r="T439" s="66"/>
      <c r="U439" s="66"/>
      <c r="V439" s="66"/>
      <c r="W439" s="66"/>
      <c r="X439" s="66"/>
      <c r="Y439" s="66"/>
    </row>
    <row r="440" spans="1:25" x14ac:dyDescent="0.2">
      <c r="A440" s="66" t="s">
        <v>12</v>
      </c>
      <c r="B440" s="66" t="s">
        <v>24</v>
      </c>
      <c r="C440" s="66" t="s">
        <v>9</v>
      </c>
      <c r="D440" s="66" t="s">
        <v>322</v>
      </c>
      <c r="E440" s="86">
        <f>+IF(ISNUMBER(DATA!H721),DATA!H721,"n/a")</f>
        <v>2108906.29</v>
      </c>
      <c r="F440" s="77">
        <f>+IF(ISNUMBER(DATA!I721),DATA!I721,"n/a")</f>
        <v>-2.0635877508379499E-2</v>
      </c>
      <c r="G440" s="86">
        <f>+IF(ISNUMBER(DATA!R721),DATA!R721,"n/a")</f>
        <v>8283323.6299999999</v>
      </c>
      <c r="H440" s="77">
        <f>+IF(ISNUMBER(DATA!S721),DATA!S721,"n/a")</f>
        <v>0.12181770016938399</v>
      </c>
      <c r="I440" s="86">
        <f>+IF(ISNUMBER(DATA!AB721),DATA!AB721,"n/a")</f>
        <v>14507559.93</v>
      </c>
      <c r="J440" s="77">
        <f>+IF(ISNUMBER(DATA!AC721),DATA!AC721,"n/a")</f>
        <v>4.0081463274288798E-2</v>
      </c>
      <c r="K440" s="86">
        <f>+IF(ISNUMBER(DATA!AL721),DATA!AL721,"n/a")</f>
        <v>26906255.719999999</v>
      </c>
      <c r="L440" s="77">
        <f>+IF(ISNUMBER(DATA!AM721),DATA!AM721,"n/a")</f>
        <v>6.0452811309140098E-2</v>
      </c>
      <c r="R440" s="66"/>
      <c r="S440" s="66"/>
      <c r="T440" s="66"/>
      <c r="U440" s="66"/>
      <c r="V440" s="66"/>
      <c r="W440" s="66"/>
      <c r="X440" s="66"/>
      <c r="Y440" s="66"/>
    </row>
    <row r="441" spans="1:25" x14ac:dyDescent="0.2">
      <c r="A441" s="66" t="s">
        <v>12</v>
      </c>
      <c r="B441" s="66" t="s">
        <v>24</v>
      </c>
      <c r="C441" s="66" t="s">
        <v>9</v>
      </c>
      <c r="D441" s="66" t="s">
        <v>323</v>
      </c>
      <c r="E441" s="86">
        <f>+IF(ISNUMBER(DATA!H722),DATA!H722,"n/a")</f>
        <v>613627.01</v>
      </c>
      <c r="F441" s="77">
        <f>+IF(ISNUMBER(DATA!I722),DATA!I722,"n/a")</f>
        <v>-5.0528726694067001E-2</v>
      </c>
      <c r="G441" s="86">
        <f>+IF(ISNUMBER(DATA!R722),DATA!R722,"n/a")</f>
        <v>2294633.33</v>
      </c>
      <c r="H441" s="77">
        <f>+IF(ISNUMBER(DATA!S722),DATA!S722,"n/a")</f>
        <v>-3.8653811643376999E-3</v>
      </c>
      <c r="I441" s="86">
        <f>+IF(ISNUMBER(DATA!AB722),DATA!AB722,"n/a")</f>
        <v>4398021.6500000004</v>
      </c>
      <c r="J441" s="77">
        <f>+IF(ISNUMBER(DATA!AC722),DATA!AC722,"n/a")</f>
        <v>4.3971871652802502E-2</v>
      </c>
      <c r="K441" s="86">
        <f>+IF(ISNUMBER(DATA!AL722),DATA!AL722,"n/a")</f>
        <v>8632705.1999999993</v>
      </c>
      <c r="L441" s="77">
        <f>+IF(ISNUMBER(DATA!AM722),DATA!AM722,"n/a")</f>
        <v>1.6871991358443701E-2</v>
      </c>
      <c r="R441" s="66"/>
      <c r="S441" s="66"/>
      <c r="T441" s="66"/>
      <c r="U441" s="66"/>
      <c r="V441" s="66"/>
      <c r="W441" s="66"/>
      <c r="X441" s="66"/>
      <c r="Y441" s="66"/>
    </row>
    <row r="442" spans="1:25" x14ac:dyDescent="0.2">
      <c r="A442" s="66" t="s">
        <v>12</v>
      </c>
      <c r="B442" s="66" t="s">
        <v>24</v>
      </c>
      <c r="C442" s="66" t="s">
        <v>9</v>
      </c>
      <c r="D442" s="66" t="s">
        <v>324</v>
      </c>
      <c r="E442" s="86">
        <f>+IF(ISNUMBER(DATA!H723),DATA!H723,"n/a")</f>
        <v>796159.14</v>
      </c>
      <c r="F442" s="77">
        <f>+IF(ISNUMBER(DATA!I723),DATA!I723,"n/a")</f>
        <v>-7.3690881019283699E-2</v>
      </c>
      <c r="G442" s="86">
        <f>+IF(ISNUMBER(DATA!R723),DATA!R723,"n/a")</f>
        <v>2537955.0499999998</v>
      </c>
      <c r="H442" s="77">
        <f>+IF(ISNUMBER(DATA!S723),DATA!S723,"n/a")</f>
        <v>-2.9804939248849201E-2</v>
      </c>
      <c r="I442" s="86">
        <f>+IF(ISNUMBER(DATA!AB723),DATA!AB723,"n/a")</f>
        <v>4899473.54</v>
      </c>
      <c r="J442" s="77">
        <f>+IF(ISNUMBER(DATA!AC723),DATA!AC723,"n/a")</f>
        <v>-5.5704157435857597E-2</v>
      </c>
      <c r="K442" s="86">
        <f>+IF(ISNUMBER(DATA!AL723),DATA!AL723,"n/a")</f>
        <v>10164859.08</v>
      </c>
      <c r="L442" s="77">
        <f>+IF(ISNUMBER(DATA!AM723),DATA!AM723,"n/a")</f>
        <v>-5.8528166907626002E-2</v>
      </c>
      <c r="R442" s="66"/>
      <c r="S442" s="66"/>
      <c r="T442" s="66"/>
      <c r="U442" s="66"/>
      <c r="V442" s="66"/>
      <c r="W442" s="66"/>
      <c r="X442" s="66"/>
      <c r="Y442" s="66"/>
    </row>
    <row r="443" spans="1:25" x14ac:dyDescent="0.2">
      <c r="A443" s="66" t="s">
        <v>12</v>
      </c>
      <c r="B443" s="66" t="s">
        <v>24</v>
      </c>
      <c r="C443" s="66" t="s">
        <v>9</v>
      </c>
      <c r="D443" s="66" t="s">
        <v>325</v>
      </c>
      <c r="E443" s="86">
        <f>+IF(ISNUMBER(DATA!H724),DATA!H724,"n/a")</f>
        <v>990978.14</v>
      </c>
      <c r="F443" s="77">
        <f>+IF(ISNUMBER(DATA!I724),DATA!I724,"n/a")</f>
        <v>1.7267474908123401E-2</v>
      </c>
      <c r="G443" s="86">
        <f>+IF(ISNUMBER(DATA!R724),DATA!R724,"n/a")</f>
        <v>3151028.64</v>
      </c>
      <c r="H443" s="77">
        <f>+IF(ISNUMBER(DATA!S724),DATA!S724,"n/a")</f>
        <v>-3.4031653737798997E-2</v>
      </c>
      <c r="I443" s="86">
        <f>+IF(ISNUMBER(DATA!AB724),DATA!AB724,"n/a")</f>
        <v>5935150.1600000001</v>
      </c>
      <c r="J443" s="77">
        <f>+IF(ISNUMBER(DATA!AC724),DATA!AC724,"n/a")</f>
        <v>-2.9780895969099299E-2</v>
      </c>
      <c r="K443" s="86">
        <f>+IF(ISNUMBER(DATA!AL724),DATA!AL724,"n/a")</f>
        <v>11584939.18</v>
      </c>
      <c r="L443" s="77">
        <f>+IF(ISNUMBER(DATA!AM724),DATA!AM724,"n/a")</f>
        <v>-2.3243734154913102E-2</v>
      </c>
      <c r="R443" s="66"/>
      <c r="S443" s="66"/>
      <c r="T443" s="66"/>
      <c r="U443" s="66"/>
      <c r="V443" s="66"/>
      <c r="W443" s="66"/>
      <c r="X443" s="66"/>
      <c r="Y443" s="66"/>
    </row>
    <row r="444" spans="1:25" x14ac:dyDescent="0.2">
      <c r="A444" s="66" t="s">
        <v>12</v>
      </c>
      <c r="B444" s="66" t="s">
        <v>24</v>
      </c>
      <c r="C444" s="66" t="s">
        <v>9</v>
      </c>
      <c r="D444" s="66" t="s">
        <v>326</v>
      </c>
      <c r="E444" s="86">
        <f>+IF(ISNUMBER(DATA!H725),DATA!H725,"n/a")</f>
        <v>1206333.42</v>
      </c>
      <c r="F444" s="77">
        <f>+IF(ISNUMBER(DATA!I725),DATA!I725,"n/a")</f>
        <v>-1.27945903657052E-2</v>
      </c>
      <c r="G444" s="86">
        <f>+IF(ISNUMBER(DATA!R725),DATA!R725,"n/a")</f>
        <v>3995064.1</v>
      </c>
      <c r="H444" s="77">
        <f>+IF(ISNUMBER(DATA!S725),DATA!S725,"n/a")</f>
        <v>2.99768476951361E-3</v>
      </c>
      <c r="I444" s="86">
        <f>+IF(ISNUMBER(DATA!AB725),DATA!AB725,"n/a")</f>
        <v>7546366.1100000003</v>
      </c>
      <c r="J444" s="77">
        <f>+IF(ISNUMBER(DATA!AC725),DATA!AC725,"n/a")</f>
        <v>-1.2764412731965E-2</v>
      </c>
      <c r="K444" s="86">
        <f>+IF(ISNUMBER(DATA!AL725),DATA!AL725,"n/a")</f>
        <v>14849608.130000001</v>
      </c>
      <c r="L444" s="77">
        <f>+IF(ISNUMBER(DATA!AM725),DATA!AM725,"n/a")</f>
        <v>-5.1543969202138403E-3</v>
      </c>
      <c r="R444" s="66"/>
      <c r="S444" s="66"/>
      <c r="T444" s="66"/>
      <c r="U444" s="66"/>
      <c r="V444" s="66"/>
      <c r="W444" s="66"/>
      <c r="X444" s="66"/>
      <c r="Y444" s="66"/>
    </row>
    <row r="445" spans="1:25" x14ac:dyDescent="0.2">
      <c r="A445" s="66" t="s">
        <v>12</v>
      </c>
      <c r="B445" s="66" t="s">
        <v>24</v>
      </c>
      <c r="C445" s="66" t="s">
        <v>9</v>
      </c>
      <c r="D445" s="66" t="s">
        <v>327</v>
      </c>
      <c r="E445" s="86">
        <f>+IF(ISNUMBER(DATA!H726),DATA!H726,"n/a")</f>
        <v>9106243.0600000005</v>
      </c>
      <c r="F445" s="77">
        <f>+IF(ISNUMBER(DATA!I726),DATA!I726,"n/a")</f>
        <v>-1.3554360009911099E-2</v>
      </c>
      <c r="G445" s="86">
        <f>+IF(ISNUMBER(DATA!R726),DATA!R726,"n/a")</f>
        <v>31692978.609999999</v>
      </c>
      <c r="H445" s="77">
        <f>+IF(ISNUMBER(DATA!S726),DATA!S726,"n/a")</f>
        <v>3.1738521799385098E-2</v>
      </c>
      <c r="I445" s="86">
        <f>+IF(ISNUMBER(DATA!AB726),DATA!AB726,"n/a")</f>
        <v>58670222.399999999</v>
      </c>
      <c r="J445" s="77">
        <f>+IF(ISNUMBER(DATA!AC726),DATA!AC726,"n/a")</f>
        <v>5.3166451594747503E-3</v>
      </c>
      <c r="K445" s="86">
        <f>+IF(ISNUMBER(DATA!AL726),DATA!AL726,"n/a")</f>
        <v>114027474.15000001</v>
      </c>
      <c r="L445" s="77">
        <f>+IF(ISNUMBER(DATA!AM726),DATA!AM726,"n/a")</f>
        <v>9.2012694140604107E-3</v>
      </c>
      <c r="R445" s="66"/>
      <c r="S445" s="66"/>
      <c r="T445" s="66"/>
      <c r="U445" s="66"/>
      <c r="V445" s="66"/>
      <c r="W445" s="66"/>
      <c r="X445" s="66"/>
      <c r="Y445" s="66"/>
    </row>
    <row r="446" spans="1:25" x14ac:dyDescent="0.2">
      <c r="E446" s="80"/>
      <c r="F446" s="77"/>
      <c r="G446" s="81"/>
      <c r="H446" s="77"/>
      <c r="I446" s="81"/>
      <c r="J446" s="82"/>
      <c r="K446" s="81"/>
      <c r="L446" s="77"/>
      <c r="R446" s="66"/>
      <c r="S446" s="66"/>
      <c r="T446" s="66"/>
      <c r="U446" s="66"/>
      <c r="V446" s="66"/>
      <c r="W446" s="66"/>
      <c r="X446" s="66"/>
      <c r="Y446" s="66"/>
    </row>
    <row r="447" spans="1:25" x14ac:dyDescent="0.2">
      <c r="A447" s="66" t="s">
        <v>12</v>
      </c>
      <c r="B447" s="66" t="s">
        <v>24</v>
      </c>
      <c r="C447" s="66" t="s">
        <v>25</v>
      </c>
      <c r="D447" s="66" t="s">
        <v>319</v>
      </c>
      <c r="E447" s="86">
        <f>+IF(ISNUMBER(DATA!J718),DATA!J718,"n/a")</f>
        <v>1805474.26</v>
      </c>
      <c r="F447" s="77">
        <f>+IF(ISNUMBER(DATA!K718),DATA!K718,"n/a")</f>
        <v>8.535656961114E-3</v>
      </c>
      <c r="G447" s="86">
        <f>+IF(ISNUMBER(DATA!T718),DATA!T718,"n/a")</f>
        <v>5969607.75</v>
      </c>
      <c r="H447" s="77">
        <f>+IF(ISNUMBER(DATA!U718),DATA!U718,"n/a")</f>
        <v>4.5425696209424E-2</v>
      </c>
      <c r="I447" s="86">
        <f>+IF(ISNUMBER(DATA!AD718),DATA!AD718,"n/a")</f>
        <v>11263836</v>
      </c>
      <c r="J447" s="77">
        <f>+IF(ISNUMBER(DATA!AE718),DATA!AE718,"n/a")</f>
        <v>3.2316684250246398E-2</v>
      </c>
      <c r="K447" s="86">
        <f>+IF(ISNUMBER(DATA!AN718),DATA!AN718,"n/a")</f>
        <v>21642593.350000001</v>
      </c>
      <c r="L447" s="77">
        <f>+IF(ISNUMBER(DATA!AO718),DATA!AO718,"n/a")</f>
        <v>4.6103824222536498E-2</v>
      </c>
      <c r="R447" s="66"/>
      <c r="S447" s="66"/>
      <c r="T447" s="66"/>
      <c r="U447" s="66"/>
      <c r="V447" s="66"/>
      <c r="W447" s="66"/>
      <c r="X447" s="66"/>
      <c r="Y447" s="66"/>
    </row>
    <row r="448" spans="1:25" x14ac:dyDescent="0.2">
      <c r="A448" s="66" t="s">
        <v>12</v>
      </c>
      <c r="B448" s="66" t="s">
        <v>24</v>
      </c>
      <c r="C448" s="66" t="s">
        <v>25</v>
      </c>
      <c r="D448" s="66" t="s">
        <v>320</v>
      </c>
      <c r="E448" s="86">
        <f>+IF(ISNUMBER(DATA!J719),DATA!J719,"n/a")</f>
        <v>2049139.91</v>
      </c>
      <c r="F448" s="77">
        <f>+IF(ISNUMBER(DATA!K719),DATA!K719,"n/a")</f>
        <v>5.6965803620940197E-2</v>
      </c>
      <c r="G448" s="86">
        <f>+IF(ISNUMBER(DATA!T719),DATA!T719,"n/a")</f>
        <v>7094795.6799999997</v>
      </c>
      <c r="H448" s="77">
        <f>+IF(ISNUMBER(DATA!U719),DATA!U719,"n/a")</f>
        <v>3.0183117556487601E-2</v>
      </c>
      <c r="I448" s="86">
        <f>+IF(ISNUMBER(DATA!AD719),DATA!AD719,"n/a")</f>
        <v>13250144.560000001</v>
      </c>
      <c r="J448" s="77">
        <f>+IF(ISNUMBER(DATA!AE719),DATA!AE719,"n/a")</f>
        <v>-8.4540601862538405E-4</v>
      </c>
      <c r="K448" s="86">
        <f>+IF(ISNUMBER(DATA!AN719),DATA!AN719,"n/a")</f>
        <v>26298657.489999998</v>
      </c>
      <c r="L448" s="77">
        <f>+IF(ISNUMBER(DATA!AO719),DATA!AO719,"n/a")</f>
        <v>-1.25655766335516E-2</v>
      </c>
      <c r="R448" s="66"/>
      <c r="S448" s="66"/>
      <c r="T448" s="66"/>
      <c r="U448" s="66"/>
      <c r="V448" s="66"/>
      <c r="W448" s="66"/>
      <c r="X448" s="66"/>
      <c r="Y448" s="66"/>
    </row>
    <row r="449" spans="1:25" x14ac:dyDescent="0.2">
      <c r="A449" s="66" t="s">
        <v>12</v>
      </c>
      <c r="B449" s="66" t="s">
        <v>24</v>
      </c>
      <c r="C449" s="66" t="s">
        <v>25</v>
      </c>
      <c r="D449" s="66" t="s">
        <v>321</v>
      </c>
      <c r="E449" s="86">
        <f>+IF(ISNUMBER(DATA!J720),DATA!J720,"n/a")</f>
        <v>1460862.14</v>
      </c>
      <c r="F449" s="77">
        <f>+IF(ISNUMBER(DATA!K720),DATA!K720,"n/a")</f>
        <v>-2.7060753082485501E-2</v>
      </c>
      <c r="G449" s="86">
        <f>+IF(ISNUMBER(DATA!T720),DATA!T720,"n/a")</f>
        <v>4700638.62</v>
      </c>
      <c r="H449" s="77">
        <f>+IF(ISNUMBER(DATA!U720),DATA!U720,"n/a")</f>
        <v>8.3393495956162104E-5</v>
      </c>
      <c r="I449" s="86">
        <f>+IF(ISNUMBER(DATA!AD720),DATA!AD720,"n/a")</f>
        <v>8882381.3300000001</v>
      </c>
      <c r="J449" s="77">
        <f>+IF(ISNUMBER(DATA!AE720),DATA!AE720,"n/a")</f>
        <v>-2.0199541596616601E-2</v>
      </c>
      <c r="K449" s="86">
        <f>+IF(ISNUMBER(DATA!AN720),DATA!AN720,"n/a")</f>
        <v>17564292.5</v>
      </c>
      <c r="L449" s="77">
        <f>+IF(ISNUMBER(DATA!AO720),DATA!AO720,"n/a")</f>
        <v>-1.3838895537629899E-2</v>
      </c>
      <c r="R449" s="66"/>
      <c r="S449" s="66"/>
      <c r="T449" s="66"/>
      <c r="U449" s="66"/>
      <c r="V449" s="66"/>
      <c r="W449" s="66"/>
      <c r="X449" s="66"/>
      <c r="Y449" s="66"/>
    </row>
    <row r="450" spans="1:25" x14ac:dyDescent="0.2">
      <c r="A450" s="66" t="s">
        <v>12</v>
      </c>
      <c r="B450" s="66" t="s">
        <v>24</v>
      </c>
      <c r="C450" s="66" t="s">
        <v>25</v>
      </c>
      <c r="D450" s="66" t="s">
        <v>322</v>
      </c>
      <c r="E450" s="86">
        <f>+IF(ISNUMBER(DATA!J721),DATA!J721,"n/a")</f>
        <v>3222939.87</v>
      </c>
      <c r="F450" s="77">
        <f>+IF(ISNUMBER(DATA!K721),DATA!K721,"n/a")</f>
        <v>4.41499997779084E-4</v>
      </c>
      <c r="G450" s="86">
        <f>+IF(ISNUMBER(DATA!T721),DATA!T721,"n/a")</f>
        <v>11257750.630000001</v>
      </c>
      <c r="H450" s="77">
        <f>+IF(ISNUMBER(DATA!U721),DATA!U721,"n/a")</f>
        <v>6.9834874836748703E-2</v>
      </c>
      <c r="I450" s="86">
        <f>+IF(ISNUMBER(DATA!AD721),DATA!AD721,"n/a")</f>
        <v>20793259.059999999</v>
      </c>
      <c r="J450" s="77">
        <f>+IF(ISNUMBER(DATA!AE721),DATA!AE721,"n/a")</f>
        <v>3.1276721562501199E-2</v>
      </c>
      <c r="K450" s="86">
        <f>+IF(ISNUMBER(DATA!AN721),DATA!AN721,"n/a")</f>
        <v>39338840.57</v>
      </c>
      <c r="L450" s="77">
        <f>+IF(ISNUMBER(DATA!AO721),DATA!AO721,"n/a")</f>
        <v>3.9727767851943797E-2</v>
      </c>
      <c r="R450" s="66"/>
      <c r="S450" s="66"/>
      <c r="T450" s="66"/>
      <c r="U450" s="66"/>
      <c r="V450" s="66"/>
      <c r="W450" s="66"/>
      <c r="X450" s="66"/>
      <c r="Y450" s="66"/>
    </row>
    <row r="451" spans="1:25" x14ac:dyDescent="0.2">
      <c r="A451" s="66" t="s">
        <v>12</v>
      </c>
      <c r="B451" s="66" t="s">
        <v>24</v>
      </c>
      <c r="C451" s="66" t="s">
        <v>25</v>
      </c>
      <c r="D451" s="66" t="s">
        <v>323</v>
      </c>
      <c r="E451" s="86">
        <f>+IF(ISNUMBER(DATA!J722),DATA!J722,"n/a")</f>
        <v>1017309.25</v>
      </c>
      <c r="F451" s="77">
        <f>+IF(ISNUMBER(DATA!K722),DATA!K722,"n/a")</f>
        <v>-8.1222456680615202E-2</v>
      </c>
      <c r="G451" s="86">
        <f>+IF(ISNUMBER(DATA!T722),DATA!T722,"n/a")</f>
        <v>3912345.49</v>
      </c>
      <c r="H451" s="77">
        <f>+IF(ISNUMBER(DATA!U722),DATA!U722,"n/a")</f>
        <v>-9.3236844140269105E-3</v>
      </c>
      <c r="I451" s="86">
        <f>+IF(ISNUMBER(DATA!AD722),DATA!AD722,"n/a")</f>
        <v>7476499.3399999999</v>
      </c>
      <c r="J451" s="77">
        <f>+IF(ISNUMBER(DATA!AE722),DATA!AE722,"n/a")</f>
        <v>4.0938980200323903E-2</v>
      </c>
      <c r="K451" s="86">
        <f>+IF(ISNUMBER(DATA!AN722),DATA!AN722,"n/a")</f>
        <v>14641836.9</v>
      </c>
      <c r="L451" s="77">
        <f>+IF(ISNUMBER(DATA!AO722),DATA!AO722,"n/a")</f>
        <v>1.0245830426593199E-2</v>
      </c>
      <c r="R451" s="66"/>
      <c r="S451" s="66"/>
      <c r="T451" s="66"/>
      <c r="U451" s="66"/>
      <c r="V451" s="66"/>
      <c r="W451" s="66"/>
      <c r="X451" s="66"/>
      <c r="Y451" s="66"/>
    </row>
    <row r="452" spans="1:25" x14ac:dyDescent="0.2">
      <c r="A452" s="66" t="s">
        <v>12</v>
      </c>
      <c r="B452" s="66" t="s">
        <v>24</v>
      </c>
      <c r="C452" s="66" t="s">
        <v>25</v>
      </c>
      <c r="D452" s="66" t="s">
        <v>324</v>
      </c>
      <c r="E452" s="86">
        <f>+IF(ISNUMBER(DATA!J723),DATA!J723,"n/a")</f>
        <v>1275481.55</v>
      </c>
      <c r="F452" s="77">
        <f>+IF(ISNUMBER(DATA!K723),DATA!K723,"n/a")</f>
        <v>-3.9297047511120002E-2</v>
      </c>
      <c r="G452" s="86">
        <f>+IF(ISNUMBER(DATA!T723),DATA!T723,"n/a")</f>
        <v>4029861.13</v>
      </c>
      <c r="H452" s="77">
        <f>+IF(ISNUMBER(DATA!U723),DATA!U723,"n/a")</f>
        <v>-8.9286993351042603E-3</v>
      </c>
      <c r="I452" s="86">
        <f>+IF(ISNUMBER(DATA!AD723),DATA!AD723,"n/a")</f>
        <v>7802027.4500000002</v>
      </c>
      <c r="J452" s="77">
        <f>+IF(ISNUMBER(DATA!AE723),DATA!AE723,"n/a")</f>
        <v>-3.4326588561488597E-2</v>
      </c>
      <c r="K452" s="86">
        <f>+IF(ISNUMBER(DATA!AN723),DATA!AN723,"n/a")</f>
        <v>16090968.07</v>
      </c>
      <c r="L452" s="77">
        <f>+IF(ISNUMBER(DATA!AO723),DATA!AO723,"n/a")</f>
        <v>-4.5340618898106401E-2</v>
      </c>
      <c r="R452" s="66"/>
      <c r="S452" s="66"/>
      <c r="T452" s="66"/>
      <c r="U452" s="66"/>
      <c r="V452" s="66"/>
      <c r="W452" s="66"/>
      <c r="X452" s="66"/>
      <c r="Y452" s="66"/>
    </row>
    <row r="453" spans="1:25" x14ac:dyDescent="0.2">
      <c r="A453" s="66" t="s">
        <v>12</v>
      </c>
      <c r="B453" s="66" t="s">
        <v>24</v>
      </c>
      <c r="C453" s="66" t="s">
        <v>25</v>
      </c>
      <c r="D453" s="66" t="s">
        <v>325</v>
      </c>
      <c r="E453" s="86">
        <f>+IF(ISNUMBER(DATA!J724),DATA!J724,"n/a")</f>
        <v>1476747.32</v>
      </c>
      <c r="F453" s="77">
        <f>+IF(ISNUMBER(DATA!K724),DATA!K724,"n/a")</f>
        <v>4.7100506253007698E-2</v>
      </c>
      <c r="G453" s="86">
        <f>+IF(ISNUMBER(DATA!T724),DATA!T724,"n/a")</f>
        <v>4751465.5199999996</v>
      </c>
      <c r="H453" s="77">
        <f>+IF(ISNUMBER(DATA!U724),DATA!U724,"n/a")</f>
        <v>1.8133174014727099E-3</v>
      </c>
      <c r="I453" s="86">
        <f>+IF(ISNUMBER(DATA!AD724),DATA!AD724,"n/a")</f>
        <v>8893108.7400000002</v>
      </c>
      <c r="J453" s="77">
        <f>+IF(ISNUMBER(DATA!AE724),DATA!AE724,"n/a")</f>
        <v>-5.8849771896821003E-3</v>
      </c>
      <c r="K453" s="86">
        <f>+IF(ISNUMBER(DATA!AN724),DATA!AN724,"n/a")</f>
        <v>17298174.870000001</v>
      </c>
      <c r="L453" s="77">
        <f>+IF(ISNUMBER(DATA!AO724),DATA!AO724,"n/a")</f>
        <v>-7.39673839569298E-3</v>
      </c>
      <c r="R453" s="66"/>
      <c r="S453" s="66"/>
      <c r="T453" s="66"/>
      <c r="U453" s="66"/>
      <c r="V453" s="66"/>
      <c r="W453" s="66"/>
      <c r="X453" s="66"/>
      <c r="Y453" s="66"/>
    </row>
    <row r="454" spans="1:25" x14ac:dyDescent="0.2">
      <c r="A454" s="66" t="s">
        <v>12</v>
      </c>
      <c r="B454" s="66" t="s">
        <v>24</v>
      </c>
      <c r="C454" s="66" t="s">
        <v>25</v>
      </c>
      <c r="D454" s="66" t="s">
        <v>326</v>
      </c>
      <c r="E454" s="86">
        <f>+IF(ISNUMBER(DATA!J725),DATA!J725,"n/a")</f>
        <v>1978287.93</v>
      </c>
      <c r="F454" s="77">
        <f>+IF(ISNUMBER(DATA!K725),DATA!K725,"n/a")</f>
        <v>-6.8817503464584304E-2</v>
      </c>
      <c r="G454" s="86">
        <f>+IF(ISNUMBER(DATA!T725),DATA!T725,"n/a")</f>
        <v>6525127.3700000001</v>
      </c>
      <c r="H454" s="77">
        <f>+IF(ISNUMBER(DATA!U725),DATA!U725,"n/a")</f>
        <v>-5.5162477836499198E-2</v>
      </c>
      <c r="I454" s="86">
        <f>+IF(ISNUMBER(DATA!AD725),DATA!AD725,"n/a")</f>
        <v>12432954.58</v>
      </c>
      <c r="J454" s="77">
        <f>+IF(ISNUMBER(DATA!AE725),DATA!AE725,"n/a")</f>
        <v>-5.8469368075008098E-2</v>
      </c>
      <c r="K454" s="86">
        <f>+IF(ISNUMBER(DATA!AN725),DATA!AN725,"n/a")</f>
        <v>24719298.309999999</v>
      </c>
      <c r="L454" s="77">
        <f>+IF(ISNUMBER(DATA!AO725),DATA!AO725,"n/a")</f>
        <v>-4.0522863819890897E-2</v>
      </c>
      <c r="R454" s="66"/>
      <c r="S454" s="66"/>
      <c r="T454" s="66"/>
      <c r="U454" s="66"/>
      <c r="V454" s="66"/>
      <c r="W454" s="66"/>
      <c r="X454" s="66"/>
      <c r="Y454" s="66"/>
    </row>
    <row r="455" spans="1:25" x14ac:dyDescent="0.2">
      <c r="A455" s="66" t="s">
        <v>12</v>
      </c>
      <c r="B455" s="66" t="s">
        <v>24</v>
      </c>
      <c r="C455" s="66" t="s">
        <v>25</v>
      </c>
      <c r="D455" s="66" t="s">
        <v>327</v>
      </c>
      <c r="E455" s="86">
        <f>+IF(ISNUMBER(DATA!J726),DATA!J726,"n/a")</f>
        <v>14286242.26</v>
      </c>
      <c r="F455" s="77">
        <f>+IF(ISNUMBER(DATA!K726),DATA!K726,"n/a")</f>
        <v>-9.3866065429774603E-3</v>
      </c>
      <c r="G455" s="86">
        <f>+IF(ISNUMBER(DATA!T726),DATA!T726,"n/a")</f>
        <v>48241592.350000001</v>
      </c>
      <c r="H455" s="77">
        <f>+IF(ISNUMBER(DATA!U726),DATA!U726,"n/a")</f>
        <v>1.59427338318779E-2</v>
      </c>
      <c r="I455" s="86">
        <f>+IF(ISNUMBER(DATA!AD726),DATA!AD726,"n/a")</f>
        <v>90794211.150000006</v>
      </c>
      <c r="J455" s="77">
        <f>+IF(ISNUMBER(DATA!AE726),DATA!AE726,"n/a")</f>
        <v>-2.10597372591593E-4</v>
      </c>
      <c r="K455" s="86">
        <f>+IF(ISNUMBER(DATA!AN726),DATA!AN726,"n/a")</f>
        <v>177594662.25</v>
      </c>
      <c r="L455" s="77">
        <f>+IF(ISNUMBER(DATA!AO726),DATA!AO726,"n/a")</f>
        <v>4.9113603016672999E-4</v>
      </c>
      <c r="R455" s="66"/>
      <c r="S455" s="66"/>
      <c r="T455" s="66"/>
      <c r="U455" s="66"/>
      <c r="V455" s="66"/>
      <c r="W455" s="66"/>
      <c r="X455" s="66"/>
      <c r="Y455" s="66"/>
    </row>
    <row r="456" spans="1:25" x14ac:dyDescent="0.2">
      <c r="E456" s="80"/>
      <c r="F456" s="77"/>
      <c r="G456" s="81"/>
      <c r="H456" s="77"/>
      <c r="I456" s="81"/>
      <c r="J456" s="82"/>
      <c r="K456" s="81"/>
      <c r="L456" s="77"/>
      <c r="R456" s="66"/>
      <c r="S456" s="66"/>
      <c r="T456" s="66"/>
      <c r="U456" s="66"/>
      <c r="V456" s="66"/>
      <c r="W456" s="66"/>
      <c r="X456" s="66"/>
      <c r="Y456" s="66"/>
    </row>
    <row r="457" spans="1:25" x14ac:dyDescent="0.2">
      <c r="A457" s="66" t="s">
        <v>12</v>
      </c>
      <c r="B457" s="66" t="s">
        <v>24</v>
      </c>
      <c r="C457" s="66" t="s">
        <v>10</v>
      </c>
      <c r="D457" s="66" t="s">
        <v>319</v>
      </c>
      <c r="E457" s="87">
        <f>+IF(ISNUMBER(DATA!L718),DATA!L718,"n/a")</f>
        <v>3.5243438002421201</v>
      </c>
      <c r="F457" s="77">
        <f>+IF(ISNUMBER(DATA!M718),DATA!M718,"n/a")</f>
        <v>3.3609710103642297E-2</v>
      </c>
      <c r="G457" s="87">
        <f>+IF(ISNUMBER(DATA!V718),DATA!V718,"n/a")</f>
        <v>3.5740073616338801</v>
      </c>
      <c r="H457" s="77">
        <f>+IF(ISNUMBER(DATA!W718),DATA!W718,"n/a")</f>
        <v>4.4975951200251399E-2</v>
      </c>
      <c r="I457" s="87">
        <f>+IF(ISNUMBER(DATA!AF718),DATA!AF718,"n/a")</f>
        <v>3.5362472085152299</v>
      </c>
      <c r="J457" s="77">
        <f>+IF(ISNUMBER(DATA!AG718),DATA!AG718,"n/a")</f>
        <v>3.25442819918179E-2</v>
      </c>
      <c r="K457" s="87">
        <f>+IF(ISNUMBER(DATA!AP718),DATA!AP718,"n/a")</f>
        <v>3.4849047240063</v>
      </c>
      <c r="L457" s="77">
        <f>+IF(ISNUMBER(DATA!AQ718),DATA!AQ718,"n/a")</f>
        <v>1.20285887781578E-2</v>
      </c>
      <c r="R457" s="66"/>
      <c r="S457" s="66"/>
      <c r="T457" s="66"/>
      <c r="U457" s="66"/>
      <c r="V457" s="66"/>
      <c r="W457" s="66"/>
      <c r="X457" s="66"/>
      <c r="Y457" s="66"/>
    </row>
    <row r="458" spans="1:25" x14ac:dyDescent="0.2">
      <c r="A458" s="66" t="s">
        <v>12</v>
      </c>
      <c r="B458" s="66" t="s">
        <v>24</v>
      </c>
      <c r="C458" s="66" t="s">
        <v>10</v>
      </c>
      <c r="D458" s="66" t="s">
        <v>320</v>
      </c>
      <c r="E458" s="87">
        <f>+IF(ISNUMBER(DATA!L719),DATA!L719,"n/a")</f>
        <v>3.3295358237006298</v>
      </c>
      <c r="F458" s="77">
        <f>+IF(ISNUMBER(DATA!M719),DATA!M719,"n/a")</f>
        <v>-3.4518619596935501E-2</v>
      </c>
      <c r="G458" s="87">
        <f>+IF(ISNUMBER(DATA!V719),DATA!V719,"n/a")</f>
        <v>3.3461558982358102</v>
      </c>
      <c r="H458" s="77">
        <f>+IF(ISNUMBER(DATA!W719),DATA!W719,"n/a")</f>
        <v>-4.7864556274468499E-3</v>
      </c>
      <c r="I458" s="87">
        <f>+IF(ISNUMBER(DATA!AF719),DATA!AF719,"n/a")</f>
        <v>3.3339427087549298</v>
      </c>
      <c r="J458" s="77">
        <f>+IF(ISNUMBER(DATA!AG719),DATA!AG719,"n/a")</f>
        <v>-1.00916782606131E-2</v>
      </c>
      <c r="K458" s="87">
        <f>+IF(ISNUMBER(DATA!AP719),DATA!AP719,"n/a")</f>
        <v>3.3714406691250498</v>
      </c>
      <c r="L458" s="77">
        <f>+IF(ISNUMBER(DATA!AQ719),DATA!AQ719,"n/a")</f>
        <v>4.0819748291229998E-3</v>
      </c>
      <c r="R458" s="66"/>
      <c r="S458" s="66"/>
      <c r="T458" s="66"/>
      <c r="U458" s="66"/>
      <c r="V458" s="66"/>
      <c r="W458" s="66"/>
      <c r="X458" s="66"/>
      <c r="Y458" s="66"/>
    </row>
    <row r="459" spans="1:25" x14ac:dyDescent="0.2">
      <c r="A459" s="66" t="s">
        <v>12</v>
      </c>
      <c r="B459" s="66" t="s">
        <v>24</v>
      </c>
      <c r="C459" s="66" t="s">
        <v>10</v>
      </c>
      <c r="D459" s="66" t="s">
        <v>321</v>
      </c>
      <c r="E459" s="87">
        <f>+IF(ISNUMBER(DATA!L720),DATA!L720,"n/a")</f>
        <v>3.45639718518796</v>
      </c>
      <c r="F459" s="77">
        <f>+IF(ISNUMBER(DATA!M720),DATA!M720,"n/a")</f>
        <v>2.67126871727166E-2</v>
      </c>
      <c r="G459" s="87">
        <f>+IF(ISNUMBER(DATA!V720),DATA!V720,"n/a")</f>
        <v>3.5192980404071501</v>
      </c>
      <c r="H459" s="77">
        <f>+IF(ISNUMBER(DATA!W720),DATA!W720,"n/a")</f>
        <v>2.7680642841193401E-2</v>
      </c>
      <c r="I459" s="87">
        <f>+IF(ISNUMBER(DATA!AF720),DATA!AF720,"n/a")</f>
        <v>3.49427664141575</v>
      </c>
      <c r="J459" s="77">
        <f>+IF(ISNUMBER(DATA!AG720),DATA!AG720,"n/a")</f>
        <v>1.6847942950025899E-2</v>
      </c>
      <c r="K459" s="87">
        <f>+IF(ISNUMBER(DATA!AP720),DATA!AP720,"n/a")</f>
        <v>3.4828742919450999</v>
      </c>
      <c r="L459" s="77">
        <f>+IF(ISNUMBER(DATA!AQ720),DATA!AQ720,"n/a")</f>
        <v>2.1028909065711702E-3</v>
      </c>
      <c r="R459" s="66"/>
      <c r="S459" s="66"/>
      <c r="T459" s="66"/>
      <c r="U459" s="66"/>
      <c r="V459" s="66"/>
      <c r="W459" s="66"/>
      <c r="X459" s="66"/>
      <c r="Y459" s="66"/>
    </row>
    <row r="460" spans="1:25" x14ac:dyDescent="0.2">
      <c r="A460" s="66" t="s">
        <v>12</v>
      </c>
      <c r="B460" s="66" t="s">
        <v>24</v>
      </c>
      <c r="C460" s="66" t="s">
        <v>10</v>
      </c>
      <c r="D460" s="66" t="s">
        <v>322</v>
      </c>
      <c r="E460" s="87">
        <f>+IF(ISNUMBER(DATA!L721),DATA!L721,"n/a")</f>
        <v>3.3707332154621299</v>
      </c>
      <c r="F460" s="77">
        <f>+IF(ISNUMBER(DATA!M721),DATA!M721,"n/a")</f>
        <v>-8.4635237215642603E-3</v>
      </c>
      <c r="G460" s="87">
        <f>+IF(ISNUMBER(DATA!V721),DATA!V721,"n/a")</f>
        <v>3.3003271453731702</v>
      </c>
      <c r="H460" s="77">
        <f>+IF(ISNUMBER(DATA!W721),DATA!W721,"n/a")</f>
        <v>-3.6352582491219303E-2</v>
      </c>
      <c r="I460" s="87">
        <f>+IF(ISNUMBER(DATA!AF721),DATA!AF721,"n/a")</f>
        <v>3.3109657317817498</v>
      </c>
      <c r="J460" s="77">
        <f>+IF(ISNUMBER(DATA!AG721),DATA!AG721,"n/a")</f>
        <v>-3.2305735895268202E-2</v>
      </c>
      <c r="K460" s="87">
        <f>+IF(ISNUMBER(DATA!AP721),DATA!AP721,"n/a")</f>
        <v>3.3678242663338498</v>
      </c>
      <c r="L460" s="77">
        <f>+IF(ISNUMBER(DATA!AQ721),DATA!AQ721,"n/a")</f>
        <v>-3.3097721434827802E-2</v>
      </c>
      <c r="R460" s="66"/>
      <c r="S460" s="66"/>
      <c r="T460" s="66"/>
      <c r="U460" s="66"/>
      <c r="V460" s="66"/>
      <c r="W460" s="66"/>
      <c r="X460" s="66"/>
      <c r="Y460" s="66"/>
    </row>
    <row r="461" spans="1:25" x14ac:dyDescent="0.2">
      <c r="A461" s="66" t="s">
        <v>12</v>
      </c>
      <c r="B461" s="66" t="s">
        <v>24</v>
      </c>
      <c r="C461" s="66" t="s">
        <v>10</v>
      </c>
      <c r="D461" s="66" t="s">
        <v>323</v>
      </c>
      <c r="E461" s="87">
        <f>+IF(ISNUMBER(DATA!L722),DATA!L722,"n/a")</f>
        <v>3.4134059711615401</v>
      </c>
      <c r="F461" s="77">
        <f>+IF(ISNUMBER(DATA!M722),DATA!M722,"n/a")</f>
        <v>1.8292070875861498E-2</v>
      </c>
      <c r="G461" s="87">
        <f>+IF(ISNUMBER(DATA!V722),DATA!V722,"n/a")</f>
        <v>3.2883234856525001</v>
      </c>
      <c r="H461" s="77">
        <f>+IF(ISNUMBER(DATA!W722),DATA!W722,"n/a")</f>
        <v>9.2161635632993406E-3</v>
      </c>
      <c r="I461" s="87">
        <f>+IF(ISNUMBER(DATA!AF722),DATA!AF722,"n/a")</f>
        <v>3.24240840651614</v>
      </c>
      <c r="J461" s="77">
        <f>+IF(ISNUMBER(DATA!AG722),DATA!AG722,"n/a")</f>
        <v>-3.2034310353076502E-2</v>
      </c>
      <c r="K461" s="87">
        <f>+IF(ISNUMBER(DATA!AP722),DATA!AP722,"n/a")</f>
        <v>3.2741001986260301</v>
      </c>
      <c r="L461" s="77">
        <f>+IF(ISNUMBER(DATA!AQ722),DATA!AQ722,"n/a")</f>
        <v>-9.5998323630080394E-3</v>
      </c>
      <c r="R461" s="66"/>
      <c r="S461" s="66"/>
      <c r="T461" s="66"/>
      <c r="U461" s="66"/>
      <c r="V461" s="66"/>
      <c r="W461" s="66"/>
      <c r="X461" s="66"/>
      <c r="Y461" s="66"/>
    </row>
    <row r="462" spans="1:25" x14ac:dyDescent="0.2">
      <c r="A462" s="66" t="s">
        <v>12</v>
      </c>
      <c r="B462" s="66" t="s">
        <v>24</v>
      </c>
      <c r="C462" s="66" t="s">
        <v>10</v>
      </c>
      <c r="D462" s="66" t="s">
        <v>324</v>
      </c>
      <c r="E462" s="87">
        <f>+IF(ISNUMBER(DATA!L723),DATA!L723,"n/a")</f>
        <v>3.6916823061278898</v>
      </c>
      <c r="F462" s="77">
        <f>+IF(ISNUMBER(DATA!M723),DATA!M723,"n/a")</f>
        <v>3.1824820408872197E-2</v>
      </c>
      <c r="G462" s="87">
        <f>+IF(ISNUMBER(DATA!V723),DATA!V723,"n/a")</f>
        <v>3.7752774738859101</v>
      </c>
      <c r="H462" s="77">
        <f>+IF(ISNUMBER(DATA!W723),DATA!W723,"n/a")</f>
        <v>5.0347297487447401E-2</v>
      </c>
      <c r="I462" s="87">
        <f>+IF(ISNUMBER(DATA!AF723),DATA!AF723,"n/a")</f>
        <v>3.74077994102199</v>
      </c>
      <c r="J462" s="77">
        <f>+IF(ISNUMBER(DATA!AG723),DATA!AG723,"n/a")</f>
        <v>4.6820406886058097E-2</v>
      </c>
      <c r="K462" s="87">
        <f>+IF(ISNUMBER(DATA!AP723),DATA!AP723,"n/a")</f>
        <v>3.6582528746674998</v>
      </c>
      <c r="L462" s="77">
        <f>+IF(ISNUMBER(DATA!AQ723),DATA!AQ723,"n/a")</f>
        <v>3.2947065031493403E-2</v>
      </c>
      <c r="R462" s="66"/>
      <c r="S462" s="66"/>
      <c r="T462" s="66"/>
      <c r="U462" s="66"/>
      <c r="V462" s="66"/>
      <c r="W462" s="66"/>
      <c r="X462" s="66"/>
      <c r="Y462" s="66"/>
    </row>
    <row r="463" spans="1:25" x14ac:dyDescent="0.2">
      <c r="A463" s="66" t="s">
        <v>12</v>
      </c>
      <c r="B463" s="66" t="s">
        <v>24</v>
      </c>
      <c r="C463" s="66" t="s">
        <v>10</v>
      </c>
      <c r="D463" s="66" t="s">
        <v>325</v>
      </c>
      <c r="E463" s="87">
        <f>+IF(ISNUMBER(DATA!L724),DATA!L724,"n/a")</f>
        <v>3.5679037481089102</v>
      </c>
      <c r="F463" s="77">
        <f>+IF(ISNUMBER(DATA!M724),DATA!M724,"n/a")</f>
        <v>1.5082714679802101E-2</v>
      </c>
      <c r="G463" s="87">
        <f>+IF(ISNUMBER(DATA!V724),DATA!V724,"n/a")</f>
        <v>3.59077284679964</v>
      </c>
      <c r="H463" s="77">
        <f>+IF(ISNUMBER(DATA!W724),DATA!W724,"n/a")</f>
        <v>2.8121613306821999E-2</v>
      </c>
      <c r="I463" s="87">
        <f>+IF(ISNUMBER(DATA!AF724),DATA!AF724,"n/a")</f>
        <v>3.57105478692724</v>
      </c>
      <c r="J463" s="77">
        <f>+IF(ISNUMBER(DATA!AG724),DATA!AG724,"n/a")</f>
        <v>2.0896779326411E-2</v>
      </c>
      <c r="K463" s="87">
        <f>+IF(ISNUMBER(DATA!AP724),DATA!AP724,"n/a")</f>
        <v>3.5297376632408</v>
      </c>
      <c r="L463" s="77">
        <f>+IF(ISNUMBER(DATA!AQ724),DATA!AQ724,"n/a")</f>
        <v>1.31936372237143E-2</v>
      </c>
      <c r="R463" s="66"/>
      <c r="S463" s="66"/>
      <c r="T463" s="66"/>
      <c r="U463" s="66"/>
      <c r="V463" s="66"/>
      <c r="W463" s="66"/>
      <c r="X463" s="66"/>
      <c r="Y463" s="66"/>
    </row>
    <row r="464" spans="1:25" x14ac:dyDescent="0.2">
      <c r="A464" s="66" t="s">
        <v>12</v>
      </c>
      <c r="B464" s="66" t="s">
        <v>24</v>
      </c>
      <c r="C464" s="66" t="s">
        <v>10</v>
      </c>
      <c r="D464" s="66" t="s">
        <v>326</v>
      </c>
      <c r="E464" s="87">
        <f>+IF(ISNUMBER(DATA!L725),DATA!L725,"n/a")</f>
        <v>3.6708087967918499</v>
      </c>
      <c r="F464" s="77">
        <f>+IF(ISNUMBER(DATA!M725),DATA!M725,"n/a")</f>
        <v>2.1714366902330001E-2</v>
      </c>
      <c r="G464" s="87">
        <f>+IF(ISNUMBER(DATA!V725),DATA!V725,"n/a")</f>
        <v>3.6810929842152</v>
      </c>
      <c r="H464" s="77">
        <f>+IF(ISNUMBER(DATA!W725),DATA!W725,"n/a")</f>
        <v>1.51820998454577E-2</v>
      </c>
      <c r="I464" s="87">
        <f>+IF(ISNUMBER(DATA!AF725),DATA!AF725,"n/a")</f>
        <v>3.6618227577617501</v>
      </c>
      <c r="J464" s="77">
        <f>+IF(ISNUMBER(DATA!AG725),DATA!AG725,"n/a")</f>
        <v>8.3129134980328891E-3</v>
      </c>
      <c r="K464" s="87">
        <f>+IF(ISNUMBER(DATA!AP725),DATA!AP725,"n/a")</f>
        <v>3.6244906093693698</v>
      </c>
      <c r="L464" s="77">
        <f>+IF(ISNUMBER(DATA!AQ725),DATA!AQ725,"n/a")</f>
        <v>-6.2423198001801301E-3</v>
      </c>
      <c r="R464" s="66"/>
      <c r="S464" s="66"/>
      <c r="T464" s="66"/>
      <c r="U464" s="66"/>
      <c r="V464" s="66"/>
      <c r="W464" s="66"/>
      <c r="X464" s="66"/>
      <c r="Y464" s="66"/>
    </row>
    <row r="465" spans="1:25" x14ac:dyDescent="0.2">
      <c r="A465" s="66" t="s">
        <v>12</v>
      </c>
      <c r="B465" s="66" t="s">
        <v>24</v>
      </c>
      <c r="C465" s="66" t="s">
        <v>10</v>
      </c>
      <c r="D465" s="66" t="s">
        <v>327</v>
      </c>
      <c r="E465" s="87">
        <f>+IF(ISNUMBER(DATA!L726),DATA!L726,"n/a")</f>
        <v>3.48567885469993</v>
      </c>
      <c r="F465" s="77">
        <f>+IF(ISNUMBER(DATA!M726),DATA!M726,"n/a")</f>
        <v>8.8625337746171505E-3</v>
      </c>
      <c r="G465" s="87">
        <f>+IF(ISNUMBER(DATA!V726),DATA!V726,"n/a")</f>
        <v>3.47571195896503</v>
      </c>
      <c r="H465" s="77">
        <f>+IF(ISNUMBER(DATA!W726),DATA!W726,"n/a")</f>
        <v>7.2761523376561098E-3</v>
      </c>
      <c r="I465" s="87">
        <f>+IF(ISNUMBER(DATA!AF726),DATA!AF726,"n/a")</f>
        <v>3.4626490931795102</v>
      </c>
      <c r="J465" s="77">
        <f>+IF(ISNUMBER(DATA!AG726),DATA!AG726,"n/a")</f>
        <v>8.7154285773945596E-4</v>
      </c>
      <c r="K465" s="87">
        <f>+IF(ISNUMBER(DATA!AP726),DATA!AP726,"n/a")</f>
        <v>3.4628668856645</v>
      </c>
      <c r="L465" s="77">
        <f>+IF(ISNUMBER(DATA!AQ726),DATA!AQ726,"n/a")</f>
        <v>-2.9472024667245599E-3</v>
      </c>
      <c r="R465" s="66"/>
      <c r="S465" s="66"/>
      <c r="T465" s="66"/>
      <c r="U465" s="66"/>
      <c r="V465" s="66"/>
      <c r="W465" s="66"/>
      <c r="X465" s="66"/>
      <c r="Y465" s="66"/>
    </row>
    <row r="466" spans="1:25" x14ac:dyDescent="0.2">
      <c r="E466" s="88"/>
      <c r="F466" s="77"/>
      <c r="G466" s="89"/>
      <c r="H466" s="77"/>
      <c r="I466" s="89"/>
      <c r="J466" s="82"/>
      <c r="K466" s="89"/>
      <c r="L466" s="77"/>
      <c r="R466" s="66"/>
      <c r="S466" s="66"/>
      <c r="T466" s="66"/>
      <c r="U466" s="66"/>
      <c r="V466" s="66"/>
      <c r="W466" s="66"/>
      <c r="X466" s="66"/>
      <c r="Y466" s="66"/>
    </row>
    <row r="467" spans="1:25" x14ac:dyDescent="0.2">
      <c r="A467" s="66" t="s">
        <v>12</v>
      </c>
      <c r="B467" s="66" t="s">
        <v>24</v>
      </c>
      <c r="C467" s="66" t="s">
        <v>26</v>
      </c>
      <c r="D467" s="66" t="s">
        <v>319</v>
      </c>
      <c r="E467" s="87">
        <f>+IF(ISNUMBER(DATA!N718),DATA!N718,"n/a")</f>
        <v>2.3199800588683002</v>
      </c>
      <c r="F467" s="77">
        <f>+IF(ISNUMBER(DATA!O718),DATA!O718,"n/a")</f>
        <v>2.55962608774962E-2</v>
      </c>
      <c r="G467" s="87">
        <f>+IF(ISNUMBER(DATA!X718),DATA!X718,"n/a")</f>
        <v>2.3759980511282301</v>
      </c>
      <c r="H467" s="77">
        <f>+IF(ISNUMBER(DATA!Y718),DATA!Y718,"n/a")</f>
        <v>3.60812872621432E-2</v>
      </c>
      <c r="I467" s="87">
        <f>+IF(ISNUMBER(DATA!AH718),DATA!AH718,"n/a")</f>
        <v>2.3553039950155501</v>
      </c>
      <c r="J467" s="77">
        <f>+IF(ISNUMBER(DATA!AI718),DATA!AI718,"n/a")</f>
        <v>3.37678006528788E-2</v>
      </c>
      <c r="K467" s="87">
        <f>+IF(ISNUMBER(DATA!AR718),DATA!AR718,"n/a")</f>
        <v>2.3144134337301998</v>
      </c>
      <c r="L467" s="77">
        <f>+IF(ISNUMBER(DATA!AS718),DATA!AS718,"n/a")</f>
        <v>9.6117615307038003E-3</v>
      </c>
      <c r="R467" s="66"/>
      <c r="S467" s="66"/>
      <c r="T467" s="66"/>
      <c r="U467" s="66"/>
      <c r="V467" s="66"/>
      <c r="W467" s="66"/>
      <c r="X467" s="66"/>
      <c r="Y467" s="66"/>
    </row>
    <row r="468" spans="1:25" x14ac:dyDescent="0.2">
      <c r="A468" s="66" t="s">
        <v>12</v>
      </c>
      <c r="B468" s="66" t="s">
        <v>24</v>
      </c>
      <c r="C468" s="66" t="s">
        <v>26</v>
      </c>
      <c r="D468" s="66" t="s">
        <v>320</v>
      </c>
      <c r="E468" s="87">
        <f>+IF(ISNUMBER(DATA!N719),DATA!N719,"n/a")</f>
        <v>2.0947211554724898</v>
      </c>
      <c r="F468" s="77">
        <f>+IF(ISNUMBER(DATA!O719),DATA!O719,"n/a")</f>
        <v>-4.9828418808943398E-2</v>
      </c>
      <c r="G468" s="87">
        <f>+IF(ISNUMBER(DATA!X719),DATA!X719,"n/a")</f>
        <v>2.1136640808801999</v>
      </c>
      <c r="H468" s="77">
        <f>+IF(ISNUMBER(DATA!Y719),DATA!Y719,"n/a")</f>
        <v>-2.3596683820870201E-3</v>
      </c>
      <c r="I468" s="87">
        <f>+IF(ISNUMBER(DATA!AH719),DATA!AH719,"n/a")</f>
        <v>2.0889958554535202</v>
      </c>
      <c r="J468" s="77">
        <f>+IF(ISNUMBER(DATA!AI719),DATA!AI719,"n/a")</f>
        <v>-6.3145894843233703E-3</v>
      </c>
      <c r="K468" s="87">
        <f>+IF(ISNUMBER(DATA!AR719),DATA!AR719,"n/a")</f>
        <v>2.1183011760650898</v>
      </c>
      <c r="L468" s="77">
        <f>+IF(ISNUMBER(DATA!AS719),DATA!AS719,"n/a")</f>
        <v>1.0319323236046901E-2</v>
      </c>
      <c r="R468" s="66"/>
      <c r="S468" s="66"/>
      <c r="T468" s="66"/>
      <c r="U468" s="66"/>
      <c r="V468" s="66"/>
      <c r="W468" s="66"/>
      <c r="X468" s="66"/>
      <c r="Y468" s="66"/>
    </row>
    <row r="469" spans="1:25" x14ac:dyDescent="0.2">
      <c r="A469" s="66" t="s">
        <v>12</v>
      </c>
      <c r="B469" s="66" t="s">
        <v>24</v>
      </c>
      <c r="C469" s="66" t="s">
        <v>26</v>
      </c>
      <c r="D469" s="66" t="s">
        <v>321</v>
      </c>
      <c r="E469" s="87">
        <f>+IF(ISNUMBER(DATA!N720),DATA!N720,"n/a")</f>
        <v>2.1591212980575998</v>
      </c>
      <c r="F469" s="77">
        <f>+IF(ISNUMBER(DATA!O720),DATA!O720,"n/a")</f>
        <v>1.46174022398239E-2</v>
      </c>
      <c r="G469" s="87">
        <f>+IF(ISNUMBER(DATA!X720),DATA!X720,"n/a")</f>
        <v>2.23169335872069</v>
      </c>
      <c r="H469" s="77">
        <f>+IF(ISNUMBER(DATA!Y720),DATA!Y720,"n/a")</f>
        <v>2.0632662766524701E-2</v>
      </c>
      <c r="I469" s="87">
        <f>+IF(ISNUMBER(DATA!AH720),DATA!AH720,"n/a")</f>
        <v>2.1947793351492999</v>
      </c>
      <c r="J469" s="77">
        <f>+IF(ISNUMBER(DATA!AI720),DATA!AI720,"n/a")</f>
        <v>1.3595684202511201E-2</v>
      </c>
      <c r="K469" s="87">
        <f>+IF(ISNUMBER(DATA!AR720),DATA!AR720,"n/a")</f>
        <v>2.1796499261214199</v>
      </c>
      <c r="L469" s="77">
        <f>+IF(ISNUMBER(DATA!AS720),DATA!AS720,"n/a")</f>
        <v>2.7995706591492399E-3</v>
      </c>
      <c r="R469" s="66"/>
      <c r="S469" s="66"/>
      <c r="T469" s="66"/>
      <c r="U469" s="66"/>
      <c r="V469" s="66"/>
      <c r="W469" s="66"/>
      <c r="X469" s="66"/>
      <c r="Y469" s="66"/>
    </row>
    <row r="470" spans="1:25" x14ac:dyDescent="0.2">
      <c r="A470" s="66" t="s">
        <v>12</v>
      </c>
      <c r="B470" s="66" t="s">
        <v>24</v>
      </c>
      <c r="C470" s="66" t="s">
        <v>26</v>
      </c>
      <c r="D470" s="66" t="s">
        <v>322</v>
      </c>
      <c r="E470" s="87">
        <f>+IF(ISNUMBER(DATA!N721),DATA!N721,"n/a")</f>
        <v>2.2056137460609802</v>
      </c>
      <c r="F470" s="77">
        <f>+IF(ISNUMBER(DATA!O721),DATA!O721,"n/a")</f>
        <v>-2.9353289511661301E-2</v>
      </c>
      <c r="G470" s="87">
        <f>+IF(ISNUMBER(DATA!X721),DATA!X721,"n/a")</f>
        <v>2.4283428127417999</v>
      </c>
      <c r="H470" s="77">
        <f>+IF(ISNUMBER(DATA!Y721),DATA!Y721,"n/a")</f>
        <v>1.0470639077668299E-2</v>
      </c>
      <c r="I470" s="87">
        <f>+IF(ISNUMBER(DATA!AH721),DATA!AH721,"n/a")</f>
        <v>2.31007720537677</v>
      </c>
      <c r="J470" s="77">
        <f>+IF(ISNUMBER(DATA!AI721),DATA!AI721,"n/a")</f>
        <v>-2.4043842774563201E-2</v>
      </c>
      <c r="K470" s="87">
        <f>+IF(ISNUMBER(DATA!AR721),DATA!AR721,"n/a")</f>
        <v>2.3034624207787102</v>
      </c>
      <c r="L470" s="77">
        <f>+IF(ISNUMBER(DATA!AS721),DATA!AS721,"n/a")</f>
        <v>-1.3824318952247399E-2</v>
      </c>
      <c r="R470" s="66"/>
      <c r="S470" s="66"/>
      <c r="T470" s="66"/>
      <c r="U470" s="66"/>
      <c r="V470" s="66"/>
      <c r="W470" s="66"/>
      <c r="X470" s="66"/>
      <c r="Y470" s="66"/>
    </row>
    <row r="471" spans="1:25" x14ac:dyDescent="0.2">
      <c r="A471" s="66" t="s">
        <v>12</v>
      </c>
      <c r="B471" s="66" t="s">
        <v>24</v>
      </c>
      <c r="C471" s="66" t="s">
        <v>26</v>
      </c>
      <c r="D471" s="66" t="s">
        <v>323</v>
      </c>
      <c r="E471" s="87">
        <f>+IF(ISNUMBER(DATA!N722),DATA!N722,"n/a")</f>
        <v>2.0589197434310198</v>
      </c>
      <c r="F471" s="77">
        <f>+IF(ISNUMBER(DATA!O722),DATA!O722,"n/a")</f>
        <v>5.2310296613059103E-2</v>
      </c>
      <c r="G471" s="87">
        <f>+IF(ISNUMBER(DATA!X722),DATA!X722,"n/a")</f>
        <v>1.9286376137502099</v>
      </c>
      <c r="H471" s="77">
        <f>+IF(ISNUMBER(DATA!Y722),DATA!Y722,"n/a")</f>
        <v>1.4776615325950201E-2</v>
      </c>
      <c r="I471" s="87">
        <f>+IF(ISNUMBER(DATA!AH722),DATA!AH722,"n/a")</f>
        <v>1.9073341307885401</v>
      </c>
      <c r="J471" s="77">
        <f>+IF(ISNUMBER(DATA!AI722),DATA!AI722,"n/a")</f>
        <v>-2.9214034695940701E-2</v>
      </c>
      <c r="K471" s="87">
        <f>+IF(ISNUMBER(DATA!AR722),DATA!AR722,"n/a")</f>
        <v>1.93038223298335</v>
      </c>
      <c r="L471" s="77">
        <f>+IF(ISNUMBER(DATA!AS722),DATA!AS722,"n/a")</f>
        <v>-3.1038383187432998E-3</v>
      </c>
      <c r="R471" s="66"/>
      <c r="S471" s="66"/>
      <c r="T471" s="66"/>
      <c r="U471" s="66"/>
      <c r="V471" s="66"/>
      <c r="W471" s="66"/>
      <c r="X471" s="66"/>
      <c r="Y471" s="66"/>
    </row>
    <row r="472" spans="1:25" x14ac:dyDescent="0.2">
      <c r="A472" s="66" t="s">
        <v>12</v>
      </c>
      <c r="B472" s="66" t="s">
        <v>24</v>
      </c>
      <c r="C472" s="66" t="s">
        <v>26</v>
      </c>
      <c r="D472" s="66" t="s">
        <v>324</v>
      </c>
      <c r="E472" s="87">
        <f>+IF(ISNUMBER(DATA!N723),DATA!N723,"n/a")</f>
        <v>2.3043583891903401</v>
      </c>
      <c r="F472" s="77">
        <f>+IF(ISNUMBER(DATA!O723),DATA!O723,"n/a")</f>
        <v>-5.1152254094469904E-3</v>
      </c>
      <c r="G472" s="87">
        <f>+IF(ISNUMBER(DATA!X723),DATA!X723,"n/a")</f>
        <v>2.37762151620346</v>
      </c>
      <c r="H472" s="77">
        <f>+IF(ISNUMBER(DATA!Y723),DATA!Y723,"n/a")</f>
        <v>2.8222449194099698E-2</v>
      </c>
      <c r="I472" s="87">
        <f>+IF(ISNUMBER(DATA!AH723),DATA!AH723,"n/a")</f>
        <v>2.3491140549627301</v>
      </c>
      <c r="J472" s="77">
        <f>+IF(ISNUMBER(DATA!AI723),DATA!AI723,"n/a")</f>
        <v>2.3646448607590499E-2</v>
      </c>
      <c r="K472" s="87">
        <f>+IF(ISNUMBER(DATA!AR723),DATA!AR723,"n/a")</f>
        <v>2.3109625715639099</v>
      </c>
      <c r="L472" s="77">
        <f>+IF(ISNUMBER(DATA!AS723),DATA!AS723,"n/a")</f>
        <v>1.86780605247002E-2</v>
      </c>
      <c r="R472" s="66"/>
      <c r="S472" s="66"/>
      <c r="T472" s="66"/>
      <c r="U472" s="66"/>
      <c r="V472" s="66"/>
      <c r="W472" s="66"/>
      <c r="X472" s="66"/>
      <c r="Y472" s="66"/>
    </row>
    <row r="473" spans="1:25" x14ac:dyDescent="0.2">
      <c r="A473" s="66" t="s">
        <v>12</v>
      </c>
      <c r="B473" s="66" t="s">
        <v>24</v>
      </c>
      <c r="C473" s="66" t="s">
        <v>26</v>
      </c>
      <c r="D473" s="66" t="s">
        <v>325</v>
      </c>
      <c r="E473" s="87">
        <f>+IF(ISNUMBER(DATA!N724),DATA!N724,"n/a")</f>
        <v>2.3942583623581601</v>
      </c>
      <c r="F473" s="77">
        <f>+IF(ISNUMBER(DATA!O724),DATA!O724,"n/a")</f>
        <v>-1.3838094988277301E-2</v>
      </c>
      <c r="G473" s="87">
        <f>+IF(ISNUMBER(DATA!X724),DATA!X724,"n/a")</f>
        <v>2.3812922628553599</v>
      </c>
      <c r="H473" s="77">
        <f>+IF(ISNUMBER(DATA!Y724),DATA!Y724,"n/a")</f>
        <v>-8.6646710402803907E-3</v>
      </c>
      <c r="I473" s="87">
        <f>+IF(ISNUMBER(DATA!AH724),DATA!AH724,"n/a")</f>
        <v>2.3832775477790902</v>
      </c>
      <c r="J473" s="77">
        <f>+IF(ISNUMBER(DATA!AI724),DATA!AI724,"n/a")</f>
        <v>-3.6429026632931899E-3</v>
      </c>
      <c r="K473" s="87">
        <f>+IF(ISNUMBER(DATA!AR724),DATA!AR724,"n/a")</f>
        <v>2.3639370313522599</v>
      </c>
      <c r="L473" s="77">
        <f>+IF(ISNUMBER(DATA!AS724),DATA!AS724,"n/a")</f>
        <v>-2.98208563901568E-3</v>
      </c>
      <c r="R473" s="66"/>
      <c r="S473" s="66"/>
      <c r="T473" s="66"/>
      <c r="U473" s="66"/>
      <c r="V473" s="66"/>
      <c r="W473" s="66"/>
      <c r="X473" s="66"/>
      <c r="Y473" s="66"/>
    </row>
    <row r="474" spans="1:25" x14ac:dyDescent="0.2">
      <c r="A474" s="66" t="s">
        <v>12</v>
      </c>
      <c r="B474" s="66" t="s">
        <v>24</v>
      </c>
      <c r="C474" s="66" t="s">
        <v>26</v>
      </c>
      <c r="D474" s="66" t="s">
        <v>326</v>
      </c>
      <c r="E474" s="87">
        <f>+IF(ISNUMBER(DATA!N725),DATA!N725,"n/a")</f>
        <v>2.23840992145163</v>
      </c>
      <c r="F474" s="77">
        <f>+IF(ISNUMBER(DATA!O725),DATA!O725,"n/a")</f>
        <v>8.3183966472567095E-2</v>
      </c>
      <c r="G474" s="87">
        <f>+IF(ISNUMBER(DATA!X725),DATA!X725,"n/a")</f>
        <v>2.2537801327240601</v>
      </c>
      <c r="H474" s="77">
        <f>+IF(ISNUMBER(DATA!Y725),DATA!Y725,"n/a")</f>
        <v>7.7672374222503601E-2</v>
      </c>
      <c r="I474" s="87">
        <f>+IF(ISNUMBER(DATA!AH725),DATA!AH725,"n/a")</f>
        <v>2.2225976120311701</v>
      </c>
      <c r="J474" s="77">
        <f>+IF(ISNUMBER(DATA!AI725),DATA!AI725,"n/a")</f>
        <v>5.7259697724287302E-2</v>
      </c>
      <c r="K474" s="87">
        <f>+IF(ISNUMBER(DATA!AR725),DATA!AR725,"n/a")</f>
        <v>2.1773379059965698</v>
      </c>
      <c r="L474" s="77">
        <f>+IF(ISNUMBER(DATA!AS725),DATA!AS725,"n/a")</f>
        <v>3.03898043986079E-2</v>
      </c>
      <c r="R474" s="66"/>
      <c r="S474" s="66"/>
      <c r="T474" s="66"/>
      <c r="U474" s="66"/>
      <c r="V474" s="66"/>
      <c r="W474" s="66"/>
      <c r="X474" s="66"/>
      <c r="Y474" s="66"/>
    </row>
    <row r="475" spans="1:25" x14ac:dyDescent="0.2">
      <c r="A475" s="66" t="s">
        <v>12</v>
      </c>
      <c r="B475" s="66" t="s">
        <v>24</v>
      </c>
      <c r="C475" s="66" t="s">
        <v>26</v>
      </c>
      <c r="D475" s="66" t="s">
        <v>327</v>
      </c>
      <c r="E475" s="87">
        <f>+IF(ISNUMBER(DATA!N726),DATA!N726,"n/a")</f>
        <v>2.22181860718355</v>
      </c>
      <c r="F475" s="77">
        <f>+IF(ISNUMBER(DATA!O726),DATA!O726,"n/a")</f>
        <v>4.6180016992681096E-3</v>
      </c>
      <c r="G475" s="87">
        <f>+IF(ISNUMBER(DATA!X726),DATA!X726,"n/a")</f>
        <v>2.2834168484904902</v>
      </c>
      <c r="H475" s="77">
        <f>+IF(ISNUMBER(DATA!Y726),DATA!Y726,"n/a")</f>
        <v>2.2937193060927001E-2</v>
      </c>
      <c r="I475" s="87">
        <f>+IF(ISNUMBER(DATA!AH726),DATA!AH726,"n/a")</f>
        <v>2.2375258269976199</v>
      </c>
      <c r="J475" s="77">
        <f>+IF(ISNUMBER(DATA!AI726),DATA!AI726,"n/a")</f>
        <v>6.4047679012139598E-3</v>
      </c>
      <c r="K475" s="87">
        <f>+IF(ISNUMBER(DATA!AR726),DATA!AR726,"n/a")</f>
        <v>2.2233886947241301</v>
      </c>
      <c r="L475" s="77">
        <f>+IF(ISNUMBER(DATA!AS726),DATA!AS726,"n/a")</f>
        <v>5.73299723175375E-3</v>
      </c>
      <c r="R475" s="66"/>
      <c r="S475" s="66"/>
      <c r="T475" s="66"/>
      <c r="U475" s="66"/>
      <c r="V475" s="66"/>
      <c r="W475" s="66"/>
      <c r="X475" s="66"/>
      <c r="Y475" s="66"/>
    </row>
    <row r="476" spans="1:25" x14ac:dyDescent="0.2">
      <c r="E476" s="90"/>
      <c r="F476" s="77"/>
      <c r="G476" s="91"/>
      <c r="H476" s="77"/>
      <c r="I476" s="91"/>
      <c r="J476" s="82"/>
      <c r="K476" s="91"/>
      <c r="L476" s="77"/>
      <c r="R476" s="66"/>
      <c r="S476" s="66"/>
      <c r="T476" s="66"/>
      <c r="U476" s="66"/>
      <c r="V476" s="66"/>
      <c r="W476" s="66"/>
      <c r="X476" s="66"/>
      <c r="Y476" s="66"/>
    </row>
    <row r="477" spans="1:25" x14ac:dyDescent="0.2">
      <c r="A477" s="66" t="s">
        <v>11</v>
      </c>
      <c r="B477" s="66" t="s">
        <v>23</v>
      </c>
      <c r="C477" s="66" t="s">
        <v>0</v>
      </c>
      <c r="D477" s="66" t="s">
        <v>319</v>
      </c>
      <c r="E477" s="76">
        <f>+IF(ISNUMBER(DATA!F423),DATA!F423,"n/a")</f>
        <v>1348528.81</v>
      </c>
      <c r="F477" s="77">
        <f>+IF(ISNUMBER(DATA!G423),DATA!G423,"n/a")</f>
        <v>4.65170093174187E-2</v>
      </c>
      <c r="G477" s="76">
        <f>+IF(ISNUMBER(DATA!P423),DATA!P423,"n/a")</f>
        <v>4417519.53</v>
      </c>
      <c r="H477" s="77">
        <f>+IF(ISNUMBER(DATA!Q423),DATA!Q423,"n/a")</f>
        <v>7.40142249514604E-3</v>
      </c>
      <c r="I477" s="76">
        <f>+IF(ISNUMBER(DATA!Z423),DATA!Z423,"n/a")</f>
        <v>8523487.3300000001</v>
      </c>
      <c r="J477" s="77">
        <f>+IF(ISNUMBER(DATA!AA423),DATA!AA423,"n/a")</f>
        <v>1.6917386916512699E-2</v>
      </c>
      <c r="K477" s="76">
        <f>+IF(ISNUMBER(DATA!AJ423),DATA!AJ423,"n/a")</f>
        <v>16429189.189999999</v>
      </c>
      <c r="L477" s="77">
        <f>+IF(ISNUMBER(DATA!AK423),DATA!AK423,"n/a")</f>
        <v>3.4747722687191E-2</v>
      </c>
      <c r="R477" s="66"/>
      <c r="S477" s="66"/>
      <c r="T477" s="66"/>
      <c r="U477" s="66"/>
      <c r="V477" s="66"/>
      <c r="W477" s="66"/>
      <c r="X477" s="66"/>
      <c r="Y477" s="66"/>
    </row>
    <row r="478" spans="1:25" x14ac:dyDescent="0.2">
      <c r="A478" s="66" t="s">
        <v>11</v>
      </c>
      <c r="B478" s="66" t="s">
        <v>23</v>
      </c>
      <c r="C478" s="66" t="s">
        <v>0</v>
      </c>
      <c r="D478" s="66" t="s">
        <v>320</v>
      </c>
      <c r="E478" s="76">
        <f>+IF(ISNUMBER(DATA!F424),DATA!F424,"n/a")</f>
        <v>1516751.26</v>
      </c>
      <c r="F478" s="77">
        <f>+IF(ISNUMBER(DATA!G424),DATA!G424,"n/a")</f>
        <v>8.62282231384989E-2</v>
      </c>
      <c r="G478" s="76">
        <f>+IF(ISNUMBER(DATA!P424),DATA!P424,"n/a")</f>
        <v>4925337.57</v>
      </c>
      <c r="H478" s="77">
        <f>+IF(ISNUMBER(DATA!Q424),DATA!Q424,"n/a")</f>
        <v>0.12692666026024399</v>
      </c>
      <c r="I478" s="76">
        <f>+IF(ISNUMBER(DATA!Z424),DATA!Z424,"n/a")</f>
        <v>9371413.8699999992</v>
      </c>
      <c r="J478" s="77">
        <f>+IF(ISNUMBER(DATA!AA424),DATA!AA424,"n/a")</f>
        <v>0.101787694386898</v>
      </c>
      <c r="K478" s="76">
        <f>+IF(ISNUMBER(DATA!AJ424),DATA!AJ424,"n/a")</f>
        <v>17932273</v>
      </c>
      <c r="L478" s="77">
        <f>+IF(ISNUMBER(DATA!AK424),DATA!AK424,"n/a")</f>
        <v>5.6472972511178103E-2</v>
      </c>
      <c r="R478" s="66"/>
      <c r="S478" s="66"/>
      <c r="T478" s="66"/>
      <c r="U478" s="66"/>
      <c r="V478" s="66"/>
      <c r="W478" s="66"/>
      <c r="X478" s="66"/>
      <c r="Y478" s="66"/>
    </row>
    <row r="479" spans="1:25" x14ac:dyDescent="0.2">
      <c r="A479" s="66" t="s">
        <v>11</v>
      </c>
      <c r="B479" s="66" t="s">
        <v>23</v>
      </c>
      <c r="C479" s="66" t="s">
        <v>0</v>
      </c>
      <c r="D479" s="66" t="s">
        <v>321</v>
      </c>
      <c r="E479" s="76">
        <f>+IF(ISNUMBER(DATA!F425),DATA!F425,"n/a")</f>
        <v>1730747.19</v>
      </c>
      <c r="F479" s="77">
        <f>+IF(ISNUMBER(DATA!G425),DATA!G425,"n/a")</f>
        <v>0.14233316087369199</v>
      </c>
      <c r="G479" s="76">
        <f>+IF(ISNUMBER(DATA!P425),DATA!P425,"n/a")</f>
        <v>5326613.16</v>
      </c>
      <c r="H479" s="77">
        <f>+IF(ISNUMBER(DATA!Q425),DATA!Q425,"n/a")</f>
        <v>0.155261475370882</v>
      </c>
      <c r="I479" s="76">
        <f>+IF(ISNUMBER(DATA!Z425),DATA!Z425,"n/a")</f>
        <v>9988896.4100000001</v>
      </c>
      <c r="J479" s="77">
        <f>+IF(ISNUMBER(DATA!AA425),DATA!AA425,"n/a")</f>
        <v>0.12564745204966499</v>
      </c>
      <c r="K479" s="76">
        <f>+IF(ISNUMBER(DATA!AJ425),DATA!AJ425,"n/a")</f>
        <v>18763673.190000001</v>
      </c>
      <c r="L479" s="77">
        <f>+IF(ISNUMBER(DATA!AK425),DATA!AK425,"n/a")</f>
        <v>8.7581853059614495E-2</v>
      </c>
      <c r="R479" s="66"/>
      <c r="S479" s="66"/>
      <c r="T479" s="66"/>
      <c r="U479" s="66"/>
      <c r="V479" s="66"/>
      <c r="W479" s="66"/>
      <c r="X479" s="66"/>
      <c r="Y479" s="66"/>
    </row>
    <row r="480" spans="1:25" x14ac:dyDescent="0.2">
      <c r="A480" s="66" t="s">
        <v>11</v>
      </c>
      <c r="B480" s="66" t="s">
        <v>23</v>
      </c>
      <c r="C480" s="66" t="s">
        <v>0</v>
      </c>
      <c r="D480" s="66" t="s">
        <v>322</v>
      </c>
      <c r="E480" s="76">
        <f>+IF(ISNUMBER(DATA!F426),DATA!F426,"n/a")</f>
        <v>2903461.23</v>
      </c>
      <c r="F480" s="77">
        <f>+IF(ISNUMBER(DATA!G426),DATA!G426,"n/a")</f>
        <v>7.8428125317524897E-2</v>
      </c>
      <c r="G480" s="76">
        <f>+IF(ISNUMBER(DATA!P426),DATA!P426,"n/a")</f>
        <v>9390732.0899999999</v>
      </c>
      <c r="H480" s="77">
        <f>+IF(ISNUMBER(DATA!Q426),DATA!Q426,"n/a")</f>
        <v>0.111391556947428</v>
      </c>
      <c r="I480" s="76">
        <f>+IF(ISNUMBER(DATA!Z426),DATA!Z426,"n/a")</f>
        <v>17708515.32</v>
      </c>
      <c r="J480" s="77">
        <f>+IF(ISNUMBER(DATA!AA426),DATA!AA426,"n/a")</f>
        <v>7.7183410882270195E-2</v>
      </c>
      <c r="K480" s="76">
        <f>+IF(ISNUMBER(DATA!AJ426),DATA!AJ426,"n/a")</f>
        <v>33574036.939999998</v>
      </c>
      <c r="L480" s="77">
        <f>+IF(ISNUMBER(DATA!AK426),DATA!AK426,"n/a")</f>
        <v>4.8660751015689403E-2</v>
      </c>
      <c r="R480" s="66"/>
      <c r="S480" s="66"/>
      <c r="T480" s="66"/>
      <c r="U480" s="66"/>
      <c r="V480" s="66"/>
      <c r="W480" s="66"/>
      <c r="X480" s="66"/>
      <c r="Y480" s="66"/>
    </row>
    <row r="481" spans="1:25" x14ac:dyDescent="0.2">
      <c r="A481" s="66" t="s">
        <v>11</v>
      </c>
      <c r="B481" s="66" t="s">
        <v>23</v>
      </c>
      <c r="C481" s="66" t="s">
        <v>0</v>
      </c>
      <c r="D481" s="66" t="s">
        <v>323</v>
      </c>
      <c r="E481" s="76">
        <f>+IF(ISNUMBER(DATA!F427),DATA!F427,"n/a")</f>
        <v>684654</v>
      </c>
      <c r="F481" s="77">
        <f>+IF(ISNUMBER(DATA!G427),DATA!G427,"n/a")</f>
        <v>-0.11241671525346</v>
      </c>
      <c r="G481" s="76">
        <f>+IF(ISNUMBER(DATA!P427),DATA!P427,"n/a")</f>
        <v>2225683.15</v>
      </c>
      <c r="H481" s="77">
        <f>+IF(ISNUMBER(DATA!Q427),DATA!Q427,"n/a")</f>
        <v>-5.19911263278304E-2</v>
      </c>
      <c r="I481" s="76">
        <f>+IF(ISNUMBER(DATA!Z427),DATA!Z427,"n/a")</f>
        <v>4086588.17</v>
      </c>
      <c r="J481" s="77">
        <f>+IF(ISNUMBER(DATA!AA427),DATA!AA427,"n/a")</f>
        <v>-7.7240810529487405E-2</v>
      </c>
      <c r="K481" s="76">
        <f>+IF(ISNUMBER(DATA!AJ427),DATA!AJ427,"n/a")</f>
        <v>7824381.4299999997</v>
      </c>
      <c r="L481" s="77">
        <f>+IF(ISNUMBER(DATA!AK427),DATA!AK427,"n/a")</f>
        <v>-8.5727842984272398E-2</v>
      </c>
      <c r="R481" s="66"/>
      <c r="S481" s="66"/>
      <c r="T481" s="66"/>
      <c r="U481" s="66"/>
      <c r="V481" s="66"/>
      <c r="W481" s="66"/>
      <c r="X481" s="66"/>
      <c r="Y481" s="66"/>
    </row>
    <row r="482" spans="1:25" x14ac:dyDescent="0.2">
      <c r="A482" s="66" t="s">
        <v>11</v>
      </c>
      <c r="B482" s="66" t="s">
        <v>23</v>
      </c>
      <c r="C482" s="66" t="s">
        <v>0</v>
      </c>
      <c r="D482" s="66" t="s">
        <v>324</v>
      </c>
      <c r="E482" s="76">
        <f>+IF(ISNUMBER(DATA!F428),DATA!F428,"n/a")</f>
        <v>1166553.8600000001</v>
      </c>
      <c r="F482" s="77">
        <f>+IF(ISNUMBER(DATA!G428),DATA!G428,"n/a")</f>
        <v>0.21978109385608099</v>
      </c>
      <c r="G482" s="76">
        <f>+IF(ISNUMBER(DATA!P428),DATA!P428,"n/a")</f>
        <v>3573320.74</v>
      </c>
      <c r="H482" s="77">
        <f>+IF(ISNUMBER(DATA!Q428),DATA!Q428,"n/a")</f>
        <v>0.21893581527460201</v>
      </c>
      <c r="I482" s="76">
        <f>+IF(ISNUMBER(DATA!Z428),DATA!Z428,"n/a")</f>
        <v>6756949.2000000002</v>
      </c>
      <c r="J482" s="77">
        <f>+IF(ISNUMBER(DATA!AA428),DATA!AA428,"n/a")</f>
        <v>0.21216043539910301</v>
      </c>
      <c r="K482" s="76">
        <f>+IF(ISNUMBER(DATA!AJ428),DATA!AJ428,"n/a")</f>
        <v>12423690.92</v>
      </c>
      <c r="L482" s="77">
        <f>+IF(ISNUMBER(DATA!AK428),DATA!AK428,"n/a")</f>
        <v>0.15685858800192601</v>
      </c>
      <c r="R482" s="66"/>
      <c r="S482" s="66"/>
      <c r="T482" s="66"/>
      <c r="U482" s="66"/>
      <c r="V482" s="66"/>
      <c r="W482" s="66"/>
      <c r="X482" s="66"/>
      <c r="Y482" s="66"/>
    </row>
    <row r="483" spans="1:25" x14ac:dyDescent="0.2">
      <c r="A483" s="66" t="s">
        <v>11</v>
      </c>
      <c r="B483" s="66" t="s">
        <v>23</v>
      </c>
      <c r="C483" s="66" t="s">
        <v>0</v>
      </c>
      <c r="D483" s="66" t="s">
        <v>325</v>
      </c>
      <c r="E483" s="76">
        <f>+IF(ISNUMBER(DATA!F429),DATA!F429,"n/a")</f>
        <v>2596891.91</v>
      </c>
      <c r="F483" s="77">
        <f>+IF(ISNUMBER(DATA!G429),DATA!G429,"n/a")</f>
        <v>-3.0693105671726399E-2</v>
      </c>
      <c r="G483" s="76">
        <f>+IF(ISNUMBER(DATA!P429),DATA!P429,"n/a")</f>
        <v>7671704.1299999999</v>
      </c>
      <c r="H483" s="77">
        <f>+IF(ISNUMBER(DATA!Q429),DATA!Q429,"n/a")</f>
        <v>6.6174898700781101E-3</v>
      </c>
      <c r="I483" s="76">
        <f>+IF(ISNUMBER(DATA!Z429),DATA!Z429,"n/a")</f>
        <v>14969842.75</v>
      </c>
      <c r="J483" s="77">
        <f>+IF(ISNUMBER(DATA!AA429),DATA!AA429,"n/a")</f>
        <v>3.9974194947189103E-2</v>
      </c>
      <c r="K483" s="76">
        <f>+IF(ISNUMBER(DATA!AJ429),DATA!AJ429,"n/a")</f>
        <v>29432604</v>
      </c>
      <c r="L483" s="77">
        <f>+IF(ISNUMBER(DATA!AK429),DATA!AK429,"n/a")</f>
        <v>7.9813892655765703E-2</v>
      </c>
      <c r="R483" s="66"/>
      <c r="S483" s="66"/>
      <c r="T483" s="66"/>
      <c r="U483" s="66"/>
      <c r="V483" s="66"/>
      <c r="W483" s="66"/>
      <c r="X483" s="66"/>
      <c r="Y483" s="66"/>
    </row>
    <row r="484" spans="1:25" x14ac:dyDescent="0.2">
      <c r="A484" s="66" t="s">
        <v>11</v>
      </c>
      <c r="B484" s="66" t="s">
        <v>23</v>
      </c>
      <c r="C484" s="66" t="s">
        <v>0</v>
      </c>
      <c r="D484" s="66" t="s">
        <v>326</v>
      </c>
      <c r="E484" s="76">
        <f>+IF(ISNUMBER(DATA!F430),DATA!F430,"n/a")</f>
        <v>1267551.45</v>
      </c>
      <c r="F484" s="77">
        <f>+IF(ISNUMBER(DATA!G430),DATA!G430,"n/a")</f>
        <v>0.139339123302131</v>
      </c>
      <c r="G484" s="76">
        <f>+IF(ISNUMBER(DATA!P430),DATA!P430,"n/a")</f>
        <v>4118961.11</v>
      </c>
      <c r="H484" s="77">
        <f>+IF(ISNUMBER(DATA!Q430),DATA!Q430,"n/a")</f>
        <v>0.19503713596280001</v>
      </c>
      <c r="I484" s="76">
        <f>+IF(ISNUMBER(DATA!Z430),DATA!Z430,"n/a")</f>
        <v>7739694.2400000002</v>
      </c>
      <c r="J484" s="77">
        <f>+IF(ISNUMBER(DATA!AA430),DATA!AA430,"n/a")</f>
        <v>0.16687507014342001</v>
      </c>
      <c r="K484" s="76">
        <f>+IF(ISNUMBER(DATA!AJ430),DATA!AJ430,"n/a")</f>
        <v>14205609.029999999</v>
      </c>
      <c r="L484" s="77">
        <f>+IF(ISNUMBER(DATA!AK430),DATA!AK430,"n/a")</f>
        <v>0.14387788716109801</v>
      </c>
      <c r="R484" s="66"/>
      <c r="S484" s="66"/>
      <c r="T484" s="66"/>
      <c r="U484" s="66"/>
      <c r="V484" s="66"/>
      <c r="W484" s="66"/>
      <c r="X484" s="66"/>
      <c r="Y484" s="66"/>
    </row>
    <row r="485" spans="1:25" x14ac:dyDescent="0.2">
      <c r="A485" s="66" t="s">
        <v>11</v>
      </c>
      <c r="B485" s="66" t="s">
        <v>23</v>
      </c>
      <c r="C485" s="66" t="s">
        <v>0</v>
      </c>
      <c r="D485" s="66" t="s">
        <v>327</v>
      </c>
      <c r="E485" s="76">
        <f>+IF(ISNUMBER(DATA!F431),DATA!F431,"n/a")</f>
        <v>13215139.77</v>
      </c>
      <c r="F485" s="77">
        <f>+IF(ISNUMBER(DATA!G431),DATA!G431,"n/a")</f>
        <v>6.4730052249122996E-2</v>
      </c>
      <c r="G485" s="76">
        <f>+IF(ISNUMBER(DATA!P431),DATA!P431,"n/a")</f>
        <v>41649871.689999998</v>
      </c>
      <c r="H485" s="77">
        <f>+IF(ISNUMBER(DATA!Q431),DATA!Q431,"n/a")</f>
        <v>9.1362957681357507E-2</v>
      </c>
      <c r="I485" s="76">
        <f>+IF(ISNUMBER(DATA!Z431),DATA!Z431,"n/a")</f>
        <v>79145387.469999999</v>
      </c>
      <c r="J485" s="77">
        <f>+IF(ISNUMBER(DATA!AA431),DATA!AA431,"n/a")</f>
        <v>8.0761463659275501E-2</v>
      </c>
      <c r="K485" s="76">
        <f>+IF(ISNUMBER(DATA!AJ431),DATA!AJ431,"n/a")</f>
        <v>150585457.71000001</v>
      </c>
      <c r="L485" s="77">
        <f>+IF(ISNUMBER(DATA!AK431),DATA!AK431,"n/a")</f>
        <v>6.7277327195901002E-2</v>
      </c>
      <c r="R485" s="66"/>
      <c r="S485" s="66"/>
      <c r="T485" s="66"/>
      <c r="U485" s="66"/>
      <c r="V485" s="66"/>
      <c r="W485" s="66"/>
      <c r="X485" s="66"/>
      <c r="Y485" s="66"/>
    </row>
    <row r="486" spans="1:25" x14ac:dyDescent="0.2">
      <c r="E486" s="90"/>
      <c r="F486" s="77"/>
      <c r="G486" s="91"/>
      <c r="H486" s="77"/>
      <c r="I486" s="91"/>
      <c r="J486" s="82"/>
      <c r="K486" s="91"/>
      <c r="L486" s="77"/>
      <c r="R486" s="66"/>
      <c r="S486" s="66"/>
      <c r="T486" s="66"/>
      <c r="U486" s="66"/>
      <c r="V486" s="66"/>
      <c r="W486" s="66"/>
      <c r="X486" s="66"/>
      <c r="Y486" s="66"/>
    </row>
    <row r="487" spans="1:25" x14ac:dyDescent="0.2">
      <c r="A487" s="66" t="s">
        <v>11</v>
      </c>
      <c r="B487" s="66" t="s">
        <v>23</v>
      </c>
      <c r="C487" s="66" t="s">
        <v>9</v>
      </c>
      <c r="D487" s="66" t="s">
        <v>319</v>
      </c>
      <c r="E487" s="86">
        <f>+IF(ISNUMBER(DATA!H423),DATA!H423,"n/a")</f>
        <v>246184.2</v>
      </c>
      <c r="F487" s="77">
        <f>+IF(ISNUMBER(DATA!I423),DATA!I423,"n/a")</f>
        <v>4.8677163482734598E-2</v>
      </c>
      <c r="G487" s="86">
        <f>+IF(ISNUMBER(DATA!R423),DATA!R423,"n/a")</f>
        <v>792120.43</v>
      </c>
      <c r="H487" s="77">
        <f>+IF(ISNUMBER(DATA!S423),DATA!S423,"n/a")</f>
        <v>-1.7755170512672201E-2</v>
      </c>
      <c r="I487" s="86">
        <f>+IF(ISNUMBER(DATA!AB423),DATA!AB423,"n/a")</f>
        <v>1537564.75</v>
      </c>
      <c r="J487" s="77">
        <f>+IF(ISNUMBER(DATA!AC423),DATA!AC423,"n/a")</f>
        <v>-1.9207678585814202E-2</v>
      </c>
      <c r="K487" s="86">
        <f>+IF(ISNUMBER(DATA!AL423),DATA!AL423,"n/a")</f>
        <v>3025843.77</v>
      </c>
      <c r="L487" s="77">
        <f>+IF(ISNUMBER(DATA!AM423),DATA!AM423,"n/a")</f>
        <v>1.8864303764007599E-2</v>
      </c>
      <c r="R487" s="66"/>
      <c r="S487" s="66"/>
      <c r="T487" s="66"/>
      <c r="U487" s="66"/>
      <c r="V487" s="66"/>
      <c r="W487" s="66"/>
      <c r="X487" s="66"/>
      <c r="Y487" s="66"/>
    </row>
    <row r="488" spans="1:25" x14ac:dyDescent="0.2">
      <c r="A488" s="66" t="s">
        <v>11</v>
      </c>
      <c r="B488" s="66" t="s">
        <v>23</v>
      </c>
      <c r="C488" s="66" t="s">
        <v>9</v>
      </c>
      <c r="D488" s="66" t="s">
        <v>320</v>
      </c>
      <c r="E488" s="86">
        <f>+IF(ISNUMBER(DATA!H424),DATA!H424,"n/a")</f>
        <v>306177.43</v>
      </c>
      <c r="F488" s="77">
        <f>+IF(ISNUMBER(DATA!I424),DATA!I424,"n/a")</f>
        <v>4.7036253481472598E-2</v>
      </c>
      <c r="G488" s="86">
        <f>+IF(ISNUMBER(DATA!R424),DATA!R424,"n/a")</f>
        <v>1007504.36</v>
      </c>
      <c r="H488" s="77">
        <f>+IF(ISNUMBER(DATA!S424),DATA!S424,"n/a")</f>
        <v>9.2921971794534194E-2</v>
      </c>
      <c r="I488" s="86">
        <f>+IF(ISNUMBER(DATA!AB424),DATA!AB424,"n/a")</f>
        <v>1932338.54</v>
      </c>
      <c r="J488" s="77">
        <f>+IF(ISNUMBER(DATA!AC424),DATA!AC424,"n/a")</f>
        <v>7.1613266761280894E-2</v>
      </c>
      <c r="K488" s="86">
        <f>+IF(ISNUMBER(DATA!AL424),DATA!AL424,"n/a")</f>
        <v>3664924.73</v>
      </c>
      <c r="L488" s="77">
        <f>+IF(ISNUMBER(DATA!AM424),DATA!AM424,"n/a")</f>
        <v>2.3734608148299301E-2</v>
      </c>
      <c r="R488" s="66"/>
      <c r="S488" s="66"/>
      <c r="T488" s="66"/>
      <c r="U488" s="66"/>
      <c r="V488" s="66"/>
      <c r="W488" s="66"/>
      <c r="X488" s="66"/>
      <c r="Y488" s="66"/>
    </row>
    <row r="489" spans="1:25" x14ac:dyDescent="0.2">
      <c r="A489" s="66" t="s">
        <v>11</v>
      </c>
      <c r="B489" s="66" t="s">
        <v>23</v>
      </c>
      <c r="C489" s="66" t="s">
        <v>9</v>
      </c>
      <c r="D489" s="66" t="s">
        <v>321</v>
      </c>
      <c r="E489" s="86">
        <f>+IF(ISNUMBER(DATA!H425),DATA!H425,"n/a")</f>
        <v>360774.72</v>
      </c>
      <c r="F489" s="77">
        <f>+IF(ISNUMBER(DATA!I425),DATA!I425,"n/a")</f>
        <v>0.214267825467195</v>
      </c>
      <c r="G489" s="86">
        <f>+IF(ISNUMBER(DATA!R425),DATA!R425,"n/a")</f>
        <v>1120998.3600000001</v>
      </c>
      <c r="H489" s="77">
        <f>+IF(ISNUMBER(DATA!S425),DATA!S425,"n/a")</f>
        <v>0.242465819227631</v>
      </c>
      <c r="I489" s="86">
        <f>+IF(ISNUMBER(DATA!AB425),DATA!AB425,"n/a")</f>
        <v>2119665.54</v>
      </c>
      <c r="J489" s="77">
        <f>+IF(ISNUMBER(DATA!AC425),DATA!AC425,"n/a")</f>
        <v>0.21332867540042399</v>
      </c>
      <c r="K489" s="86">
        <f>+IF(ISNUMBER(DATA!AL425),DATA!AL425,"n/a")</f>
        <v>3867157.17</v>
      </c>
      <c r="L489" s="77">
        <f>+IF(ISNUMBER(DATA!AM425),DATA!AM425,"n/a")</f>
        <v>0.13568734944549601</v>
      </c>
      <c r="R489" s="66"/>
      <c r="S489" s="66"/>
      <c r="T489" s="66"/>
      <c r="U489" s="66"/>
      <c r="V489" s="66"/>
      <c r="W489" s="66"/>
      <c r="X489" s="66"/>
      <c r="Y489" s="66"/>
    </row>
    <row r="490" spans="1:25" x14ac:dyDescent="0.2">
      <c r="A490" s="66" t="s">
        <v>11</v>
      </c>
      <c r="B490" s="66" t="s">
        <v>23</v>
      </c>
      <c r="C490" s="66" t="s">
        <v>9</v>
      </c>
      <c r="D490" s="66" t="s">
        <v>322</v>
      </c>
      <c r="E490" s="86">
        <f>+IF(ISNUMBER(DATA!H426),DATA!H426,"n/a")</f>
        <v>681433.91</v>
      </c>
      <c r="F490" s="77">
        <f>+IF(ISNUMBER(DATA!I426),DATA!I426,"n/a")</f>
        <v>8.7702600067250697E-2</v>
      </c>
      <c r="G490" s="86">
        <f>+IF(ISNUMBER(DATA!R426),DATA!R426,"n/a")</f>
        <v>2227396.69</v>
      </c>
      <c r="H490" s="77">
        <f>+IF(ISNUMBER(DATA!S426),DATA!S426,"n/a")</f>
        <v>0.16020598504976</v>
      </c>
      <c r="I490" s="86">
        <f>+IF(ISNUMBER(DATA!AB426),DATA!AB426,"n/a")</f>
        <v>4234175.96</v>
      </c>
      <c r="J490" s="77">
        <f>+IF(ISNUMBER(DATA!AC426),DATA!AC426,"n/a")</f>
        <v>0.150851670541407</v>
      </c>
      <c r="K490" s="86">
        <f>+IF(ISNUMBER(DATA!AL426),DATA!AL426,"n/a")</f>
        <v>7817116.8899999997</v>
      </c>
      <c r="L490" s="77">
        <f>+IF(ISNUMBER(DATA!AM426),DATA!AM426,"n/a")</f>
        <v>0.104738353473596</v>
      </c>
      <c r="R490" s="66"/>
      <c r="S490" s="66"/>
      <c r="T490" s="66"/>
      <c r="U490" s="66"/>
      <c r="V490" s="66"/>
      <c r="W490" s="66"/>
      <c r="X490" s="66"/>
      <c r="Y490" s="66"/>
    </row>
    <row r="491" spans="1:25" x14ac:dyDescent="0.2">
      <c r="A491" s="66" t="s">
        <v>11</v>
      </c>
      <c r="B491" s="66" t="s">
        <v>23</v>
      </c>
      <c r="C491" s="66" t="s">
        <v>9</v>
      </c>
      <c r="D491" s="66" t="s">
        <v>323</v>
      </c>
      <c r="E491" s="86">
        <f>+IF(ISNUMBER(DATA!H427),DATA!H427,"n/a")</f>
        <v>131191.73000000001</v>
      </c>
      <c r="F491" s="77">
        <f>+IF(ISNUMBER(DATA!I427),DATA!I427,"n/a")</f>
        <v>-0.151978245319459</v>
      </c>
      <c r="G491" s="86">
        <f>+IF(ISNUMBER(DATA!R427),DATA!R427,"n/a")</f>
        <v>424610.37</v>
      </c>
      <c r="H491" s="77">
        <f>+IF(ISNUMBER(DATA!S427),DATA!S427,"n/a")</f>
        <v>-8.7433610052410404E-2</v>
      </c>
      <c r="I491" s="86">
        <f>+IF(ISNUMBER(DATA!AB427),DATA!AB427,"n/a")</f>
        <v>774906.73</v>
      </c>
      <c r="J491" s="77">
        <f>+IF(ISNUMBER(DATA!AC427),DATA!AC427,"n/a")</f>
        <v>-0.116508830308667</v>
      </c>
      <c r="K491" s="86">
        <f>+IF(ISNUMBER(DATA!AL427),DATA!AL427,"n/a")</f>
        <v>1486057.61</v>
      </c>
      <c r="L491" s="77">
        <f>+IF(ISNUMBER(DATA!AM427),DATA!AM427,"n/a")</f>
        <v>-0.13476145491685401</v>
      </c>
      <c r="R491" s="66"/>
      <c r="S491" s="66"/>
      <c r="T491" s="66"/>
      <c r="U491" s="66"/>
      <c r="V491" s="66"/>
      <c r="W491" s="66"/>
      <c r="X491" s="66"/>
      <c r="Y491" s="66"/>
    </row>
    <row r="492" spans="1:25" x14ac:dyDescent="0.2">
      <c r="A492" s="66" t="s">
        <v>11</v>
      </c>
      <c r="B492" s="66" t="s">
        <v>23</v>
      </c>
      <c r="C492" s="66" t="s">
        <v>9</v>
      </c>
      <c r="D492" s="66" t="s">
        <v>324</v>
      </c>
      <c r="E492" s="86">
        <f>+IF(ISNUMBER(DATA!H428),DATA!H428,"n/a")</f>
        <v>221238.48</v>
      </c>
      <c r="F492" s="77">
        <f>+IF(ISNUMBER(DATA!I428),DATA!I428,"n/a")</f>
        <v>0.15427740350286301</v>
      </c>
      <c r="G492" s="86">
        <f>+IF(ISNUMBER(DATA!R428),DATA!R428,"n/a")</f>
        <v>675948.57</v>
      </c>
      <c r="H492" s="77">
        <f>+IF(ISNUMBER(DATA!S428),DATA!S428,"n/a")</f>
        <v>0.16136032375141601</v>
      </c>
      <c r="I492" s="86">
        <f>+IF(ISNUMBER(DATA!AB428),DATA!AB428,"n/a")</f>
        <v>1291240.49</v>
      </c>
      <c r="J492" s="77">
        <f>+IF(ISNUMBER(DATA!AC428),DATA!AC428,"n/a")</f>
        <v>0.17335798846584899</v>
      </c>
      <c r="K492" s="86">
        <f>+IF(ISNUMBER(DATA!AL428),DATA!AL428,"n/a")</f>
        <v>2399415.42</v>
      </c>
      <c r="L492" s="77">
        <f>+IF(ISNUMBER(DATA!AM428),DATA!AM428,"n/a")</f>
        <v>0.150813632095563</v>
      </c>
      <c r="R492" s="66"/>
      <c r="S492" s="66"/>
      <c r="T492" s="66"/>
      <c r="U492" s="66"/>
      <c r="V492" s="66"/>
      <c r="W492" s="66"/>
      <c r="X492" s="66"/>
      <c r="Y492" s="66"/>
    </row>
    <row r="493" spans="1:25" x14ac:dyDescent="0.2">
      <c r="A493" s="66" t="s">
        <v>11</v>
      </c>
      <c r="B493" s="66" t="s">
        <v>23</v>
      </c>
      <c r="C493" s="66" t="s">
        <v>9</v>
      </c>
      <c r="D493" s="66" t="s">
        <v>325</v>
      </c>
      <c r="E493" s="86">
        <f>+IF(ISNUMBER(DATA!H429),DATA!H429,"n/a")</f>
        <v>564320.44999999995</v>
      </c>
      <c r="F493" s="77">
        <f>+IF(ISNUMBER(DATA!I429),DATA!I429,"n/a")</f>
        <v>-5.3234177789433797E-2</v>
      </c>
      <c r="G493" s="86">
        <f>+IF(ISNUMBER(DATA!R429),DATA!R429,"n/a")</f>
        <v>1642824.23</v>
      </c>
      <c r="H493" s="77">
        <f>+IF(ISNUMBER(DATA!S429),DATA!S429,"n/a")</f>
        <v>-2.32205088798637E-2</v>
      </c>
      <c r="I493" s="86">
        <f>+IF(ISNUMBER(DATA!AB429),DATA!AB429,"n/a")</f>
        <v>3288016.69</v>
      </c>
      <c r="J493" s="77">
        <f>+IF(ISNUMBER(DATA!AC429),DATA!AC429,"n/a")</f>
        <v>2.3937165779481101E-2</v>
      </c>
      <c r="K493" s="86">
        <f>+IF(ISNUMBER(DATA!AL429),DATA!AL429,"n/a")</f>
        <v>6418235.9199999999</v>
      </c>
      <c r="L493" s="77">
        <f>+IF(ISNUMBER(DATA!AM429),DATA!AM429,"n/a")</f>
        <v>6.8052610963404703E-2</v>
      </c>
      <c r="R493" s="66"/>
      <c r="S493" s="66"/>
      <c r="T493" s="66"/>
      <c r="U493" s="66"/>
      <c r="V493" s="66"/>
      <c r="W493" s="66"/>
      <c r="X493" s="66"/>
      <c r="Y493" s="66"/>
    </row>
    <row r="494" spans="1:25" x14ac:dyDescent="0.2">
      <c r="A494" s="66" t="s">
        <v>11</v>
      </c>
      <c r="B494" s="66" t="s">
        <v>23</v>
      </c>
      <c r="C494" s="66" t="s">
        <v>9</v>
      </c>
      <c r="D494" s="66" t="s">
        <v>326</v>
      </c>
      <c r="E494" s="86">
        <f>+IF(ISNUMBER(DATA!H430),DATA!H430,"n/a")</f>
        <v>243462.2</v>
      </c>
      <c r="F494" s="77">
        <f>+IF(ISNUMBER(DATA!I430),DATA!I430,"n/a")</f>
        <v>8.8503192425023303E-2</v>
      </c>
      <c r="G494" s="86">
        <f>+IF(ISNUMBER(DATA!R430),DATA!R430,"n/a")</f>
        <v>781728.71</v>
      </c>
      <c r="H494" s="77">
        <f>+IF(ISNUMBER(DATA!S430),DATA!S430,"n/a")</f>
        <v>0.12722236481615001</v>
      </c>
      <c r="I494" s="86">
        <f>+IF(ISNUMBER(DATA!AB430),DATA!AB430,"n/a")</f>
        <v>1477231.69</v>
      </c>
      <c r="J494" s="77">
        <f>+IF(ISNUMBER(DATA!AC430),DATA!AC430,"n/a")</f>
        <v>0.124442884832284</v>
      </c>
      <c r="K494" s="86">
        <f>+IF(ISNUMBER(DATA!AL430),DATA!AL430,"n/a")</f>
        <v>2774255.3</v>
      </c>
      <c r="L494" s="77">
        <f>+IF(ISNUMBER(DATA!AM430),DATA!AM430,"n/a")</f>
        <v>0.141261849339087</v>
      </c>
      <c r="R494" s="66"/>
      <c r="S494" s="66"/>
      <c r="T494" s="66"/>
      <c r="U494" s="66"/>
      <c r="V494" s="66"/>
      <c r="W494" s="66"/>
      <c r="X494" s="66"/>
      <c r="Y494" s="66"/>
    </row>
    <row r="495" spans="1:25" x14ac:dyDescent="0.2">
      <c r="A495" s="66" t="s">
        <v>11</v>
      </c>
      <c r="B495" s="66" t="s">
        <v>23</v>
      </c>
      <c r="C495" s="66" t="s">
        <v>9</v>
      </c>
      <c r="D495" s="66" t="s">
        <v>327</v>
      </c>
      <c r="E495" s="86">
        <f>+IF(ISNUMBER(DATA!H431),DATA!H431,"n/a")</f>
        <v>2754783</v>
      </c>
      <c r="F495" s="77">
        <f>+IF(ISNUMBER(DATA!I431),DATA!I431,"n/a")</f>
        <v>5.2700954679706202E-2</v>
      </c>
      <c r="G495" s="86">
        <f>+IF(ISNUMBER(DATA!R431),DATA!R431,"n/a")</f>
        <v>8673131.4299999997</v>
      </c>
      <c r="H495" s="77">
        <f>+IF(ISNUMBER(DATA!S431),DATA!S431,"n/a")</f>
        <v>8.7805756832176896E-2</v>
      </c>
      <c r="I495" s="86">
        <f>+IF(ISNUMBER(DATA!AB431),DATA!AB431,"n/a")</f>
        <v>16655140.01</v>
      </c>
      <c r="J495" s="77">
        <f>+IF(ISNUMBER(DATA!AC431),DATA!AC431,"n/a")</f>
        <v>8.8607498805435794E-2</v>
      </c>
      <c r="K495" s="86">
        <f>+IF(ISNUMBER(DATA!AL431),DATA!AL431,"n/a")</f>
        <v>31453005.949999999</v>
      </c>
      <c r="L495" s="77">
        <f>+IF(ISNUMBER(DATA!AM431),DATA!AM431,"n/a")</f>
        <v>7.4452132501617002E-2</v>
      </c>
      <c r="R495" s="66"/>
      <c r="S495" s="66"/>
      <c r="T495" s="66"/>
      <c r="U495" s="66"/>
      <c r="V495" s="66"/>
      <c r="W495" s="66"/>
      <c r="X495" s="66"/>
      <c r="Y495" s="66"/>
    </row>
    <row r="496" spans="1:25" x14ac:dyDescent="0.2">
      <c r="E496" s="90"/>
      <c r="F496" s="77"/>
      <c r="G496" s="91"/>
      <c r="H496" s="77"/>
      <c r="I496" s="91"/>
      <c r="J496" s="82"/>
      <c r="K496" s="91"/>
      <c r="L496" s="77"/>
      <c r="R496" s="66"/>
      <c r="S496" s="66"/>
      <c r="T496" s="66"/>
      <c r="U496" s="66"/>
      <c r="V496" s="66"/>
      <c r="W496" s="66"/>
      <c r="X496" s="66"/>
      <c r="Y496" s="66"/>
    </row>
    <row r="497" spans="1:25" x14ac:dyDescent="0.2">
      <c r="A497" s="66" t="s">
        <v>11</v>
      </c>
      <c r="B497" s="66" t="s">
        <v>23</v>
      </c>
      <c r="C497" s="66" t="s">
        <v>25</v>
      </c>
      <c r="D497" s="66" t="s">
        <v>319</v>
      </c>
      <c r="E497" s="86">
        <f>+IF(ISNUMBER(DATA!J423),DATA!J423,"n/a")</f>
        <v>452091.35</v>
      </c>
      <c r="F497" s="77">
        <f>+IF(ISNUMBER(DATA!K423),DATA!K423,"n/a")</f>
        <v>4.4473304382625499E-2</v>
      </c>
      <c r="G497" s="86">
        <f>+IF(ISNUMBER(DATA!T423),DATA!T423,"n/a")</f>
        <v>1455266.53</v>
      </c>
      <c r="H497" s="77">
        <f>+IF(ISNUMBER(DATA!U423),DATA!U423,"n/a")</f>
        <v>-2.09166099810566E-2</v>
      </c>
      <c r="I497" s="86">
        <f>+IF(ISNUMBER(DATA!AD423),DATA!AD423,"n/a")</f>
        <v>2833092.19</v>
      </c>
      <c r="J497" s="77">
        <f>+IF(ISNUMBER(DATA!AE423),DATA!AE423,"n/a")</f>
        <v>-2.40593240460058E-2</v>
      </c>
      <c r="K497" s="86">
        <f>+IF(ISNUMBER(DATA!AN423),DATA!AN423,"n/a")</f>
        <v>5579274.6900000004</v>
      </c>
      <c r="L497" s="77">
        <f>+IF(ISNUMBER(DATA!AO423),DATA!AO423,"n/a")</f>
        <v>1.4459568218935201E-2</v>
      </c>
      <c r="R497" s="66"/>
      <c r="S497" s="66"/>
      <c r="T497" s="66"/>
      <c r="U497" s="66"/>
      <c r="V497" s="66"/>
      <c r="W497" s="66"/>
      <c r="X497" s="66"/>
      <c r="Y497" s="66"/>
    </row>
    <row r="498" spans="1:25" x14ac:dyDescent="0.2">
      <c r="A498" s="66" t="s">
        <v>11</v>
      </c>
      <c r="B498" s="66" t="s">
        <v>23</v>
      </c>
      <c r="C498" s="66" t="s">
        <v>25</v>
      </c>
      <c r="D498" s="66" t="s">
        <v>320</v>
      </c>
      <c r="E498" s="86">
        <f>+IF(ISNUMBER(DATA!J424),DATA!J424,"n/a")</f>
        <v>601405.06000000006</v>
      </c>
      <c r="F498" s="77">
        <f>+IF(ISNUMBER(DATA!K424),DATA!K424,"n/a")</f>
        <v>5.1507579751519199E-2</v>
      </c>
      <c r="G498" s="86">
        <f>+IF(ISNUMBER(DATA!T424),DATA!T424,"n/a")</f>
        <v>1972546</v>
      </c>
      <c r="H498" s="77">
        <f>+IF(ISNUMBER(DATA!U424),DATA!U424,"n/a")</f>
        <v>9.3646951474633006E-2</v>
      </c>
      <c r="I498" s="86">
        <f>+IF(ISNUMBER(DATA!AD424),DATA!AD424,"n/a")</f>
        <v>3791278.2</v>
      </c>
      <c r="J498" s="77">
        <f>+IF(ISNUMBER(DATA!AE424),DATA!AE424,"n/a")</f>
        <v>6.7593058061320294E-2</v>
      </c>
      <c r="K498" s="86">
        <f>+IF(ISNUMBER(DATA!AN424),DATA!AN424,"n/a")</f>
        <v>7214761.71</v>
      </c>
      <c r="L498" s="77">
        <f>+IF(ISNUMBER(DATA!AO424),DATA!AO424,"n/a")</f>
        <v>6.7114471265996697E-3</v>
      </c>
      <c r="R498" s="66"/>
      <c r="S498" s="66"/>
      <c r="T498" s="66"/>
      <c r="U498" s="66"/>
      <c r="V498" s="66"/>
      <c r="W498" s="66"/>
      <c r="X498" s="66"/>
      <c r="Y498" s="66"/>
    </row>
    <row r="499" spans="1:25" x14ac:dyDescent="0.2">
      <c r="A499" s="66" t="s">
        <v>11</v>
      </c>
      <c r="B499" s="66" t="s">
        <v>23</v>
      </c>
      <c r="C499" s="66" t="s">
        <v>25</v>
      </c>
      <c r="D499" s="66" t="s">
        <v>321</v>
      </c>
      <c r="E499" s="86">
        <f>+IF(ISNUMBER(DATA!J425),DATA!J425,"n/a")</f>
        <v>689816.42</v>
      </c>
      <c r="F499" s="77">
        <f>+IF(ISNUMBER(DATA!K425),DATA!K425,"n/a")</f>
        <v>0.141851738500723</v>
      </c>
      <c r="G499" s="86">
        <f>+IF(ISNUMBER(DATA!T425),DATA!T425,"n/a")</f>
        <v>2154269.8199999998</v>
      </c>
      <c r="H499" s="77">
        <f>+IF(ISNUMBER(DATA!U425),DATA!U425,"n/a")</f>
        <v>0.166236756892401</v>
      </c>
      <c r="I499" s="86">
        <f>+IF(ISNUMBER(DATA!AD425),DATA!AD425,"n/a")</f>
        <v>4090175.82</v>
      </c>
      <c r="J499" s="77">
        <f>+IF(ISNUMBER(DATA!AE425),DATA!AE425,"n/a")</f>
        <v>0.14281097655560601</v>
      </c>
      <c r="K499" s="86">
        <f>+IF(ISNUMBER(DATA!AN425),DATA!AN425,"n/a")</f>
        <v>7672438.7599999998</v>
      </c>
      <c r="L499" s="77">
        <f>+IF(ISNUMBER(DATA!AO425),DATA!AO425,"n/a")</f>
        <v>9.0396857982269596E-2</v>
      </c>
      <c r="R499" s="66"/>
      <c r="S499" s="66"/>
      <c r="T499" s="66"/>
      <c r="U499" s="66"/>
      <c r="V499" s="66"/>
      <c r="W499" s="66"/>
      <c r="X499" s="66"/>
      <c r="Y499" s="66"/>
    </row>
    <row r="500" spans="1:25" x14ac:dyDescent="0.2">
      <c r="A500" s="66" t="s">
        <v>11</v>
      </c>
      <c r="B500" s="66" t="s">
        <v>23</v>
      </c>
      <c r="C500" s="66" t="s">
        <v>25</v>
      </c>
      <c r="D500" s="66" t="s">
        <v>322</v>
      </c>
      <c r="E500" s="86">
        <f>+IF(ISNUMBER(DATA!J426),DATA!J426,"n/a")</f>
        <v>1220228.3700000001</v>
      </c>
      <c r="F500" s="77">
        <f>+IF(ISNUMBER(DATA!K426),DATA!K426,"n/a")</f>
        <v>3.1925442693079703E-2</v>
      </c>
      <c r="G500" s="86">
        <f>+IF(ISNUMBER(DATA!T426),DATA!T426,"n/a")</f>
        <v>4005686.55</v>
      </c>
      <c r="H500" s="77">
        <f>+IF(ISNUMBER(DATA!U426),DATA!U426,"n/a")</f>
        <v>9.0584327717234001E-2</v>
      </c>
      <c r="I500" s="86">
        <f>+IF(ISNUMBER(DATA!AD426),DATA!AD426,"n/a")</f>
        <v>7639235.1900000004</v>
      </c>
      <c r="J500" s="77">
        <f>+IF(ISNUMBER(DATA!AE426),DATA!AE426,"n/a")</f>
        <v>7.8670742680560304E-2</v>
      </c>
      <c r="K500" s="86">
        <f>+IF(ISNUMBER(DATA!AN426),DATA!AN426,"n/a")</f>
        <v>14424162.619999999</v>
      </c>
      <c r="L500" s="77">
        <f>+IF(ISNUMBER(DATA!AO426),DATA!AO426,"n/a")</f>
        <v>6.4309956125615395E-2</v>
      </c>
      <c r="R500" s="66"/>
      <c r="S500" s="66"/>
      <c r="T500" s="66"/>
      <c r="U500" s="66"/>
      <c r="V500" s="66"/>
      <c r="W500" s="66"/>
      <c r="X500" s="66"/>
      <c r="Y500" s="66"/>
    </row>
    <row r="501" spans="1:25" x14ac:dyDescent="0.2">
      <c r="A501" s="66" t="s">
        <v>11</v>
      </c>
      <c r="B501" s="66" t="s">
        <v>23</v>
      </c>
      <c r="C501" s="66" t="s">
        <v>25</v>
      </c>
      <c r="D501" s="66" t="s">
        <v>323</v>
      </c>
      <c r="E501" s="86">
        <f>+IF(ISNUMBER(DATA!J427),DATA!J427,"n/a")</f>
        <v>241487.61</v>
      </c>
      <c r="F501" s="77">
        <f>+IF(ISNUMBER(DATA!K427),DATA!K427,"n/a")</f>
        <v>-0.161102149477729</v>
      </c>
      <c r="G501" s="86">
        <f>+IF(ISNUMBER(DATA!T427),DATA!T427,"n/a")</f>
        <v>781202.77</v>
      </c>
      <c r="H501" s="77">
        <f>+IF(ISNUMBER(DATA!U427),DATA!U427,"n/a")</f>
        <v>-0.100739568863478</v>
      </c>
      <c r="I501" s="86">
        <f>+IF(ISNUMBER(DATA!AD427),DATA!AD427,"n/a")</f>
        <v>1424807.67</v>
      </c>
      <c r="J501" s="77">
        <f>+IF(ISNUMBER(DATA!AE427),DATA!AE427,"n/a")</f>
        <v>-0.13694239611546699</v>
      </c>
      <c r="K501" s="86">
        <f>+IF(ISNUMBER(DATA!AN427),DATA!AN427,"n/a")</f>
        <v>2751925.9</v>
      </c>
      <c r="L501" s="77">
        <f>+IF(ISNUMBER(DATA!AO427),DATA!AO427,"n/a")</f>
        <v>-0.16905132008387799</v>
      </c>
      <c r="R501" s="66"/>
      <c r="S501" s="66"/>
      <c r="T501" s="66"/>
      <c r="U501" s="66"/>
      <c r="V501" s="66"/>
      <c r="W501" s="66"/>
      <c r="X501" s="66"/>
      <c r="Y501" s="66"/>
    </row>
    <row r="502" spans="1:25" x14ac:dyDescent="0.2">
      <c r="A502" s="66" t="s">
        <v>11</v>
      </c>
      <c r="B502" s="66" t="s">
        <v>23</v>
      </c>
      <c r="C502" s="66" t="s">
        <v>25</v>
      </c>
      <c r="D502" s="66" t="s">
        <v>324</v>
      </c>
      <c r="E502" s="86">
        <f>+IF(ISNUMBER(DATA!J428),DATA!J428,"n/a")</f>
        <v>406649.02</v>
      </c>
      <c r="F502" s="77">
        <f>+IF(ISNUMBER(DATA!K428),DATA!K428,"n/a")</f>
        <v>0.19578842683383399</v>
      </c>
      <c r="G502" s="86">
        <f>+IF(ISNUMBER(DATA!T428),DATA!T428,"n/a")</f>
        <v>1236809.28</v>
      </c>
      <c r="H502" s="77">
        <f>+IF(ISNUMBER(DATA!U428),DATA!U428,"n/a")</f>
        <v>0.18992143720034199</v>
      </c>
      <c r="I502" s="86">
        <f>+IF(ISNUMBER(DATA!AD428),DATA!AD428,"n/a")</f>
        <v>2359695.0499999998</v>
      </c>
      <c r="J502" s="77">
        <f>+IF(ISNUMBER(DATA!AE428),DATA!AE428,"n/a")</f>
        <v>0.19487825100851999</v>
      </c>
      <c r="K502" s="86">
        <f>+IF(ISNUMBER(DATA!AN428),DATA!AN428,"n/a")</f>
        <v>4362718.58</v>
      </c>
      <c r="L502" s="77">
        <f>+IF(ISNUMBER(DATA!AO428),DATA!AO428,"n/a")</f>
        <v>0.15003988217570399</v>
      </c>
      <c r="R502" s="66"/>
      <c r="S502" s="66"/>
      <c r="T502" s="66"/>
      <c r="U502" s="66"/>
      <c r="V502" s="66"/>
      <c r="W502" s="66"/>
      <c r="X502" s="66"/>
      <c r="Y502" s="66"/>
    </row>
    <row r="503" spans="1:25" x14ac:dyDescent="0.2">
      <c r="A503" s="66" t="s">
        <v>11</v>
      </c>
      <c r="B503" s="66" t="s">
        <v>23</v>
      </c>
      <c r="C503" s="66" t="s">
        <v>25</v>
      </c>
      <c r="D503" s="66" t="s">
        <v>325</v>
      </c>
      <c r="E503" s="86">
        <f>+IF(ISNUMBER(DATA!J429),DATA!J429,"n/a")</f>
        <v>1101489.6200000001</v>
      </c>
      <c r="F503" s="77">
        <f>+IF(ISNUMBER(DATA!K429),DATA!K429,"n/a")</f>
        <v>-5.2364997066605301E-2</v>
      </c>
      <c r="G503" s="86">
        <f>+IF(ISNUMBER(DATA!T429),DATA!T429,"n/a")</f>
        <v>3205472.78</v>
      </c>
      <c r="H503" s="77">
        <f>+IF(ISNUMBER(DATA!U429),DATA!U429,"n/a")</f>
        <v>-2.4867267048105501E-2</v>
      </c>
      <c r="I503" s="86">
        <f>+IF(ISNUMBER(DATA!AD429),DATA!AD429,"n/a")</f>
        <v>6433497.2800000003</v>
      </c>
      <c r="J503" s="77">
        <f>+IF(ISNUMBER(DATA!AE429),DATA!AE429,"n/a")</f>
        <v>2.2129952966051001E-2</v>
      </c>
      <c r="K503" s="86">
        <f>+IF(ISNUMBER(DATA!AN429),DATA!AN429,"n/a")</f>
        <v>12577404.83</v>
      </c>
      <c r="L503" s="77">
        <f>+IF(ISNUMBER(DATA!AO429),DATA!AO429,"n/a")</f>
        <v>5.4524273411201002E-2</v>
      </c>
      <c r="R503" s="66"/>
      <c r="S503" s="66"/>
      <c r="T503" s="66"/>
      <c r="U503" s="66"/>
      <c r="V503" s="66"/>
      <c r="W503" s="66"/>
      <c r="X503" s="66"/>
      <c r="Y503" s="66"/>
    </row>
    <row r="504" spans="1:25" x14ac:dyDescent="0.2">
      <c r="A504" s="66" t="s">
        <v>11</v>
      </c>
      <c r="B504" s="66" t="s">
        <v>23</v>
      </c>
      <c r="C504" s="66" t="s">
        <v>25</v>
      </c>
      <c r="D504" s="66" t="s">
        <v>326</v>
      </c>
      <c r="E504" s="86">
        <f>+IF(ISNUMBER(DATA!J430),DATA!J430,"n/a")</f>
        <v>461651.18</v>
      </c>
      <c r="F504" s="77">
        <f>+IF(ISNUMBER(DATA!K430),DATA!K430,"n/a")</f>
        <v>0.110712823665858</v>
      </c>
      <c r="G504" s="86">
        <f>+IF(ISNUMBER(DATA!T430),DATA!T430,"n/a")</f>
        <v>1478743.27</v>
      </c>
      <c r="H504" s="77">
        <f>+IF(ISNUMBER(DATA!U430),DATA!U430,"n/a")</f>
        <v>0.148412498009345</v>
      </c>
      <c r="I504" s="86">
        <f>+IF(ISNUMBER(DATA!AD430),DATA!AD430,"n/a")</f>
        <v>2793278.24</v>
      </c>
      <c r="J504" s="77">
        <f>+IF(ISNUMBER(DATA!AE430),DATA!AE430,"n/a")</f>
        <v>0.13552928730007899</v>
      </c>
      <c r="K504" s="86">
        <f>+IF(ISNUMBER(DATA!AN430),DATA!AN430,"n/a")</f>
        <v>5242242.32</v>
      </c>
      <c r="L504" s="77">
        <f>+IF(ISNUMBER(DATA!AO430),DATA!AO430,"n/a")</f>
        <v>0.122861545100789</v>
      </c>
      <c r="R504" s="66"/>
      <c r="S504" s="66"/>
      <c r="T504" s="66"/>
      <c r="U504" s="66"/>
      <c r="V504" s="66"/>
      <c r="W504" s="66"/>
      <c r="X504" s="66"/>
      <c r="Y504" s="66"/>
    </row>
    <row r="505" spans="1:25" x14ac:dyDescent="0.2">
      <c r="A505" s="66" t="s">
        <v>11</v>
      </c>
      <c r="B505" s="66" t="s">
        <v>23</v>
      </c>
      <c r="C505" s="66" t="s">
        <v>25</v>
      </c>
      <c r="D505" s="66" t="s">
        <v>327</v>
      </c>
      <c r="E505" s="86">
        <f>+IF(ISNUMBER(DATA!J431),DATA!J431,"n/a")</f>
        <v>5174818.6500000004</v>
      </c>
      <c r="F505" s="77">
        <f>+IF(ISNUMBER(DATA!K431),DATA!K431,"n/a")</f>
        <v>3.5521416271861603E-2</v>
      </c>
      <c r="G505" s="86">
        <f>+IF(ISNUMBER(DATA!T431),DATA!T431,"n/a")</f>
        <v>16289997.109999999</v>
      </c>
      <c r="H505" s="77">
        <f>+IF(ISNUMBER(DATA!U431),DATA!U431,"n/a")</f>
        <v>6.5182836894354598E-2</v>
      </c>
      <c r="I505" s="86">
        <f>+IF(ISNUMBER(DATA!AD431),DATA!AD431,"n/a")</f>
        <v>31365059.550000001</v>
      </c>
      <c r="J505" s="77">
        <f>+IF(ISNUMBER(DATA!AE431),DATA!AE431,"n/a")</f>
        <v>6.3397983751954504E-2</v>
      </c>
      <c r="K505" s="86">
        <f>+IF(ISNUMBER(DATA!AN431),DATA!AN431,"n/a")</f>
        <v>59824929.490000002</v>
      </c>
      <c r="L505" s="77">
        <f>+IF(ISNUMBER(DATA!AO431),DATA!AO431,"n/a")</f>
        <v>5.0362830916616003E-2</v>
      </c>
      <c r="R505" s="66"/>
      <c r="S505" s="66"/>
      <c r="T505" s="66"/>
      <c r="U505" s="66"/>
      <c r="V505" s="66"/>
      <c r="W505" s="66"/>
      <c r="X505" s="66"/>
      <c r="Y505" s="66"/>
    </row>
    <row r="506" spans="1:25" x14ac:dyDescent="0.2">
      <c r="E506" s="90"/>
      <c r="F506" s="77"/>
      <c r="G506" s="91"/>
      <c r="H506" s="77"/>
      <c r="I506" s="91"/>
      <c r="J506" s="82"/>
      <c r="K506" s="91"/>
      <c r="L506" s="77"/>
      <c r="R506" s="66"/>
      <c r="S506" s="66"/>
      <c r="T506" s="66"/>
      <c r="U506" s="66"/>
      <c r="V506" s="66"/>
      <c r="W506" s="66"/>
      <c r="X506" s="66"/>
      <c r="Y506" s="66"/>
    </row>
    <row r="507" spans="1:25" x14ac:dyDescent="0.2">
      <c r="A507" s="66" t="s">
        <v>11</v>
      </c>
      <c r="B507" s="66" t="s">
        <v>23</v>
      </c>
      <c r="C507" s="66" t="s">
        <v>10</v>
      </c>
      <c r="D507" s="66" t="s">
        <v>319</v>
      </c>
      <c r="E507" s="87">
        <f>+IF(ISNUMBER(DATA!L423),DATA!L423,"n/a")</f>
        <v>5.4777228189298901</v>
      </c>
      <c r="F507" s="77">
        <f>+IF(ISNUMBER(DATA!M423),DATA!M423,"n/a")</f>
        <v>-2.0598848154008901E-3</v>
      </c>
      <c r="G507" s="87">
        <f>+IF(ISNUMBER(DATA!V423),DATA!V423,"n/a")</f>
        <v>5.5768281724535198</v>
      </c>
      <c r="H507" s="77">
        <f>+IF(ISNUMBER(DATA!W423),DATA!W423,"n/a")</f>
        <v>2.5611326476463501E-2</v>
      </c>
      <c r="I507" s="87">
        <f>+IF(ISNUMBER(DATA!AF423),DATA!AF423,"n/a")</f>
        <v>5.5434981388588698</v>
      </c>
      <c r="J507" s="77">
        <f>+IF(ISNUMBER(DATA!AG423),DATA!AG423,"n/a")</f>
        <v>3.6832532956863603E-2</v>
      </c>
      <c r="K507" s="87">
        <f>+IF(ISNUMBER(DATA!AP423),DATA!AP423,"n/a")</f>
        <v>5.4296224256151904</v>
      </c>
      <c r="L507" s="77">
        <f>+IF(ISNUMBER(DATA!AQ423),DATA!AQ423,"n/a")</f>
        <v>1.55893369357479E-2</v>
      </c>
      <c r="R507" s="66"/>
      <c r="S507" s="66"/>
      <c r="T507" s="66"/>
      <c r="U507" s="66"/>
      <c r="V507" s="66"/>
      <c r="W507" s="66"/>
      <c r="X507" s="66"/>
      <c r="Y507" s="66"/>
    </row>
    <row r="508" spans="1:25" x14ac:dyDescent="0.2">
      <c r="A508" s="66" t="s">
        <v>11</v>
      </c>
      <c r="B508" s="66" t="s">
        <v>23</v>
      </c>
      <c r="C508" s="66" t="s">
        <v>10</v>
      </c>
      <c r="D508" s="66" t="s">
        <v>320</v>
      </c>
      <c r="E508" s="87">
        <f>+IF(ISNUMBER(DATA!L424),DATA!L424,"n/a")</f>
        <v>4.9538310514919397</v>
      </c>
      <c r="F508" s="77">
        <f>+IF(ISNUMBER(DATA!M424),DATA!M424,"n/a")</f>
        <v>3.7431339675880498E-2</v>
      </c>
      <c r="G508" s="87">
        <f>+IF(ISNUMBER(DATA!V424),DATA!V424,"n/a")</f>
        <v>4.8886513702035002</v>
      </c>
      <c r="H508" s="77">
        <f>+IF(ISNUMBER(DATA!W424),DATA!W424,"n/a")</f>
        <v>3.11135555357854E-2</v>
      </c>
      <c r="I508" s="87">
        <f>+IF(ISNUMBER(DATA!AF424),DATA!AF424,"n/a")</f>
        <v>4.8497784813628</v>
      </c>
      <c r="J508" s="77">
        <f>+IF(ISNUMBER(DATA!AG424),DATA!AG424,"n/a")</f>
        <v>2.8157945185592101E-2</v>
      </c>
      <c r="K508" s="87">
        <f>+IF(ISNUMBER(DATA!AP424),DATA!AP424,"n/a")</f>
        <v>4.8929444179880903</v>
      </c>
      <c r="L508" s="77">
        <f>+IF(ISNUMBER(DATA!AQ424),DATA!AQ424,"n/a")</f>
        <v>3.1979347090839202E-2</v>
      </c>
      <c r="R508" s="66"/>
      <c r="S508" s="66"/>
      <c r="T508" s="66"/>
      <c r="U508" s="66"/>
      <c r="V508" s="66"/>
      <c r="W508" s="66"/>
      <c r="X508" s="66"/>
      <c r="Y508" s="66"/>
    </row>
    <row r="509" spans="1:25" x14ac:dyDescent="0.2">
      <c r="A509" s="66" t="s">
        <v>11</v>
      </c>
      <c r="B509" s="66" t="s">
        <v>23</v>
      </c>
      <c r="C509" s="66" t="s">
        <v>10</v>
      </c>
      <c r="D509" s="66" t="s">
        <v>321</v>
      </c>
      <c r="E509" s="87">
        <f>+IF(ISNUMBER(DATA!L425),DATA!L425,"n/a")</f>
        <v>4.7973072780709201</v>
      </c>
      <c r="F509" s="77">
        <f>+IF(ISNUMBER(DATA!M425),DATA!M425,"n/a")</f>
        <v>-5.9241184757428497E-2</v>
      </c>
      <c r="G509" s="87">
        <f>+IF(ISNUMBER(DATA!V425),DATA!V425,"n/a")</f>
        <v>4.7516690033337801</v>
      </c>
      <c r="H509" s="77">
        <f>+IF(ISNUMBER(DATA!W425),DATA!W425,"n/a")</f>
        <v>-7.0186513389123795E-2</v>
      </c>
      <c r="I509" s="87">
        <f>+IF(ISNUMBER(DATA!AF425),DATA!AF425,"n/a")</f>
        <v>4.7124870511410997</v>
      </c>
      <c r="J509" s="77">
        <f>+IF(ISNUMBER(DATA!AG425),DATA!AG425,"n/a")</f>
        <v>-7.2265021942074098E-2</v>
      </c>
      <c r="K509" s="87">
        <f>+IF(ISNUMBER(DATA!AP425),DATA!AP425,"n/a")</f>
        <v>4.8520585963150804</v>
      </c>
      <c r="L509" s="77">
        <f>+IF(ISNUMBER(DATA!AQ425),DATA!AQ425,"n/a")</f>
        <v>-4.2358045468560999E-2</v>
      </c>
      <c r="R509" s="66"/>
      <c r="S509" s="66"/>
      <c r="T509" s="66"/>
      <c r="U509" s="66"/>
      <c r="V509" s="66"/>
      <c r="W509" s="66"/>
      <c r="X509" s="66"/>
      <c r="Y509" s="66"/>
    </row>
    <row r="510" spans="1:25" x14ac:dyDescent="0.2">
      <c r="A510" s="66" t="s">
        <v>11</v>
      </c>
      <c r="B510" s="66" t="s">
        <v>23</v>
      </c>
      <c r="C510" s="66" t="s">
        <v>10</v>
      </c>
      <c r="D510" s="66" t="s">
        <v>322</v>
      </c>
      <c r="E510" s="87">
        <f>+IF(ISNUMBER(DATA!L426),DATA!L426,"n/a")</f>
        <v>4.2608111915064502</v>
      </c>
      <c r="F510" s="77">
        <f>+IF(ISNUMBER(DATA!M426),DATA!M426,"n/a")</f>
        <v>-8.5266641351710998E-3</v>
      </c>
      <c r="G510" s="87">
        <f>+IF(ISNUMBER(DATA!V426),DATA!V426,"n/a")</f>
        <v>4.2160124113320796</v>
      </c>
      <c r="H510" s="77">
        <f>+IF(ISNUMBER(DATA!W426),DATA!W426,"n/a")</f>
        <v>-4.2073932328696002E-2</v>
      </c>
      <c r="I510" s="87">
        <f>+IF(ISNUMBER(DATA!AF426),DATA!AF426,"n/a")</f>
        <v>4.1822813901196501</v>
      </c>
      <c r="J510" s="77">
        <f>+IF(ISNUMBER(DATA!AG426),DATA!AG426,"n/a")</f>
        <v>-6.4011950058238107E-2</v>
      </c>
      <c r="K510" s="87">
        <f>+IF(ISNUMBER(DATA!AP426),DATA!AP426,"n/a")</f>
        <v>4.2949385831686104</v>
      </c>
      <c r="L510" s="77">
        <f>+IF(ISNUMBER(DATA!AQ426),DATA!AQ426,"n/a")</f>
        <v>-5.0760980897950399E-2</v>
      </c>
      <c r="R510" s="66"/>
      <c r="S510" s="66"/>
      <c r="T510" s="66"/>
      <c r="U510" s="66"/>
      <c r="V510" s="66"/>
      <c r="W510" s="66"/>
      <c r="X510" s="66"/>
      <c r="Y510" s="66"/>
    </row>
    <row r="511" spans="1:25" x14ac:dyDescent="0.2">
      <c r="A511" s="66" t="s">
        <v>11</v>
      </c>
      <c r="B511" s="66" t="s">
        <v>23</v>
      </c>
      <c r="C511" s="66" t="s">
        <v>10</v>
      </c>
      <c r="D511" s="66" t="s">
        <v>323</v>
      </c>
      <c r="E511" s="87">
        <f>+IF(ISNUMBER(DATA!L427),DATA!L427,"n/a")</f>
        <v>5.2187283451479702</v>
      </c>
      <c r="F511" s="77">
        <f>+IF(ISNUMBER(DATA!M427),DATA!M427,"n/a")</f>
        <v>4.6651550915580299E-2</v>
      </c>
      <c r="G511" s="87">
        <f>+IF(ISNUMBER(DATA!V427),DATA!V427,"n/a")</f>
        <v>5.2417070030578898</v>
      </c>
      <c r="H511" s="77">
        <f>+IF(ISNUMBER(DATA!W427),DATA!W427,"n/a")</f>
        <v>3.8838252334293603E-2</v>
      </c>
      <c r="I511" s="87">
        <f>+IF(ISNUMBER(DATA!AF427),DATA!AF427,"n/a")</f>
        <v>5.2736516690208601</v>
      </c>
      <c r="J511" s="77">
        <f>+IF(ISNUMBER(DATA!AG427),DATA!AG427,"n/a")</f>
        <v>4.4446420209155797E-2</v>
      </c>
      <c r="K511" s="87">
        <f>+IF(ISNUMBER(DATA!AP427),DATA!AP427,"n/a")</f>
        <v>5.2651938776451601</v>
      </c>
      <c r="L511" s="77">
        <f>+IF(ISNUMBER(DATA!AQ427),DATA!AQ427,"n/a")</f>
        <v>5.6670628246075397E-2</v>
      </c>
      <c r="R511" s="66"/>
      <c r="S511" s="66"/>
      <c r="T511" s="66"/>
      <c r="U511" s="66"/>
      <c r="V511" s="66"/>
      <c r="W511" s="66"/>
      <c r="X511" s="66"/>
      <c r="Y511" s="66"/>
    </row>
    <row r="512" spans="1:25" x14ac:dyDescent="0.2">
      <c r="A512" s="66" t="s">
        <v>11</v>
      </c>
      <c r="B512" s="66" t="s">
        <v>23</v>
      </c>
      <c r="C512" s="66" t="s">
        <v>10</v>
      </c>
      <c r="D512" s="66" t="s">
        <v>324</v>
      </c>
      <c r="E512" s="87">
        <f>+IF(ISNUMBER(DATA!L428),DATA!L428,"n/a")</f>
        <v>5.27283436407627</v>
      </c>
      <c r="F512" s="77">
        <f>+IF(ISNUMBER(DATA!M428),DATA!M428,"n/a")</f>
        <v>5.6748655179799302E-2</v>
      </c>
      <c r="G512" s="87">
        <f>+IF(ISNUMBER(DATA!V428),DATA!V428,"n/a")</f>
        <v>5.2863796131708698</v>
      </c>
      <c r="H512" s="77">
        <f>+IF(ISNUMBER(DATA!W428),DATA!W428,"n/a")</f>
        <v>4.9575907102806703E-2</v>
      </c>
      <c r="I512" s="87">
        <f>+IF(ISNUMBER(DATA!AF428),DATA!AF428,"n/a")</f>
        <v>5.2329130416286702</v>
      </c>
      <c r="J512" s="77">
        <f>+IF(ISNUMBER(DATA!AG428),DATA!AG428,"n/a")</f>
        <v>3.3069572385140203E-2</v>
      </c>
      <c r="K512" s="87">
        <f>+IF(ISNUMBER(DATA!AP428),DATA!AP428,"n/a")</f>
        <v>5.1777990657407704</v>
      </c>
      <c r="L512" s="77">
        <f>+IF(ISNUMBER(DATA!AQ428),DATA!AQ428,"n/a")</f>
        <v>5.2527670317527898E-3</v>
      </c>
      <c r="R512" s="66"/>
      <c r="S512" s="66"/>
      <c r="T512" s="66"/>
      <c r="U512" s="66"/>
      <c r="V512" s="66"/>
      <c r="W512" s="66"/>
      <c r="X512" s="66"/>
      <c r="Y512" s="66"/>
    </row>
    <row r="513" spans="1:25" x14ac:dyDescent="0.2">
      <c r="A513" s="66" t="s">
        <v>11</v>
      </c>
      <c r="B513" s="66" t="s">
        <v>23</v>
      </c>
      <c r="C513" s="66" t="s">
        <v>10</v>
      </c>
      <c r="D513" s="66" t="s">
        <v>325</v>
      </c>
      <c r="E513" s="87">
        <f>+IF(ISNUMBER(DATA!L429),DATA!L429,"n/a")</f>
        <v>4.60180365606102</v>
      </c>
      <c r="F513" s="77">
        <f>+IF(ISNUMBER(DATA!M429),DATA!M429,"n/a")</f>
        <v>2.3808497929379401E-2</v>
      </c>
      <c r="G513" s="87">
        <f>+IF(ISNUMBER(DATA!V429),DATA!V429,"n/a")</f>
        <v>4.6698265035937503</v>
      </c>
      <c r="H513" s="77">
        <f>+IF(ISNUMBER(DATA!W429),DATA!W429,"n/a")</f>
        <v>3.0547323138126699E-2</v>
      </c>
      <c r="I513" s="87">
        <f>+IF(ISNUMBER(DATA!AF429),DATA!AF429,"n/a")</f>
        <v>4.55284877218795</v>
      </c>
      <c r="J513" s="77">
        <f>+IF(ISNUMBER(DATA!AG429),DATA!AG429,"n/a")</f>
        <v>1.5662122348591299E-2</v>
      </c>
      <c r="K513" s="87">
        <f>+IF(ISNUMBER(DATA!AP429),DATA!AP429,"n/a")</f>
        <v>4.58577783161327</v>
      </c>
      <c r="L513" s="77">
        <f>+IF(ISNUMBER(DATA!AQ429),DATA!AQ429,"n/a")</f>
        <v>1.10118935824258E-2</v>
      </c>
      <c r="R513" s="66"/>
      <c r="S513" s="66"/>
      <c r="T513" s="66"/>
      <c r="U513" s="66"/>
      <c r="V513" s="66"/>
      <c r="W513" s="66"/>
      <c r="X513" s="66"/>
      <c r="Y513" s="66"/>
    </row>
    <row r="514" spans="1:25" x14ac:dyDescent="0.2">
      <c r="A514" s="66" t="s">
        <v>11</v>
      </c>
      <c r="B514" s="66" t="s">
        <v>23</v>
      </c>
      <c r="C514" s="66" t="s">
        <v>10</v>
      </c>
      <c r="D514" s="66" t="s">
        <v>326</v>
      </c>
      <c r="E514" s="87">
        <f>+IF(ISNUMBER(DATA!L430),DATA!L430,"n/a")</f>
        <v>5.2063583176361696</v>
      </c>
      <c r="F514" s="77">
        <f>+IF(ISNUMBER(DATA!M430),DATA!M430,"n/a")</f>
        <v>4.6702601545755E-2</v>
      </c>
      <c r="G514" s="87">
        <f>+IF(ISNUMBER(DATA!V430),DATA!V430,"n/a")</f>
        <v>5.2690416218690501</v>
      </c>
      <c r="H514" s="77">
        <f>+IF(ISNUMBER(DATA!W430),DATA!W430,"n/a")</f>
        <v>6.0160952500007102E-2</v>
      </c>
      <c r="I514" s="87">
        <f>+IF(ISNUMBER(DATA!AF430),DATA!AF430,"n/a")</f>
        <v>5.2393231829463396</v>
      </c>
      <c r="J514" s="77">
        <f>+IF(ISNUMBER(DATA!AG430),DATA!AG430,"n/a")</f>
        <v>3.7736185522189103E-2</v>
      </c>
      <c r="K514" s="87">
        <f>+IF(ISNUMBER(DATA!AP430),DATA!AP430,"n/a")</f>
        <v>5.1205125317774502</v>
      </c>
      <c r="L514" s="77">
        <f>+IF(ISNUMBER(DATA!AQ430),DATA!AQ430,"n/a")</f>
        <v>2.2922327803442401E-3</v>
      </c>
      <c r="R514" s="66"/>
      <c r="S514" s="66"/>
      <c r="T514" s="66"/>
      <c r="U514" s="66"/>
      <c r="V514" s="66"/>
      <c r="W514" s="66"/>
      <c r="X514" s="66"/>
      <c r="Y514" s="66"/>
    </row>
    <row r="515" spans="1:25" x14ac:dyDescent="0.2">
      <c r="A515" s="66" t="s">
        <v>11</v>
      </c>
      <c r="B515" s="66" t="s">
        <v>23</v>
      </c>
      <c r="C515" s="66" t="s">
        <v>10</v>
      </c>
      <c r="D515" s="66" t="s">
        <v>327</v>
      </c>
      <c r="E515" s="87">
        <f>+IF(ISNUMBER(DATA!L431),DATA!L431,"n/a")</f>
        <v>4.7971617982251198</v>
      </c>
      <c r="F515" s="77">
        <f>+IF(ISNUMBER(DATA!M431),DATA!M431,"n/a")</f>
        <v>1.14268895795547E-2</v>
      </c>
      <c r="G515" s="87">
        <f>+IF(ISNUMBER(DATA!V431),DATA!V431,"n/a")</f>
        <v>4.8021723210529004</v>
      </c>
      <c r="H515" s="77">
        <f>+IF(ISNUMBER(DATA!W431),DATA!W431,"n/a")</f>
        <v>3.2700698877892202E-3</v>
      </c>
      <c r="I515" s="87">
        <f>+IF(ISNUMBER(DATA!AF431),DATA!AF431,"n/a")</f>
        <v>4.7520097352817103</v>
      </c>
      <c r="J515" s="77">
        <f>+IF(ISNUMBER(DATA!AG431),DATA!AG431,"n/a")</f>
        <v>-7.2074050149112901E-3</v>
      </c>
      <c r="K515" s="87">
        <f>+IF(ISNUMBER(DATA!AP431),DATA!AP431,"n/a")</f>
        <v>4.7876332694363697</v>
      </c>
      <c r="L515" s="77">
        <f>+IF(ISNUMBER(DATA!AQ431),DATA!AQ431,"n/a")</f>
        <v>-6.6776407144458101E-3</v>
      </c>
      <c r="R515" s="66"/>
      <c r="S515" s="66"/>
      <c r="T515" s="66"/>
      <c r="U515" s="66"/>
      <c r="V515" s="66"/>
      <c r="W515" s="66"/>
      <c r="X515" s="66"/>
      <c r="Y515" s="66"/>
    </row>
    <row r="516" spans="1:25" x14ac:dyDescent="0.2">
      <c r="E516" s="90"/>
      <c r="F516" s="77"/>
      <c r="G516" s="91"/>
      <c r="H516" s="77"/>
      <c r="I516" s="91"/>
      <c r="J516" s="82"/>
      <c r="K516" s="91"/>
      <c r="L516" s="77"/>
      <c r="R516" s="66"/>
      <c r="S516" s="66"/>
      <c r="T516" s="66"/>
      <c r="U516" s="66"/>
      <c r="V516" s="66"/>
      <c r="W516" s="66"/>
      <c r="X516" s="66"/>
      <c r="Y516" s="66"/>
    </row>
    <row r="517" spans="1:25" x14ac:dyDescent="0.2">
      <c r="A517" s="66" t="s">
        <v>11</v>
      </c>
      <c r="B517" s="66" t="s">
        <v>23</v>
      </c>
      <c r="C517" s="66" t="s">
        <v>26</v>
      </c>
      <c r="D517" s="66" t="s">
        <v>319</v>
      </c>
      <c r="E517" s="87">
        <f>+IF(ISNUMBER(DATA!N423),DATA!N423,"n/a")</f>
        <v>2.9828679756867702</v>
      </c>
      <c r="F517" s="77">
        <f>+IF(ISNUMBER(DATA!O423),DATA!O423,"n/a")</f>
        <v>1.9566847005258901E-3</v>
      </c>
      <c r="G517" s="87">
        <f>+IF(ISNUMBER(DATA!X423),DATA!X423,"n/a")</f>
        <v>3.0355398402518099</v>
      </c>
      <c r="H517" s="77">
        <f>+IF(ISNUMBER(DATA!Y423),DATA!Y423,"n/a")</f>
        <v>2.8923003663308799E-2</v>
      </c>
      <c r="I517" s="87">
        <f>+IF(ISNUMBER(DATA!AH423),DATA!AH423,"n/a")</f>
        <v>3.0085457014372698</v>
      </c>
      <c r="J517" s="77">
        <f>+IF(ISNUMBER(DATA!AI423),DATA!AI423,"n/a")</f>
        <v>4.1986887084568998E-2</v>
      </c>
      <c r="K517" s="87">
        <f>+IF(ISNUMBER(DATA!AR423),DATA!AR423,"n/a")</f>
        <v>2.9446818991448498</v>
      </c>
      <c r="L517" s="77">
        <f>+IF(ISNUMBER(DATA!AS423),DATA!AS423,"n/a")</f>
        <v>1.9998977883244101E-2</v>
      </c>
      <c r="R517" s="66"/>
      <c r="S517" s="66"/>
      <c r="T517" s="66"/>
      <c r="U517" s="66"/>
      <c r="V517" s="66"/>
      <c r="W517" s="66"/>
      <c r="X517" s="66"/>
      <c r="Y517" s="66"/>
    </row>
    <row r="518" spans="1:25" x14ac:dyDescent="0.2">
      <c r="A518" s="66" t="s">
        <v>11</v>
      </c>
      <c r="B518" s="66" t="s">
        <v>23</v>
      </c>
      <c r="C518" s="66" t="s">
        <v>26</v>
      </c>
      <c r="D518" s="66" t="s">
        <v>320</v>
      </c>
      <c r="E518" s="87">
        <f>+IF(ISNUMBER(DATA!N424),DATA!N424,"n/a")</f>
        <v>2.5220128011560101</v>
      </c>
      <c r="F518" s="77">
        <f>+IF(ISNUMBER(DATA!O424),DATA!O424,"n/a")</f>
        <v>3.3019869809388001E-2</v>
      </c>
      <c r="G518" s="87">
        <f>+IF(ISNUMBER(DATA!X424),DATA!X424,"n/a")</f>
        <v>2.4969443399545601</v>
      </c>
      <c r="H518" s="77">
        <f>+IF(ISNUMBER(DATA!Y424),DATA!Y424,"n/a")</f>
        <v>3.04300293076642E-2</v>
      </c>
      <c r="I518" s="87">
        <f>+IF(ISNUMBER(DATA!AH424),DATA!AH424,"n/a")</f>
        <v>2.4718349262789499</v>
      </c>
      <c r="J518" s="77">
        <f>+IF(ISNUMBER(DATA!AI424),DATA!AI424,"n/a")</f>
        <v>3.2029654059078601E-2</v>
      </c>
      <c r="K518" s="87">
        <f>+IF(ISNUMBER(DATA!AR424),DATA!AR424,"n/a")</f>
        <v>2.48549761181232</v>
      </c>
      <c r="L518" s="77">
        <f>+IF(ISNUMBER(DATA!AS424),DATA!AS424,"n/a")</f>
        <v>4.9429780029431498E-2</v>
      </c>
      <c r="R518" s="66"/>
      <c r="S518" s="66"/>
      <c r="T518" s="66"/>
      <c r="U518" s="66"/>
      <c r="V518" s="66"/>
      <c r="W518" s="66"/>
      <c r="X518" s="66"/>
      <c r="Y518" s="66"/>
    </row>
    <row r="519" spans="1:25" x14ac:dyDescent="0.2">
      <c r="A519" s="66" t="s">
        <v>11</v>
      </c>
      <c r="B519" s="66" t="s">
        <v>23</v>
      </c>
      <c r="C519" s="66" t="s">
        <v>26</v>
      </c>
      <c r="D519" s="66" t="s">
        <v>321</v>
      </c>
      <c r="E519" s="87">
        <f>+IF(ISNUMBER(DATA!N425),DATA!N425,"n/a")</f>
        <v>2.5089967994673099</v>
      </c>
      <c r="F519" s="77">
        <f>+IF(ISNUMBER(DATA!O425),DATA!O425,"n/a")</f>
        <v>4.2161548363614E-4</v>
      </c>
      <c r="G519" s="87">
        <f>+IF(ISNUMBER(DATA!X425),DATA!X425,"n/a")</f>
        <v>2.4725840331365698</v>
      </c>
      <c r="H519" s="77">
        <f>+IF(ISNUMBER(DATA!Y425),DATA!Y425,"n/a")</f>
        <v>-9.4108520046686708E-3</v>
      </c>
      <c r="I519" s="87">
        <f>+IF(ISNUMBER(DATA!AH425),DATA!AH425,"n/a")</f>
        <v>2.4421679775125198</v>
      </c>
      <c r="J519" s="77">
        <f>+IF(ISNUMBER(DATA!AI425),DATA!AI425,"n/a")</f>
        <v>-1.5018690630423701E-2</v>
      </c>
      <c r="K519" s="87">
        <f>+IF(ISNUMBER(DATA!AR425),DATA!AR425,"n/a")</f>
        <v>2.4455943901206201</v>
      </c>
      <c r="L519" s="77">
        <f>+IF(ISNUMBER(DATA!AS425),DATA!AS425,"n/a")</f>
        <v>-2.5816333769194E-3</v>
      </c>
      <c r="R519" s="66"/>
      <c r="S519" s="66"/>
      <c r="T519" s="66"/>
      <c r="U519" s="66"/>
      <c r="V519" s="66"/>
      <c r="W519" s="66"/>
      <c r="X519" s="66"/>
      <c r="Y519" s="66"/>
    </row>
    <row r="520" spans="1:25" x14ac:dyDescent="0.2">
      <c r="A520" s="66" t="s">
        <v>11</v>
      </c>
      <c r="B520" s="66" t="s">
        <v>23</v>
      </c>
      <c r="C520" s="66" t="s">
        <v>26</v>
      </c>
      <c r="D520" s="66" t="s">
        <v>322</v>
      </c>
      <c r="E520" s="87">
        <f>+IF(ISNUMBER(DATA!N426),DATA!N426,"n/a")</f>
        <v>2.37944085007629</v>
      </c>
      <c r="F520" s="77">
        <f>+IF(ISNUMBER(DATA!O426),DATA!O426,"n/a")</f>
        <v>4.5063994645857697E-2</v>
      </c>
      <c r="G520" s="87">
        <f>+IF(ISNUMBER(DATA!X426),DATA!X426,"n/a")</f>
        <v>2.34435020633354</v>
      </c>
      <c r="H520" s="77">
        <f>+IF(ISNUMBER(DATA!Y426),DATA!Y426,"n/a")</f>
        <v>1.90789732635776E-2</v>
      </c>
      <c r="I520" s="87">
        <f>+IF(ISNUMBER(DATA!AH426),DATA!AH426,"n/a")</f>
        <v>2.3181005532047201</v>
      </c>
      <c r="J520" s="77">
        <f>+IF(ISNUMBER(DATA!AI426),DATA!AI426,"n/a")</f>
        <v>-1.3788561601234799E-3</v>
      </c>
      <c r="K520" s="87">
        <f>+IF(ISNUMBER(DATA!AR426),DATA!AR426,"n/a")</f>
        <v>2.32762468258972</v>
      </c>
      <c r="L520" s="77">
        <f>+IF(ISNUMBER(DATA!AS426),DATA!AS426,"n/a")</f>
        <v>-1.4703616197384301E-2</v>
      </c>
      <c r="R520" s="66"/>
      <c r="S520" s="66"/>
      <c r="T520" s="66"/>
      <c r="U520" s="66"/>
      <c r="V520" s="66"/>
      <c r="W520" s="66"/>
      <c r="X520" s="66"/>
      <c r="Y520" s="66"/>
    </row>
    <row r="521" spans="1:25" x14ac:dyDescent="0.2">
      <c r="A521" s="66" t="s">
        <v>11</v>
      </c>
      <c r="B521" s="66" t="s">
        <v>23</v>
      </c>
      <c r="C521" s="66" t="s">
        <v>26</v>
      </c>
      <c r="D521" s="66" t="s">
        <v>323</v>
      </c>
      <c r="E521" s="87">
        <f>+IF(ISNUMBER(DATA!N427),DATA!N427,"n/a")</f>
        <v>2.8351516667873802</v>
      </c>
      <c r="F521" s="77">
        <f>+IF(ISNUMBER(DATA!O427),DATA!O427,"n/a")</f>
        <v>5.8034996983195697E-2</v>
      </c>
      <c r="G521" s="87">
        <f>+IF(ISNUMBER(DATA!X427),DATA!X427,"n/a")</f>
        <v>2.8490466694069698</v>
      </c>
      <c r="H521" s="77">
        <f>+IF(ISNUMBER(DATA!Y427),DATA!Y427,"n/a")</f>
        <v>5.4209482423281503E-2</v>
      </c>
      <c r="I521" s="87">
        <f>+IF(ISNUMBER(DATA!AH427),DATA!AH427,"n/a")</f>
        <v>2.8681682840744398</v>
      </c>
      <c r="J521" s="77">
        <f>+IF(ISNUMBER(DATA!AI427),DATA!AI427,"n/a")</f>
        <v>6.9174508534852103E-2</v>
      </c>
      <c r="K521" s="87">
        <f>+IF(ISNUMBER(DATA!AR427),DATA!AR427,"n/a")</f>
        <v>2.84323841350525</v>
      </c>
      <c r="L521" s="77">
        <f>+IF(ISNUMBER(DATA!AS427),DATA!AS427,"n/a")</f>
        <v>0.100275118203469</v>
      </c>
      <c r="R521" s="66"/>
      <c r="S521" s="66"/>
      <c r="T521" s="66"/>
      <c r="U521" s="66"/>
      <c r="V521" s="66"/>
      <c r="W521" s="66"/>
      <c r="X521" s="66"/>
      <c r="Y521" s="66"/>
    </row>
    <row r="522" spans="1:25" x14ac:dyDescent="0.2">
      <c r="A522" s="66" t="s">
        <v>11</v>
      </c>
      <c r="B522" s="66" t="s">
        <v>23</v>
      </c>
      <c r="C522" s="66" t="s">
        <v>26</v>
      </c>
      <c r="D522" s="66" t="s">
        <v>324</v>
      </c>
      <c r="E522" s="87">
        <f>+IF(ISNUMBER(DATA!N428),DATA!N428,"n/a")</f>
        <v>2.8686995483230202</v>
      </c>
      <c r="F522" s="77">
        <f>+IF(ISNUMBER(DATA!O428),DATA!O428,"n/a")</f>
        <v>2.00643077687029E-2</v>
      </c>
      <c r="G522" s="87">
        <f>+IF(ISNUMBER(DATA!X428),DATA!X428,"n/a")</f>
        <v>2.88914450900627</v>
      </c>
      <c r="H522" s="77">
        <f>+IF(ISNUMBER(DATA!Y428),DATA!Y428,"n/a")</f>
        <v>2.43834400887213E-2</v>
      </c>
      <c r="I522" s="87">
        <f>+IF(ISNUMBER(DATA!AH428),DATA!AH428,"n/a")</f>
        <v>2.8634840760461802</v>
      </c>
      <c r="J522" s="77">
        <f>+IF(ISNUMBER(DATA!AI428),DATA!AI428,"n/a")</f>
        <v>1.4463552563615799E-2</v>
      </c>
      <c r="K522" s="87">
        <f>+IF(ISNUMBER(DATA!AR428),DATA!AR428,"n/a")</f>
        <v>2.84769477842414</v>
      </c>
      <c r="L522" s="77">
        <f>+IF(ISNUMBER(DATA!AS428),DATA!AS428,"n/a")</f>
        <v>5.9291037918809903E-3</v>
      </c>
      <c r="R522" s="66"/>
      <c r="S522" s="66"/>
      <c r="T522" s="66"/>
      <c r="U522" s="66"/>
      <c r="V522" s="66"/>
      <c r="W522" s="66"/>
      <c r="X522" s="66"/>
      <c r="Y522" s="66"/>
    </row>
    <row r="523" spans="1:25" x14ac:dyDescent="0.2">
      <c r="A523" s="66" t="s">
        <v>11</v>
      </c>
      <c r="B523" s="66" t="s">
        <v>23</v>
      </c>
      <c r="C523" s="66" t="s">
        <v>26</v>
      </c>
      <c r="D523" s="66" t="s">
        <v>325</v>
      </c>
      <c r="E523" s="87">
        <f>+IF(ISNUMBER(DATA!N429),DATA!N429,"n/a")</f>
        <v>2.35761814078647</v>
      </c>
      <c r="F523" s="77">
        <f>+IF(ISNUMBER(DATA!O429),DATA!O429,"n/a")</f>
        <v>2.28694500813009E-2</v>
      </c>
      <c r="G523" s="87">
        <f>+IF(ISNUMBER(DATA!X429),DATA!X429,"n/a")</f>
        <v>2.39331438964832</v>
      </c>
      <c r="H523" s="77">
        <f>+IF(ISNUMBER(DATA!Y429),DATA!Y429,"n/a")</f>
        <v>3.2287662852700898E-2</v>
      </c>
      <c r="I523" s="87">
        <f>+IF(ISNUMBER(DATA!AH429),DATA!AH429,"n/a")</f>
        <v>2.32685926463934</v>
      </c>
      <c r="J523" s="77">
        <f>+IF(ISNUMBER(DATA!AI429),DATA!AI429,"n/a")</f>
        <v>1.7457899486613498E-2</v>
      </c>
      <c r="K523" s="87">
        <f>+IF(ISNUMBER(DATA!AR429),DATA!AR429,"n/a")</f>
        <v>2.34011740878345</v>
      </c>
      <c r="L523" s="77">
        <f>+IF(ISNUMBER(DATA!AS429),DATA!AS429,"n/a")</f>
        <v>2.3982017182740799E-2</v>
      </c>
      <c r="R523" s="66"/>
      <c r="S523" s="66"/>
      <c r="T523" s="66"/>
      <c r="U523" s="66"/>
      <c r="V523" s="66"/>
      <c r="W523" s="66"/>
      <c r="X523" s="66"/>
      <c r="Y523" s="66"/>
    </row>
    <row r="524" spans="1:25" x14ac:dyDescent="0.2">
      <c r="A524" s="66" t="s">
        <v>11</v>
      </c>
      <c r="B524" s="66" t="s">
        <v>23</v>
      </c>
      <c r="C524" s="66" t="s">
        <v>26</v>
      </c>
      <c r="D524" s="66" t="s">
        <v>326</v>
      </c>
      <c r="E524" s="87">
        <f>+IF(ISNUMBER(DATA!N430),DATA!N430,"n/a")</f>
        <v>2.74569091321287</v>
      </c>
      <c r="F524" s="77">
        <f>+IF(ISNUMBER(DATA!O430),DATA!O430,"n/a")</f>
        <v>2.5772908195832198E-2</v>
      </c>
      <c r="G524" s="87">
        <f>+IF(ISNUMBER(DATA!X430),DATA!X430,"n/a")</f>
        <v>2.7854470708766099</v>
      </c>
      <c r="H524" s="77">
        <f>+IF(ISNUMBER(DATA!Y430),DATA!Y430,"n/a")</f>
        <v>4.0599208067026701E-2</v>
      </c>
      <c r="I524" s="87">
        <f>+IF(ISNUMBER(DATA!AH430),DATA!AH430,"n/a")</f>
        <v>2.7708282437341398</v>
      </c>
      <c r="J524" s="77">
        <f>+IF(ISNUMBER(DATA!AI430),DATA!AI430,"n/a")</f>
        <v>2.76045569180088E-2</v>
      </c>
      <c r="K524" s="87">
        <f>+IF(ISNUMBER(DATA!AR430),DATA!AR430,"n/a")</f>
        <v>2.70983448739165</v>
      </c>
      <c r="L524" s="77">
        <f>+IF(ISNUMBER(DATA!AS430),DATA!AS430,"n/a")</f>
        <v>1.87167706935964E-2</v>
      </c>
      <c r="R524" s="66"/>
      <c r="S524" s="66"/>
      <c r="T524" s="66"/>
      <c r="U524" s="66"/>
      <c r="V524" s="66"/>
      <c r="W524" s="66"/>
      <c r="X524" s="66"/>
      <c r="Y524" s="66"/>
    </row>
    <row r="525" spans="1:25" x14ac:dyDescent="0.2">
      <c r="A525" s="66" t="s">
        <v>11</v>
      </c>
      <c r="B525" s="66" t="s">
        <v>23</v>
      </c>
      <c r="C525" s="66" t="s">
        <v>26</v>
      </c>
      <c r="D525" s="66" t="s">
        <v>327</v>
      </c>
      <c r="E525" s="87">
        <f>+IF(ISNUMBER(DATA!N431),DATA!N431,"n/a")</f>
        <v>2.5537396890227302</v>
      </c>
      <c r="F525" s="77">
        <f>+IF(ISNUMBER(DATA!O431),DATA!O431,"n/a")</f>
        <v>2.8206694249182901E-2</v>
      </c>
      <c r="G525" s="87">
        <f>+IF(ISNUMBER(DATA!X431),DATA!X431,"n/a")</f>
        <v>2.5567758796244502</v>
      </c>
      <c r="H525" s="77">
        <f>+IF(ISNUMBER(DATA!Y431),DATA!Y431,"n/a")</f>
        <v>2.4578053532418601E-2</v>
      </c>
      <c r="I525" s="87">
        <f>+IF(ISNUMBER(DATA!AH431),DATA!AH431,"n/a")</f>
        <v>2.52336161976138</v>
      </c>
      <c r="J525" s="77">
        <f>+IF(ISNUMBER(DATA!AI431),DATA!AI431,"n/a")</f>
        <v>1.6328298692139701E-2</v>
      </c>
      <c r="K525" s="87">
        <f>+IF(ISNUMBER(DATA!AR431),DATA!AR431,"n/a")</f>
        <v>2.5171021344065401</v>
      </c>
      <c r="L525" s="77">
        <f>+IF(ISNUMBER(DATA!AS431),DATA!AS431,"n/a")</f>
        <v>1.61034794657808E-2</v>
      </c>
      <c r="R525" s="66"/>
      <c r="S525" s="66"/>
      <c r="T525" s="66"/>
      <c r="U525" s="66"/>
      <c r="V525" s="66"/>
      <c r="W525" s="66"/>
      <c r="X525" s="66"/>
      <c r="Y525" s="66"/>
    </row>
    <row r="526" spans="1:25" x14ac:dyDescent="0.2">
      <c r="E526" s="90"/>
      <c r="F526" s="77"/>
      <c r="G526" s="91"/>
      <c r="H526" s="77"/>
      <c r="I526" s="91"/>
      <c r="J526" s="82"/>
      <c r="K526" s="91"/>
      <c r="L526" s="77"/>
      <c r="R526" s="66"/>
      <c r="S526" s="66"/>
      <c r="T526" s="66"/>
      <c r="U526" s="66"/>
      <c r="V526" s="66"/>
      <c r="W526" s="66"/>
      <c r="X526" s="66"/>
      <c r="Y526" s="66"/>
    </row>
    <row r="527" spans="1:25" x14ac:dyDescent="0.2">
      <c r="A527" s="66" t="s">
        <v>11</v>
      </c>
      <c r="B527" s="66" t="s">
        <v>24</v>
      </c>
      <c r="C527" s="66" t="s">
        <v>0</v>
      </c>
      <c r="D527" s="66" t="s">
        <v>319</v>
      </c>
      <c r="E527" s="76">
        <f>+IF(ISNUMBER(DATA!F482),DATA!F482,"n/a")</f>
        <v>1492038.99</v>
      </c>
      <c r="F527" s="77">
        <f>+IF(ISNUMBER(DATA!G482),DATA!G482,"n/a")</f>
        <v>-5.1001890021549402E-2</v>
      </c>
      <c r="G527" s="76">
        <f>+IF(ISNUMBER(DATA!P482),DATA!P482,"n/a")</f>
        <v>4941026.75</v>
      </c>
      <c r="H527" s="77">
        <f>+IF(ISNUMBER(DATA!Q482),DATA!Q482,"n/a")</f>
        <v>-7.9203727028421093E-3</v>
      </c>
      <c r="I527" s="76">
        <f>+IF(ISNUMBER(DATA!Z482),DATA!Z482,"n/a")</f>
        <v>9364157.0199999996</v>
      </c>
      <c r="J527" s="77">
        <f>+IF(ISNUMBER(DATA!AA482),DATA!AA482,"n/a")</f>
        <v>-6.4684180766995503E-2</v>
      </c>
      <c r="K527" s="76">
        <f>+IF(ISNUMBER(DATA!AJ482),DATA!AJ482,"n/a")</f>
        <v>18864856.640000001</v>
      </c>
      <c r="L527" s="77">
        <f>+IF(ISNUMBER(DATA!AK482),DATA!AK482,"n/a")</f>
        <v>-5.4674002255722699E-2</v>
      </c>
      <c r="R527" s="66"/>
      <c r="S527" s="66"/>
      <c r="T527" s="66"/>
      <c r="U527" s="66"/>
      <c r="V527" s="66"/>
      <c r="W527" s="66"/>
      <c r="X527" s="66"/>
      <c r="Y527" s="66"/>
    </row>
    <row r="528" spans="1:25" x14ac:dyDescent="0.2">
      <c r="A528" s="66" t="s">
        <v>11</v>
      </c>
      <c r="B528" s="66" t="s">
        <v>24</v>
      </c>
      <c r="C528" s="66" t="s">
        <v>0</v>
      </c>
      <c r="D528" s="66" t="s">
        <v>320</v>
      </c>
      <c r="E528" s="76">
        <f>+IF(ISNUMBER(DATA!F483),DATA!F483,"n/a")</f>
        <v>2327431.59</v>
      </c>
      <c r="F528" s="77">
        <f>+IF(ISNUMBER(DATA!G483),DATA!G483,"n/a")</f>
        <v>0.225638689483213</v>
      </c>
      <c r="G528" s="76">
        <f>+IF(ISNUMBER(DATA!P483),DATA!P483,"n/a")</f>
        <v>7404412.5499999998</v>
      </c>
      <c r="H528" s="77">
        <f>+IF(ISNUMBER(DATA!Q483),DATA!Q483,"n/a")</f>
        <v>0.194696852536591</v>
      </c>
      <c r="I528" s="76">
        <f>+IF(ISNUMBER(DATA!Z483),DATA!Z483,"n/a")</f>
        <v>13789755.109999999</v>
      </c>
      <c r="J528" s="77">
        <f>+IF(ISNUMBER(DATA!AA483),DATA!AA483,"n/a")</f>
        <v>0.20539862386819299</v>
      </c>
      <c r="K528" s="76">
        <f>+IF(ISNUMBER(DATA!AJ483),DATA!AJ483,"n/a")</f>
        <v>27403279.239999998</v>
      </c>
      <c r="L528" s="77">
        <f>+IF(ISNUMBER(DATA!AK483),DATA!AK483,"n/a")</f>
        <v>0.26564267532429697</v>
      </c>
      <c r="R528" s="66"/>
      <c r="S528" s="66"/>
      <c r="T528" s="66"/>
      <c r="U528" s="66"/>
      <c r="V528" s="66"/>
      <c r="W528" s="66"/>
      <c r="X528" s="66"/>
      <c r="Y528" s="66"/>
    </row>
    <row r="529" spans="1:25" x14ac:dyDescent="0.2">
      <c r="A529" s="66" t="s">
        <v>11</v>
      </c>
      <c r="B529" s="66" t="s">
        <v>24</v>
      </c>
      <c r="C529" s="66" t="s">
        <v>0</v>
      </c>
      <c r="D529" s="66" t="s">
        <v>321</v>
      </c>
      <c r="E529" s="76">
        <f>+IF(ISNUMBER(DATA!F484),DATA!F484,"n/a")</f>
        <v>1553997.61</v>
      </c>
      <c r="F529" s="77">
        <f>+IF(ISNUMBER(DATA!G484),DATA!G484,"n/a")</f>
        <v>0.12658079773424999</v>
      </c>
      <c r="G529" s="76">
        <f>+IF(ISNUMBER(DATA!P484),DATA!P484,"n/a")</f>
        <v>4909690.2699999996</v>
      </c>
      <c r="H529" s="77">
        <f>+IF(ISNUMBER(DATA!Q484),DATA!Q484,"n/a")</f>
        <v>8.3322640639440795E-2</v>
      </c>
      <c r="I529" s="76">
        <f>+IF(ISNUMBER(DATA!Z484),DATA!Z484,"n/a")</f>
        <v>9247338.5600000005</v>
      </c>
      <c r="J529" s="77">
        <f>+IF(ISNUMBER(DATA!AA484),DATA!AA484,"n/a")</f>
        <v>6.9144055565050794E-2</v>
      </c>
      <c r="K529" s="76">
        <f>+IF(ISNUMBER(DATA!AJ484),DATA!AJ484,"n/a")</f>
        <v>18316763.02</v>
      </c>
      <c r="L529" s="77">
        <f>+IF(ISNUMBER(DATA!AK484),DATA!AK484,"n/a")</f>
        <v>9.9026915927204001E-2</v>
      </c>
      <c r="R529" s="66"/>
      <c r="S529" s="66"/>
      <c r="T529" s="66"/>
      <c r="U529" s="66"/>
      <c r="V529" s="66"/>
      <c r="W529" s="66"/>
      <c r="X529" s="66"/>
      <c r="Y529" s="66"/>
    </row>
    <row r="530" spans="1:25" x14ac:dyDescent="0.2">
      <c r="A530" s="66" t="s">
        <v>11</v>
      </c>
      <c r="B530" s="66" t="s">
        <v>24</v>
      </c>
      <c r="C530" s="66" t="s">
        <v>0</v>
      </c>
      <c r="D530" s="66" t="s">
        <v>322</v>
      </c>
      <c r="E530" s="76">
        <f>+IF(ISNUMBER(DATA!F485),DATA!F485,"n/a")</f>
        <v>2819085.6</v>
      </c>
      <c r="F530" s="77">
        <f>+IF(ISNUMBER(DATA!G485),DATA!G485,"n/a")</f>
        <v>7.2027925916369499E-3</v>
      </c>
      <c r="G530" s="76">
        <f>+IF(ISNUMBER(DATA!P485),DATA!P485,"n/a")</f>
        <v>9303595.0199999996</v>
      </c>
      <c r="H530" s="77">
        <f>+IF(ISNUMBER(DATA!Q485),DATA!Q485,"n/a")</f>
        <v>-1.7389188431886599E-2</v>
      </c>
      <c r="I530" s="76">
        <f>+IF(ISNUMBER(DATA!Z485),DATA!Z485,"n/a")</f>
        <v>17658188.68</v>
      </c>
      <c r="J530" s="77">
        <f>+IF(ISNUMBER(DATA!AA485),DATA!AA485,"n/a")</f>
        <v>-7.3018654348495304E-2</v>
      </c>
      <c r="K530" s="76">
        <f>+IF(ISNUMBER(DATA!AJ485),DATA!AJ485,"n/a")</f>
        <v>36586506.149999999</v>
      </c>
      <c r="L530" s="77">
        <f>+IF(ISNUMBER(DATA!AK485),DATA!AK485,"n/a")</f>
        <v>-5.2253480157780398E-2</v>
      </c>
      <c r="R530" s="66"/>
      <c r="S530" s="66"/>
      <c r="T530" s="66"/>
      <c r="U530" s="66"/>
      <c r="V530" s="66"/>
      <c r="W530" s="66"/>
      <c r="X530" s="66"/>
      <c r="Y530" s="66"/>
    </row>
    <row r="531" spans="1:25" x14ac:dyDescent="0.2">
      <c r="A531" s="66" t="s">
        <v>11</v>
      </c>
      <c r="B531" s="66" t="s">
        <v>24</v>
      </c>
      <c r="C531" s="66" t="s">
        <v>0</v>
      </c>
      <c r="D531" s="66" t="s">
        <v>323</v>
      </c>
      <c r="E531" s="76">
        <f>+IF(ISNUMBER(DATA!F486),DATA!F486,"n/a")</f>
        <v>1278709.0900000001</v>
      </c>
      <c r="F531" s="77">
        <f>+IF(ISNUMBER(DATA!G486),DATA!G486,"n/a")</f>
        <v>0.27000880577541903</v>
      </c>
      <c r="G531" s="76">
        <f>+IF(ISNUMBER(DATA!P486),DATA!P486,"n/a")</f>
        <v>4126198.18</v>
      </c>
      <c r="H531" s="77">
        <f>+IF(ISNUMBER(DATA!Q486),DATA!Q486,"n/a")</f>
        <v>0.31274634664665302</v>
      </c>
      <c r="I531" s="76">
        <f>+IF(ISNUMBER(DATA!Z486),DATA!Z486,"n/a")</f>
        <v>7886017.3700000001</v>
      </c>
      <c r="J531" s="77">
        <f>+IF(ISNUMBER(DATA!AA486),DATA!AA486,"n/a")</f>
        <v>0.294199557405733</v>
      </c>
      <c r="K531" s="76">
        <f>+IF(ISNUMBER(DATA!AJ486),DATA!AJ486,"n/a")</f>
        <v>14980001.689999999</v>
      </c>
      <c r="L531" s="77">
        <f>+IF(ISNUMBER(DATA!AK486),DATA!AK486,"n/a")</f>
        <v>0.31296154783851998</v>
      </c>
      <c r="R531" s="66"/>
      <c r="S531" s="66"/>
      <c r="T531" s="66"/>
      <c r="U531" s="66"/>
      <c r="V531" s="66"/>
      <c r="W531" s="66"/>
      <c r="X531" s="66"/>
      <c r="Y531" s="66"/>
    </row>
    <row r="532" spans="1:25" x14ac:dyDescent="0.2">
      <c r="A532" s="66" t="s">
        <v>11</v>
      </c>
      <c r="B532" s="66" t="s">
        <v>24</v>
      </c>
      <c r="C532" s="66" t="s">
        <v>0</v>
      </c>
      <c r="D532" s="66" t="s">
        <v>324</v>
      </c>
      <c r="E532" s="76">
        <f>+IF(ISNUMBER(DATA!F487),DATA!F487,"n/a")</f>
        <v>1326581.78</v>
      </c>
      <c r="F532" s="77">
        <f>+IF(ISNUMBER(DATA!G487),DATA!G487,"n/a")</f>
        <v>8.1335486415485506E-2</v>
      </c>
      <c r="G532" s="76">
        <f>+IF(ISNUMBER(DATA!P487),DATA!P487,"n/a")</f>
        <v>4189803.28</v>
      </c>
      <c r="H532" s="77">
        <f>+IF(ISNUMBER(DATA!Q487),DATA!Q487,"n/a")</f>
        <v>0.14600786606951499</v>
      </c>
      <c r="I532" s="76">
        <f>+IF(ISNUMBER(DATA!Z487),DATA!Z487,"n/a")</f>
        <v>7863871.0300000003</v>
      </c>
      <c r="J532" s="77">
        <f>+IF(ISNUMBER(DATA!AA487),DATA!AA487,"n/a")</f>
        <v>0.17351931633356199</v>
      </c>
      <c r="K532" s="76">
        <f>+IF(ISNUMBER(DATA!AJ487),DATA!AJ487,"n/a")</f>
        <v>15524098.17</v>
      </c>
      <c r="L532" s="77">
        <f>+IF(ISNUMBER(DATA!AK487),DATA!AK487,"n/a")</f>
        <v>0.23408977428025499</v>
      </c>
      <c r="R532" s="66"/>
      <c r="S532" s="66"/>
      <c r="T532" s="66"/>
      <c r="U532" s="66"/>
      <c r="V532" s="66"/>
      <c r="W532" s="66"/>
      <c r="X532" s="66"/>
      <c r="Y532" s="66"/>
    </row>
    <row r="533" spans="1:25" x14ac:dyDescent="0.2">
      <c r="A533" s="66" t="s">
        <v>11</v>
      </c>
      <c r="B533" s="66" t="s">
        <v>24</v>
      </c>
      <c r="C533" s="66" t="s">
        <v>0</v>
      </c>
      <c r="D533" s="66" t="s">
        <v>325</v>
      </c>
      <c r="E533" s="76">
        <f>+IF(ISNUMBER(DATA!F488),DATA!F488,"n/a")</f>
        <v>2095715.68</v>
      </c>
      <c r="F533" s="77">
        <f>+IF(ISNUMBER(DATA!G488),DATA!G488,"n/a")</f>
        <v>3.1544941869749397E-2</v>
      </c>
      <c r="G533" s="76">
        <f>+IF(ISNUMBER(DATA!P488),DATA!P488,"n/a")</f>
        <v>6363120.5800000001</v>
      </c>
      <c r="H533" s="77">
        <f>+IF(ISNUMBER(DATA!Q488),DATA!Q488,"n/a")</f>
        <v>7.4989576405588607E-2</v>
      </c>
      <c r="I533" s="76">
        <f>+IF(ISNUMBER(DATA!Z488),DATA!Z488,"n/a")</f>
        <v>12045808.84</v>
      </c>
      <c r="J533" s="77">
        <f>+IF(ISNUMBER(DATA!AA488),DATA!AA488,"n/a")</f>
        <v>8.6475593699966394E-2</v>
      </c>
      <c r="K533" s="76">
        <f>+IF(ISNUMBER(DATA!AJ488),DATA!AJ488,"n/a")</f>
        <v>23261315.280000001</v>
      </c>
      <c r="L533" s="77">
        <f>+IF(ISNUMBER(DATA!AK488),DATA!AK488,"n/a")</f>
        <v>0.116093615932397</v>
      </c>
      <c r="R533" s="66"/>
      <c r="S533" s="66"/>
      <c r="T533" s="66"/>
      <c r="U533" s="66"/>
      <c r="V533" s="66"/>
      <c r="W533" s="66"/>
      <c r="X533" s="66"/>
      <c r="Y533" s="66"/>
    </row>
    <row r="534" spans="1:25" x14ac:dyDescent="0.2">
      <c r="A534" s="66" t="s">
        <v>11</v>
      </c>
      <c r="B534" s="66" t="s">
        <v>24</v>
      </c>
      <c r="C534" s="66" t="s">
        <v>0</v>
      </c>
      <c r="D534" s="66" t="s">
        <v>326</v>
      </c>
      <c r="E534" s="76">
        <f>+IF(ISNUMBER(DATA!F489),DATA!F489,"n/a")</f>
        <v>2189950.09</v>
      </c>
      <c r="F534" s="77">
        <f>+IF(ISNUMBER(DATA!G489),DATA!G489,"n/a")</f>
        <v>0.14200169853418501</v>
      </c>
      <c r="G534" s="76">
        <f>+IF(ISNUMBER(DATA!P489),DATA!P489,"n/a")</f>
        <v>7170427.75</v>
      </c>
      <c r="H534" s="77">
        <f>+IF(ISNUMBER(DATA!Q489),DATA!Q489,"n/a")</f>
        <v>0.186799583402253</v>
      </c>
      <c r="I534" s="76">
        <f>+IF(ISNUMBER(DATA!Z489),DATA!Z489,"n/a")</f>
        <v>13365321.560000001</v>
      </c>
      <c r="J534" s="77">
        <f>+IF(ISNUMBER(DATA!AA489),DATA!AA489,"n/a")</f>
        <v>0.17092177198266301</v>
      </c>
      <c r="K534" s="76">
        <f>+IF(ISNUMBER(DATA!AJ489),DATA!AJ489,"n/a")</f>
        <v>25647961.670000002</v>
      </c>
      <c r="L534" s="77">
        <f>+IF(ISNUMBER(DATA!AK489),DATA!AK489,"n/a")</f>
        <v>0.17832584667120399</v>
      </c>
      <c r="R534" s="66"/>
      <c r="S534" s="66"/>
      <c r="T534" s="66"/>
      <c r="U534" s="66"/>
      <c r="V534" s="66"/>
      <c r="W534" s="66"/>
      <c r="X534" s="66"/>
      <c r="Y534" s="66"/>
    </row>
    <row r="535" spans="1:25" x14ac:dyDescent="0.2">
      <c r="A535" s="66" t="s">
        <v>11</v>
      </c>
      <c r="B535" s="66" t="s">
        <v>24</v>
      </c>
      <c r="C535" s="66" t="s">
        <v>0</v>
      </c>
      <c r="D535" s="66" t="s">
        <v>327</v>
      </c>
      <c r="E535" s="76">
        <f>+IF(ISNUMBER(DATA!F490),DATA!F490,"n/a")</f>
        <v>15083510.369999999</v>
      </c>
      <c r="F535" s="77">
        <f>+IF(ISNUMBER(DATA!G490),DATA!G490,"n/a")</f>
        <v>9.0446415138891498E-2</v>
      </c>
      <c r="G535" s="76">
        <f>+IF(ISNUMBER(DATA!P490),DATA!P490,"n/a")</f>
        <v>48408274.43</v>
      </c>
      <c r="H535" s="77">
        <f>+IF(ISNUMBER(DATA!Q490),DATA!Q490,"n/a")</f>
        <v>0.101721690380542</v>
      </c>
      <c r="I535" s="76">
        <f>+IF(ISNUMBER(DATA!Z490),DATA!Z490,"n/a")</f>
        <v>91220458.560000002</v>
      </c>
      <c r="J535" s="77">
        <f>+IF(ISNUMBER(DATA!AA490),DATA!AA490,"n/a")</f>
        <v>8.0221841190428994E-2</v>
      </c>
      <c r="K535" s="76">
        <f>+IF(ISNUMBER(DATA!AJ490),DATA!AJ490,"n/a")</f>
        <v>180584782.43000001</v>
      </c>
      <c r="L535" s="77">
        <f>+IF(ISNUMBER(DATA!AK490),DATA!AK490,"n/a")</f>
        <v>0.10466631684821</v>
      </c>
      <c r="R535" s="66"/>
      <c r="S535" s="66"/>
      <c r="T535" s="66"/>
      <c r="U535" s="66"/>
      <c r="V535" s="66"/>
      <c r="W535" s="66"/>
      <c r="X535" s="66"/>
      <c r="Y535" s="66"/>
    </row>
    <row r="536" spans="1:25" x14ac:dyDescent="0.2">
      <c r="E536" s="90"/>
      <c r="F536" s="77"/>
      <c r="G536" s="91"/>
      <c r="H536" s="77"/>
      <c r="I536" s="91"/>
      <c r="J536" s="82"/>
      <c r="K536" s="91"/>
      <c r="L536" s="77"/>
      <c r="R536" s="66"/>
      <c r="S536" s="66"/>
      <c r="T536" s="66"/>
      <c r="U536" s="66"/>
      <c r="V536" s="66"/>
      <c r="W536" s="66"/>
      <c r="X536" s="66"/>
      <c r="Y536" s="66"/>
    </row>
    <row r="537" spans="1:25" x14ac:dyDescent="0.2">
      <c r="A537" s="66" t="s">
        <v>11</v>
      </c>
      <c r="B537" s="66" t="s">
        <v>24</v>
      </c>
      <c r="C537" s="66" t="s">
        <v>9</v>
      </c>
      <c r="D537" s="66" t="s">
        <v>319</v>
      </c>
      <c r="E537" s="86">
        <f>+IF(ISNUMBER(DATA!H482),DATA!H482,"n/a")</f>
        <v>281116.98</v>
      </c>
      <c r="F537" s="77">
        <f>+IF(ISNUMBER(DATA!I482),DATA!I482,"n/a")</f>
        <v>-3.7355737927557302E-2</v>
      </c>
      <c r="G537" s="86">
        <f>+IF(ISNUMBER(DATA!R482),DATA!R482,"n/a")</f>
        <v>923950.11</v>
      </c>
      <c r="H537" s="77">
        <f>+IF(ISNUMBER(DATA!S482),DATA!S482,"n/a")</f>
        <v>-5.5845469740461199E-3</v>
      </c>
      <c r="I537" s="86">
        <f>+IF(ISNUMBER(DATA!AB482),DATA!AB482,"n/a")</f>
        <v>1752546.38</v>
      </c>
      <c r="J537" s="77">
        <f>+IF(ISNUMBER(DATA!AC482),DATA!AC482,"n/a")</f>
        <v>-0.100323331900631</v>
      </c>
      <c r="K537" s="86">
        <f>+IF(ISNUMBER(DATA!AL482),DATA!AL482,"n/a")</f>
        <v>3535945.76</v>
      </c>
      <c r="L537" s="77">
        <f>+IF(ISNUMBER(DATA!AM482),DATA!AM482,"n/a")</f>
        <v>-0.103556041366676</v>
      </c>
      <c r="R537" s="66"/>
      <c r="S537" s="66"/>
      <c r="T537" s="66"/>
      <c r="U537" s="66"/>
      <c r="V537" s="66"/>
      <c r="W537" s="66"/>
      <c r="X537" s="66"/>
      <c r="Y537" s="66"/>
    </row>
    <row r="538" spans="1:25" x14ac:dyDescent="0.2">
      <c r="A538" s="66" t="s">
        <v>11</v>
      </c>
      <c r="B538" s="66" t="s">
        <v>24</v>
      </c>
      <c r="C538" s="66" t="s">
        <v>9</v>
      </c>
      <c r="D538" s="66" t="s">
        <v>320</v>
      </c>
      <c r="E538" s="86">
        <f>+IF(ISNUMBER(DATA!H483),DATA!H483,"n/a")</f>
        <v>652109.27</v>
      </c>
      <c r="F538" s="77">
        <f>+IF(ISNUMBER(DATA!I483),DATA!I483,"n/a")</f>
        <v>0.41048947138976</v>
      </c>
      <c r="G538" s="86">
        <f>+IF(ISNUMBER(DATA!R483),DATA!R483,"n/a")</f>
        <v>2004011.59</v>
      </c>
      <c r="H538" s="77">
        <f>+IF(ISNUMBER(DATA!S483),DATA!S483,"n/a")</f>
        <v>0.29377583025614701</v>
      </c>
      <c r="I538" s="86">
        <f>+IF(ISNUMBER(DATA!AB483),DATA!AB483,"n/a")</f>
        <v>3767576.91</v>
      </c>
      <c r="J538" s="77">
        <f>+IF(ISNUMBER(DATA!AC483),DATA!AC483,"n/a")</f>
        <v>0.28175902166254702</v>
      </c>
      <c r="K538" s="86">
        <f>+IF(ISNUMBER(DATA!AL483),DATA!AL483,"n/a")</f>
        <v>7220588.6699999999</v>
      </c>
      <c r="L538" s="77">
        <f>+IF(ISNUMBER(DATA!AM483),DATA!AM483,"n/a")</f>
        <v>0.26149944610887199</v>
      </c>
      <c r="R538" s="66"/>
      <c r="S538" s="66"/>
      <c r="T538" s="66"/>
      <c r="U538" s="66"/>
      <c r="V538" s="66"/>
      <c r="W538" s="66"/>
      <c r="X538" s="66"/>
      <c r="Y538" s="66"/>
    </row>
    <row r="539" spans="1:25" x14ac:dyDescent="0.2">
      <c r="A539" s="66" t="s">
        <v>11</v>
      </c>
      <c r="B539" s="66" t="s">
        <v>24</v>
      </c>
      <c r="C539" s="66" t="s">
        <v>9</v>
      </c>
      <c r="D539" s="66" t="s">
        <v>321</v>
      </c>
      <c r="E539" s="86">
        <f>+IF(ISNUMBER(DATA!H484),DATA!H484,"n/a")</f>
        <v>338846.48</v>
      </c>
      <c r="F539" s="77">
        <f>+IF(ISNUMBER(DATA!I484),DATA!I484,"n/a")</f>
        <v>0.15404149974299899</v>
      </c>
      <c r="G539" s="86">
        <f>+IF(ISNUMBER(DATA!R484),DATA!R484,"n/a")</f>
        <v>1066067.95</v>
      </c>
      <c r="H539" s="77">
        <f>+IF(ISNUMBER(DATA!S484),DATA!S484,"n/a")</f>
        <v>8.2425971783197299E-2</v>
      </c>
      <c r="I539" s="86">
        <f>+IF(ISNUMBER(DATA!AB484),DATA!AB484,"n/a")</f>
        <v>1988666.96</v>
      </c>
      <c r="J539" s="77">
        <f>+IF(ISNUMBER(DATA!AC484),DATA!AC484,"n/a")</f>
        <v>5.2932534393799698E-2</v>
      </c>
      <c r="K539" s="86">
        <f>+IF(ISNUMBER(DATA!AL484),DATA!AL484,"n/a")</f>
        <v>3862007</v>
      </c>
      <c r="L539" s="77">
        <f>+IF(ISNUMBER(DATA!AM484),DATA!AM484,"n/a")</f>
        <v>7.86798161650267E-2</v>
      </c>
      <c r="R539" s="66"/>
      <c r="S539" s="66"/>
      <c r="T539" s="66"/>
      <c r="U539" s="66"/>
      <c r="V539" s="66"/>
      <c r="W539" s="66"/>
      <c r="X539" s="66"/>
      <c r="Y539" s="66"/>
    </row>
    <row r="540" spans="1:25" x14ac:dyDescent="0.2">
      <c r="A540" s="66" t="s">
        <v>11</v>
      </c>
      <c r="B540" s="66" t="s">
        <v>24</v>
      </c>
      <c r="C540" s="66" t="s">
        <v>9</v>
      </c>
      <c r="D540" s="66" t="s">
        <v>322</v>
      </c>
      <c r="E540" s="86">
        <f>+IF(ISNUMBER(DATA!H485),DATA!H485,"n/a")</f>
        <v>737016.02</v>
      </c>
      <c r="F540" s="77">
        <f>+IF(ISNUMBER(DATA!I485),DATA!I485,"n/a")</f>
        <v>-2.6864364108696798E-3</v>
      </c>
      <c r="G540" s="86">
        <f>+IF(ISNUMBER(DATA!R485),DATA!R485,"n/a")</f>
        <v>2435244.5499999998</v>
      </c>
      <c r="H540" s="77">
        <f>+IF(ISNUMBER(DATA!S485),DATA!S485,"n/a")</f>
        <v>2.4063440006871599E-2</v>
      </c>
      <c r="I540" s="86">
        <f>+IF(ISNUMBER(DATA!AB485),DATA!AB485,"n/a")</f>
        <v>4641016.79</v>
      </c>
      <c r="J540" s="77">
        <f>+IF(ISNUMBER(DATA!AC485),DATA!AC485,"n/a")</f>
        <v>-2.94602845658576E-2</v>
      </c>
      <c r="K540" s="86">
        <f>+IF(ISNUMBER(DATA!AL485),DATA!AL485,"n/a")</f>
        <v>9549884.8399999999</v>
      </c>
      <c r="L540" s="77">
        <f>+IF(ISNUMBER(DATA!AM485),DATA!AM485,"n/a")</f>
        <v>-1.34905594499797E-2</v>
      </c>
      <c r="R540" s="66"/>
      <c r="S540" s="66"/>
      <c r="T540" s="66"/>
      <c r="U540" s="66"/>
      <c r="V540" s="66"/>
      <c r="W540" s="66"/>
      <c r="X540" s="66"/>
      <c r="Y540" s="66"/>
    </row>
    <row r="541" spans="1:25" x14ac:dyDescent="0.2">
      <c r="A541" s="66" t="s">
        <v>11</v>
      </c>
      <c r="B541" s="66" t="s">
        <v>24</v>
      </c>
      <c r="C541" s="66" t="s">
        <v>9</v>
      </c>
      <c r="D541" s="66" t="s">
        <v>323</v>
      </c>
      <c r="E541" s="86">
        <f>+IF(ISNUMBER(DATA!H486),DATA!H486,"n/a")</f>
        <v>276042.3</v>
      </c>
      <c r="F541" s="77">
        <f>+IF(ISNUMBER(DATA!I486),DATA!I486,"n/a")</f>
        <v>0.23698807296035801</v>
      </c>
      <c r="G541" s="86">
        <f>+IF(ISNUMBER(DATA!R486),DATA!R486,"n/a")</f>
        <v>881776.05</v>
      </c>
      <c r="H541" s="77">
        <f>+IF(ISNUMBER(DATA!S486),DATA!S486,"n/a")</f>
        <v>0.28120808272173697</v>
      </c>
      <c r="I541" s="86">
        <f>+IF(ISNUMBER(DATA!AB486),DATA!AB486,"n/a")</f>
        <v>1706337.63</v>
      </c>
      <c r="J541" s="77">
        <f>+IF(ISNUMBER(DATA!AC486),DATA!AC486,"n/a")</f>
        <v>0.25209188952782202</v>
      </c>
      <c r="K541" s="86">
        <f>+IF(ISNUMBER(DATA!AL486),DATA!AL486,"n/a")</f>
        <v>3193600.11</v>
      </c>
      <c r="L541" s="77">
        <f>+IF(ISNUMBER(DATA!AM486),DATA!AM486,"n/a")</f>
        <v>0.279952719183028</v>
      </c>
      <c r="R541" s="66"/>
      <c r="S541" s="66"/>
      <c r="T541" s="66"/>
      <c r="U541" s="66"/>
      <c r="V541" s="66"/>
      <c r="W541" s="66"/>
      <c r="X541" s="66"/>
      <c r="Y541" s="66"/>
    </row>
    <row r="542" spans="1:25" x14ac:dyDescent="0.2">
      <c r="A542" s="66" t="s">
        <v>11</v>
      </c>
      <c r="B542" s="66" t="s">
        <v>24</v>
      </c>
      <c r="C542" s="66" t="s">
        <v>9</v>
      </c>
      <c r="D542" s="66" t="s">
        <v>324</v>
      </c>
      <c r="E542" s="86">
        <f>+IF(ISNUMBER(DATA!H487),DATA!H487,"n/a")</f>
        <v>285110.24</v>
      </c>
      <c r="F542" s="77">
        <f>+IF(ISNUMBER(DATA!I487),DATA!I487,"n/a")</f>
        <v>5.9594690413420699E-2</v>
      </c>
      <c r="G542" s="86">
        <f>+IF(ISNUMBER(DATA!R487),DATA!R487,"n/a")</f>
        <v>903910.48</v>
      </c>
      <c r="H542" s="77">
        <f>+IF(ISNUMBER(DATA!S487),DATA!S487,"n/a")</f>
        <v>0.12465412838461699</v>
      </c>
      <c r="I542" s="86">
        <f>+IF(ISNUMBER(DATA!AB487),DATA!AB487,"n/a")</f>
        <v>1701328.65</v>
      </c>
      <c r="J542" s="77">
        <f>+IF(ISNUMBER(DATA!AC487),DATA!AC487,"n/a")</f>
        <v>0.17129964339955001</v>
      </c>
      <c r="K542" s="86">
        <f>+IF(ISNUMBER(DATA!AL487),DATA!AL487,"n/a")</f>
        <v>3372399.65</v>
      </c>
      <c r="L542" s="77">
        <f>+IF(ISNUMBER(DATA!AM487),DATA!AM487,"n/a")</f>
        <v>0.271778132723065</v>
      </c>
      <c r="R542" s="66"/>
      <c r="S542" s="66"/>
      <c r="T542" s="66"/>
      <c r="U542" s="66"/>
      <c r="V542" s="66"/>
      <c r="W542" s="66"/>
      <c r="X542" s="66"/>
      <c r="Y542" s="66"/>
    </row>
    <row r="543" spans="1:25" x14ac:dyDescent="0.2">
      <c r="A543" s="66" t="s">
        <v>11</v>
      </c>
      <c r="B543" s="66" t="s">
        <v>24</v>
      </c>
      <c r="C543" s="66" t="s">
        <v>9</v>
      </c>
      <c r="D543" s="66" t="s">
        <v>325</v>
      </c>
      <c r="E543" s="86">
        <f>+IF(ISNUMBER(DATA!H488),DATA!H488,"n/a")</f>
        <v>443100.15999999997</v>
      </c>
      <c r="F543" s="77">
        <f>+IF(ISNUMBER(DATA!I488),DATA!I488,"n/a")</f>
        <v>4.0179702422793999E-2</v>
      </c>
      <c r="G543" s="86">
        <f>+IF(ISNUMBER(DATA!R488),DATA!R488,"n/a")</f>
        <v>1332762.3600000001</v>
      </c>
      <c r="H543" s="77">
        <f>+IF(ISNUMBER(DATA!S488),DATA!S488,"n/a")</f>
        <v>7.6812293833563805E-2</v>
      </c>
      <c r="I543" s="86">
        <f>+IF(ISNUMBER(DATA!AB488),DATA!AB488,"n/a")</f>
        <v>2546839.4700000002</v>
      </c>
      <c r="J543" s="77">
        <f>+IF(ISNUMBER(DATA!AC488),DATA!AC488,"n/a")</f>
        <v>9.9266314554695895E-2</v>
      </c>
      <c r="K543" s="86">
        <f>+IF(ISNUMBER(DATA!AL488),DATA!AL488,"n/a")</f>
        <v>4845811.49</v>
      </c>
      <c r="L543" s="77">
        <f>+IF(ISNUMBER(DATA!AM488),DATA!AM488,"n/a")</f>
        <v>0.152427607685131</v>
      </c>
      <c r="R543" s="66"/>
      <c r="S543" s="66"/>
      <c r="T543" s="66"/>
      <c r="U543" s="66"/>
      <c r="V543" s="66"/>
      <c r="W543" s="66"/>
      <c r="X543" s="66"/>
      <c r="Y543" s="66"/>
    </row>
    <row r="544" spans="1:25" x14ac:dyDescent="0.2">
      <c r="A544" s="66" t="s">
        <v>11</v>
      </c>
      <c r="B544" s="66" t="s">
        <v>24</v>
      </c>
      <c r="C544" s="66" t="s">
        <v>9</v>
      </c>
      <c r="D544" s="66" t="s">
        <v>326</v>
      </c>
      <c r="E544" s="86">
        <f>+IF(ISNUMBER(DATA!H489),DATA!H489,"n/a")</f>
        <v>538049.43000000005</v>
      </c>
      <c r="F544" s="77">
        <f>+IF(ISNUMBER(DATA!I489),DATA!I489,"n/a")</f>
        <v>0.113477359642207</v>
      </c>
      <c r="G544" s="86">
        <f>+IF(ISNUMBER(DATA!R489),DATA!R489,"n/a")</f>
        <v>1756248.89</v>
      </c>
      <c r="H544" s="77">
        <f>+IF(ISNUMBER(DATA!S489),DATA!S489,"n/a")</f>
        <v>0.14945757905224799</v>
      </c>
      <c r="I544" s="86">
        <f>+IF(ISNUMBER(DATA!AB489),DATA!AB489,"n/a")</f>
        <v>3289477.74</v>
      </c>
      <c r="J544" s="77">
        <f>+IF(ISNUMBER(DATA!AC489),DATA!AC489,"n/a")</f>
        <v>0.13308091470130101</v>
      </c>
      <c r="K544" s="86">
        <f>+IF(ISNUMBER(DATA!AL489),DATA!AL489,"n/a")</f>
        <v>6352481.0599999996</v>
      </c>
      <c r="L544" s="77">
        <f>+IF(ISNUMBER(DATA!AM489),DATA!AM489,"n/a")</f>
        <v>0.17412126908084699</v>
      </c>
      <c r="R544" s="66"/>
      <c r="S544" s="66"/>
      <c r="T544" s="66"/>
      <c r="U544" s="66"/>
      <c r="V544" s="66"/>
      <c r="W544" s="66"/>
      <c r="X544" s="66"/>
      <c r="Y544" s="66"/>
    </row>
    <row r="545" spans="1:25" x14ac:dyDescent="0.2">
      <c r="A545" s="66" t="s">
        <v>11</v>
      </c>
      <c r="B545" s="66" t="s">
        <v>24</v>
      </c>
      <c r="C545" s="66" t="s">
        <v>9</v>
      </c>
      <c r="D545" s="66" t="s">
        <v>327</v>
      </c>
      <c r="E545" s="86">
        <f>+IF(ISNUMBER(DATA!H490),DATA!H490,"n/a")</f>
        <v>3551390.78</v>
      </c>
      <c r="F545" s="77">
        <f>+IF(ISNUMBER(DATA!I490),DATA!I490,"n/a")</f>
        <v>0.11384601221753</v>
      </c>
      <c r="G545" s="86">
        <f>+IF(ISNUMBER(DATA!R490),DATA!R490,"n/a")</f>
        <v>11303971.52</v>
      </c>
      <c r="H545" s="77">
        <f>+IF(ISNUMBER(DATA!S490),DATA!S490,"n/a")</f>
        <v>0.119364955171955</v>
      </c>
      <c r="I545" s="86">
        <f>+IF(ISNUMBER(DATA!AB490),DATA!AB490,"n/a")</f>
        <v>21393789.41</v>
      </c>
      <c r="J545" s="77">
        <f>+IF(ISNUMBER(DATA!AC490),DATA!AC490,"n/a")</f>
        <v>9.1897440421135096E-2</v>
      </c>
      <c r="K545" s="86">
        <f>+IF(ISNUMBER(DATA!AL490),DATA!AL490,"n/a")</f>
        <v>41932716.5</v>
      </c>
      <c r="L545" s="77">
        <f>+IF(ISNUMBER(DATA!AM490),DATA!AM490,"n/a")</f>
        <v>0.11253589346741701</v>
      </c>
      <c r="R545" s="66"/>
      <c r="S545" s="66"/>
      <c r="T545" s="66"/>
      <c r="U545" s="66"/>
      <c r="V545" s="66"/>
      <c r="W545" s="66"/>
      <c r="X545" s="66"/>
      <c r="Y545" s="66"/>
    </row>
    <row r="546" spans="1:25" x14ac:dyDescent="0.2">
      <c r="E546" s="90"/>
      <c r="F546" s="77"/>
      <c r="G546" s="91"/>
      <c r="H546" s="77"/>
      <c r="I546" s="91"/>
      <c r="J546" s="82"/>
      <c r="K546" s="91"/>
      <c r="L546" s="77"/>
      <c r="R546" s="66"/>
      <c r="S546" s="66"/>
      <c r="T546" s="66"/>
      <c r="U546" s="66"/>
      <c r="V546" s="66"/>
      <c r="W546" s="66"/>
      <c r="X546" s="66"/>
      <c r="Y546" s="66"/>
    </row>
    <row r="547" spans="1:25" x14ac:dyDescent="0.2">
      <c r="A547" s="66" t="s">
        <v>11</v>
      </c>
      <c r="B547" s="66" t="s">
        <v>24</v>
      </c>
      <c r="C547" s="66" t="s">
        <v>25</v>
      </c>
      <c r="D547" s="66" t="s">
        <v>319</v>
      </c>
      <c r="E547" s="86">
        <f>+IF(ISNUMBER(DATA!J482),DATA!J482,"n/a")</f>
        <v>563518.06000000006</v>
      </c>
      <c r="F547" s="77">
        <f>+IF(ISNUMBER(DATA!K482),DATA!K482,"n/a")</f>
        <v>-4.3802341765855499E-2</v>
      </c>
      <c r="G547" s="86">
        <f>+IF(ISNUMBER(DATA!T482),DATA!T482,"n/a")</f>
        <v>1849694.25</v>
      </c>
      <c r="H547" s="77">
        <f>+IF(ISNUMBER(DATA!U482),DATA!U482,"n/a")</f>
        <v>-1.1789008577459899E-2</v>
      </c>
      <c r="I547" s="86">
        <f>+IF(ISNUMBER(DATA!AD482),DATA!AD482,"n/a")</f>
        <v>3523218.78</v>
      </c>
      <c r="J547" s="77">
        <f>+IF(ISNUMBER(DATA!AE482),DATA!AE482,"n/a")</f>
        <v>-8.9150845443548399E-2</v>
      </c>
      <c r="K547" s="86">
        <f>+IF(ISNUMBER(DATA!AN482),DATA!AN482,"n/a")</f>
        <v>7162409.2599999998</v>
      </c>
      <c r="L547" s="77">
        <f>+IF(ISNUMBER(DATA!AO482),DATA!AO482,"n/a")</f>
        <v>-8.4422952744968499E-2</v>
      </c>
      <c r="R547" s="66"/>
      <c r="S547" s="66"/>
      <c r="T547" s="66"/>
      <c r="U547" s="66"/>
      <c r="V547" s="66"/>
      <c r="W547" s="66"/>
      <c r="X547" s="66"/>
      <c r="Y547" s="66"/>
    </row>
    <row r="548" spans="1:25" x14ac:dyDescent="0.2">
      <c r="A548" s="66" t="s">
        <v>11</v>
      </c>
      <c r="B548" s="66" t="s">
        <v>24</v>
      </c>
      <c r="C548" s="66" t="s">
        <v>25</v>
      </c>
      <c r="D548" s="66" t="s">
        <v>320</v>
      </c>
      <c r="E548" s="86">
        <f>+IF(ISNUMBER(DATA!J483),DATA!J483,"n/a")</f>
        <v>1066717.51</v>
      </c>
      <c r="F548" s="77">
        <f>+IF(ISNUMBER(DATA!K483),DATA!K483,"n/a")</f>
        <v>0.38219378787753899</v>
      </c>
      <c r="G548" s="86">
        <f>+IF(ISNUMBER(DATA!T483),DATA!T483,"n/a")</f>
        <v>3303925.08</v>
      </c>
      <c r="H548" s="77">
        <f>+IF(ISNUMBER(DATA!U483),DATA!U483,"n/a")</f>
        <v>0.28317943342964502</v>
      </c>
      <c r="I548" s="86">
        <f>+IF(ISNUMBER(DATA!AD483),DATA!AD483,"n/a")</f>
        <v>6300493.1699999999</v>
      </c>
      <c r="J548" s="77">
        <f>+IF(ISNUMBER(DATA!AE483),DATA!AE483,"n/a")</f>
        <v>0.28037637460811998</v>
      </c>
      <c r="K548" s="86">
        <f>+IF(ISNUMBER(DATA!AN483),DATA!AN483,"n/a")</f>
        <v>12175532.699999999</v>
      </c>
      <c r="L548" s="77">
        <f>+IF(ISNUMBER(DATA!AO483),DATA!AO483,"n/a")</f>
        <v>0.24917085103151401</v>
      </c>
      <c r="R548" s="66"/>
      <c r="S548" s="66"/>
      <c r="T548" s="66"/>
      <c r="U548" s="66"/>
      <c r="V548" s="66"/>
      <c r="W548" s="66"/>
      <c r="X548" s="66"/>
      <c r="Y548" s="66"/>
    </row>
    <row r="549" spans="1:25" x14ac:dyDescent="0.2">
      <c r="A549" s="66" t="s">
        <v>11</v>
      </c>
      <c r="B549" s="66" t="s">
        <v>24</v>
      </c>
      <c r="C549" s="66" t="s">
        <v>25</v>
      </c>
      <c r="D549" s="66" t="s">
        <v>321</v>
      </c>
      <c r="E549" s="86">
        <f>+IF(ISNUMBER(DATA!J484),DATA!J484,"n/a")</f>
        <v>545850.41</v>
      </c>
      <c r="F549" s="77">
        <f>+IF(ISNUMBER(DATA!K484),DATA!K484,"n/a")</f>
        <v>0.125896155221701</v>
      </c>
      <c r="G549" s="86">
        <f>+IF(ISNUMBER(DATA!T484),DATA!T484,"n/a")</f>
        <v>1724190.71</v>
      </c>
      <c r="H549" s="77">
        <f>+IF(ISNUMBER(DATA!U484),DATA!U484,"n/a")</f>
        <v>3.7545440697363298E-2</v>
      </c>
      <c r="I549" s="86">
        <f>+IF(ISNUMBER(DATA!AD484),DATA!AD484,"n/a")</f>
        <v>3279258.85</v>
      </c>
      <c r="J549" s="77">
        <f>+IF(ISNUMBER(DATA!AE484),DATA!AE484,"n/a")</f>
        <v>1.6555552544121398E-2</v>
      </c>
      <c r="K549" s="86">
        <f>+IF(ISNUMBER(DATA!AN484),DATA!AN484,"n/a")</f>
        <v>6467252.96</v>
      </c>
      <c r="L549" s="77">
        <f>+IF(ISNUMBER(DATA!AO484),DATA!AO484,"n/a")</f>
        <v>2.9014578031597599E-2</v>
      </c>
      <c r="R549" s="66"/>
      <c r="S549" s="66"/>
      <c r="T549" s="66"/>
      <c r="U549" s="66"/>
      <c r="V549" s="66"/>
      <c r="W549" s="66"/>
      <c r="X549" s="66"/>
      <c r="Y549" s="66"/>
    </row>
    <row r="550" spans="1:25" x14ac:dyDescent="0.2">
      <c r="A550" s="66" t="s">
        <v>11</v>
      </c>
      <c r="B550" s="66" t="s">
        <v>24</v>
      </c>
      <c r="C550" s="66" t="s">
        <v>25</v>
      </c>
      <c r="D550" s="66" t="s">
        <v>322</v>
      </c>
      <c r="E550" s="86">
        <f>+IF(ISNUMBER(DATA!J485),DATA!J485,"n/a")</f>
        <v>992367.22</v>
      </c>
      <c r="F550" s="77">
        <f>+IF(ISNUMBER(DATA!K485),DATA!K485,"n/a")</f>
        <v>-1.7782368737826799E-2</v>
      </c>
      <c r="G550" s="86">
        <f>+IF(ISNUMBER(DATA!T485),DATA!T485,"n/a")</f>
        <v>3276802.35</v>
      </c>
      <c r="H550" s="77">
        <f>+IF(ISNUMBER(DATA!U485),DATA!U485,"n/a")</f>
        <v>-5.4937822607722703E-2</v>
      </c>
      <c r="I550" s="86">
        <f>+IF(ISNUMBER(DATA!AD485),DATA!AD485,"n/a")</f>
        <v>6236657.2300000004</v>
      </c>
      <c r="J550" s="77">
        <f>+IF(ISNUMBER(DATA!AE485),DATA!AE485,"n/a")</f>
        <v>-0.12443922300575</v>
      </c>
      <c r="K550" s="86">
        <f>+IF(ISNUMBER(DATA!AN485),DATA!AN485,"n/a")</f>
        <v>12740197.57</v>
      </c>
      <c r="L550" s="77">
        <f>+IF(ISNUMBER(DATA!AO485),DATA!AO485,"n/a")</f>
        <v>-0.119021414786476</v>
      </c>
      <c r="R550" s="66"/>
      <c r="S550" s="66"/>
      <c r="T550" s="66"/>
      <c r="U550" s="66"/>
      <c r="V550" s="66"/>
      <c r="W550" s="66"/>
      <c r="X550" s="66"/>
      <c r="Y550" s="66"/>
    </row>
    <row r="551" spans="1:25" x14ac:dyDescent="0.2">
      <c r="A551" s="66" t="s">
        <v>11</v>
      </c>
      <c r="B551" s="66" t="s">
        <v>24</v>
      </c>
      <c r="C551" s="66" t="s">
        <v>25</v>
      </c>
      <c r="D551" s="66" t="s">
        <v>323</v>
      </c>
      <c r="E551" s="86">
        <f>+IF(ISNUMBER(DATA!J486),DATA!J486,"n/a")</f>
        <v>491704.99</v>
      </c>
      <c r="F551" s="77">
        <f>+IF(ISNUMBER(DATA!K486),DATA!K486,"n/a")</f>
        <v>0.25703290887450098</v>
      </c>
      <c r="G551" s="86">
        <f>+IF(ISNUMBER(DATA!T486),DATA!T486,"n/a")</f>
        <v>1558471.99</v>
      </c>
      <c r="H551" s="77">
        <f>+IF(ISNUMBER(DATA!U486),DATA!U486,"n/a")</f>
        <v>0.295323519616421</v>
      </c>
      <c r="I551" s="86">
        <f>+IF(ISNUMBER(DATA!AD486),DATA!AD486,"n/a")</f>
        <v>3073520.26</v>
      </c>
      <c r="J551" s="77">
        <f>+IF(ISNUMBER(DATA!AE486),DATA!AE486,"n/a")</f>
        <v>0.26052142319448102</v>
      </c>
      <c r="K551" s="86">
        <f>+IF(ISNUMBER(DATA!AN486),DATA!AN486,"n/a")</f>
        <v>5826034.3600000003</v>
      </c>
      <c r="L551" s="77">
        <f>+IF(ISNUMBER(DATA!AO486),DATA!AO486,"n/a")</f>
        <v>0.29610338869883102</v>
      </c>
      <c r="R551" s="66"/>
      <c r="S551" s="66"/>
      <c r="T551" s="66"/>
      <c r="U551" s="66"/>
      <c r="V551" s="66"/>
      <c r="W551" s="66"/>
      <c r="X551" s="66"/>
      <c r="Y551" s="66"/>
    </row>
    <row r="552" spans="1:25" x14ac:dyDescent="0.2">
      <c r="A552" s="66" t="s">
        <v>11</v>
      </c>
      <c r="B552" s="66" t="s">
        <v>24</v>
      </c>
      <c r="C552" s="66" t="s">
        <v>25</v>
      </c>
      <c r="D552" s="66" t="s">
        <v>324</v>
      </c>
      <c r="E552" s="86">
        <f>+IF(ISNUMBER(DATA!J487),DATA!J487,"n/a")</f>
        <v>421949.69</v>
      </c>
      <c r="F552" s="77">
        <f>+IF(ISNUMBER(DATA!K487),DATA!K487,"n/a")</f>
        <v>3.9463989450202602E-2</v>
      </c>
      <c r="G552" s="86">
        <f>+IF(ISNUMBER(DATA!T487),DATA!T487,"n/a")</f>
        <v>1328024.3600000001</v>
      </c>
      <c r="H552" s="77">
        <f>+IF(ISNUMBER(DATA!U487),DATA!U487,"n/a")</f>
        <v>9.6670544526080301E-2</v>
      </c>
      <c r="I552" s="86">
        <f>+IF(ISNUMBER(DATA!AD487),DATA!AD487,"n/a")</f>
        <v>2518872.08</v>
      </c>
      <c r="J552" s="77">
        <f>+IF(ISNUMBER(DATA!AE487),DATA!AE487,"n/a")</f>
        <v>0.11599864774324201</v>
      </c>
      <c r="K552" s="86">
        <f>+IF(ISNUMBER(DATA!AN487),DATA!AN487,"n/a")</f>
        <v>5028507</v>
      </c>
      <c r="L552" s="77">
        <f>+IF(ISNUMBER(DATA!AO487),DATA!AO487,"n/a")</f>
        <v>0.165460661272675</v>
      </c>
      <c r="R552" s="66"/>
      <c r="S552" s="66"/>
      <c r="T552" s="66"/>
      <c r="U552" s="66"/>
      <c r="V552" s="66"/>
      <c r="W552" s="66"/>
      <c r="X552" s="66"/>
      <c r="Y552" s="66"/>
    </row>
    <row r="553" spans="1:25" x14ac:dyDescent="0.2">
      <c r="A553" s="66" t="s">
        <v>11</v>
      </c>
      <c r="B553" s="66" t="s">
        <v>24</v>
      </c>
      <c r="C553" s="66" t="s">
        <v>25</v>
      </c>
      <c r="D553" s="66" t="s">
        <v>325</v>
      </c>
      <c r="E553" s="86">
        <f>+IF(ISNUMBER(DATA!J488),DATA!J488,"n/a")</f>
        <v>786457.97</v>
      </c>
      <c r="F553" s="77">
        <f>+IF(ISNUMBER(DATA!K488),DATA!K488,"n/a")</f>
        <v>-8.6417028928852599E-3</v>
      </c>
      <c r="G553" s="86">
        <f>+IF(ISNUMBER(DATA!T488),DATA!T488,"n/a")</f>
        <v>2348355.21</v>
      </c>
      <c r="H553" s="77">
        <f>+IF(ISNUMBER(DATA!U488),DATA!U488,"n/a")</f>
        <v>2.4767752734796498E-2</v>
      </c>
      <c r="I553" s="86">
        <f>+IF(ISNUMBER(DATA!AD488),DATA!AD488,"n/a")</f>
        <v>4549747.0999999996</v>
      </c>
      <c r="J553" s="77">
        <f>+IF(ISNUMBER(DATA!AE488),DATA!AE488,"n/a")</f>
        <v>5.6035369523473502E-2</v>
      </c>
      <c r="K553" s="86">
        <f>+IF(ISNUMBER(DATA!AN488),DATA!AN488,"n/a")</f>
        <v>8751009.5800000001</v>
      </c>
      <c r="L553" s="77">
        <f>+IF(ISNUMBER(DATA!AO488),DATA!AO488,"n/a")</f>
        <v>8.0634622245212506E-2</v>
      </c>
      <c r="R553" s="66"/>
      <c r="S553" s="66"/>
      <c r="T553" s="66"/>
      <c r="U553" s="66"/>
      <c r="V553" s="66"/>
      <c r="W553" s="66"/>
      <c r="X553" s="66"/>
      <c r="Y553" s="66"/>
    </row>
    <row r="554" spans="1:25" x14ac:dyDescent="0.2">
      <c r="A554" s="66" t="s">
        <v>11</v>
      </c>
      <c r="B554" s="66" t="s">
        <v>24</v>
      </c>
      <c r="C554" s="66" t="s">
        <v>25</v>
      </c>
      <c r="D554" s="66" t="s">
        <v>326</v>
      </c>
      <c r="E554" s="86">
        <f>+IF(ISNUMBER(DATA!J489),DATA!J489,"n/a")</f>
        <v>899802.42</v>
      </c>
      <c r="F554" s="77">
        <f>+IF(ISNUMBER(DATA!K489),DATA!K489,"n/a")</f>
        <v>9.9630670271607505E-2</v>
      </c>
      <c r="G554" s="86">
        <f>+IF(ISNUMBER(DATA!T489),DATA!T489,"n/a")</f>
        <v>2925799.09</v>
      </c>
      <c r="H554" s="77">
        <f>+IF(ISNUMBER(DATA!U489),DATA!U489,"n/a")</f>
        <v>0.124296677430606</v>
      </c>
      <c r="I554" s="86">
        <f>+IF(ISNUMBER(DATA!AD489),DATA!AD489,"n/a")</f>
        <v>5510283.3799999999</v>
      </c>
      <c r="J554" s="77">
        <f>+IF(ISNUMBER(DATA!AE489),DATA!AE489,"n/a")</f>
        <v>0.112805650811948</v>
      </c>
      <c r="K554" s="86">
        <f>+IF(ISNUMBER(DATA!AN489),DATA!AN489,"n/a")</f>
        <v>10727768.34</v>
      </c>
      <c r="L554" s="77">
        <f>+IF(ISNUMBER(DATA!AO489),DATA!AO489,"n/a")</f>
        <v>0.16440378280627499</v>
      </c>
      <c r="R554" s="66"/>
      <c r="S554" s="66"/>
      <c r="T554" s="66"/>
      <c r="U554" s="66"/>
      <c r="V554" s="66"/>
      <c r="W554" s="66"/>
      <c r="X554" s="66"/>
      <c r="Y554" s="66"/>
    </row>
    <row r="555" spans="1:25" x14ac:dyDescent="0.2">
      <c r="A555" s="66" t="s">
        <v>11</v>
      </c>
      <c r="B555" s="66" t="s">
        <v>24</v>
      </c>
      <c r="C555" s="66" t="s">
        <v>25</v>
      </c>
      <c r="D555" s="66" t="s">
        <v>327</v>
      </c>
      <c r="E555" s="86">
        <f>+IF(ISNUMBER(DATA!J490),DATA!J490,"n/a")</f>
        <v>5768368.2000000002</v>
      </c>
      <c r="F555" s="77">
        <f>+IF(ISNUMBER(DATA!K490),DATA!K490,"n/a")</f>
        <v>9.5623120480739995E-2</v>
      </c>
      <c r="G555" s="86">
        <f>+IF(ISNUMBER(DATA!T490),DATA!T490,"n/a")</f>
        <v>18315262.699999999</v>
      </c>
      <c r="H555" s="77">
        <f>+IF(ISNUMBER(DATA!U490),DATA!U490,"n/a")</f>
        <v>8.4790331110284195E-2</v>
      </c>
      <c r="I555" s="86">
        <f>+IF(ISNUMBER(DATA!AD490),DATA!AD490,"n/a")</f>
        <v>34992050.369999997</v>
      </c>
      <c r="J555" s="77">
        <f>+IF(ISNUMBER(DATA!AE490),DATA!AE490,"n/a")</f>
        <v>5.7380473396987201E-2</v>
      </c>
      <c r="K555" s="86">
        <f>+IF(ISNUMBER(DATA!AN490),DATA!AN490,"n/a")</f>
        <v>68878711.719999999</v>
      </c>
      <c r="L555" s="77">
        <f>+IF(ISNUMBER(DATA!AO490),DATA!AO490,"n/a")</f>
        <v>6.8934105407219601E-2</v>
      </c>
      <c r="R555" s="66"/>
      <c r="S555" s="66"/>
      <c r="T555" s="66"/>
      <c r="U555" s="66"/>
      <c r="V555" s="66"/>
      <c r="W555" s="66"/>
      <c r="X555" s="66"/>
      <c r="Y555" s="66"/>
    </row>
    <row r="556" spans="1:25" x14ac:dyDescent="0.2">
      <c r="E556" s="90"/>
      <c r="F556" s="77"/>
      <c r="G556" s="91"/>
      <c r="H556" s="77"/>
      <c r="I556" s="91"/>
      <c r="J556" s="82"/>
      <c r="K556" s="91"/>
      <c r="L556" s="77"/>
      <c r="R556" s="66"/>
      <c r="S556" s="66"/>
      <c r="T556" s="66"/>
      <c r="U556" s="66"/>
      <c r="V556" s="66"/>
      <c r="W556" s="66"/>
      <c r="X556" s="66"/>
      <c r="Y556" s="66"/>
    </row>
    <row r="557" spans="1:25" x14ac:dyDescent="0.2">
      <c r="A557" s="66" t="s">
        <v>11</v>
      </c>
      <c r="B557" s="66" t="s">
        <v>24</v>
      </c>
      <c r="C557" s="66" t="s">
        <v>10</v>
      </c>
      <c r="D557" s="66" t="s">
        <v>319</v>
      </c>
      <c r="E557" s="87">
        <f>+IF(ISNUMBER(DATA!L482),DATA!L482,"n/a")</f>
        <v>5.3075377730651496</v>
      </c>
      <c r="F557" s="77">
        <f>+IF(ISNUMBER(DATA!M482),DATA!M482,"n/a")</f>
        <v>-1.41756956662409E-2</v>
      </c>
      <c r="G557" s="87">
        <f>+IF(ISNUMBER(DATA!V482),DATA!V482,"n/a")</f>
        <v>5.3477202897892404</v>
      </c>
      <c r="H557" s="77">
        <f>+IF(ISNUMBER(DATA!W482),DATA!W482,"n/a")</f>
        <v>-2.3489435141904901E-3</v>
      </c>
      <c r="I557" s="87">
        <f>+IF(ISNUMBER(DATA!AF482),DATA!AF482,"n/a")</f>
        <v>5.3431721561628498</v>
      </c>
      <c r="J557" s="77">
        <f>+IF(ISNUMBER(DATA!AG482),DATA!AG482,"n/a")</f>
        <v>3.9613288192663201E-2</v>
      </c>
      <c r="K557" s="87">
        <f>+IF(ISNUMBER(DATA!AP482),DATA!AP482,"n/a")</f>
        <v>5.3351657294652597</v>
      </c>
      <c r="L557" s="77">
        <f>+IF(ISNUMBER(DATA!AQ482),DATA!AQ482,"n/a")</f>
        <v>5.4528828757434498E-2</v>
      </c>
      <c r="R557" s="66"/>
      <c r="S557" s="66"/>
      <c r="T557" s="66"/>
      <c r="U557" s="66"/>
      <c r="V557" s="66"/>
      <c r="W557" s="66"/>
      <c r="X557" s="66"/>
      <c r="Y557" s="66"/>
    </row>
    <row r="558" spans="1:25" x14ac:dyDescent="0.2">
      <c r="A558" s="66" t="s">
        <v>11</v>
      </c>
      <c r="B558" s="66" t="s">
        <v>24</v>
      </c>
      <c r="C558" s="66" t="s">
        <v>10</v>
      </c>
      <c r="D558" s="66" t="s">
        <v>320</v>
      </c>
      <c r="E558" s="87">
        <f>+IF(ISNUMBER(DATA!L483),DATA!L483,"n/a")</f>
        <v>3.56908220304858</v>
      </c>
      <c r="F558" s="77">
        <f>+IF(ISNUMBER(DATA!M483),DATA!M483,"n/a")</f>
        <v>-0.13105435074564101</v>
      </c>
      <c r="G558" s="87">
        <f>+IF(ISNUMBER(DATA!V483),DATA!V483,"n/a")</f>
        <v>3.6947952731151599</v>
      </c>
      <c r="H558" s="77">
        <f>+IF(ISNUMBER(DATA!W483),DATA!W483,"n/a")</f>
        <v>-7.6581255734186393E-2</v>
      </c>
      <c r="I558" s="87">
        <f>+IF(ISNUMBER(DATA!AF483),DATA!AF483,"n/a")</f>
        <v>3.66011243815591</v>
      </c>
      <c r="J558" s="77">
        <f>+IF(ISNUMBER(DATA!AG483),DATA!AG483,"n/a")</f>
        <v>-5.9574691111055497E-2</v>
      </c>
      <c r="K558" s="87">
        <f>+IF(ISNUMBER(DATA!AP483),DATA!AP483,"n/a")</f>
        <v>3.79515860719982</v>
      </c>
      <c r="L558" s="77">
        <f>+IF(ISNUMBER(DATA!AQ483),DATA!AQ483,"n/a")</f>
        <v>3.2843686362321401E-3</v>
      </c>
      <c r="R558" s="66"/>
      <c r="S558" s="66"/>
      <c r="T558" s="66"/>
      <c r="U558" s="66"/>
      <c r="V558" s="66"/>
      <c r="W558" s="66"/>
      <c r="X558" s="66"/>
      <c r="Y558" s="66"/>
    </row>
    <row r="559" spans="1:25" x14ac:dyDescent="0.2">
      <c r="A559" s="66" t="s">
        <v>11</v>
      </c>
      <c r="B559" s="66" t="s">
        <v>24</v>
      </c>
      <c r="C559" s="66" t="s">
        <v>10</v>
      </c>
      <c r="D559" s="66" t="s">
        <v>321</v>
      </c>
      <c r="E559" s="87">
        <f>+IF(ISNUMBER(DATA!L484),DATA!L484,"n/a")</f>
        <v>4.5861406321824596</v>
      </c>
      <c r="F559" s="77">
        <f>+IF(ISNUMBER(DATA!M484),DATA!M484,"n/a")</f>
        <v>-2.3795246544309302E-2</v>
      </c>
      <c r="G559" s="87">
        <f>+IF(ISNUMBER(DATA!V484),DATA!V484,"n/a")</f>
        <v>4.60541963577462</v>
      </c>
      <c r="H559" s="77">
        <f>+IF(ISNUMBER(DATA!W484),DATA!W484,"n/a")</f>
        <v>8.2838815735934604E-4</v>
      </c>
      <c r="I559" s="87">
        <f>+IF(ISNUMBER(DATA!AF484),DATA!AF484,"n/a")</f>
        <v>4.6500187039865102</v>
      </c>
      <c r="J559" s="77">
        <f>+IF(ISNUMBER(DATA!AG484),DATA!AG484,"n/a")</f>
        <v>1.53965431228548E-2</v>
      </c>
      <c r="K559" s="87">
        <f>+IF(ISNUMBER(DATA!AP484),DATA!AP484,"n/a")</f>
        <v>4.7428093786469097</v>
      </c>
      <c r="L559" s="77">
        <f>+IF(ISNUMBER(DATA!AQ484),DATA!AQ484,"n/a")</f>
        <v>1.8862965133172E-2</v>
      </c>
      <c r="R559" s="66"/>
      <c r="S559" s="66"/>
      <c r="T559" s="66"/>
      <c r="U559" s="66"/>
      <c r="V559" s="66"/>
      <c r="W559" s="66"/>
      <c r="X559" s="66"/>
      <c r="Y559" s="66"/>
    </row>
    <row r="560" spans="1:25" x14ac:dyDescent="0.2">
      <c r="A560" s="66" t="s">
        <v>11</v>
      </c>
      <c r="B560" s="66" t="s">
        <v>24</v>
      </c>
      <c r="C560" s="66" t="s">
        <v>10</v>
      </c>
      <c r="D560" s="66" t="s">
        <v>322</v>
      </c>
      <c r="E560" s="87">
        <f>+IF(ISNUMBER(DATA!L485),DATA!L485,"n/a")</f>
        <v>3.8249990821095001</v>
      </c>
      <c r="F560" s="77">
        <f>+IF(ISNUMBER(DATA!M485),DATA!M485,"n/a")</f>
        <v>9.9158673495999307E-3</v>
      </c>
      <c r="G560" s="87">
        <f>+IF(ISNUMBER(DATA!V485),DATA!V485,"n/a")</f>
        <v>3.8203945554461902</v>
      </c>
      <c r="H560" s="77">
        <f>+IF(ISNUMBER(DATA!W485),DATA!W485,"n/a")</f>
        <v>-4.0478574685256001E-2</v>
      </c>
      <c r="I560" s="87">
        <f>+IF(ISNUMBER(DATA!AF485),DATA!AF485,"n/a")</f>
        <v>3.8048103420026602</v>
      </c>
      <c r="J560" s="77">
        <f>+IF(ISNUMBER(DATA!AG485),DATA!AG485,"n/a")</f>
        <v>-4.48805639686298E-2</v>
      </c>
      <c r="K560" s="87">
        <f>+IF(ISNUMBER(DATA!AP485),DATA!AP485,"n/a")</f>
        <v>3.8310939621759901</v>
      </c>
      <c r="L560" s="77">
        <f>+IF(ISNUMBER(DATA!AQ485),DATA!AQ485,"n/a")</f>
        <v>-3.9293005332203201E-2</v>
      </c>
      <c r="R560" s="66"/>
      <c r="S560" s="66"/>
      <c r="T560" s="66"/>
      <c r="U560" s="66"/>
      <c r="V560" s="66"/>
      <c r="W560" s="66"/>
      <c r="X560" s="66"/>
      <c r="Y560" s="66"/>
    </row>
    <row r="561" spans="1:25" x14ac:dyDescent="0.2">
      <c r="A561" s="66" t="s">
        <v>11</v>
      </c>
      <c r="B561" s="66" t="s">
        <v>24</v>
      </c>
      <c r="C561" s="66" t="s">
        <v>10</v>
      </c>
      <c r="D561" s="66" t="s">
        <v>323</v>
      </c>
      <c r="E561" s="87">
        <f>+IF(ISNUMBER(DATA!L486),DATA!L486,"n/a")</f>
        <v>4.6322939998688604</v>
      </c>
      <c r="F561" s="77">
        <f>+IF(ISNUMBER(DATA!M486),DATA!M486,"n/a")</f>
        <v>2.6694463379938398E-2</v>
      </c>
      <c r="G561" s="87">
        <f>+IF(ISNUMBER(DATA!V486),DATA!V486,"n/a")</f>
        <v>4.6794173872152696</v>
      </c>
      <c r="H561" s="77">
        <f>+IF(ISNUMBER(DATA!W486),DATA!W486,"n/a")</f>
        <v>2.4616035716788699E-2</v>
      </c>
      <c r="I561" s="87">
        <f>+IF(ISNUMBER(DATA!AF486),DATA!AF486,"n/a")</f>
        <v>4.6216043245790699</v>
      </c>
      <c r="J561" s="77">
        <f>+IF(ISNUMBER(DATA!AG486),DATA!AG486,"n/a")</f>
        <v>3.3629854350218903E-2</v>
      </c>
      <c r="K561" s="87">
        <f>+IF(ISNUMBER(DATA!AP486),DATA!AP486,"n/a")</f>
        <v>4.6906316301448303</v>
      </c>
      <c r="L561" s="77">
        <f>+IF(ISNUMBER(DATA!AQ486),DATA!AQ486,"n/a")</f>
        <v>2.5789099988443601E-2</v>
      </c>
      <c r="R561" s="66"/>
      <c r="S561" s="66"/>
      <c r="T561" s="66"/>
      <c r="U561" s="66"/>
      <c r="V561" s="66"/>
      <c r="W561" s="66"/>
      <c r="X561" s="66"/>
      <c r="Y561" s="66"/>
    </row>
    <row r="562" spans="1:25" x14ac:dyDescent="0.2">
      <c r="A562" s="66" t="s">
        <v>11</v>
      </c>
      <c r="B562" s="66" t="s">
        <v>24</v>
      </c>
      <c r="C562" s="66" t="s">
        <v>10</v>
      </c>
      <c r="D562" s="66" t="s">
        <v>324</v>
      </c>
      <c r="E562" s="87">
        <f>+IF(ISNUMBER(DATA!L487),DATA!L487,"n/a")</f>
        <v>4.6528731482951997</v>
      </c>
      <c r="F562" s="77">
        <f>+IF(ISNUMBER(DATA!M487),DATA!M487,"n/a")</f>
        <v>2.0518030336280999E-2</v>
      </c>
      <c r="G562" s="87">
        <f>+IF(ISNUMBER(DATA!V487),DATA!V487,"n/a")</f>
        <v>4.63519714916902</v>
      </c>
      <c r="H562" s="77">
        <f>+IF(ISNUMBER(DATA!W487),DATA!W487,"n/a")</f>
        <v>1.8986937535692999E-2</v>
      </c>
      <c r="I562" s="87">
        <f>+IF(ISNUMBER(DATA!AF487),DATA!AF487,"n/a")</f>
        <v>4.6221939717526102</v>
      </c>
      <c r="J562" s="77">
        <f>+IF(ISNUMBER(DATA!AG487),DATA!AG487,"n/a")</f>
        <v>1.8950513188663099E-3</v>
      </c>
      <c r="K562" s="87">
        <f>+IF(ISNUMBER(DATA!AP487),DATA!AP487,"n/a")</f>
        <v>4.6032794986205197</v>
      </c>
      <c r="L562" s="77">
        <f>+IF(ISNUMBER(DATA!AQ487),DATA!AQ487,"n/a")</f>
        <v>-2.9634381558451401E-2</v>
      </c>
      <c r="R562" s="66"/>
      <c r="S562" s="66"/>
      <c r="T562" s="66"/>
      <c r="U562" s="66"/>
      <c r="V562" s="66"/>
      <c r="W562" s="66"/>
      <c r="X562" s="66"/>
      <c r="Y562" s="66"/>
    </row>
    <row r="563" spans="1:25" x14ac:dyDescent="0.2">
      <c r="A563" s="66" t="s">
        <v>11</v>
      </c>
      <c r="B563" s="66" t="s">
        <v>24</v>
      </c>
      <c r="C563" s="66" t="s">
        <v>10</v>
      </c>
      <c r="D563" s="66" t="s">
        <v>325</v>
      </c>
      <c r="E563" s="87">
        <f>+IF(ISNUMBER(DATA!L488),DATA!L488,"n/a")</f>
        <v>4.7296658164149603</v>
      </c>
      <c r="F563" s="77">
        <f>+IF(ISNUMBER(DATA!M488),DATA!M488,"n/a")</f>
        <v>-8.3012200035555497E-3</v>
      </c>
      <c r="G563" s="87">
        <f>+IF(ISNUMBER(DATA!V488),DATA!V488,"n/a")</f>
        <v>4.7743849698756504</v>
      </c>
      <c r="H563" s="77">
        <f>+IF(ISNUMBER(DATA!W488),DATA!W488,"n/a")</f>
        <v>-1.6926974537839401E-3</v>
      </c>
      <c r="I563" s="87">
        <f>+IF(ISNUMBER(DATA!AF488),DATA!AF488,"n/a")</f>
        <v>4.7297087161916798</v>
      </c>
      <c r="J563" s="77">
        <f>+IF(ISNUMBER(DATA!AG488),DATA!AG488,"n/a")</f>
        <v>-1.16356889002925E-2</v>
      </c>
      <c r="K563" s="87">
        <f>+IF(ISNUMBER(DATA!AP488),DATA!AP488,"n/a")</f>
        <v>4.8002930629891303</v>
      </c>
      <c r="L563" s="77">
        <f>+IF(ISNUMBER(DATA!AQ488),DATA!AQ488,"n/a")</f>
        <v>-3.15282205237317E-2</v>
      </c>
      <c r="R563" s="66"/>
      <c r="S563" s="66"/>
      <c r="T563" s="66"/>
      <c r="U563" s="66"/>
      <c r="V563" s="66"/>
      <c r="W563" s="66"/>
      <c r="X563" s="66"/>
      <c r="Y563" s="66"/>
    </row>
    <row r="564" spans="1:25" x14ac:dyDescent="0.2">
      <c r="A564" s="66" t="s">
        <v>11</v>
      </c>
      <c r="B564" s="66" t="s">
        <v>24</v>
      </c>
      <c r="C564" s="66" t="s">
        <v>10</v>
      </c>
      <c r="D564" s="66" t="s">
        <v>326</v>
      </c>
      <c r="E564" s="87">
        <f>+IF(ISNUMBER(DATA!L489),DATA!L489,"n/a")</f>
        <v>4.0701652448549197</v>
      </c>
      <c r="F564" s="77">
        <f>+IF(ISNUMBER(DATA!M489),DATA!M489,"n/a")</f>
        <v>2.5617349688317099E-2</v>
      </c>
      <c r="G564" s="87">
        <f>+IF(ISNUMBER(DATA!V489),DATA!V489,"n/a")</f>
        <v>4.0828084167500904</v>
      </c>
      <c r="H564" s="77">
        <f>+IF(ISNUMBER(DATA!W489),DATA!W489,"n/a")</f>
        <v>3.2486631112384E-2</v>
      </c>
      <c r="I564" s="87">
        <f>+IF(ISNUMBER(DATA!AF489),DATA!AF489,"n/a")</f>
        <v>4.0630527446584903</v>
      </c>
      <c r="J564" s="77">
        <f>+IF(ISNUMBER(DATA!AG489),DATA!AG489,"n/a")</f>
        <v>3.3396429849263498E-2</v>
      </c>
      <c r="K564" s="87">
        <f>+IF(ISNUMBER(DATA!AP489),DATA!AP489,"n/a")</f>
        <v>4.03747156862834</v>
      </c>
      <c r="L564" s="77">
        <f>+IF(ISNUMBER(DATA!AQ489),DATA!AQ489,"n/a")</f>
        <v>3.5810420108044298E-3</v>
      </c>
      <c r="R564" s="66"/>
      <c r="S564" s="66"/>
      <c r="T564" s="66"/>
      <c r="U564" s="66"/>
      <c r="V564" s="66"/>
      <c r="W564" s="66"/>
      <c r="X564" s="66"/>
      <c r="Y564" s="66"/>
    </row>
    <row r="565" spans="1:25" x14ac:dyDescent="0.2">
      <c r="A565" s="66" t="s">
        <v>11</v>
      </c>
      <c r="B565" s="66" t="s">
        <v>24</v>
      </c>
      <c r="C565" s="66" t="s">
        <v>10</v>
      </c>
      <c r="D565" s="66" t="s">
        <v>327</v>
      </c>
      <c r="E565" s="87">
        <f>+IF(ISNUMBER(DATA!L490),DATA!L490,"n/a")</f>
        <v>4.2472122344137002</v>
      </c>
      <c r="F565" s="77">
        <f>+IF(ISNUMBER(DATA!M490),DATA!M490,"n/a")</f>
        <v>-2.1007928225243E-2</v>
      </c>
      <c r="G565" s="87">
        <f>+IF(ISNUMBER(DATA!V490),DATA!V490,"n/a")</f>
        <v>4.2824129859449602</v>
      </c>
      <c r="H565" s="77">
        <f>+IF(ISNUMBER(DATA!W490),DATA!W490,"n/a")</f>
        <v>-1.5761852030379799E-2</v>
      </c>
      <c r="I565" s="87">
        <f>+IF(ISNUMBER(DATA!AF490),DATA!AF490,"n/a")</f>
        <v>4.2638756889586498</v>
      </c>
      <c r="J565" s="77">
        <f>+IF(ISNUMBER(DATA!AG490),DATA!AG490,"n/a")</f>
        <v>-1.0692944958459599E-2</v>
      </c>
      <c r="K565" s="87">
        <f>+IF(ISNUMBER(DATA!AP490),DATA!AP490,"n/a")</f>
        <v>4.3065366974257397</v>
      </c>
      <c r="L565" s="77">
        <f>+IF(ISNUMBER(DATA!AQ490),DATA!AQ490,"n/a")</f>
        <v>-7.0735485168746696E-3</v>
      </c>
      <c r="R565" s="66"/>
      <c r="S565" s="66"/>
      <c r="T565" s="66"/>
      <c r="U565" s="66"/>
      <c r="V565" s="66"/>
      <c r="W565" s="66"/>
      <c r="X565" s="66"/>
      <c r="Y565" s="66"/>
    </row>
    <row r="566" spans="1:25" x14ac:dyDescent="0.2">
      <c r="E566" s="90"/>
      <c r="F566" s="77"/>
      <c r="G566" s="91"/>
      <c r="H566" s="77"/>
      <c r="I566" s="91"/>
      <c r="J566" s="82"/>
      <c r="K566" s="91"/>
      <c r="L566" s="77"/>
      <c r="R566" s="66"/>
      <c r="S566" s="66"/>
      <c r="T566" s="66"/>
      <c r="U566" s="66"/>
      <c r="V566" s="66"/>
      <c r="W566" s="66"/>
      <c r="X566" s="66"/>
      <c r="Y566" s="66"/>
    </row>
    <row r="567" spans="1:25" x14ac:dyDescent="0.2">
      <c r="A567" s="66" t="s">
        <v>11</v>
      </c>
      <c r="B567" s="66" t="s">
        <v>24</v>
      </c>
      <c r="C567" s="66" t="s">
        <v>26</v>
      </c>
      <c r="D567" s="66" t="s">
        <v>319</v>
      </c>
      <c r="E567" s="87">
        <f>+IF(ISNUMBER(DATA!N482),DATA!N482,"n/a")</f>
        <v>2.6477216897005902</v>
      </c>
      <c r="F567" s="77">
        <f>+IF(ISNUMBER(DATA!O482),DATA!O482,"n/a")</f>
        <v>-7.52935148261045E-3</v>
      </c>
      <c r="G567" s="87">
        <f>+IF(ISNUMBER(DATA!X482),DATA!X482,"n/a")</f>
        <v>2.67126675124821</v>
      </c>
      <c r="H567" s="77">
        <f>+IF(ISNUMBER(DATA!Y482),DATA!Y482,"n/a")</f>
        <v>3.9147873361019599E-3</v>
      </c>
      <c r="I567" s="87">
        <f>+IF(ISNUMBER(DATA!AH482),DATA!AH482,"n/a")</f>
        <v>2.6578414809653101</v>
      </c>
      <c r="J567" s="77">
        <f>+IF(ISNUMBER(DATA!AI482),DATA!AI482,"n/a")</f>
        <v>2.6861379355912401E-2</v>
      </c>
      <c r="K567" s="87">
        <f>+IF(ISNUMBER(DATA!AR482),DATA!AR482,"n/a")</f>
        <v>2.6338702460574002</v>
      </c>
      <c r="L567" s="77">
        <f>+IF(ISNUMBER(DATA!AS482),DATA!AS482,"n/a")</f>
        <v>3.2492023012629503E-2</v>
      </c>
      <c r="R567" s="66"/>
      <c r="S567" s="66"/>
      <c r="T567" s="66"/>
      <c r="U567" s="66"/>
      <c r="V567" s="66"/>
      <c r="W567" s="66"/>
      <c r="X567" s="66"/>
      <c r="Y567" s="66"/>
    </row>
    <row r="568" spans="1:25" x14ac:dyDescent="0.2">
      <c r="A568" s="66" t="s">
        <v>11</v>
      </c>
      <c r="B568" s="66" t="s">
        <v>24</v>
      </c>
      <c r="C568" s="66" t="s">
        <v>26</v>
      </c>
      <c r="D568" s="66" t="s">
        <v>320</v>
      </c>
      <c r="E568" s="87">
        <f>+IF(ISNUMBER(DATA!N483),DATA!N483,"n/a")</f>
        <v>2.1818631157559198</v>
      </c>
      <c r="F568" s="77">
        <f>+IF(ISNUMBER(DATA!O483),DATA!O483,"n/a")</f>
        <v>-0.11326566489256799</v>
      </c>
      <c r="G568" s="87">
        <f>+IF(ISNUMBER(DATA!X483),DATA!X483,"n/a")</f>
        <v>2.24109577872147</v>
      </c>
      <c r="H568" s="77">
        <f>+IF(ISNUMBER(DATA!Y483),DATA!Y483,"n/a")</f>
        <v>-6.8955734940794294E-2</v>
      </c>
      <c r="I568" s="87">
        <f>+IF(ISNUMBER(DATA!AH483),DATA!AH483,"n/a")</f>
        <v>2.18867868560835</v>
      </c>
      <c r="J568" s="77">
        <f>+IF(ISNUMBER(DATA!AI483),DATA!AI483,"n/a")</f>
        <v>-5.8559148877512797E-2</v>
      </c>
      <c r="K568" s="87">
        <f>+IF(ISNUMBER(DATA!AR483),DATA!AR483,"n/a")</f>
        <v>2.25068421359502</v>
      </c>
      <c r="L568" s="77">
        <f>+IF(ISNUMBER(DATA!AS483),DATA!AS483,"n/a")</f>
        <v>1.31862060975732E-2</v>
      </c>
      <c r="R568" s="66"/>
      <c r="S568" s="66"/>
      <c r="T568" s="66"/>
      <c r="U568" s="66"/>
      <c r="V568" s="66"/>
      <c r="W568" s="66"/>
      <c r="X568" s="66"/>
      <c r="Y568" s="66"/>
    </row>
    <row r="569" spans="1:25" x14ac:dyDescent="0.2">
      <c r="A569" s="66" t="s">
        <v>11</v>
      </c>
      <c r="B569" s="66" t="s">
        <v>24</v>
      </c>
      <c r="C569" s="66" t="s">
        <v>26</v>
      </c>
      <c r="D569" s="66" t="s">
        <v>321</v>
      </c>
      <c r="E569" s="87">
        <f>+IF(ISNUMBER(DATA!N484),DATA!N484,"n/a")</f>
        <v>2.84692945453682</v>
      </c>
      <c r="F569" s="77">
        <f>+IF(ISNUMBER(DATA!O484),DATA!O484,"n/a")</f>
        <v>6.0808673106638297E-4</v>
      </c>
      <c r="G569" s="87">
        <f>+IF(ISNUMBER(DATA!X484),DATA!X484,"n/a")</f>
        <v>2.8475331884835402</v>
      </c>
      <c r="H569" s="77">
        <f>+IF(ISNUMBER(DATA!Y484),DATA!Y484,"n/a")</f>
        <v>4.4120669945124903E-2</v>
      </c>
      <c r="I569" s="87">
        <f>+IF(ISNUMBER(DATA!AH484),DATA!AH484,"n/a")</f>
        <v>2.8199477330068001</v>
      </c>
      <c r="J569" s="77">
        <f>+IF(ISNUMBER(DATA!AI484),DATA!AI484,"n/a")</f>
        <v>5.17320503432563E-2</v>
      </c>
      <c r="K569" s="87">
        <f>+IF(ISNUMBER(DATA!AR484),DATA!AR484,"n/a")</f>
        <v>2.8322323455243401</v>
      </c>
      <c r="L569" s="77">
        <f>+IF(ISNUMBER(DATA!AS484),DATA!AS484,"n/a")</f>
        <v>6.8038237154553302E-2</v>
      </c>
      <c r="R569" s="66"/>
      <c r="S569" s="66"/>
      <c r="T569" s="66"/>
      <c r="U569" s="66"/>
      <c r="V569" s="66"/>
      <c r="W569" s="66"/>
      <c r="X569" s="66"/>
      <c r="Y569" s="66"/>
    </row>
    <row r="570" spans="1:25" x14ac:dyDescent="0.2">
      <c r="A570" s="66" t="s">
        <v>11</v>
      </c>
      <c r="B570" s="66" t="s">
        <v>24</v>
      </c>
      <c r="C570" s="66" t="s">
        <v>26</v>
      </c>
      <c r="D570" s="66" t="s">
        <v>322</v>
      </c>
      <c r="E570" s="87">
        <f>+IF(ISNUMBER(DATA!N485),DATA!N485,"n/a")</f>
        <v>2.84076856146054</v>
      </c>
      <c r="F570" s="77">
        <f>+IF(ISNUMBER(DATA!O485),DATA!O485,"n/a")</f>
        <v>2.5437500340283199E-2</v>
      </c>
      <c r="G570" s="87">
        <f>+IF(ISNUMBER(DATA!X485),DATA!X485,"n/a")</f>
        <v>2.8392298424712701</v>
      </c>
      <c r="H570" s="77">
        <f>+IF(ISNUMBER(DATA!Y485),DATA!Y485,"n/a")</f>
        <v>3.97313902450784E-2</v>
      </c>
      <c r="I570" s="87">
        <f>+IF(ISNUMBER(DATA!AH485),DATA!AH485,"n/a")</f>
        <v>2.8313546871005499</v>
      </c>
      <c r="J570" s="77">
        <f>+IF(ISNUMBER(DATA!AI485),DATA!AI485,"n/a")</f>
        <v>5.8728725644585103E-2</v>
      </c>
      <c r="K570" s="87">
        <f>+IF(ISNUMBER(DATA!AR485),DATA!AR485,"n/a")</f>
        <v>2.8717377378944402</v>
      </c>
      <c r="L570" s="77">
        <f>+IF(ISNUMBER(DATA!AS485),DATA!AS485,"n/a")</f>
        <v>7.5788374143638398E-2</v>
      </c>
      <c r="R570" s="66"/>
      <c r="S570" s="66"/>
      <c r="T570" s="66"/>
      <c r="U570" s="66"/>
      <c r="V570" s="66"/>
      <c r="W570" s="66"/>
      <c r="X570" s="66"/>
      <c r="Y570" s="66"/>
    </row>
    <row r="571" spans="1:25" x14ac:dyDescent="0.2">
      <c r="A571" s="66" t="s">
        <v>11</v>
      </c>
      <c r="B571" s="66" t="s">
        <v>24</v>
      </c>
      <c r="C571" s="66" t="s">
        <v>26</v>
      </c>
      <c r="D571" s="66" t="s">
        <v>323</v>
      </c>
      <c r="E571" s="87">
        <f>+IF(ISNUMBER(DATA!N486),DATA!N486,"n/a")</f>
        <v>2.60056154809411</v>
      </c>
      <c r="F571" s="77">
        <f>+IF(ISNUMBER(DATA!O486),DATA!O486,"n/a")</f>
        <v>1.0322638977317E-2</v>
      </c>
      <c r="G571" s="87">
        <f>+IF(ISNUMBER(DATA!X486),DATA!X486,"n/a")</f>
        <v>2.6475921328557201</v>
      </c>
      <c r="H571" s="77">
        <f>+IF(ISNUMBER(DATA!Y486),DATA!Y486,"n/a")</f>
        <v>1.34505602394927E-2</v>
      </c>
      <c r="I571" s="87">
        <f>+IF(ISNUMBER(DATA!AH486),DATA!AH486,"n/a")</f>
        <v>2.56579319571494</v>
      </c>
      <c r="J571" s="77">
        <f>+IF(ISNUMBER(DATA!AI486),DATA!AI486,"n/a")</f>
        <v>2.6717621447402799E-2</v>
      </c>
      <c r="K571" s="87">
        <f>+IF(ISNUMBER(DATA!AR486),DATA!AR486,"n/a")</f>
        <v>2.5712175322632298</v>
      </c>
      <c r="L571" s="77">
        <f>+IF(ISNUMBER(DATA!AS486),DATA!AS486,"n/a")</f>
        <v>1.3006801221785699E-2</v>
      </c>
      <c r="R571" s="66"/>
      <c r="S571" s="66"/>
      <c r="T571" s="66"/>
      <c r="U571" s="66"/>
      <c r="V571" s="66"/>
      <c r="W571" s="66"/>
      <c r="X571" s="66"/>
      <c r="Y571" s="66"/>
    </row>
    <row r="572" spans="1:25" x14ac:dyDescent="0.2">
      <c r="A572" s="66" t="s">
        <v>11</v>
      </c>
      <c r="B572" s="66" t="s">
        <v>24</v>
      </c>
      <c r="C572" s="66" t="s">
        <v>26</v>
      </c>
      <c r="D572" s="66" t="s">
        <v>324</v>
      </c>
      <c r="E572" s="87">
        <f>+IF(ISNUMBER(DATA!N487),DATA!N487,"n/a")</f>
        <v>3.1439335338769898</v>
      </c>
      <c r="F572" s="77">
        <f>+IF(ISNUMBER(DATA!O487),DATA!O487,"n/a")</f>
        <v>4.0281815811079397E-2</v>
      </c>
      <c r="G572" s="87">
        <f>+IF(ISNUMBER(DATA!X487),DATA!X487,"n/a")</f>
        <v>3.1549144776229898</v>
      </c>
      <c r="H572" s="77">
        <f>+IF(ISNUMBER(DATA!Y487),DATA!Y487,"n/a")</f>
        <v>4.4988280016908598E-2</v>
      </c>
      <c r="I572" s="87">
        <f>+IF(ISNUMBER(DATA!AH487),DATA!AH487,"n/a")</f>
        <v>3.1219811011601699</v>
      </c>
      <c r="J572" s="77">
        <f>+IF(ISNUMBER(DATA!AI487),DATA!AI487,"n/a")</f>
        <v>5.1541880186537201E-2</v>
      </c>
      <c r="K572" s="87">
        <f>+IF(ISNUMBER(DATA!AR487),DATA!AR487,"n/a")</f>
        <v>3.0872181683350499</v>
      </c>
      <c r="L572" s="77">
        <f>+IF(ISNUMBER(DATA!AS487),DATA!AS487,"n/a")</f>
        <v>5.8885825397690897E-2</v>
      </c>
      <c r="R572" s="66"/>
      <c r="S572" s="66"/>
      <c r="T572" s="66"/>
      <c r="U572" s="66"/>
      <c r="V572" s="66"/>
      <c r="W572" s="66"/>
      <c r="X572" s="66"/>
      <c r="Y572" s="66"/>
    </row>
    <row r="573" spans="1:25" x14ac:dyDescent="0.2">
      <c r="A573" s="66" t="s">
        <v>11</v>
      </c>
      <c r="B573" s="66" t="s">
        <v>24</v>
      </c>
      <c r="C573" s="66" t="s">
        <v>26</v>
      </c>
      <c r="D573" s="66" t="s">
        <v>325</v>
      </c>
      <c r="E573" s="87">
        <f>+IF(ISNUMBER(DATA!N488),DATA!N488,"n/a")</f>
        <v>2.6647522943915201</v>
      </c>
      <c r="F573" s="77">
        <f>+IF(ISNUMBER(DATA!O488),DATA!O488,"n/a")</f>
        <v>4.0536953067224497E-2</v>
      </c>
      <c r="G573" s="87">
        <f>+IF(ISNUMBER(DATA!X488),DATA!X488,"n/a")</f>
        <v>2.7096073681289501</v>
      </c>
      <c r="H573" s="77">
        <f>+IF(ISNUMBER(DATA!Y488),DATA!Y488,"n/a")</f>
        <v>4.9008005508336297E-2</v>
      </c>
      <c r="I573" s="87">
        <f>+IF(ISNUMBER(DATA!AH488),DATA!AH488,"n/a")</f>
        <v>2.6475776730535201</v>
      </c>
      <c r="J573" s="77">
        <f>+IF(ISNUMBER(DATA!AI488),DATA!AI488,"n/a")</f>
        <v>2.8825004403241601E-2</v>
      </c>
      <c r="K573" s="87">
        <f>+IF(ISNUMBER(DATA!AR488),DATA!AR488,"n/a")</f>
        <v>2.65812933551834</v>
      </c>
      <c r="L573" s="77">
        <f>+IF(ISNUMBER(DATA!AS488),DATA!AS488,"n/a")</f>
        <v>3.2813120140008201E-2</v>
      </c>
      <c r="R573" s="66"/>
      <c r="S573" s="66"/>
      <c r="T573" s="66"/>
      <c r="U573" s="66"/>
      <c r="V573" s="66"/>
      <c r="W573" s="66"/>
      <c r="X573" s="66"/>
      <c r="Y573" s="66"/>
    </row>
    <row r="574" spans="1:25" x14ac:dyDescent="0.2">
      <c r="A574" s="66" t="s">
        <v>11</v>
      </c>
      <c r="B574" s="66" t="s">
        <v>24</v>
      </c>
      <c r="C574" s="66" t="s">
        <v>26</v>
      </c>
      <c r="D574" s="66" t="s">
        <v>326</v>
      </c>
      <c r="E574" s="87">
        <f>+IF(ISNUMBER(DATA!N489),DATA!N489,"n/a")</f>
        <v>2.43381218067851</v>
      </c>
      <c r="F574" s="77">
        <f>+IF(ISNUMBER(DATA!O489),DATA!O489,"n/a")</f>
        <v>3.8532053905073603E-2</v>
      </c>
      <c r="G574" s="87">
        <f>+IF(ISNUMBER(DATA!X489),DATA!X489,"n/a")</f>
        <v>2.4507587600623699</v>
      </c>
      <c r="H574" s="77">
        <f>+IF(ISNUMBER(DATA!Y489),DATA!Y489,"n/a")</f>
        <v>5.5592893963261399E-2</v>
      </c>
      <c r="I574" s="87">
        <f>+IF(ISNUMBER(DATA!AH489),DATA!AH489,"n/a")</f>
        <v>2.4255234510280301</v>
      </c>
      <c r="J574" s="77">
        <f>+IF(ISNUMBER(DATA!AI489),DATA!AI489,"n/a")</f>
        <v>5.2224861662331902E-2</v>
      </c>
      <c r="K574" s="87">
        <f>+IF(ISNUMBER(DATA!AR489),DATA!AR489,"n/a")</f>
        <v>2.3908012232486402</v>
      </c>
      <c r="L574" s="77">
        <f>+IF(ISNUMBER(DATA!AS489),DATA!AS489,"n/a")</f>
        <v>1.19563883856306E-2</v>
      </c>
      <c r="R574" s="66"/>
      <c r="S574" s="66"/>
      <c r="T574" s="66"/>
      <c r="U574" s="66"/>
      <c r="V574" s="66"/>
      <c r="W574" s="66"/>
      <c r="X574" s="66"/>
      <c r="Y574" s="66"/>
    </row>
    <row r="575" spans="1:25" x14ac:dyDescent="0.2">
      <c r="A575" s="66" t="s">
        <v>11</v>
      </c>
      <c r="B575" s="66" t="s">
        <v>24</v>
      </c>
      <c r="C575" s="66" t="s">
        <v>26</v>
      </c>
      <c r="D575" s="66" t="s">
        <v>327</v>
      </c>
      <c r="E575" s="87">
        <f>+IF(ISNUMBER(DATA!N490),DATA!N490,"n/a")</f>
        <v>2.61486608465805</v>
      </c>
      <c r="F575" s="77">
        <f>+IF(ISNUMBER(DATA!O490),DATA!O490,"n/a")</f>
        <v>-4.7248960386826197E-3</v>
      </c>
      <c r="G575" s="87">
        <f>+IF(ISNUMBER(DATA!X490),DATA!X490,"n/a")</f>
        <v>2.6430565164648199</v>
      </c>
      <c r="H575" s="77">
        <f>+IF(ISNUMBER(DATA!Y490),DATA!Y490,"n/a")</f>
        <v>1.56079555511231E-2</v>
      </c>
      <c r="I575" s="87">
        <f>+IF(ISNUMBER(DATA!AH490),DATA!AH490,"n/a")</f>
        <v>2.6068909250944299</v>
      </c>
      <c r="J575" s="77">
        <f>+IF(ISNUMBER(DATA!AI490),DATA!AI490,"n/a")</f>
        <v>2.1601843771580798E-2</v>
      </c>
      <c r="K575" s="87">
        <f>+IF(ISNUMBER(DATA!AR490),DATA!AR490,"n/a")</f>
        <v>2.6217793265951101</v>
      </c>
      <c r="L575" s="77">
        <f>+IF(ISNUMBER(DATA!AS490),DATA!AS490,"n/a")</f>
        <v>3.3427889764428599E-2</v>
      </c>
      <c r="R575" s="66"/>
      <c r="S575" s="66"/>
      <c r="T575" s="66"/>
      <c r="U575" s="66"/>
      <c r="V575" s="66"/>
      <c r="W575" s="66"/>
      <c r="X575" s="66"/>
      <c r="Y575" s="66"/>
    </row>
    <row r="576" spans="1:25" x14ac:dyDescent="0.2">
      <c r="E576" s="90"/>
      <c r="F576" s="77"/>
      <c r="G576" s="91"/>
      <c r="H576" s="77"/>
      <c r="I576" s="91"/>
      <c r="J576" s="82"/>
      <c r="K576" s="91"/>
      <c r="L576" s="77"/>
      <c r="R576" s="66"/>
      <c r="S576" s="66"/>
      <c r="T576" s="66"/>
      <c r="U576" s="66"/>
      <c r="V576" s="66"/>
      <c r="W576" s="66"/>
      <c r="X576" s="66"/>
      <c r="Y576" s="66"/>
    </row>
    <row r="577" spans="1:25" x14ac:dyDescent="0.2">
      <c r="A577" s="66" t="s">
        <v>27</v>
      </c>
      <c r="B577" s="66" t="s">
        <v>23</v>
      </c>
      <c r="C577" s="66" t="s">
        <v>0</v>
      </c>
      <c r="D577" s="66" t="s">
        <v>319</v>
      </c>
      <c r="E577" s="76">
        <f>+IF(ISNUMBER(DATA!F904),DATA!F904,"n/a")</f>
        <v>1004434.31</v>
      </c>
      <c r="F577" s="77">
        <f>+IF(ISNUMBER(DATA!G904),DATA!G904,"n/a")</f>
        <v>-0.11236572118051399</v>
      </c>
      <c r="G577" s="76">
        <f>+IF(ISNUMBER(DATA!P904),DATA!P904,"n/a")</f>
        <v>3300106.3</v>
      </c>
      <c r="H577" s="77">
        <f>+IF(ISNUMBER(DATA!Q904),DATA!Q904,"n/a")</f>
        <v>-0.154168232462289</v>
      </c>
      <c r="I577" s="76">
        <f>+IF(ISNUMBER(DATA!Z904),DATA!Z904,"n/a")</f>
        <v>6375722.4000000004</v>
      </c>
      <c r="J577" s="77">
        <f>+IF(ISNUMBER(DATA!AA904),DATA!AA904,"n/a")</f>
        <v>-0.14216155766649699</v>
      </c>
      <c r="K577" s="76">
        <f>+IF(ISNUMBER(DATA!AJ904),DATA!AJ904,"n/a")</f>
        <v>12406336.869999999</v>
      </c>
      <c r="L577" s="77">
        <f>+IF(ISNUMBER(DATA!AK904),DATA!AK904,"n/a")</f>
        <v>-0.106501611156537</v>
      </c>
      <c r="R577" s="66"/>
      <c r="S577" s="66"/>
      <c r="T577" s="66"/>
      <c r="U577" s="66"/>
      <c r="V577" s="66"/>
      <c r="W577" s="66"/>
      <c r="X577" s="66"/>
      <c r="Y577" s="66"/>
    </row>
    <row r="578" spans="1:25" x14ac:dyDescent="0.2">
      <c r="A578" s="66" t="s">
        <v>27</v>
      </c>
      <c r="B578" s="66" t="s">
        <v>23</v>
      </c>
      <c r="C578" s="66" t="s">
        <v>0</v>
      </c>
      <c r="D578" s="66" t="s">
        <v>320</v>
      </c>
      <c r="E578" s="76">
        <f>+IF(ISNUMBER(DATA!F905),DATA!F905,"n/a")</f>
        <v>957284.61</v>
      </c>
      <c r="F578" s="77">
        <f>+IF(ISNUMBER(DATA!G905),DATA!G905,"n/a")</f>
        <v>-0.10240967075036</v>
      </c>
      <c r="G578" s="76">
        <f>+IF(ISNUMBER(DATA!P905),DATA!P905,"n/a")</f>
        <v>3200521.25</v>
      </c>
      <c r="H578" s="77">
        <f>+IF(ISNUMBER(DATA!Q905),DATA!Q905,"n/a")</f>
        <v>-3.7763061858797103E-2</v>
      </c>
      <c r="I578" s="76">
        <f>+IF(ISNUMBER(DATA!Z905),DATA!Z905,"n/a")</f>
        <v>6061379.4500000002</v>
      </c>
      <c r="J578" s="77">
        <f>+IF(ISNUMBER(DATA!AA905),DATA!AA905,"n/a")</f>
        <v>-8.5052636867496395E-2</v>
      </c>
      <c r="K578" s="76">
        <f>+IF(ISNUMBER(DATA!AJ905),DATA!AJ905,"n/a")</f>
        <v>11829675.460000001</v>
      </c>
      <c r="L578" s="77">
        <f>+IF(ISNUMBER(DATA!AK905),DATA!AK905,"n/a")</f>
        <v>-0.124917226863782</v>
      </c>
      <c r="R578" s="66"/>
      <c r="S578" s="66"/>
      <c r="T578" s="66"/>
      <c r="U578" s="66"/>
      <c r="V578" s="66"/>
      <c r="W578" s="66"/>
      <c r="X578" s="66"/>
      <c r="Y578" s="66"/>
    </row>
    <row r="579" spans="1:25" x14ac:dyDescent="0.2">
      <c r="A579" s="66" t="s">
        <v>27</v>
      </c>
      <c r="B579" s="66" t="s">
        <v>23</v>
      </c>
      <c r="C579" s="66" t="s">
        <v>0</v>
      </c>
      <c r="D579" s="66" t="s">
        <v>321</v>
      </c>
      <c r="E579" s="76">
        <f>+IF(ISNUMBER(DATA!F906),DATA!F906,"n/a")</f>
        <v>1173890.71</v>
      </c>
      <c r="F579" s="77">
        <f>+IF(ISNUMBER(DATA!G906),DATA!G906,"n/a")</f>
        <v>1.8849622273202801E-2</v>
      </c>
      <c r="G579" s="76">
        <f>+IF(ISNUMBER(DATA!P906),DATA!P906,"n/a")</f>
        <v>3680885.2</v>
      </c>
      <c r="H579" s="77">
        <f>+IF(ISNUMBER(DATA!Q906),DATA!Q906,"n/a")</f>
        <v>4.69376288516863E-2</v>
      </c>
      <c r="I579" s="76">
        <f>+IF(ISNUMBER(DATA!Z906),DATA!Z906,"n/a")</f>
        <v>6893270.8799999999</v>
      </c>
      <c r="J579" s="77">
        <f>+IF(ISNUMBER(DATA!AA906),DATA!AA906,"n/a")</f>
        <v>-1.76557603740692E-3</v>
      </c>
      <c r="K579" s="76">
        <f>+IF(ISNUMBER(DATA!AJ906),DATA!AJ906,"n/a")</f>
        <v>13179779.41</v>
      </c>
      <c r="L579" s="77">
        <f>+IF(ISNUMBER(DATA!AK906),DATA!AK906,"n/a")</f>
        <v>-3.9646197610064403E-2</v>
      </c>
      <c r="R579" s="66"/>
      <c r="S579" s="66"/>
      <c r="T579" s="66"/>
      <c r="U579" s="66"/>
      <c r="V579" s="66"/>
      <c r="W579" s="66"/>
      <c r="X579" s="66"/>
      <c r="Y579" s="66"/>
    </row>
    <row r="580" spans="1:25" x14ac:dyDescent="0.2">
      <c r="A580" s="66" t="s">
        <v>27</v>
      </c>
      <c r="B580" s="66" t="s">
        <v>23</v>
      </c>
      <c r="C580" s="66" t="s">
        <v>0</v>
      </c>
      <c r="D580" s="66" t="s">
        <v>322</v>
      </c>
      <c r="E580" s="76">
        <f>+IF(ISNUMBER(DATA!F907),DATA!F907,"n/a")</f>
        <v>2127716.13</v>
      </c>
      <c r="F580" s="77">
        <f>+IF(ISNUMBER(DATA!G907),DATA!G907,"n/a")</f>
        <v>-7.4650275840804095E-2</v>
      </c>
      <c r="G580" s="76">
        <f>+IF(ISNUMBER(DATA!P907),DATA!P907,"n/a")</f>
        <v>6924011.1699999999</v>
      </c>
      <c r="H580" s="77">
        <f>+IF(ISNUMBER(DATA!Q907),DATA!Q907,"n/a")</f>
        <v>-2.84885411867522E-2</v>
      </c>
      <c r="I580" s="76">
        <f>+IF(ISNUMBER(DATA!Z907),DATA!Z907,"n/a")</f>
        <v>12991079.029999999</v>
      </c>
      <c r="J580" s="77">
        <f>+IF(ISNUMBER(DATA!AA907),DATA!AA907,"n/a")</f>
        <v>-4.70285938500958E-2</v>
      </c>
      <c r="K580" s="76">
        <f>+IF(ISNUMBER(DATA!AJ907),DATA!AJ907,"n/a")</f>
        <v>25102141.699999999</v>
      </c>
      <c r="L580" s="77">
        <f>+IF(ISNUMBER(DATA!AK907),DATA!AK907,"n/a")</f>
        <v>-3.0925279649563699E-3</v>
      </c>
      <c r="R580" s="66"/>
      <c r="S580" s="66"/>
      <c r="T580" s="66"/>
      <c r="U580" s="66"/>
      <c r="V580" s="66"/>
      <c r="W580" s="66"/>
      <c r="X580" s="66"/>
      <c r="Y580" s="66"/>
    </row>
    <row r="581" spans="1:25" x14ac:dyDescent="0.2">
      <c r="A581" s="66" t="s">
        <v>27</v>
      </c>
      <c r="B581" s="66" t="s">
        <v>23</v>
      </c>
      <c r="C581" s="66" t="s">
        <v>0</v>
      </c>
      <c r="D581" s="66" t="s">
        <v>323</v>
      </c>
      <c r="E581" s="76">
        <f>+IF(ISNUMBER(DATA!F908),DATA!F908,"n/a")</f>
        <v>421871.44</v>
      </c>
      <c r="F581" s="77">
        <f>+IF(ISNUMBER(DATA!G908),DATA!G908,"n/a")</f>
        <v>-0.21894514502017601</v>
      </c>
      <c r="G581" s="76">
        <f>+IF(ISNUMBER(DATA!P908),DATA!P908,"n/a")</f>
        <v>1361611.34</v>
      </c>
      <c r="H581" s="77">
        <f>+IF(ISNUMBER(DATA!Q908),DATA!Q908,"n/a")</f>
        <v>-0.17307519550389899</v>
      </c>
      <c r="I581" s="76">
        <f>+IF(ISNUMBER(DATA!Z908),DATA!Z908,"n/a")</f>
        <v>2431147.13</v>
      </c>
      <c r="J581" s="77">
        <f>+IF(ISNUMBER(DATA!AA908),DATA!AA908,"n/a")</f>
        <v>-0.26634773384048799</v>
      </c>
      <c r="K581" s="76">
        <f>+IF(ISNUMBER(DATA!AJ908),DATA!AJ908,"n/a")</f>
        <v>4662302.08</v>
      </c>
      <c r="L581" s="77">
        <f>+IF(ISNUMBER(DATA!AK908),DATA!AK908,"n/a")</f>
        <v>-0.30569250093775702</v>
      </c>
      <c r="R581" s="66"/>
      <c r="S581" s="66"/>
      <c r="T581" s="66"/>
      <c r="U581" s="66"/>
      <c r="V581" s="66"/>
      <c r="W581" s="66"/>
      <c r="X581" s="66"/>
      <c r="Y581" s="66"/>
    </row>
    <row r="582" spans="1:25" x14ac:dyDescent="0.2">
      <c r="A582" s="66" t="s">
        <v>27</v>
      </c>
      <c r="B582" s="66" t="s">
        <v>23</v>
      </c>
      <c r="C582" s="66" t="s">
        <v>0</v>
      </c>
      <c r="D582" s="66" t="s">
        <v>324</v>
      </c>
      <c r="E582" s="76">
        <f>+IF(ISNUMBER(DATA!F909),DATA!F909,"n/a")</f>
        <v>668147.16</v>
      </c>
      <c r="F582" s="77">
        <f>+IF(ISNUMBER(DATA!G909),DATA!G909,"n/a")</f>
        <v>0.12958241063564499</v>
      </c>
      <c r="G582" s="76">
        <f>+IF(ISNUMBER(DATA!P909),DATA!P909,"n/a")</f>
        <v>2064562.37</v>
      </c>
      <c r="H582" s="77">
        <f>+IF(ISNUMBER(DATA!Q909),DATA!Q909,"n/a")</f>
        <v>0.13858127319861699</v>
      </c>
      <c r="I582" s="76">
        <f>+IF(ISNUMBER(DATA!Z909),DATA!Z909,"n/a")</f>
        <v>3916507.23</v>
      </c>
      <c r="J582" s="77">
        <f>+IF(ISNUMBER(DATA!AA909),DATA!AA909,"n/a")</f>
        <v>5.5280038862687002E-2</v>
      </c>
      <c r="K582" s="76">
        <f>+IF(ISNUMBER(DATA!AJ909),DATA!AJ909,"n/a")</f>
        <v>7457381.1399999997</v>
      </c>
      <c r="L582" s="77">
        <f>+IF(ISNUMBER(DATA!AK909),DATA!AK909,"n/a")</f>
        <v>-3.5520769371169297E-2</v>
      </c>
      <c r="R582" s="66"/>
      <c r="S582" s="66"/>
      <c r="T582" s="66"/>
      <c r="U582" s="66"/>
      <c r="V582" s="66"/>
      <c r="W582" s="66"/>
      <c r="X582" s="66"/>
      <c r="Y582" s="66"/>
    </row>
    <row r="583" spans="1:25" x14ac:dyDescent="0.2">
      <c r="A583" s="66" t="s">
        <v>27</v>
      </c>
      <c r="B583" s="66" t="s">
        <v>23</v>
      </c>
      <c r="C583" s="66" t="s">
        <v>0</v>
      </c>
      <c r="D583" s="66" t="s">
        <v>325</v>
      </c>
      <c r="E583" s="76">
        <f>+IF(ISNUMBER(DATA!F910),DATA!F910,"n/a")</f>
        <v>1958512.37</v>
      </c>
      <c r="F583" s="77">
        <f>+IF(ISNUMBER(DATA!G910),DATA!G910,"n/a")</f>
        <v>-8.2600060919467894E-2</v>
      </c>
      <c r="G583" s="76">
        <f>+IF(ISNUMBER(DATA!P910),DATA!P910,"n/a")</f>
        <v>5819106.9500000002</v>
      </c>
      <c r="H583" s="77">
        <f>+IF(ISNUMBER(DATA!Q910),DATA!Q910,"n/a")</f>
        <v>-1.8407505042368499E-2</v>
      </c>
      <c r="I583" s="76">
        <f>+IF(ISNUMBER(DATA!Z910),DATA!Z910,"n/a")</f>
        <v>11549696.689999999</v>
      </c>
      <c r="J583" s="77">
        <f>+IF(ISNUMBER(DATA!AA910),DATA!AA910,"n/a")</f>
        <v>1.99132266475846E-2</v>
      </c>
      <c r="K583" s="76">
        <f>+IF(ISNUMBER(DATA!AJ910),DATA!AJ910,"n/a")</f>
        <v>22654055.629999999</v>
      </c>
      <c r="L583" s="77">
        <f>+IF(ISNUMBER(DATA!AK910),DATA!AK910,"n/a")</f>
        <v>3.4618142590260102E-2</v>
      </c>
      <c r="R583" s="66"/>
      <c r="S583" s="66"/>
      <c r="T583" s="66"/>
      <c r="U583" s="66"/>
      <c r="V583" s="66"/>
      <c r="W583" s="66"/>
      <c r="X583" s="66"/>
      <c r="Y583" s="66"/>
    </row>
    <row r="584" spans="1:25" x14ac:dyDescent="0.2">
      <c r="A584" s="66" t="s">
        <v>27</v>
      </c>
      <c r="B584" s="66" t="s">
        <v>23</v>
      </c>
      <c r="C584" s="66" t="s">
        <v>0</v>
      </c>
      <c r="D584" s="66" t="s">
        <v>326</v>
      </c>
      <c r="E584" s="76">
        <f>+IF(ISNUMBER(DATA!F911),DATA!F911,"n/a")</f>
        <v>682863.52</v>
      </c>
      <c r="F584" s="77">
        <f>+IF(ISNUMBER(DATA!G911),DATA!G911,"n/a")</f>
        <v>4.7987484129523403E-2</v>
      </c>
      <c r="G584" s="76">
        <f>+IF(ISNUMBER(DATA!P911),DATA!P911,"n/a")</f>
        <v>2191435.98</v>
      </c>
      <c r="H584" s="77">
        <f>+IF(ISNUMBER(DATA!Q911),DATA!Q911,"n/a")</f>
        <v>-4.3739427644724202E-2</v>
      </c>
      <c r="I584" s="76">
        <f>+IF(ISNUMBER(DATA!Z911),DATA!Z911,"n/a")</f>
        <v>4082513.6</v>
      </c>
      <c r="J584" s="77">
        <f>+IF(ISNUMBER(DATA!AA911),DATA!AA911,"n/a")</f>
        <v>-0.15432421207142299</v>
      </c>
      <c r="K584" s="76">
        <f>+IF(ISNUMBER(DATA!AJ911),DATA!AJ911,"n/a")</f>
        <v>7754513.1399999997</v>
      </c>
      <c r="L584" s="77">
        <f>+IF(ISNUMBER(DATA!AK911),DATA!AK911,"n/a")</f>
        <v>-0.17756210941630901</v>
      </c>
      <c r="R584" s="66"/>
      <c r="S584" s="66"/>
      <c r="T584" s="66"/>
      <c r="U584" s="66"/>
      <c r="V584" s="66"/>
      <c r="W584" s="66"/>
      <c r="X584" s="66"/>
      <c r="Y584" s="66"/>
    </row>
    <row r="585" spans="1:25" x14ac:dyDescent="0.2">
      <c r="A585" s="66" t="s">
        <v>27</v>
      </c>
      <c r="B585" s="66" t="s">
        <v>23</v>
      </c>
      <c r="C585" s="66" t="s">
        <v>0</v>
      </c>
      <c r="D585" s="66" t="s">
        <v>327</v>
      </c>
      <c r="E585" s="76">
        <f>+IF(ISNUMBER(DATA!F912),DATA!F912,"n/a")</f>
        <v>8994720.3000000007</v>
      </c>
      <c r="F585" s="77">
        <f>+IF(ISNUMBER(DATA!G912),DATA!G912,"n/a")</f>
        <v>-5.9887243372722603E-2</v>
      </c>
      <c r="G585" s="76">
        <f>+IF(ISNUMBER(DATA!P912),DATA!P912,"n/a")</f>
        <v>28542240.609999999</v>
      </c>
      <c r="H585" s="77">
        <f>+IF(ISNUMBER(DATA!Q912),DATA!Q912,"n/a")</f>
        <v>-3.4117323696067299E-2</v>
      </c>
      <c r="I585" s="76">
        <f>+IF(ISNUMBER(DATA!Z912),DATA!Z912,"n/a")</f>
        <v>54301316.439999998</v>
      </c>
      <c r="J585" s="77">
        <f>+IF(ISNUMBER(DATA!AA912),DATA!AA912,"n/a")</f>
        <v>-6.0069187979868002E-2</v>
      </c>
      <c r="K585" s="76">
        <f>+IF(ISNUMBER(DATA!AJ912),DATA!AJ912,"n/a")</f>
        <v>105046185.31999999</v>
      </c>
      <c r="L585" s="77">
        <f>+IF(ISNUMBER(DATA!AK912),DATA!AK912,"n/a")</f>
        <v>-6.2750233935977104E-2</v>
      </c>
      <c r="R585" s="66"/>
      <c r="S585" s="66"/>
      <c r="T585" s="66"/>
      <c r="U585" s="66"/>
      <c r="V585" s="66"/>
      <c r="W585" s="66"/>
      <c r="X585" s="66"/>
      <c r="Y585" s="66"/>
    </row>
    <row r="586" spans="1:25" x14ac:dyDescent="0.2">
      <c r="E586" s="90"/>
      <c r="F586" s="77"/>
      <c r="G586" s="91"/>
      <c r="H586" s="77"/>
      <c r="I586" s="91"/>
      <c r="J586" s="82"/>
      <c r="K586" s="91"/>
      <c r="L586" s="77"/>
      <c r="R586" s="66"/>
      <c r="S586" s="66"/>
      <c r="T586" s="66"/>
      <c r="U586" s="66"/>
      <c r="V586" s="66"/>
      <c r="W586" s="66"/>
      <c r="X586" s="66"/>
      <c r="Y586" s="66"/>
    </row>
    <row r="587" spans="1:25" x14ac:dyDescent="0.2">
      <c r="A587" s="66" t="s">
        <v>27</v>
      </c>
      <c r="B587" s="66" t="s">
        <v>23</v>
      </c>
      <c r="C587" s="66" t="s">
        <v>9</v>
      </c>
      <c r="D587" s="66" t="s">
        <v>319</v>
      </c>
      <c r="E587" s="86">
        <f>+IF(ISNUMBER(DATA!H904),DATA!H904,"n/a")</f>
        <v>189854</v>
      </c>
      <c r="F587" s="77">
        <f>+IF(ISNUMBER(DATA!I904),DATA!I904,"n/a")</f>
        <v>-0.118349220436982</v>
      </c>
      <c r="G587" s="86">
        <f>+IF(ISNUMBER(DATA!R904),DATA!R904,"n/a")</f>
        <v>610284.96</v>
      </c>
      <c r="H587" s="77">
        <f>+IF(ISNUMBER(DATA!S904),DATA!S904,"n/a")</f>
        <v>-0.184025284153853</v>
      </c>
      <c r="I587" s="86">
        <f>+IF(ISNUMBER(DATA!AB904),DATA!AB904,"n/a")</f>
        <v>1189056.55</v>
      </c>
      <c r="J587" s="77">
        <f>+IF(ISNUMBER(DATA!AC904),DATA!AC904,"n/a")</f>
        <v>-0.18171175873071499</v>
      </c>
      <c r="K587" s="86">
        <f>+IF(ISNUMBER(DATA!AL904),DATA!AL904,"n/a")</f>
        <v>2378958.9300000002</v>
      </c>
      <c r="L587" s="77">
        <f>+IF(ISNUMBER(DATA!AM904),DATA!AM904,"n/a")</f>
        <v>-0.125829913247649</v>
      </c>
      <c r="R587" s="66"/>
      <c r="S587" s="66"/>
      <c r="T587" s="66"/>
      <c r="U587" s="66"/>
      <c r="V587" s="66"/>
      <c r="W587" s="66"/>
      <c r="X587" s="66"/>
      <c r="Y587" s="66"/>
    </row>
    <row r="588" spans="1:25" x14ac:dyDescent="0.2">
      <c r="A588" s="66" t="s">
        <v>27</v>
      </c>
      <c r="B588" s="66" t="s">
        <v>23</v>
      </c>
      <c r="C588" s="66" t="s">
        <v>9</v>
      </c>
      <c r="D588" s="66" t="s">
        <v>320</v>
      </c>
      <c r="E588" s="86">
        <f>+IF(ISNUMBER(DATA!H905),DATA!H905,"n/a")</f>
        <v>207303.93</v>
      </c>
      <c r="F588" s="77">
        <f>+IF(ISNUMBER(DATA!I905),DATA!I905,"n/a")</f>
        <v>-9.8976059817467293E-2</v>
      </c>
      <c r="G588" s="86">
        <f>+IF(ISNUMBER(DATA!R905),DATA!R905,"n/a")</f>
        <v>695324.89</v>
      </c>
      <c r="H588" s="77">
        <f>+IF(ISNUMBER(DATA!S905),DATA!S905,"n/a")</f>
        <v>-5.0030803557870103E-2</v>
      </c>
      <c r="I588" s="86">
        <f>+IF(ISNUMBER(DATA!AB905),DATA!AB905,"n/a")</f>
        <v>1330727.2</v>
      </c>
      <c r="J588" s="77">
        <f>+IF(ISNUMBER(DATA!AC905),DATA!AC905,"n/a")</f>
        <v>-9.9363616991154702E-2</v>
      </c>
      <c r="K588" s="86">
        <f>+IF(ISNUMBER(DATA!AL905),DATA!AL905,"n/a")</f>
        <v>2560025.61</v>
      </c>
      <c r="L588" s="77">
        <f>+IF(ISNUMBER(DATA!AM905),DATA!AM905,"n/a")</f>
        <v>-0.158295400316802</v>
      </c>
      <c r="R588" s="66"/>
      <c r="S588" s="66"/>
      <c r="T588" s="66"/>
      <c r="U588" s="66"/>
      <c r="V588" s="66"/>
      <c r="W588" s="66"/>
      <c r="X588" s="66"/>
      <c r="Y588" s="66"/>
    </row>
    <row r="589" spans="1:25" x14ac:dyDescent="0.2">
      <c r="A589" s="66" t="s">
        <v>27</v>
      </c>
      <c r="B589" s="66" t="s">
        <v>23</v>
      </c>
      <c r="C589" s="66" t="s">
        <v>9</v>
      </c>
      <c r="D589" s="66" t="s">
        <v>321</v>
      </c>
      <c r="E589" s="86">
        <f>+IF(ISNUMBER(DATA!H906),DATA!H906,"n/a")</f>
        <v>250474.03</v>
      </c>
      <c r="F589" s="77">
        <f>+IF(ISNUMBER(DATA!I906),DATA!I906,"n/a")</f>
        <v>3.8706895207535702E-2</v>
      </c>
      <c r="G589" s="86">
        <f>+IF(ISNUMBER(DATA!R906),DATA!R906,"n/a")</f>
        <v>801925.88</v>
      </c>
      <c r="H589" s="77">
        <f>+IF(ISNUMBER(DATA!S906),DATA!S906,"n/a")</f>
        <v>8.93887209100893E-2</v>
      </c>
      <c r="I589" s="86">
        <f>+IF(ISNUMBER(DATA!AB906),DATA!AB906,"n/a")</f>
        <v>1519745.35</v>
      </c>
      <c r="J589" s="77">
        <f>+IF(ISNUMBER(DATA!AC906),DATA!AC906,"n/a")</f>
        <v>4.6095806383019099E-2</v>
      </c>
      <c r="K589" s="86">
        <f>+IF(ISNUMBER(DATA!AL906),DATA!AL906,"n/a")</f>
        <v>2859488.58</v>
      </c>
      <c r="L589" s="77">
        <f>+IF(ISNUMBER(DATA!AM906),DATA!AM906,"n/a")</f>
        <v>-1.41993982617378E-2</v>
      </c>
      <c r="R589" s="66"/>
      <c r="S589" s="66"/>
      <c r="T589" s="66"/>
      <c r="U589" s="66"/>
      <c r="V589" s="66"/>
      <c r="W589" s="66"/>
      <c r="X589" s="66"/>
      <c r="Y589" s="66"/>
    </row>
    <row r="590" spans="1:25" x14ac:dyDescent="0.2">
      <c r="A590" s="66" t="s">
        <v>27</v>
      </c>
      <c r="B590" s="66" t="s">
        <v>23</v>
      </c>
      <c r="C590" s="66" t="s">
        <v>9</v>
      </c>
      <c r="D590" s="66" t="s">
        <v>322</v>
      </c>
      <c r="E590" s="86">
        <f>+IF(ISNUMBER(DATA!H907),DATA!H907,"n/a")</f>
        <v>487831.22</v>
      </c>
      <c r="F590" s="77">
        <f>+IF(ISNUMBER(DATA!I907),DATA!I907,"n/a")</f>
        <v>-0.13604697931818599</v>
      </c>
      <c r="G590" s="86">
        <f>+IF(ISNUMBER(DATA!R907),DATA!R907,"n/a")</f>
        <v>1613741.39</v>
      </c>
      <c r="H590" s="77">
        <f>+IF(ISNUMBER(DATA!S907),DATA!S907,"n/a")</f>
        <v>-6.4972251183370494E-2</v>
      </c>
      <c r="I590" s="86">
        <f>+IF(ISNUMBER(DATA!AB907),DATA!AB907,"n/a")</f>
        <v>3066287.41</v>
      </c>
      <c r="J590" s="77">
        <f>+IF(ISNUMBER(DATA!AC907),DATA!AC907,"n/a")</f>
        <v>-6.4979518658640004E-2</v>
      </c>
      <c r="K590" s="86">
        <f>+IF(ISNUMBER(DATA!AL907),DATA!AL907,"n/a")</f>
        <v>5960173.7800000003</v>
      </c>
      <c r="L590" s="77">
        <f>+IF(ISNUMBER(DATA!AM907),DATA!AM907,"n/a")</f>
        <v>-1.8309606167542399E-2</v>
      </c>
      <c r="R590" s="66"/>
      <c r="S590" s="66"/>
      <c r="T590" s="66"/>
      <c r="U590" s="66"/>
      <c r="V590" s="66"/>
      <c r="W590" s="66"/>
      <c r="X590" s="66"/>
      <c r="Y590" s="66"/>
    </row>
    <row r="591" spans="1:25" x14ac:dyDescent="0.2">
      <c r="A591" s="66" t="s">
        <v>27</v>
      </c>
      <c r="B591" s="66" t="s">
        <v>23</v>
      </c>
      <c r="C591" s="66" t="s">
        <v>9</v>
      </c>
      <c r="D591" s="66" t="s">
        <v>323</v>
      </c>
      <c r="E591" s="86">
        <f>+IF(ISNUMBER(DATA!H908),DATA!H908,"n/a")</f>
        <v>84099.47</v>
      </c>
      <c r="F591" s="77">
        <f>+IF(ISNUMBER(DATA!I908),DATA!I908,"n/a")</f>
        <v>-0.25141237833482999</v>
      </c>
      <c r="G591" s="86">
        <f>+IF(ISNUMBER(DATA!R908),DATA!R908,"n/a")</f>
        <v>268215.95</v>
      </c>
      <c r="H591" s="77">
        <f>+IF(ISNUMBER(DATA!S908),DATA!S908,"n/a")</f>
        <v>-0.20529836545935501</v>
      </c>
      <c r="I591" s="86">
        <f>+IF(ISNUMBER(DATA!AB908),DATA!AB908,"n/a")</f>
        <v>474312.5</v>
      </c>
      <c r="J591" s="77">
        <f>+IF(ISNUMBER(DATA!AC908),DATA!AC908,"n/a")</f>
        <v>-0.30091912047832198</v>
      </c>
      <c r="K591" s="86">
        <f>+IF(ISNUMBER(DATA!AL908),DATA!AL908,"n/a")</f>
        <v>919928.91</v>
      </c>
      <c r="L591" s="77">
        <f>+IF(ISNUMBER(DATA!AM908),DATA!AM908,"n/a")</f>
        <v>-0.34909890213084399</v>
      </c>
      <c r="R591" s="66"/>
      <c r="S591" s="66"/>
      <c r="T591" s="66"/>
      <c r="U591" s="66"/>
      <c r="V591" s="66"/>
      <c r="W591" s="66"/>
      <c r="X591" s="66"/>
      <c r="Y591" s="66"/>
    </row>
    <row r="592" spans="1:25" x14ac:dyDescent="0.2">
      <c r="A592" s="66" t="s">
        <v>27</v>
      </c>
      <c r="B592" s="66" t="s">
        <v>23</v>
      </c>
      <c r="C592" s="66" t="s">
        <v>9</v>
      </c>
      <c r="D592" s="66" t="s">
        <v>324</v>
      </c>
      <c r="E592" s="86">
        <f>+IF(ISNUMBER(DATA!H909),DATA!H909,"n/a")</f>
        <v>131363.67000000001</v>
      </c>
      <c r="F592" s="77">
        <f>+IF(ISNUMBER(DATA!I909),DATA!I909,"n/a")</f>
        <v>8.2176557412121695E-2</v>
      </c>
      <c r="G592" s="86">
        <f>+IF(ISNUMBER(DATA!R909),DATA!R909,"n/a")</f>
        <v>404635.42</v>
      </c>
      <c r="H592" s="77">
        <f>+IF(ISNUMBER(DATA!S909),DATA!S909,"n/a")</f>
        <v>8.1622729389198803E-2</v>
      </c>
      <c r="I592" s="86">
        <f>+IF(ISNUMBER(DATA!AB909),DATA!AB909,"n/a")</f>
        <v>774058.46</v>
      </c>
      <c r="J592" s="77">
        <f>+IF(ISNUMBER(DATA!AC909),DATA!AC909,"n/a")</f>
        <v>9.7552733747669797E-3</v>
      </c>
      <c r="K592" s="86">
        <f>+IF(ISNUMBER(DATA!AL909),DATA!AL909,"n/a")</f>
        <v>1497006.81</v>
      </c>
      <c r="L592" s="77">
        <f>+IF(ISNUMBER(DATA!AM909),DATA!AM909,"n/a")</f>
        <v>-5.7644973343465897E-2</v>
      </c>
      <c r="R592" s="66"/>
      <c r="S592" s="66"/>
      <c r="T592" s="66"/>
      <c r="U592" s="66"/>
      <c r="V592" s="66"/>
      <c r="W592" s="66"/>
      <c r="X592" s="66"/>
      <c r="Y592" s="66"/>
    </row>
    <row r="593" spans="1:25" x14ac:dyDescent="0.2">
      <c r="A593" s="66" t="s">
        <v>27</v>
      </c>
      <c r="B593" s="66" t="s">
        <v>23</v>
      </c>
      <c r="C593" s="66" t="s">
        <v>9</v>
      </c>
      <c r="D593" s="66" t="s">
        <v>325</v>
      </c>
      <c r="E593" s="86">
        <f>+IF(ISNUMBER(DATA!H910),DATA!H910,"n/a")</f>
        <v>445893.39</v>
      </c>
      <c r="F593" s="77">
        <f>+IF(ISNUMBER(DATA!I910),DATA!I910,"n/a")</f>
        <v>-9.8786545287981406E-2</v>
      </c>
      <c r="G593" s="86">
        <f>+IF(ISNUMBER(DATA!R910),DATA!R910,"n/a")</f>
        <v>1299640.0900000001</v>
      </c>
      <c r="H593" s="77">
        <f>+IF(ISNUMBER(DATA!S910),DATA!S910,"n/a")</f>
        <v>-5.0622010772419498E-2</v>
      </c>
      <c r="I593" s="86">
        <f>+IF(ISNUMBER(DATA!AB910),DATA!AB910,"n/a")</f>
        <v>2657196.7400000002</v>
      </c>
      <c r="J593" s="77">
        <f>+IF(ISNUMBER(DATA!AC910),DATA!AC910,"n/a")</f>
        <v>6.2577377970384599E-5</v>
      </c>
      <c r="K593" s="86">
        <f>+IF(ISNUMBER(DATA!AL910),DATA!AL910,"n/a")</f>
        <v>5179215.18</v>
      </c>
      <c r="L593" s="77">
        <f>+IF(ISNUMBER(DATA!AM910),DATA!AM910,"n/a")</f>
        <v>1.13299908772022E-2</v>
      </c>
      <c r="R593" s="66"/>
      <c r="S593" s="66"/>
      <c r="T593" s="66"/>
      <c r="U593" s="66"/>
      <c r="V593" s="66"/>
      <c r="W593" s="66"/>
      <c r="X593" s="66"/>
      <c r="Y593" s="66"/>
    </row>
    <row r="594" spans="1:25" x14ac:dyDescent="0.2">
      <c r="A594" s="66" t="s">
        <v>27</v>
      </c>
      <c r="B594" s="66" t="s">
        <v>23</v>
      </c>
      <c r="C594" s="66" t="s">
        <v>9</v>
      </c>
      <c r="D594" s="66" t="s">
        <v>326</v>
      </c>
      <c r="E594" s="86">
        <f>+IF(ISNUMBER(DATA!H911),DATA!H911,"n/a")</f>
        <v>128886.7</v>
      </c>
      <c r="F594" s="77">
        <f>+IF(ISNUMBER(DATA!I911),DATA!I911,"n/a")</f>
        <v>-1.70168959361163E-2</v>
      </c>
      <c r="G594" s="86">
        <f>+IF(ISNUMBER(DATA!R911),DATA!R911,"n/a")</f>
        <v>414183.11</v>
      </c>
      <c r="H594" s="77">
        <f>+IF(ISNUMBER(DATA!S911),DATA!S911,"n/a")</f>
        <v>-0.119520018928328</v>
      </c>
      <c r="I594" s="86">
        <f>+IF(ISNUMBER(DATA!AB911),DATA!AB911,"n/a")</f>
        <v>777713.91</v>
      </c>
      <c r="J594" s="77">
        <f>+IF(ISNUMBER(DATA!AC911),DATA!AC911,"n/a")</f>
        <v>-0.21292616067835701</v>
      </c>
      <c r="K594" s="86">
        <f>+IF(ISNUMBER(DATA!AL911),DATA!AL911,"n/a")</f>
        <v>1509466.49</v>
      </c>
      <c r="L594" s="77">
        <f>+IF(ISNUMBER(DATA!AM911),DATA!AM911,"n/a")</f>
        <v>-0.223920506142776</v>
      </c>
      <c r="R594" s="66"/>
      <c r="S594" s="66"/>
      <c r="T594" s="66"/>
      <c r="U594" s="66"/>
      <c r="V594" s="66"/>
      <c r="W594" s="66"/>
      <c r="X594" s="66"/>
      <c r="Y594" s="66"/>
    </row>
    <row r="595" spans="1:25" x14ac:dyDescent="0.2">
      <c r="A595" s="66" t="s">
        <v>27</v>
      </c>
      <c r="B595" s="66" t="s">
        <v>23</v>
      </c>
      <c r="C595" s="66" t="s">
        <v>9</v>
      </c>
      <c r="D595" s="66" t="s">
        <v>327</v>
      </c>
      <c r="E595" s="86">
        <f>+IF(ISNUMBER(DATA!H912),DATA!H912,"n/a")</f>
        <v>1925706.34</v>
      </c>
      <c r="F595" s="77">
        <f>+IF(ISNUMBER(DATA!I912),DATA!I912,"n/a")</f>
        <v>-8.7700134383881204E-2</v>
      </c>
      <c r="G595" s="86">
        <f>+IF(ISNUMBER(DATA!R912),DATA!R912,"n/a")</f>
        <v>6107951.5800000001</v>
      </c>
      <c r="H595" s="77">
        <f>+IF(ISNUMBER(DATA!S912),DATA!S912,"n/a")</f>
        <v>-5.9275428138074002E-2</v>
      </c>
      <c r="I595" s="86">
        <f>+IF(ISNUMBER(DATA!AB912),DATA!AB912,"n/a")</f>
        <v>11789098.060000001</v>
      </c>
      <c r="J595" s="77">
        <f>+IF(ISNUMBER(DATA!AC912),DATA!AC912,"n/a")</f>
        <v>-7.5582373869161001E-2</v>
      </c>
      <c r="K595" s="86">
        <f>+IF(ISNUMBER(DATA!AL912),DATA!AL912,"n/a")</f>
        <v>22864264.210000001</v>
      </c>
      <c r="L595" s="77">
        <f>+IF(ISNUMBER(DATA!AM912),DATA!AM912,"n/a")</f>
        <v>-7.8163914116914202E-2</v>
      </c>
      <c r="R595" s="66"/>
      <c r="S595" s="66"/>
      <c r="T595" s="66"/>
      <c r="U595" s="66"/>
      <c r="V595" s="66"/>
      <c r="W595" s="66"/>
      <c r="X595" s="66"/>
      <c r="Y595" s="66"/>
    </row>
    <row r="596" spans="1:25" x14ac:dyDescent="0.2">
      <c r="E596" s="90"/>
      <c r="F596" s="77"/>
      <c r="G596" s="91"/>
      <c r="H596" s="77"/>
      <c r="I596" s="91"/>
      <c r="J596" s="82"/>
      <c r="K596" s="91"/>
      <c r="L596" s="77"/>
      <c r="R596" s="66"/>
      <c r="S596" s="66"/>
      <c r="T596" s="66"/>
      <c r="U596" s="66"/>
      <c r="V596" s="66"/>
      <c r="W596" s="66"/>
      <c r="X596" s="66"/>
      <c r="Y596" s="66"/>
    </row>
    <row r="597" spans="1:25" x14ac:dyDescent="0.2">
      <c r="A597" s="66" t="s">
        <v>27</v>
      </c>
      <c r="B597" s="66" t="s">
        <v>23</v>
      </c>
      <c r="C597" s="66" t="s">
        <v>25</v>
      </c>
      <c r="D597" s="66" t="s">
        <v>319</v>
      </c>
      <c r="E597" s="86">
        <f>+IF(ISNUMBER(DATA!J904),DATA!J904,"n/a")</f>
        <v>347247.92</v>
      </c>
      <c r="F597" s="77">
        <f>+IF(ISNUMBER(DATA!K904),DATA!K904,"n/a")</f>
        <v>-0.112920335860463</v>
      </c>
      <c r="G597" s="86">
        <f>+IF(ISNUMBER(DATA!T904),DATA!T904,"n/a")</f>
        <v>1116130.81</v>
      </c>
      <c r="H597" s="77">
        <f>+IF(ISNUMBER(DATA!U904),DATA!U904,"n/a")</f>
        <v>-0.18038128409110499</v>
      </c>
      <c r="I597" s="86">
        <f>+IF(ISNUMBER(DATA!AD904),DATA!AD904,"n/a")</f>
        <v>2180723.21</v>
      </c>
      <c r="J597" s="77">
        <f>+IF(ISNUMBER(DATA!AE904),DATA!AE904,"n/a")</f>
        <v>-0.18001350227805801</v>
      </c>
      <c r="K597" s="86">
        <f>+IF(ISNUMBER(DATA!AN904),DATA!AN904,"n/a")</f>
        <v>4320548.05</v>
      </c>
      <c r="L597" s="77">
        <f>+IF(ISNUMBER(DATA!AO904),DATA!AO904,"n/a")</f>
        <v>-0.131771910117149</v>
      </c>
      <c r="R597" s="66"/>
      <c r="S597" s="66"/>
      <c r="T597" s="66"/>
      <c r="U597" s="66"/>
      <c r="V597" s="66"/>
      <c r="W597" s="66"/>
      <c r="X597" s="66"/>
      <c r="Y597" s="66"/>
    </row>
    <row r="598" spans="1:25" x14ac:dyDescent="0.2">
      <c r="A598" s="66" t="s">
        <v>27</v>
      </c>
      <c r="B598" s="66" t="s">
        <v>23</v>
      </c>
      <c r="C598" s="66" t="s">
        <v>25</v>
      </c>
      <c r="D598" s="66" t="s">
        <v>320</v>
      </c>
      <c r="E598" s="86">
        <f>+IF(ISNUMBER(DATA!J905),DATA!J905,"n/a")</f>
        <v>409649.16</v>
      </c>
      <c r="F598" s="77">
        <f>+IF(ISNUMBER(DATA!K905),DATA!K905,"n/a")</f>
        <v>-9.15149988154077E-2</v>
      </c>
      <c r="G598" s="86">
        <f>+IF(ISNUMBER(DATA!T905),DATA!T905,"n/a")</f>
        <v>1376614.9</v>
      </c>
      <c r="H598" s="77">
        <f>+IF(ISNUMBER(DATA!U905),DATA!U905,"n/a")</f>
        <v>-4.2551297335905201E-2</v>
      </c>
      <c r="I598" s="86">
        <f>+IF(ISNUMBER(DATA!AD905),DATA!AD905,"n/a")</f>
        <v>2639921.77</v>
      </c>
      <c r="J598" s="77">
        <f>+IF(ISNUMBER(DATA!AE905),DATA!AE905,"n/a")</f>
        <v>-9.2619108682484602E-2</v>
      </c>
      <c r="K598" s="86">
        <f>+IF(ISNUMBER(DATA!AN905),DATA!AN905,"n/a")</f>
        <v>5079879.1900000004</v>
      </c>
      <c r="L598" s="77">
        <f>+IF(ISNUMBER(DATA!AO905),DATA!AO905,"n/a")</f>
        <v>-0.15627880860472501</v>
      </c>
      <c r="R598" s="66"/>
      <c r="S598" s="66"/>
      <c r="T598" s="66"/>
      <c r="U598" s="66"/>
      <c r="V598" s="66"/>
      <c r="W598" s="66"/>
      <c r="X598" s="66"/>
      <c r="Y598" s="66"/>
    </row>
    <row r="599" spans="1:25" x14ac:dyDescent="0.2">
      <c r="A599" s="66" t="s">
        <v>27</v>
      </c>
      <c r="B599" s="66" t="s">
        <v>23</v>
      </c>
      <c r="C599" s="66" t="s">
        <v>25</v>
      </c>
      <c r="D599" s="66" t="s">
        <v>321</v>
      </c>
      <c r="E599" s="86">
        <f>+IF(ISNUMBER(DATA!J906),DATA!J906,"n/a")</f>
        <v>500658.64</v>
      </c>
      <c r="F599" s="77">
        <f>+IF(ISNUMBER(DATA!K906),DATA!K906,"n/a")</f>
        <v>1.3308981144662099E-2</v>
      </c>
      <c r="G599" s="86">
        <f>+IF(ISNUMBER(DATA!T906),DATA!T906,"n/a")</f>
        <v>1603024.15</v>
      </c>
      <c r="H599" s="77">
        <f>+IF(ISNUMBER(DATA!U906),DATA!U906,"n/a")</f>
        <v>5.6097568768917999E-2</v>
      </c>
      <c r="I599" s="86">
        <f>+IF(ISNUMBER(DATA!AD906),DATA!AD906,"n/a")</f>
        <v>3050448.01</v>
      </c>
      <c r="J599" s="77">
        <f>+IF(ISNUMBER(DATA!AE906),DATA!AE906,"n/a")</f>
        <v>2.31813989890963E-2</v>
      </c>
      <c r="K599" s="86">
        <f>+IF(ISNUMBER(DATA!AN906),DATA!AN906,"n/a")</f>
        <v>5826801.0999999996</v>
      </c>
      <c r="L599" s="77">
        <f>+IF(ISNUMBER(DATA!AO906),DATA!AO906,"n/a")</f>
        <v>-2.0317430341594798E-2</v>
      </c>
      <c r="R599" s="66"/>
      <c r="S599" s="66"/>
      <c r="T599" s="66"/>
      <c r="U599" s="66"/>
      <c r="V599" s="66"/>
      <c r="W599" s="66"/>
      <c r="X599" s="66"/>
      <c r="Y599" s="66"/>
    </row>
    <row r="600" spans="1:25" x14ac:dyDescent="0.2">
      <c r="A600" s="66" t="s">
        <v>27</v>
      </c>
      <c r="B600" s="66" t="s">
        <v>23</v>
      </c>
      <c r="C600" s="66" t="s">
        <v>25</v>
      </c>
      <c r="D600" s="66" t="s">
        <v>322</v>
      </c>
      <c r="E600" s="86">
        <f>+IF(ISNUMBER(DATA!J907),DATA!J907,"n/a")</f>
        <v>965929.69</v>
      </c>
      <c r="F600" s="77">
        <f>+IF(ISNUMBER(DATA!K907),DATA!K907,"n/a")</f>
        <v>-8.4249820915620305E-2</v>
      </c>
      <c r="G600" s="86">
        <f>+IF(ISNUMBER(DATA!T907),DATA!T907,"n/a")</f>
        <v>3200295.29</v>
      </c>
      <c r="H600" s="77">
        <f>+IF(ISNUMBER(DATA!U907),DATA!U907,"n/a")</f>
        <v>-1.5667685082867599E-2</v>
      </c>
      <c r="I600" s="86">
        <f>+IF(ISNUMBER(DATA!AD907),DATA!AD907,"n/a")</f>
        <v>6069955.2599999998</v>
      </c>
      <c r="J600" s="77">
        <f>+IF(ISNUMBER(DATA!AE907),DATA!AE907,"n/a")</f>
        <v>-2.0478988659532099E-2</v>
      </c>
      <c r="K600" s="86">
        <f>+IF(ISNUMBER(DATA!AN907),DATA!AN907,"n/a")</f>
        <v>11677137.369999999</v>
      </c>
      <c r="L600" s="77">
        <f>+IF(ISNUMBER(DATA!AO907),DATA!AO907,"n/a")</f>
        <v>2.3244370284933102E-2</v>
      </c>
      <c r="R600" s="66"/>
      <c r="S600" s="66"/>
      <c r="T600" s="66"/>
      <c r="U600" s="66"/>
      <c r="V600" s="66"/>
      <c r="W600" s="66"/>
      <c r="X600" s="66"/>
      <c r="Y600" s="66"/>
    </row>
    <row r="601" spans="1:25" x14ac:dyDescent="0.2">
      <c r="A601" s="66" t="s">
        <v>27</v>
      </c>
      <c r="B601" s="66" t="s">
        <v>23</v>
      </c>
      <c r="C601" s="66" t="s">
        <v>25</v>
      </c>
      <c r="D601" s="66" t="s">
        <v>323</v>
      </c>
      <c r="E601" s="86">
        <f>+IF(ISNUMBER(DATA!J908),DATA!J908,"n/a")</f>
        <v>160900.1</v>
      </c>
      <c r="F601" s="77">
        <f>+IF(ISNUMBER(DATA!K908),DATA!K908,"n/a")</f>
        <v>-0.25225488695741399</v>
      </c>
      <c r="G601" s="86">
        <f>+IF(ISNUMBER(DATA!T908),DATA!T908,"n/a")</f>
        <v>517088.03</v>
      </c>
      <c r="H601" s="77">
        <f>+IF(ISNUMBER(DATA!U908),DATA!U908,"n/a")</f>
        <v>-0.20408056147190001</v>
      </c>
      <c r="I601" s="86">
        <f>+IF(ISNUMBER(DATA!AD908),DATA!AD908,"n/a")</f>
        <v>918323.92</v>
      </c>
      <c r="J601" s="77">
        <f>+IF(ISNUMBER(DATA!AE908),DATA!AE908,"n/a")</f>
        <v>-0.30016894196522997</v>
      </c>
      <c r="K601" s="86">
        <f>+IF(ISNUMBER(DATA!AN908),DATA!AN908,"n/a")</f>
        <v>1779329.99</v>
      </c>
      <c r="L601" s="77">
        <f>+IF(ISNUMBER(DATA!AO908),DATA!AO908,"n/a")</f>
        <v>-0.354864219680183</v>
      </c>
      <c r="R601" s="66"/>
      <c r="S601" s="66"/>
      <c r="T601" s="66"/>
      <c r="U601" s="66"/>
      <c r="V601" s="66"/>
      <c r="W601" s="66"/>
      <c r="X601" s="66"/>
      <c r="Y601" s="66"/>
    </row>
    <row r="602" spans="1:25" x14ac:dyDescent="0.2">
      <c r="A602" s="66" t="s">
        <v>27</v>
      </c>
      <c r="B602" s="66" t="s">
        <v>23</v>
      </c>
      <c r="C602" s="66" t="s">
        <v>25</v>
      </c>
      <c r="D602" s="66" t="s">
        <v>324</v>
      </c>
      <c r="E602" s="86">
        <f>+IF(ISNUMBER(DATA!J909),DATA!J909,"n/a")</f>
        <v>236039.87</v>
      </c>
      <c r="F602" s="77">
        <f>+IF(ISNUMBER(DATA!K909),DATA!K909,"n/a")</f>
        <v>0.118067871171833</v>
      </c>
      <c r="G602" s="86">
        <f>+IF(ISNUMBER(DATA!T909),DATA!T909,"n/a")</f>
        <v>723300.1</v>
      </c>
      <c r="H602" s="77">
        <f>+IF(ISNUMBER(DATA!U909),DATA!U909,"n/a")</f>
        <v>0.102377055636488</v>
      </c>
      <c r="I602" s="86">
        <f>+IF(ISNUMBER(DATA!AD909),DATA!AD909,"n/a")</f>
        <v>1379232.2</v>
      </c>
      <c r="J602" s="77">
        <f>+IF(ISNUMBER(DATA!AE909),DATA!AE909,"n/a")</f>
        <v>1.6075857250155999E-2</v>
      </c>
      <c r="K602" s="86">
        <f>+IF(ISNUMBER(DATA!AN909),DATA!AN909,"n/a")</f>
        <v>2645017.56</v>
      </c>
      <c r="L602" s="77">
        <f>+IF(ISNUMBER(DATA!AO909),DATA!AO909,"n/a")</f>
        <v>-6.9251798586821095E-2</v>
      </c>
      <c r="R602" s="66"/>
      <c r="S602" s="66"/>
      <c r="T602" s="66"/>
      <c r="U602" s="66"/>
      <c r="V602" s="66"/>
      <c r="W602" s="66"/>
      <c r="X602" s="66"/>
      <c r="Y602" s="66"/>
    </row>
    <row r="603" spans="1:25" x14ac:dyDescent="0.2">
      <c r="A603" s="66" t="s">
        <v>27</v>
      </c>
      <c r="B603" s="66" t="s">
        <v>23</v>
      </c>
      <c r="C603" s="66" t="s">
        <v>25</v>
      </c>
      <c r="D603" s="66" t="s">
        <v>325</v>
      </c>
      <c r="E603" s="86">
        <f>+IF(ISNUMBER(DATA!J910),DATA!J910,"n/a")</f>
        <v>891786.8</v>
      </c>
      <c r="F603" s="77">
        <f>+IF(ISNUMBER(DATA!K910),DATA!K910,"n/a")</f>
        <v>-9.8142718893396805E-2</v>
      </c>
      <c r="G603" s="86">
        <f>+IF(ISNUMBER(DATA!T910),DATA!T910,"n/a")</f>
        <v>2599279.2599999998</v>
      </c>
      <c r="H603" s="77">
        <f>+IF(ISNUMBER(DATA!U910),DATA!U910,"n/a")</f>
        <v>-5.0466845957793299E-2</v>
      </c>
      <c r="I603" s="86">
        <f>+IF(ISNUMBER(DATA!AD910),DATA!AD910,"n/a")</f>
        <v>5316487.47</v>
      </c>
      <c r="J603" s="77">
        <f>+IF(ISNUMBER(DATA!AE910),DATA!AE910,"n/a")</f>
        <v>6.9129645578409795E-4</v>
      </c>
      <c r="K603" s="86">
        <f>+IF(ISNUMBER(DATA!AN910),DATA!AN910,"n/a")</f>
        <v>10376071.26</v>
      </c>
      <c r="L603" s="77">
        <f>+IF(ISNUMBER(DATA!AO910),DATA!AO910,"n/a")</f>
        <v>1.1814461696910901E-2</v>
      </c>
      <c r="R603" s="66"/>
      <c r="S603" s="66"/>
      <c r="T603" s="66"/>
      <c r="U603" s="66"/>
      <c r="V603" s="66"/>
      <c r="W603" s="66"/>
      <c r="X603" s="66"/>
      <c r="Y603" s="66"/>
    </row>
    <row r="604" spans="1:25" x14ac:dyDescent="0.2">
      <c r="A604" s="66" t="s">
        <v>27</v>
      </c>
      <c r="B604" s="66" t="s">
        <v>23</v>
      </c>
      <c r="C604" s="66" t="s">
        <v>25</v>
      </c>
      <c r="D604" s="66" t="s">
        <v>326</v>
      </c>
      <c r="E604" s="86">
        <f>+IF(ISNUMBER(DATA!J911),DATA!J911,"n/a")</f>
        <v>247895.15</v>
      </c>
      <c r="F604" s="77">
        <f>+IF(ISNUMBER(DATA!K911),DATA!K911,"n/a")</f>
        <v>6.02147490016586E-3</v>
      </c>
      <c r="G604" s="86">
        <f>+IF(ISNUMBER(DATA!T911),DATA!T911,"n/a")</f>
        <v>795538.69</v>
      </c>
      <c r="H604" s="77">
        <f>+IF(ISNUMBER(DATA!U911),DATA!U911,"n/a")</f>
        <v>-0.10126862276007501</v>
      </c>
      <c r="I604" s="86">
        <f>+IF(ISNUMBER(DATA!AD911),DATA!AD911,"n/a")</f>
        <v>1491038.67</v>
      </c>
      <c r="J604" s="77">
        <f>+IF(ISNUMBER(DATA!AE911),DATA!AE911,"n/a")</f>
        <v>-0.203812494385849</v>
      </c>
      <c r="K604" s="86">
        <f>+IF(ISNUMBER(DATA!AN911),DATA!AN911,"n/a")</f>
        <v>2874275.8399999999</v>
      </c>
      <c r="L604" s="77">
        <f>+IF(ISNUMBER(DATA!AO911),DATA!AO911,"n/a")</f>
        <v>-0.23099895154067401</v>
      </c>
      <c r="R604" s="66"/>
      <c r="S604" s="66"/>
      <c r="T604" s="66"/>
      <c r="U604" s="66"/>
      <c r="V604" s="66"/>
      <c r="W604" s="66"/>
      <c r="X604" s="66"/>
      <c r="Y604" s="66"/>
    </row>
    <row r="605" spans="1:25" x14ac:dyDescent="0.2">
      <c r="A605" s="66" t="s">
        <v>27</v>
      </c>
      <c r="B605" s="66" t="s">
        <v>23</v>
      </c>
      <c r="C605" s="66" t="s">
        <v>25</v>
      </c>
      <c r="D605" s="66" t="s">
        <v>327</v>
      </c>
      <c r="E605" s="86">
        <f>+IF(ISNUMBER(DATA!J912),DATA!J912,"n/a")</f>
        <v>3760107.29</v>
      </c>
      <c r="F605" s="77">
        <f>+IF(ISNUMBER(DATA!K912),DATA!K912,"n/a")</f>
        <v>-7.2216143684154702E-2</v>
      </c>
      <c r="G605" s="86">
        <f>+IF(ISNUMBER(DATA!T912),DATA!T912,"n/a")</f>
        <v>11931271.220000001</v>
      </c>
      <c r="H605" s="77">
        <f>+IF(ISNUMBER(DATA!U912),DATA!U912,"n/a")</f>
        <v>-4.5275483445869201E-2</v>
      </c>
      <c r="I605" s="86">
        <f>+IF(ISNUMBER(DATA!AD912),DATA!AD912,"n/a")</f>
        <v>23046130.350000001</v>
      </c>
      <c r="J605" s="77">
        <f>+IF(ISNUMBER(DATA!AE912),DATA!AE912,"n/a")</f>
        <v>-6.3249300673891395E-2</v>
      </c>
      <c r="K605" s="86">
        <f>+IF(ISNUMBER(DATA!AN912),DATA!AN912,"n/a")</f>
        <v>44579060.189999998</v>
      </c>
      <c r="L605" s="77">
        <f>+IF(ISNUMBER(DATA!AO912),DATA!AO912,"n/a")</f>
        <v>-7.0283337488936101E-2</v>
      </c>
      <c r="R605" s="66"/>
      <c r="S605" s="66"/>
      <c r="T605" s="66"/>
      <c r="U605" s="66"/>
      <c r="V605" s="66"/>
      <c r="W605" s="66"/>
      <c r="X605" s="66"/>
      <c r="Y605" s="66"/>
    </row>
    <row r="606" spans="1:25" x14ac:dyDescent="0.2">
      <c r="E606" s="90"/>
      <c r="F606" s="77"/>
      <c r="G606" s="91"/>
      <c r="H606" s="77"/>
      <c r="I606" s="91"/>
      <c r="J606" s="82"/>
      <c r="K606" s="91"/>
      <c r="L606" s="77"/>
      <c r="R606" s="66"/>
      <c r="S606" s="66"/>
      <c r="T606" s="66"/>
      <c r="U606" s="66"/>
      <c r="V606" s="66"/>
      <c r="W606" s="66"/>
      <c r="X606" s="66"/>
      <c r="Y606" s="66"/>
    </row>
    <row r="607" spans="1:25" x14ac:dyDescent="0.2">
      <c r="A607" s="66" t="s">
        <v>27</v>
      </c>
      <c r="B607" s="66" t="s">
        <v>23</v>
      </c>
      <c r="C607" s="66" t="s">
        <v>10</v>
      </c>
      <c r="D607" s="66" t="s">
        <v>319</v>
      </c>
      <c r="E607" s="87">
        <f>+IF(ISNUMBER(DATA!L904),DATA!L904,"n/a")</f>
        <v>5.2905617474480398</v>
      </c>
      <c r="F607" s="77">
        <f>+IF(ISNUMBER(DATA!M904),DATA!M904,"n/a")</f>
        <v>6.7866998988352903E-3</v>
      </c>
      <c r="G607" s="87">
        <f>+IF(ISNUMBER(DATA!V904),DATA!V904,"n/a")</f>
        <v>5.4074842349056098</v>
      </c>
      <c r="H607" s="77">
        <f>+IF(ISNUMBER(DATA!W904),DATA!W904,"n/a")</f>
        <v>3.65906579110147E-2</v>
      </c>
      <c r="I607" s="87">
        <f>+IF(ISNUMBER(DATA!AF904),DATA!AF904,"n/a")</f>
        <v>5.3620009914583102</v>
      </c>
      <c r="J607" s="77">
        <f>+IF(ISNUMBER(DATA!AG904),DATA!AG904,"n/a")</f>
        <v>4.8332847851840201E-2</v>
      </c>
      <c r="K607" s="87">
        <f>+IF(ISNUMBER(DATA!AP904),DATA!AP904,"n/a")</f>
        <v>5.2150277642666101</v>
      </c>
      <c r="L607" s="77">
        <f>+IF(ISNUMBER(DATA!AQ904),DATA!AQ904,"n/a")</f>
        <v>2.2110459261903002E-2</v>
      </c>
      <c r="R607" s="66"/>
      <c r="S607" s="66"/>
      <c r="T607" s="66"/>
      <c r="U607" s="66"/>
      <c r="V607" s="66"/>
      <c r="W607" s="66"/>
      <c r="X607" s="66"/>
      <c r="Y607" s="66"/>
    </row>
    <row r="608" spans="1:25" x14ac:dyDescent="0.2">
      <c r="A608" s="66" t="s">
        <v>27</v>
      </c>
      <c r="B608" s="66" t="s">
        <v>23</v>
      </c>
      <c r="C608" s="66" t="s">
        <v>10</v>
      </c>
      <c r="D608" s="66" t="s">
        <v>320</v>
      </c>
      <c r="E608" s="87">
        <f>+IF(ISNUMBER(DATA!L905),DATA!L905,"n/a")</f>
        <v>4.6177832229229798</v>
      </c>
      <c r="F608" s="77">
        <f>+IF(ISNUMBER(DATA!M905),DATA!M905,"n/a")</f>
        <v>-3.8107876825088901E-3</v>
      </c>
      <c r="G608" s="87">
        <f>+IF(ISNUMBER(DATA!V905),DATA!V905,"n/a")</f>
        <v>4.60291483309335</v>
      </c>
      <c r="H608" s="77">
        <f>+IF(ISNUMBER(DATA!W905),DATA!W905,"n/a")</f>
        <v>1.29138310431735E-2</v>
      </c>
      <c r="I608" s="87">
        <f>+IF(ISNUMBER(DATA!AF905),DATA!AF905,"n/a")</f>
        <v>4.5549376686671801</v>
      </c>
      <c r="J608" s="77">
        <f>+IF(ISNUMBER(DATA!AG905),DATA!AG905,"n/a")</f>
        <v>1.5889853434355099E-2</v>
      </c>
      <c r="K608" s="87">
        <f>+IF(ISNUMBER(DATA!AP905),DATA!AP905,"n/a")</f>
        <v>4.6209207493045401</v>
      </c>
      <c r="L608" s="77">
        <f>+IF(ISNUMBER(DATA!AQ905),DATA!AQ905,"n/a")</f>
        <v>3.9655448557110499E-2</v>
      </c>
      <c r="R608" s="66"/>
      <c r="S608" s="66"/>
      <c r="T608" s="66"/>
      <c r="U608" s="66"/>
      <c r="V608" s="66"/>
      <c r="W608" s="66"/>
      <c r="X608" s="66"/>
      <c r="Y608" s="66"/>
    </row>
    <row r="609" spans="1:25" x14ac:dyDescent="0.2">
      <c r="A609" s="66" t="s">
        <v>27</v>
      </c>
      <c r="B609" s="66" t="s">
        <v>23</v>
      </c>
      <c r="C609" s="66" t="s">
        <v>10</v>
      </c>
      <c r="D609" s="66" t="s">
        <v>321</v>
      </c>
      <c r="E609" s="87">
        <f>+IF(ISNUMBER(DATA!L906),DATA!L906,"n/a")</f>
        <v>4.6866763392596003</v>
      </c>
      <c r="F609" s="77">
        <f>+IF(ISNUMBER(DATA!M906),DATA!M906,"n/a")</f>
        <v>-1.91173015467134E-2</v>
      </c>
      <c r="G609" s="87">
        <f>+IF(ISNUMBER(DATA!V906),DATA!V906,"n/a")</f>
        <v>4.5900566271785603</v>
      </c>
      <c r="H609" s="77">
        <f>+IF(ISNUMBER(DATA!W906),DATA!W906,"n/a")</f>
        <v>-3.8967809417871299E-2</v>
      </c>
      <c r="I609" s="87">
        <f>+IF(ISNUMBER(DATA!AF906),DATA!AF906,"n/a")</f>
        <v>4.53580652837661</v>
      </c>
      <c r="J609" s="77">
        <f>+IF(ISNUMBER(DATA!AG906),DATA!AG906,"n/a")</f>
        <v>-4.5752389148668499E-2</v>
      </c>
      <c r="K609" s="87">
        <f>+IF(ISNUMBER(DATA!AP906),DATA!AP906,"n/a")</f>
        <v>4.6091386768189198</v>
      </c>
      <c r="L609" s="77">
        <f>+IF(ISNUMBER(DATA!AQ906),DATA!AQ906,"n/a")</f>
        <v>-2.5813333146131601E-2</v>
      </c>
      <c r="R609" s="66"/>
      <c r="S609" s="66"/>
      <c r="T609" s="66"/>
      <c r="U609" s="66"/>
      <c r="V609" s="66"/>
      <c r="W609" s="66"/>
      <c r="X609" s="66"/>
      <c r="Y609" s="66"/>
    </row>
    <row r="610" spans="1:25" x14ac:dyDescent="0.2">
      <c r="A610" s="66" t="s">
        <v>27</v>
      </c>
      <c r="B610" s="66" t="s">
        <v>23</v>
      </c>
      <c r="C610" s="66" t="s">
        <v>10</v>
      </c>
      <c r="D610" s="66" t="s">
        <v>322</v>
      </c>
      <c r="E610" s="87">
        <f>+IF(ISNUMBER(DATA!L907),DATA!L907,"n/a")</f>
        <v>4.36158253668144</v>
      </c>
      <c r="F610" s="77">
        <f>+IF(ISNUMBER(DATA!M907),DATA!M907,"n/a")</f>
        <v>7.1064863490990102E-2</v>
      </c>
      <c r="G610" s="87">
        <f>+IF(ISNUMBER(DATA!V907),DATA!V907,"n/a")</f>
        <v>4.2906572347382097</v>
      </c>
      <c r="H610" s="77">
        <f>+IF(ISNUMBER(DATA!W907),DATA!W907,"n/a")</f>
        <v>3.9018852694791203E-2</v>
      </c>
      <c r="I610" s="87">
        <f>+IF(ISNUMBER(DATA!AF907),DATA!AF907,"n/a")</f>
        <v>4.2367453838908098</v>
      </c>
      <c r="J610" s="77">
        <f>+IF(ISNUMBER(DATA!AG907),DATA!AG907,"n/a")</f>
        <v>1.9198429517599602E-2</v>
      </c>
      <c r="K610" s="87">
        <f>+IF(ISNUMBER(DATA!AP907),DATA!AP907,"n/a")</f>
        <v>4.2116459396256101</v>
      </c>
      <c r="L610" s="77">
        <f>+IF(ISNUMBER(DATA!AQ907),DATA!AQ907,"n/a")</f>
        <v>1.5500893457029199E-2</v>
      </c>
      <c r="R610" s="66"/>
      <c r="S610" s="66"/>
      <c r="T610" s="66"/>
      <c r="U610" s="66"/>
      <c r="V610" s="66"/>
      <c r="W610" s="66"/>
      <c r="X610" s="66"/>
      <c r="Y610" s="66"/>
    </row>
    <row r="611" spans="1:25" x14ac:dyDescent="0.2">
      <c r="A611" s="66" t="s">
        <v>27</v>
      </c>
      <c r="B611" s="66" t="s">
        <v>23</v>
      </c>
      <c r="C611" s="66" t="s">
        <v>10</v>
      </c>
      <c r="D611" s="66" t="s">
        <v>323</v>
      </c>
      <c r="E611" s="87">
        <f>+IF(ISNUMBER(DATA!L908),DATA!L908,"n/a")</f>
        <v>5.0163388663448201</v>
      </c>
      <c r="F611" s="77">
        <f>+IF(ISNUMBER(DATA!M908),DATA!M908,"n/a")</f>
        <v>4.3371320036568101E-2</v>
      </c>
      <c r="G611" s="87">
        <f>+IF(ISNUMBER(DATA!V908),DATA!V908,"n/a")</f>
        <v>5.0765487287389099</v>
      </c>
      <c r="H611" s="77">
        <f>+IF(ISNUMBER(DATA!W908),DATA!W908,"n/a")</f>
        <v>4.0547506831393298E-2</v>
      </c>
      <c r="I611" s="87">
        <f>+IF(ISNUMBER(DATA!AF908),DATA!AF908,"n/a")</f>
        <v>5.1256231492950297</v>
      </c>
      <c r="J611" s="77">
        <f>+IF(ISNUMBER(DATA!AG908),DATA!AG908,"n/a")</f>
        <v>4.9452627944121301E-2</v>
      </c>
      <c r="K611" s="87">
        <f>+IF(ISNUMBER(DATA!AP908),DATA!AP908,"n/a")</f>
        <v>5.06811127394616</v>
      </c>
      <c r="L611" s="77">
        <f>+IF(ISNUMBER(DATA!AQ908),DATA!AQ908,"n/a")</f>
        <v>6.66866307879736E-2</v>
      </c>
      <c r="R611" s="66"/>
      <c r="S611" s="66"/>
      <c r="T611" s="66"/>
      <c r="U611" s="66"/>
      <c r="V611" s="66"/>
      <c r="W611" s="66"/>
      <c r="X611" s="66"/>
      <c r="Y611" s="66"/>
    </row>
    <row r="612" spans="1:25" x14ac:dyDescent="0.2">
      <c r="A612" s="66" t="s">
        <v>27</v>
      </c>
      <c r="B612" s="66" t="s">
        <v>23</v>
      </c>
      <c r="C612" s="66" t="s">
        <v>10</v>
      </c>
      <c r="D612" s="66" t="s">
        <v>324</v>
      </c>
      <c r="E612" s="87">
        <f>+IF(ISNUMBER(DATA!L909),DATA!L909,"n/a")</f>
        <v>5.0862400540423396</v>
      </c>
      <c r="F612" s="77">
        <f>+IF(ISNUMBER(DATA!M909),DATA!M909,"n/a")</f>
        <v>4.3806024903078403E-2</v>
      </c>
      <c r="G612" s="87">
        <f>+IF(ISNUMBER(DATA!V909),DATA!V909,"n/a")</f>
        <v>5.1022779221848698</v>
      </c>
      <c r="H612" s="77">
        <f>+IF(ISNUMBER(DATA!W909),DATA!W909,"n/a")</f>
        <v>5.2660268929058701E-2</v>
      </c>
      <c r="I612" s="87">
        <f>+IF(ISNUMBER(DATA!AF909),DATA!AF909,"n/a")</f>
        <v>5.0597047024070996</v>
      </c>
      <c r="J612" s="77">
        <f>+IF(ISNUMBER(DATA!AG909),DATA!AG909,"n/a")</f>
        <v>4.5084949480648499E-2</v>
      </c>
      <c r="K612" s="87">
        <f>+IF(ISNUMBER(DATA!AP909),DATA!AP909,"n/a")</f>
        <v>4.9815278662626801</v>
      </c>
      <c r="L612" s="77">
        <f>+IF(ISNUMBER(DATA!AQ909),DATA!AQ909,"n/a")</f>
        <v>2.3477567738767399E-2</v>
      </c>
      <c r="R612" s="66"/>
      <c r="S612" s="66"/>
      <c r="T612" s="66"/>
      <c r="U612" s="66"/>
      <c r="V612" s="66"/>
      <c r="W612" s="66"/>
      <c r="X612" s="66"/>
      <c r="Y612" s="66"/>
    </row>
    <row r="613" spans="1:25" x14ac:dyDescent="0.2">
      <c r="A613" s="66" t="s">
        <v>27</v>
      </c>
      <c r="B613" s="66" t="s">
        <v>23</v>
      </c>
      <c r="C613" s="66" t="s">
        <v>10</v>
      </c>
      <c r="D613" s="66" t="s">
        <v>325</v>
      </c>
      <c r="E613" s="87">
        <f>+IF(ISNUMBER(DATA!L910),DATA!L910,"n/a")</f>
        <v>4.3923332660302501</v>
      </c>
      <c r="F613" s="77">
        <f>+IF(ISNUMBER(DATA!M910),DATA!M910,"n/a")</f>
        <v>1.7960766435389901E-2</v>
      </c>
      <c r="G613" s="87">
        <f>+IF(ISNUMBER(DATA!V910),DATA!V910,"n/a")</f>
        <v>4.47747572175924</v>
      </c>
      <c r="H613" s="77">
        <f>+IF(ISNUMBER(DATA!W910),DATA!W910,"n/a")</f>
        <v>3.3932223092996802E-2</v>
      </c>
      <c r="I613" s="87">
        <f>+IF(ISNUMBER(DATA!AF910),DATA!AF910,"n/a")</f>
        <v>4.3465719026886998</v>
      </c>
      <c r="J613" s="77">
        <f>+IF(ISNUMBER(DATA!AG910),DATA!AG910,"n/a")</f>
        <v>1.9849407145760702E-2</v>
      </c>
      <c r="K613" s="87">
        <f>+IF(ISNUMBER(DATA!AP910),DATA!AP910,"n/a")</f>
        <v>4.3740325208886199</v>
      </c>
      <c r="L613" s="77">
        <f>+IF(ISNUMBER(DATA!AQ910),DATA!AQ910,"n/a")</f>
        <v>2.30272531449979E-2</v>
      </c>
      <c r="R613" s="66"/>
      <c r="S613" s="66"/>
      <c r="T613" s="66"/>
      <c r="U613" s="66"/>
      <c r="V613" s="66"/>
      <c r="W613" s="66"/>
      <c r="X613" s="66"/>
      <c r="Y613" s="66"/>
    </row>
    <row r="614" spans="1:25" x14ac:dyDescent="0.2">
      <c r="A614" s="66" t="s">
        <v>27</v>
      </c>
      <c r="B614" s="66" t="s">
        <v>23</v>
      </c>
      <c r="C614" s="66" t="s">
        <v>10</v>
      </c>
      <c r="D614" s="66" t="s">
        <v>326</v>
      </c>
      <c r="E614" s="87">
        <f>+IF(ISNUMBER(DATA!L911),DATA!L911,"n/a")</f>
        <v>5.2981690120082199</v>
      </c>
      <c r="F614" s="77">
        <f>+IF(ISNUMBER(DATA!M911),DATA!M911,"n/a")</f>
        <v>6.6129702328449294E-2</v>
      </c>
      <c r="G614" s="87">
        <f>+IF(ISNUMBER(DATA!V911),DATA!V911,"n/a")</f>
        <v>5.2909834493251102</v>
      </c>
      <c r="H614" s="77">
        <f>+IF(ISNUMBER(DATA!W911),DATA!W911,"n/a")</f>
        <v>8.6067364293016396E-2</v>
      </c>
      <c r="I614" s="87">
        <f>+IF(ISNUMBER(DATA!AF911),DATA!AF911,"n/a")</f>
        <v>5.2493771134940896</v>
      </c>
      <c r="J614" s="77">
        <f>+IF(ISNUMBER(DATA!AG911),DATA!AG911,"n/a")</f>
        <v>7.4455464886802297E-2</v>
      </c>
      <c r="K614" s="87">
        <f>+IF(ISNUMBER(DATA!AP911),DATA!AP911,"n/a")</f>
        <v>5.1372542493474</v>
      </c>
      <c r="L614" s="77">
        <f>+IF(ISNUMBER(DATA!AQ911),DATA!AQ911,"n/a")</f>
        <v>5.9734082775540702E-2</v>
      </c>
      <c r="R614" s="66"/>
      <c r="S614" s="66"/>
      <c r="T614" s="66"/>
      <c r="U614" s="66"/>
      <c r="V614" s="66"/>
      <c r="W614" s="66"/>
      <c r="X614" s="66"/>
      <c r="Y614" s="66"/>
    </row>
    <row r="615" spans="1:25" x14ac:dyDescent="0.2">
      <c r="A615" s="66" t="s">
        <v>27</v>
      </c>
      <c r="B615" s="66" t="s">
        <v>23</v>
      </c>
      <c r="C615" s="66" t="s">
        <v>10</v>
      </c>
      <c r="D615" s="66" t="s">
        <v>327</v>
      </c>
      <c r="E615" s="87">
        <f>+IF(ISNUMBER(DATA!L912),DATA!L912,"n/a")</f>
        <v>4.67086809300321</v>
      </c>
      <c r="F615" s="77">
        <f>+IF(ISNUMBER(DATA!M912),DATA!M912,"n/a")</f>
        <v>3.0486567037226402E-2</v>
      </c>
      <c r="G615" s="87">
        <f>+IF(ISNUMBER(DATA!V912),DATA!V912,"n/a")</f>
        <v>4.6729644523475402</v>
      </c>
      <c r="H615" s="77">
        <f>+IF(ISNUMBER(DATA!W912),DATA!W912,"n/a")</f>
        <v>2.6743326574549399E-2</v>
      </c>
      <c r="I615" s="87">
        <f>+IF(ISNUMBER(DATA!AF912),DATA!AF912,"n/a")</f>
        <v>4.6060619874087303</v>
      </c>
      <c r="J615" s="77">
        <f>+IF(ISNUMBER(DATA!AG912),DATA!AG912,"n/a")</f>
        <v>1.6781577342075998E-2</v>
      </c>
      <c r="K615" s="87">
        <f>+IF(ISNUMBER(DATA!AP912),DATA!AP912,"n/a")</f>
        <v>4.5943391991620102</v>
      </c>
      <c r="L615" s="77">
        <f>+IF(ISNUMBER(DATA!AQ912),DATA!AQ912,"n/a")</f>
        <v>1.6720630074023701E-2</v>
      </c>
      <c r="R615" s="66"/>
      <c r="S615" s="66"/>
      <c r="T615" s="66"/>
      <c r="U615" s="66"/>
      <c r="V615" s="66"/>
      <c r="W615" s="66"/>
      <c r="X615" s="66"/>
      <c r="Y615" s="66"/>
    </row>
    <row r="616" spans="1:25" x14ac:dyDescent="0.2">
      <c r="E616" s="90"/>
      <c r="F616" s="77"/>
      <c r="G616" s="91"/>
      <c r="H616" s="77"/>
      <c r="I616" s="91"/>
      <c r="J616" s="82"/>
      <c r="K616" s="91"/>
      <c r="L616" s="77"/>
      <c r="R616" s="66"/>
      <c r="S616" s="66"/>
      <c r="T616" s="66"/>
      <c r="U616" s="66"/>
      <c r="V616" s="66"/>
      <c r="W616" s="66"/>
      <c r="X616" s="66"/>
      <c r="Y616" s="66"/>
    </row>
    <row r="617" spans="1:25" x14ac:dyDescent="0.2">
      <c r="A617" s="66" t="s">
        <v>27</v>
      </c>
      <c r="B617" s="66" t="s">
        <v>23</v>
      </c>
      <c r="C617" s="66" t="s">
        <v>26</v>
      </c>
      <c r="D617" s="66" t="s">
        <v>319</v>
      </c>
      <c r="E617" s="87">
        <f>+IF(ISNUMBER(DATA!N904),DATA!N904,"n/a")</f>
        <v>2.8925567358330002</v>
      </c>
      <c r="F617" s="77">
        <f>+IF(ISNUMBER(DATA!O904),DATA!O904,"n/a")</f>
        <v>6.25214061791594E-4</v>
      </c>
      <c r="G617" s="87">
        <f>+IF(ISNUMBER(DATA!X904),DATA!X904,"n/a")</f>
        <v>2.95673792931135</v>
      </c>
      <c r="H617" s="77">
        <f>+IF(ISNUMBER(DATA!Y904),DATA!Y904,"n/a")</f>
        <v>3.1982007145539899E-2</v>
      </c>
      <c r="I617" s="87">
        <f>+IF(ISNUMBER(DATA!AH904),DATA!AH904,"n/a")</f>
        <v>2.92367338081388</v>
      </c>
      <c r="J617" s="77">
        <f>+IF(ISNUMBER(DATA!AI904),DATA!AI904,"n/a")</f>
        <v>4.6161668169805499E-2</v>
      </c>
      <c r="K617" s="87">
        <f>+IF(ISNUMBER(DATA!AR904),DATA!AR904,"n/a")</f>
        <v>2.8714729535295902</v>
      </c>
      <c r="L617" s="77">
        <f>+IF(ISNUMBER(DATA!AS904),DATA!AS904,"n/a")</f>
        <v>2.9105599386932701E-2</v>
      </c>
      <c r="R617" s="66"/>
      <c r="S617" s="66"/>
      <c r="T617" s="66"/>
      <c r="U617" s="66"/>
      <c r="V617" s="66"/>
      <c r="W617" s="66"/>
      <c r="X617" s="66"/>
      <c r="Y617" s="66"/>
    </row>
    <row r="618" spans="1:25" x14ac:dyDescent="0.2">
      <c r="A618" s="66" t="s">
        <v>27</v>
      </c>
      <c r="B618" s="66" t="s">
        <v>23</v>
      </c>
      <c r="C618" s="66" t="s">
        <v>26</v>
      </c>
      <c r="D618" s="66" t="s">
        <v>320</v>
      </c>
      <c r="E618" s="87">
        <f>+IF(ISNUMBER(DATA!N905),DATA!N905,"n/a")</f>
        <v>2.3368401634217899</v>
      </c>
      <c r="F618" s="77">
        <f>+IF(ISNUMBER(DATA!O905),DATA!O905,"n/a")</f>
        <v>-1.19921318687123E-2</v>
      </c>
      <c r="G618" s="87">
        <f>+IF(ISNUMBER(DATA!X905),DATA!X905,"n/a")</f>
        <v>2.32492126156705</v>
      </c>
      <c r="H618" s="77">
        <f>+IF(ISNUMBER(DATA!Y905),DATA!Y905,"n/a")</f>
        <v>5.0010360490174103E-3</v>
      </c>
      <c r="I618" s="87">
        <f>+IF(ISNUMBER(DATA!AH905),DATA!AH905,"n/a")</f>
        <v>2.2960451021243702</v>
      </c>
      <c r="J618" s="77">
        <f>+IF(ISNUMBER(DATA!AI905),DATA!AI905,"n/a")</f>
        <v>8.3388044506884605E-3</v>
      </c>
      <c r="K618" s="87">
        <f>+IF(ISNUMBER(DATA!AR905),DATA!AR905,"n/a")</f>
        <v>2.3287316523761699</v>
      </c>
      <c r="L618" s="77">
        <f>+IF(ISNUMBER(DATA!AS905),DATA!AS905,"n/a")</f>
        <v>3.7170551197226898E-2</v>
      </c>
      <c r="R618" s="66"/>
      <c r="S618" s="66"/>
      <c r="T618" s="66"/>
      <c r="U618" s="66"/>
      <c r="V618" s="66"/>
      <c r="W618" s="66"/>
      <c r="X618" s="66"/>
      <c r="Y618" s="66"/>
    </row>
    <row r="619" spans="1:25" x14ac:dyDescent="0.2">
      <c r="A619" s="66" t="s">
        <v>27</v>
      </c>
      <c r="B619" s="66" t="s">
        <v>23</v>
      </c>
      <c r="C619" s="66" t="s">
        <v>26</v>
      </c>
      <c r="D619" s="66" t="s">
        <v>321</v>
      </c>
      <c r="E619" s="87">
        <f>+IF(ISNUMBER(DATA!N906),DATA!N906,"n/a")</f>
        <v>2.3446928030643801</v>
      </c>
      <c r="F619" s="77">
        <f>+IF(ISNUMBER(DATA!O906),DATA!O906,"n/a")</f>
        <v>5.4678693583490399E-3</v>
      </c>
      <c r="G619" s="87">
        <f>+IF(ISNUMBER(DATA!X906),DATA!X906,"n/a")</f>
        <v>2.2962131917975199</v>
      </c>
      <c r="H619" s="77">
        <f>+IF(ISNUMBER(DATA!Y906),DATA!Y906,"n/a")</f>
        <v>-8.6733841532361192E-3</v>
      </c>
      <c r="I619" s="87">
        <f>+IF(ISNUMBER(DATA!AH906),DATA!AH906,"n/a")</f>
        <v>2.2597568807606101</v>
      </c>
      <c r="J619" s="77">
        <f>+IF(ISNUMBER(DATA!AI906),DATA!AI906,"n/a")</f>
        <v>-2.4381771454358599E-2</v>
      </c>
      <c r="K619" s="87">
        <f>+IF(ISNUMBER(DATA!AR906),DATA!AR906,"n/a")</f>
        <v>2.2619236839918901</v>
      </c>
      <c r="L619" s="77">
        <f>+IF(ISNUMBER(DATA!AS906),DATA!AS906,"n/a")</f>
        <v>-1.9729622499264399E-2</v>
      </c>
      <c r="R619" s="66"/>
      <c r="S619" s="66"/>
      <c r="T619" s="66"/>
      <c r="U619" s="66"/>
      <c r="V619" s="66"/>
      <c r="W619" s="66"/>
      <c r="X619" s="66"/>
      <c r="Y619" s="66"/>
    </row>
    <row r="620" spans="1:25" x14ac:dyDescent="0.2">
      <c r="A620" s="66" t="s">
        <v>27</v>
      </c>
      <c r="B620" s="66" t="s">
        <v>23</v>
      </c>
      <c r="C620" s="66" t="s">
        <v>26</v>
      </c>
      <c r="D620" s="66" t="s">
        <v>322</v>
      </c>
      <c r="E620" s="87">
        <f>+IF(ISNUMBER(DATA!N907),DATA!N907,"n/a")</f>
        <v>2.2027650169858601</v>
      </c>
      <c r="F620" s="77">
        <f>+IF(ISNUMBER(DATA!O907),DATA!O907,"n/a")</f>
        <v>1.04827116544104E-2</v>
      </c>
      <c r="G620" s="87">
        <f>+IF(ISNUMBER(DATA!X907),DATA!X907,"n/a")</f>
        <v>2.1635538419331302</v>
      </c>
      <c r="H620" s="77">
        <f>+IF(ISNUMBER(DATA!Y907),DATA!Y907,"n/a")</f>
        <v>-1.30249265513182E-2</v>
      </c>
      <c r="I620" s="87">
        <f>+IF(ISNUMBER(DATA!AH907),DATA!AH907,"n/a")</f>
        <v>2.14022648825916</v>
      </c>
      <c r="J620" s="77">
        <f>+IF(ISNUMBER(DATA!AI907),DATA!AI907,"n/a")</f>
        <v>-2.7104681658876001E-2</v>
      </c>
      <c r="K620" s="87">
        <f>+IF(ISNUMBER(DATA!AR907),DATA!AR907,"n/a")</f>
        <v>2.1496828293285701</v>
      </c>
      <c r="L620" s="77">
        <f>+IF(ISNUMBER(DATA!AS907),DATA!AS907,"n/a")</f>
        <v>-2.5738620230625599E-2</v>
      </c>
      <c r="R620" s="66"/>
      <c r="S620" s="66"/>
      <c r="T620" s="66"/>
      <c r="U620" s="66"/>
      <c r="V620" s="66"/>
      <c r="W620" s="66"/>
      <c r="X620" s="66"/>
      <c r="Y620" s="66"/>
    </row>
    <row r="621" spans="1:25" x14ac:dyDescent="0.2">
      <c r="A621" s="66" t="s">
        <v>27</v>
      </c>
      <c r="B621" s="66" t="s">
        <v>23</v>
      </c>
      <c r="C621" s="66" t="s">
        <v>26</v>
      </c>
      <c r="D621" s="66" t="s">
        <v>323</v>
      </c>
      <c r="E621" s="87">
        <f>+IF(ISNUMBER(DATA!N908),DATA!N908,"n/a")</f>
        <v>2.6219464127119898</v>
      </c>
      <c r="F621" s="77">
        <f>+IF(ISNUMBER(DATA!O908),DATA!O908,"n/a")</f>
        <v>4.45469202756806E-2</v>
      </c>
      <c r="G621" s="87">
        <f>+IF(ISNUMBER(DATA!X908),DATA!X908,"n/a")</f>
        <v>2.6332292781946598</v>
      </c>
      <c r="H621" s="77">
        <f>+IF(ISNUMBER(DATA!Y908),DATA!Y908,"n/a")</f>
        <v>3.8955407378088697E-2</v>
      </c>
      <c r="I621" s="87">
        <f>+IF(ISNUMBER(DATA!AH908),DATA!AH908,"n/a")</f>
        <v>2.6473742837930199</v>
      </c>
      <c r="J621" s="77">
        <f>+IF(ISNUMBER(DATA!AI908),DATA!AI908,"n/a")</f>
        <v>4.8327675281685002E-2</v>
      </c>
      <c r="K621" s="87">
        <f>+IF(ISNUMBER(DATA!AR908),DATA!AR908,"n/a")</f>
        <v>2.6202571227386602</v>
      </c>
      <c r="L621" s="77">
        <f>+IF(ISNUMBER(DATA!AS908),DATA!AS908,"n/a")</f>
        <v>7.6219177795485898E-2</v>
      </c>
      <c r="R621" s="66"/>
      <c r="S621" s="66"/>
      <c r="T621" s="66"/>
      <c r="U621" s="66"/>
      <c r="V621" s="66"/>
      <c r="W621" s="66"/>
      <c r="X621" s="66"/>
      <c r="Y621" s="66"/>
    </row>
    <row r="622" spans="1:25" x14ac:dyDescent="0.2">
      <c r="A622" s="66" t="s">
        <v>27</v>
      </c>
      <c r="B622" s="66" t="s">
        <v>23</v>
      </c>
      <c r="C622" s="66" t="s">
        <v>26</v>
      </c>
      <c r="D622" s="66" t="s">
        <v>324</v>
      </c>
      <c r="E622" s="87">
        <f>+IF(ISNUMBER(DATA!N909),DATA!N909,"n/a")</f>
        <v>2.83065382132264</v>
      </c>
      <c r="F622" s="77">
        <f>+IF(ISNUMBER(DATA!O909),DATA!O909,"n/a")</f>
        <v>1.02986050853457E-2</v>
      </c>
      <c r="G622" s="87">
        <f>+IF(ISNUMBER(DATA!X909),DATA!X909,"n/a")</f>
        <v>2.85436483418155</v>
      </c>
      <c r="H622" s="77">
        <f>+IF(ISNUMBER(DATA!Y909),DATA!Y909,"n/a")</f>
        <v>3.2841954916437099E-2</v>
      </c>
      <c r="I622" s="87">
        <f>+IF(ISNUMBER(DATA!AH909),DATA!AH909,"n/a")</f>
        <v>2.8396286209095201</v>
      </c>
      <c r="J622" s="77">
        <f>+IF(ISNUMBER(DATA!AI909),DATA!AI909,"n/a")</f>
        <v>3.8583912148676298E-2</v>
      </c>
      <c r="K622" s="87">
        <f>+IF(ISNUMBER(DATA!AR909),DATA!AR909,"n/a")</f>
        <v>2.8194070439366001</v>
      </c>
      <c r="L622" s="77">
        <f>+IF(ISNUMBER(DATA!AS909),DATA!AS909,"n/a")</f>
        <v>3.62407675507051E-2</v>
      </c>
      <c r="R622" s="66"/>
      <c r="S622" s="66"/>
      <c r="T622" s="66"/>
      <c r="U622" s="66"/>
      <c r="V622" s="66"/>
      <c r="W622" s="66"/>
      <c r="X622" s="66"/>
      <c r="Y622" s="66"/>
    </row>
    <row r="623" spans="1:25" x14ac:dyDescent="0.2">
      <c r="A623" s="66" t="s">
        <v>27</v>
      </c>
      <c r="B623" s="66" t="s">
        <v>23</v>
      </c>
      <c r="C623" s="66" t="s">
        <v>26</v>
      </c>
      <c r="D623" s="66" t="s">
        <v>325</v>
      </c>
      <c r="E623" s="87">
        <f>+IF(ISNUMBER(DATA!N910),DATA!N910,"n/a")</f>
        <v>2.1961665837619502</v>
      </c>
      <c r="F623" s="77">
        <f>+IF(ISNUMBER(DATA!O910),DATA!O910,"n/a")</f>
        <v>1.7234054988010498E-2</v>
      </c>
      <c r="G623" s="87">
        <f>+IF(ISNUMBER(DATA!X910),DATA!X910,"n/a")</f>
        <v>2.2387386532680602</v>
      </c>
      <c r="H623" s="77">
        <f>+IF(ISNUMBER(DATA!Y910),DATA!Y910,"n/a")</f>
        <v>3.3763266484110398E-2</v>
      </c>
      <c r="I623" s="87">
        <f>+IF(ISNUMBER(DATA!AH910),DATA!AH910,"n/a")</f>
        <v>2.1724299653056498</v>
      </c>
      <c r="J623" s="77">
        <f>+IF(ISNUMBER(DATA!AI910),DATA!AI910,"n/a")</f>
        <v>1.92086513192232E-2</v>
      </c>
      <c r="K623" s="87">
        <f>+IF(ISNUMBER(DATA!AR910),DATA!AR910,"n/a")</f>
        <v>2.1832980000177802</v>
      </c>
      <c r="L623" s="77">
        <f>+IF(ISNUMBER(DATA!AS910),DATA!AS910,"n/a")</f>
        <v>2.25374134849834E-2</v>
      </c>
      <c r="R623" s="66"/>
      <c r="S623" s="66"/>
      <c r="T623" s="66"/>
      <c r="U623" s="66"/>
      <c r="V623" s="66"/>
      <c r="W623" s="66"/>
      <c r="X623" s="66"/>
      <c r="Y623" s="66"/>
    </row>
    <row r="624" spans="1:25" x14ac:dyDescent="0.2">
      <c r="A624" s="66" t="s">
        <v>27</v>
      </c>
      <c r="B624" s="66" t="s">
        <v>23</v>
      </c>
      <c r="C624" s="66" t="s">
        <v>26</v>
      </c>
      <c r="D624" s="66" t="s">
        <v>326</v>
      </c>
      <c r="E624" s="87">
        <f>+IF(ISNUMBER(DATA!N911),DATA!N911,"n/a")</f>
        <v>2.7546465511729501</v>
      </c>
      <c r="F624" s="77">
        <f>+IF(ISNUMBER(DATA!O911),DATA!O911,"n/a")</f>
        <v>4.1714824460901301E-2</v>
      </c>
      <c r="G624" s="87">
        <f>+IF(ISNUMBER(DATA!X911),DATA!X911,"n/a")</f>
        <v>2.7546566968352</v>
      </c>
      <c r="H624" s="77">
        <f>+IF(ISNUMBER(DATA!Y911),DATA!Y911,"n/a")</f>
        <v>6.4011557371043595E-2</v>
      </c>
      <c r="I624" s="87">
        <f>+IF(ISNUMBER(DATA!AH911),DATA!AH911,"n/a")</f>
        <v>2.7380333469151399</v>
      </c>
      <c r="J624" s="77">
        <f>+IF(ISNUMBER(DATA!AI911),DATA!AI911,"n/a")</f>
        <v>6.2156567348104902E-2</v>
      </c>
      <c r="K624" s="87">
        <f>+IF(ISNUMBER(DATA!AR911),DATA!AR911,"n/a")</f>
        <v>2.69790151386445</v>
      </c>
      <c r="L624" s="77">
        <f>+IF(ISNUMBER(DATA!AS911),DATA!AS911,"n/a")</f>
        <v>6.9488646642842405E-2</v>
      </c>
      <c r="R624" s="66"/>
      <c r="S624" s="66"/>
      <c r="T624" s="66"/>
      <c r="U624" s="66"/>
      <c r="V624" s="66"/>
      <c r="W624" s="66"/>
      <c r="X624" s="66"/>
      <c r="Y624" s="66"/>
    </row>
    <row r="625" spans="1:25" x14ac:dyDescent="0.2">
      <c r="A625" s="66" t="s">
        <v>27</v>
      </c>
      <c r="B625" s="66" t="s">
        <v>23</v>
      </c>
      <c r="C625" s="66" t="s">
        <v>26</v>
      </c>
      <c r="D625" s="66" t="s">
        <v>327</v>
      </c>
      <c r="E625" s="87">
        <f>+IF(ISNUMBER(DATA!N912),DATA!N912,"n/a")</f>
        <v>2.3921445869168299</v>
      </c>
      <c r="F625" s="77">
        <f>+IF(ISNUMBER(DATA!O912),DATA!O912,"n/a")</f>
        <v>1.32885480033994E-2</v>
      </c>
      <c r="G625" s="87">
        <f>+IF(ISNUMBER(DATA!X912),DATA!X912,"n/a")</f>
        <v>2.3922212548613899</v>
      </c>
      <c r="H625" s="77">
        <f>+IF(ISNUMBER(DATA!Y912),DATA!Y912,"n/a")</f>
        <v>1.16873082824718E-2</v>
      </c>
      <c r="I625" s="87">
        <f>+IF(ISNUMBER(DATA!AH912),DATA!AH912,"n/a")</f>
        <v>2.3562010461335401</v>
      </c>
      <c r="J625" s="77">
        <f>+IF(ISNUMBER(DATA!AI912),DATA!AI912,"n/a")</f>
        <v>3.3948335414226301E-3</v>
      </c>
      <c r="K625" s="87">
        <f>+IF(ISNUMBER(DATA!AR912),DATA!AR912,"n/a")</f>
        <v>2.35640197151496</v>
      </c>
      <c r="L625" s="77">
        <f>+IF(ISNUMBER(DATA!AS912),DATA!AS912,"n/a")</f>
        <v>8.1025799114031703E-3</v>
      </c>
      <c r="R625" s="66"/>
      <c r="S625" s="66"/>
      <c r="T625" s="66"/>
      <c r="U625" s="66"/>
      <c r="V625" s="66"/>
      <c r="W625" s="66"/>
      <c r="X625" s="66"/>
      <c r="Y625" s="66"/>
    </row>
    <row r="626" spans="1:25" x14ac:dyDescent="0.2">
      <c r="E626" s="90"/>
      <c r="F626" s="77"/>
      <c r="G626" s="91"/>
      <c r="H626" s="77"/>
      <c r="I626" s="91"/>
      <c r="J626" s="82"/>
      <c r="K626" s="91"/>
      <c r="L626" s="77"/>
      <c r="R626" s="66"/>
      <c r="S626" s="66"/>
      <c r="T626" s="66"/>
      <c r="U626" s="66"/>
      <c r="V626" s="66"/>
      <c r="W626" s="66"/>
      <c r="X626" s="66"/>
      <c r="Y626" s="66"/>
    </row>
    <row r="627" spans="1:25" x14ac:dyDescent="0.2">
      <c r="A627" s="66" t="s">
        <v>27</v>
      </c>
      <c r="B627" s="66" t="s">
        <v>24</v>
      </c>
      <c r="C627" s="66" t="s">
        <v>0</v>
      </c>
      <c r="D627" s="66" t="s">
        <v>319</v>
      </c>
      <c r="E627" s="76">
        <f>+IF(ISNUMBER(DATA!F963),DATA!F963,"n/a")</f>
        <v>1089629.28</v>
      </c>
      <c r="F627" s="77">
        <f>+IF(ISNUMBER(DATA!G963),DATA!G963,"n/a")</f>
        <v>-4.0580961221176597E-2</v>
      </c>
      <c r="G627" s="76">
        <f>+IF(ISNUMBER(DATA!P963),DATA!P963,"n/a")</f>
        <v>3621683.31</v>
      </c>
      <c r="H627" s="77">
        <f>+IF(ISNUMBER(DATA!Q963),DATA!Q963,"n/a")</f>
        <v>-8.0545400349451898E-3</v>
      </c>
      <c r="I627" s="76">
        <f>+IF(ISNUMBER(DATA!Z963),DATA!Z963,"n/a")</f>
        <v>6767884.7599999998</v>
      </c>
      <c r="J627" s="77">
        <f>+IF(ISNUMBER(DATA!AA963),DATA!AA963,"n/a")</f>
        <v>-7.4971103186583302E-2</v>
      </c>
      <c r="K627" s="76">
        <f>+IF(ISNUMBER(DATA!AJ963),DATA!AJ963,"n/a")</f>
        <v>13386124.140000001</v>
      </c>
      <c r="L627" s="77">
        <f>+IF(ISNUMBER(DATA!AK963),DATA!AK963,"n/a")</f>
        <v>-6.5856541463729504E-2</v>
      </c>
      <c r="R627" s="66"/>
      <c r="S627" s="66"/>
      <c r="T627" s="66"/>
      <c r="U627" s="66"/>
      <c r="V627" s="66"/>
      <c r="W627" s="66"/>
      <c r="X627" s="66"/>
      <c r="Y627" s="66"/>
    </row>
    <row r="628" spans="1:25" x14ac:dyDescent="0.2">
      <c r="A628" s="66" t="s">
        <v>27</v>
      </c>
      <c r="B628" s="66" t="s">
        <v>24</v>
      </c>
      <c r="C628" s="66" t="s">
        <v>0</v>
      </c>
      <c r="D628" s="66" t="s">
        <v>320</v>
      </c>
      <c r="E628" s="76">
        <f>+IF(ISNUMBER(DATA!F964),DATA!F964,"n/a")</f>
        <v>1354132.03</v>
      </c>
      <c r="F628" s="77">
        <f>+IF(ISNUMBER(DATA!G964),DATA!G964,"n/a")</f>
        <v>9.7601301417475597E-2</v>
      </c>
      <c r="G628" s="76">
        <f>+IF(ISNUMBER(DATA!P964),DATA!P964,"n/a")</f>
        <v>4439225.37</v>
      </c>
      <c r="H628" s="77">
        <f>+IF(ISNUMBER(DATA!Q964),DATA!Q964,"n/a")</f>
        <v>0.12802683544039001</v>
      </c>
      <c r="I628" s="76">
        <f>+IF(ISNUMBER(DATA!Z964),DATA!Z964,"n/a")</f>
        <v>8159437.4299999997</v>
      </c>
      <c r="J628" s="77">
        <f>+IF(ISNUMBER(DATA!AA964),DATA!AA964,"n/a")</f>
        <v>0.146788885892119</v>
      </c>
      <c r="K628" s="76">
        <f>+IF(ISNUMBER(DATA!AJ964),DATA!AJ964,"n/a")</f>
        <v>15621240.119999999</v>
      </c>
      <c r="L628" s="77">
        <f>+IF(ISNUMBER(DATA!AK964),DATA!AK964,"n/a")</f>
        <v>0.20189768856891599</v>
      </c>
      <c r="R628" s="66"/>
      <c r="S628" s="66"/>
      <c r="T628" s="66"/>
      <c r="U628" s="66"/>
      <c r="V628" s="66"/>
      <c r="W628" s="66"/>
      <c r="X628" s="66"/>
      <c r="Y628" s="66"/>
    </row>
    <row r="629" spans="1:25" x14ac:dyDescent="0.2">
      <c r="A629" s="66" t="s">
        <v>27</v>
      </c>
      <c r="B629" s="66" t="s">
        <v>24</v>
      </c>
      <c r="C629" s="66" t="s">
        <v>0</v>
      </c>
      <c r="D629" s="66" t="s">
        <v>321</v>
      </c>
      <c r="E629" s="76">
        <f>+IF(ISNUMBER(DATA!F965),DATA!F965,"n/a")</f>
        <v>1060101.25</v>
      </c>
      <c r="F629" s="77">
        <f>+IF(ISNUMBER(DATA!G965),DATA!G965,"n/a")</f>
        <v>0.12199764115118</v>
      </c>
      <c r="G629" s="76">
        <f>+IF(ISNUMBER(DATA!P965),DATA!P965,"n/a")</f>
        <v>3447364.49</v>
      </c>
      <c r="H629" s="77">
        <f>+IF(ISNUMBER(DATA!Q965),DATA!Q965,"n/a")</f>
        <v>5.96501580944915E-2</v>
      </c>
      <c r="I629" s="76">
        <f>+IF(ISNUMBER(DATA!Z965),DATA!Z965,"n/a")</f>
        <v>6379699.8399999999</v>
      </c>
      <c r="J629" s="77">
        <f>+IF(ISNUMBER(DATA!AA965),DATA!AA965,"n/a")</f>
        <v>2.77809850009169E-2</v>
      </c>
      <c r="K629" s="76">
        <f>+IF(ISNUMBER(DATA!AJ965),DATA!AJ965,"n/a")</f>
        <v>12067639.52</v>
      </c>
      <c r="L629" s="77">
        <f>+IF(ISNUMBER(DATA!AK965),DATA!AK965,"n/a")</f>
        <v>3.8353928504436099E-2</v>
      </c>
      <c r="R629" s="66"/>
      <c r="S629" s="66"/>
      <c r="T629" s="66"/>
      <c r="U629" s="66"/>
      <c r="V629" s="66"/>
      <c r="W629" s="66"/>
      <c r="X629" s="66"/>
      <c r="Y629" s="66"/>
    </row>
    <row r="630" spans="1:25" x14ac:dyDescent="0.2">
      <c r="A630" s="66" t="s">
        <v>27</v>
      </c>
      <c r="B630" s="66" t="s">
        <v>24</v>
      </c>
      <c r="C630" s="66" t="s">
        <v>0</v>
      </c>
      <c r="D630" s="66" t="s">
        <v>322</v>
      </c>
      <c r="E630" s="76">
        <f>+IF(ISNUMBER(DATA!F966),DATA!F966,"n/a")</f>
        <v>2125284.7799999998</v>
      </c>
      <c r="F630" s="77">
        <f>+IF(ISNUMBER(DATA!G966),DATA!G966,"n/a")</f>
        <v>5.5315964448413198E-2</v>
      </c>
      <c r="G630" s="76">
        <f>+IF(ISNUMBER(DATA!P966),DATA!P966,"n/a")</f>
        <v>7057126.75</v>
      </c>
      <c r="H630" s="77">
        <f>+IF(ISNUMBER(DATA!Q966),DATA!Q966,"n/a")</f>
        <v>1.17051286737424E-3</v>
      </c>
      <c r="I630" s="76">
        <f>+IF(ISNUMBER(DATA!Z966),DATA!Z966,"n/a")</f>
        <v>12979818.960000001</v>
      </c>
      <c r="J630" s="77">
        <f>+IF(ISNUMBER(DATA!AA966),DATA!AA966,"n/a")</f>
        <v>-6.8588677147359098E-2</v>
      </c>
      <c r="K630" s="76">
        <f>+IF(ISNUMBER(DATA!AJ966),DATA!AJ966,"n/a")</f>
        <v>24876810.870000001</v>
      </c>
      <c r="L630" s="77">
        <f>+IF(ISNUMBER(DATA!AK966),DATA!AK966,"n/a")</f>
        <v>-6.6086017279223294E-2</v>
      </c>
      <c r="R630" s="66"/>
      <c r="S630" s="66"/>
      <c r="T630" s="66"/>
      <c r="U630" s="66"/>
      <c r="V630" s="66"/>
      <c r="W630" s="66"/>
      <c r="X630" s="66"/>
      <c r="Y630" s="66"/>
    </row>
    <row r="631" spans="1:25" x14ac:dyDescent="0.2">
      <c r="A631" s="66" t="s">
        <v>27</v>
      </c>
      <c r="B631" s="66" t="s">
        <v>24</v>
      </c>
      <c r="C631" s="66" t="s">
        <v>0</v>
      </c>
      <c r="D631" s="66" t="s">
        <v>323</v>
      </c>
      <c r="E631" s="76">
        <f>+IF(ISNUMBER(DATA!F967),DATA!F967,"n/a")</f>
        <v>1062312.67</v>
      </c>
      <c r="F631" s="77">
        <f>+IF(ISNUMBER(DATA!G967),DATA!G967,"n/a")</f>
        <v>0.35512051046422299</v>
      </c>
      <c r="G631" s="76">
        <f>+IF(ISNUMBER(DATA!P967),DATA!P967,"n/a")</f>
        <v>3447323.15</v>
      </c>
      <c r="H631" s="77">
        <f>+IF(ISNUMBER(DATA!Q967),DATA!Q967,"n/a")</f>
        <v>0.401885562255139</v>
      </c>
      <c r="I631" s="76">
        <f>+IF(ISNUMBER(DATA!Z967),DATA!Z967,"n/a")</f>
        <v>6547037.8899999997</v>
      </c>
      <c r="J631" s="77">
        <f>+IF(ISNUMBER(DATA!AA967),DATA!AA967,"n/a")</f>
        <v>0.35921500043498</v>
      </c>
      <c r="K631" s="76">
        <f>+IF(ISNUMBER(DATA!AJ967),DATA!AJ967,"n/a")</f>
        <v>11898301.359999999</v>
      </c>
      <c r="L631" s="77">
        <f>+IF(ISNUMBER(DATA!AK967),DATA!AK967,"n/a")</f>
        <v>0.37201072360313298</v>
      </c>
      <c r="R631" s="66"/>
      <c r="S631" s="66"/>
      <c r="T631" s="66"/>
      <c r="U631" s="66"/>
      <c r="V631" s="66"/>
      <c r="W631" s="66"/>
      <c r="X631" s="66"/>
      <c r="Y631" s="66"/>
    </row>
    <row r="632" spans="1:25" x14ac:dyDescent="0.2">
      <c r="A632" s="66" t="s">
        <v>27</v>
      </c>
      <c r="B632" s="66" t="s">
        <v>24</v>
      </c>
      <c r="C632" s="66" t="s">
        <v>0</v>
      </c>
      <c r="D632" s="66" t="s">
        <v>324</v>
      </c>
      <c r="E632" s="76">
        <f>+IF(ISNUMBER(DATA!F968),DATA!F968,"n/a")</f>
        <v>950133.99</v>
      </c>
      <c r="F632" s="77">
        <f>+IF(ISNUMBER(DATA!G968),DATA!G968,"n/a")</f>
        <v>0.14748904779545399</v>
      </c>
      <c r="G632" s="76">
        <f>+IF(ISNUMBER(DATA!P968),DATA!P968,"n/a")</f>
        <v>3050185.75</v>
      </c>
      <c r="H632" s="77">
        <f>+IF(ISNUMBER(DATA!Q968),DATA!Q968,"n/a")</f>
        <v>0.21843973872170999</v>
      </c>
      <c r="I632" s="76">
        <f>+IF(ISNUMBER(DATA!Z968),DATA!Z968,"n/a")</f>
        <v>5657743.1100000003</v>
      </c>
      <c r="J632" s="77">
        <f>+IF(ISNUMBER(DATA!AA968),DATA!AA968,"n/a")</f>
        <v>0.21114979512057899</v>
      </c>
      <c r="K632" s="76">
        <f>+IF(ISNUMBER(DATA!AJ968),DATA!AJ968,"n/a")</f>
        <v>10805623.25</v>
      </c>
      <c r="L632" s="77">
        <f>+IF(ISNUMBER(DATA!AK968),DATA!AK968,"n/a")</f>
        <v>0.22866355916744299</v>
      </c>
      <c r="R632" s="66"/>
      <c r="S632" s="66"/>
      <c r="T632" s="66"/>
      <c r="U632" s="66"/>
      <c r="V632" s="66"/>
      <c r="W632" s="66"/>
      <c r="X632" s="66"/>
      <c r="Y632" s="66"/>
    </row>
    <row r="633" spans="1:25" x14ac:dyDescent="0.2">
      <c r="A633" s="66" t="s">
        <v>27</v>
      </c>
      <c r="B633" s="66" t="s">
        <v>24</v>
      </c>
      <c r="C633" s="66" t="s">
        <v>0</v>
      </c>
      <c r="D633" s="66" t="s">
        <v>325</v>
      </c>
      <c r="E633" s="76">
        <f>+IF(ISNUMBER(DATA!F969),DATA!F969,"n/a")</f>
        <v>1505609.35</v>
      </c>
      <c r="F633" s="77">
        <f>+IF(ISNUMBER(DATA!G969),DATA!G969,"n/a")</f>
        <v>4.30110489111482E-3</v>
      </c>
      <c r="G633" s="76">
        <f>+IF(ISNUMBER(DATA!P969),DATA!P969,"n/a")</f>
        <v>4651676.1500000004</v>
      </c>
      <c r="H633" s="77">
        <f>+IF(ISNUMBER(DATA!Q969),DATA!Q969,"n/a")</f>
        <v>8.75435272141038E-2</v>
      </c>
      <c r="I633" s="76">
        <f>+IF(ISNUMBER(DATA!Z969),DATA!Z969,"n/a")</f>
        <v>8653099.4499999993</v>
      </c>
      <c r="J633" s="77">
        <f>+IF(ISNUMBER(DATA!AA969),DATA!AA969,"n/a")</f>
        <v>8.7543213682721402E-2</v>
      </c>
      <c r="K633" s="76">
        <f>+IF(ISNUMBER(DATA!AJ969),DATA!AJ969,"n/a")</f>
        <v>16176364.550000001</v>
      </c>
      <c r="L633" s="77">
        <f>+IF(ISNUMBER(DATA!AK969),DATA!AK969,"n/a")</f>
        <v>0.134272247444295</v>
      </c>
      <c r="R633" s="66"/>
      <c r="S633" s="66"/>
      <c r="T633" s="66"/>
      <c r="U633" s="66"/>
      <c r="V633" s="66"/>
      <c r="W633" s="66"/>
      <c r="X633" s="66"/>
      <c r="Y633" s="66"/>
    </row>
    <row r="634" spans="1:25" x14ac:dyDescent="0.2">
      <c r="A634" s="66" t="s">
        <v>27</v>
      </c>
      <c r="B634" s="66" t="s">
        <v>24</v>
      </c>
      <c r="C634" s="66" t="s">
        <v>0</v>
      </c>
      <c r="D634" s="66" t="s">
        <v>326</v>
      </c>
      <c r="E634" s="76">
        <f>+IF(ISNUMBER(DATA!F970),DATA!F970,"n/a")</f>
        <v>1615360.98</v>
      </c>
      <c r="F634" s="77">
        <f>+IF(ISNUMBER(DATA!G970),DATA!G970,"n/a")</f>
        <v>0.14856469388959201</v>
      </c>
      <c r="G634" s="76">
        <f>+IF(ISNUMBER(DATA!P970),DATA!P970,"n/a")</f>
        <v>5365656.93</v>
      </c>
      <c r="H634" s="77">
        <f>+IF(ISNUMBER(DATA!Q970),DATA!Q970,"n/a")</f>
        <v>0.18498785215931601</v>
      </c>
      <c r="I634" s="76">
        <f>+IF(ISNUMBER(DATA!Z970),DATA!Z970,"n/a")</f>
        <v>9869168.5099999998</v>
      </c>
      <c r="J634" s="77">
        <f>+IF(ISNUMBER(DATA!AA970),DATA!AA970,"n/a")</f>
        <v>0.14266050946380401</v>
      </c>
      <c r="K634" s="76">
        <f>+IF(ISNUMBER(DATA!AJ970),DATA!AJ970,"n/a")</f>
        <v>18548762.300000001</v>
      </c>
      <c r="L634" s="77">
        <f>+IF(ISNUMBER(DATA!AK970),DATA!AK970,"n/a")</f>
        <v>0.14206876060333501</v>
      </c>
      <c r="R634" s="66"/>
      <c r="S634" s="66"/>
      <c r="T634" s="66"/>
      <c r="U634" s="66"/>
      <c r="V634" s="66"/>
      <c r="W634" s="66"/>
      <c r="X634" s="66"/>
      <c r="Y634" s="66"/>
    </row>
    <row r="635" spans="1:25" x14ac:dyDescent="0.2">
      <c r="A635" s="66" t="s">
        <v>27</v>
      </c>
      <c r="B635" s="66" t="s">
        <v>24</v>
      </c>
      <c r="C635" s="66" t="s">
        <v>0</v>
      </c>
      <c r="D635" s="66" t="s">
        <v>327</v>
      </c>
      <c r="E635" s="76">
        <f>+IF(ISNUMBER(DATA!F971),DATA!F971,"n/a")</f>
        <v>10762564.359999999</v>
      </c>
      <c r="F635" s="77">
        <f>+IF(ISNUMBER(DATA!G971),DATA!G971,"n/a")</f>
        <v>9.3126613108790196E-2</v>
      </c>
      <c r="G635" s="76">
        <f>+IF(ISNUMBER(DATA!P971),DATA!P971,"n/a")</f>
        <v>35080241.939999998</v>
      </c>
      <c r="H635" s="77">
        <f>+IF(ISNUMBER(DATA!Q971),DATA!Q971,"n/a")</f>
        <v>0.10815863338493401</v>
      </c>
      <c r="I635" s="76">
        <f>+IF(ISNUMBER(DATA!Z971),DATA!Z971,"n/a")</f>
        <v>65013890.409999996</v>
      </c>
      <c r="J635" s="77">
        <f>+IF(ISNUMBER(DATA!AA971),DATA!AA971,"n/a")</f>
        <v>7.1844894190588204E-2</v>
      </c>
      <c r="K635" s="76">
        <f>+IF(ISNUMBER(DATA!AJ971),DATA!AJ971,"n/a")</f>
        <v>123380866.97</v>
      </c>
      <c r="L635" s="77">
        <f>+IF(ISNUMBER(DATA!AK971),DATA!AK971,"n/a")</f>
        <v>8.6523559003601397E-2</v>
      </c>
      <c r="R635" s="66"/>
      <c r="S635" s="66"/>
      <c r="T635" s="66"/>
      <c r="U635" s="66"/>
      <c r="V635" s="66"/>
      <c r="W635" s="66"/>
      <c r="X635" s="66"/>
      <c r="Y635" s="66"/>
    </row>
    <row r="636" spans="1:25" x14ac:dyDescent="0.2">
      <c r="E636" s="90"/>
      <c r="F636" s="77"/>
      <c r="G636" s="91"/>
      <c r="H636" s="77"/>
      <c r="I636" s="91"/>
      <c r="J636" s="82"/>
      <c r="K636" s="91"/>
      <c r="L636" s="77"/>
      <c r="R636" s="66"/>
      <c r="S636" s="66"/>
      <c r="T636" s="66"/>
      <c r="U636" s="66"/>
      <c r="V636" s="66"/>
      <c r="W636" s="66"/>
      <c r="X636" s="66"/>
      <c r="Y636" s="66"/>
    </row>
    <row r="637" spans="1:25" x14ac:dyDescent="0.2">
      <c r="A637" s="66" t="s">
        <v>27</v>
      </c>
      <c r="B637" s="66" t="s">
        <v>24</v>
      </c>
      <c r="C637" s="66" t="s">
        <v>9</v>
      </c>
      <c r="D637" s="66" t="s">
        <v>319</v>
      </c>
      <c r="E637" s="86">
        <f>+IF(ISNUMBER(DATA!H963),DATA!H963,"n/a")</f>
        <v>217298.13</v>
      </c>
      <c r="F637" s="77">
        <f>+IF(ISNUMBER(DATA!I963),DATA!I963,"n/a")</f>
        <v>-1.4195077910335E-2</v>
      </c>
      <c r="G637" s="86">
        <f>+IF(ISNUMBER(DATA!R963),DATA!R963,"n/a")</f>
        <v>714937.61</v>
      </c>
      <c r="H637" s="77">
        <f>+IF(ISNUMBER(DATA!S963),DATA!S963,"n/a")</f>
        <v>7.3110251345046501E-3</v>
      </c>
      <c r="I637" s="86">
        <f>+IF(ISNUMBER(DATA!AB963),DATA!AB963,"n/a")</f>
        <v>1340220.97</v>
      </c>
      <c r="J637" s="77">
        <f>+IF(ISNUMBER(DATA!AC963),DATA!AC963,"n/a")</f>
        <v>-8.7331290786117594E-2</v>
      </c>
      <c r="K637" s="86">
        <f>+IF(ISNUMBER(DATA!AL963),DATA!AL963,"n/a")</f>
        <v>2654448.79</v>
      </c>
      <c r="L637" s="77">
        <f>+IF(ISNUMBER(DATA!AM963),DATA!AM963,"n/a")</f>
        <v>-8.0572972761629794E-2</v>
      </c>
      <c r="R637" s="66"/>
      <c r="S637" s="66"/>
      <c r="T637" s="66"/>
      <c r="U637" s="66"/>
      <c r="V637" s="66"/>
      <c r="W637" s="66"/>
      <c r="X637" s="66"/>
      <c r="Y637" s="66"/>
    </row>
    <row r="638" spans="1:25" x14ac:dyDescent="0.2">
      <c r="A638" s="66" t="s">
        <v>27</v>
      </c>
      <c r="B638" s="66" t="s">
        <v>24</v>
      </c>
      <c r="C638" s="66" t="s">
        <v>9</v>
      </c>
      <c r="D638" s="66" t="s">
        <v>320</v>
      </c>
      <c r="E638" s="86">
        <f>+IF(ISNUMBER(DATA!H964),DATA!H964,"n/a")</f>
        <v>332020.87</v>
      </c>
      <c r="F638" s="77">
        <f>+IF(ISNUMBER(DATA!I964),DATA!I964,"n/a")</f>
        <v>8.1288575272673594E-2</v>
      </c>
      <c r="G638" s="86">
        <f>+IF(ISNUMBER(DATA!R964),DATA!R964,"n/a")</f>
        <v>1082785.28</v>
      </c>
      <c r="H638" s="77">
        <f>+IF(ISNUMBER(DATA!S964),DATA!S964,"n/a")</f>
        <v>0.12105480639990999</v>
      </c>
      <c r="I638" s="86">
        <f>+IF(ISNUMBER(DATA!AB964),DATA!AB964,"n/a")</f>
        <v>1990065.02</v>
      </c>
      <c r="J638" s="77">
        <f>+IF(ISNUMBER(DATA!AC964),DATA!AC964,"n/a")</f>
        <v>0.14976900970880599</v>
      </c>
      <c r="K638" s="86">
        <f>+IF(ISNUMBER(DATA!AL964),DATA!AL964,"n/a")</f>
        <v>3781244.73</v>
      </c>
      <c r="L638" s="77">
        <f>+IF(ISNUMBER(DATA!AM964),DATA!AM964,"n/a")</f>
        <v>0.199194534041337</v>
      </c>
      <c r="R638" s="66"/>
      <c r="S638" s="66"/>
      <c r="T638" s="66"/>
      <c r="U638" s="66"/>
      <c r="V638" s="66"/>
      <c r="W638" s="66"/>
      <c r="X638" s="66"/>
      <c r="Y638" s="66"/>
    </row>
    <row r="639" spans="1:25" x14ac:dyDescent="0.2">
      <c r="A639" s="66" t="s">
        <v>27</v>
      </c>
      <c r="B639" s="66" t="s">
        <v>24</v>
      </c>
      <c r="C639" s="66" t="s">
        <v>9</v>
      </c>
      <c r="D639" s="66" t="s">
        <v>321</v>
      </c>
      <c r="E639" s="86">
        <f>+IF(ISNUMBER(DATA!H965),DATA!H965,"n/a")</f>
        <v>243158.08</v>
      </c>
      <c r="F639" s="77">
        <f>+IF(ISNUMBER(DATA!I965),DATA!I965,"n/a")</f>
        <v>0.101809476714757</v>
      </c>
      <c r="G639" s="86">
        <f>+IF(ISNUMBER(DATA!R965),DATA!R965,"n/a")</f>
        <v>789247.86</v>
      </c>
      <c r="H639" s="77">
        <f>+IF(ISNUMBER(DATA!S965),DATA!S965,"n/a")</f>
        <v>3.0330411703916899E-2</v>
      </c>
      <c r="I639" s="86">
        <f>+IF(ISNUMBER(DATA!AB965),DATA!AB965,"n/a")</f>
        <v>1462350.84</v>
      </c>
      <c r="J639" s="77">
        <f>+IF(ISNUMBER(DATA!AC965),DATA!AC965,"n/a")</f>
        <v>-3.3966819476814801E-3</v>
      </c>
      <c r="K639" s="86">
        <f>+IF(ISNUMBER(DATA!AL965),DATA!AL965,"n/a")</f>
        <v>2770018.4</v>
      </c>
      <c r="L639" s="77">
        <f>+IF(ISNUMBER(DATA!AM965),DATA!AM965,"n/a")</f>
        <v>1.5348209486013399E-2</v>
      </c>
      <c r="R639" s="66"/>
      <c r="S639" s="66"/>
      <c r="T639" s="66"/>
      <c r="U639" s="66"/>
      <c r="V639" s="66"/>
      <c r="W639" s="66"/>
      <c r="X639" s="66"/>
      <c r="Y639" s="66"/>
    </row>
    <row r="640" spans="1:25" x14ac:dyDescent="0.2">
      <c r="A640" s="66" t="s">
        <v>27</v>
      </c>
      <c r="B640" s="66" t="s">
        <v>24</v>
      </c>
      <c r="C640" s="66" t="s">
        <v>9</v>
      </c>
      <c r="D640" s="66" t="s">
        <v>322</v>
      </c>
      <c r="E640" s="86">
        <f>+IF(ISNUMBER(DATA!H966),DATA!H966,"n/a")</f>
        <v>553013.09</v>
      </c>
      <c r="F640" s="77">
        <f>+IF(ISNUMBER(DATA!I966),DATA!I966,"n/a")</f>
        <v>6.4250620624713099E-3</v>
      </c>
      <c r="G640" s="86">
        <f>+IF(ISNUMBER(DATA!R966),DATA!R966,"n/a")</f>
        <v>1844164.46</v>
      </c>
      <c r="H640" s="77">
        <f>+IF(ISNUMBER(DATA!S966),DATA!S966,"n/a")</f>
        <v>2.5960242912813E-2</v>
      </c>
      <c r="I640" s="86">
        <f>+IF(ISNUMBER(DATA!AB966),DATA!AB966,"n/a")</f>
        <v>3400144.06</v>
      </c>
      <c r="J640" s="77">
        <f>+IF(ISNUMBER(DATA!AC966),DATA!AC966,"n/a")</f>
        <v>-4.0960418943090403E-2</v>
      </c>
      <c r="K640" s="86">
        <f>+IF(ISNUMBER(DATA!AL966),DATA!AL966,"n/a")</f>
        <v>6524201.1399999997</v>
      </c>
      <c r="L640" s="77">
        <f>+IF(ISNUMBER(DATA!AM966),DATA!AM966,"n/a")</f>
        <v>-3.2849658382389402E-2</v>
      </c>
      <c r="R640" s="66"/>
      <c r="S640" s="66"/>
      <c r="T640" s="66"/>
      <c r="U640" s="66"/>
      <c r="V640" s="66"/>
      <c r="W640" s="66"/>
      <c r="X640" s="66"/>
      <c r="Y640" s="66"/>
    </row>
    <row r="641" spans="1:25" x14ac:dyDescent="0.2">
      <c r="A641" s="66" t="s">
        <v>27</v>
      </c>
      <c r="B641" s="66" t="s">
        <v>24</v>
      </c>
      <c r="C641" s="66" t="s">
        <v>9</v>
      </c>
      <c r="D641" s="66" t="s">
        <v>323</v>
      </c>
      <c r="E641" s="86">
        <f>+IF(ISNUMBER(DATA!H967),DATA!H967,"n/a")</f>
        <v>245540.66</v>
      </c>
      <c r="F641" s="77">
        <f>+IF(ISNUMBER(DATA!I967),DATA!I967,"n/a")</f>
        <v>0.295497801104953</v>
      </c>
      <c r="G641" s="86">
        <f>+IF(ISNUMBER(DATA!R967),DATA!R967,"n/a")</f>
        <v>783802.61</v>
      </c>
      <c r="H641" s="77">
        <f>+IF(ISNUMBER(DATA!S967),DATA!S967,"n/a")</f>
        <v>0.34144001617253</v>
      </c>
      <c r="I641" s="86">
        <f>+IF(ISNUMBER(DATA!AB967),DATA!AB967,"n/a")</f>
        <v>1512666.26</v>
      </c>
      <c r="J641" s="77">
        <f>+IF(ISNUMBER(DATA!AC967),DATA!AC967,"n/a")</f>
        <v>0.29535997393979402</v>
      </c>
      <c r="K641" s="86">
        <f>+IF(ISNUMBER(DATA!AL967),DATA!AL967,"n/a")</f>
        <v>2736957.67</v>
      </c>
      <c r="L641" s="77">
        <f>+IF(ISNUMBER(DATA!AM967),DATA!AM967,"n/a")</f>
        <v>0.32355392074748002</v>
      </c>
      <c r="R641" s="66"/>
      <c r="S641" s="66"/>
      <c r="T641" s="66"/>
      <c r="U641" s="66"/>
      <c r="V641" s="66"/>
      <c r="W641" s="66"/>
      <c r="X641" s="66"/>
      <c r="Y641" s="66"/>
    </row>
    <row r="642" spans="1:25" x14ac:dyDescent="0.2">
      <c r="A642" s="66" t="s">
        <v>27</v>
      </c>
      <c r="B642" s="66" t="s">
        <v>24</v>
      </c>
      <c r="C642" s="66" t="s">
        <v>9</v>
      </c>
      <c r="D642" s="66" t="s">
        <v>324</v>
      </c>
      <c r="E642" s="86">
        <f>+IF(ISNUMBER(DATA!H968),DATA!H968,"n/a")</f>
        <v>210747.5</v>
      </c>
      <c r="F642" s="77">
        <f>+IF(ISNUMBER(DATA!I968),DATA!I968,"n/a")</f>
        <v>0.10123612674226</v>
      </c>
      <c r="G642" s="86">
        <f>+IF(ISNUMBER(DATA!R968),DATA!R968,"n/a")</f>
        <v>676869.86</v>
      </c>
      <c r="H642" s="77">
        <f>+IF(ISNUMBER(DATA!S968),DATA!S968,"n/a")</f>
        <v>0.17091939169681</v>
      </c>
      <c r="I642" s="86">
        <f>+IF(ISNUMBER(DATA!AB968),DATA!AB968,"n/a")</f>
        <v>1263738.29</v>
      </c>
      <c r="J642" s="77">
        <f>+IF(ISNUMBER(DATA!AC968),DATA!AC968,"n/a")</f>
        <v>0.20976081885603601</v>
      </c>
      <c r="K642" s="86">
        <f>+IF(ISNUMBER(DATA!AL968),DATA!AL968,"n/a")</f>
        <v>2441195.61</v>
      </c>
      <c r="L642" s="77">
        <f>+IF(ISNUMBER(DATA!AM968),DATA!AM968,"n/a")</f>
        <v>0.29110645171211103</v>
      </c>
      <c r="R642" s="66"/>
      <c r="S642" s="66"/>
      <c r="T642" s="66"/>
      <c r="U642" s="66"/>
      <c r="V642" s="66"/>
      <c r="W642" s="66"/>
      <c r="X642" s="66"/>
      <c r="Y642" s="66"/>
    </row>
    <row r="643" spans="1:25" x14ac:dyDescent="0.2">
      <c r="A643" s="66" t="s">
        <v>27</v>
      </c>
      <c r="B643" s="66" t="s">
        <v>24</v>
      </c>
      <c r="C643" s="66" t="s">
        <v>9</v>
      </c>
      <c r="D643" s="66" t="s">
        <v>325</v>
      </c>
      <c r="E643" s="86">
        <f>+IF(ISNUMBER(DATA!H969),DATA!H969,"n/a")</f>
        <v>353997.15</v>
      </c>
      <c r="F643" s="77">
        <f>+IF(ISNUMBER(DATA!I969),DATA!I969,"n/a")</f>
        <v>-2.0422214527297698E-3</v>
      </c>
      <c r="G643" s="86">
        <f>+IF(ISNUMBER(DATA!R969),DATA!R969,"n/a")</f>
        <v>1074123.06</v>
      </c>
      <c r="H643" s="77">
        <f>+IF(ISNUMBER(DATA!S969),DATA!S969,"n/a")</f>
        <v>5.8567370152908201E-2</v>
      </c>
      <c r="I643" s="86">
        <f>+IF(ISNUMBER(DATA!AB969),DATA!AB969,"n/a")</f>
        <v>2038190.86</v>
      </c>
      <c r="J643" s="77">
        <f>+IF(ISNUMBER(DATA!AC969),DATA!AC969,"n/a")</f>
        <v>7.4760885986605505E-2</v>
      </c>
      <c r="K643" s="86">
        <f>+IF(ISNUMBER(DATA!AL969),DATA!AL969,"n/a")</f>
        <v>3818399.29</v>
      </c>
      <c r="L643" s="77">
        <f>+IF(ISNUMBER(DATA!AM969),DATA!AM969,"n/a")</f>
        <v>0.13424515087458</v>
      </c>
      <c r="R643" s="66"/>
      <c r="S643" s="66"/>
      <c r="T643" s="66"/>
      <c r="U643" s="66"/>
      <c r="V643" s="66"/>
      <c r="W643" s="66"/>
      <c r="X643" s="66"/>
      <c r="Y643" s="66"/>
    </row>
    <row r="644" spans="1:25" x14ac:dyDescent="0.2">
      <c r="A644" s="66" t="s">
        <v>27</v>
      </c>
      <c r="B644" s="66" t="s">
        <v>24</v>
      </c>
      <c r="C644" s="66" t="s">
        <v>9</v>
      </c>
      <c r="D644" s="66" t="s">
        <v>326</v>
      </c>
      <c r="E644" s="86">
        <f>+IF(ISNUMBER(DATA!H970),DATA!H970,"n/a")</f>
        <v>404378.83</v>
      </c>
      <c r="F644" s="77">
        <f>+IF(ISNUMBER(DATA!I970),DATA!I970,"n/a")</f>
        <v>0.13041615161876999</v>
      </c>
      <c r="G644" s="86">
        <f>+IF(ISNUMBER(DATA!R970),DATA!R970,"n/a")</f>
        <v>1343897</v>
      </c>
      <c r="H644" s="77">
        <f>+IF(ISNUMBER(DATA!S970),DATA!S970,"n/a")</f>
        <v>0.165077270526232</v>
      </c>
      <c r="I644" s="86">
        <f>+IF(ISNUMBER(DATA!AB970),DATA!AB970,"n/a")</f>
        <v>2484197.2799999998</v>
      </c>
      <c r="J644" s="77">
        <f>+IF(ISNUMBER(DATA!AC970),DATA!AC970,"n/a")</f>
        <v>0.140615307304676</v>
      </c>
      <c r="K644" s="86">
        <f>+IF(ISNUMBER(DATA!AL970),DATA!AL970,"n/a")</f>
        <v>4703119.99</v>
      </c>
      <c r="L644" s="77">
        <f>+IF(ISNUMBER(DATA!AM970),DATA!AM970,"n/a")</f>
        <v>0.20322127555311501</v>
      </c>
      <c r="R644" s="66"/>
      <c r="S644" s="66"/>
      <c r="T644" s="66"/>
      <c r="U644" s="66"/>
      <c r="V644" s="66"/>
      <c r="W644" s="66"/>
      <c r="X644" s="66"/>
      <c r="Y644" s="66"/>
    </row>
    <row r="645" spans="1:25" x14ac:dyDescent="0.2">
      <c r="A645" s="66" t="s">
        <v>27</v>
      </c>
      <c r="B645" s="66" t="s">
        <v>24</v>
      </c>
      <c r="C645" s="66" t="s">
        <v>9</v>
      </c>
      <c r="D645" s="66" t="s">
        <v>327</v>
      </c>
      <c r="E645" s="86">
        <f>+IF(ISNUMBER(DATA!H971),DATA!H971,"n/a")</f>
        <v>2560154.39</v>
      </c>
      <c r="F645" s="77">
        <f>+IF(ISNUMBER(DATA!I971),DATA!I971,"n/a")</f>
        <v>7.0739832381521803E-2</v>
      </c>
      <c r="G645" s="86">
        <f>+IF(ISNUMBER(DATA!R971),DATA!R971,"n/a")</f>
        <v>8309827.6500000004</v>
      </c>
      <c r="H645" s="77">
        <f>+IF(ISNUMBER(DATA!S971),DATA!S971,"n/a")</f>
        <v>9.7779185618144498E-2</v>
      </c>
      <c r="I645" s="86">
        <f>+IF(ISNUMBER(DATA!AB971),DATA!AB971,"n/a")</f>
        <v>15491573.23</v>
      </c>
      <c r="J645" s="77">
        <f>+IF(ISNUMBER(DATA!AC971),DATA!AC971,"n/a")</f>
        <v>6.8477580568832797E-2</v>
      </c>
      <c r="K645" s="86">
        <f>+IF(ISNUMBER(DATA!AL971),DATA!AL971,"n/a")</f>
        <v>29429585.100000001</v>
      </c>
      <c r="L645" s="77">
        <f>+IF(ISNUMBER(DATA!AM971),DATA!AM971,"n/a")</f>
        <v>0.100250733891045</v>
      </c>
      <c r="R645" s="66"/>
      <c r="S645" s="66"/>
      <c r="T645" s="66"/>
      <c r="U645" s="66"/>
      <c r="V645" s="66"/>
      <c r="W645" s="66"/>
      <c r="X645" s="66"/>
      <c r="Y645" s="66"/>
    </row>
    <row r="646" spans="1:25" x14ac:dyDescent="0.2">
      <c r="E646" s="90"/>
      <c r="F646" s="77"/>
      <c r="G646" s="91"/>
      <c r="H646" s="77"/>
      <c r="I646" s="91"/>
      <c r="J646" s="82"/>
      <c r="K646" s="91"/>
      <c r="L646" s="77"/>
      <c r="R646" s="66"/>
      <c r="S646" s="66"/>
      <c r="T646" s="66"/>
      <c r="U646" s="66"/>
      <c r="V646" s="66"/>
      <c r="W646" s="66"/>
      <c r="X646" s="66"/>
      <c r="Y646" s="66"/>
    </row>
    <row r="647" spans="1:25" x14ac:dyDescent="0.2">
      <c r="A647" s="66" t="s">
        <v>27</v>
      </c>
      <c r="B647" s="66" t="s">
        <v>24</v>
      </c>
      <c r="C647" s="66" t="s">
        <v>25</v>
      </c>
      <c r="D647" s="66" t="s">
        <v>319</v>
      </c>
      <c r="E647" s="86">
        <f>+IF(ISNUMBER(DATA!J963),DATA!J963,"n/a")</f>
        <v>436163.22</v>
      </c>
      <c r="F647" s="77">
        <f>+IF(ISNUMBER(DATA!K963),DATA!K963,"n/a")</f>
        <v>-2.5443346715811301E-2</v>
      </c>
      <c r="G647" s="86">
        <f>+IF(ISNUMBER(DATA!T963),DATA!T963,"n/a")</f>
        <v>1433066.39</v>
      </c>
      <c r="H647" s="77">
        <f>+IF(ISNUMBER(DATA!U963),DATA!U963,"n/a")</f>
        <v>-3.5376321472655502E-3</v>
      </c>
      <c r="I647" s="86">
        <f>+IF(ISNUMBER(DATA!AD963),DATA!AD963,"n/a")</f>
        <v>2701564</v>
      </c>
      <c r="J647" s="77">
        <f>+IF(ISNUMBER(DATA!AE963),DATA!AE963,"n/a")</f>
        <v>-7.7526934901001196E-2</v>
      </c>
      <c r="K647" s="86">
        <f>+IF(ISNUMBER(DATA!AN963),DATA!AN963,"n/a")</f>
        <v>5407653.8899999997</v>
      </c>
      <c r="L647" s="77">
        <f>+IF(ISNUMBER(DATA!AO963),DATA!AO963,"n/a")</f>
        <v>-6.1616058806455001E-2</v>
      </c>
      <c r="R647" s="66"/>
      <c r="S647" s="66"/>
      <c r="T647" s="66"/>
      <c r="U647" s="66"/>
      <c r="V647" s="66"/>
      <c r="W647" s="66"/>
      <c r="X647" s="66"/>
      <c r="Y647" s="66"/>
    </row>
    <row r="648" spans="1:25" x14ac:dyDescent="0.2">
      <c r="A648" s="66" t="s">
        <v>27</v>
      </c>
      <c r="B648" s="66" t="s">
        <v>24</v>
      </c>
      <c r="C648" s="66" t="s">
        <v>25</v>
      </c>
      <c r="D648" s="66" t="s">
        <v>320</v>
      </c>
      <c r="E648" s="86">
        <f>+IF(ISNUMBER(DATA!J964),DATA!J964,"n/a")</f>
        <v>538066.06000000006</v>
      </c>
      <c r="F648" s="77">
        <f>+IF(ISNUMBER(DATA!K964),DATA!K964,"n/a")</f>
        <v>8.0471878518946605E-2</v>
      </c>
      <c r="G648" s="86">
        <f>+IF(ISNUMBER(DATA!T964),DATA!T964,"n/a")</f>
        <v>1759290.31</v>
      </c>
      <c r="H648" s="77">
        <f>+IF(ISNUMBER(DATA!U964),DATA!U964,"n/a")</f>
        <v>0.123648399467311</v>
      </c>
      <c r="I648" s="86">
        <f>+IF(ISNUMBER(DATA!AD964),DATA!AD964,"n/a")</f>
        <v>3301873.1</v>
      </c>
      <c r="J648" s="77">
        <f>+IF(ISNUMBER(DATA!AE964),DATA!AE964,"n/a")</f>
        <v>0.160818097710447</v>
      </c>
      <c r="K648" s="86">
        <f>+IF(ISNUMBER(DATA!AN964),DATA!AN964,"n/a")</f>
        <v>6302088.3899999997</v>
      </c>
      <c r="L648" s="77">
        <f>+IF(ISNUMBER(DATA!AO964),DATA!AO964,"n/a")</f>
        <v>0.190944058753787</v>
      </c>
      <c r="R648" s="66"/>
      <c r="S648" s="66"/>
      <c r="T648" s="66"/>
      <c r="U648" s="66"/>
      <c r="V648" s="66"/>
      <c r="W648" s="66"/>
      <c r="X648" s="66"/>
      <c r="Y648" s="66"/>
    </row>
    <row r="649" spans="1:25" x14ac:dyDescent="0.2">
      <c r="A649" s="66" t="s">
        <v>27</v>
      </c>
      <c r="B649" s="66" t="s">
        <v>24</v>
      </c>
      <c r="C649" s="66" t="s">
        <v>25</v>
      </c>
      <c r="D649" s="66" t="s">
        <v>321</v>
      </c>
      <c r="E649" s="86">
        <f>+IF(ISNUMBER(DATA!J965),DATA!J965,"n/a")</f>
        <v>390214.58</v>
      </c>
      <c r="F649" s="77">
        <f>+IF(ISNUMBER(DATA!K965),DATA!K965,"n/a")</f>
        <v>0.114556376436691</v>
      </c>
      <c r="G649" s="86">
        <f>+IF(ISNUMBER(DATA!T965),DATA!T965,"n/a")</f>
        <v>1268862.72</v>
      </c>
      <c r="H649" s="77">
        <f>+IF(ISNUMBER(DATA!U965),DATA!U965,"n/a")</f>
        <v>8.62406463943193E-3</v>
      </c>
      <c r="I649" s="86">
        <f>+IF(ISNUMBER(DATA!AD965),DATA!AD965,"n/a")</f>
        <v>2381391.9700000002</v>
      </c>
      <c r="J649" s="77">
        <f>+IF(ISNUMBER(DATA!AE965),DATA!AE965,"n/a")</f>
        <v>-2.67149699511843E-2</v>
      </c>
      <c r="K649" s="86">
        <f>+IF(ISNUMBER(DATA!AN965),DATA!AN965,"n/a")</f>
        <v>4524015.67</v>
      </c>
      <c r="L649" s="77">
        <f>+IF(ISNUMBER(DATA!AO965),DATA!AO965,"n/a")</f>
        <v>-2.9108971987291898E-2</v>
      </c>
      <c r="R649" s="66"/>
      <c r="S649" s="66"/>
      <c r="T649" s="66"/>
      <c r="U649" s="66"/>
      <c r="V649" s="66"/>
      <c r="W649" s="66"/>
      <c r="X649" s="66"/>
      <c r="Y649" s="66"/>
    </row>
    <row r="650" spans="1:25" x14ac:dyDescent="0.2">
      <c r="A650" s="66" t="s">
        <v>27</v>
      </c>
      <c r="B650" s="66" t="s">
        <v>24</v>
      </c>
      <c r="C650" s="66" t="s">
        <v>25</v>
      </c>
      <c r="D650" s="66" t="s">
        <v>322</v>
      </c>
      <c r="E650" s="86">
        <f>+IF(ISNUMBER(DATA!J966),DATA!J966,"n/a")</f>
        <v>778504.58</v>
      </c>
      <c r="F650" s="77">
        <f>+IF(ISNUMBER(DATA!K966),DATA!K966,"n/a")</f>
        <v>3.1489801610641E-3</v>
      </c>
      <c r="G650" s="86">
        <f>+IF(ISNUMBER(DATA!T966),DATA!T966,"n/a")</f>
        <v>2589290.56</v>
      </c>
      <c r="H650" s="77">
        <f>+IF(ISNUMBER(DATA!U966),DATA!U966,"n/a")</f>
        <v>-5.73633498701933E-2</v>
      </c>
      <c r="I650" s="86">
        <f>+IF(ISNUMBER(DATA!AD966),DATA!AD966,"n/a")</f>
        <v>4802656.0999999996</v>
      </c>
      <c r="J650" s="77">
        <f>+IF(ISNUMBER(DATA!AE966),DATA!AE966,"n/a")</f>
        <v>-0.13966092001292801</v>
      </c>
      <c r="K650" s="86">
        <f>+IF(ISNUMBER(DATA!AN966),DATA!AN966,"n/a")</f>
        <v>9198312.9000000004</v>
      </c>
      <c r="L650" s="77">
        <f>+IF(ISNUMBER(DATA!AO966),DATA!AO966,"n/a")</f>
        <v>-0.149069389488593</v>
      </c>
      <c r="R650" s="66"/>
      <c r="S650" s="66"/>
      <c r="T650" s="66"/>
      <c r="U650" s="66"/>
      <c r="V650" s="66"/>
      <c r="W650" s="66"/>
      <c r="X650" s="66"/>
      <c r="Y650" s="66"/>
    </row>
    <row r="651" spans="1:25" x14ac:dyDescent="0.2">
      <c r="A651" s="66" t="s">
        <v>27</v>
      </c>
      <c r="B651" s="66" t="s">
        <v>24</v>
      </c>
      <c r="C651" s="66" t="s">
        <v>25</v>
      </c>
      <c r="D651" s="66" t="s">
        <v>323</v>
      </c>
      <c r="E651" s="86">
        <f>+IF(ISNUMBER(DATA!J967),DATA!J967,"n/a")</f>
        <v>428882.37</v>
      </c>
      <c r="F651" s="77">
        <f>+IF(ISNUMBER(DATA!K967),DATA!K967,"n/a")</f>
        <v>0.33477768502315097</v>
      </c>
      <c r="G651" s="86">
        <f>+IF(ISNUMBER(DATA!T967),DATA!T967,"n/a")</f>
        <v>1357397.67</v>
      </c>
      <c r="H651" s="77">
        <f>+IF(ISNUMBER(DATA!U967),DATA!U967,"n/a")</f>
        <v>0.374158153321833</v>
      </c>
      <c r="I651" s="86">
        <f>+IF(ISNUMBER(DATA!AD967),DATA!AD967,"n/a")</f>
        <v>2675259.17</v>
      </c>
      <c r="J651" s="77">
        <f>+IF(ISNUMBER(DATA!AE967),DATA!AE967,"n/a")</f>
        <v>0.31702176352973899</v>
      </c>
      <c r="K651" s="86">
        <f>+IF(ISNUMBER(DATA!AN967),DATA!AN967,"n/a")</f>
        <v>4881729.0999999996</v>
      </c>
      <c r="L651" s="77">
        <f>+IF(ISNUMBER(DATA!AO967),DATA!AO967,"n/a")</f>
        <v>0.35668676173364799</v>
      </c>
      <c r="R651" s="66"/>
      <c r="S651" s="66"/>
      <c r="T651" s="66"/>
      <c r="U651" s="66"/>
      <c r="V651" s="66"/>
      <c r="W651" s="66"/>
      <c r="X651" s="66"/>
      <c r="Y651" s="66"/>
    </row>
    <row r="652" spans="1:25" x14ac:dyDescent="0.2">
      <c r="A652" s="66" t="s">
        <v>27</v>
      </c>
      <c r="B652" s="66" t="s">
        <v>24</v>
      </c>
      <c r="C652" s="66" t="s">
        <v>25</v>
      </c>
      <c r="D652" s="66" t="s">
        <v>324</v>
      </c>
      <c r="E652" s="86">
        <f>+IF(ISNUMBER(DATA!J968),DATA!J968,"n/a")</f>
        <v>311567.21000000002</v>
      </c>
      <c r="F652" s="77">
        <f>+IF(ISNUMBER(DATA!K968),DATA!K968,"n/a")</f>
        <v>8.9278722654819495E-2</v>
      </c>
      <c r="G652" s="86">
        <f>+IF(ISNUMBER(DATA!T968),DATA!T968,"n/a")</f>
        <v>993885.28</v>
      </c>
      <c r="H652" s="77">
        <f>+IF(ISNUMBER(DATA!U968),DATA!U968,"n/a")</f>
        <v>0.14553917970296301</v>
      </c>
      <c r="I652" s="86">
        <f>+IF(ISNUMBER(DATA!AD968),DATA!AD968,"n/a")</f>
        <v>1870928.66</v>
      </c>
      <c r="J652" s="77">
        <f>+IF(ISNUMBER(DATA!AE968),DATA!AE968,"n/a")</f>
        <v>0.13728564790172099</v>
      </c>
      <c r="K652" s="86">
        <f>+IF(ISNUMBER(DATA!AN968),DATA!AN968,"n/a")</f>
        <v>3637744.55</v>
      </c>
      <c r="L652" s="77">
        <f>+IF(ISNUMBER(DATA!AO968),DATA!AO968,"n/a")</f>
        <v>0.153059947225577</v>
      </c>
      <c r="R652" s="66"/>
      <c r="S652" s="66"/>
      <c r="T652" s="66"/>
      <c r="U652" s="66"/>
      <c r="V652" s="66"/>
      <c r="W652" s="66"/>
      <c r="X652" s="66"/>
      <c r="Y652" s="66"/>
    </row>
    <row r="653" spans="1:25" x14ac:dyDescent="0.2">
      <c r="A653" s="66" t="s">
        <v>27</v>
      </c>
      <c r="B653" s="66" t="s">
        <v>24</v>
      </c>
      <c r="C653" s="66" t="s">
        <v>25</v>
      </c>
      <c r="D653" s="66" t="s">
        <v>325</v>
      </c>
      <c r="E653" s="86">
        <f>+IF(ISNUMBER(DATA!J969),DATA!J969,"n/a")</f>
        <v>615058.47</v>
      </c>
      <c r="F653" s="77">
        <f>+IF(ISNUMBER(DATA!K969),DATA!K969,"n/a")</f>
        <v>-3.4684036684358002E-2</v>
      </c>
      <c r="G653" s="86">
        <f>+IF(ISNUMBER(DATA!T969),DATA!T969,"n/a")</f>
        <v>1857472.97</v>
      </c>
      <c r="H653" s="77">
        <f>+IF(ISNUMBER(DATA!U969),DATA!U969,"n/a")</f>
        <v>3.4507281990193102E-2</v>
      </c>
      <c r="I653" s="86">
        <f>+IF(ISNUMBER(DATA!AD969),DATA!AD969,"n/a")</f>
        <v>3583044.25</v>
      </c>
      <c r="J653" s="77">
        <f>+IF(ISNUMBER(DATA!AE969),DATA!AE969,"n/a")</f>
        <v>6.17897018736107E-2</v>
      </c>
      <c r="K653" s="86">
        <f>+IF(ISNUMBER(DATA!AN969),DATA!AN969,"n/a")</f>
        <v>6722496.0700000003</v>
      </c>
      <c r="L653" s="77">
        <f>+IF(ISNUMBER(DATA!AO969),DATA!AO969,"n/a")</f>
        <v>9.0533418499190096E-2</v>
      </c>
      <c r="R653" s="66"/>
      <c r="S653" s="66"/>
      <c r="T653" s="66"/>
      <c r="U653" s="66"/>
      <c r="V653" s="66"/>
      <c r="W653" s="66"/>
      <c r="X653" s="66"/>
      <c r="Y653" s="66"/>
    </row>
    <row r="654" spans="1:25" x14ac:dyDescent="0.2">
      <c r="A654" s="66" t="s">
        <v>27</v>
      </c>
      <c r="B654" s="66" t="s">
        <v>24</v>
      </c>
      <c r="C654" s="66" t="s">
        <v>25</v>
      </c>
      <c r="D654" s="66" t="s">
        <v>326</v>
      </c>
      <c r="E654" s="86">
        <f>+IF(ISNUMBER(DATA!J970),DATA!J970,"n/a")</f>
        <v>730551.28</v>
      </c>
      <c r="F654" s="77">
        <f>+IF(ISNUMBER(DATA!K970),DATA!K970,"n/a")</f>
        <v>0.10359482600967899</v>
      </c>
      <c r="G654" s="86">
        <f>+IF(ISNUMBER(DATA!T970),DATA!T970,"n/a")</f>
        <v>2398279.34</v>
      </c>
      <c r="H654" s="77">
        <f>+IF(ISNUMBER(DATA!U970),DATA!U970,"n/a")</f>
        <v>0.12192561349704401</v>
      </c>
      <c r="I654" s="86">
        <f>+IF(ISNUMBER(DATA!AD970),DATA!AD970,"n/a")</f>
        <v>4484247.8</v>
      </c>
      <c r="J654" s="77">
        <f>+IF(ISNUMBER(DATA!AE970),DATA!AE970,"n/a")</f>
        <v>9.7383116423139404E-2</v>
      </c>
      <c r="K654" s="86">
        <f>+IF(ISNUMBER(DATA!AN970),DATA!AN970,"n/a")</f>
        <v>8613062.0800000001</v>
      </c>
      <c r="L654" s="77">
        <f>+IF(ISNUMBER(DATA!AO970),DATA!AO970,"n/a")</f>
        <v>0.152882534516603</v>
      </c>
      <c r="R654" s="66"/>
      <c r="S654" s="66"/>
      <c r="T654" s="66"/>
      <c r="U654" s="66"/>
      <c r="V654" s="66"/>
      <c r="W654" s="66"/>
      <c r="X654" s="66"/>
      <c r="Y654" s="66"/>
    </row>
    <row r="655" spans="1:25" x14ac:dyDescent="0.2">
      <c r="A655" s="66" t="s">
        <v>27</v>
      </c>
      <c r="B655" s="66" t="s">
        <v>24</v>
      </c>
      <c r="C655" s="66" t="s">
        <v>25</v>
      </c>
      <c r="D655" s="66" t="s">
        <v>327</v>
      </c>
      <c r="E655" s="86">
        <f>+IF(ISNUMBER(DATA!J971),DATA!J971,"n/a")</f>
        <v>4229007.71</v>
      </c>
      <c r="F655" s="77">
        <f>+IF(ISNUMBER(DATA!K971),DATA!K971,"n/a")</f>
        <v>6.3049103671886306E-2</v>
      </c>
      <c r="G655" s="86">
        <f>+IF(ISNUMBER(DATA!T971),DATA!T971,"n/a")</f>
        <v>13657544.9</v>
      </c>
      <c r="H655" s="77">
        <f>+IF(ISNUMBER(DATA!U971),DATA!U971,"n/a")</f>
        <v>6.7220920615067098E-2</v>
      </c>
      <c r="I655" s="86">
        <f>+IF(ISNUMBER(DATA!AD971),DATA!AD971,"n/a")</f>
        <v>25800964.649999999</v>
      </c>
      <c r="J655" s="77">
        <f>+IF(ISNUMBER(DATA!AE971),DATA!AE971,"n/a")</f>
        <v>3.4550215699985697E-2</v>
      </c>
      <c r="K655" s="86">
        <f>+IF(ISNUMBER(DATA!AN971),DATA!AN971,"n/a")</f>
        <v>49287102.549999997</v>
      </c>
      <c r="L655" s="77">
        <f>+IF(ISNUMBER(DATA!AO971),DATA!AO971,"n/a")</f>
        <v>5.0624269540192203E-2</v>
      </c>
      <c r="R655" s="66"/>
      <c r="S655" s="66"/>
      <c r="T655" s="66"/>
      <c r="U655" s="66"/>
      <c r="V655" s="66"/>
      <c r="W655" s="66"/>
      <c r="X655" s="66"/>
      <c r="Y655" s="66"/>
    </row>
    <row r="656" spans="1:25" x14ac:dyDescent="0.2">
      <c r="E656" s="90"/>
      <c r="F656" s="77"/>
      <c r="G656" s="91"/>
      <c r="H656" s="77"/>
      <c r="I656" s="91"/>
      <c r="J656" s="82"/>
      <c r="K656" s="91"/>
      <c r="L656" s="77"/>
      <c r="R656" s="66"/>
      <c r="S656" s="66"/>
      <c r="T656" s="66"/>
      <c r="U656" s="66"/>
      <c r="V656" s="66"/>
      <c r="W656" s="66"/>
      <c r="X656" s="66"/>
      <c r="Y656" s="66"/>
    </row>
    <row r="657" spans="1:25" x14ac:dyDescent="0.2">
      <c r="A657" s="66" t="s">
        <v>27</v>
      </c>
      <c r="B657" s="66" t="s">
        <v>24</v>
      </c>
      <c r="C657" s="66" t="s">
        <v>10</v>
      </c>
      <c r="D657" s="66" t="s">
        <v>319</v>
      </c>
      <c r="E657" s="87">
        <f>+IF(ISNUMBER(DATA!L963),DATA!L963,"n/a")</f>
        <v>5.0144438886795797</v>
      </c>
      <c r="F657" s="77">
        <f>+IF(ISNUMBER(DATA!M963),DATA!M963,"n/a")</f>
        <v>-2.67658263005119E-2</v>
      </c>
      <c r="G657" s="87">
        <f>+IF(ISNUMBER(DATA!V963),DATA!V963,"n/a")</f>
        <v>5.0657333721749502</v>
      </c>
      <c r="H657" s="77">
        <f>+IF(ISNUMBER(DATA!W963),DATA!W963,"n/a")</f>
        <v>-1.5254042481465099E-2</v>
      </c>
      <c r="I657" s="87">
        <f>+IF(ISNUMBER(DATA!AF963),DATA!AF963,"n/a")</f>
        <v>5.0498275370217502</v>
      </c>
      <c r="J657" s="77">
        <f>+IF(ISNUMBER(DATA!AG963),DATA!AG963,"n/a")</f>
        <v>1.3542907163082801E-2</v>
      </c>
      <c r="K657" s="87">
        <f>+IF(ISNUMBER(DATA!AP963),DATA!AP963,"n/a")</f>
        <v>5.0429016338265802</v>
      </c>
      <c r="L657" s="77">
        <f>+IF(ISNUMBER(DATA!AQ963),DATA!AQ963,"n/a")</f>
        <v>1.6006089512185798E-2</v>
      </c>
      <c r="R657" s="66"/>
      <c r="S657" s="66"/>
      <c r="T657" s="66"/>
      <c r="U657" s="66"/>
      <c r="V657" s="66"/>
      <c r="W657" s="66"/>
      <c r="X657" s="66"/>
      <c r="Y657" s="66"/>
    </row>
    <row r="658" spans="1:25" x14ac:dyDescent="0.2">
      <c r="A658" s="66" t="s">
        <v>27</v>
      </c>
      <c r="B658" s="66" t="s">
        <v>24</v>
      </c>
      <c r="C658" s="66" t="s">
        <v>10</v>
      </c>
      <c r="D658" s="66" t="s">
        <v>320</v>
      </c>
      <c r="E658" s="87">
        <f>+IF(ISNUMBER(DATA!L964),DATA!L964,"n/a")</f>
        <v>4.0784545561849797</v>
      </c>
      <c r="F658" s="77">
        <f>+IF(ISNUMBER(DATA!M964),DATA!M964,"n/a")</f>
        <v>1.50863761236802E-2</v>
      </c>
      <c r="G658" s="87">
        <f>+IF(ISNUMBER(DATA!V964),DATA!V964,"n/a")</f>
        <v>4.0998205756916102</v>
      </c>
      <c r="H658" s="77">
        <f>+IF(ISNUMBER(DATA!W964),DATA!W964,"n/a")</f>
        <v>6.2191687691610801E-3</v>
      </c>
      <c r="I658" s="87">
        <f>+IF(ISNUMBER(DATA!AF964),DATA!AF964,"n/a")</f>
        <v>4.1000858504613102</v>
      </c>
      <c r="J658" s="77">
        <f>+IF(ISNUMBER(DATA!AG964),DATA!AG964,"n/a")</f>
        <v>-2.59193263300993E-3</v>
      </c>
      <c r="K658" s="87">
        <f>+IF(ISNUMBER(DATA!AP964),DATA!AP964,"n/a")</f>
        <v>4.1312428143205597</v>
      </c>
      <c r="L658" s="77">
        <f>+IF(ISNUMBER(DATA!AQ964),DATA!AQ964,"n/a")</f>
        <v>2.2541418017221599E-3</v>
      </c>
      <c r="R658" s="66"/>
      <c r="S658" s="66"/>
      <c r="T658" s="66"/>
      <c r="U658" s="66"/>
      <c r="V658" s="66"/>
      <c r="W658" s="66"/>
      <c r="X658" s="66"/>
      <c r="Y658" s="66"/>
    </row>
    <row r="659" spans="1:25" x14ac:dyDescent="0.2">
      <c r="A659" s="66" t="s">
        <v>27</v>
      </c>
      <c r="B659" s="66" t="s">
        <v>24</v>
      </c>
      <c r="C659" s="66" t="s">
        <v>10</v>
      </c>
      <c r="D659" s="66" t="s">
        <v>321</v>
      </c>
      <c r="E659" s="87">
        <f>+IF(ISNUMBER(DATA!L965),DATA!L965,"n/a")</f>
        <v>4.3597204337194997</v>
      </c>
      <c r="F659" s="77">
        <f>+IF(ISNUMBER(DATA!M965),DATA!M965,"n/a")</f>
        <v>1.83227362471215E-2</v>
      </c>
      <c r="G659" s="87">
        <f>+IF(ISNUMBER(DATA!V965),DATA!V965,"n/a")</f>
        <v>4.3679111020966204</v>
      </c>
      <c r="H659" s="77">
        <f>+IF(ISNUMBER(DATA!W965),DATA!W965,"n/a")</f>
        <v>2.84566446428451E-2</v>
      </c>
      <c r="I659" s="87">
        <f>+IF(ISNUMBER(DATA!AF965),DATA!AF965,"n/a")</f>
        <v>4.3626328685939697</v>
      </c>
      <c r="J659" s="77">
        <f>+IF(ISNUMBER(DATA!AG965),DATA!AG965,"n/a")</f>
        <v>3.1283928503799997E-2</v>
      </c>
      <c r="K659" s="87">
        <f>+IF(ISNUMBER(DATA!AP965),DATA!AP965,"n/a")</f>
        <v>4.3565196245627797</v>
      </c>
      <c r="L659" s="77">
        <f>+IF(ISNUMBER(DATA!AQ965),DATA!AQ965,"n/a")</f>
        <v>2.26579599033012E-2</v>
      </c>
      <c r="R659" s="66"/>
      <c r="S659" s="66"/>
      <c r="T659" s="66"/>
      <c r="U659" s="66"/>
      <c r="V659" s="66"/>
      <c r="W659" s="66"/>
      <c r="X659" s="66"/>
      <c r="Y659" s="66"/>
    </row>
    <row r="660" spans="1:25" x14ac:dyDescent="0.2">
      <c r="A660" s="66" t="s">
        <v>27</v>
      </c>
      <c r="B660" s="66" t="s">
        <v>24</v>
      </c>
      <c r="C660" s="66" t="s">
        <v>10</v>
      </c>
      <c r="D660" s="66" t="s">
        <v>322</v>
      </c>
      <c r="E660" s="87">
        <f>+IF(ISNUMBER(DATA!L966),DATA!L966,"n/a")</f>
        <v>3.8431003143162501</v>
      </c>
      <c r="F660" s="77">
        <f>+IF(ISNUMBER(DATA!M966),DATA!M966,"n/a")</f>
        <v>4.8578780704993198E-2</v>
      </c>
      <c r="G660" s="87">
        <f>+IF(ISNUMBER(DATA!V966),DATA!V966,"n/a")</f>
        <v>3.8267339508321299</v>
      </c>
      <c r="H660" s="77">
        <f>+IF(ISNUMBER(DATA!W966),DATA!W966,"n/a")</f>
        <v>-2.4162466544569002E-2</v>
      </c>
      <c r="I660" s="87">
        <f>+IF(ISNUMBER(DATA!AF966),DATA!AF966,"n/a")</f>
        <v>3.8174320649225701</v>
      </c>
      <c r="J660" s="77">
        <f>+IF(ISNUMBER(DATA!AG966),DATA!AG966,"n/a")</f>
        <v>-2.8808256457800101E-2</v>
      </c>
      <c r="K660" s="87">
        <f>+IF(ISNUMBER(DATA!AP966),DATA!AP966,"n/a")</f>
        <v>3.8130048930404401</v>
      </c>
      <c r="L660" s="77">
        <f>+IF(ISNUMBER(DATA!AQ966),DATA!AQ966,"n/a")</f>
        <v>-3.4365245470775803E-2</v>
      </c>
      <c r="R660" s="66"/>
      <c r="S660" s="66"/>
      <c r="T660" s="66"/>
      <c r="U660" s="66"/>
      <c r="V660" s="66"/>
      <c r="W660" s="66"/>
      <c r="X660" s="66"/>
      <c r="Y660" s="66"/>
    </row>
    <row r="661" spans="1:25" x14ac:dyDescent="0.2">
      <c r="A661" s="66" t="s">
        <v>27</v>
      </c>
      <c r="B661" s="66" t="s">
        <v>24</v>
      </c>
      <c r="C661" s="66" t="s">
        <v>10</v>
      </c>
      <c r="D661" s="66" t="s">
        <v>323</v>
      </c>
      <c r="E661" s="87">
        <f>+IF(ISNUMBER(DATA!L967),DATA!L967,"n/a")</f>
        <v>4.3264226381080801</v>
      </c>
      <c r="F661" s="77">
        <f>+IF(ISNUMBER(DATA!M967),DATA!M967,"n/a")</f>
        <v>4.6023010852211999E-2</v>
      </c>
      <c r="G661" s="87">
        <f>+IF(ISNUMBER(DATA!V967),DATA!V967,"n/a")</f>
        <v>4.3982032032273999</v>
      </c>
      <c r="H661" s="77">
        <f>+IF(ISNUMBER(DATA!W967),DATA!W967,"n/a")</f>
        <v>4.5060193041709599E-2</v>
      </c>
      <c r="I661" s="87">
        <f>+IF(ISNUMBER(DATA!AF967),DATA!AF967,"n/a")</f>
        <v>4.3281443257682</v>
      </c>
      <c r="J661" s="77">
        <f>+IF(ISNUMBER(DATA!AG967),DATA!AG967,"n/a")</f>
        <v>4.9295198076078101E-2</v>
      </c>
      <c r="K661" s="87">
        <f>+IF(ISNUMBER(DATA!AP967),DATA!AP967,"n/a")</f>
        <v>4.3472727000560401</v>
      </c>
      <c r="L661" s="77">
        <f>+IF(ISNUMBER(DATA!AQ967),DATA!AQ967,"n/a")</f>
        <v>3.6611128640899902E-2</v>
      </c>
      <c r="R661" s="66"/>
      <c r="S661" s="66"/>
      <c r="T661" s="66"/>
      <c r="U661" s="66"/>
      <c r="V661" s="66"/>
      <c r="W661" s="66"/>
      <c r="X661" s="66"/>
      <c r="Y661" s="66"/>
    </row>
    <row r="662" spans="1:25" x14ac:dyDescent="0.2">
      <c r="A662" s="66" t="s">
        <v>27</v>
      </c>
      <c r="B662" s="66" t="s">
        <v>24</v>
      </c>
      <c r="C662" s="66" t="s">
        <v>10</v>
      </c>
      <c r="D662" s="66" t="s">
        <v>324</v>
      </c>
      <c r="E662" s="87">
        <f>+IF(ISNUMBER(DATA!L968),DATA!L968,"n/a")</f>
        <v>4.5083998149444202</v>
      </c>
      <c r="F662" s="77">
        <f>+IF(ISNUMBER(DATA!M968),DATA!M968,"n/a")</f>
        <v>4.2000911457583903E-2</v>
      </c>
      <c r="G662" s="87">
        <f>+IF(ISNUMBER(DATA!V968),DATA!V968,"n/a")</f>
        <v>4.5063104892866699</v>
      </c>
      <c r="H662" s="77">
        <f>+IF(ISNUMBER(DATA!W968),DATA!W968,"n/a")</f>
        <v>4.0583790277857697E-2</v>
      </c>
      <c r="I662" s="87">
        <f>+IF(ISNUMBER(DATA!AF968),DATA!AF968,"n/a")</f>
        <v>4.4769895434599798</v>
      </c>
      <c r="J662" s="77">
        <f>+IF(ISNUMBER(DATA!AG968),DATA!AG968,"n/a")</f>
        <v>1.14814122171395E-3</v>
      </c>
      <c r="K662" s="87">
        <f>+IF(ISNUMBER(DATA!AP968),DATA!AP968,"n/a")</f>
        <v>4.4263651817725496</v>
      </c>
      <c r="L662" s="77">
        <f>+IF(ISNUMBER(DATA!AQ968),DATA!AQ968,"n/a")</f>
        <v>-4.8363860673040701E-2</v>
      </c>
      <c r="R662" s="66"/>
      <c r="S662" s="66"/>
      <c r="T662" s="66"/>
      <c r="U662" s="66"/>
      <c r="V662" s="66"/>
      <c r="W662" s="66"/>
      <c r="X662" s="66"/>
      <c r="Y662" s="66"/>
    </row>
    <row r="663" spans="1:25" x14ac:dyDescent="0.2">
      <c r="A663" s="66" t="s">
        <v>27</v>
      </c>
      <c r="B663" s="66" t="s">
        <v>24</v>
      </c>
      <c r="C663" s="66" t="s">
        <v>10</v>
      </c>
      <c r="D663" s="66" t="s">
        <v>325</v>
      </c>
      <c r="E663" s="87">
        <f>+IF(ISNUMBER(DATA!L969),DATA!L969,"n/a")</f>
        <v>4.2531679986689204</v>
      </c>
      <c r="F663" s="77">
        <f>+IF(ISNUMBER(DATA!M969),DATA!M969,"n/a")</f>
        <v>6.3563073310361198E-3</v>
      </c>
      <c r="G663" s="87">
        <f>+IF(ISNUMBER(DATA!V969),DATA!V969,"n/a")</f>
        <v>4.3306733867160396</v>
      </c>
      <c r="H663" s="77">
        <f>+IF(ISNUMBER(DATA!W969),DATA!W969,"n/a")</f>
        <v>2.73729928563827E-2</v>
      </c>
      <c r="I663" s="87">
        <f>+IF(ISNUMBER(DATA!AF969),DATA!AF969,"n/a")</f>
        <v>4.2454804502459602</v>
      </c>
      <c r="J663" s="77">
        <f>+IF(ISNUMBER(DATA!AG969),DATA!AG969,"n/a")</f>
        <v>1.18931828118979E-2</v>
      </c>
      <c r="K663" s="87">
        <f>+IF(ISNUMBER(DATA!AP969),DATA!AP969,"n/a")</f>
        <v>4.2364256122622503</v>
      </c>
      <c r="L663" s="77">
        <f>+IF(ISNUMBER(DATA!AQ969),DATA!AQ969,"n/a")</f>
        <v>2.3889517794754899E-5</v>
      </c>
      <c r="R663" s="66"/>
      <c r="S663" s="66"/>
      <c r="T663" s="66"/>
      <c r="U663" s="66"/>
      <c r="V663" s="66"/>
      <c r="W663" s="66"/>
      <c r="X663" s="66"/>
      <c r="Y663" s="66"/>
    </row>
    <row r="664" spans="1:25" x14ac:dyDescent="0.2">
      <c r="A664" s="66" t="s">
        <v>27</v>
      </c>
      <c r="B664" s="66" t="s">
        <v>24</v>
      </c>
      <c r="C664" s="66" t="s">
        <v>10</v>
      </c>
      <c r="D664" s="66" t="s">
        <v>326</v>
      </c>
      <c r="E664" s="87">
        <f>+IF(ISNUMBER(DATA!L970),DATA!L970,"n/a")</f>
        <v>3.9946724708610502</v>
      </c>
      <c r="F664" s="77">
        <f>+IF(ISNUMBER(DATA!M970),DATA!M970,"n/a")</f>
        <v>1.6054744303532001E-2</v>
      </c>
      <c r="G664" s="87">
        <f>+IF(ISNUMBER(DATA!V970),DATA!V970,"n/a")</f>
        <v>3.99261024468393</v>
      </c>
      <c r="H664" s="77">
        <f>+IF(ISNUMBER(DATA!W970),DATA!W970,"n/a")</f>
        <v>1.7089494522617599E-2</v>
      </c>
      <c r="I664" s="87">
        <f>+IF(ISNUMBER(DATA!AF970),DATA!AF970,"n/a")</f>
        <v>3.9727796940507099</v>
      </c>
      <c r="J664" s="77">
        <f>+IF(ISNUMBER(DATA!AG970),DATA!AG970,"n/a")</f>
        <v>1.7930691847024901E-3</v>
      </c>
      <c r="K664" s="87">
        <f>+IF(ISNUMBER(DATA!AP970),DATA!AP970,"n/a")</f>
        <v>3.94392708232817</v>
      </c>
      <c r="L664" s="77">
        <f>+IF(ISNUMBER(DATA!AQ970),DATA!AQ970,"n/a")</f>
        <v>-5.0823997374604898E-2</v>
      </c>
      <c r="R664" s="66"/>
      <c r="S664" s="66"/>
      <c r="T664" s="66"/>
      <c r="U664" s="66"/>
      <c r="V664" s="66"/>
      <c r="W664" s="66"/>
      <c r="X664" s="66"/>
      <c r="Y664" s="66"/>
    </row>
    <row r="665" spans="1:25" x14ac:dyDescent="0.2">
      <c r="A665" s="66" t="s">
        <v>27</v>
      </c>
      <c r="B665" s="66" t="s">
        <v>24</v>
      </c>
      <c r="C665" s="66" t="s">
        <v>10</v>
      </c>
      <c r="D665" s="66" t="s">
        <v>327</v>
      </c>
      <c r="E665" s="87">
        <f>+IF(ISNUMBER(DATA!L971),DATA!L971,"n/a")</f>
        <v>4.2038731734456096</v>
      </c>
      <c r="F665" s="77">
        <f>+IF(ISNUMBER(DATA!M971),DATA!M971,"n/a")</f>
        <v>2.0907768675679301E-2</v>
      </c>
      <c r="G665" s="87">
        <f>+IF(ISNUMBER(DATA!V971),DATA!V971,"n/a")</f>
        <v>4.2215366452275296</v>
      </c>
      <c r="H665" s="77">
        <f>+IF(ISNUMBER(DATA!W971),DATA!W971,"n/a")</f>
        <v>9.4549504151368695E-3</v>
      </c>
      <c r="I665" s="87">
        <f>+IF(ISNUMBER(DATA!AF971),DATA!AF971,"n/a")</f>
        <v>4.1967261455471903</v>
      </c>
      <c r="J665" s="77">
        <f>+IF(ISNUMBER(DATA!AG971),DATA!AG971,"n/a")</f>
        <v>3.1515061083102602E-3</v>
      </c>
      <c r="K665" s="87">
        <f>+IF(ISNUMBER(DATA!AP971),DATA!AP971,"n/a")</f>
        <v>4.1924093238405904</v>
      </c>
      <c r="L665" s="77">
        <f>+IF(ISNUMBER(DATA!AQ971),DATA!AQ971,"n/a")</f>
        <v>-1.24764060269217E-2</v>
      </c>
      <c r="R665" s="66"/>
      <c r="S665" s="66"/>
      <c r="T665" s="66"/>
      <c r="U665" s="66"/>
      <c r="V665" s="66"/>
      <c r="W665" s="66"/>
      <c r="X665" s="66"/>
      <c r="Y665" s="66"/>
    </row>
    <row r="666" spans="1:25" x14ac:dyDescent="0.2">
      <c r="E666" s="90"/>
      <c r="F666" s="77"/>
      <c r="G666" s="91"/>
      <c r="H666" s="77"/>
      <c r="I666" s="91"/>
      <c r="J666" s="82"/>
      <c r="K666" s="91"/>
      <c r="L666" s="77"/>
      <c r="R666" s="66"/>
      <c r="S666" s="66"/>
      <c r="T666" s="66"/>
      <c r="U666" s="66"/>
      <c r="V666" s="66"/>
      <c r="W666" s="66"/>
      <c r="X666" s="66"/>
      <c r="Y666" s="66"/>
    </row>
    <row r="667" spans="1:25" x14ac:dyDescent="0.2">
      <c r="A667" s="66" t="s">
        <v>27</v>
      </c>
      <c r="B667" s="66" t="s">
        <v>24</v>
      </c>
      <c r="C667" s="66" t="s">
        <v>26</v>
      </c>
      <c r="D667" s="66" t="s">
        <v>319</v>
      </c>
      <c r="E667" s="87">
        <f>+IF(ISNUMBER(DATA!N963),DATA!N963,"n/a")</f>
        <v>2.4982144986915702</v>
      </c>
      <c r="F667" s="77">
        <f>+IF(ISNUMBER(DATA!O963),DATA!O963,"n/a")</f>
        <v>-1.5532821467436E-2</v>
      </c>
      <c r="G667" s="87">
        <f>+IF(ISNUMBER(DATA!X963),DATA!X963,"n/a")</f>
        <v>2.5272264671562099</v>
      </c>
      <c r="H667" s="77">
        <f>+IF(ISNUMBER(DATA!Y963),DATA!Y963,"n/a")</f>
        <v>-4.5329437753009903E-3</v>
      </c>
      <c r="I667" s="87">
        <f>+IF(ISNUMBER(DATA!AH963),DATA!AH963,"n/a")</f>
        <v>2.5051728406212099</v>
      </c>
      <c r="J667" s="77">
        <f>+IF(ISNUMBER(DATA!AI963),DATA!AI963,"n/a")</f>
        <v>2.77063018001889E-3</v>
      </c>
      <c r="K667" s="87">
        <f>+IF(ISNUMBER(DATA!AR963),DATA!AR963,"n/a")</f>
        <v>2.4754032732668101</v>
      </c>
      <c r="L667" s="77">
        <f>+IF(ISNUMBER(DATA!AS963),DATA!AS963,"n/a")</f>
        <v>-4.5189207435508798E-3</v>
      </c>
      <c r="R667" s="66"/>
      <c r="S667" s="66"/>
      <c r="T667" s="66"/>
      <c r="U667" s="66"/>
      <c r="V667" s="66"/>
      <c r="W667" s="66"/>
      <c r="X667" s="66"/>
      <c r="Y667" s="66"/>
    </row>
    <row r="668" spans="1:25" x14ac:dyDescent="0.2">
      <c r="A668" s="66" t="s">
        <v>27</v>
      </c>
      <c r="B668" s="66" t="s">
        <v>24</v>
      </c>
      <c r="C668" s="66" t="s">
        <v>26</v>
      </c>
      <c r="D668" s="66" t="s">
        <v>320</v>
      </c>
      <c r="E668" s="87">
        <f>+IF(ISNUMBER(DATA!N964),DATA!N964,"n/a")</f>
        <v>2.5166650169311899</v>
      </c>
      <c r="F668" s="77">
        <f>+IF(ISNUMBER(DATA!O964),DATA!O964,"n/a")</f>
        <v>1.58536499089722E-2</v>
      </c>
      <c r="G668" s="87">
        <f>+IF(ISNUMBER(DATA!X964),DATA!X964,"n/a")</f>
        <v>2.5233046216232502</v>
      </c>
      <c r="H668" s="77">
        <f>+IF(ISNUMBER(DATA!Y964),DATA!Y964,"n/a")</f>
        <v>3.8966245803888698E-3</v>
      </c>
      <c r="I668" s="87">
        <f>+IF(ISNUMBER(DATA!AH964),DATA!AH964,"n/a")</f>
        <v>2.4711541548946898</v>
      </c>
      <c r="J668" s="77">
        <f>+IF(ISNUMBER(DATA!AI964),DATA!AI964,"n/a")</f>
        <v>-1.2085624652130599E-2</v>
      </c>
      <c r="K668" s="87">
        <f>+IF(ISNUMBER(DATA!AR964),DATA!AR964,"n/a")</f>
        <v>2.47874024502535</v>
      </c>
      <c r="L668" s="77">
        <f>+IF(ISNUMBER(DATA!AS964),DATA!AS964,"n/a")</f>
        <v>9.19743436697734E-3</v>
      </c>
      <c r="R668" s="66"/>
      <c r="S668" s="66"/>
      <c r="T668" s="66"/>
      <c r="U668" s="66"/>
      <c r="V668" s="66"/>
      <c r="W668" s="66"/>
      <c r="X668" s="66"/>
      <c r="Y668" s="66"/>
    </row>
    <row r="669" spans="1:25" x14ac:dyDescent="0.2">
      <c r="A669" s="66" t="s">
        <v>27</v>
      </c>
      <c r="B669" s="66" t="s">
        <v>24</v>
      </c>
      <c r="C669" s="66" t="s">
        <v>26</v>
      </c>
      <c r="D669" s="66" t="s">
        <v>321</v>
      </c>
      <c r="E669" s="87">
        <f>+IF(ISNUMBER(DATA!N965),DATA!N965,"n/a")</f>
        <v>2.7167135835877798</v>
      </c>
      <c r="F669" s="77">
        <f>+IF(ISNUMBER(DATA!O965),DATA!O965,"n/a")</f>
        <v>6.6764363578263103E-3</v>
      </c>
      <c r="G669" s="87">
        <f>+IF(ISNUMBER(DATA!X965),DATA!X965,"n/a")</f>
        <v>2.7168931955066</v>
      </c>
      <c r="H669" s="77">
        <f>+IF(ISNUMBER(DATA!Y965),DATA!Y965,"n/a")</f>
        <v>5.0589803717701998E-2</v>
      </c>
      <c r="I669" s="87">
        <f>+IF(ISNUMBER(DATA!AH965),DATA!AH965,"n/a")</f>
        <v>2.6789793198135299</v>
      </c>
      <c r="J669" s="77">
        <f>+IF(ISNUMBER(DATA!AI965),DATA!AI965,"n/a")</f>
        <v>5.5991773498630701E-2</v>
      </c>
      <c r="K669" s="87">
        <f>+IF(ISNUMBER(DATA!AR965),DATA!AR965,"n/a")</f>
        <v>2.6674619188487498</v>
      </c>
      <c r="L669" s="77">
        <f>+IF(ISNUMBER(DATA!AS965),DATA!AS965,"n/a")</f>
        <v>6.9485553522742993E-2</v>
      </c>
      <c r="R669" s="66"/>
      <c r="S669" s="66"/>
      <c r="T669" s="66"/>
      <c r="U669" s="66"/>
      <c r="V669" s="66"/>
      <c r="W669" s="66"/>
      <c r="X669" s="66"/>
      <c r="Y669" s="66"/>
    </row>
    <row r="670" spans="1:25" x14ac:dyDescent="0.2">
      <c r="A670" s="66" t="s">
        <v>27</v>
      </c>
      <c r="B670" s="66" t="s">
        <v>24</v>
      </c>
      <c r="C670" s="66" t="s">
        <v>26</v>
      </c>
      <c r="D670" s="66" t="s">
        <v>322</v>
      </c>
      <c r="E670" s="87">
        <f>+IF(ISNUMBER(DATA!N966),DATA!N966,"n/a")</f>
        <v>2.7299579663359199</v>
      </c>
      <c r="F670" s="77">
        <f>+IF(ISNUMBER(DATA!O966),DATA!O966,"n/a")</f>
        <v>5.2003227156721302E-2</v>
      </c>
      <c r="G670" s="87">
        <f>+IF(ISNUMBER(DATA!X966),DATA!X966,"n/a")</f>
        <v>2.7255059200463001</v>
      </c>
      <c r="H670" s="77">
        <f>+IF(ISNUMBER(DATA!Y966),DATA!Y966,"n/a")</f>
        <v>6.2095891062062002E-2</v>
      </c>
      <c r="I670" s="87">
        <f>+IF(ISNUMBER(DATA!AH966),DATA!AH966,"n/a")</f>
        <v>2.7026334365269302</v>
      </c>
      <c r="J670" s="77">
        <f>+IF(ISNUMBER(DATA!AI966),DATA!AI966,"n/a")</f>
        <v>8.2609571643121396E-2</v>
      </c>
      <c r="K670" s="87">
        <f>+IF(ISNUMBER(DATA!AR966),DATA!AR966,"n/a")</f>
        <v>2.7044971333819299</v>
      </c>
      <c r="L670" s="77">
        <f>+IF(ISNUMBER(DATA!AS966),DATA!AS966,"n/a")</f>
        <v>9.75207275238303E-2</v>
      </c>
      <c r="R670" s="66"/>
      <c r="S670" s="66"/>
      <c r="T670" s="66"/>
      <c r="U670" s="66"/>
      <c r="V670" s="66"/>
      <c r="W670" s="66"/>
      <c r="X670" s="66"/>
      <c r="Y670" s="66"/>
    </row>
    <row r="671" spans="1:25" x14ac:dyDescent="0.2">
      <c r="A671" s="66" t="s">
        <v>27</v>
      </c>
      <c r="B671" s="66" t="s">
        <v>24</v>
      </c>
      <c r="C671" s="66" t="s">
        <v>26</v>
      </c>
      <c r="D671" s="66" t="s">
        <v>323</v>
      </c>
      <c r="E671" s="87">
        <f>+IF(ISNUMBER(DATA!N967),DATA!N967,"n/a")</f>
        <v>2.4769324745150998</v>
      </c>
      <c r="F671" s="77">
        <f>+IF(ISNUMBER(DATA!O967),DATA!O967,"n/a")</f>
        <v>1.5240609480761501E-2</v>
      </c>
      <c r="G671" s="87">
        <f>+IF(ISNUMBER(DATA!X967),DATA!X967,"n/a")</f>
        <v>2.5396560095760301</v>
      </c>
      <c r="H671" s="77">
        <f>+IF(ISNUMBER(DATA!Y967),DATA!Y967,"n/a")</f>
        <v>2.0177742180751999E-2</v>
      </c>
      <c r="I671" s="87">
        <f>+IF(ISNUMBER(DATA!AH967),DATA!AH967,"n/a")</f>
        <v>2.4472536954242101</v>
      </c>
      <c r="J671" s="77">
        <f>+IF(ISNUMBER(DATA!AI967),DATA!AI967,"n/a")</f>
        <v>3.20368562415849E-2</v>
      </c>
      <c r="K671" s="87">
        <f>+IF(ISNUMBER(DATA!AR967),DATA!AR967,"n/a")</f>
        <v>2.4373129102964799</v>
      </c>
      <c r="L671" s="77">
        <f>+IF(ISNUMBER(DATA!AS967),DATA!AS967,"n/a")</f>
        <v>1.1295136284741001E-2</v>
      </c>
      <c r="R671" s="66"/>
      <c r="S671" s="66"/>
      <c r="T671" s="66"/>
      <c r="U671" s="66"/>
      <c r="V671" s="66"/>
      <c r="W671" s="66"/>
      <c r="X671" s="66"/>
      <c r="Y671" s="66"/>
    </row>
    <row r="672" spans="1:25" x14ac:dyDescent="0.2">
      <c r="A672" s="66" t="s">
        <v>27</v>
      </c>
      <c r="B672" s="66" t="s">
        <v>24</v>
      </c>
      <c r="C672" s="66" t="s">
        <v>26</v>
      </c>
      <c r="D672" s="66" t="s">
        <v>324</v>
      </c>
      <c r="E672" s="87">
        <f>+IF(ISNUMBER(DATA!N968),DATA!N968,"n/a")</f>
        <v>3.0495313996617299</v>
      </c>
      <c r="F672" s="77">
        <f>+IF(ISNUMBER(DATA!O968),DATA!O968,"n/a")</f>
        <v>5.3439330017172097E-2</v>
      </c>
      <c r="G672" s="87">
        <f>+IF(ISNUMBER(DATA!X968),DATA!X968,"n/a")</f>
        <v>3.0689515292952101</v>
      </c>
      <c r="H672" s="77">
        <f>+IF(ISNUMBER(DATA!Y968),DATA!Y968,"n/a")</f>
        <v>6.3638643103984094E-2</v>
      </c>
      <c r="I672" s="87">
        <f>+IF(ISNUMBER(DATA!AH968),DATA!AH968,"n/a")</f>
        <v>3.0240293128012699</v>
      </c>
      <c r="J672" s="77">
        <f>+IF(ISNUMBER(DATA!AI968),DATA!AI968,"n/a")</f>
        <v>6.4947752884366994E-2</v>
      </c>
      <c r="K672" s="87">
        <f>+IF(ISNUMBER(DATA!AR968),DATA!AR968,"n/a")</f>
        <v>2.9704183736595802</v>
      </c>
      <c r="L672" s="77">
        <f>+IF(ISNUMBER(DATA!AS968),DATA!AS968,"n/a")</f>
        <v>6.5567806880968194E-2</v>
      </c>
      <c r="R672" s="66"/>
      <c r="S672" s="66"/>
      <c r="T672" s="66"/>
      <c r="U672" s="66"/>
      <c r="V672" s="66"/>
      <c r="W672" s="66"/>
      <c r="X672" s="66"/>
      <c r="Y672" s="66"/>
    </row>
    <row r="673" spans="1:25" x14ac:dyDescent="0.2">
      <c r="A673" s="66" t="s">
        <v>27</v>
      </c>
      <c r="B673" s="66" t="s">
        <v>24</v>
      </c>
      <c r="C673" s="66" t="s">
        <v>26</v>
      </c>
      <c r="D673" s="66" t="s">
        <v>325</v>
      </c>
      <c r="E673" s="87">
        <f>+IF(ISNUMBER(DATA!N969),DATA!N969,"n/a")</f>
        <v>2.4479125537446902</v>
      </c>
      <c r="F673" s="77">
        <f>+IF(ISNUMBER(DATA!O969),DATA!O969,"n/a")</f>
        <v>4.0385887167521603E-2</v>
      </c>
      <c r="G673" s="87">
        <f>+IF(ISNUMBER(DATA!X969),DATA!X969,"n/a")</f>
        <v>2.5043035484925502</v>
      </c>
      <c r="H673" s="77">
        <f>+IF(ISNUMBER(DATA!Y969),DATA!Y969,"n/a")</f>
        <v>5.12671550478399E-2</v>
      </c>
      <c r="I673" s="87">
        <f>+IF(ISNUMBER(DATA!AH969),DATA!AH969,"n/a")</f>
        <v>2.4150132809551499</v>
      </c>
      <c r="J673" s="77">
        <f>+IF(ISNUMBER(DATA!AI969),DATA!AI969,"n/a")</f>
        <v>2.42548140782178E-2</v>
      </c>
      <c r="K673" s="87">
        <f>+IF(ISNUMBER(DATA!AR969),DATA!AR969,"n/a")</f>
        <v>2.4063033107879499</v>
      </c>
      <c r="L673" s="77">
        <f>+IF(ISNUMBER(DATA!AS969),DATA!AS969,"n/a")</f>
        <v>4.0107738289487001E-2</v>
      </c>
      <c r="R673" s="66"/>
      <c r="S673" s="66"/>
      <c r="T673" s="66"/>
      <c r="U673" s="66"/>
      <c r="V673" s="66"/>
      <c r="W673" s="66"/>
      <c r="X673" s="66"/>
      <c r="Y673" s="66"/>
    </row>
    <row r="674" spans="1:25" x14ac:dyDescent="0.2">
      <c r="A674" s="66" t="s">
        <v>27</v>
      </c>
      <c r="B674" s="66" t="s">
        <v>24</v>
      </c>
      <c r="C674" s="66" t="s">
        <v>26</v>
      </c>
      <c r="D674" s="66" t="s">
        <v>326</v>
      </c>
      <c r="E674" s="87">
        <f>+IF(ISNUMBER(DATA!N970),DATA!N970,"n/a")</f>
        <v>2.2111534456554498</v>
      </c>
      <c r="F674" s="77">
        <f>+IF(ISNUMBER(DATA!O970),DATA!O970,"n/a")</f>
        <v>4.0748530910128103E-2</v>
      </c>
      <c r="G674" s="87">
        <f>+IF(ISNUMBER(DATA!X970),DATA!X970,"n/a")</f>
        <v>2.2372943970738599</v>
      </c>
      <c r="H674" s="77">
        <f>+IF(ISNUMBER(DATA!Y970),DATA!Y970,"n/a")</f>
        <v>5.6208930345842997E-2</v>
      </c>
      <c r="I674" s="87">
        <f>+IF(ISNUMBER(DATA!AH970),DATA!AH970,"n/a")</f>
        <v>2.2008526179128598</v>
      </c>
      <c r="J674" s="77">
        <f>+IF(ISNUMBER(DATA!AI970),DATA!AI970,"n/a")</f>
        <v>4.1259421949413802E-2</v>
      </c>
      <c r="K674" s="87">
        <f>+IF(ISNUMBER(DATA!AR970),DATA!AR970,"n/a")</f>
        <v>2.1535618956086799</v>
      </c>
      <c r="L674" s="77">
        <f>+IF(ISNUMBER(DATA!AS970),DATA!AS970,"n/a")</f>
        <v>-9.3797707828081004E-3</v>
      </c>
      <c r="R674" s="66"/>
      <c r="S674" s="66"/>
      <c r="T674" s="66"/>
      <c r="U674" s="66"/>
      <c r="V674" s="66"/>
      <c r="W674" s="66"/>
      <c r="X674" s="66"/>
      <c r="Y674" s="66"/>
    </row>
    <row r="675" spans="1:25" x14ac:dyDescent="0.2">
      <c r="A675" s="66" t="s">
        <v>27</v>
      </c>
      <c r="B675" s="66" t="s">
        <v>24</v>
      </c>
      <c r="C675" s="66" t="s">
        <v>26</v>
      </c>
      <c r="D675" s="66" t="s">
        <v>327</v>
      </c>
      <c r="E675" s="87">
        <f>+IF(ISNUMBER(DATA!N971),DATA!N971,"n/a")</f>
        <v>2.5449384579154599</v>
      </c>
      <c r="F675" s="77">
        <f>+IF(ISNUMBER(DATA!O971),DATA!O971,"n/a")</f>
        <v>2.82936219343142E-2</v>
      </c>
      <c r="G675" s="87">
        <f>+IF(ISNUMBER(DATA!X971),DATA!X971,"n/a")</f>
        <v>2.5685613480941201</v>
      </c>
      <c r="H675" s="77">
        <f>+IF(ISNUMBER(DATA!Y971),DATA!Y971,"n/a")</f>
        <v>3.8359173793438298E-2</v>
      </c>
      <c r="I675" s="87">
        <f>+IF(ISNUMBER(DATA!AH971),DATA!AH971,"n/a")</f>
        <v>2.51982401789772</v>
      </c>
      <c r="J675" s="77">
        <f>+IF(ISNUMBER(DATA!AI971),DATA!AI971,"n/a")</f>
        <v>3.6049171828134399E-2</v>
      </c>
      <c r="K675" s="87">
        <f>+IF(ISNUMBER(DATA!AR971),DATA!AR971,"n/a")</f>
        <v>2.5033093971152902</v>
      </c>
      <c r="L675" s="77">
        <f>+IF(ISNUMBER(DATA!AS971),DATA!AS971,"n/a")</f>
        <v>3.41694842811128E-2</v>
      </c>
      <c r="R675" s="66"/>
      <c r="S675" s="66"/>
      <c r="T675" s="66"/>
      <c r="U675" s="66"/>
      <c r="V675" s="66"/>
      <c r="W675" s="66"/>
      <c r="X675" s="66"/>
      <c r="Y675" s="66"/>
    </row>
    <row r="676" spans="1:25" x14ac:dyDescent="0.2">
      <c r="E676" s="90"/>
      <c r="F676" s="77"/>
      <c r="G676" s="91"/>
      <c r="H676" s="77"/>
      <c r="I676" s="91"/>
      <c r="J676" s="82"/>
      <c r="K676" s="91"/>
      <c r="L676" s="77"/>
      <c r="R676" s="66"/>
      <c r="S676" s="66"/>
      <c r="T676" s="66"/>
      <c r="U676" s="66"/>
      <c r="V676" s="66"/>
      <c r="W676" s="66"/>
      <c r="X676" s="66"/>
      <c r="Y676" s="66"/>
    </row>
    <row r="677" spans="1:25" x14ac:dyDescent="0.2">
      <c r="A677" s="66" t="s">
        <v>28</v>
      </c>
      <c r="B677" s="66" t="s">
        <v>23</v>
      </c>
      <c r="C677" s="66" t="s">
        <v>0</v>
      </c>
      <c r="D677" s="66" t="s">
        <v>319</v>
      </c>
      <c r="E677" s="76">
        <f>+IF(ISNUMBER(DATA!F1022),DATA!F1022,"n/a")</f>
        <v>344094.5</v>
      </c>
      <c r="F677" s="77">
        <f>+IF(ISNUMBER(DATA!G1022),DATA!G1022,"n/a")</f>
        <v>1.1916594464739001</v>
      </c>
      <c r="G677" s="76">
        <f>+IF(ISNUMBER(DATA!P1022),DATA!P1022,"n/a")</f>
        <v>1117413.23</v>
      </c>
      <c r="H677" s="77">
        <f>+IF(ISNUMBER(DATA!Q1022),DATA!Q1022,"n/a")</f>
        <v>1.31131676084643</v>
      </c>
      <c r="I677" s="76">
        <f>+IF(ISNUMBER(DATA!Z1022),DATA!Z1022,"n/a")</f>
        <v>2147764.9300000002</v>
      </c>
      <c r="J677" s="77">
        <f>+IF(ISNUMBER(DATA!AA1022),DATA!AA1022,"n/a")</f>
        <v>1.2622824360909499</v>
      </c>
      <c r="K677" s="76">
        <f>+IF(ISNUMBER(DATA!AJ1022),DATA!AJ1022,"n/a")</f>
        <v>4022852.32</v>
      </c>
      <c r="L677" s="77">
        <f>+IF(ISNUMBER(DATA!AK1022),DATA!AK1022,"n/a")</f>
        <v>1.0191415421294601</v>
      </c>
      <c r="R677" s="66"/>
      <c r="S677" s="66"/>
      <c r="T677" s="66"/>
      <c r="U677" s="66"/>
      <c r="V677" s="66"/>
      <c r="W677" s="66"/>
      <c r="X677" s="66"/>
      <c r="Y677" s="66"/>
    </row>
    <row r="678" spans="1:25" x14ac:dyDescent="0.2">
      <c r="A678" s="66" t="s">
        <v>28</v>
      </c>
      <c r="B678" s="66" t="s">
        <v>23</v>
      </c>
      <c r="C678" s="66" t="s">
        <v>0</v>
      </c>
      <c r="D678" s="66" t="s">
        <v>320</v>
      </c>
      <c r="E678" s="76">
        <f>+IF(ISNUMBER(DATA!F1023),DATA!F1023,"n/a")</f>
        <v>559466.65</v>
      </c>
      <c r="F678" s="77">
        <f>+IF(ISNUMBER(DATA!G1023),DATA!G1023,"n/a")</f>
        <v>0.69616702823402699</v>
      </c>
      <c r="G678" s="76">
        <f>+IF(ISNUMBER(DATA!P1023),DATA!P1023,"n/a")</f>
        <v>1724816.32</v>
      </c>
      <c r="H678" s="77">
        <f>+IF(ISNUMBER(DATA!Q1023),DATA!Q1023,"n/a")</f>
        <v>0.651384423519341</v>
      </c>
      <c r="I678" s="76">
        <f>+IF(ISNUMBER(DATA!Z1023),DATA!Z1023,"n/a")</f>
        <v>3310034.42</v>
      </c>
      <c r="J678" s="77">
        <f>+IF(ISNUMBER(DATA!AA1023),DATA!AA1023,"n/a")</f>
        <v>0.75990353617090001</v>
      </c>
      <c r="K678" s="76">
        <f>+IF(ISNUMBER(DATA!AJ1023),DATA!AJ1023,"n/a")</f>
        <v>6102597.54</v>
      </c>
      <c r="L678" s="77">
        <f>+IF(ISNUMBER(DATA!AK1023),DATA!AK1023,"n/a")</f>
        <v>0.76612165250304098</v>
      </c>
      <c r="R678" s="66"/>
      <c r="S678" s="66"/>
      <c r="T678" s="66"/>
      <c r="U678" s="66"/>
      <c r="V678" s="66"/>
      <c r="W678" s="66"/>
      <c r="X678" s="66"/>
      <c r="Y678" s="66"/>
    </row>
    <row r="679" spans="1:25" x14ac:dyDescent="0.2">
      <c r="A679" s="66" t="s">
        <v>28</v>
      </c>
      <c r="B679" s="66" t="s">
        <v>23</v>
      </c>
      <c r="C679" s="66" t="s">
        <v>0</v>
      </c>
      <c r="D679" s="66" t="s">
        <v>321</v>
      </c>
      <c r="E679" s="76">
        <f>+IF(ISNUMBER(DATA!F1024),DATA!F1024,"n/a")</f>
        <v>556856.48</v>
      </c>
      <c r="F679" s="77">
        <f>+IF(ISNUMBER(DATA!G1024),DATA!G1024,"n/a")</f>
        <v>0.53435373488929905</v>
      </c>
      <c r="G679" s="76">
        <f>+IF(ISNUMBER(DATA!P1024),DATA!P1024,"n/a")</f>
        <v>1645727.96</v>
      </c>
      <c r="H679" s="77">
        <f>+IF(ISNUMBER(DATA!Q1024),DATA!Q1024,"n/a")</f>
        <v>0.50310800683729395</v>
      </c>
      <c r="I679" s="76">
        <f>+IF(ISNUMBER(DATA!Z1024),DATA!Z1024,"n/a")</f>
        <v>3095625.53</v>
      </c>
      <c r="J679" s="77">
        <f>+IF(ISNUMBER(DATA!AA1024),DATA!AA1024,"n/a")</f>
        <v>0.57262167394351304</v>
      </c>
      <c r="K679" s="76">
        <f>+IF(ISNUMBER(DATA!AJ1024),DATA!AJ1024,"n/a")</f>
        <v>5583893.7800000003</v>
      </c>
      <c r="L679" s="77">
        <f>+IF(ISNUMBER(DATA!AK1024),DATA!AK1024,"n/a")</f>
        <v>0.58238883010376996</v>
      </c>
      <c r="R679" s="66"/>
      <c r="S679" s="66"/>
      <c r="T679" s="66"/>
      <c r="U679" s="66"/>
      <c r="V679" s="66"/>
      <c r="W679" s="66"/>
      <c r="X679" s="66"/>
      <c r="Y679" s="66"/>
    </row>
    <row r="680" spans="1:25" x14ac:dyDescent="0.2">
      <c r="A680" s="66" t="s">
        <v>28</v>
      </c>
      <c r="B680" s="66" t="s">
        <v>23</v>
      </c>
      <c r="C680" s="66" t="s">
        <v>0</v>
      </c>
      <c r="D680" s="66" t="s">
        <v>322</v>
      </c>
      <c r="E680" s="76">
        <f>+IF(ISNUMBER(DATA!F1025),DATA!F1025,"n/a")</f>
        <v>775745.1</v>
      </c>
      <c r="F680" s="77">
        <f>+IF(ISNUMBER(DATA!G1025),DATA!G1025,"n/a")</f>
        <v>0.97418636095948596</v>
      </c>
      <c r="G680" s="76">
        <f>+IF(ISNUMBER(DATA!P1025),DATA!P1025,"n/a")</f>
        <v>2466720.92</v>
      </c>
      <c r="H680" s="77">
        <f>+IF(ISNUMBER(DATA!Q1025),DATA!Q1025,"n/a")</f>
        <v>0.86522957619102503</v>
      </c>
      <c r="I680" s="76">
        <f>+IF(ISNUMBER(DATA!Z1025),DATA!Z1025,"n/a")</f>
        <v>4717436.29</v>
      </c>
      <c r="J680" s="77">
        <f>+IF(ISNUMBER(DATA!AA1025),DATA!AA1025,"n/a")</f>
        <v>0.68031827435326497</v>
      </c>
      <c r="K680" s="76">
        <f>+IF(ISNUMBER(DATA!AJ1025),DATA!AJ1025,"n/a")</f>
        <v>8471895.2400000002</v>
      </c>
      <c r="L680" s="77">
        <f>+IF(ISNUMBER(DATA!AK1025),DATA!AK1025,"n/a")</f>
        <v>0.23928825098783299</v>
      </c>
      <c r="R680" s="66"/>
      <c r="S680" s="66"/>
      <c r="T680" s="66"/>
      <c r="U680" s="66"/>
      <c r="V680" s="66"/>
      <c r="W680" s="66"/>
      <c r="X680" s="66"/>
      <c r="Y680" s="66"/>
    </row>
    <row r="681" spans="1:25" x14ac:dyDescent="0.2">
      <c r="A681" s="66" t="s">
        <v>28</v>
      </c>
      <c r="B681" s="66" t="s">
        <v>23</v>
      </c>
      <c r="C681" s="66" t="s">
        <v>0</v>
      </c>
      <c r="D681" s="66" t="s">
        <v>323</v>
      </c>
      <c r="E681" s="76">
        <f>+IF(ISNUMBER(DATA!F1026),DATA!F1026,"n/a")</f>
        <v>262782.56</v>
      </c>
      <c r="F681" s="77">
        <f>+IF(ISNUMBER(DATA!G1026),DATA!G1026,"n/a")</f>
        <v>0.13641411949002599</v>
      </c>
      <c r="G681" s="76">
        <f>+IF(ISNUMBER(DATA!P1026),DATA!P1026,"n/a")</f>
        <v>864071.81</v>
      </c>
      <c r="H681" s="77">
        <f>+IF(ISNUMBER(DATA!Q1026),DATA!Q1026,"n/a")</f>
        <v>0.232365917109115</v>
      </c>
      <c r="I681" s="76">
        <f>+IF(ISNUMBER(DATA!Z1026),DATA!Z1026,"n/a")</f>
        <v>1655441.04</v>
      </c>
      <c r="J681" s="77">
        <f>+IF(ISNUMBER(DATA!AA1026),DATA!AA1026,"n/a")</f>
        <v>0.48483081649507698</v>
      </c>
      <c r="K681" s="76">
        <f>+IF(ISNUMBER(DATA!AJ1026),DATA!AJ1026,"n/a")</f>
        <v>3162079.35</v>
      </c>
      <c r="L681" s="77">
        <f>+IF(ISNUMBER(DATA!AK1026),DATA!AK1026,"n/a")</f>
        <v>0.71571946678730503</v>
      </c>
      <c r="R681" s="66"/>
      <c r="S681" s="66"/>
      <c r="T681" s="66"/>
      <c r="U681" s="66"/>
      <c r="V681" s="66"/>
      <c r="W681" s="66"/>
      <c r="X681" s="66"/>
      <c r="Y681" s="66"/>
    </row>
    <row r="682" spans="1:25" x14ac:dyDescent="0.2">
      <c r="A682" s="66" t="s">
        <v>28</v>
      </c>
      <c r="B682" s="66" t="s">
        <v>23</v>
      </c>
      <c r="C682" s="66" t="s">
        <v>0</v>
      </c>
      <c r="D682" s="66" t="s">
        <v>324</v>
      </c>
      <c r="E682" s="76">
        <f>+IF(ISNUMBER(DATA!F1027),DATA!F1027,"n/a")</f>
        <v>498406.7</v>
      </c>
      <c r="F682" s="77">
        <f>+IF(ISNUMBER(DATA!G1027),DATA!G1027,"n/a")</f>
        <v>0.36600667377378898</v>
      </c>
      <c r="G682" s="76">
        <f>+IF(ISNUMBER(DATA!P1027),DATA!P1027,"n/a")</f>
        <v>1508758.37</v>
      </c>
      <c r="H682" s="77">
        <f>+IF(ISNUMBER(DATA!Q1027),DATA!Q1027,"n/a")</f>
        <v>0.34923520228520699</v>
      </c>
      <c r="I682" s="76">
        <f>+IF(ISNUMBER(DATA!Z1027),DATA!Z1027,"n/a")</f>
        <v>2840441.97</v>
      </c>
      <c r="J682" s="77">
        <f>+IF(ISNUMBER(DATA!AA1027),DATA!AA1027,"n/a")</f>
        <v>0.52469399321956001</v>
      </c>
      <c r="K682" s="76">
        <f>+IF(ISNUMBER(DATA!AJ1027),DATA!AJ1027,"n/a")</f>
        <v>4966309.78</v>
      </c>
      <c r="L682" s="77">
        <f>+IF(ISNUMBER(DATA!AK1027),DATA!AK1027,"n/a")</f>
        <v>0.65151012800400399</v>
      </c>
      <c r="R682" s="66"/>
      <c r="S682" s="66"/>
      <c r="T682" s="66"/>
      <c r="U682" s="66"/>
      <c r="V682" s="66"/>
      <c r="W682" s="66"/>
      <c r="X682" s="66"/>
      <c r="Y682" s="66"/>
    </row>
    <row r="683" spans="1:25" x14ac:dyDescent="0.2">
      <c r="A683" s="66" t="s">
        <v>28</v>
      </c>
      <c r="B683" s="66" t="s">
        <v>23</v>
      </c>
      <c r="C683" s="66" t="s">
        <v>0</v>
      </c>
      <c r="D683" s="66" t="s">
        <v>325</v>
      </c>
      <c r="E683" s="76">
        <f>+IF(ISNUMBER(DATA!F1028),DATA!F1028,"n/a")</f>
        <v>638379.54</v>
      </c>
      <c r="F683" s="77">
        <f>+IF(ISNUMBER(DATA!G1028),DATA!G1028,"n/a")</f>
        <v>0.17290687884712799</v>
      </c>
      <c r="G683" s="76">
        <f>+IF(ISNUMBER(DATA!P1028),DATA!P1028,"n/a")</f>
        <v>1852597.18</v>
      </c>
      <c r="H683" s="77">
        <f>+IF(ISNUMBER(DATA!Q1028),DATA!Q1028,"n/a")</f>
        <v>9.4243291042768004E-2</v>
      </c>
      <c r="I683" s="76">
        <f>+IF(ISNUMBER(DATA!Z1028),DATA!Z1028,"n/a")</f>
        <v>3420146.06</v>
      </c>
      <c r="J683" s="77">
        <f>+IF(ISNUMBER(DATA!AA1028),DATA!AA1028,"n/a")</f>
        <v>0.113966530533067</v>
      </c>
      <c r="K683" s="76">
        <f>+IF(ISNUMBER(DATA!AJ1028),DATA!AJ1028,"n/a")</f>
        <v>6778548.3700000001</v>
      </c>
      <c r="L683" s="77">
        <f>+IF(ISNUMBER(DATA!AK1028),DATA!AK1028,"n/a")</f>
        <v>0.264406095561946</v>
      </c>
      <c r="R683" s="66"/>
      <c r="S683" s="66"/>
      <c r="T683" s="66"/>
      <c r="U683" s="66"/>
      <c r="V683" s="66"/>
      <c r="W683" s="66"/>
      <c r="X683" s="66"/>
      <c r="Y683" s="66"/>
    </row>
    <row r="684" spans="1:25" x14ac:dyDescent="0.2">
      <c r="A684" s="66" t="s">
        <v>28</v>
      </c>
      <c r="B684" s="66" t="s">
        <v>23</v>
      </c>
      <c r="C684" s="66" t="s">
        <v>0</v>
      </c>
      <c r="D684" s="66" t="s">
        <v>326</v>
      </c>
      <c r="E684" s="76">
        <f>+IF(ISNUMBER(DATA!F1029),DATA!F1029,"n/a")</f>
        <v>584687.93000000005</v>
      </c>
      <c r="F684" s="77">
        <f>+IF(ISNUMBER(DATA!G1029),DATA!G1029,"n/a")</f>
        <v>0.26847666497127998</v>
      </c>
      <c r="G684" s="76">
        <f>+IF(ISNUMBER(DATA!P1029),DATA!P1029,"n/a")</f>
        <v>1927525.13</v>
      </c>
      <c r="H684" s="77">
        <f>+IF(ISNUMBER(DATA!Q1029),DATA!Q1029,"n/a")</f>
        <v>0.66878090153424996</v>
      </c>
      <c r="I684" s="76">
        <f>+IF(ISNUMBER(DATA!Z1029),DATA!Z1029,"n/a")</f>
        <v>3657180.64</v>
      </c>
      <c r="J684" s="77">
        <f>+IF(ISNUMBER(DATA!AA1029),DATA!AA1029,"n/a")</f>
        <v>1.0257768451085001</v>
      </c>
      <c r="K684" s="76">
        <f>+IF(ISNUMBER(DATA!AJ1029),DATA!AJ1029,"n/a")</f>
        <v>6451095.8899999997</v>
      </c>
      <c r="L684" s="77">
        <f>+IF(ISNUMBER(DATA!AK1029),DATA!AK1029,"n/a")</f>
        <v>1.15746729785866</v>
      </c>
      <c r="R684" s="66"/>
      <c r="S684" s="66"/>
      <c r="T684" s="66"/>
      <c r="U684" s="66"/>
      <c r="V684" s="66"/>
      <c r="W684" s="66"/>
      <c r="X684" s="66"/>
      <c r="Y684" s="66"/>
    </row>
    <row r="685" spans="1:25" x14ac:dyDescent="0.2">
      <c r="A685" s="66" t="s">
        <v>28</v>
      </c>
      <c r="B685" s="66" t="s">
        <v>23</v>
      </c>
      <c r="C685" s="66" t="s">
        <v>0</v>
      </c>
      <c r="D685" s="66" t="s">
        <v>327</v>
      </c>
      <c r="E685" s="76">
        <f>+IF(ISNUMBER(DATA!F1030),DATA!F1030,"n/a")</f>
        <v>4220419.47</v>
      </c>
      <c r="F685" s="77">
        <f>+IF(ISNUMBER(DATA!G1030),DATA!G1030,"n/a")</f>
        <v>0.483960426962179</v>
      </c>
      <c r="G685" s="76">
        <f>+IF(ISNUMBER(DATA!P1030),DATA!P1030,"n/a")</f>
        <v>13107631.08</v>
      </c>
      <c r="H685" s="77">
        <f>+IF(ISNUMBER(DATA!Q1030),DATA!Q1030,"n/a")</f>
        <v>0.52188694259663004</v>
      </c>
      <c r="I685" s="76">
        <f>+IF(ISNUMBER(DATA!Z1030),DATA!Z1030,"n/a")</f>
        <v>24844071.030000001</v>
      </c>
      <c r="J685" s="77">
        <f>+IF(ISNUMBER(DATA!AA1030),DATA!AA1030,"n/a")</f>
        <v>0.60703986847781199</v>
      </c>
      <c r="K685" s="76">
        <f>+IF(ISNUMBER(DATA!AJ1030),DATA!AJ1030,"n/a")</f>
        <v>45539272.390000001</v>
      </c>
      <c r="L685" s="77">
        <f>+IF(ISNUMBER(DATA!AK1030),DATA!AK1030,"n/a")</f>
        <v>0.56956680394206705</v>
      </c>
      <c r="R685" s="66"/>
      <c r="S685" s="66"/>
      <c r="T685" s="66"/>
      <c r="U685" s="66"/>
      <c r="V685" s="66"/>
      <c r="W685" s="66"/>
      <c r="X685" s="66"/>
      <c r="Y685" s="66"/>
    </row>
    <row r="686" spans="1:25" x14ac:dyDescent="0.2">
      <c r="E686" s="80"/>
      <c r="F686" s="77"/>
      <c r="G686" s="81"/>
      <c r="H686" s="77"/>
      <c r="I686" s="81"/>
      <c r="J686" s="82"/>
      <c r="K686" s="81"/>
      <c r="L686" s="77"/>
      <c r="R686" s="66"/>
      <c r="S686" s="66"/>
      <c r="T686" s="66"/>
      <c r="U686" s="66"/>
      <c r="V686" s="66"/>
      <c r="W686" s="66"/>
      <c r="X686" s="66"/>
      <c r="Y686" s="66"/>
    </row>
    <row r="687" spans="1:25" x14ac:dyDescent="0.2">
      <c r="A687" s="66" t="s">
        <v>28</v>
      </c>
      <c r="B687" s="66" t="s">
        <v>23</v>
      </c>
      <c r="C687" s="66" t="s">
        <v>9</v>
      </c>
      <c r="D687" s="66" t="s">
        <v>319</v>
      </c>
      <c r="E687" s="86">
        <f>+IF(ISNUMBER(DATA!H1022),DATA!H1022,"n/a")</f>
        <v>56330.2</v>
      </c>
      <c r="F687" s="77">
        <f>+IF(ISNUMBER(DATA!I1022),DATA!I1022,"n/a")</f>
        <v>1.9009762757323601</v>
      </c>
      <c r="G687" s="86">
        <f>+IF(ISNUMBER(DATA!R1022),DATA!R1022,"n/a")</f>
        <v>181835.47</v>
      </c>
      <c r="H687" s="77">
        <f>+IF(ISNUMBER(DATA!S1022),DATA!S1022,"n/a")</f>
        <v>2.10737013965741</v>
      </c>
      <c r="I687" s="86">
        <f>+IF(ISNUMBER(DATA!AB1022),DATA!AB1022,"n/a")</f>
        <v>348508.2</v>
      </c>
      <c r="J687" s="77">
        <f>+IF(ISNUMBER(DATA!AC1022),DATA!AC1022,"n/a")</f>
        <v>2.0417781231736698</v>
      </c>
      <c r="K687" s="86">
        <f>+IF(ISNUMBER(DATA!AL1022),DATA!AL1022,"n/a")</f>
        <v>646884.84</v>
      </c>
      <c r="L687" s="77">
        <f>+IF(ISNUMBER(DATA!AM1022),DATA!AM1022,"n/a")</f>
        <v>1.6039042734214299</v>
      </c>
      <c r="R687" s="66"/>
      <c r="S687" s="66"/>
      <c r="T687" s="66"/>
      <c r="U687" s="66"/>
      <c r="V687" s="66"/>
      <c r="W687" s="66"/>
      <c r="X687" s="66"/>
      <c r="Y687" s="66"/>
    </row>
    <row r="688" spans="1:25" x14ac:dyDescent="0.2">
      <c r="A688" s="66" t="s">
        <v>28</v>
      </c>
      <c r="B688" s="66" t="s">
        <v>23</v>
      </c>
      <c r="C688" s="66" t="s">
        <v>9</v>
      </c>
      <c r="D688" s="66" t="s">
        <v>320</v>
      </c>
      <c r="E688" s="86">
        <f>+IF(ISNUMBER(DATA!H1023),DATA!H1023,"n/a")</f>
        <v>98873.5</v>
      </c>
      <c r="F688" s="77">
        <f>+IF(ISNUMBER(DATA!I1023),DATA!I1023,"n/a")</f>
        <v>0.58585792646672197</v>
      </c>
      <c r="G688" s="86">
        <f>+IF(ISNUMBER(DATA!R1023),DATA!R1023,"n/a")</f>
        <v>312179.46999999997</v>
      </c>
      <c r="H688" s="77">
        <f>+IF(ISNUMBER(DATA!S1023),DATA!S1023,"n/a")</f>
        <v>0.64391454115391</v>
      </c>
      <c r="I688" s="86">
        <f>+IF(ISNUMBER(DATA!AB1023),DATA!AB1023,"n/a")</f>
        <v>601611.34</v>
      </c>
      <c r="J688" s="77">
        <f>+IF(ISNUMBER(DATA!AC1023),DATA!AC1023,"n/a")</f>
        <v>0.84733693866358195</v>
      </c>
      <c r="K688" s="86">
        <f>+IF(ISNUMBER(DATA!AL1023),DATA!AL1023,"n/a")</f>
        <v>1104899.1200000001</v>
      </c>
      <c r="L688" s="77">
        <f>+IF(ISNUMBER(DATA!AM1023),DATA!AM1023,"n/a")</f>
        <v>1.0518913693784999</v>
      </c>
      <c r="R688" s="66"/>
      <c r="S688" s="66"/>
      <c r="T688" s="66"/>
      <c r="U688" s="66"/>
      <c r="V688" s="66"/>
      <c r="W688" s="66"/>
      <c r="X688" s="66"/>
      <c r="Y688" s="66"/>
    </row>
    <row r="689" spans="1:25" x14ac:dyDescent="0.2">
      <c r="A689" s="66" t="s">
        <v>28</v>
      </c>
      <c r="B689" s="66" t="s">
        <v>23</v>
      </c>
      <c r="C689" s="66" t="s">
        <v>9</v>
      </c>
      <c r="D689" s="66" t="s">
        <v>321</v>
      </c>
      <c r="E689" s="86">
        <f>+IF(ISNUMBER(DATA!H1024),DATA!H1024,"n/a")</f>
        <v>110300.69</v>
      </c>
      <c r="F689" s="77">
        <f>+IF(ISNUMBER(DATA!I1024),DATA!I1024,"n/a")</f>
        <v>0.97061479759875902</v>
      </c>
      <c r="G689" s="86">
        <f>+IF(ISNUMBER(DATA!R1024),DATA!R1024,"n/a")</f>
        <v>319072.48</v>
      </c>
      <c r="H689" s="77">
        <f>+IF(ISNUMBER(DATA!S1024),DATA!S1024,"n/a")</f>
        <v>0.920825774684499</v>
      </c>
      <c r="I689" s="86">
        <f>+IF(ISNUMBER(DATA!AB1024),DATA!AB1024,"n/a")</f>
        <v>599920.18999999994</v>
      </c>
      <c r="J689" s="77">
        <f>+IF(ISNUMBER(DATA!AC1024),DATA!AC1024,"n/a")</f>
        <v>1.0391199768433901</v>
      </c>
      <c r="K689" s="86">
        <f>+IF(ISNUMBER(DATA!AL1024),DATA!AL1024,"n/a")</f>
        <v>1007668.59</v>
      </c>
      <c r="L689" s="77">
        <f>+IF(ISNUMBER(DATA!AM1024),DATA!AM1024,"n/a")</f>
        <v>0.99756536035590704</v>
      </c>
      <c r="R689" s="66"/>
      <c r="S689" s="66"/>
      <c r="T689" s="66"/>
      <c r="U689" s="66"/>
      <c r="V689" s="66"/>
      <c r="W689" s="66"/>
      <c r="X689" s="66"/>
      <c r="Y689" s="66"/>
    </row>
    <row r="690" spans="1:25" x14ac:dyDescent="0.2">
      <c r="A690" s="66" t="s">
        <v>28</v>
      </c>
      <c r="B690" s="66" t="s">
        <v>23</v>
      </c>
      <c r="C690" s="66" t="s">
        <v>9</v>
      </c>
      <c r="D690" s="66" t="s">
        <v>322</v>
      </c>
      <c r="E690" s="86">
        <f>+IF(ISNUMBER(DATA!H1025),DATA!H1025,"n/a")</f>
        <v>193602.69</v>
      </c>
      <c r="F690" s="77">
        <f>+IF(ISNUMBER(DATA!I1025),DATA!I1025,"n/a")</f>
        <v>2.1307533868993001</v>
      </c>
      <c r="G690" s="86">
        <f>+IF(ISNUMBER(DATA!R1025),DATA!R1025,"n/a")</f>
        <v>613655.30000000005</v>
      </c>
      <c r="H690" s="77">
        <f>+IF(ISNUMBER(DATA!S1025),DATA!S1025,"n/a")</f>
        <v>2.1639340923650399</v>
      </c>
      <c r="I690" s="86">
        <f>+IF(ISNUMBER(DATA!AB1025),DATA!AB1025,"n/a")</f>
        <v>1167888.55</v>
      </c>
      <c r="J690" s="77">
        <f>+IF(ISNUMBER(DATA!AC1025),DATA!AC1025,"n/a")</f>
        <v>1.92127352065336</v>
      </c>
      <c r="K690" s="86">
        <f>+IF(ISNUMBER(DATA!AL1025),DATA!AL1025,"n/a")</f>
        <v>1856943.11</v>
      </c>
      <c r="L690" s="77">
        <f>+IF(ISNUMBER(DATA!AM1025),DATA!AM1025,"n/a")</f>
        <v>0.84834492363389202</v>
      </c>
      <c r="R690" s="66"/>
      <c r="S690" s="66"/>
      <c r="T690" s="66"/>
      <c r="U690" s="66"/>
      <c r="V690" s="66"/>
      <c r="W690" s="66"/>
      <c r="X690" s="66"/>
      <c r="Y690" s="66"/>
    </row>
    <row r="691" spans="1:25" x14ac:dyDescent="0.2">
      <c r="A691" s="66" t="s">
        <v>28</v>
      </c>
      <c r="B691" s="66" t="s">
        <v>23</v>
      </c>
      <c r="C691" s="66" t="s">
        <v>9</v>
      </c>
      <c r="D691" s="66" t="s">
        <v>323</v>
      </c>
      <c r="E691" s="86">
        <f>+IF(ISNUMBER(DATA!H1026),DATA!H1026,"n/a")</f>
        <v>47092.26</v>
      </c>
      <c r="F691" s="77">
        <f>+IF(ISNUMBER(DATA!I1026),DATA!I1026,"n/a")</f>
        <v>0.11173970533347399</v>
      </c>
      <c r="G691" s="86">
        <f>+IF(ISNUMBER(DATA!R1026),DATA!R1026,"n/a")</f>
        <v>156394.42000000001</v>
      </c>
      <c r="H691" s="77">
        <f>+IF(ISNUMBER(DATA!S1026),DATA!S1026,"n/a")</f>
        <v>0.22386455123574001</v>
      </c>
      <c r="I691" s="86">
        <f>+IF(ISNUMBER(DATA!AB1026),DATA!AB1026,"n/a")</f>
        <v>300594.23</v>
      </c>
      <c r="J691" s="77">
        <f>+IF(ISNUMBER(DATA!AC1026),DATA!AC1026,"n/a")</f>
        <v>0.51344395515306596</v>
      </c>
      <c r="K691" s="86">
        <f>+IF(ISNUMBER(DATA!AL1026),DATA!AL1026,"n/a")</f>
        <v>566128.69999999995</v>
      </c>
      <c r="L691" s="77">
        <f>+IF(ISNUMBER(DATA!AM1026),DATA!AM1026,"n/a")</f>
        <v>0.86106513473365998</v>
      </c>
      <c r="R691" s="66"/>
      <c r="S691" s="66"/>
      <c r="T691" s="66"/>
      <c r="U691" s="66"/>
      <c r="V691" s="66"/>
      <c r="W691" s="66"/>
      <c r="X691" s="66"/>
      <c r="Y691" s="66"/>
    </row>
    <row r="692" spans="1:25" x14ac:dyDescent="0.2">
      <c r="A692" s="66" t="s">
        <v>28</v>
      </c>
      <c r="B692" s="66" t="s">
        <v>23</v>
      </c>
      <c r="C692" s="66" t="s">
        <v>9</v>
      </c>
      <c r="D692" s="66" t="s">
        <v>324</v>
      </c>
      <c r="E692" s="86">
        <f>+IF(ISNUMBER(DATA!H1027),DATA!H1027,"n/a")</f>
        <v>89874.81</v>
      </c>
      <c r="F692" s="77">
        <f>+IF(ISNUMBER(DATA!I1027),DATA!I1027,"n/a")</f>
        <v>0.27881079664354003</v>
      </c>
      <c r="G692" s="86">
        <f>+IF(ISNUMBER(DATA!R1027),DATA!R1027,"n/a")</f>
        <v>271313.15000000002</v>
      </c>
      <c r="H692" s="77">
        <f>+IF(ISNUMBER(DATA!S1027),DATA!S1027,"n/a")</f>
        <v>0.30482042131104697</v>
      </c>
      <c r="I692" s="86">
        <f>+IF(ISNUMBER(DATA!AB1027),DATA!AB1027,"n/a")</f>
        <v>517182.03</v>
      </c>
      <c r="J692" s="77">
        <f>+IF(ISNUMBER(DATA!AC1027),DATA!AC1027,"n/a")</f>
        <v>0.54897941561852603</v>
      </c>
      <c r="K692" s="86">
        <f>+IF(ISNUMBER(DATA!AL1027),DATA!AL1027,"n/a")</f>
        <v>902408.61</v>
      </c>
      <c r="L692" s="77">
        <f>+IF(ISNUMBER(DATA!AM1027),DATA!AM1027,"n/a")</f>
        <v>0.81793335464308004</v>
      </c>
      <c r="R692" s="66"/>
      <c r="S692" s="66"/>
      <c r="T692" s="66"/>
      <c r="U692" s="66"/>
      <c r="V692" s="66"/>
      <c r="W692" s="66"/>
      <c r="X692" s="66"/>
      <c r="Y692" s="66"/>
    </row>
    <row r="693" spans="1:25" x14ac:dyDescent="0.2">
      <c r="A693" s="66" t="s">
        <v>28</v>
      </c>
      <c r="B693" s="66" t="s">
        <v>23</v>
      </c>
      <c r="C693" s="66" t="s">
        <v>9</v>
      </c>
      <c r="D693" s="66" t="s">
        <v>325</v>
      </c>
      <c r="E693" s="86">
        <f>+IF(ISNUMBER(DATA!H1028),DATA!H1028,"n/a")</f>
        <v>118427.06</v>
      </c>
      <c r="F693" s="77">
        <f>+IF(ISNUMBER(DATA!I1028),DATA!I1028,"n/a")</f>
        <v>0.16929531793369099</v>
      </c>
      <c r="G693" s="86">
        <f>+IF(ISNUMBER(DATA!R1028),DATA!R1028,"n/a")</f>
        <v>343184.14</v>
      </c>
      <c r="H693" s="77">
        <f>+IF(ISNUMBER(DATA!S1028),DATA!S1028,"n/a")</f>
        <v>9.6645907508278298E-2</v>
      </c>
      <c r="I693" s="86">
        <f>+IF(ISNUMBER(DATA!AB1028),DATA!AB1028,"n/a")</f>
        <v>630819.94999999995</v>
      </c>
      <c r="J693" s="77">
        <f>+IF(ISNUMBER(DATA!AC1028),DATA!AC1028,"n/a")</f>
        <v>0.13841682087955001</v>
      </c>
      <c r="K693" s="86">
        <f>+IF(ISNUMBER(DATA!AL1028),DATA!AL1028,"n/a")</f>
        <v>1239020.74</v>
      </c>
      <c r="L693" s="77">
        <f>+IF(ISNUMBER(DATA!AM1028),DATA!AM1028,"n/a")</f>
        <v>0.39514272133064898</v>
      </c>
      <c r="R693" s="66"/>
      <c r="S693" s="66"/>
      <c r="T693" s="66"/>
      <c r="U693" s="66"/>
      <c r="V693" s="66"/>
      <c r="W693" s="66"/>
      <c r="X693" s="66"/>
      <c r="Y693" s="66"/>
    </row>
    <row r="694" spans="1:25" x14ac:dyDescent="0.2">
      <c r="A694" s="66" t="s">
        <v>28</v>
      </c>
      <c r="B694" s="66" t="s">
        <v>23</v>
      </c>
      <c r="C694" s="66" t="s">
        <v>9</v>
      </c>
      <c r="D694" s="66" t="s">
        <v>326</v>
      </c>
      <c r="E694" s="86">
        <f>+IF(ISNUMBER(DATA!H1029),DATA!H1029,"n/a")</f>
        <v>114575.5</v>
      </c>
      <c r="F694" s="77">
        <f>+IF(ISNUMBER(DATA!I1029),DATA!I1029,"n/a")</f>
        <v>0.237997714508978</v>
      </c>
      <c r="G694" s="86">
        <f>+IF(ISNUMBER(DATA!R1029),DATA!R1029,"n/a")</f>
        <v>367545.59999999998</v>
      </c>
      <c r="H694" s="77">
        <f>+IF(ISNUMBER(DATA!S1029),DATA!S1029,"n/a")</f>
        <v>0.64749245777395603</v>
      </c>
      <c r="I694" s="86">
        <f>+IF(ISNUMBER(DATA!AB1029),DATA!AB1029,"n/a")</f>
        <v>699517.78</v>
      </c>
      <c r="J694" s="77">
        <f>+IF(ISNUMBER(DATA!AC1029),DATA!AC1029,"n/a")</f>
        <v>1.14814885559242</v>
      </c>
      <c r="K694" s="86">
        <f>+IF(ISNUMBER(DATA!AL1029),DATA!AL1029,"n/a")</f>
        <v>1264788.81</v>
      </c>
      <c r="L694" s="77">
        <f>+IF(ISNUMBER(DATA!AM1029),DATA!AM1029,"n/a")</f>
        <v>1.60310460016367</v>
      </c>
      <c r="R694" s="66"/>
      <c r="S694" s="66"/>
      <c r="T694" s="66"/>
      <c r="U694" s="66"/>
      <c r="V694" s="66"/>
      <c r="W694" s="66"/>
      <c r="X694" s="66"/>
      <c r="Y694" s="66"/>
    </row>
    <row r="695" spans="1:25" x14ac:dyDescent="0.2">
      <c r="A695" s="66" t="s">
        <v>28</v>
      </c>
      <c r="B695" s="66" t="s">
        <v>23</v>
      </c>
      <c r="C695" s="66" t="s">
        <v>9</v>
      </c>
      <c r="D695" s="66" t="s">
        <v>327</v>
      </c>
      <c r="E695" s="86">
        <f>+IF(ISNUMBER(DATA!H1030),DATA!H1030,"n/a")</f>
        <v>829076.66</v>
      </c>
      <c r="F695" s="77">
        <f>+IF(ISNUMBER(DATA!I1030),DATA!I1030,"n/a")</f>
        <v>0.63834471660255099</v>
      </c>
      <c r="G695" s="86">
        <f>+IF(ISNUMBER(DATA!R1030),DATA!R1030,"n/a")</f>
        <v>2565179.85</v>
      </c>
      <c r="H695" s="77">
        <f>+IF(ISNUMBER(DATA!S1030),DATA!S1030,"n/a")</f>
        <v>0.73295379599613297</v>
      </c>
      <c r="I695" s="86">
        <f>+IF(ISNUMBER(DATA!AB1030),DATA!AB1030,"n/a")</f>
        <v>4866041.95</v>
      </c>
      <c r="J695" s="77">
        <f>+IF(ISNUMBER(DATA!AC1030),DATA!AC1030,"n/a")</f>
        <v>0.91088175535399096</v>
      </c>
      <c r="K695" s="86">
        <f>+IF(ISNUMBER(DATA!AL1030),DATA!AL1030,"n/a")</f>
        <v>8588741.7400000002</v>
      </c>
      <c r="L695" s="77">
        <f>+IF(ISNUMBER(DATA!AM1030),DATA!AM1030,"n/a")</f>
        <v>0.92117436641845296</v>
      </c>
      <c r="R695" s="66"/>
      <c r="S695" s="66"/>
      <c r="T695" s="66"/>
      <c r="U695" s="66"/>
      <c r="V695" s="66"/>
      <c r="W695" s="66"/>
      <c r="X695" s="66"/>
      <c r="Y695" s="66"/>
    </row>
    <row r="696" spans="1:25" x14ac:dyDescent="0.2">
      <c r="E696" s="80"/>
      <c r="F696" s="77"/>
      <c r="G696" s="81"/>
      <c r="H696" s="77"/>
      <c r="I696" s="81"/>
      <c r="J696" s="82"/>
      <c r="K696" s="81"/>
      <c r="L696" s="77"/>
      <c r="R696" s="66"/>
      <c r="S696" s="66"/>
      <c r="T696" s="66"/>
      <c r="U696" s="66"/>
      <c r="V696" s="66"/>
      <c r="W696" s="66"/>
      <c r="X696" s="66"/>
      <c r="Y696" s="66"/>
    </row>
    <row r="697" spans="1:25" x14ac:dyDescent="0.2">
      <c r="A697" s="66" t="s">
        <v>28</v>
      </c>
      <c r="B697" s="66" t="s">
        <v>23</v>
      </c>
      <c r="C697" s="66" t="s">
        <v>25</v>
      </c>
      <c r="D697" s="66" t="s">
        <v>319</v>
      </c>
      <c r="E697" s="86">
        <f>+IF(ISNUMBER(DATA!J1022),DATA!J1022,"n/a")</f>
        <v>104843.43</v>
      </c>
      <c r="F697" s="77">
        <f>+IF(ISNUMBER(DATA!K1022),DATA!K1022,"n/a")</f>
        <v>1.53301289175372</v>
      </c>
      <c r="G697" s="86">
        <f>+IF(ISNUMBER(DATA!T1022),DATA!T1022,"n/a")</f>
        <v>339135.72</v>
      </c>
      <c r="H697" s="77">
        <f>+IF(ISNUMBER(DATA!U1022),DATA!U1022,"n/a")</f>
        <v>1.72206356115486</v>
      </c>
      <c r="I697" s="86">
        <f>+IF(ISNUMBER(DATA!AD1022),DATA!AD1022,"n/a")</f>
        <v>652368.98</v>
      </c>
      <c r="J697" s="77">
        <f>+IF(ISNUMBER(DATA!AE1022),DATA!AE1022,"n/a")</f>
        <v>1.6794359937980701</v>
      </c>
      <c r="K697" s="86">
        <f>+IF(ISNUMBER(DATA!AN1022),DATA!AN1022,"n/a")</f>
        <v>1258726.6399999999</v>
      </c>
      <c r="L697" s="77">
        <f>+IF(ISNUMBER(DATA!AO1022),DATA!AO1022,"n/a")</f>
        <v>1.40458954160366</v>
      </c>
      <c r="R697" s="66"/>
      <c r="S697" s="66"/>
      <c r="T697" s="66"/>
      <c r="U697" s="66"/>
      <c r="V697" s="66"/>
      <c r="W697" s="66"/>
      <c r="X697" s="66"/>
      <c r="Y697" s="66"/>
    </row>
    <row r="698" spans="1:25" x14ac:dyDescent="0.2">
      <c r="A698" s="66" t="s">
        <v>28</v>
      </c>
      <c r="B698" s="66" t="s">
        <v>23</v>
      </c>
      <c r="C698" s="66" t="s">
        <v>25</v>
      </c>
      <c r="D698" s="66" t="s">
        <v>320</v>
      </c>
      <c r="E698" s="86">
        <f>+IF(ISNUMBER(DATA!J1023),DATA!J1023,"n/a")</f>
        <v>191755.9</v>
      </c>
      <c r="F698" s="77">
        <f>+IF(ISNUMBER(DATA!K1023),DATA!K1023,"n/a")</f>
        <v>0.58435464259876702</v>
      </c>
      <c r="G698" s="86">
        <f>+IF(ISNUMBER(DATA!T1023),DATA!T1023,"n/a")</f>
        <v>595931.1</v>
      </c>
      <c r="H698" s="77">
        <f>+IF(ISNUMBER(DATA!U1023),DATA!U1023,"n/a")</f>
        <v>0.62891413050127498</v>
      </c>
      <c r="I698" s="86">
        <f>+IF(ISNUMBER(DATA!AD1023),DATA!AD1023,"n/a")</f>
        <v>1151356.43</v>
      </c>
      <c r="J698" s="77">
        <f>+IF(ISNUMBER(DATA!AE1023),DATA!AE1023,"n/a")</f>
        <v>0.79380212149354601</v>
      </c>
      <c r="K698" s="86">
        <f>+IF(ISNUMBER(DATA!AN1023),DATA!AN1023,"n/a")</f>
        <v>2134882.52</v>
      </c>
      <c r="L698" s="77">
        <f>+IF(ISNUMBER(DATA!AO1023),DATA!AO1023,"n/a")</f>
        <v>0.86312700182631397</v>
      </c>
      <c r="R698" s="66"/>
      <c r="S698" s="66"/>
      <c r="T698" s="66"/>
      <c r="U698" s="66"/>
      <c r="V698" s="66"/>
      <c r="W698" s="66"/>
      <c r="X698" s="66"/>
      <c r="Y698" s="66"/>
    </row>
    <row r="699" spans="1:25" x14ac:dyDescent="0.2">
      <c r="A699" s="66" t="s">
        <v>28</v>
      </c>
      <c r="B699" s="66" t="s">
        <v>23</v>
      </c>
      <c r="C699" s="66" t="s">
        <v>25</v>
      </c>
      <c r="D699" s="66" t="s">
        <v>321</v>
      </c>
      <c r="E699" s="86">
        <f>+IF(ISNUMBER(DATA!J1024),DATA!J1024,"n/a")</f>
        <v>189157.78</v>
      </c>
      <c r="F699" s="77">
        <f>+IF(ISNUMBER(DATA!K1024),DATA!K1024,"n/a")</f>
        <v>0.71902343128410395</v>
      </c>
      <c r="G699" s="86">
        <f>+IF(ISNUMBER(DATA!T1024),DATA!T1024,"n/a")</f>
        <v>551245.67000000004</v>
      </c>
      <c r="H699" s="77">
        <f>+IF(ISNUMBER(DATA!U1024),DATA!U1024,"n/a")</f>
        <v>0.67387733645505399</v>
      </c>
      <c r="I699" s="86">
        <f>+IF(ISNUMBER(DATA!AD1024),DATA!AD1024,"n/a")</f>
        <v>1039727.81</v>
      </c>
      <c r="J699" s="77">
        <f>+IF(ISNUMBER(DATA!AE1024),DATA!AE1024,"n/a")</f>
        <v>0.73951314275190405</v>
      </c>
      <c r="K699" s="86">
        <f>+IF(ISNUMBER(DATA!AN1024),DATA!AN1024,"n/a")</f>
        <v>1845637.66</v>
      </c>
      <c r="L699" s="77">
        <f>+IF(ISNUMBER(DATA!AO1024),DATA!AO1024,"n/a")</f>
        <v>0.69521937042163595</v>
      </c>
      <c r="R699" s="66"/>
      <c r="S699" s="66"/>
      <c r="T699" s="66"/>
      <c r="U699" s="66"/>
      <c r="V699" s="66"/>
      <c r="W699" s="66"/>
      <c r="X699" s="66"/>
      <c r="Y699" s="66"/>
    </row>
    <row r="700" spans="1:25" x14ac:dyDescent="0.2">
      <c r="A700" s="66" t="s">
        <v>28</v>
      </c>
      <c r="B700" s="66" t="s">
        <v>23</v>
      </c>
      <c r="C700" s="66" t="s">
        <v>25</v>
      </c>
      <c r="D700" s="66" t="s">
        <v>322</v>
      </c>
      <c r="E700" s="86">
        <f>+IF(ISNUMBER(DATA!J1025),DATA!J1025,"n/a")</f>
        <v>254298.68</v>
      </c>
      <c r="F700" s="77">
        <f>+IF(ISNUMBER(DATA!K1025),DATA!K1025,"n/a")</f>
        <v>0.99166909393623304</v>
      </c>
      <c r="G700" s="86">
        <f>+IF(ISNUMBER(DATA!T1025),DATA!T1025,"n/a")</f>
        <v>805391.26</v>
      </c>
      <c r="H700" s="77">
        <f>+IF(ISNUMBER(DATA!U1025),DATA!U1025,"n/a")</f>
        <v>0.90969496548059703</v>
      </c>
      <c r="I700" s="86">
        <f>+IF(ISNUMBER(DATA!AD1025),DATA!AD1025,"n/a")</f>
        <v>1569279.93</v>
      </c>
      <c r="J700" s="77">
        <f>+IF(ISNUMBER(DATA!AE1025),DATA!AE1025,"n/a")</f>
        <v>0.77275337096307395</v>
      </c>
      <c r="K700" s="86">
        <f>+IF(ISNUMBER(DATA!AN1025),DATA!AN1025,"n/a")</f>
        <v>2747025.25</v>
      </c>
      <c r="L700" s="77">
        <f>+IF(ISNUMBER(DATA!AO1025),DATA!AO1025,"n/a")</f>
        <v>0.28322475780546502</v>
      </c>
      <c r="R700" s="66"/>
      <c r="S700" s="66"/>
      <c r="T700" s="66"/>
      <c r="U700" s="66"/>
      <c r="V700" s="66"/>
      <c r="W700" s="66"/>
      <c r="X700" s="66"/>
      <c r="Y700" s="66"/>
    </row>
    <row r="701" spans="1:25" x14ac:dyDescent="0.2">
      <c r="A701" s="66" t="s">
        <v>28</v>
      </c>
      <c r="B701" s="66" t="s">
        <v>23</v>
      </c>
      <c r="C701" s="66" t="s">
        <v>25</v>
      </c>
      <c r="D701" s="66" t="s">
        <v>323</v>
      </c>
      <c r="E701" s="86">
        <f>+IF(ISNUMBER(DATA!J1026),DATA!J1026,"n/a")</f>
        <v>80587.509999999995</v>
      </c>
      <c r="F701" s="77">
        <f>+IF(ISNUMBER(DATA!K1026),DATA!K1026,"n/a")</f>
        <v>0.108760233200436</v>
      </c>
      <c r="G701" s="86">
        <f>+IF(ISNUMBER(DATA!T1026),DATA!T1026,"n/a")</f>
        <v>264114.74</v>
      </c>
      <c r="H701" s="77">
        <f>+IF(ISNUMBER(DATA!U1026),DATA!U1026,"n/a")</f>
        <v>0.20576602477932299</v>
      </c>
      <c r="I701" s="86">
        <f>+IF(ISNUMBER(DATA!AD1026),DATA!AD1026,"n/a")</f>
        <v>506483.75</v>
      </c>
      <c r="J701" s="77">
        <f>+IF(ISNUMBER(DATA!AE1026),DATA!AE1026,"n/a")</f>
        <v>0.495483347753228</v>
      </c>
      <c r="K701" s="86">
        <f>+IF(ISNUMBER(DATA!AN1026),DATA!AN1026,"n/a")</f>
        <v>972595.91</v>
      </c>
      <c r="L701" s="77">
        <f>+IF(ISNUMBER(DATA!AO1026),DATA!AO1026,"n/a")</f>
        <v>0.75648396519886096</v>
      </c>
      <c r="R701" s="66"/>
      <c r="S701" s="66"/>
      <c r="T701" s="66"/>
      <c r="U701" s="66"/>
      <c r="V701" s="66"/>
      <c r="W701" s="66"/>
      <c r="X701" s="66"/>
      <c r="Y701" s="66"/>
    </row>
    <row r="702" spans="1:25" x14ac:dyDescent="0.2">
      <c r="A702" s="66" t="s">
        <v>28</v>
      </c>
      <c r="B702" s="66" t="s">
        <v>23</v>
      </c>
      <c r="C702" s="66" t="s">
        <v>25</v>
      </c>
      <c r="D702" s="66" t="s">
        <v>324</v>
      </c>
      <c r="E702" s="86">
        <f>+IF(ISNUMBER(DATA!J1027),DATA!J1027,"n/a")</f>
        <v>170609.15</v>
      </c>
      <c r="F702" s="77">
        <f>+IF(ISNUMBER(DATA!K1027),DATA!K1027,"n/a")</f>
        <v>0.323027224827035</v>
      </c>
      <c r="G702" s="86">
        <f>+IF(ISNUMBER(DATA!T1027),DATA!T1027,"n/a")</f>
        <v>513509.18</v>
      </c>
      <c r="H702" s="77">
        <f>+IF(ISNUMBER(DATA!U1027),DATA!U1027,"n/a")</f>
        <v>0.33978790819065902</v>
      </c>
      <c r="I702" s="86">
        <f>+IF(ISNUMBER(DATA!AD1027),DATA!AD1027,"n/a")</f>
        <v>980462.85</v>
      </c>
      <c r="J702" s="77">
        <f>+IF(ISNUMBER(DATA!AE1027),DATA!AE1027,"n/a")</f>
        <v>0.58797217339758401</v>
      </c>
      <c r="K702" s="86">
        <f>+IF(ISNUMBER(DATA!AN1027),DATA!AN1027,"n/a")</f>
        <v>1717701.02</v>
      </c>
      <c r="L702" s="77">
        <f>+IF(ISNUMBER(DATA!AO1027),DATA!AO1027,"n/a")</f>
        <v>0.80484211838513198</v>
      </c>
      <c r="R702" s="66"/>
      <c r="S702" s="66"/>
      <c r="T702" s="66"/>
      <c r="U702" s="66"/>
      <c r="V702" s="66"/>
      <c r="W702" s="66"/>
      <c r="X702" s="66"/>
      <c r="Y702" s="66"/>
    </row>
    <row r="703" spans="1:25" x14ac:dyDescent="0.2">
      <c r="A703" s="66" t="s">
        <v>28</v>
      </c>
      <c r="B703" s="66" t="s">
        <v>23</v>
      </c>
      <c r="C703" s="66" t="s">
        <v>25</v>
      </c>
      <c r="D703" s="66" t="s">
        <v>325</v>
      </c>
      <c r="E703" s="86">
        <f>+IF(ISNUMBER(DATA!J1028),DATA!J1028,"n/a")</f>
        <v>209702.82</v>
      </c>
      <c r="F703" s="77">
        <f>+IF(ISNUMBER(DATA!K1028),DATA!K1028,"n/a")</f>
        <v>0.20850304447041201</v>
      </c>
      <c r="G703" s="86">
        <f>+IF(ISNUMBER(DATA!T1028),DATA!T1028,"n/a")</f>
        <v>606193.52</v>
      </c>
      <c r="H703" s="77">
        <f>+IF(ISNUMBER(DATA!U1028),DATA!U1028,"n/a")</f>
        <v>0.10259457536950201</v>
      </c>
      <c r="I703" s="86">
        <f>+IF(ISNUMBER(DATA!AD1028),DATA!AD1028,"n/a")</f>
        <v>1117009.81</v>
      </c>
      <c r="J703" s="77">
        <f>+IF(ISNUMBER(DATA!AE1028),DATA!AE1028,"n/a")</f>
        <v>0.13818918889947401</v>
      </c>
      <c r="K703" s="86">
        <f>+IF(ISNUMBER(DATA!AN1028),DATA!AN1028,"n/a")</f>
        <v>2201333.5699999998</v>
      </c>
      <c r="L703" s="77">
        <f>+IF(ISNUMBER(DATA!AO1028),DATA!AO1028,"n/a")</f>
        <v>0.31645005653448699</v>
      </c>
      <c r="R703" s="66"/>
      <c r="S703" s="66"/>
      <c r="T703" s="66"/>
      <c r="U703" s="66"/>
      <c r="V703" s="66"/>
      <c r="W703" s="66"/>
      <c r="X703" s="66"/>
      <c r="Y703" s="66"/>
    </row>
    <row r="704" spans="1:25" x14ac:dyDescent="0.2">
      <c r="A704" s="66" t="s">
        <v>28</v>
      </c>
      <c r="B704" s="66" t="s">
        <v>23</v>
      </c>
      <c r="C704" s="66" t="s">
        <v>25</v>
      </c>
      <c r="D704" s="66" t="s">
        <v>326</v>
      </c>
      <c r="E704" s="86">
        <f>+IF(ISNUMBER(DATA!J1029),DATA!J1029,"n/a")</f>
        <v>213756.03</v>
      </c>
      <c r="F704" s="77">
        <f>+IF(ISNUMBER(DATA!K1029),DATA!K1029,"n/a")</f>
        <v>0.26315687770847201</v>
      </c>
      <c r="G704" s="86">
        <f>+IF(ISNUMBER(DATA!T1029),DATA!T1029,"n/a")</f>
        <v>683204.58</v>
      </c>
      <c r="H704" s="77">
        <f>+IF(ISNUMBER(DATA!U1029),DATA!U1029,"n/a")</f>
        <v>0.69756459504299095</v>
      </c>
      <c r="I704" s="86">
        <f>+IF(ISNUMBER(DATA!AD1029),DATA!AD1029,"n/a")</f>
        <v>1302239.57</v>
      </c>
      <c r="J704" s="77">
        <f>+IF(ISNUMBER(DATA!AE1029),DATA!AE1029,"n/a")</f>
        <v>1.2178314909729</v>
      </c>
      <c r="K704" s="86">
        <f>+IF(ISNUMBER(DATA!AN1029),DATA!AN1029,"n/a")</f>
        <v>2367966.48</v>
      </c>
      <c r="L704" s="77">
        <f>+IF(ISNUMBER(DATA!AO1029),DATA!AO1029,"n/a")</f>
        <v>1.5435460933060201</v>
      </c>
      <c r="R704" s="66"/>
      <c r="S704" s="66"/>
      <c r="T704" s="66"/>
      <c r="U704" s="66"/>
      <c r="V704" s="66"/>
      <c r="W704" s="66"/>
      <c r="X704" s="66"/>
      <c r="Y704" s="66"/>
    </row>
    <row r="705" spans="1:25" x14ac:dyDescent="0.2">
      <c r="A705" s="66" t="s">
        <v>28</v>
      </c>
      <c r="B705" s="66" t="s">
        <v>23</v>
      </c>
      <c r="C705" s="66" t="s">
        <v>25</v>
      </c>
      <c r="D705" s="66" t="s">
        <v>327</v>
      </c>
      <c r="E705" s="86">
        <f>+IF(ISNUMBER(DATA!J1030),DATA!J1030,"n/a")</f>
        <v>1414711.36</v>
      </c>
      <c r="F705" s="77">
        <f>+IF(ISNUMBER(DATA!K1030),DATA!K1030,"n/a")</f>
        <v>0.49780426854801901</v>
      </c>
      <c r="G705" s="86">
        <f>+IF(ISNUMBER(DATA!T1030),DATA!T1030,"n/a")</f>
        <v>4358725.8899999997</v>
      </c>
      <c r="H705" s="77">
        <f>+IF(ISNUMBER(DATA!U1030),DATA!U1030,"n/a")</f>
        <v>0.55887929036353601</v>
      </c>
      <c r="I705" s="86">
        <f>+IF(ISNUMBER(DATA!AD1030),DATA!AD1030,"n/a")</f>
        <v>8318929.2000000002</v>
      </c>
      <c r="J705" s="77">
        <f>+IF(ISNUMBER(DATA!AE1030),DATA!AE1030,"n/a")</f>
        <v>0.70019536737434795</v>
      </c>
      <c r="K705" s="86">
        <f>+IF(ISNUMBER(DATA!AN1030),DATA!AN1030,"n/a")</f>
        <v>15245869.300000001</v>
      </c>
      <c r="L705" s="77">
        <f>+IF(ISNUMBER(DATA!AO1030),DATA!AO1030,"n/a")</f>
        <v>0.69260127597695598</v>
      </c>
      <c r="R705" s="66"/>
      <c r="S705" s="66"/>
      <c r="T705" s="66"/>
      <c r="U705" s="66"/>
      <c r="V705" s="66"/>
      <c r="W705" s="66"/>
      <c r="X705" s="66"/>
      <c r="Y705" s="66"/>
    </row>
    <row r="706" spans="1:25" x14ac:dyDescent="0.2">
      <c r="E706" s="80"/>
      <c r="F706" s="77"/>
      <c r="G706" s="81"/>
      <c r="H706" s="77"/>
      <c r="I706" s="81"/>
      <c r="J706" s="82"/>
      <c r="K706" s="81"/>
      <c r="L706" s="77"/>
      <c r="R706" s="66"/>
      <c r="S706" s="66"/>
      <c r="T706" s="66"/>
      <c r="U706" s="66"/>
      <c r="V706" s="66"/>
      <c r="W706" s="66"/>
      <c r="X706" s="66"/>
      <c r="Y706" s="66"/>
    </row>
    <row r="707" spans="1:25" x14ac:dyDescent="0.2">
      <c r="A707" s="66" t="s">
        <v>28</v>
      </c>
      <c r="B707" s="66" t="s">
        <v>23</v>
      </c>
      <c r="C707" s="66" t="s">
        <v>10</v>
      </c>
      <c r="D707" s="66" t="s">
        <v>319</v>
      </c>
      <c r="E707" s="87">
        <f>+IF(ISNUMBER(DATA!L1022),DATA!L1022,"n/a")</f>
        <v>6.1085261547091996</v>
      </c>
      <c r="F707" s="77">
        <f>+IF(ISNUMBER(DATA!M1022),DATA!M1022,"n/a")</f>
        <v>-0.24450969668112699</v>
      </c>
      <c r="G707" s="87">
        <f>+IF(ISNUMBER(DATA!V1022),DATA!V1022,"n/a")</f>
        <v>6.1451884497562501</v>
      </c>
      <c r="H707" s="77">
        <f>+IF(ISNUMBER(DATA!W1022),DATA!W1022,"n/a")</f>
        <v>-0.25618234810570201</v>
      </c>
      <c r="I707" s="87">
        <f>+IF(ISNUMBER(DATA!AF1022),DATA!AF1022,"n/a")</f>
        <v>6.1627385811869004</v>
      </c>
      <c r="J707" s="77">
        <f>+IF(ISNUMBER(DATA!AG1022),DATA!AG1022,"n/a")</f>
        <v>-0.25626316434593199</v>
      </c>
      <c r="K707" s="87">
        <f>+IF(ISNUMBER(DATA!AP1022),DATA!AP1022,"n/a")</f>
        <v>6.21880753922136</v>
      </c>
      <c r="L707" s="77">
        <f>+IF(ISNUMBER(DATA!AQ1022),DATA!AQ1022,"n/a")</f>
        <v>-0.22457151641892401</v>
      </c>
      <c r="R707" s="66"/>
      <c r="S707" s="66"/>
      <c r="T707" s="66"/>
      <c r="U707" s="66"/>
      <c r="V707" s="66"/>
      <c r="W707" s="66"/>
      <c r="X707" s="66"/>
      <c r="Y707" s="66"/>
    </row>
    <row r="708" spans="1:25" x14ac:dyDescent="0.2">
      <c r="A708" s="66" t="s">
        <v>28</v>
      </c>
      <c r="B708" s="66" t="s">
        <v>23</v>
      </c>
      <c r="C708" s="66" t="s">
        <v>10</v>
      </c>
      <c r="D708" s="66" t="s">
        <v>320</v>
      </c>
      <c r="E708" s="87">
        <f>+IF(ISNUMBER(DATA!L1023),DATA!L1023,"n/a")</f>
        <v>5.6584084714306702</v>
      </c>
      <c r="F708" s="77">
        <f>+IF(ISNUMBER(DATA!M1023),DATA!M1023,"n/a")</f>
        <v>6.9557997552197298E-2</v>
      </c>
      <c r="G708" s="87">
        <f>+IF(ISNUMBER(DATA!V1023),DATA!V1023,"n/a")</f>
        <v>5.5250792757127796</v>
      </c>
      <c r="H708" s="77">
        <f>+IF(ISNUMBER(DATA!W1023),DATA!W1023,"n/a")</f>
        <v>4.5439602719174301E-3</v>
      </c>
      <c r="I708" s="87">
        <f>+IF(ISNUMBER(DATA!AF1023),DATA!AF1023,"n/a")</f>
        <v>5.5019481846868104</v>
      </c>
      <c r="J708" s="77">
        <f>+IF(ISNUMBER(DATA!AG1023),DATA!AG1023,"n/a")</f>
        <v>-4.7329429008188401E-2</v>
      </c>
      <c r="K708" s="87">
        <f>+IF(ISNUMBER(DATA!AP1023),DATA!AP1023,"n/a")</f>
        <v>5.52321694309975</v>
      </c>
      <c r="L708" s="77">
        <f>+IF(ISNUMBER(DATA!AQ1023),DATA!AQ1023,"n/a")</f>
        <v>-0.139271367451588</v>
      </c>
      <c r="R708" s="66"/>
      <c r="S708" s="66"/>
      <c r="T708" s="66"/>
      <c r="U708" s="66"/>
      <c r="V708" s="66"/>
      <c r="W708" s="66"/>
      <c r="X708" s="66"/>
      <c r="Y708" s="66"/>
    </row>
    <row r="709" spans="1:25" x14ac:dyDescent="0.2">
      <c r="A709" s="66" t="s">
        <v>28</v>
      </c>
      <c r="B709" s="66" t="s">
        <v>23</v>
      </c>
      <c r="C709" s="66" t="s">
        <v>10</v>
      </c>
      <c r="D709" s="66" t="s">
        <v>321</v>
      </c>
      <c r="E709" s="87">
        <f>+IF(ISNUMBER(DATA!L1024),DATA!L1024,"n/a")</f>
        <v>5.04853124672203</v>
      </c>
      <c r="F709" s="77">
        <f>+IF(ISNUMBER(DATA!M1024),DATA!M1024,"n/a")</f>
        <v>-0.221383226818887</v>
      </c>
      <c r="G709" s="87">
        <f>+IF(ISNUMBER(DATA!V1024),DATA!V1024,"n/a")</f>
        <v>5.1578499029436804</v>
      </c>
      <c r="H709" s="77">
        <f>+IF(ISNUMBER(DATA!W1024),DATA!W1024,"n/a")</f>
        <v>-0.217467806478084</v>
      </c>
      <c r="I709" s="87">
        <f>+IF(ISNUMBER(DATA!AF1024),DATA!AF1024,"n/a")</f>
        <v>5.16006225761463</v>
      </c>
      <c r="J709" s="77">
        <f>+IF(ISNUMBER(DATA!AG1024),DATA!AG1024,"n/a")</f>
        <v>-0.22877432823841501</v>
      </c>
      <c r="K709" s="87">
        <f>+IF(ISNUMBER(DATA!AP1024),DATA!AP1024,"n/a")</f>
        <v>5.54139906256282</v>
      </c>
      <c r="L709" s="77">
        <f>+IF(ISNUMBER(DATA!AQ1024),DATA!AQ1024,"n/a")</f>
        <v>-0.207841274429271</v>
      </c>
      <c r="R709" s="66"/>
      <c r="S709" s="66"/>
      <c r="T709" s="66"/>
      <c r="U709" s="66"/>
      <c r="V709" s="66"/>
      <c r="W709" s="66"/>
      <c r="X709" s="66"/>
      <c r="Y709" s="66"/>
    </row>
    <row r="710" spans="1:25" x14ac:dyDescent="0.2">
      <c r="A710" s="66" t="s">
        <v>28</v>
      </c>
      <c r="B710" s="66" t="s">
        <v>23</v>
      </c>
      <c r="C710" s="66" t="s">
        <v>10</v>
      </c>
      <c r="D710" s="66" t="s">
        <v>322</v>
      </c>
      <c r="E710" s="87">
        <f>+IF(ISNUMBER(DATA!L1025),DATA!L1025,"n/a")</f>
        <v>4.00689215630217</v>
      </c>
      <c r="F710" s="77">
        <f>+IF(ISNUMBER(DATA!M1025),DATA!M1025,"n/a")</f>
        <v>-0.36942131270367501</v>
      </c>
      <c r="G710" s="87">
        <f>+IF(ISNUMBER(DATA!V1025),DATA!V1025,"n/a")</f>
        <v>4.0197174537561997</v>
      </c>
      <c r="H710" s="77">
        <f>+IF(ISNUMBER(DATA!W1025),DATA!W1025,"n/a")</f>
        <v>-0.41047141889205202</v>
      </c>
      <c r="I710" s="87">
        <f>+IF(ISNUMBER(DATA!AF1025),DATA!AF1025,"n/a")</f>
        <v>4.0392863599869999</v>
      </c>
      <c r="J710" s="77">
        <f>+IF(ISNUMBER(DATA!AG1025),DATA!AG1025,"n/a")</f>
        <v>-0.42479940256417698</v>
      </c>
      <c r="K710" s="87">
        <f>+IF(ISNUMBER(DATA!AP1025),DATA!AP1025,"n/a")</f>
        <v>4.5622804459529203</v>
      </c>
      <c r="L710" s="77">
        <f>+IF(ISNUMBER(DATA!AQ1025),DATA!AQ1025,"n/a")</f>
        <v>-0.32951461865063503</v>
      </c>
      <c r="R710" s="66"/>
      <c r="S710" s="66"/>
      <c r="T710" s="66"/>
      <c r="U710" s="66"/>
      <c r="V710" s="66"/>
      <c r="W710" s="66"/>
      <c r="X710" s="66"/>
      <c r="Y710" s="66"/>
    </row>
    <row r="711" spans="1:25" x14ac:dyDescent="0.2">
      <c r="A711" s="66" t="s">
        <v>28</v>
      </c>
      <c r="B711" s="66" t="s">
        <v>23</v>
      </c>
      <c r="C711" s="66" t="s">
        <v>10</v>
      </c>
      <c r="D711" s="66" t="s">
        <v>323</v>
      </c>
      <c r="E711" s="87">
        <f>+IF(ISNUMBER(DATA!L1026),DATA!L1026,"n/a")</f>
        <v>5.5801645535805697</v>
      </c>
      <c r="F711" s="77">
        <f>+IF(ISNUMBER(DATA!M1026),DATA!M1026,"n/a")</f>
        <v>2.21944165870647E-2</v>
      </c>
      <c r="G711" s="87">
        <f>+IF(ISNUMBER(DATA!V1026),DATA!V1026,"n/a")</f>
        <v>5.5249529363004104</v>
      </c>
      <c r="H711" s="77">
        <f>+IF(ISNUMBER(DATA!W1026),DATA!W1026,"n/a")</f>
        <v>6.94632904008065E-3</v>
      </c>
      <c r="I711" s="87">
        <f>+IF(ISNUMBER(DATA!AF1026),DATA!AF1026,"n/a")</f>
        <v>5.5072282658253302</v>
      </c>
      <c r="J711" s="77">
        <f>+IF(ISNUMBER(DATA!AG1026),DATA!AG1026,"n/a")</f>
        <v>-1.89059783552375E-2</v>
      </c>
      <c r="K711" s="87">
        <f>+IF(ISNUMBER(DATA!AP1026),DATA!AP1026,"n/a")</f>
        <v>5.5854425857583303</v>
      </c>
      <c r="L711" s="77">
        <f>+IF(ISNUMBER(DATA!AQ1026),DATA!AQ1026,"n/a")</f>
        <v>-7.80981091062974E-2</v>
      </c>
      <c r="R711" s="66"/>
      <c r="S711" s="66"/>
      <c r="T711" s="66"/>
      <c r="U711" s="66"/>
      <c r="V711" s="66"/>
      <c r="W711" s="66"/>
      <c r="X711" s="66"/>
      <c r="Y711" s="66"/>
    </row>
    <row r="712" spans="1:25" x14ac:dyDescent="0.2">
      <c r="A712" s="66" t="s">
        <v>28</v>
      </c>
      <c r="B712" s="66" t="s">
        <v>23</v>
      </c>
      <c r="C712" s="66" t="s">
        <v>10</v>
      </c>
      <c r="D712" s="66" t="s">
        <v>324</v>
      </c>
      <c r="E712" s="87">
        <f>+IF(ISNUMBER(DATA!L1027),DATA!L1027,"n/a")</f>
        <v>5.5455661046738198</v>
      </c>
      <c r="F712" s="77">
        <f>+IF(ISNUMBER(DATA!M1027),DATA!M1027,"n/a")</f>
        <v>6.8185127431759404E-2</v>
      </c>
      <c r="G712" s="87">
        <f>+IF(ISNUMBER(DATA!V1027),DATA!V1027,"n/a")</f>
        <v>5.5609481884678296</v>
      </c>
      <c r="H712" s="77">
        <f>+IF(ISNUMBER(DATA!W1027),DATA!W1027,"n/a")</f>
        <v>3.4038998967791598E-2</v>
      </c>
      <c r="I712" s="87">
        <f>+IF(ISNUMBER(DATA!AF1027),DATA!AF1027,"n/a")</f>
        <v>5.4921513224270404</v>
      </c>
      <c r="J712" s="77">
        <f>+IF(ISNUMBER(DATA!AG1027),DATA!AG1027,"n/a")</f>
        <v>-1.5678337719722799E-2</v>
      </c>
      <c r="K712" s="87">
        <f>+IF(ISNUMBER(DATA!AP1027),DATA!AP1027,"n/a")</f>
        <v>5.5033936123459597</v>
      </c>
      <c r="L712" s="77">
        <f>+IF(ISNUMBER(DATA!AQ1027),DATA!AQ1027,"n/a")</f>
        <v>-9.1545284767466401E-2</v>
      </c>
      <c r="R712" s="66"/>
      <c r="S712" s="66"/>
      <c r="T712" s="66"/>
      <c r="U712" s="66"/>
      <c r="V712" s="66"/>
      <c r="W712" s="66"/>
      <c r="X712" s="66"/>
      <c r="Y712" s="66"/>
    </row>
    <row r="713" spans="1:25" x14ac:dyDescent="0.2">
      <c r="A713" s="66" t="s">
        <v>28</v>
      </c>
      <c r="B713" s="66" t="s">
        <v>23</v>
      </c>
      <c r="C713" s="66" t="s">
        <v>10</v>
      </c>
      <c r="D713" s="66" t="s">
        <v>325</v>
      </c>
      <c r="E713" s="87">
        <f>+IF(ISNUMBER(DATA!L1028),DATA!L1028,"n/a")</f>
        <v>5.3904871065785098</v>
      </c>
      <c r="F713" s="77">
        <f>+IF(ISNUMBER(DATA!M1028),DATA!M1028,"n/a")</f>
        <v>3.0886644785498101E-3</v>
      </c>
      <c r="G713" s="87">
        <f>+IF(ISNUMBER(DATA!V1028),DATA!V1028,"n/a")</f>
        <v>5.3982598962760902</v>
      </c>
      <c r="H713" s="77">
        <f>+IF(ISNUMBER(DATA!W1028),DATA!W1028,"n/a")</f>
        <v>-2.1908771546591699E-3</v>
      </c>
      <c r="I713" s="87">
        <f>+IF(ISNUMBER(DATA!AF1028),DATA!AF1028,"n/a")</f>
        <v>5.42174682332098</v>
      </c>
      <c r="J713" s="77">
        <f>+IF(ISNUMBER(DATA!AG1028),DATA!AG1028,"n/a")</f>
        <v>-2.1477449997261901E-2</v>
      </c>
      <c r="K713" s="87">
        <f>+IF(ISNUMBER(DATA!AP1028),DATA!AP1028,"n/a")</f>
        <v>5.4708917705445304</v>
      </c>
      <c r="L713" s="77">
        <f>+IF(ISNUMBER(DATA!AQ1028),DATA!AQ1028,"n/a")</f>
        <v>-9.37084240700546E-2</v>
      </c>
      <c r="R713" s="66"/>
      <c r="S713" s="66"/>
      <c r="T713" s="66"/>
      <c r="U713" s="66"/>
      <c r="V713" s="66"/>
      <c r="W713" s="66"/>
      <c r="X713" s="66"/>
      <c r="Y713" s="66"/>
    </row>
    <row r="714" spans="1:25" x14ac:dyDescent="0.2">
      <c r="A714" s="66" t="s">
        <v>28</v>
      </c>
      <c r="B714" s="66" t="s">
        <v>23</v>
      </c>
      <c r="C714" s="66" t="s">
        <v>10</v>
      </c>
      <c r="D714" s="66" t="s">
        <v>326</v>
      </c>
      <c r="E714" s="87">
        <f>+IF(ISNUMBER(DATA!L1029),DATA!L1029,"n/a")</f>
        <v>5.1030798905525199</v>
      </c>
      <c r="F714" s="77">
        <f>+IF(ISNUMBER(DATA!M1029),DATA!M1029,"n/a")</f>
        <v>2.4619553093755402E-2</v>
      </c>
      <c r="G714" s="87">
        <f>+IF(ISNUMBER(DATA!V1029),DATA!V1029,"n/a")</f>
        <v>5.2443156168921599</v>
      </c>
      <c r="H714" s="77">
        <f>+IF(ISNUMBER(DATA!W1029),DATA!W1029,"n/a")</f>
        <v>1.29217245638007E-2</v>
      </c>
      <c r="I714" s="87">
        <f>+IF(ISNUMBER(DATA!AF1029),DATA!AF1029,"n/a")</f>
        <v>5.2281453660834796</v>
      </c>
      <c r="J714" s="77">
        <f>+IF(ISNUMBER(DATA!AG1029),DATA!AG1029,"n/a")</f>
        <v>-5.6966261981958498E-2</v>
      </c>
      <c r="K714" s="87">
        <f>+IF(ISNUMBER(DATA!AP1029),DATA!AP1029,"n/a")</f>
        <v>5.1005320722279297</v>
      </c>
      <c r="L714" s="77">
        <f>+IF(ISNUMBER(DATA!AQ1029),DATA!AQ1029,"n/a")</f>
        <v>-0.17119454296111999</v>
      </c>
      <c r="R714" s="66"/>
      <c r="S714" s="66"/>
      <c r="T714" s="66"/>
      <c r="U714" s="66"/>
      <c r="V714" s="66"/>
      <c r="W714" s="66"/>
      <c r="X714" s="66"/>
      <c r="Y714" s="66"/>
    </row>
    <row r="715" spans="1:25" x14ac:dyDescent="0.2">
      <c r="A715" s="66" t="s">
        <v>28</v>
      </c>
      <c r="B715" s="66" t="s">
        <v>23</v>
      </c>
      <c r="C715" s="66" t="s">
        <v>10</v>
      </c>
      <c r="D715" s="66" t="s">
        <v>327</v>
      </c>
      <c r="E715" s="87">
        <f>+IF(ISNUMBER(DATA!L1030),DATA!L1030,"n/a")</f>
        <v>5.0905057078798999</v>
      </c>
      <c r="F715" s="77">
        <f>+IF(ISNUMBER(DATA!M1030),DATA!M1030,"n/a")</f>
        <v>-9.4231872008303602E-2</v>
      </c>
      <c r="G715" s="87">
        <f>+IF(ISNUMBER(DATA!V1030),DATA!V1030,"n/a")</f>
        <v>5.1098292698658101</v>
      </c>
      <c r="H715" s="77">
        <f>+IF(ISNUMBER(DATA!W1030),DATA!W1030,"n/a")</f>
        <v>-0.121796007422217</v>
      </c>
      <c r="I715" s="87">
        <f>+IF(ISNUMBER(DATA!AF1030),DATA!AF1030,"n/a")</f>
        <v>5.1056014899337203</v>
      </c>
      <c r="J715" s="77">
        <f>+IF(ISNUMBER(DATA!AG1030),DATA!AG1030,"n/a")</f>
        <v>-0.15900611643021001</v>
      </c>
      <c r="K715" s="87">
        <f>+IF(ISNUMBER(DATA!AP1030),DATA!AP1030,"n/a")</f>
        <v>5.30220534841696</v>
      </c>
      <c r="L715" s="77">
        <f>+IF(ISNUMBER(DATA!AQ1030),DATA!AQ1030,"n/a")</f>
        <v>-0.18301699659457199</v>
      </c>
      <c r="R715" s="66"/>
      <c r="S715" s="66"/>
      <c r="T715" s="66"/>
      <c r="U715" s="66"/>
      <c r="V715" s="66"/>
      <c r="W715" s="66"/>
      <c r="X715" s="66"/>
      <c r="Y715" s="66"/>
    </row>
    <row r="716" spans="1:25" x14ac:dyDescent="0.2">
      <c r="E716" s="90"/>
      <c r="F716" s="77"/>
      <c r="G716" s="91"/>
      <c r="H716" s="77"/>
      <c r="I716" s="91"/>
      <c r="J716" s="82"/>
      <c r="K716" s="91"/>
      <c r="L716" s="77"/>
      <c r="R716" s="66"/>
      <c r="S716" s="66"/>
      <c r="T716" s="66"/>
      <c r="U716" s="66"/>
      <c r="V716" s="66"/>
      <c r="W716" s="66"/>
      <c r="X716" s="66"/>
      <c r="Y716" s="66"/>
    </row>
    <row r="717" spans="1:25" x14ac:dyDescent="0.2">
      <c r="A717" s="66" t="s">
        <v>28</v>
      </c>
      <c r="B717" s="66" t="s">
        <v>23</v>
      </c>
      <c r="C717" s="66" t="s">
        <v>26</v>
      </c>
      <c r="D717" s="66" t="s">
        <v>319</v>
      </c>
      <c r="E717" s="87">
        <f>+IF(ISNUMBER(DATA!N1022),DATA!N1022,"n/a")</f>
        <v>3.2819843837615799</v>
      </c>
      <c r="F717" s="77">
        <f>+IF(ISNUMBER(DATA!O1022),DATA!O1022,"n/a")</f>
        <v>-0.13476182706811701</v>
      </c>
      <c r="G717" s="87">
        <f>+IF(ISNUMBER(DATA!X1022),DATA!X1022,"n/a")</f>
        <v>3.2948850979189102</v>
      </c>
      <c r="H717" s="77">
        <f>+IF(ISNUMBER(DATA!Y1022),DATA!Y1022,"n/a")</f>
        <v>-0.15089537443944201</v>
      </c>
      <c r="I717" s="87">
        <f>+IF(ISNUMBER(DATA!AH1022),DATA!AH1022,"n/a")</f>
        <v>3.2922548371321998</v>
      </c>
      <c r="J717" s="77">
        <f>+IF(ISNUMBER(DATA!AI1022),DATA!AI1022,"n/a")</f>
        <v>-0.15568707693435299</v>
      </c>
      <c r="K717" s="87">
        <f>+IF(ISNUMBER(DATA!AR1022),DATA!AR1022,"n/a")</f>
        <v>3.1959697937274099</v>
      </c>
      <c r="L717" s="77">
        <f>+IF(ISNUMBER(DATA!AS1022),DATA!AS1022,"n/a")</f>
        <v>-0.16029679610813499</v>
      </c>
      <c r="R717" s="66"/>
      <c r="S717" s="66"/>
      <c r="T717" s="66"/>
      <c r="U717" s="66"/>
      <c r="V717" s="66"/>
      <c r="W717" s="66"/>
      <c r="X717" s="66"/>
      <c r="Y717" s="66"/>
    </row>
    <row r="718" spans="1:25" x14ac:dyDescent="0.2">
      <c r="A718" s="66" t="s">
        <v>28</v>
      </c>
      <c r="B718" s="66" t="s">
        <v>23</v>
      </c>
      <c r="C718" s="66" t="s">
        <v>26</v>
      </c>
      <c r="D718" s="66" t="s">
        <v>320</v>
      </c>
      <c r="E718" s="87">
        <f>+IF(ISNUMBER(DATA!N1023),DATA!N1023,"n/a")</f>
        <v>2.91759810258772</v>
      </c>
      <c r="F718" s="77">
        <f>+IF(ISNUMBER(DATA!O1023),DATA!O1023,"n/a")</f>
        <v>7.0572826707445593E-2</v>
      </c>
      <c r="G718" s="87">
        <f>+IF(ISNUMBER(DATA!X1023),DATA!X1023,"n/a")</f>
        <v>2.8943217093385498</v>
      </c>
      <c r="H718" s="77">
        <f>+IF(ISNUMBER(DATA!Y1023),DATA!Y1023,"n/a")</f>
        <v>1.37946455232421E-2</v>
      </c>
      <c r="I718" s="87">
        <f>+IF(ISNUMBER(DATA!AH1023),DATA!AH1023,"n/a")</f>
        <v>2.8748998431354602</v>
      </c>
      <c r="J718" s="77">
        <f>+IF(ISNUMBER(DATA!AI1023),DATA!AI1023,"n/a")</f>
        <v>-1.8897616920210601E-2</v>
      </c>
      <c r="K718" s="87">
        <f>+IF(ISNUMBER(DATA!AR1023),DATA!AR1023,"n/a")</f>
        <v>2.8585167955752402</v>
      </c>
      <c r="L718" s="77">
        <f>+IF(ISNUMBER(DATA!AS1023),DATA!AS1023,"n/a")</f>
        <v>-5.20658812996561E-2</v>
      </c>
      <c r="R718" s="66"/>
      <c r="S718" s="66"/>
      <c r="T718" s="66"/>
      <c r="U718" s="66"/>
      <c r="V718" s="66"/>
      <c r="W718" s="66"/>
      <c r="X718" s="66"/>
      <c r="Y718" s="66"/>
    </row>
    <row r="719" spans="1:25" x14ac:dyDescent="0.2">
      <c r="A719" s="66" t="s">
        <v>28</v>
      </c>
      <c r="B719" s="66" t="s">
        <v>23</v>
      </c>
      <c r="C719" s="66" t="s">
        <v>26</v>
      </c>
      <c r="D719" s="66" t="s">
        <v>321</v>
      </c>
      <c r="E719" s="87">
        <f>+IF(ISNUMBER(DATA!N1024),DATA!N1024,"n/a")</f>
        <v>2.94387299322291</v>
      </c>
      <c r="F719" s="77">
        <f>+IF(ISNUMBER(DATA!O1024),DATA!O1024,"n/a")</f>
        <v>-0.107427096707377</v>
      </c>
      <c r="G719" s="87">
        <f>+IF(ISNUMBER(DATA!X1024),DATA!X1024,"n/a")</f>
        <v>2.9854709969875999</v>
      </c>
      <c r="H719" s="77">
        <f>+IF(ISNUMBER(DATA!Y1024),DATA!Y1024,"n/a")</f>
        <v>-0.102020217311393</v>
      </c>
      <c r="I719" s="87">
        <f>+IF(ISNUMBER(DATA!AH1024),DATA!AH1024,"n/a")</f>
        <v>2.9773422430626302</v>
      </c>
      <c r="J719" s="77">
        <f>+IF(ISNUMBER(DATA!AI1024),DATA!AI1024,"n/a")</f>
        <v>-9.59414819622285E-2</v>
      </c>
      <c r="K719" s="87">
        <f>+IF(ISNUMBER(DATA!AR1024),DATA!AR1024,"n/a")</f>
        <v>3.02545505058669</v>
      </c>
      <c r="L719" s="77">
        <f>+IF(ISNUMBER(DATA!AS1024),DATA!AS1024,"n/a")</f>
        <v>-6.6558076368489205E-2</v>
      </c>
      <c r="R719" s="66"/>
      <c r="S719" s="66"/>
      <c r="T719" s="66"/>
      <c r="U719" s="66"/>
      <c r="V719" s="66"/>
      <c r="W719" s="66"/>
      <c r="X719" s="66"/>
      <c r="Y719" s="66"/>
    </row>
    <row r="720" spans="1:25" x14ac:dyDescent="0.2">
      <c r="A720" s="66" t="s">
        <v>28</v>
      </c>
      <c r="B720" s="66" t="s">
        <v>23</v>
      </c>
      <c r="C720" s="66" t="s">
        <v>26</v>
      </c>
      <c r="D720" s="66" t="s">
        <v>322</v>
      </c>
      <c r="E720" s="87">
        <f>+IF(ISNUMBER(DATA!N1025),DATA!N1025,"n/a")</f>
        <v>3.0505274349045002</v>
      </c>
      <c r="F720" s="77">
        <f>+IF(ISNUMBER(DATA!O1025),DATA!O1025,"n/a")</f>
        <v>-8.7779305457792306E-3</v>
      </c>
      <c r="G720" s="87">
        <f>+IF(ISNUMBER(DATA!X1025),DATA!X1025,"n/a")</f>
        <v>3.06276097408854</v>
      </c>
      <c r="H720" s="77">
        <f>+IF(ISNUMBER(DATA!Y1025),DATA!Y1025,"n/a")</f>
        <v>-2.3284027079361998E-2</v>
      </c>
      <c r="I720" s="87">
        <f>+IF(ISNUMBER(DATA!AH1025),DATA!AH1025,"n/a")</f>
        <v>3.00611522508926</v>
      </c>
      <c r="J720" s="77">
        <f>+IF(ISNUMBER(DATA!AI1025),DATA!AI1025,"n/a")</f>
        <v>-5.2142107370295003E-2</v>
      </c>
      <c r="K720" s="87">
        <f>+IF(ISNUMBER(DATA!AR1025),DATA!AR1025,"n/a")</f>
        <v>3.0840252524071299</v>
      </c>
      <c r="L720" s="77">
        <f>+IF(ISNUMBER(DATA!AS1025),DATA!AS1025,"n/a")</f>
        <v>-3.4239135857050899E-2</v>
      </c>
      <c r="R720" s="66"/>
      <c r="S720" s="66"/>
      <c r="T720" s="66"/>
      <c r="U720" s="66"/>
      <c r="V720" s="66"/>
      <c r="W720" s="66"/>
      <c r="X720" s="66"/>
      <c r="Y720" s="66"/>
    </row>
    <row r="721" spans="1:25" x14ac:dyDescent="0.2">
      <c r="A721" s="66" t="s">
        <v>28</v>
      </c>
      <c r="B721" s="66" t="s">
        <v>23</v>
      </c>
      <c r="C721" s="66" t="s">
        <v>26</v>
      </c>
      <c r="D721" s="66" t="s">
        <v>323</v>
      </c>
      <c r="E721" s="87">
        <f>+IF(ISNUMBER(DATA!N1026),DATA!N1026,"n/a")</f>
        <v>3.2608348365646198</v>
      </c>
      <c r="F721" s="77">
        <f>+IF(ISNUMBER(DATA!O1026),DATA!O1026,"n/a")</f>
        <v>2.4941268149351901E-2</v>
      </c>
      <c r="G721" s="87">
        <f>+IF(ISNUMBER(DATA!X1026),DATA!X1026,"n/a")</f>
        <v>3.2715773833751198</v>
      </c>
      <c r="H721" s="77">
        <f>+IF(ISNUMBER(DATA!Y1026),DATA!Y1026,"n/a")</f>
        <v>2.2060575421056199E-2</v>
      </c>
      <c r="I721" s="87">
        <f>+IF(ISNUMBER(DATA!AH1026),DATA!AH1026,"n/a")</f>
        <v>3.2684978343332798</v>
      </c>
      <c r="J721" s="77">
        <f>+IF(ISNUMBER(DATA!AI1026),DATA!AI1026,"n/a")</f>
        <v>-7.1231359908854701E-3</v>
      </c>
      <c r="K721" s="87">
        <f>+IF(ISNUMBER(DATA!AR1026),DATA!AR1026,"n/a")</f>
        <v>3.25117483786252</v>
      </c>
      <c r="L721" s="77">
        <f>+IF(ISNUMBER(DATA!AS1026),DATA!AS1026,"n/a")</f>
        <v>-2.3208010559288301E-2</v>
      </c>
      <c r="R721" s="66"/>
      <c r="S721" s="66"/>
      <c r="T721" s="66"/>
      <c r="U721" s="66"/>
      <c r="V721" s="66"/>
      <c r="W721" s="66"/>
      <c r="X721" s="66"/>
      <c r="Y721" s="66"/>
    </row>
    <row r="722" spans="1:25" x14ac:dyDescent="0.2">
      <c r="A722" s="66" t="s">
        <v>28</v>
      </c>
      <c r="B722" s="66" t="s">
        <v>23</v>
      </c>
      <c r="C722" s="66" t="s">
        <v>26</v>
      </c>
      <c r="D722" s="66" t="s">
        <v>324</v>
      </c>
      <c r="E722" s="87">
        <f>+IF(ISNUMBER(DATA!N1027),DATA!N1027,"n/a")</f>
        <v>2.9213362823740701</v>
      </c>
      <c r="F722" s="77">
        <f>+IF(ISNUMBER(DATA!O1027),DATA!O1027,"n/a")</f>
        <v>3.2485687475080599E-2</v>
      </c>
      <c r="G722" s="87">
        <f>+IF(ISNUMBER(DATA!X1027),DATA!X1027,"n/a")</f>
        <v>2.93813319948827</v>
      </c>
      <c r="H722" s="77">
        <f>+IF(ISNUMBER(DATA!Y1027),DATA!Y1027,"n/a")</f>
        <v>7.0513355410901203E-3</v>
      </c>
      <c r="I722" s="87">
        <f>+IF(ISNUMBER(DATA!AH1027),DATA!AH1027,"n/a")</f>
        <v>2.8970419123988198</v>
      </c>
      <c r="J722" s="77">
        <f>+IF(ISNUMBER(DATA!AI1027),DATA!AI1027,"n/a")</f>
        <v>-3.98484187809382E-2</v>
      </c>
      <c r="K722" s="87">
        <f>+IF(ISNUMBER(DATA!AR1027),DATA!AR1027,"n/a")</f>
        <v>2.8912539040117702</v>
      </c>
      <c r="L722" s="77">
        <f>+IF(ISNUMBER(DATA!AS1027),DATA!AS1027,"n/a")</f>
        <v>-8.4955902136371206E-2</v>
      </c>
      <c r="R722" s="66"/>
      <c r="S722" s="66"/>
      <c r="T722" s="66"/>
      <c r="U722" s="66"/>
      <c r="V722" s="66"/>
      <c r="W722" s="66"/>
      <c r="X722" s="66"/>
      <c r="Y722" s="66"/>
    </row>
    <row r="723" spans="1:25" x14ac:dyDescent="0.2">
      <c r="A723" s="66" t="s">
        <v>28</v>
      </c>
      <c r="B723" s="66" t="s">
        <v>23</v>
      </c>
      <c r="C723" s="66" t="s">
        <v>26</v>
      </c>
      <c r="D723" s="66" t="s">
        <v>325</v>
      </c>
      <c r="E723" s="87">
        <f>+IF(ISNUMBER(DATA!N1028),DATA!N1028,"n/a")</f>
        <v>3.0442105642642301</v>
      </c>
      <c r="F723" s="77">
        <f>+IF(ISNUMBER(DATA!O1028),DATA!O1028,"n/a")</f>
        <v>-2.9454758749807901E-2</v>
      </c>
      <c r="G723" s="87">
        <f>+IF(ISNUMBER(DATA!X1028),DATA!X1028,"n/a")</f>
        <v>3.0561151165060298</v>
      </c>
      <c r="H723" s="77">
        <f>+IF(ISNUMBER(DATA!Y1028),DATA!Y1028,"n/a")</f>
        <v>-7.5742113314272597E-3</v>
      </c>
      <c r="I723" s="87">
        <f>+IF(ISNUMBER(DATA!AH1028),DATA!AH1028,"n/a")</f>
        <v>3.0618764753731198</v>
      </c>
      <c r="J723" s="77">
        <f>+IF(ISNUMBER(DATA!AI1028),DATA!AI1028,"n/a")</f>
        <v>-2.12817505232391E-2</v>
      </c>
      <c r="K723" s="87">
        <f>+IF(ISNUMBER(DATA!AR1028),DATA!AR1028,"n/a")</f>
        <v>3.0792917812996401</v>
      </c>
      <c r="L723" s="77">
        <f>+IF(ISNUMBER(DATA!AS1028),DATA!AS1028,"n/a")</f>
        <v>-3.9533562792001903E-2</v>
      </c>
      <c r="R723" s="66"/>
      <c r="S723" s="66"/>
      <c r="T723" s="66"/>
      <c r="U723" s="66"/>
      <c r="V723" s="66"/>
      <c r="W723" s="66"/>
      <c r="X723" s="66"/>
      <c r="Y723" s="66"/>
    </row>
    <row r="724" spans="1:25" x14ac:dyDescent="0.2">
      <c r="A724" s="66" t="s">
        <v>28</v>
      </c>
      <c r="B724" s="66" t="s">
        <v>23</v>
      </c>
      <c r="C724" s="66" t="s">
        <v>26</v>
      </c>
      <c r="D724" s="66" t="s">
        <v>326</v>
      </c>
      <c r="E724" s="87">
        <f>+IF(ISNUMBER(DATA!N1029),DATA!N1029,"n/a")</f>
        <v>2.7353049642623</v>
      </c>
      <c r="F724" s="77">
        <f>+IF(ISNUMBER(DATA!O1029),DATA!O1029,"n/a")</f>
        <v>4.2115016406030197E-3</v>
      </c>
      <c r="G724" s="87">
        <f>+IF(ISNUMBER(DATA!X1029),DATA!X1029,"n/a")</f>
        <v>2.8213000709099498</v>
      </c>
      <c r="H724" s="77">
        <f>+IF(ISNUMBER(DATA!Y1029),DATA!Y1029,"n/a")</f>
        <v>-1.6955875253755501E-2</v>
      </c>
      <c r="I724" s="87">
        <f>+IF(ISNUMBER(DATA!AH1029),DATA!AH1029,"n/a")</f>
        <v>2.8083777549471902</v>
      </c>
      <c r="J724" s="77">
        <f>+IF(ISNUMBER(DATA!AI1029),DATA!AI1029,"n/a")</f>
        <v>-8.6595688917804003E-2</v>
      </c>
      <c r="K724" s="87">
        <f>+IF(ISNUMBER(DATA!AR1029),DATA!AR1029,"n/a")</f>
        <v>2.7243189227915101</v>
      </c>
      <c r="L724" s="77">
        <f>+IF(ISNUMBER(DATA!AS1029),DATA!AS1029,"n/a")</f>
        <v>-0.151787615118682</v>
      </c>
      <c r="R724" s="66"/>
      <c r="S724" s="66"/>
      <c r="T724" s="66"/>
      <c r="U724" s="66"/>
      <c r="V724" s="66"/>
      <c r="W724" s="66"/>
      <c r="X724" s="66"/>
      <c r="Y724" s="66"/>
    </row>
    <row r="725" spans="1:25" x14ac:dyDescent="0.2">
      <c r="A725" s="66" t="s">
        <v>28</v>
      </c>
      <c r="B725" s="66" t="s">
        <v>23</v>
      </c>
      <c r="C725" s="66" t="s">
        <v>26</v>
      </c>
      <c r="D725" s="66" t="s">
        <v>327</v>
      </c>
      <c r="E725" s="87">
        <f>+IF(ISNUMBER(DATA!N1030),DATA!N1030,"n/a")</f>
        <v>2.9832371389171599</v>
      </c>
      <c r="F725" s="77">
        <f>+IF(ISNUMBER(DATA!O1030),DATA!O1030,"n/a")</f>
        <v>-9.2427574660741401E-3</v>
      </c>
      <c r="G725" s="87">
        <f>+IF(ISNUMBER(DATA!X1030),DATA!X1030,"n/a")</f>
        <v>3.0072161936294601</v>
      </c>
      <c r="H725" s="77">
        <f>+IF(ISNUMBER(DATA!Y1030),DATA!Y1030,"n/a")</f>
        <v>-2.3730091223599099E-2</v>
      </c>
      <c r="I725" s="87">
        <f>+IF(ISNUMBER(DATA!AH1030),DATA!AH1030,"n/a")</f>
        <v>2.98645059150161</v>
      </c>
      <c r="J725" s="77">
        <f>+IF(ISNUMBER(DATA!AI1030),DATA!AI1030,"n/a")</f>
        <v>-5.4791055595215903E-2</v>
      </c>
      <c r="K725" s="87">
        <f>+IF(ISNUMBER(DATA!AR1030),DATA!AR1030,"n/a")</f>
        <v>2.9869908690611702</v>
      </c>
      <c r="L725" s="77">
        <f>+IF(ISNUMBER(DATA!AS1030),DATA!AS1030,"n/a")</f>
        <v>-7.2689577741145303E-2</v>
      </c>
      <c r="R725" s="66"/>
      <c r="S725" s="66"/>
      <c r="T725" s="66"/>
      <c r="U725" s="66"/>
      <c r="V725" s="66"/>
      <c r="W725" s="66"/>
      <c r="X725" s="66"/>
      <c r="Y725" s="66"/>
    </row>
    <row r="726" spans="1:25" x14ac:dyDescent="0.2">
      <c r="E726" s="90"/>
      <c r="F726" s="77"/>
      <c r="G726" s="91"/>
      <c r="H726" s="77"/>
      <c r="I726" s="91"/>
      <c r="J726" s="82"/>
      <c r="K726" s="91"/>
      <c r="L726" s="77"/>
      <c r="R726" s="66"/>
      <c r="S726" s="66"/>
      <c r="T726" s="66"/>
      <c r="U726" s="66"/>
      <c r="V726" s="66"/>
      <c r="W726" s="66"/>
      <c r="X726" s="66"/>
      <c r="Y726" s="66"/>
    </row>
    <row r="727" spans="1:25" x14ac:dyDescent="0.2">
      <c r="A727" s="66" t="s">
        <v>28</v>
      </c>
      <c r="B727" s="66" t="s">
        <v>24</v>
      </c>
      <c r="C727" s="66" t="s">
        <v>0</v>
      </c>
      <c r="D727" s="66" t="s">
        <v>319</v>
      </c>
      <c r="E727" s="76">
        <f>+IF(ISNUMBER(DATA!F1081),DATA!F1081,"n/a")</f>
        <v>402409.71</v>
      </c>
      <c r="F727" s="77">
        <f>+IF(ISNUMBER(DATA!G1081),DATA!G1081,"n/a")</f>
        <v>-7.8115353118888994E-2</v>
      </c>
      <c r="G727" s="76">
        <f>+IF(ISNUMBER(DATA!P1081),DATA!P1081,"n/a")</f>
        <v>1319343.44</v>
      </c>
      <c r="H727" s="77">
        <f>+IF(ISNUMBER(DATA!Q1081),DATA!Q1081,"n/a")</f>
        <v>-7.5518880457299204E-3</v>
      </c>
      <c r="I727" s="76">
        <f>+IF(ISNUMBER(DATA!Z1081),DATA!Z1081,"n/a")</f>
        <v>2596272.2599999998</v>
      </c>
      <c r="J727" s="77">
        <f>+IF(ISNUMBER(DATA!AA1081),DATA!AA1081,"n/a")</f>
        <v>-3.6760863789018099E-2</v>
      </c>
      <c r="K727" s="76">
        <f>+IF(ISNUMBER(DATA!AJ1081),DATA!AJ1081,"n/a")</f>
        <v>5478732.5</v>
      </c>
      <c r="L727" s="77">
        <f>+IF(ISNUMBER(DATA!AK1081),DATA!AK1081,"n/a")</f>
        <v>-2.6191700990315699E-2</v>
      </c>
      <c r="R727" s="66"/>
      <c r="S727" s="66"/>
      <c r="T727" s="66"/>
      <c r="U727" s="66"/>
      <c r="V727" s="66"/>
      <c r="W727" s="66"/>
      <c r="X727" s="66"/>
      <c r="Y727" s="66"/>
    </row>
    <row r="728" spans="1:25" x14ac:dyDescent="0.2">
      <c r="A728" s="66" t="s">
        <v>28</v>
      </c>
      <c r="B728" s="66" t="s">
        <v>24</v>
      </c>
      <c r="C728" s="66" t="s">
        <v>0</v>
      </c>
      <c r="D728" s="66" t="s">
        <v>320</v>
      </c>
      <c r="E728" s="76">
        <f>+IF(ISNUMBER(DATA!F1082),DATA!F1082,"n/a")</f>
        <v>973299.56</v>
      </c>
      <c r="F728" s="77">
        <f>+IF(ISNUMBER(DATA!G1082),DATA!G1082,"n/a")</f>
        <v>0.46309205441742801</v>
      </c>
      <c r="G728" s="76">
        <f>+IF(ISNUMBER(DATA!P1082),DATA!P1082,"n/a")</f>
        <v>2965187.18</v>
      </c>
      <c r="H728" s="77">
        <f>+IF(ISNUMBER(DATA!Q1082),DATA!Q1082,"n/a")</f>
        <v>0.31067062402031098</v>
      </c>
      <c r="I728" s="76">
        <f>+IF(ISNUMBER(DATA!Z1082),DATA!Z1082,"n/a")</f>
        <v>5630317.6799999997</v>
      </c>
      <c r="J728" s="77">
        <f>+IF(ISNUMBER(DATA!AA1082),DATA!AA1082,"n/a")</f>
        <v>0.30181789837294498</v>
      </c>
      <c r="K728" s="76">
        <f>+IF(ISNUMBER(DATA!AJ1082),DATA!AJ1082,"n/a")</f>
        <v>11782039.119999999</v>
      </c>
      <c r="L728" s="77">
        <f>+IF(ISNUMBER(DATA!AK1082),DATA!AK1082,"n/a")</f>
        <v>0.361373280771912</v>
      </c>
      <c r="R728" s="66"/>
      <c r="S728" s="66"/>
      <c r="T728" s="66"/>
      <c r="U728" s="66"/>
      <c r="V728" s="66"/>
      <c r="W728" s="66"/>
      <c r="X728" s="66"/>
      <c r="Y728" s="66"/>
    </row>
    <row r="729" spans="1:25" x14ac:dyDescent="0.2">
      <c r="A729" s="66" t="s">
        <v>28</v>
      </c>
      <c r="B729" s="66" t="s">
        <v>24</v>
      </c>
      <c r="C729" s="66" t="s">
        <v>0</v>
      </c>
      <c r="D729" s="66" t="s">
        <v>321</v>
      </c>
      <c r="E729" s="76">
        <f>+IF(ISNUMBER(DATA!F1083),DATA!F1083,"n/a")</f>
        <v>493896.36</v>
      </c>
      <c r="F729" s="77">
        <f>+IF(ISNUMBER(DATA!G1083),DATA!G1083,"n/a")</f>
        <v>0.13654565676082001</v>
      </c>
      <c r="G729" s="76">
        <f>+IF(ISNUMBER(DATA!P1083),DATA!P1083,"n/a")</f>
        <v>1462325.78</v>
      </c>
      <c r="H729" s="77">
        <f>+IF(ISNUMBER(DATA!Q1083),DATA!Q1083,"n/a")</f>
        <v>0.14354790685664301</v>
      </c>
      <c r="I729" s="76">
        <f>+IF(ISNUMBER(DATA!Z1083),DATA!Z1083,"n/a")</f>
        <v>2867638.72</v>
      </c>
      <c r="J729" s="77">
        <f>+IF(ISNUMBER(DATA!AA1083),DATA!AA1083,"n/a")</f>
        <v>0.174282245844012</v>
      </c>
      <c r="K729" s="76">
        <f>+IF(ISNUMBER(DATA!AJ1083),DATA!AJ1083,"n/a")</f>
        <v>6249123.5</v>
      </c>
      <c r="L729" s="77">
        <f>+IF(ISNUMBER(DATA!AK1083),DATA!AK1083,"n/a")</f>
        <v>0.23881118788099701</v>
      </c>
      <c r="R729" s="66"/>
      <c r="S729" s="66"/>
      <c r="T729" s="66"/>
      <c r="U729" s="66"/>
      <c r="V729" s="66"/>
      <c r="W729" s="66"/>
      <c r="X729" s="66"/>
      <c r="Y729" s="66"/>
    </row>
    <row r="730" spans="1:25" x14ac:dyDescent="0.2">
      <c r="A730" s="66" t="s">
        <v>28</v>
      </c>
      <c r="B730" s="66" t="s">
        <v>24</v>
      </c>
      <c r="C730" s="66" t="s">
        <v>0</v>
      </c>
      <c r="D730" s="66" t="s">
        <v>322</v>
      </c>
      <c r="E730" s="76">
        <f>+IF(ISNUMBER(DATA!F1084),DATA!F1084,"n/a")</f>
        <v>693800.82</v>
      </c>
      <c r="F730" s="77">
        <f>+IF(ISNUMBER(DATA!G1084),DATA!G1084,"n/a")</f>
        <v>-0.11622314317657299</v>
      </c>
      <c r="G730" s="76">
        <f>+IF(ISNUMBER(DATA!P1084),DATA!P1084,"n/a")</f>
        <v>2246468.27</v>
      </c>
      <c r="H730" s="77">
        <f>+IF(ISNUMBER(DATA!Q1084),DATA!Q1084,"n/a")</f>
        <v>-7.1463328495808706E-2</v>
      </c>
      <c r="I730" s="76">
        <f>+IF(ISNUMBER(DATA!Z1084),DATA!Z1084,"n/a")</f>
        <v>4678369.72</v>
      </c>
      <c r="J730" s="77">
        <f>+IF(ISNUMBER(DATA!AA1084),DATA!AA1084,"n/a")</f>
        <v>-8.5091557262394493E-2</v>
      </c>
      <c r="K730" s="76">
        <f>+IF(ISNUMBER(DATA!AJ1084),DATA!AJ1084,"n/a")</f>
        <v>11709695.279999999</v>
      </c>
      <c r="L730" s="77">
        <f>+IF(ISNUMBER(DATA!AK1084),DATA!AK1084,"n/a")</f>
        <v>-2.14626436919013E-2</v>
      </c>
      <c r="R730" s="66"/>
      <c r="S730" s="66"/>
      <c r="T730" s="66"/>
      <c r="U730" s="66"/>
      <c r="V730" s="66"/>
      <c r="W730" s="66"/>
      <c r="X730" s="66"/>
      <c r="Y730" s="66"/>
    </row>
    <row r="731" spans="1:25" x14ac:dyDescent="0.2">
      <c r="A731" s="66" t="s">
        <v>28</v>
      </c>
      <c r="B731" s="66" t="s">
        <v>24</v>
      </c>
      <c r="C731" s="66" t="s">
        <v>0</v>
      </c>
      <c r="D731" s="66" t="s">
        <v>323</v>
      </c>
      <c r="E731" s="76">
        <f>+IF(ISNUMBER(DATA!F1085),DATA!F1085,"n/a")</f>
        <v>216396.42</v>
      </c>
      <c r="F731" s="77">
        <f>+IF(ISNUMBER(DATA!G1085),DATA!G1085,"n/a")</f>
        <v>-2.9289041146893301E-2</v>
      </c>
      <c r="G731" s="76">
        <f>+IF(ISNUMBER(DATA!P1085),DATA!P1085,"n/a")</f>
        <v>678875.03</v>
      </c>
      <c r="H731" s="77">
        <f>+IF(ISNUMBER(DATA!Q1085),DATA!Q1085,"n/a")</f>
        <v>-7.6643463810025696E-3</v>
      </c>
      <c r="I731" s="76">
        <f>+IF(ISNUMBER(DATA!Z1085),DATA!Z1085,"n/a")</f>
        <v>1338979.48</v>
      </c>
      <c r="J731" s="77">
        <f>+IF(ISNUMBER(DATA!AA1085),DATA!AA1085,"n/a")</f>
        <v>4.8883235573149802E-2</v>
      </c>
      <c r="K731" s="76">
        <f>+IF(ISNUMBER(DATA!AJ1085),DATA!AJ1085,"n/a")</f>
        <v>3081700.33</v>
      </c>
      <c r="L731" s="77">
        <f>+IF(ISNUMBER(DATA!AK1085),DATA!AK1085,"n/a")</f>
        <v>0.125875551092404</v>
      </c>
      <c r="R731" s="66"/>
      <c r="S731" s="66"/>
      <c r="T731" s="66"/>
      <c r="U731" s="66"/>
      <c r="V731" s="66"/>
      <c r="W731" s="66"/>
      <c r="X731" s="66"/>
      <c r="Y731" s="66"/>
    </row>
    <row r="732" spans="1:25" x14ac:dyDescent="0.2">
      <c r="A732" s="66" t="s">
        <v>28</v>
      </c>
      <c r="B732" s="66" t="s">
        <v>24</v>
      </c>
      <c r="C732" s="66" t="s">
        <v>0</v>
      </c>
      <c r="D732" s="66" t="s">
        <v>324</v>
      </c>
      <c r="E732" s="76">
        <f>+IF(ISNUMBER(DATA!F1086),DATA!F1086,"n/a")</f>
        <v>376447.79</v>
      </c>
      <c r="F732" s="77">
        <f>+IF(ISNUMBER(DATA!G1086),DATA!G1086,"n/a")</f>
        <v>-5.6020432105704697E-2</v>
      </c>
      <c r="G732" s="76">
        <f>+IF(ISNUMBER(DATA!P1086),DATA!P1086,"n/a")</f>
        <v>1139617.53</v>
      </c>
      <c r="H732" s="77">
        <f>+IF(ISNUMBER(DATA!Q1086),DATA!Q1086,"n/a")</f>
        <v>-1.1302162432661E-2</v>
      </c>
      <c r="I732" s="76">
        <f>+IF(ISNUMBER(DATA!Z1086),DATA!Z1086,"n/a")</f>
        <v>2206127.92</v>
      </c>
      <c r="J732" s="77">
        <f>+IF(ISNUMBER(DATA!AA1086),DATA!AA1086,"n/a")</f>
        <v>8.6913067658735702E-2</v>
      </c>
      <c r="K732" s="76">
        <f>+IF(ISNUMBER(DATA!AJ1086),DATA!AJ1086,"n/a")</f>
        <v>4718474.92</v>
      </c>
      <c r="L732" s="77">
        <f>+IF(ISNUMBER(DATA!AK1086),DATA!AK1086,"n/a")</f>
        <v>0.24669857152209301</v>
      </c>
      <c r="R732" s="66"/>
      <c r="S732" s="66"/>
      <c r="T732" s="66"/>
      <c r="U732" s="66"/>
      <c r="V732" s="66"/>
      <c r="W732" s="66"/>
      <c r="X732" s="66"/>
      <c r="Y732" s="66"/>
    </row>
    <row r="733" spans="1:25" x14ac:dyDescent="0.2">
      <c r="A733" s="66" t="s">
        <v>28</v>
      </c>
      <c r="B733" s="66" t="s">
        <v>24</v>
      </c>
      <c r="C733" s="66" t="s">
        <v>0</v>
      </c>
      <c r="D733" s="66" t="s">
        <v>325</v>
      </c>
      <c r="E733" s="76">
        <f>+IF(ISNUMBER(DATA!F1087),DATA!F1087,"n/a")</f>
        <v>590106.32999999996</v>
      </c>
      <c r="F733" s="77">
        <f>+IF(ISNUMBER(DATA!G1087),DATA!G1087,"n/a")</f>
        <v>0.108250018747648</v>
      </c>
      <c r="G733" s="76">
        <f>+IF(ISNUMBER(DATA!P1087),DATA!P1087,"n/a")</f>
        <v>1711444.43</v>
      </c>
      <c r="H733" s="77">
        <f>+IF(ISNUMBER(DATA!Q1087),DATA!Q1087,"n/a")</f>
        <v>4.2288037024832199E-2</v>
      </c>
      <c r="I733" s="76">
        <f>+IF(ISNUMBER(DATA!Z1087),DATA!Z1087,"n/a")</f>
        <v>3392709.39</v>
      </c>
      <c r="J733" s="77">
        <f>+IF(ISNUMBER(DATA!AA1087),DATA!AA1087,"n/a")</f>
        <v>8.3762097835875904E-2</v>
      </c>
      <c r="K733" s="76">
        <f>+IF(ISNUMBER(DATA!AJ1087),DATA!AJ1087,"n/a")</f>
        <v>7084950.7300000004</v>
      </c>
      <c r="L733" s="77">
        <f>+IF(ISNUMBER(DATA!AK1087),DATA!AK1087,"n/a")</f>
        <v>7.6695026058533705E-2</v>
      </c>
      <c r="R733" s="66"/>
      <c r="S733" s="66"/>
      <c r="T733" s="66"/>
      <c r="U733" s="66"/>
      <c r="V733" s="66"/>
      <c r="W733" s="66"/>
      <c r="X733" s="66"/>
      <c r="Y733" s="66"/>
    </row>
    <row r="734" spans="1:25" x14ac:dyDescent="0.2">
      <c r="A734" s="66" t="s">
        <v>28</v>
      </c>
      <c r="B734" s="66" t="s">
        <v>24</v>
      </c>
      <c r="C734" s="66" t="s">
        <v>0</v>
      </c>
      <c r="D734" s="66" t="s">
        <v>326</v>
      </c>
      <c r="E734" s="76">
        <f>+IF(ISNUMBER(DATA!F1088),DATA!F1088,"n/a")</f>
        <v>574589.11</v>
      </c>
      <c r="F734" s="77">
        <f>+IF(ISNUMBER(DATA!G1088),DATA!G1088,"n/a")</f>
        <v>0.123946409861105</v>
      </c>
      <c r="G734" s="76">
        <f>+IF(ISNUMBER(DATA!P1088),DATA!P1088,"n/a")</f>
        <v>1804770.82</v>
      </c>
      <c r="H734" s="77">
        <f>+IF(ISNUMBER(DATA!Q1088),DATA!Q1088,"n/a")</f>
        <v>0.19221880216392501</v>
      </c>
      <c r="I734" s="76">
        <f>+IF(ISNUMBER(DATA!Z1088),DATA!Z1088,"n/a")</f>
        <v>3496153.05</v>
      </c>
      <c r="J734" s="77">
        <f>+IF(ISNUMBER(DATA!AA1088),DATA!AA1088,"n/a")</f>
        <v>0.25880868263445</v>
      </c>
      <c r="K734" s="76">
        <f>+IF(ISNUMBER(DATA!AJ1088),DATA!AJ1088,"n/a")</f>
        <v>7099199.3700000001</v>
      </c>
      <c r="L734" s="77">
        <f>+IF(ISNUMBER(DATA!AK1088),DATA!AK1088,"n/a")</f>
        <v>0.28490632771952501</v>
      </c>
      <c r="R734" s="66"/>
      <c r="S734" s="66"/>
      <c r="T734" s="66"/>
      <c r="U734" s="66"/>
      <c r="V734" s="66"/>
      <c r="W734" s="66"/>
      <c r="X734" s="66"/>
      <c r="Y734" s="66"/>
    </row>
    <row r="735" spans="1:25" x14ac:dyDescent="0.2">
      <c r="A735" s="66" t="s">
        <v>28</v>
      </c>
      <c r="B735" s="66" t="s">
        <v>24</v>
      </c>
      <c r="C735" s="66" t="s">
        <v>0</v>
      </c>
      <c r="D735" s="66" t="s">
        <v>327</v>
      </c>
      <c r="E735" s="76">
        <f>+IF(ISNUMBER(DATA!F1089),DATA!F1089,"n/a")</f>
        <v>4320946.01</v>
      </c>
      <c r="F735" s="77">
        <f>+IF(ISNUMBER(DATA!G1089),DATA!G1089,"n/a")</f>
        <v>8.3827398794157307E-2</v>
      </c>
      <c r="G735" s="76">
        <f>+IF(ISNUMBER(DATA!P1089),DATA!P1089,"n/a")</f>
        <v>13328032.49</v>
      </c>
      <c r="H735" s="77">
        <f>+IF(ISNUMBER(DATA!Q1089),DATA!Q1089,"n/a")</f>
        <v>8.5131301809056703E-2</v>
      </c>
      <c r="I735" s="76">
        <f>+IF(ISNUMBER(DATA!Z1089),DATA!Z1089,"n/a")</f>
        <v>26206568.149999999</v>
      </c>
      <c r="J735" s="77">
        <f>+IF(ISNUMBER(DATA!AA1089),DATA!AA1089,"n/a")</f>
        <v>0.101580103206453</v>
      </c>
      <c r="K735" s="76">
        <f>+IF(ISNUMBER(DATA!AJ1089),DATA!AJ1089,"n/a")</f>
        <v>57203915.460000001</v>
      </c>
      <c r="L735" s="77">
        <f>+IF(ISNUMBER(DATA!AK1089),DATA!AK1089,"n/a")</f>
        <v>0.14593752269920299</v>
      </c>
      <c r="R735" s="66"/>
      <c r="S735" s="66"/>
      <c r="T735" s="66"/>
      <c r="U735" s="66"/>
      <c r="V735" s="66"/>
      <c r="W735" s="66"/>
      <c r="X735" s="66"/>
      <c r="Y735" s="66"/>
    </row>
    <row r="736" spans="1:25" x14ac:dyDescent="0.2">
      <c r="E736" s="80"/>
      <c r="F736" s="77"/>
      <c r="G736" s="81"/>
      <c r="H736" s="77"/>
      <c r="I736" s="81"/>
      <c r="J736" s="82"/>
      <c r="K736" s="81"/>
      <c r="L736" s="77"/>
      <c r="R736" s="66"/>
      <c r="S736" s="66"/>
      <c r="T736" s="66"/>
      <c r="U736" s="66"/>
      <c r="V736" s="66"/>
      <c r="W736" s="66"/>
      <c r="X736" s="66"/>
      <c r="Y736" s="66"/>
    </row>
    <row r="737" spans="1:25" x14ac:dyDescent="0.2">
      <c r="A737" s="66" t="s">
        <v>28</v>
      </c>
      <c r="B737" s="66" t="s">
        <v>24</v>
      </c>
      <c r="C737" s="66" t="s">
        <v>9</v>
      </c>
      <c r="D737" s="66" t="s">
        <v>319</v>
      </c>
      <c r="E737" s="86">
        <f>+IF(ISNUMBER(DATA!H1081),DATA!H1081,"n/a")</f>
        <v>63818.85</v>
      </c>
      <c r="F737" s="77">
        <f>+IF(ISNUMBER(DATA!I1081),DATA!I1081,"n/a")</f>
        <v>-0.108659220256901</v>
      </c>
      <c r="G737" s="86">
        <f>+IF(ISNUMBER(DATA!R1081),DATA!R1081,"n/a")</f>
        <v>209012.5</v>
      </c>
      <c r="H737" s="77">
        <f>+IF(ISNUMBER(DATA!S1081),DATA!S1081,"n/a")</f>
        <v>-4.7302955176096902E-2</v>
      </c>
      <c r="I737" s="86">
        <f>+IF(ISNUMBER(DATA!AB1081),DATA!AB1081,"n/a")</f>
        <v>412325.41</v>
      </c>
      <c r="J737" s="77">
        <f>+IF(ISNUMBER(DATA!AC1081),DATA!AC1081,"n/a")</f>
        <v>-0.140110513285266</v>
      </c>
      <c r="K737" s="86">
        <f>+IF(ISNUMBER(DATA!AL1081),DATA!AL1081,"n/a")</f>
        <v>881496.97</v>
      </c>
      <c r="L737" s="77">
        <f>+IF(ISNUMBER(DATA!AM1081),DATA!AM1081,"n/a")</f>
        <v>-0.166311040120731</v>
      </c>
      <c r="R737" s="66"/>
      <c r="S737" s="66"/>
      <c r="T737" s="66"/>
      <c r="U737" s="66"/>
      <c r="V737" s="66"/>
      <c r="W737" s="66"/>
      <c r="X737" s="66"/>
      <c r="Y737" s="66"/>
    </row>
    <row r="738" spans="1:25" x14ac:dyDescent="0.2">
      <c r="A738" s="66" t="s">
        <v>28</v>
      </c>
      <c r="B738" s="66" t="s">
        <v>24</v>
      </c>
      <c r="C738" s="66" t="s">
        <v>9</v>
      </c>
      <c r="D738" s="66" t="s">
        <v>320</v>
      </c>
      <c r="E738" s="86">
        <f>+IF(ISNUMBER(DATA!H1082),DATA!H1082,"n/a")</f>
        <v>320088.40000000002</v>
      </c>
      <c r="F738" s="77">
        <f>+IF(ISNUMBER(DATA!I1082),DATA!I1082,"n/a")</f>
        <v>1.0615222790945</v>
      </c>
      <c r="G738" s="86">
        <f>+IF(ISNUMBER(DATA!R1082),DATA!R1082,"n/a")</f>
        <v>921226.31</v>
      </c>
      <c r="H738" s="77">
        <f>+IF(ISNUMBER(DATA!S1082),DATA!S1082,"n/a")</f>
        <v>0.57987540091923395</v>
      </c>
      <c r="I738" s="86">
        <f>+IF(ISNUMBER(DATA!AB1082),DATA!AB1082,"n/a")</f>
        <v>1777511.89</v>
      </c>
      <c r="J738" s="77">
        <f>+IF(ISNUMBER(DATA!AC1082),DATA!AC1082,"n/a")</f>
        <v>0.47079145212010498</v>
      </c>
      <c r="K738" s="86">
        <f>+IF(ISNUMBER(DATA!AL1082),DATA!AL1082,"n/a")</f>
        <v>3439343.94</v>
      </c>
      <c r="L738" s="77">
        <f>+IF(ISNUMBER(DATA!AM1082),DATA!AM1082,"n/a")</f>
        <v>0.33792220041926602</v>
      </c>
      <c r="R738" s="66"/>
      <c r="S738" s="66"/>
      <c r="T738" s="66"/>
      <c r="U738" s="66"/>
      <c r="V738" s="66"/>
      <c r="W738" s="66"/>
      <c r="X738" s="66"/>
      <c r="Y738" s="66"/>
    </row>
    <row r="739" spans="1:25" x14ac:dyDescent="0.2">
      <c r="A739" s="66" t="s">
        <v>28</v>
      </c>
      <c r="B739" s="66" t="s">
        <v>24</v>
      </c>
      <c r="C739" s="66" t="s">
        <v>9</v>
      </c>
      <c r="D739" s="66" t="s">
        <v>321</v>
      </c>
      <c r="E739" s="86">
        <f>+IF(ISNUMBER(DATA!H1083),DATA!H1083,"n/a")</f>
        <v>95688.4</v>
      </c>
      <c r="F739" s="77">
        <f>+IF(ISNUMBER(DATA!I1083),DATA!I1083,"n/a")</f>
        <v>0.312103655865204</v>
      </c>
      <c r="G739" s="86">
        <f>+IF(ISNUMBER(DATA!R1083),DATA!R1083,"n/a")</f>
        <v>276820.09000000003</v>
      </c>
      <c r="H739" s="77">
        <f>+IF(ISNUMBER(DATA!S1083),DATA!S1083,"n/a")</f>
        <v>0.26475038298412801</v>
      </c>
      <c r="I739" s="86">
        <f>+IF(ISNUMBER(DATA!AB1083),DATA!AB1083,"n/a")</f>
        <v>526316.12</v>
      </c>
      <c r="J739" s="77">
        <f>+IF(ISNUMBER(DATA!AC1083),DATA!AC1083,"n/a")</f>
        <v>0.24909277418283299</v>
      </c>
      <c r="K739" s="86">
        <f>+IF(ISNUMBER(DATA!AL1083),DATA!AL1083,"n/a")</f>
        <v>1091988.6000000001</v>
      </c>
      <c r="L739" s="77">
        <f>+IF(ISNUMBER(DATA!AM1083),DATA!AM1083,"n/a")</f>
        <v>0.28143204013233603</v>
      </c>
      <c r="R739" s="66"/>
      <c r="S739" s="66"/>
      <c r="T739" s="66"/>
      <c r="U739" s="66"/>
      <c r="V739" s="66"/>
      <c r="W739" s="66"/>
      <c r="X739" s="66"/>
      <c r="Y739" s="66"/>
    </row>
    <row r="740" spans="1:25" x14ac:dyDescent="0.2">
      <c r="A740" s="66" t="s">
        <v>28</v>
      </c>
      <c r="B740" s="66" t="s">
        <v>24</v>
      </c>
      <c r="C740" s="66" t="s">
        <v>9</v>
      </c>
      <c r="D740" s="66" t="s">
        <v>322</v>
      </c>
      <c r="E740" s="86">
        <f>+IF(ISNUMBER(DATA!H1084),DATA!H1084,"n/a")</f>
        <v>184002.93</v>
      </c>
      <c r="F740" s="77">
        <f>+IF(ISNUMBER(DATA!I1084),DATA!I1084,"n/a")</f>
        <v>-2.9103939997046298E-2</v>
      </c>
      <c r="G740" s="86">
        <f>+IF(ISNUMBER(DATA!R1084),DATA!R1084,"n/a")</f>
        <v>591080.09</v>
      </c>
      <c r="H740" s="77">
        <f>+IF(ISNUMBER(DATA!S1084),DATA!S1084,"n/a")</f>
        <v>1.8190251682507898E-2</v>
      </c>
      <c r="I740" s="86">
        <f>+IF(ISNUMBER(DATA!AB1084),DATA!AB1084,"n/a")</f>
        <v>1240872.73</v>
      </c>
      <c r="J740" s="77">
        <f>+IF(ISNUMBER(DATA!AC1084),DATA!AC1084,"n/a")</f>
        <v>3.5127843779684999E-3</v>
      </c>
      <c r="K740" s="86">
        <f>+IF(ISNUMBER(DATA!AL1084),DATA!AL1084,"n/a")</f>
        <v>3025683.7</v>
      </c>
      <c r="L740" s="77">
        <f>+IF(ISNUMBER(DATA!AM1084),DATA!AM1084,"n/a")</f>
        <v>3.1009183204002901E-2</v>
      </c>
      <c r="R740" s="66"/>
      <c r="S740" s="66"/>
      <c r="T740" s="66"/>
      <c r="U740" s="66"/>
      <c r="V740" s="66"/>
      <c r="W740" s="66"/>
      <c r="X740" s="66"/>
      <c r="Y740" s="66"/>
    </row>
    <row r="741" spans="1:25" x14ac:dyDescent="0.2">
      <c r="A741" s="66" t="s">
        <v>28</v>
      </c>
      <c r="B741" s="66" t="s">
        <v>24</v>
      </c>
      <c r="C741" s="66" t="s">
        <v>9</v>
      </c>
      <c r="D741" s="66" t="s">
        <v>323</v>
      </c>
      <c r="E741" s="86">
        <f>+IF(ISNUMBER(DATA!H1085),DATA!H1085,"n/a")</f>
        <v>30501.64</v>
      </c>
      <c r="F741" s="77">
        <f>+IF(ISNUMBER(DATA!I1085),DATA!I1085,"n/a")</f>
        <v>-9.2833262498821498E-2</v>
      </c>
      <c r="G741" s="86">
        <f>+IF(ISNUMBER(DATA!R1085),DATA!R1085,"n/a")</f>
        <v>97973.440000000002</v>
      </c>
      <c r="H741" s="77">
        <f>+IF(ISNUMBER(DATA!S1085),DATA!S1085,"n/a")</f>
        <v>-5.7390827812122798E-2</v>
      </c>
      <c r="I741" s="86">
        <f>+IF(ISNUMBER(DATA!AB1085),DATA!AB1085,"n/a")</f>
        <v>193671.37</v>
      </c>
      <c r="J741" s="77">
        <f>+IF(ISNUMBER(DATA!AC1085),DATA!AC1085,"n/a")</f>
        <v>-6.9764958070217004E-3</v>
      </c>
      <c r="K741" s="86">
        <f>+IF(ISNUMBER(DATA!AL1085),DATA!AL1085,"n/a")</f>
        <v>456642.44</v>
      </c>
      <c r="L741" s="77">
        <f>+IF(ISNUMBER(DATA!AM1085),DATA!AM1085,"n/a")</f>
        <v>6.8902129569655704E-2</v>
      </c>
      <c r="R741" s="66"/>
      <c r="S741" s="66"/>
      <c r="T741" s="66"/>
      <c r="U741" s="66"/>
      <c r="V741" s="66"/>
      <c r="W741" s="66"/>
      <c r="X741" s="66"/>
      <c r="Y741" s="66"/>
    </row>
    <row r="742" spans="1:25" x14ac:dyDescent="0.2">
      <c r="A742" s="66" t="s">
        <v>28</v>
      </c>
      <c r="B742" s="66" t="s">
        <v>24</v>
      </c>
      <c r="C742" s="66" t="s">
        <v>9</v>
      </c>
      <c r="D742" s="66" t="s">
        <v>324</v>
      </c>
      <c r="E742" s="86">
        <f>+IF(ISNUMBER(DATA!H1086),DATA!H1086,"n/a")</f>
        <v>74362.740000000005</v>
      </c>
      <c r="F742" s="77">
        <f>+IF(ISNUMBER(DATA!I1086),DATA!I1086,"n/a")</f>
        <v>-4.2965729113940601E-2</v>
      </c>
      <c r="G742" s="86">
        <f>+IF(ISNUMBER(DATA!R1086),DATA!R1086,"n/a")</f>
        <v>227040.62</v>
      </c>
      <c r="H742" s="77">
        <f>+IF(ISNUMBER(DATA!S1086),DATA!S1086,"n/a")</f>
        <v>6.1356201880313098E-3</v>
      </c>
      <c r="I742" s="86">
        <f>+IF(ISNUMBER(DATA!AB1086),DATA!AB1086,"n/a")</f>
        <v>437590.36</v>
      </c>
      <c r="J742" s="77">
        <f>+IF(ISNUMBER(DATA!AC1086),DATA!AC1086,"n/a")</f>
        <v>7.28007180470263E-2</v>
      </c>
      <c r="K742" s="86">
        <f>+IF(ISNUMBER(DATA!AL1086),DATA!AL1086,"n/a")</f>
        <v>931204.04</v>
      </c>
      <c r="L742" s="77">
        <f>+IF(ISNUMBER(DATA!AM1086),DATA!AM1086,"n/a")</f>
        <v>0.22375140838562599</v>
      </c>
      <c r="R742" s="66"/>
      <c r="S742" s="66"/>
      <c r="T742" s="66"/>
      <c r="U742" s="66"/>
      <c r="V742" s="66"/>
      <c r="W742" s="66"/>
      <c r="X742" s="66"/>
      <c r="Y742" s="66"/>
    </row>
    <row r="743" spans="1:25" x14ac:dyDescent="0.2">
      <c r="A743" s="66" t="s">
        <v>28</v>
      </c>
      <c r="B743" s="66" t="s">
        <v>24</v>
      </c>
      <c r="C743" s="66" t="s">
        <v>9</v>
      </c>
      <c r="D743" s="66" t="s">
        <v>325</v>
      </c>
      <c r="E743" s="86">
        <f>+IF(ISNUMBER(DATA!H1087),DATA!H1087,"n/a")</f>
        <v>89103.01</v>
      </c>
      <c r="F743" s="77">
        <f>+IF(ISNUMBER(DATA!I1087),DATA!I1087,"n/a")</f>
        <v>0.25034621913548799</v>
      </c>
      <c r="G743" s="86">
        <f>+IF(ISNUMBER(DATA!R1087),DATA!R1087,"n/a")</f>
        <v>258639.3</v>
      </c>
      <c r="H743" s="77">
        <f>+IF(ISNUMBER(DATA!S1087),DATA!S1087,"n/a")</f>
        <v>0.15983137555951901</v>
      </c>
      <c r="I743" s="86">
        <f>+IF(ISNUMBER(DATA!AB1087),DATA!AB1087,"n/a")</f>
        <v>508648.61</v>
      </c>
      <c r="J743" s="77">
        <f>+IF(ISNUMBER(DATA!AC1087),DATA!AC1087,"n/a")</f>
        <v>0.20979898230570501</v>
      </c>
      <c r="K743" s="86">
        <f>+IF(ISNUMBER(DATA!AL1087),DATA!AL1087,"n/a")</f>
        <v>1027412.2</v>
      </c>
      <c r="L743" s="77">
        <f>+IF(ISNUMBER(DATA!AM1087),DATA!AM1087,"n/a")</f>
        <v>0.22543601877001199</v>
      </c>
      <c r="R743" s="66"/>
      <c r="S743" s="66"/>
      <c r="T743" s="66"/>
      <c r="U743" s="66"/>
      <c r="V743" s="66"/>
      <c r="W743" s="66"/>
      <c r="X743" s="66"/>
      <c r="Y743" s="66"/>
    </row>
    <row r="744" spans="1:25" x14ac:dyDescent="0.2">
      <c r="A744" s="66" t="s">
        <v>28</v>
      </c>
      <c r="B744" s="66" t="s">
        <v>24</v>
      </c>
      <c r="C744" s="66" t="s">
        <v>9</v>
      </c>
      <c r="D744" s="66" t="s">
        <v>326</v>
      </c>
      <c r="E744" s="86">
        <f>+IF(ISNUMBER(DATA!H1088),DATA!H1088,"n/a")</f>
        <v>133670.6</v>
      </c>
      <c r="F744" s="77">
        <f>+IF(ISNUMBER(DATA!I1088),DATA!I1088,"n/a")</f>
        <v>6.5191040641633197E-2</v>
      </c>
      <c r="G744" s="86">
        <f>+IF(ISNUMBER(DATA!R1088),DATA!R1088,"n/a")</f>
        <v>412351.89</v>
      </c>
      <c r="H744" s="77">
        <f>+IF(ISNUMBER(DATA!S1088),DATA!S1088,"n/a")</f>
        <v>0.10133645838847601</v>
      </c>
      <c r="I744" s="86">
        <f>+IF(ISNUMBER(DATA!AB1088),DATA!AB1088,"n/a")</f>
        <v>805280.46</v>
      </c>
      <c r="J744" s="77">
        <f>+IF(ISNUMBER(DATA!AC1088),DATA!AC1088,"n/a")</f>
        <v>0.110452815117903</v>
      </c>
      <c r="K744" s="86">
        <f>+IF(ISNUMBER(DATA!AL1088),DATA!AL1088,"n/a")</f>
        <v>1649361.07</v>
      </c>
      <c r="L744" s="77">
        <f>+IF(ISNUMBER(DATA!AM1088),DATA!AM1088,"n/a")</f>
        <v>9.8373809669887999E-2</v>
      </c>
      <c r="R744" s="66"/>
      <c r="S744" s="66"/>
      <c r="T744" s="66"/>
      <c r="U744" s="66"/>
      <c r="V744" s="66"/>
      <c r="W744" s="66"/>
      <c r="X744" s="66"/>
      <c r="Y744" s="66"/>
    </row>
    <row r="745" spans="1:25" x14ac:dyDescent="0.2">
      <c r="A745" s="66" t="s">
        <v>28</v>
      </c>
      <c r="B745" s="66" t="s">
        <v>24</v>
      </c>
      <c r="C745" s="66" t="s">
        <v>9</v>
      </c>
      <c r="D745" s="66" t="s">
        <v>327</v>
      </c>
      <c r="E745" s="86">
        <f>+IF(ISNUMBER(DATA!H1089),DATA!H1089,"n/a")</f>
        <v>991236.39</v>
      </c>
      <c r="F745" s="77">
        <f>+IF(ISNUMBER(DATA!I1089),DATA!I1089,"n/a")</f>
        <v>0.24310219612929301</v>
      </c>
      <c r="G745" s="86">
        <f>+IF(ISNUMBER(DATA!R1089),DATA!R1089,"n/a")</f>
        <v>2994143.87</v>
      </c>
      <c r="H745" s="77">
        <f>+IF(ISNUMBER(DATA!S1089),DATA!S1089,"n/a")</f>
        <v>0.18397726376222301</v>
      </c>
      <c r="I745" s="86">
        <f>+IF(ISNUMBER(DATA!AB1089),DATA!AB1089,"n/a")</f>
        <v>5902216.1799999997</v>
      </c>
      <c r="J745" s="77">
        <f>+IF(ISNUMBER(DATA!AC1089),DATA!AC1089,"n/a")</f>
        <v>0.15854955050355701</v>
      </c>
      <c r="K745" s="86">
        <f>+IF(ISNUMBER(DATA!AL1089),DATA!AL1089,"n/a")</f>
        <v>12503131.4</v>
      </c>
      <c r="L745" s="77">
        <f>+IF(ISNUMBER(DATA!AM1089),DATA!AM1089,"n/a")</f>
        <v>0.14256450184931499</v>
      </c>
      <c r="R745" s="66"/>
      <c r="S745" s="66"/>
      <c r="T745" s="66"/>
      <c r="U745" s="66"/>
      <c r="V745" s="66"/>
      <c r="W745" s="66"/>
      <c r="X745" s="66"/>
      <c r="Y745" s="66"/>
    </row>
    <row r="746" spans="1:25" x14ac:dyDescent="0.2">
      <c r="E746" s="80"/>
      <c r="F746" s="77"/>
      <c r="G746" s="81"/>
      <c r="H746" s="77"/>
      <c r="I746" s="81"/>
      <c r="J746" s="82"/>
      <c r="K746" s="81"/>
      <c r="L746" s="77"/>
      <c r="R746" s="66"/>
      <c r="S746" s="66"/>
      <c r="T746" s="66"/>
      <c r="U746" s="66"/>
      <c r="V746" s="66"/>
      <c r="W746" s="66"/>
      <c r="X746" s="66"/>
      <c r="Y746" s="66"/>
    </row>
    <row r="747" spans="1:25" x14ac:dyDescent="0.2">
      <c r="A747" s="66" t="s">
        <v>28</v>
      </c>
      <c r="B747" s="66" t="s">
        <v>24</v>
      </c>
      <c r="C747" s="66" t="s">
        <v>25</v>
      </c>
      <c r="D747" s="66" t="s">
        <v>319</v>
      </c>
      <c r="E747" s="86">
        <f>+IF(ISNUMBER(DATA!J1081),DATA!J1081,"n/a")</f>
        <v>127354.84</v>
      </c>
      <c r="F747" s="77">
        <f>+IF(ISNUMBER(DATA!K1081),DATA!K1081,"n/a")</f>
        <v>-0.101754604734501</v>
      </c>
      <c r="G747" s="86">
        <f>+IF(ISNUMBER(DATA!T1081),DATA!T1081,"n/a")</f>
        <v>416627.86</v>
      </c>
      <c r="H747" s="77">
        <f>+IF(ISNUMBER(DATA!U1081),DATA!U1081,"n/a")</f>
        <v>-3.9156571489719801E-2</v>
      </c>
      <c r="I747" s="86">
        <f>+IF(ISNUMBER(DATA!AD1081),DATA!AD1081,"n/a")</f>
        <v>821654.78</v>
      </c>
      <c r="J747" s="77">
        <f>+IF(ISNUMBER(DATA!AE1081),DATA!AE1081,"n/a")</f>
        <v>-0.125386860914349</v>
      </c>
      <c r="K747" s="86">
        <f>+IF(ISNUMBER(DATA!AN1081),DATA!AN1081,"n/a")</f>
        <v>1754755.37</v>
      </c>
      <c r="L747" s="77">
        <f>+IF(ISNUMBER(DATA!AO1081),DATA!AO1081,"n/a")</f>
        <v>-0.14822064820902001</v>
      </c>
      <c r="R747" s="66"/>
      <c r="S747" s="66"/>
      <c r="T747" s="66"/>
      <c r="U747" s="66"/>
      <c r="V747" s="66"/>
      <c r="W747" s="66"/>
      <c r="X747" s="66"/>
      <c r="Y747" s="66"/>
    </row>
    <row r="748" spans="1:25" x14ac:dyDescent="0.2">
      <c r="A748" s="66" t="s">
        <v>28</v>
      </c>
      <c r="B748" s="66" t="s">
        <v>24</v>
      </c>
      <c r="C748" s="66" t="s">
        <v>25</v>
      </c>
      <c r="D748" s="66" t="s">
        <v>320</v>
      </c>
      <c r="E748" s="86">
        <f>+IF(ISNUMBER(DATA!J1082),DATA!J1082,"n/a")</f>
        <v>528651.44999999995</v>
      </c>
      <c r="F748" s="77">
        <f>+IF(ISNUMBER(DATA!K1082),DATA!K1082,"n/a")</f>
        <v>0.93104026294658204</v>
      </c>
      <c r="G748" s="86">
        <f>+IF(ISNUMBER(DATA!T1082),DATA!T1082,"n/a")</f>
        <v>1544634.77</v>
      </c>
      <c r="H748" s="77">
        <f>+IF(ISNUMBER(DATA!U1082),DATA!U1082,"n/a")</f>
        <v>0.53070356136140895</v>
      </c>
      <c r="I748" s="86">
        <f>+IF(ISNUMBER(DATA!AD1082),DATA!AD1082,"n/a")</f>
        <v>2998620.07</v>
      </c>
      <c r="J748" s="77">
        <f>+IF(ISNUMBER(DATA!AE1082),DATA!AE1082,"n/a")</f>
        <v>0.44415967814401203</v>
      </c>
      <c r="K748" s="86">
        <f>+IF(ISNUMBER(DATA!AN1082),DATA!AN1082,"n/a")</f>
        <v>5873444.3099999996</v>
      </c>
      <c r="L748" s="77">
        <f>+IF(ISNUMBER(DATA!AO1082),DATA!AO1082,"n/a")</f>
        <v>0.31832960213077299</v>
      </c>
      <c r="R748" s="66"/>
      <c r="S748" s="66"/>
      <c r="T748" s="66"/>
      <c r="U748" s="66"/>
      <c r="V748" s="66"/>
      <c r="W748" s="66"/>
      <c r="X748" s="66"/>
      <c r="Y748" s="66"/>
    </row>
    <row r="749" spans="1:25" x14ac:dyDescent="0.2">
      <c r="A749" s="66" t="s">
        <v>28</v>
      </c>
      <c r="B749" s="66" t="s">
        <v>24</v>
      </c>
      <c r="C749" s="66" t="s">
        <v>25</v>
      </c>
      <c r="D749" s="66" t="s">
        <v>321</v>
      </c>
      <c r="E749" s="86">
        <f>+IF(ISNUMBER(DATA!J1083),DATA!J1083,"n/a")</f>
        <v>155635.82999999999</v>
      </c>
      <c r="F749" s="77">
        <f>+IF(ISNUMBER(DATA!K1083),DATA!K1083,"n/a")</f>
        <v>0.15536865888719301</v>
      </c>
      <c r="G749" s="86">
        <f>+IF(ISNUMBER(DATA!T1083),DATA!T1083,"n/a")</f>
        <v>455327.99</v>
      </c>
      <c r="H749" s="77">
        <f>+IF(ISNUMBER(DATA!U1083),DATA!U1083,"n/a")</f>
        <v>0.12765168527499501</v>
      </c>
      <c r="I749" s="86">
        <f>+IF(ISNUMBER(DATA!AD1083),DATA!AD1083,"n/a")</f>
        <v>897866.88</v>
      </c>
      <c r="J749" s="77">
        <f>+IF(ISNUMBER(DATA!AE1083),DATA!AE1083,"n/a")</f>
        <v>0.15244695243356801</v>
      </c>
      <c r="K749" s="86">
        <f>+IF(ISNUMBER(DATA!AN1083),DATA!AN1083,"n/a")</f>
        <v>1943237.29</v>
      </c>
      <c r="L749" s="77">
        <f>+IF(ISNUMBER(DATA!AO1083),DATA!AO1083,"n/a")</f>
        <v>0.195657423821049</v>
      </c>
      <c r="R749" s="66"/>
      <c r="S749" s="66"/>
      <c r="T749" s="66"/>
      <c r="U749" s="66"/>
      <c r="V749" s="66"/>
      <c r="W749" s="66"/>
      <c r="X749" s="66"/>
      <c r="Y749" s="66"/>
    </row>
    <row r="750" spans="1:25" x14ac:dyDescent="0.2">
      <c r="A750" s="66" t="s">
        <v>28</v>
      </c>
      <c r="B750" s="66" t="s">
        <v>24</v>
      </c>
      <c r="C750" s="66" t="s">
        <v>25</v>
      </c>
      <c r="D750" s="66" t="s">
        <v>322</v>
      </c>
      <c r="E750" s="86">
        <f>+IF(ISNUMBER(DATA!J1084),DATA!J1084,"n/a")</f>
        <v>213862.64</v>
      </c>
      <c r="F750" s="77">
        <f>+IF(ISNUMBER(DATA!K1084),DATA!K1084,"n/a")</f>
        <v>-8.7120403687055703E-2</v>
      </c>
      <c r="G750" s="86">
        <f>+IF(ISNUMBER(DATA!T1084),DATA!T1084,"n/a")</f>
        <v>687511.79</v>
      </c>
      <c r="H750" s="77">
        <f>+IF(ISNUMBER(DATA!U1084),DATA!U1084,"n/a")</f>
        <v>-4.5689732054398899E-2</v>
      </c>
      <c r="I750" s="86">
        <f>+IF(ISNUMBER(DATA!AD1084),DATA!AD1084,"n/a")</f>
        <v>1434001.13</v>
      </c>
      <c r="J750" s="77">
        <f>+IF(ISNUMBER(DATA!AE1084),DATA!AE1084,"n/a")</f>
        <v>-6.9289945958045399E-2</v>
      </c>
      <c r="K750" s="86">
        <f>+IF(ISNUMBER(DATA!AN1084),DATA!AN1084,"n/a")</f>
        <v>3541884.67</v>
      </c>
      <c r="L750" s="77">
        <f>+IF(ISNUMBER(DATA!AO1084),DATA!AO1084,"n/a")</f>
        <v>-3.00739791209917E-2</v>
      </c>
      <c r="R750" s="66"/>
      <c r="S750" s="66"/>
      <c r="T750" s="66"/>
      <c r="U750" s="66"/>
      <c r="V750" s="66"/>
      <c r="W750" s="66"/>
      <c r="X750" s="66"/>
      <c r="Y750" s="66"/>
    </row>
    <row r="751" spans="1:25" x14ac:dyDescent="0.2">
      <c r="A751" s="66" t="s">
        <v>28</v>
      </c>
      <c r="B751" s="66" t="s">
        <v>24</v>
      </c>
      <c r="C751" s="66" t="s">
        <v>25</v>
      </c>
      <c r="D751" s="66" t="s">
        <v>323</v>
      </c>
      <c r="E751" s="86">
        <f>+IF(ISNUMBER(DATA!J1085),DATA!J1085,"n/a")</f>
        <v>62822.62</v>
      </c>
      <c r="F751" s="77">
        <f>+IF(ISNUMBER(DATA!K1085),DATA!K1085,"n/a")</f>
        <v>-0.100599904337141</v>
      </c>
      <c r="G751" s="86">
        <f>+IF(ISNUMBER(DATA!T1085),DATA!T1085,"n/a")</f>
        <v>201074.32</v>
      </c>
      <c r="H751" s="77">
        <f>+IF(ISNUMBER(DATA!U1085),DATA!U1085,"n/a")</f>
        <v>-6.6288905747263593E-2</v>
      </c>
      <c r="I751" s="86">
        <f>+IF(ISNUMBER(DATA!AD1085),DATA!AD1085,"n/a")</f>
        <v>398261.09</v>
      </c>
      <c r="J751" s="77">
        <f>+IF(ISNUMBER(DATA!AE1085),DATA!AE1085,"n/a")</f>
        <v>-2.1467147592650102E-2</v>
      </c>
      <c r="K751" s="86">
        <f>+IF(ISNUMBER(DATA!AN1085),DATA!AN1085,"n/a")</f>
        <v>944305.26</v>
      </c>
      <c r="L751" s="77">
        <f>+IF(ISNUMBER(DATA!AO1085),DATA!AO1085,"n/a")</f>
        <v>5.3012511732861499E-2</v>
      </c>
      <c r="R751" s="66"/>
      <c r="S751" s="66"/>
      <c r="T751" s="66"/>
      <c r="U751" s="66"/>
      <c r="V751" s="66"/>
      <c r="W751" s="66"/>
      <c r="X751" s="66"/>
      <c r="Y751" s="66"/>
    </row>
    <row r="752" spans="1:25" x14ac:dyDescent="0.2">
      <c r="A752" s="66" t="s">
        <v>28</v>
      </c>
      <c r="B752" s="66" t="s">
        <v>24</v>
      </c>
      <c r="C752" s="66" t="s">
        <v>25</v>
      </c>
      <c r="D752" s="66" t="s">
        <v>324</v>
      </c>
      <c r="E752" s="86">
        <f>+IF(ISNUMBER(DATA!J1086),DATA!J1086,"n/a")</f>
        <v>110382.48</v>
      </c>
      <c r="F752" s="77">
        <f>+IF(ISNUMBER(DATA!K1086),DATA!K1086,"n/a")</f>
        <v>-7.9373594445740103E-2</v>
      </c>
      <c r="G752" s="86">
        <f>+IF(ISNUMBER(DATA!T1086),DATA!T1086,"n/a")</f>
        <v>334139.08</v>
      </c>
      <c r="H752" s="77">
        <f>+IF(ISNUMBER(DATA!U1086),DATA!U1086,"n/a")</f>
        <v>-2.6817153252633799E-2</v>
      </c>
      <c r="I752" s="86">
        <f>+IF(ISNUMBER(DATA!AD1086),DATA!AD1086,"n/a")</f>
        <v>647943.42000000004</v>
      </c>
      <c r="J752" s="77">
        <f>+IF(ISNUMBER(DATA!AE1086),DATA!AE1086,"n/a")</f>
        <v>5.8775851501694301E-2</v>
      </c>
      <c r="K752" s="86">
        <f>+IF(ISNUMBER(DATA!AN1086),DATA!AN1086,"n/a")</f>
        <v>1390762.45</v>
      </c>
      <c r="L752" s="77">
        <f>+IF(ISNUMBER(DATA!AO1086),DATA!AO1086,"n/a")</f>
        <v>0.19919433314505899</v>
      </c>
      <c r="R752" s="66"/>
      <c r="S752" s="66"/>
      <c r="T752" s="66"/>
      <c r="U752" s="66"/>
      <c r="V752" s="66"/>
      <c r="W752" s="66"/>
      <c r="X752" s="66"/>
      <c r="Y752" s="66"/>
    </row>
    <row r="753" spans="1:25" x14ac:dyDescent="0.2">
      <c r="A753" s="66" t="s">
        <v>28</v>
      </c>
      <c r="B753" s="66" t="s">
        <v>24</v>
      </c>
      <c r="C753" s="66" t="s">
        <v>25</v>
      </c>
      <c r="D753" s="66" t="s">
        <v>325</v>
      </c>
      <c r="E753" s="86">
        <f>+IF(ISNUMBER(DATA!J1087),DATA!J1087,"n/a")</f>
        <v>171399.5</v>
      </c>
      <c r="F753" s="77">
        <f>+IF(ISNUMBER(DATA!K1087),DATA!K1087,"n/a")</f>
        <v>9.7617969941317606E-2</v>
      </c>
      <c r="G753" s="86">
        <f>+IF(ISNUMBER(DATA!T1087),DATA!T1087,"n/a")</f>
        <v>490882.24</v>
      </c>
      <c r="H753" s="77">
        <f>+IF(ISNUMBER(DATA!U1087),DATA!U1087,"n/a")</f>
        <v>-1.04833497066064E-2</v>
      </c>
      <c r="I753" s="86">
        <f>+IF(ISNUMBER(DATA!AD1087),DATA!AD1087,"n/a")</f>
        <v>966702.85</v>
      </c>
      <c r="J753" s="77">
        <f>+IF(ISNUMBER(DATA!AE1087),DATA!AE1087,"n/a")</f>
        <v>3.5240469042331801E-2</v>
      </c>
      <c r="K753" s="86">
        <f>+IF(ISNUMBER(DATA!AN1087),DATA!AN1087,"n/a")</f>
        <v>2028513.51</v>
      </c>
      <c r="L753" s="77">
        <f>+IF(ISNUMBER(DATA!AO1087),DATA!AO1087,"n/a")</f>
        <v>4.9077059852061899E-2</v>
      </c>
      <c r="R753" s="66"/>
      <c r="S753" s="66"/>
      <c r="T753" s="66"/>
      <c r="U753" s="66"/>
      <c r="V753" s="66"/>
      <c r="W753" s="66"/>
      <c r="X753" s="66"/>
      <c r="Y753" s="66"/>
    </row>
    <row r="754" spans="1:25" x14ac:dyDescent="0.2">
      <c r="A754" s="66" t="s">
        <v>28</v>
      </c>
      <c r="B754" s="66" t="s">
        <v>24</v>
      </c>
      <c r="C754" s="66" t="s">
        <v>25</v>
      </c>
      <c r="D754" s="66" t="s">
        <v>326</v>
      </c>
      <c r="E754" s="86">
        <f>+IF(ISNUMBER(DATA!J1088),DATA!J1088,"n/a")</f>
        <v>169251.14</v>
      </c>
      <c r="F754" s="77">
        <f>+IF(ISNUMBER(DATA!K1088),DATA!K1088,"n/a")</f>
        <v>8.2841659353935906E-2</v>
      </c>
      <c r="G754" s="86">
        <f>+IF(ISNUMBER(DATA!T1088),DATA!T1088,"n/a")</f>
        <v>527519.75</v>
      </c>
      <c r="H754" s="77">
        <f>+IF(ISNUMBER(DATA!U1088),DATA!U1088,"n/a")</f>
        <v>0.13520389855095899</v>
      </c>
      <c r="I754" s="86">
        <f>+IF(ISNUMBER(DATA!AD1088),DATA!AD1088,"n/a")</f>
        <v>1026035.58</v>
      </c>
      <c r="J754" s="77">
        <f>+IF(ISNUMBER(DATA!AE1088),DATA!AE1088,"n/a")</f>
        <v>0.185629503928671</v>
      </c>
      <c r="K754" s="86">
        <f>+IF(ISNUMBER(DATA!AN1088),DATA!AN1088,"n/a")</f>
        <v>2114706.2599999998</v>
      </c>
      <c r="L754" s="77">
        <f>+IF(ISNUMBER(DATA!AO1088),DATA!AO1088,"n/a")</f>
        <v>0.213808945820641</v>
      </c>
      <c r="R754" s="66"/>
      <c r="S754" s="66"/>
      <c r="T754" s="66"/>
      <c r="U754" s="66"/>
      <c r="V754" s="66"/>
      <c r="W754" s="66"/>
      <c r="X754" s="66"/>
      <c r="Y754" s="66"/>
    </row>
    <row r="755" spans="1:25" x14ac:dyDescent="0.2">
      <c r="A755" s="66" t="s">
        <v>28</v>
      </c>
      <c r="B755" s="66" t="s">
        <v>24</v>
      </c>
      <c r="C755" s="66" t="s">
        <v>25</v>
      </c>
      <c r="D755" s="66" t="s">
        <v>327</v>
      </c>
      <c r="E755" s="86">
        <f>+IF(ISNUMBER(DATA!J1089),DATA!J1089,"n/a")</f>
        <v>1539360.49</v>
      </c>
      <c r="F755" s="77">
        <f>+IF(ISNUMBER(DATA!K1089),DATA!K1089,"n/a")</f>
        <v>0.19633202213201101</v>
      </c>
      <c r="G755" s="86">
        <f>+IF(ISNUMBER(DATA!T1089),DATA!T1089,"n/a")</f>
        <v>4657717.8</v>
      </c>
      <c r="H755" s="77">
        <f>+IF(ISNUMBER(DATA!U1089),DATA!U1089,"n/a")</f>
        <v>0.13981223835145001</v>
      </c>
      <c r="I755" s="86">
        <f>+IF(ISNUMBER(DATA!AD1089),DATA!AD1089,"n/a")</f>
        <v>9191085.7200000007</v>
      </c>
      <c r="J755" s="77">
        <f>+IF(ISNUMBER(DATA!AE1089),DATA!AE1089,"n/a")</f>
        <v>0.12720898876508099</v>
      </c>
      <c r="K755" s="86">
        <f>+IF(ISNUMBER(DATA!AN1089),DATA!AN1089,"n/a")</f>
        <v>19591609.170000002</v>
      </c>
      <c r="L755" s="77">
        <f>+IF(ISNUMBER(DATA!AO1089),DATA!AO1089,"n/a")</f>
        <v>0.117948306023996</v>
      </c>
      <c r="R755" s="66"/>
      <c r="S755" s="66"/>
      <c r="T755" s="66"/>
      <c r="U755" s="66"/>
      <c r="V755" s="66"/>
      <c r="W755" s="66"/>
      <c r="X755" s="66"/>
      <c r="Y755" s="66"/>
    </row>
    <row r="756" spans="1:25" x14ac:dyDescent="0.2">
      <c r="E756" s="80"/>
      <c r="F756" s="77"/>
      <c r="G756" s="81"/>
      <c r="H756" s="77"/>
      <c r="I756" s="81"/>
      <c r="J756" s="82"/>
      <c r="K756" s="81"/>
      <c r="L756" s="77"/>
      <c r="R756" s="66"/>
      <c r="S756" s="66"/>
      <c r="T756" s="66"/>
      <c r="U756" s="66"/>
      <c r="V756" s="66"/>
      <c r="W756" s="66"/>
      <c r="X756" s="66"/>
      <c r="Y756" s="66"/>
    </row>
    <row r="757" spans="1:25" x14ac:dyDescent="0.2">
      <c r="A757" s="66" t="s">
        <v>28</v>
      </c>
      <c r="B757" s="66" t="s">
        <v>24</v>
      </c>
      <c r="C757" s="66" t="s">
        <v>10</v>
      </c>
      <c r="D757" s="66" t="s">
        <v>319</v>
      </c>
      <c r="E757" s="87">
        <f>+IF(ISNUMBER(DATA!L1081),DATA!L1081,"n/a")</f>
        <v>6.3054992372943097</v>
      </c>
      <c r="F757" s="77">
        <f>+IF(ISNUMBER(DATA!M1081),DATA!M1081,"n/a")</f>
        <v>3.4267328312764501E-2</v>
      </c>
      <c r="G757" s="87">
        <f>+IF(ISNUMBER(DATA!V1081),DATA!V1081,"n/a")</f>
        <v>6.3122705101369503</v>
      </c>
      <c r="H757" s="77">
        <f>+IF(ISNUMBER(DATA!W1081),DATA!W1081,"n/a")</f>
        <v>4.1724772157464299E-2</v>
      </c>
      <c r="I757" s="87">
        <f>+IF(ISNUMBER(DATA!AF1081),DATA!AF1081,"n/a")</f>
        <v>6.2966584087068496</v>
      </c>
      <c r="J757" s="77">
        <f>+IF(ISNUMBER(DATA!AG1081),DATA!AG1081,"n/a")</f>
        <v>0.120189455846359</v>
      </c>
      <c r="K757" s="87">
        <f>+IF(ISNUMBER(DATA!AP1081),DATA!AP1081,"n/a")</f>
        <v>6.2152595941424504</v>
      </c>
      <c r="L757" s="77">
        <f>+IF(ISNUMBER(DATA!AQ1081),DATA!AQ1081,"n/a")</f>
        <v>0.16807148213970199</v>
      </c>
      <c r="R757" s="66"/>
      <c r="S757" s="66"/>
      <c r="T757" s="66"/>
      <c r="U757" s="66"/>
      <c r="V757" s="66"/>
      <c r="W757" s="66"/>
      <c r="X757" s="66"/>
      <c r="Y757" s="66"/>
    </row>
    <row r="758" spans="1:25" x14ac:dyDescent="0.2">
      <c r="A758" s="66" t="s">
        <v>28</v>
      </c>
      <c r="B758" s="66" t="s">
        <v>24</v>
      </c>
      <c r="C758" s="66" t="s">
        <v>10</v>
      </c>
      <c r="D758" s="66" t="s">
        <v>320</v>
      </c>
      <c r="E758" s="87">
        <f>+IF(ISNUMBER(DATA!L1082),DATA!L1082,"n/a")</f>
        <v>3.0407211257890001</v>
      </c>
      <c r="F758" s="77">
        <f>+IF(ISNUMBER(DATA!M1082),DATA!M1082,"n/a")</f>
        <v>-0.29028559659317799</v>
      </c>
      <c r="G758" s="87">
        <f>+IF(ISNUMBER(DATA!V1082),DATA!V1082,"n/a")</f>
        <v>3.2187391391372699</v>
      </c>
      <c r="H758" s="77">
        <f>+IF(ISNUMBER(DATA!W1082),DATA!W1082,"n/a")</f>
        <v>-0.17039620766440799</v>
      </c>
      <c r="I758" s="87">
        <f>+IF(ISNUMBER(DATA!AF1082),DATA!AF1082,"n/a")</f>
        <v>3.1675274363424899</v>
      </c>
      <c r="J758" s="77">
        <f>+IF(ISNUMBER(DATA!AG1082),DATA!AG1082,"n/a")</f>
        <v>-0.114886140726198</v>
      </c>
      <c r="K758" s="87">
        <f>+IF(ISNUMBER(DATA!AP1082),DATA!AP1082,"n/a")</f>
        <v>3.42566469813426</v>
      </c>
      <c r="L758" s="77">
        <f>+IF(ISNUMBER(DATA!AQ1082),DATA!AQ1082,"n/a")</f>
        <v>1.75279850691595E-2</v>
      </c>
      <c r="R758" s="66"/>
      <c r="S758" s="66"/>
      <c r="T758" s="66"/>
      <c r="U758" s="66"/>
      <c r="V758" s="66"/>
      <c r="W758" s="66"/>
      <c r="X758" s="66"/>
      <c r="Y758" s="66"/>
    </row>
    <row r="759" spans="1:25" x14ac:dyDescent="0.2">
      <c r="A759" s="66" t="s">
        <v>28</v>
      </c>
      <c r="B759" s="66" t="s">
        <v>24</v>
      </c>
      <c r="C759" s="66" t="s">
        <v>10</v>
      </c>
      <c r="D759" s="66" t="s">
        <v>321</v>
      </c>
      <c r="E759" s="87">
        <f>+IF(ISNUMBER(DATA!L1083),DATA!L1083,"n/a")</f>
        <v>5.1615071419315202</v>
      </c>
      <c r="F759" s="77">
        <f>+IF(ISNUMBER(DATA!M1083),DATA!M1083,"n/a")</f>
        <v>-0.13379887962328799</v>
      </c>
      <c r="G759" s="87">
        <f>+IF(ISNUMBER(DATA!V1083),DATA!V1083,"n/a")</f>
        <v>5.2825854510776296</v>
      </c>
      <c r="H759" s="77">
        <f>+IF(ISNUMBER(DATA!W1083),DATA!W1083,"n/a")</f>
        <v>-9.5831144040860697E-2</v>
      </c>
      <c r="I759" s="87">
        <f>+IF(ISNUMBER(DATA!AF1083),DATA!AF1083,"n/a")</f>
        <v>5.4485101463356296</v>
      </c>
      <c r="J759" s="77">
        <f>+IF(ISNUMBER(DATA!AG1083),DATA!AG1083,"n/a")</f>
        <v>-5.9891891046894401E-2</v>
      </c>
      <c r="K759" s="87">
        <f>+IF(ISNUMBER(DATA!AP1083),DATA!AP1083,"n/a")</f>
        <v>5.7227003102413301</v>
      </c>
      <c r="L759" s="77">
        <f>+IF(ISNUMBER(DATA!AQ1083),DATA!AQ1083,"n/a")</f>
        <v>-3.3260329784588101E-2</v>
      </c>
      <c r="R759" s="66"/>
      <c r="S759" s="66"/>
      <c r="T759" s="66"/>
      <c r="U759" s="66"/>
      <c r="V759" s="66"/>
      <c r="W759" s="66"/>
      <c r="X759" s="66"/>
      <c r="Y759" s="66"/>
    </row>
    <row r="760" spans="1:25" x14ac:dyDescent="0.2">
      <c r="A760" s="66" t="s">
        <v>28</v>
      </c>
      <c r="B760" s="66" t="s">
        <v>24</v>
      </c>
      <c r="C760" s="66" t="s">
        <v>10</v>
      </c>
      <c r="D760" s="66" t="s">
        <v>322</v>
      </c>
      <c r="E760" s="87">
        <f>+IF(ISNUMBER(DATA!L1084),DATA!L1084,"n/a")</f>
        <v>3.7705965877826002</v>
      </c>
      <c r="F760" s="77">
        <f>+IF(ISNUMBER(DATA!M1084),DATA!M1084,"n/a")</f>
        <v>-8.9730720690391702E-2</v>
      </c>
      <c r="G760" s="87">
        <f>+IF(ISNUMBER(DATA!V1084),DATA!V1084,"n/a")</f>
        <v>3.8006156999806899</v>
      </c>
      <c r="H760" s="77">
        <f>+IF(ISNUMBER(DATA!W1084),DATA!W1084,"n/a")</f>
        <v>-8.8051894064167802E-2</v>
      </c>
      <c r="I760" s="87">
        <f>+IF(ISNUMBER(DATA!AF1084),DATA!AF1084,"n/a")</f>
        <v>3.7702252671794998</v>
      </c>
      <c r="J760" s="77">
        <f>+IF(ISNUMBER(DATA!AG1084),DATA!AG1084,"n/a")</f>
        <v>-8.8294183212907204E-2</v>
      </c>
      <c r="K760" s="87">
        <f>+IF(ISNUMBER(DATA!AP1084),DATA!AP1084,"n/a")</f>
        <v>3.8700989399519798</v>
      </c>
      <c r="L760" s="77">
        <f>+IF(ISNUMBER(DATA!AQ1084),DATA!AQ1084,"n/a")</f>
        <v>-5.0893656187271499E-2</v>
      </c>
      <c r="R760" s="66"/>
      <c r="S760" s="66"/>
      <c r="T760" s="66"/>
      <c r="U760" s="66"/>
      <c r="V760" s="66"/>
      <c r="W760" s="66"/>
      <c r="X760" s="66"/>
      <c r="Y760" s="66"/>
    </row>
    <row r="761" spans="1:25" x14ac:dyDescent="0.2">
      <c r="A761" s="66" t="s">
        <v>28</v>
      </c>
      <c r="B761" s="66" t="s">
        <v>24</v>
      </c>
      <c r="C761" s="66" t="s">
        <v>10</v>
      </c>
      <c r="D761" s="66" t="s">
        <v>323</v>
      </c>
      <c r="E761" s="87">
        <f>+IF(ISNUMBER(DATA!L1085),DATA!L1085,"n/a")</f>
        <v>7.0945831109409196</v>
      </c>
      <c r="F761" s="77">
        <f>+IF(ISNUMBER(DATA!M1085),DATA!M1085,"n/a")</f>
        <v>7.00469039759581E-2</v>
      </c>
      <c r="G761" s="87">
        <f>+IF(ISNUMBER(DATA!V1085),DATA!V1085,"n/a")</f>
        <v>6.92917417210215</v>
      </c>
      <c r="H761" s="77">
        <f>+IF(ISNUMBER(DATA!W1085),DATA!W1085,"n/a")</f>
        <v>5.2754081859505801E-2</v>
      </c>
      <c r="I761" s="87">
        <f>+IF(ISNUMBER(DATA!AF1085),DATA!AF1085,"n/a")</f>
        <v>6.9136676216004496</v>
      </c>
      <c r="J761" s="77">
        <f>+IF(ISNUMBER(DATA!AG1085),DATA!AG1085,"n/a")</f>
        <v>5.6252174439282897E-2</v>
      </c>
      <c r="K761" s="87">
        <f>+IF(ISNUMBER(DATA!AP1085),DATA!AP1085,"n/a")</f>
        <v>6.7486069187962503</v>
      </c>
      <c r="L761" s="77">
        <f>+IF(ISNUMBER(DATA!AQ1085),DATA!AQ1085,"n/a")</f>
        <v>5.3300877551517099E-2</v>
      </c>
      <c r="R761" s="66"/>
      <c r="S761" s="66"/>
      <c r="T761" s="66"/>
      <c r="U761" s="66"/>
      <c r="V761" s="66"/>
      <c r="W761" s="66"/>
      <c r="X761" s="66"/>
      <c r="Y761" s="66"/>
    </row>
    <row r="762" spans="1:25" x14ac:dyDescent="0.2">
      <c r="A762" s="66" t="s">
        <v>28</v>
      </c>
      <c r="B762" s="66" t="s">
        <v>24</v>
      </c>
      <c r="C762" s="66" t="s">
        <v>10</v>
      </c>
      <c r="D762" s="66" t="s">
        <v>324</v>
      </c>
      <c r="E762" s="87">
        <f>+IF(ISNUMBER(DATA!L1086),DATA!L1086,"n/a")</f>
        <v>5.0623173648523396</v>
      </c>
      <c r="F762" s="77">
        <f>+IF(ISNUMBER(DATA!M1086),DATA!M1086,"n/a")</f>
        <v>-1.36407894564503E-2</v>
      </c>
      <c r="G762" s="87">
        <f>+IF(ISNUMBER(DATA!V1086),DATA!V1086,"n/a")</f>
        <v>5.0194433489478696</v>
      </c>
      <c r="H762" s="77">
        <f>+IF(ISNUMBER(DATA!W1086),DATA!W1086,"n/a")</f>
        <v>-1.73314434662728E-2</v>
      </c>
      <c r="I762" s="87">
        <f>+IF(ISNUMBER(DATA!AF1086),DATA!AF1086,"n/a")</f>
        <v>5.0415368382429602</v>
      </c>
      <c r="J762" s="77">
        <f>+IF(ISNUMBER(DATA!AG1086),DATA!AG1086,"n/a")</f>
        <v>1.3154679498537301E-2</v>
      </c>
      <c r="K762" s="87">
        <f>+IF(ISNUMBER(DATA!AP1086),DATA!AP1086,"n/a")</f>
        <v>5.0670687811878503</v>
      </c>
      <c r="L762" s="77">
        <f>+IF(ISNUMBER(DATA!AQ1086),DATA!AQ1086,"n/a")</f>
        <v>1.87514906861183E-2</v>
      </c>
      <c r="R762" s="66"/>
      <c r="S762" s="66"/>
      <c r="T762" s="66"/>
      <c r="U762" s="66"/>
      <c r="V762" s="66"/>
      <c r="W762" s="66"/>
      <c r="X762" s="66"/>
      <c r="Y762" s="66"/>
    </row>
    <row r="763" spans="1:25" x14ac:dyDescent="0.2">
      <c r="A763" s="66" t="s">
        <v>28</v>
      </c>
      <c r="B763" s="66" t="s">
        <v>24</v>
      </c>
      <c r="C763" s="66" t="s">
        <v>10</v>
      </c>
      <c r="D763" s="66" t="s">
        <v>325</v>
      </c>
      <c r="E763" s="87">
        <f>+IF(ISNUMBER(DATA!L1087),DATA!L1087,"n/a")</f>
        <v>6.6227429353957898</v>
      </c>
      <c r="F763" s="77">
        <f>+IF(ISNUMBER(DATA!M1087),DATA!M1087,"n/a")</f>
        <v>-0.113645483317483</v>
      </c>
      <c r="G763" s="87">
        <f>+IF(ISNUMBER(DATA!V1087),DATA!V1087,"n/a")</f>
        <v>6.61710896217242</v>
      </c>
      <c r="H763" s="77">
        <f>+IF(ISNUMBER(DATA!W1087),DATA!W1087,"n/a")</f>
        <v>-0.101345196389417</v>
      </c>
      <c r="I763" s="87">
        <f>+IF(ISNUMBER(DATA!AF1087),DATA!AF1087,"n/a")</f>
        <v>6.6700455349715799</v>
      </c>
      <c r="J763" s="77">
        <f>+IF(ISNUMBER(DATA!AG1087),DATA!AG1087,"n/a")</f>
        <v>-0.104180021898862</v>
      </c>
      <c r="K763" s="87">
        <f>+IF(ISNUMBER(DATA!AP1087),DATA!AP1087,"n/a")</f>
        <v>6.8959184346847398</v>
      </c>
      <c r="L763" s="77">
        <f>+IF(ISNUMBER(DATA!AQ1087),DATA!AQ1087,"n/a")</f>
        <v>-0.121378016014881</v>
      </c>
      <c r="R763" s="66"/>
      <c r="S763" s="66"/>
      <c r="T763" s="66"/>
      <c r="U763" s="66"/>
      <c r="V763" s="66"/>
      <c r="W763" s="66"/>
      <c r="X763" s="66"/>
      <c r="Y763" s="66"/>
    </row>
    <row r="764" spans="1:25" x14ac:dyDescent="0.2">
      <c r="A764" s="66" t="s">
        <v>28</v>
      </c>
      <c r="B764" s="66" t="s">
        <v>24</v>
      </c>
      <c r="C764" s="66" t="s">
        <v>10</v>
      </c>
      <c r="D764" s="66" t="s">
        <v>326</v>
      </c>
      <c r="E764" s="87">
        <f>+IF(ISNUMBER(DATA!L1088),DATA!L1088,"n/a")</f>
        <v>4.2985451550303502</v>
      </c>
      <c r="F764" s="77">
        <f>+IF(ISNUMBER(DATA!M1088),DATA!M1088,"n/a")</f>
        <v>5.5159466215637297E-2</v>
      </c>
      <c r="G764" s="87">
        <f>+IF(ISNUMBER(DATA!V1088),DATA!V1088,"n/a")</f>
        <v>4.3767734882941802</v>
      </c>
      <c r="H764" s="77">
        <f>+IF(ISNUMBER(DATA!W1088),DATA!W1088,"n/a")</f>
        <v>8.2520053779416999E-2</v>
      </c>
      <c r="I764" s="87">
        <f>+IF(ISNUMBER(DATA!AF1088),DATA!AF1088,"n/a")</f>
        <v>4.3415346871821496</v>
      </c>
      <c r="J764" s="77">
        <f>+IF(ISNUMBER(DATA!AG1088),DATA!AG1088,"n/a")</f>
        <v>0.13359943393974399</v>
      </c>
      <c r="K764" s="87">
        <f>+IF(ISNUMBER(DATA!AP1088),DATA!AP1088,"n/a")</f>
        <v>4.3042117939645603</v>
      </c>
      <c r="L764" s="77">
        <f>+IF(ISNUMBER(DATA!AQ1088),DATA!AQ1088,"n/a")</f>
        <v>0.16982607961646401</v>
      </c>
      <c r="R764" s="66"/>
      <c r="S764" s="66"/>
      <c r="T764" s="66"/>
      <c r="U764" s="66"/>
      <c r="V764" s="66"/>
      <c r="W764" s="66"/>
      <c r="X764" s="66"/>
      <c r="Y764" s="66"/>
    </row>
    <row r="765" spans="1:25" x14ac:dyDescent="0.2">
      <c r="A765" s="66" t="s">
        <v>28</v>
      </c>
      <c r="B765" s="66" t="s">
        <v>24</v>
      </c>
      <c r="C765" s="66" t="s">
        <v>10</v>
      </c>
      <c r="D765" s="66" t="s">
        <v>327</v>
      </c>
      <c r="E765" s="87">
        <f>+IF(ISNUMBER(DATA!L1089),DATA!L1089,"n/a")</f>
        <v>4.3591478819699097</v>
      </c>
      <c r="F765" s="77">
        <f>+IF(ISNUMBER(DATA!M1089),DATA!M1089,"n/a")</f>
        <v>-0.128126873101084</v>
      </c>
      <c r="G765" s="87">
        <f>+IF(ISNUMBER(DATA!V1089),DATA!V1089,"n/a")</f>
        <v>4.4513667574698097</v>
      </c>
      <c r="H765" s="77">
        <f>+IF(ISNUMBER(DATA!W1089),DATA!W1089,"n/a")</f>
        <v>-8.3486368343824599E-2</v>
      </c>
      <c r="I765" s="87">
        <f>+IF(ISNUMBER(DATA!AF1089),DATA!AF1089,"n/a")</f>
        <v>4.4401233961579498</v>
      </c>
      <c r="J765" s="77">
        <f>+IF(ISNUMBER(DATA!AG1089),DATA!AG1089,"n/a")</f>
        <v>-4.9173077899294801E-2</v>
      </c>
      <c r="K765" s="87">
        <f>+IF(ISNUMBER(DATA!AP1089),DATA!AP1089,"n/a")</f>
        <v>4.5751671025388099</v>
      </c>
      <c r="L765" s="77">
        <f>+IF(ISNUMBER(DATA!AQ1089),DATA!AQ1089,"n/a")</f>
        <v>2.95214917357299E-3</v>
      </c>
      <c r="R765" s="66"/>
      <c r="S765" s="66"/>
      <c r="T765" s="66"/>
      <c r="U765" s="66"/>
      <c r="V765" s="66"/>
      <c r="W765" s="66"/>
      <c r="X765" s="66"/>
      <c r="Y765" s="66"/>
    </row>
    <row r="766" spans="1:25" x14ac:dyDescent="0.2">
      <c r="E766" s="88"/>
      <c r="F766" s="77"/>
      <c r="G766" s="89"/>
      <c r="H766" s="77"/>
      <c r="I766" s="89"/>
      <c r="J766" s="82"/>
      <c r="K766" s="89"/>
      <c r="L766" s="77"/>
      <c r="R766" s="66"/>
      <c r="S766" s="66"/>
      <c r="T766" s="66"/>
      <c r="U766" s="66"/>
      <c r="V766" s="66"/>
      <c r="W766" s="66"/>
      <c r="X766" s="66"/>
      <c r="Y766" s="66"/>
    </row>
    <row r="767" spans="1:25" x14ac:dyDescent="0.2">
      <c r="A767" s="66" t="s">
        <v>28</v>
      </c>
      <c r="B767" s="66" t="s">
        <v>24</v>
      </c>
      <c r="C767" s="66" t="s">
        <v>26</v>
      </c>
      <c r="D767" s="66" t="s">
        <v>319</v>
      </c>
      <c r="E767" s="87">
        <f>+IF(ISNUMBER(DATA!N1081),DATA!N1081,"n/a")</f>
        <v>3.1597519968616798</v>
      </c>
      <c r="F767" s="77">
        <f>+IF(ISNUMBER(DATA!O1081),DATA!O1081,"n/a")</f>
        <v>2.6317141997287501E-2</v>
      </c>
      <c r="G767" s="87">
        <f>+IF(ISNUMBER(DATA!X1081),DATA!X1081,"n/a")</f>
        <v>3.1667191915586299</v>
      </c>
      <c r="H767" s="77">
        <f>+IF(ISNUMBER(DATA!Y1081),DATA!Y1081,"n/a")</f>
        <v>3.2892646716635901E-2</v>
      </c>
      <c r="I767" s="87">
        <f>+IF(ISNUMBER(DATA!AH1081),DATA!AH1081,"n/a")</f>
        <v>3.1598091110721702</v>
      </c>
      <c r="J767" s="77">
        <f>+IF(ISNUMBER(DATA!AI1081),DATA!AI1081,"n/a")</f>
        <v>0.10133165529388601</v>
      </c>
      <c r="K767" s="87">
        <f>+IF(ISNUMBER(DATA!AR1081),DATA!AR1081,"n/a")</f>
        <v>3.1222201075241598</v>
      </c>
      <c r="L767" s="77">
        <f>+IF(ISNUMBER(DATA!AS1081),DATA!AS1081,"n/a")</f>
        <v>0.14326356580741501</v>
      </c>
      <c r="R767" s="66"/>
      <c r="S767" s="66"/>
      <c r="T767" s="66"/>
      <c r="U767" s="66"/>
      <c r="V767" s="66"/>
      <c r="W767" s="66"/>
      <c r="X767" s="66"/>
      <c r="Y767" s="66"/>
    </row>
    <row r="768" spans="1:25" x14ac:dyDescent="0.2">
      <c r="A768" s="66" t="s">
        <v>28</v>
      </c>
      <c r="B768" s="66" t="s">
        <v>24</v>
      </c>
      <c r="C768" s="66" t="s">
        <v>26</v>
      </c>
      <c r="D768" s="66" t="s">
        <v>320</v>
      </c>
      <c r="E768" s="87">
        <f>+IF(ISNUMBER(DATA!N1082),DATA!N1082,"n/a")</f>
        <v>1.84109881851265</v>
      </c>
      <c r="F768" s="77">
        <f>+IF(ISNUMBER(DATA!O1082),DATA!O1082,"n/a")</f>
        <v>-0.24232959690602701</v>
      </c>
      <c r="G768" s="87">
        <f>+IF(ISNUMBER(DATA!X1082),DATA!X1082,"n/a")</f>
        <v>1.9196688030012401</v>
      </c>
      <c r="H768" s="77">
        <f>+IF(ISNUMBER(DATA!Y1082),DATA!Y1082,"n/a")</f>
        <v>-0.14374627648047</v>
      </c>
      <c r="I768" s="87">
        <f>+IF(ISNUMBER(DATA!AH1082),DATA!AH1082,"n/a")</f>
        <v>1.87763622885376</v>
      </c>
      <c r="J768" s="77">
        <f>+IF(ISNUMBER(DATA!AI1082),DATA!AI1082,"n/a")</f>
        <v>-9.8563740509636594E-2</v>
      </c>
      <c r="K768" s="87">
        <f>+IF(ISNUMBER(DATA!AR1082),DATA!AR1082,"n/a")</f>
        <v>2.0059846485545401</v>
      </c>
      <c r="L768" s="77">
        <f>+IF(ISNUMBER(DATA!AS1082),DATA!AS1082,"n/a")</f>
        <v>3.2650164702035897E-2</v>
      </c>
      <c r="R768" s="66"/>
      <c r="S768" s="66"/>
      <c r="T768" s="66"/>
      <c r="U768" s="66"/>
      <c r="V768" s="66"/>
      <c r="W768" s="66"/>
      <c r="X768" s="66"/>
      <c r="Y768" s="66"/>
    </row>
    <row r="769" spans="1:25" x14ac:dyDescent="0.2">
      <c r="A769" s="66" t="s">
        <v>28</v>
      </c>
      <c r="B769" s="66" t="s">
        <v>24</v>
      </c>
      <c r="C769" s="66" t="s">
        <v>26</v>
      </c>
      <c r="D769" s="66" t="s">
        <v>321</v>
      </c>
      <c r="E769" s="87">
        <f>+IF(ISNUMBER(DATA!N1083),DATA!N1083,"n/a")</f>
        <v>3.1734103901395998</v>
      </c>
      <c r="F769" s="77">
        <f>+IF(ISNUMBER(DATA!O1083),DATA!O1083,"n/a")</f>
        <v>-1.62917714459236E-2</v>
      </c>
      <c r="G769" s="87">
        <f>+IF(ISNUMBER(DATA!X1083),DATA!X1083,"n/a")</f>
        <v>3.21158771724093</v>
      </c>
      <c r="H769" s="77">
        <f>+IF(ISNUMBER(DATA!Y1083),DATA!Y1083,"n/a")</f>
        <v>1.4096747949053801E-2</v>
      </c>
      <c r="I769" s="87">
        <f>+IF(ISNUMBER(DATA!AH1083),DATA!AH1083,"n/a")</f>
        <v>3.1938350593798499</v>
      </c>
      <c r="J769" s="77">
        <f>+IF(ISNUMBER(DATA!AI1083),DATA!AI1083,"n/a")</f>
        <v>1.8946896743781399E-2</v>
      </c>
      <c r="K769" s="87">
        <f>+IF(ISNUMBER(DATA!AR1083),DATA!AR1083,"n/a")</f>
        <v>3.2158314026590098</v>
      </c>
      <c r="L769" s="77">
        <f>+IF(ISNUMBER(DATA!AS1083),DATA!AS1083,"n/a")</f>
        <v>3.6092080557688602E-2</v>
      </c>
      <c r="R769" s="66"/>
      <c r="S769" s="66"/>
      <c r="T769" s="66"/>
      <c r="U769" s="66"/>
      <c r="V769" s="66"/>
      <c r="W769" s="66"/>
      <c r="X769" s="66"/>
      <c r="Y769" s="66"/>
    </row>
    <row r="770" spans="1:25" x14ac:dyDescent="0.2">
      <c r="A770" s="66" t="s">
        <v>28</v>
      </c>
      <c r="B770" s="66" t="s">
        <v>24</v>
      </c>
      <c r="C770" s="66" t="s">
        <v>26</v>
      </c>
      <c r="D770" s="66" t="s">
        <v>322</v>
      </c>
      <c r="E770" s="87">
        <f>+IF(ISNUMBER(DATA!N1084),DATA!N1084,"n/a")</f>
        <v>3.2441422213809799</v>
      </c>
      <c r="F770" s="77">
        <f>+IF(ISNUMBER(DATA!O1084),DATA!O1084,"n/a")</f>
        <v>-3.18801511251443E-2</v>
      </c>
      <c r="G770" s="87">
        <f>+IF(ISNUMBER(DATA!X1084),DATA!X1084,"n/a")</f>
        <v>3.2675341756684602</v>
      </c>
      <c r="H770" s="77">
        <f>+IF(ISNUMBER(DATA!Y1084),DATA!Y1084,"n/a")</f>
        <v>-2.7007564842505698E-2</v>
      </c>
      <c r="I770" s="87">
        <f>+IF(ISNUMBER(DATA!AH1084),DATA!AH1084,"n/a")</f>
        <v>3.2624588796523502</v>
      </c>
      <c r="J770" s="77">
        <f>+IF(ISNUMBER(DATA!AI1084),DATA!AI1084,"n/a")</f>
        <v>-1.6978017198508499E-2</v>
      </c>
      <c r="K770" s="87">
        <f>+IF(ISNUMBER(DATA!AR1084),DATA!AR1084,"n/a")</f>
        <v>3.3060634015505599</v>
      </c>
      <c r="L770" s="77">
        <f>+IF(ISNUMBER(DATA!AS1084),DATA!AS1084,"n/a")</f>
        <v>8.8783425165625002E-3</v>
      </c>
      <c r="R770" s="66"/>
      <c r="S770" s="66"/>
      <c r="T770" s="66"/>
      <c r="U770" s="66"/>
      <c r="V770" s="66"/>
      <c r="W770" s="66"/>
      <c r="X770" s="66"/>
      <c r="Y770" s="66"/>
    </row>
    <row r="771" spans="1:25" x14ac:dyDescent="0.2">
      <c r="A771" s="66" t="s">
        <v>28</v>
      </c>
      <c r="B771" s="66" t="s">
        <v>24</v>
      </c>
      <c r="C771" s="66" t="s">
        <v>26</v>
      </c>
      <c r="D771" s="66" t="s">
        <v>323</v>
      </c>
      <c r="E771" s="87">
        <f>+IF(ISNUMBER(DATA!N1085),DATA!N1085,"n/a")</f>
        <v>3.4445621656658099</v>
      </c>
      <c r="F771" s="77">
        <f>+IF(ISNUMBER(DATA!O1085),DATA!O1085,"n/a")</f>
        <v>7.9287142100748095E-2</v>
      </c>
      <c r="G771" s="87">
        <f>+IF(ISNUMBER(DATA!X1085),DATA!X1085,"n/a")</f>
        <v>3.3762393427465001</v>
      </c>
      <c r="H771" s="77">
        <f>+IF(ISNUMBER(DATA!Y1085),DATA!Y1085,"n/a")</f>
        <v>6.2786615396467099E-2</v>
      </c>
      <c r="I771" s="87">
        <f>+IF(ISNUMBER(DATA!AH1085),DATA!AH1085,"n/a")</f>
        <v>3.36206451903197</v>
      </c>
      <c r="J771" s="77">
        <f>+IF(ISNUMBER(DATA!AI1085),DATA!AI1085,"n/a")</f>
        <v>7.1893736620826307E-2</v>
      </c>
      <c r="K771" s="87">
        <f>+IF(ISNUMBER(DATA!AR1085),DATA!AR1085,"n/a")</f>
        <v>3.2634577615293598</v>
      </c>
      <c r="L771" s="77">
        <f>+IF(ISNUMBER(DATA!AS1085),DATA!AS1085,"n/a")</f>
        <v>6.9194846735142104E-2</v>
      </c>
      <c r="R771" s="66"/>
      <c r="S771" s="66"/>
      <c r="T771" s="66"/>
      <c r="U771" s="66"/>
      <c r="V771" s="66"/>
      <c r="W771" s="66"/>
      <c r="X771" s="66"/>
      <c r="Y771" s="66"/>
    </row>
    <row r="772" spans="1:25" x14ac:dyDescent="0.2">
      <c r="A772" s="66" t="s">
        <v>28</v>
      </c>
      <c r="B772" s="66" t="s">
        <v>24</v>
      </c>
      <c r="C772" s="66" t="s">
        <v>26</v>
      </c>
      <c r="D772" s="66" t="s">
        <v>324</v>
      </c>
      <c r="E772" s="87">
        <f>+IF(ISNUMBER(DATA!N1086),DATA!N1086,"n/a")</f>
        <v>3.4103943850509602</v>
      </c>
      <c r="F772" s="77">
        <f>+IF(ISNUMBER(DATA!O1086),DATA!O1086,"n/a")</f>
        <v>2.5366600609262002E-2</v>
      </c>
      <c r="G772" s="87">
        <f>+IF(ISNUMBER(DATA!X1086),DATA!X1086,"n/a")</f>
        <v>3.41060833111769</v>
      </c>
      <c r="H772" s="77">
        <f>+IF(ISNUMBER(DATA!Y1086),DATA!Y1086,"n/a")</f>
        <v>1.5942523927366802E-2</v>
      </c>
      <c r="I772" s="87">
        <f>+IF(ISNUMBER(DATA!AH1086),DATA!AH1086,"n/a")</f>
        <v>3.40481568591282</v>
      </c>
      <c r="J772" s="77">
        <f>+IF(ISNUMBER(DATA!AI1086),DATA!AI1086,"n/a")</f>
        <v>2.6575234141516899E-2</v>
      </c>
      <c r="K772" s="87">
        <f>+IF(ISNUMBER(DATA!AR1086),DATA!AR1086,"n/a")</f>
        <v>3.3927252781378998</v>
      </c>
      <c r="L772" s="77">
        <f>+IF(ISNUMBER(DATA!AS1086),DATA!AS1086,"n/a")</f>
        <v>3.9613461358216001E-2</v>
      </c>
      <c r="R772" s="66"/>
      <c r="S772" s="66"/>
      <c r="T772" s="66"/>
      <c r="U772" s="66"/>
      <c r="V772" s="66"/>
      <c r="W772" s="66"/>
      <c r="X772" s="66"/>
      <c r="Y772" s="66"/>
    </row>
    <row r="773" spans="1:25" x14ac:dyDescent="0.2">
      <c r="A773" s="66" t="s">
        <v>28</v>
      </c>
      <c r="B773" s="66" t="s">
        <v>24</v>
      </c>
      <c r="C773" s="66" t="s">
        <v>26</v>
      </c>
      <c r="D773" s="66" t="s">
        <v>325</v>
      </c>
      <c r="E773" s="87">
        <f>+IF(ISNUMBER(DATA!N1087),DATA!N1087,"n/a")</f>
        <v>3.4428707785028498</v>
      </c>
      <c r="F773" s="77">
        <f>+IF(ISNUMBER(DATA!O1087),DATA!O1087,"n/a")</f>
        <v>9.6864748004250999E-3</v>
      </c>
      <c r="G773" s="87">
        <f>+IF(ISNUMBER(DATA!X1087),DATA!X1087,"n/a")</f>
        <v>3.4864663875392998</v>
      </c>
      <c r="H773" s="77">
        <f>+IF(ISNUMBER(DATA!Y1087),DATA!Y1087,"n/a")</f>
        <v>5.3330468684677397E-2</v>
      </c>
      <c r="I773" s="87">
        <f>+IF(ISNUMBER(DATA!AH1087),DATA!AH1087,"n/a")</f>
        <v>3.5095680022046101</v>
      </c>
      <c r="J773" s="77">
        <f>+IF(ISNUMBER(DATA!AI1087),DATA!AI1087,"n/a")</f>
        <v>4.6869911140963998E-2</v>
      </c>
      <c r="K773" s="87">
        <f>+IF(ISNUMBER(DATA!AR1087),DATA!AR1087,"n/a")</f>
        <v>3.4926810667383701</v>
      </c>
      <c r="L773" s="77">
        <f>+IF(ISNUMBER(DATA!AS1087),DATA!AS1087,"n/a")</f>
        <v>2.6325965234971799E-2</v>
      </c>
      <c r="R773" s="66"/>
      <c r="S773" s="66"/>
      <c r="T773" s="66"/>
      <c r="U773" s="66"/>
      <c r="V773" s="66"/>
      <c r="W773" s="66"/>
      <c r="X773" s="66"/>
      <c r="Y773" s="66"/>
    </row>
    <row r="774" spans="1:25" x14ac:dyDescent="0.2">
      <c r="A774" s="66" t="s">
        <v>28</v>
      </c>
      <c r="B774" s="66" t="s">
        <v>24</v>
      </c>
      <c r="C774" s="66" t="s">
        <v>26</v>
      </c>
      <c r="D774" s="66" t="s">
        <v>326</v>
      </c>
      <c r="E774" s="87">
        <f>+IF(ISNUMBER(DATA!N1088),DATA!N1088,"n/a")</f>
        <v>3.3948906341192102</v>
      </c>
      <c r="F774" s="77">
        <f>+IF(ISNUMBER(DATA!O1088),DATA!O1088,"n/a")</f>
        <v>3.7960074912239399E-2</v>
      </c>
      <c r="G774" s="87">
        <f>+IF(ISNUMBER(DATA!X1088),DATA!X1088,"n/a")</f>
        <v>3.4212383896527099</v>
      </c>
      <c r="H774" s="77">
        <f>+IF(ISNUMBER(DATA!Y1088),DATA!Y1088,"n/a")</f>
        <v>5.0224372630981097E-2</v>
      </c>
      <c r="I774" s="87">
        <f>+IF(ISNUMBER(DATA!AH1088),DATA!AH1088,"n/a")</f>
        <v>3.4074384145625798</v>
      </c>
      <c r="J774" s="77">
        <f>+IF(ISNUMBER(DATA!AI1088),DATA!AI1088,"n/a")</f>
        <v>6.1721792906885398E-2</v>
      </c>
      <c r="K774" s="87">
        <f>+IF(ISNUMBER(DATA!AR1088),DATA!AR1088,"n/a")</f>
        <v>3.3570616895038699</v>
      </c>
      <c r="L774" s="77">
        <f>+IF(ISNUMBER(DATA!AS1088),DATA!AS1088,"n/a")</f>
        <v>5.8573783084796903E-2</v>
      </c>
      <c r="R774" s="66"/>
      <c r="S774" s="66"/>
      <c r="T774" s="66"/>
      <c r="U774" s="66"/>
      <c r="V774" s="66"/>
      <c r="W774" s="66"/>
      <c r="X774" s="66"/>
      <c r="Y774" s="66"/>
    </row>
    <row r="775" spans="1:25" x14ac:dyDescent="0.2">
      <c r="A775" s="66" t="s">
        <v>28</v>
      </c>
      <c r="B775" s="66" t="s">
        <v>24</v>
      </c>
      <c r="C775" s="66" t="s">
        <v>26</v>
      </c>
      <c r="D775" s="66" t="s">
        <v>327</v>
      </c>
      <c r="E775" s="87">
        <f>+IF(ISNUMBER(DATA!N1089),DATA!N1089,"n/a")</f>
        <v>2.8069747392308302</v>
      </c>
      <c r="F775" s="77">
        <f>+IF(ISNUMBER(DATA!O1089),DATA!O1089,"n/a")</f>
        <v>-9.4041303966232198E-2</v>
      </c>
      <c r="G775" s="87">
        <f>+IF(ISNUMBER(DATA!X1089),DATA!X1089,"n/a")</f>
        <v>2.86149420430753</v>
      </c>
      <c r="H775" s="77">
        <f>+IF(ISNUMBER(DATA!Y1089),DATA!Y1089,"n/a")</f>
        <v>-4.7973635220376599E-2</v>
      </c>
      <c r="I775" s="87">
        <f>+IF(ISNUMBER(DATA!AH1089),DATA!AH1089,"n/a")</f>
        <v>2.8513027675254898</v>
      </c>
      <c r="J775" s="77">
        <f>+IF(ISNUMBER(DATA!AI1089),DATA!AI1089,"n/a")</f>
        <v>-2.2736587282458198E-2</v>
      </c>
      <c r="K775" s="87">
        <f>+IF(ISNUMBER(DATA!AR1089),DATA!AR1089,"n/a")</f>
        <v>2.9198170994343098</v>
      </c>
      <c r="L775" s="77">
        <f>+IF(ISNUMBER(DATA!AS1089),DATA!AS1089,"n/a")</f>
        <v>2.5036235150041299E-2</v>
      </c>
      <c r="R775" s="66"/>
      <c r="S775" s="66"/>
      <c r="T775" s="66"/>
      <c r="U775" s="66"/>
      <c r="V775" s="66"/>
      <c r="W775" s="66"/>
      <c r="X775" s="66"/>
      <c r="Y775" s="66"/>
    </row>
    <row r="776" spans="1:25" x14ac:dyDescent="0.2">
      <c r="E776" s="88"/>
      <c r="F776" s="77"/>
      <c r="G776" s="89"/>
      <c r="H776" s="77"/>
      <c r="I776" s="89"/>
      <c r="J776" s="82"/>
      <c r="K776" s="89"/>
      <c r="L776" s="77"/>
      <c r="R776" s="66"/>
      <c r="S776" s="66"/>
      <c r="T776" s="66"/>
      <c r="U776" s="66"/>
      <c r="V776" s="66"/>
      <c r="W776" s="66"/>
      <c r="X776" s="66"/>
      <c r="Y776" s="66"/>
    </row>
    <row r="777" spans="1:25" x14ac:dyDescent="0.2">
      <c r="A777" s="66" t="s">
        <v>20</v>
      </c>
      <c r="B777" s="66" t="s">
        <v>23</v>
      </c>
      <c r="C777" s="66" t="s">
        <v>0</v>
      </c>
      <c r="D777" s="66" t="s">
        <v>319</v>
      </c>
      <c r="E777" s="76">
        <f>+IF(ISNUMBER(DATA!F541),DATA!F541,"n/a")</f>
        <v>75972.2</v>
      </c>
      <c r="F777" s="77">
        <f>+IF(ISNUMBER(DATA!G541),DATA!G541,"n/a")</f>
        <v>0.31973852666760499</v>
      </c>
      <c r="G777" s="76">
        <f>+IF(ISNUMBER(DATA!P541),DATA!P541,"n/a")</f>
        <v>261499.17</v>
      </c>
      <c r="H777" s="77">
        <f>+IF(ISNUMBER(DATA!Q541),DATA!Q541,"n/a")</f>
        <v>9.19882094965358E-2</v>
      </c>
      <c r="I777" s="76">
        <f>+IF(ISNUMBER(DATA!Z541),DATA!Z541,"n/a")</f>
        <v>488163.89</v>
      </c>
      <c r="J777" s="77">
        <f>+IF(ISNUMBER(DATA!AA541),DATA!AA541,"n/a")</f>
        <v>7.70726538802671E-2</v>
      </c>
      <c r="K777" s="76">
        <f>+IF(ISNUMBER(DATA!AJ541),DATA!AJ541,"n/a")</f>
        <v>867857.78</v>
      </c>
      <c r="L777" s="77">
        <f>+IF(ISNUMBER(DATA!AK541),DATA!AK541,"n/a")</f>
        <v>0.15292850780784101</v>
      </c>
      <c r="R777" s="66"/>
      <c r="S777" s="66"/>
      <c r="T777" s="66"/>
      <c r="U777" s="66"/>
      <c r="V777" s="66"/>
      <c r="W777" s="66"/>
      <c r="X777" s="66"/>
      <c r="Y777" s="66"/>
    </row>
    <row r="778" spans="1:25" x14ac:dyDescent="0.2">
      <c r="A778" s="66" t="s">
        <v>20</v>
      </c>
      <c r="B778" s="66" t="s">
        <v>23</v>
      </c>
      <c r="C778" s="66" t="s">
        <v>0</v>
      </c>
      <c r="D778" s="66" t="s">
        <v>320</v>
      </c>
      <c r="E778" s="76">
        <f>+IF(ISNUMBER(DATA!F542),DATA!F542,"n/a")</f>
        <v>247313.76</v>
      </c>
      <c r="F778" s="77">
        <f>+IF(ISNUMBER(DATA!G542),DATA!G542,"n/a")</f>
        <v>9.6820196689321805E-2</v>
      </c>
      <c r="G778" s="76">
        <f>+IF(ISNUMBER(DATA!P542),DATA!P542,"n/a")</f>
        <v>818553.99</v>
      </c>
      <c r="H778" s="77">
        <f>+IF(ISNUMBER(DATA!Q542),DATA!Q542,"n/a")</f>
        <v>0.121281660539156</v>
      </c>
      <c r="I778" s="76">
        <f>+IF(ISNUMBER(DATA!Z542),DATA!Z542,"n/a")</f>
        <v>1500590.2</v>
      </c>
      <c r="J778" s="77">
        <f>+IF(ISNUMBER(DATA!AA542),DATA!AA542,"n/a")</f>
        <v>0.106278159233422</v>
      </c>
      <c r="K778" s="76">
        <f>+IF(ISNUMBER(DATA!AJ542),DATA!AJ542,"n/a")</f>
        <v>2696135.53</v>
      </c>
      <c r="L778" s="77">
        <f>+IF(ISNUMBER(DATA!AK542),DATA!AK542,"n/a")</f>
        <v>0.27204783319950598</v>
      </c>
      <c r="R778" s="66"/>
      <c r="S778" s="66"/>
      <c r="T778" s="66"/>
      <c r="U778" s="66"/>
      <c r="V778" s="66"/>
      <c r="W778" s="66"/>
      <c r="X778" s="66"/>
      <c r="Y778" s="66"/>
    </row>
    <row r="779" spans="1:25" x14ac:dyDescent="0.2">
      <c r="A779" s="66" t="s">
        <v>20</v>
      </c>
      <c r="B779" s="66" t="s">
        <v>23</v>
      </c>
      <c r="C779" s="66" t="s">
        <v>0</v>
      </c>
      <c r="D779" s="66" t="s">
        <v>321</v>
      </c>
      <c r="E779" s="76">
        <f>+IF(ISNUMBER(DATA!F543),DATA!F543,"n/a")</f>
        <v>158256.51</v>
      </c>
      <c r="F779" s="77">
        <f>+IF(ISNUMBER(DATA!G543),DATA!G543,"n/a")</f>
        <v>-7.7862925548754E-2</v>
      </c>
      <c r="G779" s="76">
        <f>+IF(ISNUMBER(DATA!P543),DATA!P543,"n/a")</f>
        <v>511500.9</v>
      </c>
      <c r="H779" s="77">
        <f>+IF(ISNUMBER(DATA!Q543),DATA!Q543,"n/a")</f>
        <v>8.3278667208567803E-3</v>
      </c>
      <c r="I779" s="76">
        <f>+IF(ISNUMBER(DATA!Z543),DATA!Z543,"n/a")</f>
        <v>908462.05</v>
      </c>
      <c r="J779" s="77">
        <f>+IF(ISNUMBER(DATA!AA543),DATA!AA543,"n/a")</f>
        <v>-1.14442755009335E-2</v>
      </c>
      <c r="K779" s="76">
        <f>+IF(ISNUMBER(DATA!AJ543),DATA!AJ543,"n/a")</f>
        <v>1732095.44</v>
      </c>
      <c r="L779" s="77">
        <f>+IF(ISNUMBER(DATA!AK543),DATA!AK543,"n/a")</f>
        <v>0.13874842231713699</v>
      </c>
      <c r="R779" s="66"/>
      <c r="S779" s="66"/>
      <c r="T779" s="66"/>
      <c r="U779" s="66"/>
      <c r="V779" s="66"/>
      <c r="W779" s="66"/>
      <c r="X779" s="66"/>
      <c r="Y779" s="66"/>
    </row>
    <row r="780" spans="1:25" x14ac:dyDescent="0.2">
      <c r="A780" s="66" t="s">
        <v>20</v>
      </c>
      <c r="B780" s="66" t="s">
        <v>23</v>
      </c>
      <c r="C780" s="66" t="s">
        <v>0</v>
      </c>
      <c r="D780" s="66" t="s">
        <v>322</v>
      </c>
      <c r="E780" s="76">
        <f>+IF(ISNUMBER(DATA!F544),DATA!F544,"n/a")</f>
        <v>211022.8</v>
      </c>
      <c r="F780" s="77">
        <f>+IF(ISNUMBER(DATA!G544),DATA!G544,"n/a")</f>
        <v>-7.2600992288829103E-2</v>
      </c>
      <c r="G780" s="76">
        <f>+IF(ISNUMBER(DATA!P544),DATA!P544,"n/a")</f>
        <v>633859.43999999994</v>
      </c>
      <c r="H780" s="77">
        <f>+IF(ISNUMBER(DATA!Q544),DATA!Q544,"n/a")</f>
        <v>-0.25348649063272299</v>
      </c>
      <c r="I780" s="76">
        <f>+IF(ISNUMBER(DATA!Z544),DATA!Z544,"n/a")</f>
        <v>1110801.99</v>
      </c>
      <c r="J780" s="77">
        <f>+IF(ISNUMBER(DATA!AA544),DATA!AA544,"n/a")</f>
        <v>-0.32685987365628499</v>
      </c>
      <c r="K780" s="76">
        <f>+IF(ISNUMBER(DATA!AJ544),DATA!AJ544,"n/a")</f>
        <v>2139904.73</v>
      </c>
      <c r="L780" s="77">
        <f>+IF(ISNUMBER(DATA!AK544),DATA!AK544,"n/a")</f>
        <v>-0.284225450897165</v>
      </c>
      <c r="R780" s="66"/>
      <c r="S780" s="66"/>
      <c r="T780" s="66"/>
      <c r="U780" s="66"/>
      <c r="V780" s="66"/>
      <c r="W780" s="66"/>
      <c r="X780" s="66"/>
      <c r="Y780" s="66"/>
    </row>
    <row r="781" spans="1:25" x14ac:dyDescent="0.2">
      <c r="A781" s="66" t="s">
        <v>20</v>
      </c>
      <c r="B781" s="66" t="s">
        <v>23</v>
      </c>
      <c r="C781" s="66" t="s">
        <v>0</v>
      </c>
      <c r="D781" s="66" t="s">
        <v>323</v>
      </c>
      <c r="E781" s="76">
        <f>+IF(ISNUMBER(DATA!F545),DATA!F545,"n/a")</f>
        <v>132554.51</v>
      </c>
      <c r="F781" s="77">
        <f>+IF(ISNUMBER(DATA!G545),DATA!G545,"n/a")</f>
        <v>0.323905046428484</v>
      </c>
      <c r="G781" s="76">
        <f>+IF(ISNUMBER(DATA!P545),DATA!P545,"n/a")</f>
        <v>427072.74</v>
      </c>
      <c r="H781" s="77">
        <f>+IF(ISNUMBER(DATA!Q545),DATA!Q545,"n/a")</f>
        <v>0.41559585025944601</v>
      </c>
      <c r="I781" s="76">
        <f>+IF(ISNUMBER(DATA!Z545),DATA!Z545,"n/a")</f>
        <v>766558.83</v>
      </c>
      <c r="J781" s="77">
        <f>+IF(ISNUMBER(DATA!AA545),DATA!AA545,"n/a")</f>
        <v>0.59297483642037796</v>
      </c>
      <c r="K781" s="76">
        <f>+IF(ISNUMBER(DATA!AJ545),DATA!AJ545,"n/a")</f>
        <v>1349818.11</v>
      </c>
      <c r="L781" s="77">
        <f>+IF(ISNUMBER(DATA!AK545),DATA!AK545,"n/a")</f>
        <v>0.82923459552531198</v>
      </c>
      <c r="R781" s="66"/>
      <c r="S781" s="66"/>
      <c r="T781" s="66"/>
      <c r="U781" s="66"/>
      <c r="V781" s="66"/>
      <c r="W781" s="66"/>
      <c r="X781" s="66"/>
      <c r="Y781" s="66"/>
    </row>
    <row r="782" spans="1:25" x14ac:dyDescent="0.2">
      <c r="A782" s="66" t="s">
        <v>20</v>
      </c>
      <c r="B782" s="66" t="s">
        <v>23</v>
      </c>
      <c r="C782" s="66" t="s">
        <v>0</v>
      </c>
      <c r="D782" s="66" t="s">
        <v>324</v>
      </c>
      <c r="E782" s="76">
        <f>+IF(ISNUMBER(DATA!F546),DATA!F546,"n/a")</f>
        <v>97759.2</v>
      </c>
      <c r="F782" s="77">
        <f>+IF(ISNUMBER(DATA!G546),DATA!G546,"n/a")</f>
        <v>-4.3976090600827099E-2</v>
      </c>
      <c r="G782" s="76">
        <f>+IF(ISNUMBER(DATA!P546),DATA!P546,"n/a")</f>
        <v>322968.08</v>
      </c>
      <c r="H782" s="77">
        <f>+IF(ISNUMBER(DATA!Q546),DATA!Q546,"n/a")</f>
        <v>0.102479598783384</v>
      </c>
      <c r="I782" s="76">
        <f>+IF(ISNUMBER(DATA!Z546),DATA!Z546,"n/a")</f>
        <v>610896.43000000005</v>
      </c>
      <c r="J782" s="77">
        <f>+IF(ISNUMBER(DATA!AA546),DATA!AA546,"n/a")</f>
        <v>0.29269410685689001</v>
      </c>
      <c r="K782" s="76">
        <f>+IF(ISNUMBER(DATA!AJ546),DATA!AJ546,"n/a")</f>
        <v>1087897.22</v>
      </c>
      <c r="L782" s="77">
        <f>+IF(ISNUMBER(DATA!AK546),DATA!AK546,"n/a")</f>
        <v>0.260616900604072</v>
      </c>
      <c r="R782" s="66"/>
      <c r="S782" s="66"/>
      <c r="T782" s="66"/>
      <c r="U782" s="66"/>
      <c r="V782" s="66"/>
      <c r="W782" s="66"/>
      <c r="X782" s="66"/>
      <c r="Y782" s="66"/>
    </row>
    <row r="783" spans="1:25" x14ac:dyDescent="0.2">
      <c r="A783" s="66" t="s">
        <v>20</v>
      </c>
      <c r="B783" s="66" t="s">
        <v>23</v>
      </c>
      <c r="C783" s="66" t="s">
        <v>0</v>
      </c>
      <c r="D783" s="66" t="s">
        <v>325</v>
      </c>
      <c r="E783" s="76">
        <f>+IF(ISNUMBER(DATA!F547),DATA!F547,"n/a")</f>
        <v>63447.7</v>
      </c>
      <c r="F783" s="77">
        <f>+IF(ISNUMBER(DATA!G547),DATA!G547,"n/a")</f>
        <v>0.84158112945115704</v>
      </c>
      <c r="G783" s="76">
        <f>+IF(ISNUMBER(DATA!P547),DATA!P547,"n/a")</f>
        <v>184572.1</v>
      </c>
      <c r="H783" s="77">
        <f>+IF(ISNUMBER(DATA!Q547),DATA!Q547,"n/a")</f>
        <v>0.821464376748404</v>
      </c>
      <c r="I783" s="76">
        <f>+IF(ISNUMBER(DATA!Z547),DATA!Z547,"n/a")</f>
        <v>334134.40000000002</v>
      </c>
      <c r="J783" s="77">
        <f>+IF(ISNUMBER(DATA!AA547),DATA!AA547,"n/a")</f>
        <v>1.0539491882787599</v>
      </c>
      <c r="K783" s="76">
        <f>+IF(ISNUMBER(DATA!AJ547),DATA!AJ547,"n/a")</f>
        <v>546787.81000000006</v>
      </c>
      <c r="L783" s="77">
        <f>+IF(ISNUMBER(DATA!AK547),DATA!AK547,"n/a")</f>
        <v>0.62690937752071696</v>
      </c>
      <c r="R783" s="66"/>
      <c r="S783" s="66"/>
      <c r="T783" s="66"/>
      <c r="U783" s="66"/>
      <c r="V783" s="66"/>
      <c r="W783" s="66"/>
      <c r="X783" s="66"/>
      <c r="Y783" s="66"/>
    </row>
    <row r="784" spans="1:25" x14ac:dyDescent="0.2">
      <c r="A784" s="66" t="s">
        <v>20</v>
      </c>
      <c r="B784" s="66" t="s">
        <v>23</v>
      </c>
      <c r="C784" s="66" t="s">
        <v>0</v>
      </c>
      <c r="D784" s="66" t="s">
        <v>326</v>
      </c>
      <c r="E784" s="76">
        <f>+IF(ISNUMBER(DATA!F548),DATA!F548,"n/a")</f>
        <v>144502.29</v>
      </c>
      <c r="F784" s="77">
        <f>+IF(ISNUMBER(DATA!G548),DATA!G548,"n/a")</f>
        <v>0.61098136753985299</v>
      </c>
      <c r="G784" s="76">
        <f>+IF(ISNUMBER(DATA!P548),DATA!P548,"n/a")</f>
        <v>491216.49</v>
      </c>
      <c r="H784" s="77">
        <f>+IF(ISNUMBER(DATA!Q548),DATA!Q548,"n/a")</f>
        <v>1.3842498885696699</v>
      </c>
      <c r="I784" s="76">
        <f>+IF(ISNUMBER(DATA!Z548),DATA!Z548,"n/a")</f>
        <v>941006.36</v>
      </c>
      <c r="J784" s="77">
        <f>+IF(ISNUMBER(DATA!AA548),DATA!AA548,"n/a")</f>
        <v>2.2367108635802699</v>
      </c>
      <c r="K784" s="76">
        <f>+IF(ISNUMBER(DATA!AJ548),DATA!AJ548,"n/a")</f>
        <v>1478749.77</v>
      </c>
      <c r="L784" s="77">
        <f>+IF(ISNUMBER(DATA!AK548),DATA!AK548,"n/a")</f>
        <v>2.6343553359226299</v>
      </c>
      <c r="R784" s="66"/>
      <c r="S784" s="66"/>
      <c r="T784" s="66"/>
      <c r="U784" s="66"/>
      <c r="V784" s="66"/>
      <c r="W784" s="66"/>
      <c r="X784" s="66"/>
      <c r="Y784" s="66"/>
    </row>
    <row r="785" spans="1:25" x14ac:dyDescent="0.2">
      <c r="A785" s="66" t="s">
        <v>20</v>
      </c>
      <c r="B785" s="66" t="s">
        <v>23</v>
      </c>
      <c r="C785" s="66" t="s">
        <v>0</v>
      </c>
      <c r="D785" s="66" t="s">
        <v>327</v>
      </c>
      <c r="E785" s="76">
        <f>+IF(ISNUMBER(DATA!F549),DATA!F549,"n/a")</f>
        <v>1130828.98</v>
      </c>
      <c r="F785" s="77">
        <f>+IF(ISNUMBER(DATA!G549),DATA!G549,"n/a")</f>
        <v>0.12102940060199199</v>
      </c>
      <c r="G785" s="76">
        <f>+IF(ISNUMBER(DATA!P549),DATA!P549,"n/a")</f>
        <v>3651242.84</v>
      </c>
      <c r="H785" s="77">
        <f>+IF(ISNUMBER(DATA!Q549),DATA!Q549,"n/a")</f>
        <v>0.131168012193075</v>
      </c>
      <c r="I785" s="76">
        <f>+IF(ISNUMBER(DATA!Z549),DATA!Z549,"n/a")</f>
        <v>6660614.1900000004</v>
      </c>
      <c r="J785" s="77">
        <f>+IF(ISNUMBER(DATA!AA549),DATA!AA549,"n/a")</f>
        <v>0.151156789040546</v>
      </c>
      <c r="K785" s="76">
        <f>+IF(ISNUMBER(DATA!AJ549),DATA!AJ549,"n/a")</f>
        <v>11899246.369999999</v>
      </c>
      <c r="L785" s="77">
        <f>+IF(ISNUMBER(DATA!AK549),DATA!AK549,"n/a")</f>
        <v>0.22334323382604601</v>
      </c>
      <c r="R785" s="66"/>
      <c r="S785" s="66"/>
      <c r="T785" s="66"/>
      <c r="U785" s="66"/>
      <c r="V785" s="66"/>
      <c r="W785" s="66"/>
      <c r="X785" s="66"/>
      <c r="Y785" s="66"/>
    </row>
    <row r="786" spans="1:25" x14ac:dyDescent="0.2">
      <c r="E786" s="80"/>
      <c r="F786" s="77"/>
      <c r="G786" s="81"/>
      <c r="H786" s="77"/>
      <c r="I786" s="81"/>
      <c r="J786" s="82"/>
      <c r="K786" s="81"/>
      <c r="L786" s="77"/>
      <c r="R786" s="66"/>
      <c r="S786" s="66"/>
      <c r="T786" s="66"/>
      <c r="U786" s="66"/>
      <c r="V786" s="66"/>
      <c r="W786" s="66"/>
      <c r="X786" s="66"/>
      <c r="Y786" s="66"/>
    </row>
    <row r="787" spans="1:25" x14ac:dyDescent="0.2">
      <c r="A787" s="66" t="s">
        <v>20</v>
      </c>
      <c r="B787" s="66" t="s">
        <v>23</v>
      </c>
      <c r="C787" s="66" t="s">
        <v>9</v>
      </c>
      <c r="D787" s="66" t="s">
        <v>319</v>
      </c>
      <c r="E787" s="86">
        <f>+IF(ISNUMBER(DATA!H541),DATA!H541,"n/a")</f>
        <v>5424.81</v>
      </c>
      <c r="F787" s="77">
        <f>+IF(ISNUMBER(DATA!I541),DATA!I541,"n/a")</f>
        <v>0.29612081941597201</v>
      </c>
      <c r="G787" s="86">
        <f>+IF(ISNUMBER(DATA!R541),DATA!R541,"n/a")</f>
        <v>18542.84</v>
      </c>
      <c r="H787" s="77">
        <f>+IF(ISNUMBER(DATA!S541),DATA!S541,"n/a")</f>
        <v>5.3838105473378799E-2</v>
      </c>
      <c r="I787" s="86">
        <f>+IF(ISNUMBER(DATA!AB541),DATA!AB541,"n/a")</f>
        <v>35083.58</v>
      </c>
      <c r="J787" s="77">
        <f>+IF(ISNUMBER(DATA!AC541),DATA!AC541,"n/a")</f>
        <v>9.7470364012927201E-3</v>
      </c>
      <c r="K787" s="86">
        <f>+IF(ISNUMBER(DATA!AL541),DATA!AL541,"n/a")</f>
        <v>63610.41</v>
      </c>
      <c r="L787" s="77">
        <f>+IF(ISNUMBER(DATA!AM541),DATA!AM541,"n/a")</f>
        <v>9.6417593657262504E-2</v>
      </c>
      <c r="R787" s="66"/>
      <c r="S787" s="66"/>
      <c r="T787" s="66"/>
      <c r="U787" s="66"/>
      <c r="V787" s="66"/>
      <c r="W787" s="66"/>
      <c r="X787" s="66"/>
      <c r="Y787" s="66"/>
    </row>
    <row r="788" spans="1:25" x14ac:dyDescent="0.2">
      <c r="A788" s="66" t="s">
        <v>20</v>
      </c>
      <c r="B788" s="66" t="s">
        <v>23</v>
      </c>
      <c r="C788" s="66" t="s">
        <v>9</v>
      </c>
      <c r="D788" s="66" t="s">
        <v>320</v>
      </c>
      <c r="E788" s="86">
        <f>+IF(ISNUMBER(DATA!H542),DATA!H542,"n/a")</f>
        <v>17919.75</v>
      </c>
      <c r="F788" s="77">
        <f>+IF(ISNUMBER(DATA!I542),DATA!I542,"n/a")</f>
        <v>2.4120898244282402E-2</v>
      </c>
      <c r="G788" s="86">
        <f>+IF(ISNUMBER(DATA!R542),DATA!R542,"n/a")</f>
        <v>59367.66</v>
      </c>
      <c r="H788" s="77">
        <f>+IF(ISNUMBER(DATA!S542),DATA!S542,"n/a")</f>
        <v>9.3469847167889905E-2</v>
      </c>
      <c r="I788" s="86">
        <f>+IF(ISNUMBER(DATA!AB542),DATA!AB542,"n/a")</f>
        <v>109479.54</v>
      </c>
      <c r="J788" s="77">
        <f>+IF(ISNUMBER(DATA!AC542),DATA!AC542,"n/a")</f>
        <v>3.6780383744828997E-2</v>
      </c>
      <c r="K788" s="86">
        <f>+IF(ISNUMBER(DATA!AL542),DATA!AL542,"n/a")</f>
        <v>197544.52</v>
      </c>
      <c r="L788" s="77">
        <f>+IF(ISNUMBER(DATA!AM542),DATA!AM542,"n/a")</f>
        <v>0.19592790839815899</v>
      </c>
      <c r="R788" s="66"/>
      <c r="S788" s="66"/>
      <c r="T788" s="66"/>
      <c r="U788" s="66"/>
      <c r="V788" s="66"/>
      <c r="W788" s="66"/>
      <c r="X788" s="66"/>
      <c r="Y788" s="66"/>
    </row>
    <row r="789" spans="1:25" x14ac:dyDescent="0.2">
      <c r="A789" s="66" t="s">
        <v>20</v>
      </c>
      <c r="B789" s="66" t="s">
        <v>23</v>
      </c>
      <c r="C789" s="66" t="s">
        <v>9</v>
      </c>
      <c r="D789" s="66" t="s">
        <v>321</v>
      </c>
      <c r="E789" s="86">
        <f>+IF(ISNUMBER(DATA!H543),DATA!H543,"n/a")</f>
        <v>11908.42</v>
      </c>
      <c r="F789" s="77">
        <f>+IF(ISNUMBER(DATA!I543),DATA!I543,"n/a")</f>
        <v>-0.122807095082353</v>
      </c>
      <c r="G789" s="86">
        <f>+IF(ISNUMBER(DATA!R543),DATA!R543,"n/a")</f>
        <v>38400.050000000003</v>
      </c>
      <c r="H789" s="77">
        <f>+IF(ISNUMBER(DATA!S543),DATA!S543,"n/a")</f>
        <v>-3.4311083705253001E-2</v>
      </c>
      <c r="I789" s="86">
        <f>+IF(ISNUMBER(DATA!AB543),DATA!AB543,"n/a")</f>
        <v>68945.570000000007</v>
      </c>
      <c r="J789" s="77">
        <f>+IF(ISNUMBER(DATA!AC543),DATA!AC543,"n/a")</f>
        <v>-9.7365972163308404E-2</v>
      </c>
      <c r="K789" s="86">
        <f>+IF(ISNUMBER(DATA!AL543),DATA!AL543,"n/a")</f>
        <v>133427.13</v>
      </c>
      <c r="L789" s="77">
        <f>+IF(ISNUMBER(DATA!AM543),DATA!AM543,"n/a")</f>
        <v>6.4389320713870296E-2</v>
      </c>
      <c r="R789" s="66"/>
      <c r="S789" s="66"/>
      <c r="T789" s="66"/>
      <c r="U789" s="66"/>
      <c r="V789" s="66"/>
      <c r="W789" s="66"/>
      <c r="X789" s="66"/>
      <c r="Y789" s="66"/>
    </row>
    <row r="790" spans="1:25" x14ac:dyDescent="0.2">
      <c r="A790" s="66" t="s">
        <v>20</v>
      </c>
      <c r="B790" s="66" t="s">
        <v>23</v>
      </c>
      <c r="C790" s="66" t="s">
        <v>9</v>
      </c>
      <c r="D790" s="66" t="s">
        <v>322</v>
      </c>
      <c r="E790" s="86">
        <f>+IF(ISNUMBER(DATA!H544),DATA!H544,"n/a")</f>
        <v>15805.73</v>
      </c>
      <c r="F790" s="77">
        <f>+IF(ISNUMBER(DATA!I544),DATA!I544,"n/a")</f>
        <v>-8.9703673499476999E-2</v>
      </c>
      <c r="G790" s="86">
        <f>+IF(ISNUMBER(DATA!R544),DATA!R544,"n/a")</f>
        <v>45546.04</v>
      </c>
      <c r="H790" s="77">
        <f>+IF(ISNUMBER(DATA!S544),DATA!S544,"n/a")</f>
        <v>-0.27339817429207602</v>
      </c>
      <c r="I790" s="86">
        <f>+IF(ISNUMBER(DATA!AB544),DATA!AB544,"n/a")</f>
        <v>79273.740000000005</v>
      </c>
      <c r="J790" s="77">
        <f>+IF(ISNUMBER(DATA!AC544),DATA!AC544,"n/a")</f>
        <v>-0.34240621186527898</v>
      </c>
      <c r="K790" s="86">
        <f>+IF(ISNUMBER(DATA!AL544),DATA!AL544,"n/a")</f>
        <v>157276.19</v>
      </c>
      <c r="L790" s="77">
        <f>+IF(ISNUMBER(DATA!AM544),DATA!AM544,"n/a")</f>
        <v>-0.28024204186660001</v>
      </c>
      <c r="R790" s="66"/>
      <c r="S790" s="66"/>
      <c r="T790" s="66"/>
      <c r="U790" s="66"/>
      <c r="V790" s="66"/>
      <c r="W790" s="66"/>
      <c r="X790" s="66"/>
      <c r="Y790" s="66"/>
    </row>
    <row r="791" spans="1:25" x14ac:dyDescent="0.2">
      <c r="A791" s="66" t="s">
        <v>20</v>
      </c>
      <c r="B791" s="66" t="s">
        <v>23</v>
      </c>
      <c r="C791" s="66" t="s">
        <v>9</v>
      </c>
      <c r="D791" s="66" t="s">
        <v>323</v>
      </c>
      <c r="E791" s="86">
        <f>+IF(ISNUMBER(DATA!H545),DATA!H545,"n/a")</f>
        <v>9058.4500000000007</v>
      </c>
      <c r="F791" s="77">
        <f>+IF(ISNUMBER(DATA!I545),DATA!I545,"n/a")</f>
        <v>0.15846437560107199</v>
      </c>
      <c r="G791" s="86">
        <f>+IF(ISNUMBER(DATA!R545),DATA!R545,"n/a")</f>
        <v>28957.439999999999</v>
      </c>
      <c r="H791" s="77">
        <f>+IF(ISNUMBER(DATA!S545),DATA!S545,"n/a")</f>
        <v>0.23165339842618601</v>
      </c>
      <c r="I791" s="86">
        <f>+IF(ISNUMBER(DATA!AB545),DATA!AB545,"n/a")</f>
        <v>52051.360000000001</v>
      </c>
      <c r="J791" s="77">
        <f>+IF(ISNUMBER(DATA!AC545),DATA!AC545,"n/a")</f>
        <v>0.39717865864690099</v>
      </c>
      <c r="K791" s="86">
        <f>+IF(ISNUMBER(DATA!AL545),DATA!AL545,"n/a")</f>
        <v>92299.8</v>
      </c>
      <c r="L791" s="77">
        <f>+IF(ISNUMBER(DATA!AM545),DATA!AM545,"n/a")</f>
        <v>0.68053000717549605</v>
      </c>
      <c r="R791" s="66"/>
      <c r="S791" s="66"/>
      <c r="T791" s="66"/>
      <c r="U791" s="66"/>
      <c r="V791" s="66"/>
      <c r="W791" s="66"/>
      <c r="X791" s="66"/>
      <c r="Y791" s="66"/>
    </row>
    <row r="792" spans="1:25" x14ac:dyDescent="0.2">
      <c r="A792" s="66" t="s">
        <v>20</v>
      </c>
      <c r="B792" s="66" t="s">
        <v>23</v>
      </c>
      <c r="C792" s="66" t="s">
        <v>9</v>
      </c>
      <c r="D792" s="66" t="s">
        <v>324</v>
      </c>
      <c r="E792" s="86">
        <f>+IF(ISNUMBER(DATA!H546),DATA!H546,"n/a")</f>
        <v>7752.89</v>
      </c>
      <c r="F792" s="77">
        <f>+IF(ISNUMBER(DATA!I546),DATA!I546,"n/a")</f>
        <v>-0.20302204184681899</v>
      </c>
      <c r="G792" s="86">
        <f>+IF(ISNUMBER(DATA!R546),DATA!R546,"n/a")</f>
        <v>25146.720000000001</v>
      </c>
      <c r="H792" s="77">
        <f>+IF(ISNUMBER(DATA!S546),DATA!S546,"n/a")</f>
        <v>-0.14731040525501601</v>
      </c>
      <c r="I792" s="86">
        <f>+IF(ISNUMBER(DATA!AB546),DATA!AB546,"n/a")</f>
        <v>47775.46</v>
      </c>
      <c r="J792" s="77">
        <f>+IF(ISNUMBER(DATA!AC546),DATA!AC546,"n/a")</f>
        <v>-1.4110746051092199E-3</v>
      </c>
      <c r="K792" s="86">
        <f>+IF(ISNUMBER(DATA!AL546),DATA!AL546,"n/a")</f>
        <v>87541.440000000002</v>
      </c>
      <c r="L792" s="77">
        <f>+IF(ISNUMBER(DATA!AM546),DATA!AM546,"n/a")</f>
        <v>0.18236865307816</v>
      </c>
      <c r="R792" s="66"/>
      <c r="S792" s="66"/>
      <c r="T792" s="66"/>
      <c r="U792" s="66"/>
      <c r="V792" s="66"/>
      <c r="W792" s="66"/>
      <c r="X792" s="66"/>
      <c r="Y792" s="66"/>
    </row>
    <row r="793" spans="1:25" x14ac:dyDescent="0.2">
      <c r="A793" s="66" t="s">
        <v>20</v>
      </c>
      <c r="B793" s="66" t="s">
        <v>23</v>
      </c>
      <c r="C793" s="66" t="s">
        <v>9</v>
      </c>
      <c r="D793" s="66" t="s">
        <v>325</v>
      </c>
      <c r="E793" s="86">
        <f>+IF(ISNUMBER(DATA!H547),DATA!H547,"n/a")</f>
        <v>4743.6899999999996</v>
      </c>
      <c r="F793" s="77">
        <f>+IF(ISNUMBER(DATA!I547),DATA!I547,"n/a")</f>
        <v>0.74640498332265703</v>
      </c>
      <c r="G793" s="86">
        <f>+IF(ISNUMBER(DATA!R547),DATA!R547,"n/a")</f>
        <v>13789.64</v>
      </c>
      <c r="H793" s="77">
        <f>+IF(ISNUMBER(DATA!S547),DATA!S547,"n/a")</f>
        <v>0.72684570061799902</v>
      </c>
      <c r="I793" s="86">
        <f>+IF(ISNUMBER(DATA!AB547),DATA!AB547,"n/a")</f>
        <v>25223.93</v>
      </c>
      <c r="J793" s="77">
        <f>+IF(ISNUMBER(DATA!AC547),DATA!AC547,"n/a")</f>
        <v>0.91826877739685397</v>
      </c>
      <c r="K793" s="86">
        <f>+IF(ISNUMBER(DATA!AL547),DATA!AL547,"n/a")</f>
        <v>41679.75</v>
      </c>
      <c r="L793" s="77">
        <f>+IF(ISNUMBER(DATA!AM547),DATA!AM547,"n/a")</f>
        <v>0.62340735305115202</v>
      </c>
      <c r="R793" s="66"/>
      <c r="S793" s="66"/>
      <c r="T793" s="66"/>
      <c r="U793" s="66"/>
      <c r="V793" s="66"/>
      <c r="W793" s="66"/>
      <c r="X793" s="66"/>
      <c r="Y793" s="66"/>
    </row>
    <row r="794" spans="1:25" x14ac:dyDescent="0.2">
      <c r="A794" s="66" t="s">
        <v>20</v>
      </c>
      <c r="B794" s="66" t="s">
        <v>23</v>
      </c>
      <c r="C794" s="66" t="s">
        <v>9</v>
      </c>
      <c r="D794" s="66" t="s">
        <v>326</v>
      </c>
      <c r="E794" s="86">
        <f>+IF(ISNUMBER(DATA!H548),DATA!H548,"n/a")</f>
        <v>9423.6299999999992</v>
      </c>
      <c r="F794" s="77">
        <f>+IF(ISNUMBER(DATA!I548),DATA!I548,"n/a")</f>
        <v>0.55124034963538504</v>
      </c>
      <c r="G794" s="86">
        <f>+IF(ISNUMBER(DATA!R548),DATA!R548,"n/a")</f>
        <v>31935.71</v>
      </c>
      <c r="H794" s="77">
        <f>+IF(ISNUMBER(DATA!S548),DATA!S548,"n/a")</f>
        <v>1.22125302733329</v>
      </c>
      <c r="I794" s="86">
        <f>+IF(ISNUMBER(DATA!AB548),DATA!AB548,"n/a")</f>
        <v>60921</v>
      </c>
      <c r="J794" s="77">
        <f>+IF(ISNUMBER(DATA!AC548),DATA!AC548,"n/a")</f>
        <v>1.9674511221281901</v>
      </c>
      <c r="K794" s="86">
        <f>+IF(ISNUMBER(DATA!AL548),DATA!AL548,"n/a")</f>
        <v>95840.39</v>
      </c>
      <c r="L794" s="77">
        <f>+IF(ISNUMBER(DATA!AM548),DATA!AM548,"n/a")</f>
        <v>2.3956332419237101</v>
      </c>
      <c r="R794" s="66"/>
      <c r="S794" s="66"/>
      <c r="T794" s="66"/>
      <c r="U794" s="66"/>
      <c r="V794" s="66"/>
      <c r="W794" s="66"/>
      <c r="X794" s="66"/>
      <c r="Y794" s="66"/>
    </row>
    <row r="795" spans="1:25" x14ac:dyDescent="0.2">
      <c r="A795" s="66" t="s">
        <v>20</v>
      </c>
      <c r="B795" s="66" t="s">
        <v>23</v>
      </c>
      <c r="C795" s="66" t="s">
        <v>9</v>
      </c>
      <c r="D795" s="66" t="s">
        <v>327</v>
      </c>
      <c r="E795" s="86">
        <f>+IF(ISNUMBER(DATA!H549),DATA!H549,"n/a")</f>
        <v>82037.399999999994</v>
      </c>
      <c r="F795" s="77">
        <f>+IF(ISNUMBER(DATA!I549),DATA!I549,"n/a")</f>
        <v>3.89699535158924E-2</v>
      </c>
      <c r="G795" s="86">
        <f>+IF(ISNUMBER(DATA!R549),DATA!R549,"n/a")</f>
        <v>261685.98</v>
      </c>
      <c r="H795" s="77">
        <f>+IF(ISNUMBER(DATA!S549),DATA!S549,"n/a")</f>
        <v>4.7996401459311999E-2</v>
      </c>
      <c r="I795" s="86">
        <f>+IF(ISNUMBER(DATA!AB549),DATA!AB549,"n/a")</f>
        <v>478754</v>
      </c>
      <c r="J795" s="77">
        <f>+IF(ISNUMBER(DATA!AC549),DATA!AC549,"n/a")</f>
        <v>4.9781736029122399E-2</v>
      </c>
      <c r="K795" s="86">
        <f>+IF(ISNUMBER(DATA!AL549),DATA!AL549,"n/a")</f>
        <v>869219.16</v>
      </c>
      <c r="L795" s="77">
        <f>+IF(ISNUMBER(DATA!AM549),DATA!AM549,"n/a")</f>
        <v>0.15907246910197201</v>
      </c>
      <c r="R795" s="66"/>
      <c r="S795" s="66"/>
      <c r="T795" s="66"/>
      <c r="U795" s="66"/>
      <c r="V795" s="66"/>
      <c r="W795" s="66"/>
      <c r="X795" s="66"/>
      <c r="Y795" s="66"/>
    </row>
    <row r="796" spans="1:25" x14ac:dyDescent="0.2">
      <c r="E796" s="80"/>
      <c r="F796" s="77"/>
      <c r="G796" s="81"/>
      <c r="H796" s="77"/>
      <c r="I796" s="81"/>
      <c r="J796" s="82"/>
      <c r="K796" s="81"/>
      <c r="L796" s="77"/>
      <c r="R796" s="66"/>
      <c r="S796" s="66"/>
      <c r="T796" s="66"/>
      <c r="U796" s="66"/>
      <c r="V796" s="66"/>
      <c r="W796" s="66"/>
      <c r="X796" s="66"/>
      <c r="Y796" s="66"/>
    </row>
    <row r="797" spans="1:25" x14ac:dyDescent="0.2">
      <c r="A797" s="66" t="s">
        <v>20</v>
      </c>
      <c r="B797" s="66" t="s">
        <v>23</v>
      </c>
      <c r="C797" s="66" t="s">
        <v>25</v>
      </c>
      <c r="D797" s="66" t="s">
        <v>319</v>
      </c>
      <c r="E797" s="86">
        <f>+IF(ISNUMBER(DATA!J541),DATA!J541,"n/a")</f>
        <v>18275.419999999998</v>
      </c>
      <c r="F797" s="77">
        <f>+IF(ISNUMBER(DATA!K541),DATA!K541,"n/a")</f>
        <v>0.27790220479389299</v>
      </c>
      <c r="G797" s="86">
        <f>+IF(ISNUMBER(DATA!T541),DATA!T541,"n/a")</f>
        <v>62771.66</v>
      </c>
      <c r="H797" s="77">
        <f>+IF(ISNUMBER(DATA!U541),DATA!U541,"n/a")</f>
        <v>5.3881520792917102E-2</v>
      </c>
      <c r="I797" s="86">
        <f>+IF(ISNUMBER(DATA!AD541),DATA!AD541,"n/a")</f>
        <v>118425.23</v>
      </c>
      <c r="J797" s="77">
        <f>+IF(ISNUMBER(DATA!AE541),DATA!AE541,"n/a")</f>
        <v>5.7305938108942502E-3</v>
      </c>
      <c r="K797" s="86">
        <f>+IF(ISNUMBER(DATA!AN541),DATA!AN541,"n/a")</f>
        <v>214329.42</v>
      </c>
      <c r="L797" s="77">
        <f>+IF(ISNUMBER(DATA!AO541),DATA!AO541,"n/a")</f>
        <v>0.113156309164018</v>
      </c>
      <c r="R797" s="66"/>
      <c r="S797" s="66"/>
      <c r="T797" s="66"/>
      <c r="U797" s="66"/>
      <c r="V797" s="66"/>
      <c r="W797" s="66"/>
      <c r="X797" s="66"/>
      <c r="Y797" s="66"/>
    </row>
    <row r="798" spans="1:25" x14ac:dyDescent="0.2">
      <c r="A798" s="66" t="s">
        <v>20</v>
      </c>
      <c r="B798" s="66" t="s">
        <v>23</v>
      </c>
      <c r="C798" s="66" t="s">
        <v>25</v>
      </c>
      <c r="D798" s="66" t="s">
        <v>320</v>
      </c>
      <c r="E798" s="86">
        <f>+IF(ISNUMBER(DATA!J542),DATA!J542,"n/a")</f>
        <v>62804.93</v>
      </c>
      <c r="F798" s="77">
        <f>+IF(ISNUMBER(DATA!K542),DATA!K542,"n/a")</f>
        <v>3.4272575632244201E-2</v>
      </c>
      <c r="G798" s="86">
        <f>+IF(ISNUMBER(DATA!T542),DATA!T542,"n/a")</f>
        <v>208204.32</v>
      </c>
      <c r="H798" s="77">
        <f>+IF(ISNUMBER(DATA!U542),DATA!U542,"n/a")</f>
        <v>0.100944989902661</v>
      </c>
      <c r="I798" s="86">
        <f>+IF(ISNUMBER(DATA!AD542),DATA!AD542,"n/a")</f>
        <v>384530.72</v>
      </c>
      <c r="J798" s="77">
        <f>+IF(ISNUMBER(DATA!AE542),DATA!AE542,"n/a")</f>
        <v>3.3854233251844099E-2</v>
      </c>
      <c r="K798" s="86">
        <f>+IF(ISNUMBER(DATA!AN542),DATA!AN542,"n/a")</f>
        <v>689253.95</v>
      </c>
      <c r="L798" s="77">
        <f>+IF(ISNUMBER(DATA!AO542),DATA!AO542,"n/a")</f>
        <v>0.19582202564376</v>
      </c>
      <c r="R798" s="66"/>
      <c r="S798" s="66"/>
      <c r="T798" s="66"/>
      <c r="U798" s="66"/>
      <c r="V798" s="66"/>
      <c r="W798" s="66"/>
      <c r="X798" s="66"/>
      <c r="Y798" s="66"/>
    </row>
    <row r="799" spans="1:25" x14ac:dyDescent="0.2">
      <c r="A799" s="66" t="s">
        <v>20</v>
      </c>
      <c r="B799" s="66" t="s">
        <v>23</v>
      </c>
      <c r="C799" s="66" t="s">
        <v>25</v>
      </c>
      <c r="D799" s="66" t="s">
        <v>321</v>
      </c>
      <c r="E799" s="86">
        <f>+IF(ISNUMBER(DATA!J543),DATA!J543,"n/a")</f>
        <v>41369.68</v>
      </c>
      <c r="F799" s="77">
        <f>+IF(ISNUMBER(DATA!K543),DATA!K543,"n/a")</f>
        <v>-0.118491285205753</v>
      </c>
      <c r="G799" s="86">
        <f>+IF(ISNUMBER(DATA!T543),DATA!T543,"n/a")</f>
        <v>134982.91</v>
      </c>
      <c r="H799" s="77">
        <f>+IF(ISNUMBER(DATA!U543),DATA!U543,"n/a")</f>
        <v>-2.3418142239575598E-2</v>
      </c>
      <c r="I799" s="86">
        <f>+IF(ISNUMBER(DATA!AD543),DATA!AD543,"n/a")</f>
        <v>242199.98</v>
      </c>
      <c r="J799" s="77">
        <f>+IF(ISNUMBER(DATA!AE543),DATA!AE543,"n/a")</f>
        <v>-8.8063274407355896E-2</v>
      </c>
      <c r="K799" s="86">
        <f>+IF(ISNUMBER(DATA!AN543),DATA!AN543,"n/a")</f>
        <v>464265.52</v>
      </c>
      <c r="L799" s="77">
        <f>+IF(ISNUMBER(DATA!AO543),DATA!AO543,"n/a")</f>
        <v>7.5969256559183698E-2</v>
      </c>
      <c r="R799" s="66"/>
      <c r="S799" s="66"/>
      <c r="T799" s="66"/>
      <c r="U799" s="66"/>
      <c r="V799" s="66"/>
      <c r="W799" s="66"/>
      <c r="X799" s="66"/>
      <c r="Y799" s="66"/>
    </row>
    <row r="800" spans="1:25" x14ac:dyDescent="0.2">
      <c r="A800" s="66" t="s">
        <v>20</v>
      </c>
      <c r="B800" s="66" t="s">
        <v>23</v>
      </c>
      <c r="C800" s="66" t="s">
        <v>25</v>
      </c>
      <c r="D800" s="66" t="s">
        <v>322</v>
      </c>
      <c r="E800" s="86">
        <f>+IF(ISNUMBER(DATA!J544),DATA!J544,"n/a")</f>
        <v>49241.74</v>
      </c>
      <c r="F800" s="77">
        <f>+IF(ISNUMBER(DATA!K544),DATA!K544,"n/a")</f>
        <v>-0.149313817305531</v>
      </c>
      <c r="G800" s="86">
        <f>+IF(ISNUMBER(DATA!T544),DATA!T544,"n/a")</f>
        <v>149658.78</v>
      </c>
      <c r="H800" s="77">
        <f>+IF(ISNUMBER(DATA!U544),DATA!U544,"n/a")</f>
        <v>-0.32053060790305699</v>
      </c>
      <c r="I800" s="86">
        <f>+IF(ISNUMBER(DATA!AD544),DATA!AD544,"n/a")</f>
        <v>264016.01</v>
      </c>
      <c r="J800" s="77">
        <f>+IF(ISNUMBER(DATA!AE544),DATA!AE544,"n/a")</f>
        <v>-0.38741845879793202</v>
      </c>
      <c r="K800" s="86">
        <f>+IF(ISNUMBER(DATA!AN544),DATA!AN544,"n/a")</f>
        <v>524782.25</v>
      </c>
      <c r="L800" s="77">
        <f>+IF(ISNUMBER(DATA!AO544),DATA!AO544,"n/a")</f>
        <v>-0.32962882395149601</v>
      </c>
      <c r="R800" s="66"/>
      <c r="S800" s="66"/>
      <c r="T800" s="66"/>
      <c r="U800" s="66"/>
      <c r="V800" s="66"/>
      <c r="W800" s="66"/>
      <c r="X800" s="66"/>
      <c r="Y800" s="66"/>
    </row>
    <row r="801" spans="1:25" x14ac:dyDescent="0.2">
      <c r="A801" s="66" t="s">
        <v>20</v>
      </c>
      <c r="B801" s="66" t="s">
        <v>23</v>
      </c>
      <c r="C801" s="66" t="s">
        <v>25</v>
      </c>
      <c r="D801" s="66" t="s">
        <v>323</v>
      </c>
      <c r="E801" s="86">
        <f>+IF(ISNUMBER(DATA!J545),DATA!J545,"n/a")</f>
        <v>29763.439999999999</v>
      </c>
      <c r="F801" s="77">
        <f>+IF(ISNUMBER(DATA!K545),DATA!K545,"n/a")</f>
        <v>0.168270366808628</v>
      </c>
      <c r="G801" s="86">
        <f>+IF(ISNUMBER(DATA!T545),DATA!T545,"n/a")</f>
        <v>95161.41</v>
      </c>
      <c r="H801" s="77">
        <f>+IF(ISNUMBER(DATA!U545),DATA!U545,"n/a")</f>
        <v>0.24629443754397201</v>
      </c>
      <c r="I801" s="86">
        <f>+IF(ISNUMBER(DATA!AD545),DATA!AD545,"n/a")</f>
        <v>171418.08</v>
      </c>
      <c r="J801" s="77">
        <f>+IF(ISNUMBER(DATA!AE545),DATA!AE545,"n/a")</f>
        <v>0.417306764528239</v>
      </c>
      <c r="K801" s="86">
        <f>+IF(ISNUMBER(DATA!AN545),DATA!AN545,"n/a")</f>
        <v>303067.53000000003</v>
      </c>
      <c r="L801" s="77">
        <f>+IF(ISNUMBER(DATA!AO545),DATA!AO545,"n/a")</f>
        <v>0.69433963403374499</v>
      </c>
      <c r="R801" s="66"/>
      <c r="S801" s="66"/>
      <c r="T801" s="66"/>
      <c r="U801" s="66"/>
      <c r="V801" s="66"/>
      <c r="W801" s="66"/>
      <c r="X801" s="66"/>
      <c r="Y801" s="66"/>
    </row>
    <row r="802" spans="1:25" x14ac:dyDescent="0.2">
      <c r="A802" s="66" t="s">
        <v>20</v>
      </c>
      <c r="B802" s="66" t="s">
        <v>23</v>
      </c>
      <c r="C802" s="66" t="s">
        <v>25</v>
      </c>
      <c r="D802" s="66" t="s">
        <v>324</v>
      </c>
      <c r="E802" s="86">
        <f>+IF(ISNUMBER(DATA!J546),DATA!J546,"n/a")</f>
        <v>25418.38</v>
      </c>
      <c r="F802" s="77">
        <f>+IF(ISNUMBER(DATA!K546),DATA!K546,"n/a")</f>
        <v>-0.13605428997456601</v>
      </c>
      <c r="G802" s="86">
        <f>+IF(ISNUMBER(DATA!T546),DATA!T546,"n/a")</f>
        <v>82808.960000000006</v>
      </c>
      <c r="H802" s="77">
        <f>+IF(ISNUMBER(DATA!U546),DATA!U546,"n/a")</f>
        <v>-7.1981663983213304E-2</v>
      </c>
      <c r="I802" s="86">
        <f>+IF(ISNUMBER(DATA!AD546),DATA!AD546,"n/a")</f>
        <v>157323.44</v>
      </c>
      <c r="J802" s="77">
        <f>+IF(ISNUMBER(DATA!AE546),DATA!AE546,"n/a")</f>
        <v>8.5637104680469006E-2</v>
      </c>
      <c r="K802" s="86">
        <f>+IF(ISNUMBER(DATA!AN546),DATA!AN546,"n/a")</f>
        <v>283848.09000000003</v>
      </c>
      <c r="L802" s="77">
        <f>+IF(ISNUMBER(DATA!AO546),DATA!AO546,"n/a")</f>
        <v>0.24957662245420401</v>
      </c>
      <c r="R802" s="66"/>
      <c r="S802" s="66"/>
      <c r="T802" s="66"/>
      <c r="U802" s="66"/>
      <c r="V802" s="66"/>
      <c r="W802" s="66"/>
      <c r="X802" s="66"/>
      <c r="Y802" s="66"/>
    </row>
    <row r="803" spans="1:25" x14ac:dyDescent="0.2">
      <c r="A803" s="66" t="s">
        <v>20</v>
      </c>
      <c r="B803" s="66" t="s">
        <v>23</v>
      </c>
      <c r="C803" s="66" t="s">
        <v>25</v>
      </c>
      <c r="D803" s="66" t="s">
        <v>325</v>
      </c>
      <c r="E803" s="86">
        <f>+IF(ISNUMBER(DATA!J547),DATA!J547,"n/a")</f>
        <v>16304.77</v>
      </c>
      <c r="F803" s="77">
        <f>+IF(ISNUMBER(DATA!K547),DATA!K547,"n/a")</f>
        <v>0.75995134024802702</v>
      </c>
      <c r="G803" s="86">
        <f>+IF(ISNUMBER(DATA!T547),DATA!T547,"n/a")</f>
        <v>47274.06</v>
      </c>
      <c r="H803" s="77">
        <f>+IF(ISNUMBER(DATA!U547),DATA!U547,"n/a")</f>
        <v>0.73862095470668998</v>
      </c>
      <c r="I803" s="86">
        <f>+IF(ISNUMBER(DATA!AD547),DATA!AD547,"n/a")</f>
        <v>86395.41</v>
      </c>
      <c r="J803" s="77">
        <f>+IF(ISNUMBER(DATA!AE547),DATA!AE547,"n/a")</f>
        <v>0.95683566486231098</v>
      </c>
      <c r="K803" s="86">
        <f>+IF(ISNUMBER(DATA!AN547),DATA!AN547,"n/a")</f>
        <v>141856.42000000001</v>
      </c>
      <c r="L803" s="77">
        <f>+IF(ISNUMBER(DATA!AO547),DATA!AO547,"n/a")</f>
        <v>0.68376412084190796</v>
      </c>
      <c r="R803" s="66"/>
      <c r="S803" s="66"/>
      <c r="T803" s="66"/>
      <c r="U803" s="66"/>
      <c r="V803" s="66"/>
      <c r="W803" s="66"/>
      <c r="X803" s="66"/>
      <c r="Y803" s="66"/>
    </row>
    <row r="804" spans="1:25" x14ac:dyDescent="0.2">
      <c r="A804" s="66" t="s">
        <v>20</v>
      </c>
      <c r="B804" s="66" t="s">
        <v>23</v>
      </c>
      <c r="C804" s="66" t="s">
        <v>25</v>
      </c>
      <c r="D804" s="66" t="s">
        <v>326</v>
      </c>
      <c r="E804" s="86">
        <f>+IF(ISNUMBER(DATA!J548),DATA!J548,"n/a")</f>
        <v>32801.14</v>
      </c>
      <c r="F804" s="77">
        <f>+IF(ISNUMBER(DATA!K548),DATA!K548,"n/a")</f>
        <v>0.58058359093219902</v>
      </c>
      <c r="G804" s="86">
        <f>+IF(ISNUMBER(DATA!T548),DATA!T548,"n/a")</f>
        <v>111422.45</v>
      </c>
      <c r="H804" s="77">
        <f>+IF(ISNUMBER(DATA!U548),DATA!U548,"n/a")</f>
        <v>1.2977936551603499</v>
      </c>
      <c r="I804" s="86">
        <f>+IF(ISNUMBER(DATA!AD548),DATA!AD548,"n/a")</f>
        <v>212735.32</v>
      </c>
      <c r="J804" s="77">
        <f>+IF(ISNUMBER(DATA!AE548),DATA!AE548,"n/a")</f>
        <v>2.0995919912380798</v>
      </c>
      <c r="K804" s="86">
        <f>+IF(ISNUMBER(DATA!AN548),DATA!AN548,"n/a")</f>
        <v>332601.63</v>
      </c>
      <c r="L804" s="77">
        <f>+IF(ISNUMBER(DATA!AO548),DATA!AO548,"n/a")</f>
        <v>2.5573496826583701</v>
      </c>
      <c r="R804" s="66"/>
      <c r="S804" s="66"/>
      <c r="T804" s="66"/>
      <c r="U804" s="66"/>
      <c r="V804" s="66"/>
      <c r="W804" s="66"/>
      <c r="X804" s="66"/>
      <c r="Y804" s="66"/>
    </row>
    <row r="805" spans="1:25" x14ac:dyDescent="0.2">
      <c r="A805" s="66" t="s">
        <v>20</v>
      </c>
      <c r="B805" s="66" t="s">
        <v>23</v>
      </c>
      <c r="C805" s="66" t="s">
        <v>25</v>
      </c>
      <c r="D805" s="66" t="s">
        <v>327</v>
      </c>
      <c r="E805" s="86">
        <f>+IF(ISNUMBER(DATA!J549),DATA!J549,"n/a")</f>
        <v>275979.52000000002</v>
      </c>
      <c r="F805" s="77">
        <f>+IF(ISNUMBER(DATA!K549),DATA!K549,"n/a")</f>
        <v>4.2396505385888503E-2</v>
      </c>
      <c r="G805" s="86">
        <f>+IF(ISNUMBER(DATA!T549),DATA!T549,"n/a")</f>
        <v>892284.56</v>
      </c>
      <c r="H805" s="77">
        <f>+IF(ISNUMBER(DATA!U549),DATA!U549,"n/a")</f>
        <v>5.1696795340847201E-2</v>
      </c>
      <c r="I805" s="86">
        <f>+IF(ISNUMBER(DATA!AD549),DATA!AD549,"n/a")</f>
        <v>1637044.03</v>
      </c>
      <c r="J805" s="77">
        <f>+IF(ISNUMBER(DATA!AE549),DATA!AE549,"n/a")</f>
        <v>4.6094074454372698E-2</v>
      </c>
      <c r="K805" s="86">
        <f>+IF(ISNUMBER(DATA!AN549),DATA!AN549,"n/a")</f>
        <v>2954004.54</v>
      </c>
      <c r="L805" s="77">
        <f>+IF(ISNUMBER(DATA!AO549),DATA!AO549,"n/a")</f>
        <v>0.15075735767568599</v>
      </c>
      <c r="R805" s="66"/>
      <c r="S805" s="66"/>
      <c r="T805" s="66"/>
      <c r="U805" s="66"/>
      <c r="V805" s="66"/>
      <c r="W805" s="66"/>
      <c r="X805" s="66"/>
      <c r="Y805" s="66"/>
    </row>
    <row r="806" spans="1:25" x14ac:dyDescent="0.2">
      <c r="E806" s="80"/>
      <c r="F806" s="77"/>
      <c r="G806" s="81"/>
      <c r="H806" s="77"/>
      <c r="I806" s="81"/>
      <c r="J806" s="82"/>
      <c r="K806" s="81"/>
      <c r="L806" s="77"/>
      <c r="R806" s="66"/>
      <c r="S806" s="66"/>
      <c r="T806" s="66"/>
      <c r="U806" s="66"/>
      <c r="V806" s="66"/>
      <c r="W806" s="66"/>
      <c r="X806" s="66"/>
      <c r="Y806" s="66"/>
    </row>
    <row r="807" spans="1:25" x14ac:dyDescent="0.2">
      <c r="A807" s="66" t="s">
        <v>20</v>
      </c>
      <c r="B807" s="66" t="s">
        <v>23</v>
      </c>
      <c r="C807" s="66" t="s">
        <v>10</v>
      </c>
      <c r="D807" s="66" t="s">
        <v>319</v>
      </c>
      <c r="E807" s="87">
        <f>+IF(ISNUMBER(DATA!L541),DATA!L541,"n/a")</f>
        <v>14.0045826489776</v>
      </c>
      <c r="F807" s="77">
        <f>+IF(ISNUMBER(DATA!M541),DATA!M541,"n/a")</f>
        <v>1.82218408174897E-2</v>
      </c>
      <c r="G807" s="87">
        <f>+IF(ISNUMBER(DATA!V541),DATA!V541,"n/a")</f>
        <v>14.1024336077969</v>
      </c>
      <c r="H807" s="77">
        <f>+IF(ISNUMBER(DATA!W541),DATA!W541,"n/a")</f>
        <v>3.6201105108094503E-2</v>
      </c>
      <c r="I807" s="87">
        <f>+IF(ISNUMBER(DATA!AF541),DATA!AF541,"n/a")</f>
        <v>13.914312336426301</v>
      </c>
      <c r="J807" s="77">
        <f>+IF(ISNUMBER(DATA!AG541),DATA!AG541,"n/a")</f>
        <v>6.6675726743324407E-2</v>
      </c>
      <c r="K807" s="87">
        <f>+IF(ISNUMBER(DATA!AP541),DATA!AP541,"n/a")</f>
        <v>13.643329448749</v>
      </c>
      <c r="L807" s="77">
        <f>+IF(ISNUMBER(DATA!AQ541),DATA!AQ541,"n/a")</f>
        <v>5.1541414947636401E-2</v>
      </c>
      <c r="R807" s="66"/>
      <c r="S807" s="66"/>
      <c r="T807" s="66"/>
      <c r="U807" s="66"/>
      <c r="V807" s="66"/>
      <c r="W807" s="66"/>
      <c r="X807" s="66"/>
      <c r="Y807" s="66"/>
    </row>
    <row r="808" spans="1:25" x14ac:dyDescent="0.2">
      <c r="A808" s="66" t="s">
        <v>20</v>
      </c>
      <c r="B808" s="66" t="s">
        <v>23</v>
      </c>
      <c r="C808" s="66" t="s">
        <v>10</v>
      </c>
      <c r="D808" s="66" t="s">
        <v>320</v>
      </c>
      <c r="E808" s="87">
        <f>+IF(ISNUMBER(DATA!L542),DATA!L542,"n/a")</f>
        <v>13.801183610262401</v>
      </c>
      <c r="F808" s="77">
        <f>+IF(ISNUMBER(DATA!M542),DATA!M542,"n/a")</f>
        <v>7.0987027576209602E-2</v>
      </c>
      <c r="G808" s="87">
        <f>+IF(ISNUMBER(DATA!V542),DATA!V542,"n/a")</f>
        <v>13.7878769350182</v>
      </c>
      <c r="H808" s="77">
        <f>+IF(ISNUMBER(DATA!W542),DATA!W542,"n/a")</f>
        <v>2.5434458429099999E-2</v>
      </c>
      <c r="I808" s="87">
        <f>+IF(ISNUMBER(DATA!AF542),DATA!AF542,"n/a")</f>
        <v>13.7065811566252</v>
      </c>
      <c r="J808" s="77">
        <f>+IF(ISNUMBER(DATA!AG542),DATA!AG542,"n/a")</f>
        <v>6.7032301708456796E-2</v>
      </c>
      <c r="K808" s="87">
        <f>+IF(ISNUMBER(DATA!AP542),DATA!AP542,"n/a")</f>
        <v>13.6482425834946</v>
      </c>
      <c r="L808" s="77">
        <f>+IF(ISNUMBER(DATA!AQ542),DATA!AQ542,"n/a")</f>
        <v>6.3649258677559106E-2</v>
      </c>
      <c r="R808" s="66"/>
      <c r="S808" s="66"/>
      <c r="T808" s="66"/>
      <c r="U808" s="66"/>
      <c r="V808" s="66"/>
      <c r="W808" s="66"/>
      <c r="X808" s="66"/>
      <c r="Y808" s="66"/>
    </row>
    <row r="809" spans="1:25" x14ac:dyDescent="0.2">
      <c r="A809" s="66" t="s">
        <v>20</v>
      </c>
      <c r="B809" s="66" t="s">
        <v>23</v>
      </c>
      <c r="C809" s="66" t="s">
        <v>10</v>
      </c>
      <c r="D809" s="66" t="s">
        <v>321</v>
      </c>
      <c r="E809" s="87">
        <f>+IF(ISNUMBER(DATA!L543),DATA!L543,"n/a")</f>
        <v>13.2894632537314</v>
      </c>
      <c r="F809" s="77">
        <f>+IF(ISNUMBER(DATA!M543),DATA!M543,"n/a")</f>
        <v>5.1236357797283902E-2</v>
      </c>
      <c r="G809" s="87">
        <f>+IF(ISNUMBER(DATA!V543),DATA!V543,"n/a")</f>
        <v>13.3203185933352</v>
      </c>
      <c r="H809" s="77">
        <f>+IF(ISNUMBER(DATA!W543),DATA!W543,"n/a")</f>
        <v>4.4153919245248502E-2</v>
      </c>
      <c r="I809" s="87">
        <f>+IF(ISNUMBER(DATA!AF543),DATA!AF543,"n/a")</f>
        <v>13.1765108331108</v>
      </c>
      <c r="J809" s="77">
        <f>+IF(ISNUMBER(DATA!AG543),DATA!AG543,"n/a")</f>
        <v>9.5189959621065995E-2</v>
      </c>
      <c r="K809" s="87">
        <f>+IF(ISNUMBER(DATA!AP543),DATA!AP543,"n/a")</f>
        <v>12.9815835804907</v>
      </c>
      <c r="L809" s="77">
        <f>+IF(ISNUMBER(DATA!AQ543),DATA!AQ543,"n/a")</f>
        <v>6.9860811411933094E-2</v>
      </c>
      <c r="R809" s="66"/>
      <c r="S809" s="66"/>
      <c r="T809" s="66"/>
      <c r="U809" s="66"/>
      <c r="V809" s="66"/>
      <c r="W809" s="66"/>
      <c r="X809" s="66"/>
      <c r="Y809" s="66"/>
    </row>
    <row r="810" spans="1:25" x14ac:dyDescent="0.2">
      <c r="A810" s="66" t="s">
        <v>20</v>
      </c>
      <c r="B810" s="66" t="s">
        <v>23</v>
      </c>
      <c r="C810" s="66" t="s">
        <v>10</v>
      </c>
      <c r="D810" s="66" t="s">
        <v>322</v>
      </c>
      <c r="E810" s="87">
        <f>+IF(ISNUMBER(DATA!L544),DATA!L544,"n/a")</f>
        <v>13.3510315562774</v>
      </c>
      <c r="F810" s="77">
        <f>+IF(ISNUMBER(DATA!M544),DATA!M544,"n/a")</f>
        <v>1.8788037161916401E-2</v>
      </c>
      <c r="G810" s="87">
        <f>+IF(ISNUMBER(DATA!V544),DATA!V544,"n/a")</f>
        <v>13.9168946411148</v>
      </c>
      <c r="H810" s="77">
        <f>+IF(ISNUMBER(DATA!W544),DATA!W544,"n/a")</f>
        <v>2.7403844794847899E-2</v>
      </c>
      <c r="I810" s="87">
        <f>+IF(ISNUMBER(DATA!AF544),DATA!AF544,"n/a")</f>
        <v>14.0122314148418</v>
      </c>
      <c r="J810" s="77">
        <f>+IF(ISNUMBER(DATA!AG544),DATA!AG544,"n/a")</f>
        <v>2.3641248578536399E-2</v>
      </c>
      <c r="K810" s="87">
        <f>+IF(ISNUMBER(DATA!AP544),DATA!AP544,"n/a")</f>
        <v>13.606031084552599</v>
      </c>
      <c r="L810" s="77">
        <f>+IF(ISNUMBER(DATA!AQ544),DATA!AQ544,"n/a")</f>
        <v>-5.5343730285325804E-3</v>
      </c>
      <c r="R810" s="66"/>
      <c r="S810" s="66"/>
      <c r="T810" s="66"/>
      <c r="U810" s="66"/>
      <c r="V810" s="66"/>
      <c r="W810" s="66"/>
      <c r="X810" s="66"/>
      <c r="Y810" s="66"/>
    </row>
    <row r="811" spans="1:25" x14ac:dyDescent="0.2">
      <c r="A811" s="66" t="s">
        <v>20</v>
      </c>
      <c r="B811" s="66" t="s">
        <v>23</v>
      </c>
      <c r="C811" s="66" t="s">
        <v>10</v>
      </c>
      <c r="D811" s="66" t="s">
        <v>323</v>
      </c>
      <c r="E811" s="87">
        <f>+IF(ISNUMBER(DATA!L545),DATA!L545,"n/a")</f>
        <v>14.633244098052099</v>
      </c>
      <c r="F811" s="77">
        <f>+IF(ISNUMBER(DATA!M545),DATA!M545,"n/a")</f>
        <v>0.142810322278208</v>
      </c>
      <c r="G811" s="87">
        <f>+IF(ISNUMBER(DATA!V545),DATA!V545,"n/a")</f>
        <v>14.748290594748701</v>
      </c>
      <c r="H811" s="77">
        <f>+IF(ISNUMBER(DATA!W545),DATA!W545,"n/a")</f>
        <v>0.14934595403893899</v>
      </c>
      <c r="I811" s="87">
        <f>+IF(ISNUMBER(DATA!AF545),DATA!AF545,"n/a")</f>
        <v>14.7269702463106</v>
      </c>
      <c r="J811" s="77">
        <f>+IF(ISNUMBER(DATA!AG545),DATA!AG545,"n/a")</f>
        <v>0.140136822561473</v>
      </c>
      <c r="K811" s="87">
        <f>+IF(ISNUMBER(DATA!AP545),DATA!AP545,"n/a")</f>
        <v>14.6242799009315</v>
      </c>
      <c r="L811" s="77">
        <f>+IF(ISNUMBER(DATA!AQ545),DATA!AQ545,"n/a")</f>
        <v>8.8486720091209101E-2</v>
      </c>
      <c r="R811" s="66"/>
      <c r="S811" s="66"/>
      <c r="T811" s="66"/>
      <c r="U811" s="66"/>
      <c r="V811" s="66"/>
      <c r="W811" s="66"/>
      <c r="X811" s="66"/>
      <c r="Y811" s="66"/>
    </row>
    <row r="812" spans="1:25" x14ac:dyDescent="0.2">
      <c r="A812" s="66" t="s">
        <v>20</v>
      </c>
      <c r="B812" s="66" t="s">
        <v>23</v>
      </c>
      <c r="C812" s="66" t="s">
        <v>10</v>
      </c>
      <c r="D812" s="66" t="s">
        <v>324</v>
      </c>
      <c r="E812" s="87">
        <f>+IF(ISNUMBER(DATA!L546),DATA!L546,"n/a")</f>
        <v>12.6093882410301</v>
      </c>
      <c r="F812" s="77">
        <f>+IF(ISNUMBER(DATA!M546),DATA!M546,"n/a")</f>
        <v>0.19956129227782701</v>
      </c>
      <c r="G812" s="87">
        <f>+IF(ISNUMBER(DATA!V546),DATA!V546,"n/a")</f>
        <v>12.8433481583284</v>
      </c>
      <c r="H812" s="77">
        <f>+IF(ISNUMBER(DATA!W546),DATA!W546,"n/a")</f>
        <v>0.292943652154106</v>
      </c>
      <c r="I812" s="87">
        <f>+IF(ISNUMBER(DATA!AF546),DATA!AF546,"n/a")</f>
        <v>12.786824658517199</v>
      </c>
      <c r="J812" s="77">
        <f>+IF(ISNUMBER(DATA!AG546),DATA!AG546,"n/a")</f>
        <v>0.29452077224439099</v>
      </c>
      <c r="K812" s="87">
        <f>+IF(ISNUMBER(DATA!AP546),DATA!AP546,"n/a")</f>
        <v>12.427225551693001</v>
      </c>
      <c r="L812" s="77">
        <f>+IF(ISNUMBER(DATA!AQ546),DATA!AQ546,"n/a")</f>
        <v>6.6179230413629594E-2</v>
      </c>
      <c r="R812" s="66"/>
      <c r="S812" s="66"/>
      <c r="T812" s="66"/>
      <c r="U812" s="66"/>
      <c r="V812" s="66"/>
      <c r="W812" s="66"/>
      <c r="X812" s="66"/>
      <c r="Y812" s="66"/>
    </row>
    <row r="813" spans="1:25" x14ac:dyDescent="0.2">
      <c r="A813" s="66" t="s">
        <v>20</v>
      </c>
      <c r="B813" s="66" t="s">
        <v>23</v>
      </c>
      <c r="C813" s="66" t="s">
        <v>10</v>
      </c>
      <c r="D813" s="66" t="s">
        <v>325</v>
      </c>
      <c r="E813" s="87">
        <f>+IF(ISNUMBER(DATA!L547),DATA!L547,"n/a")</f>
        <v>13.375178394878199</v>
      </c>
      <c r="F813" s="77">
        <f>+IF(ISNUMBER(DATA!M547),DATA!M547,"n/a")</f>
        <v>5.4498324865874602E-2</v>
      </c>
      <c r="G813" s="87">
        <f>+IF(ISNUMBER(DATA!V547),DATA!V547,"n/a")</f>
        <v>13.3848381828677</v>
      </c>
      <c r="H813" s="77">
        <f>+IF(ISNUMBER(DATA!W547),DATA!W547,"n/a")</f>
        <v>5.47927797466463E-2</v>
      </c>
      <c r="I813" s="87">
        <f>+IF(ISNUMBER(DATA!AF547),DATA!AF547,"n/a")</f>
        <v>13.2467224576028</v>
      </c>
      <c r="J813" s="77">
        <f>+IF(ISNUMBER(DATA!AG547),DATA!AG547,"n/a")</f>
        <v>7.0730656976039502E-2</v>
      </c>
      <c r="K813" s="87">
        <f>+IF(ISNUMBER(DATA!AP547),DATA!AP547,"n/a")</f>
        <v>13.1187881405239</v>
      </c>
      <c r="L813" s="77">
        <f>+IF(ISNUMBER(DATA!AQ547),DATA!AQ547,"n/a")</f>
        <v>2.15720623846089E-3</v>
      </c>
      <c r="R813" s="66"/>
      <c r="S813" s="66"/>
      <c r="T813" s="66"/>
      <c r="U813" s="66"/>
      <c r="V813" s="66"/>
      <c r="W813" s="66"/>
      <c r="X813" s="66"/>
      <c r="Y813" s="66"/>
    </row>
    <row r="814" spans="1:25" x14ac:dyDescent="0.2">
      <c r="A814" s="66" t="s">
        <v>20</v>
      </c>
      <c r="B814" s="66" t="s">
        <v>23</v>
      </c>
      <c r="C814" s="66" t="s">
        <v>10</v>
      </c>
      <c r="D814" s="66" t="s">
        <v>326</v>
      </c>
      <c r="E814" s="87">
        <f>+IF(ISNUMBER(DATA!L548),DATA!L548,"n/a")</f>
        <v>15.334036883875999</v>
      </c>
      <c r="F814" s="77">
        <f>+IF(ISNUMBER(DATA!M548),DATA!M548,"n/a")</f>
        <v>3.8511774090011199E-2</v>
      </c>
      <c r="G814" s="87">
        <f>+IF(ISNUMBER(DATA!V548),DATA!V548,"n/a")</f>
        <v>15.3814175416798</v>
      </c>
      <c r="H814" s="77">
        <f>+IF(ISNUMBER(DATA!W548),DATA!W548,"n/a")</f>
        <v>7.3380591598815798E-2</v>
      </c>
      <c r="I814" s="87">
        <f>+IF(ISNUMBER(DATA!AF548),DATA!AF548,"n/a")</f>
        <v>15.446338044352499</v>
      </c>
      <c r="J814" s="77">
        <f>+IF(ISNUMBER(DATA!AG548),DATA!AG548,"n/a")</f>
        <v>9.0737717445188701E-2</v>
      </c>
      <c r="K814" s="87">
        <f>+IF(ISNUMBER(DATA!AP548),DATA!AP548,"n/a")</f>
        <v>15.4292962497335</v>
      </c>
      <c r="L814" s="77">
        <f>+IF(ISNUMBER(DATA!AQ548),DATA!AQ548,"n/a")</f>
        <v>7.0302673166101698E-2</v>
      </c>
      <c r="R814" s="66"/>
      <c r="S814" s="66"/>
      <c r="T814" s="66"/>
      <c r="U814" s="66"/>
      <c r="V814" s="66"/>
      <c r="W814" s="66"/>
      <c r="X814" s="66"/>
      <c r="Y814" s="66"/>
    </row>
    <row r="815" spans="1:25" x14ac:dyDescent="0.2">
      <c r="A815" s="66" t="s">
        <v>20</v>
      </c>
      <c r="B815" s="66" t="s">
        <v>23</v>
      </c>
      <c r="C815" s="66" t="s">
        <v>10</v>
      </c>
      <c r="D815" s="66" t="s">
        <v>327</v>
      </c>
      <c r="E815" s="87">
        <f>+IF(ISNUMBER(DATA!L549),DATA!L549,"n/a")</f>
        <v>13.784310326753401</v>
      </c>
      <c r="F815" s="77">
        <f>+IF(ISNUMBER(DATA!M549),DATA!M549,"n/a")</f>
        <v>7.8981540138296294E-2</v>
      </c>
      <c r="G815" s="87">
        <f>+IF(ISNUMBER(DATA!V549),DATA!V549,"n/a")</f>
        <v>13.9527644545573</v>
      </c>
      <c r="H815" s="77">
        <f>+IF(ISNUMBER(DATA!W549),DATA!W549,"n/a")</f>
        <v>7.9362496491350895E-2</v>
      </c>
      <c r="I815" s="87">
        <f>+IF(ISNUMBER(DATA!AF549),DATA!AF549,"n/a")</f>
        <v>13.912393818119501</v>
      </c>
      <c r="J815" s="77">
        <f>+IF(ISNUMBER(DATA!AG549),DATA!AG549,"n/a")</f>
        <v>9.6567743114756896E-2</v>
      </c>
      <c r="K815" s="87">
        <f>+IF(ISNUMBER(DATA!AP549),DATA!AP549,"n/a")</f>
        <v>13.689581313416999</v>
      </c>
      <c r="L815" s="77">
        <f>+IF(ISNUMBER(DATA!AQ549),DATA!AQ549,"n/a")</f>
        <v>5.54501693702295E-2</v>
      </c>
      <c r="R815" s="66"/>
      <c r="S815" s="66"/>
      <c r="T815" s="66"/>
      <c r="U815" s="66"/>
      <c r="V815" s="66"/>
      <c r="W815" s="66"/>
      <c r="X815" s="66"/>
      <c r="Y815" s="66"/>
    </row>
    <row r="816" spans="1:25" x14ac:dyDescent="0.2">
      <c r="E816" s="88"/>
      <c r="F816" s="77"/>
      <c r="G816" s="89"/>
      <c r="H816" s="77"/>
      <c r="I816" s="89"/>
      <c r="J816" s="82"/>
      <c r="K816" s="89"/>
      <c r="L816" s="77"/>
      <c r="R816" s="66"/>
      <c r="S816" s="66"/>
      <c r="T816" s="66"/>
      <c r="U816" s="66"/>
      <c r="V816" s="66"/>
      <c r="W816" s="66"/>
      <c r="X816" s="66"/>
      <c r="Y816" s="66"/>
    </row>
    <row r="817" spans="1:25" x14ac:dyDescent="0.2">
      <c r="A817" s="66" t="s">
        <v>20</v>
      </c>
      <c r="B817" s="66" t="s">
        <v>23</v>
      </c>
      <c r="C817" s="66" t="s">
        <v>26</v>
      </c>
      <c r="D817" s="66" t="s">
        <v>319</v>
      </c>
      <c r="E817" s="87">
        <f>+IF(ISNUMBER(DATA!N541),DATA!N541,"n/a")</f>
        <v>4.1570699879947997</v>
      </c>
      <c r="F817" s="77">
        <f>+IF(ISNUMBER(DATA!O541),DATA!O541,"n/a")</f>
        <v>3.2738281315086E-2</v>
      </c>
      <c r="G817" s="87">
        <f>+IF(ISNUMBER(DATA!X541),DATA!X541,"n/a")</f>
        <v>4.1658794749095396</v>
      </c>
      <c r="H817" s="77">
        <f>+IF(ISNUMBER(DATA!Y541),DATA!Y541,"n/a")</f>
        <v>3.6158418144525598E-2</v>
      </c>
      <c r="I817" s="87">
        <f>+IF(ISNUMBER(DATA!AH541),DATA!AH541,"n/a")</f>
        <v>4.1221274385534201</v>
      </c>
      <c r="J817" s="77">
        <f>+IF(ISNUMBER(DATA!AI541),DATA!AI541,"n/a")</f>
        <v>7.0935557204285599E-2</v>
      </c>
      <c r="K817" s="87">
        <f>+IF(ISNUMBER(DATA!AR541),DATA!AR541,"n/a")</f>
        <v>4.0491771031713704</v>
      </c>
      <c r="L817" s="77">
        <f>+IF(ISNUMBER(DATA!AS541),DATA!AS541,"n/a")</f>
        <v>3.5729212794644798E-2</v>
      </c>
      <c r="R817" s="66"/>
      <c r="S817" s="66"/>
      <c r="T817" s="66"/>
      <c r="U817" s="66"/>
      <c r="V817" s="66"/>
      <c r="W817" s="66"/>
      <c r="X817" s="66"/>
      <c r="Y817" s="66"/>
    </row>
    <row r="818" spans="1:25" x14ac:dyDescent="0.2">
      <c r="A818" s="66" t="s">
        <v>20</v>
      </c>
      <c r="B818" s="66" t="s">
        <v>23</v>
      </c>
      <c r="C818" s="66" t="s">
        <v>26</v>
      </c>
      <c r="D818" s="66" t="s">
        <v>320</v>
      </c>
      <c r="E818" s="87">
        <f>+IF(ISNUMBER(DATA!N542),DATA!N542,"n/a")</f>
        <v>3.9378080669781799</v>
      </c>
      <c r="F818" s="77">
        <f>+IF(ISNUMBER(DATA!O542),DATA!O542,"n/a")</f>
        <v>6.04749874749822E-2</v>
      </c>
      <c r="G818" s="87">
        <f>+IF(ISNUMBER(DATA!X542),DATA!X542,"n/a")</f>
        <v>3.9314937845670102</v>
      </c>
      <c r="H818" s="77">
        <f>+IF(ISNUMBER(DATA!Y542),DATA!Y542,"n/a")</f>
        <v>1.84720134275668E-2</v>
      </c>
      <c r="I818" s="87">
        <f>+IF(ISNUMBER(DATA!AH542),DATA!AH542,"n/a")</f>
        <v>3.9023935460865098</v>
      </c>
      <c r="J818" s="77">
        <f>+IF(ISNUMBER(DATA!AI542),DATA!AI542,"n/a")</f>
        <v>7.0052357143016594E-2</v>
      </c>
      <c r="K818" s="87">
        <f>+IF(ISNUMBER(DATA!AR542),DATA!AR542,"n/a")</f>
        <v>3.9116722218276698</v>
      </c>
      <c r="L818" s="77">
        <f>+IF(ISNUMBER(DATA!AS542),DATA!AS542,"n/a")</f>
        <v>6.3743438338753594E-2</v>
      </c>
      <c r="R818" s="66"/>
      <c r="S818" s="66"/>
      <c r="T818" s="66"/>
      <c r="U818" s="66"/>
      <c r="V818" s="66"/>
      <c r="W818" s="66"/>
      <c r="X818" s="66"/>
      <c r="Y818" s="66"/>
    </row>
    <row r="819" spans="1:25" x14ac:dyDescent="0.2">
      <c r="A819" s="66" t="s">
        <v>20</v>
      </c>
      <c r="B819" s="66" t="s">
        <v>23</v>
      </c>
      <c r="C819" s="66" t="s">
        <v>26</v>
      </c>
      <c r="D819" s="66" t="s">
        <v>321</v>
      </c>
      <c r="E819" s="87">
        <f>+IF(ISNUMBER(DATA!N543),DATA!N543,"n/a")</f>
        <v>3.8254226283597101</v>
      </c>
      <c r="F819" s="77">
        <f>+IF(ISNUMBER(DATA!O543),DATA!O543,"n/a")</f>
        <v>4.6089572315212102E-2</v>
      </c>
      <c r="G819" s="87">
        <f>+IF(ISNUMBER(DATA!X543),DATA!X543,"n/a")</f>
        <v>3.78937526239433</v>
      </c>
      <c r="H819" s="77">
        <f>+IF(ISNUMBER(DATA!Y543),DATA!Y543,"n/a")</f>
        <v>3.25072688051311E-2</v>
      </c>
      <c r="I819" s="87">
        <f>+IF(ISNUMBER(DATA!AH543),DATA!AH543,"n/a")</f>
        <v>3.7508758258361499</v>
      </c>
      <c r="J819" s="77">
        <f>+IF(ISNUMBER(DATA!AI543),DATA!AI543,"n/a")</f>
        <v>8.4017889351511596E-2</v>
      </c>
      <c r="K819" s="87">
        <f>+IF(ISNUMBER(DATA!AR543),DATA!AR543,"n/a")</f>
        <v>3.73082937539708</v>
      </c>
      <c r="L819" s="77">
        <f>+IF(ISNUMBER(DATA!AS543),DATA!AS543,"n/a")</f>
        <v>5.83466166670168E-2</v>
      </c>
      <c r="R819" s="66"/>
      <c r="S819" s="66"/>
      <c r="T819" s="66"/>
      <c r="U819" s="66"/>
      <c r="V819" s="66"/>
      <c r="W819" s="66"/>
      <c r="X819" s="66"/>
      <c r="Y819" s="66"/>
    </row>
    <row r="820" spans="1:25" x14ac:dyDescent="0.2">
      <c r="A820" s="66" t="s">
        <v>20</v>
      </c>
      <c r="B820" s="66" t="s">
        <v>23</v>
      </c>
      <c r="C820" s="66" t="s">
        <v>26</v>
      </c>
      <c r="D820" s="66" t="s">
        <v>322</v>
      </c>
      <c r="E820" s="87">
        <f>+IF(ISNUMBER(DATA!N544),DATA!N544,"n/a")</f>
        <v>4.2854456402231103</v>
      </c>
      <c r="F820" s="77">
        <f>+IF(ISNUMBER(DATA!O544),DATA!O544,"n/a")</f>
        <v>9.0177584375146697E-2</v>
      </c>
      <c r="G820" s="87">
        <f>+IF(ISNUMBER(DATA!X544),DATA!X544,"n/a")</f>
        <v>4.2353642064969401</v>
      </c>
      <c r="H820" s="77">
        <f>+IF(ISNUMBER(DATA!Y544),DATA!Y544,"n/a")</f>
        <v>9.8671283872590707E-2</v>
      </c>
      <c r="I820" s="87">
        <f>+IF(ISNUMBER(DATA!AH544),DATA!AH544,"n/a")</f>
        <v>4.2073281465014203</v>
      </c>
      <c r="J820" s="77">
        <f>+IF(ISNUMBER(DATA!AI544),DATA!AI544,"n/a")</f>
        <v>9.8857998598543204E-2</v>
      </c>
      <c r="K820" s="87">
        <f>+IF(ISNUMBER(DATA!AR544),DATA!AR544,"n/a")</f>
        <v>4.0777002842607599</v>
      </c>
      <c r="L820" s="77">
        <f>+IF(ISNUMBER(DATA!AS544),DATA!AS544,"n/a")</f>
        <v>6.7728707134995098E-2</v>
      </c>
      <c r="R820" s="66"/>
      <c r="S820" s="66"/>
      <c r="T820" s="66"/>
      <c r="U820" s="66"/>
      <c r="V820" s="66"/>
      <c r="W820" s="66"/>
      <c r="X820" s="66"/>
      <c r="Y820" s="66"/>
    </row>
    <row r="821" spans="1:25" x14ac:dyDescent="0.2">
      <c r="A821" s="66" t="s">
        <v>20</v>
      </c>
      <c r="B821" s="66" t="s">
        <v>23</v>
      </c>
      <c r="C821" s="66" t="s">
        <v>26</v>
      </c>
      <c r="D821" s="66" t="s">
        <v>323</v>
      </c>
      <c r="E821" s="87">
        <f>+IF(ISNUMBER(DATA!N545),DATA!N545,"n/a")</f>
        <v>4.4536018014046803</v>
      </c>
      <c r="F821" s="77">
        <f>+IF(ISNUMBER(DATA!O545),DATA!O545,"n/a")</f>
        <v>0.13321803243628</v>
      </c>
      <c r="G821" s="87">
        <f>+IF(ISNUMBER(DATA!X545),DATA!X545,"n/a")</f>
        <v>4.4878773864321699</v>
      </c>
      <c r="H821" s="77">
        <f>+IF(ISNUMBER(DATA!Y545),DATA!Y545,"n/a")</f>
        <v>0.135843832416608</v>
      </c>
      <c r="I821" s="87">
        <f>+IF(ISNUMBER(DATA!AH545),DATA!AH545,"n/a")</f>
        <v>4.4718668532514201</v>
      </c>
      <c r="J821" s="77">
        <f>+IF(ISNUMBER(DATA!AI545),DATA!AI545,"n/a")</f>
        <v>0.123944989390219</v>
      </c>
      <c r="K821" s="87">
        <f>+IF(ISNUMBER(DATA!AR545),DATA!AR545,"n/a")</f>
        <v>4.4538526116605102</v>
      </c>
      <c r="L821" s="77">
        <f>+IF(ISNUMBER(DATA!AS545),DATA!AS545,"n/a")</f>
        <v>7.9615065823857398E-2</v>
      </c>
      <c r="R821" s="66"/>
      <c r="S821" s="66"/>
      <c r="T821" s="66"/>
      <c r="U821" s="66"/>
      <c r="V821" s="66"/>
      <c r="W821" s="66"/>
      <c r="X821" s="66"/>
      <c r="Y821" s="66"/>
    </row>
    <row r="822" spans="1:25" x14ac:dyDescent="0.2">
      <c r="A822" s="66" t="s">
        <v>20</v>
      </c>
      <c r="B822" s="66" t="s">
        <v>23</v>
      </c>
      <c r="C822" s="66" t="s">
        <v>26</v>
      </c>
      <c r="D822" s="66" t="s">
        <v>324</v>
      </c>
      <c r="E822" s="87">
        <f>+IF(ISNUMBER(DATA!N546),DATA!N546,"n/a")</f>
        <v>3.8460043480347701</v>
      </c>
      <c r="F822" s="77">
        <f>+IF(ISNUMBER(DATA!O546),DATA!O546,"n/a")</f>
        <v>0.10657868695363799</v>
      </c>
      <c r="G822" s="87">
        <f>+IF(ISNUMBER(DATA!X546),DATA!X546,"n/a")</f>
        <v>3.90015863017722</v>
      </c>
      <c r="H822" s="77">
        <f>+IF(ISNUMBER(DATA!Y546),DATA!Y546,"n/a")</f>
        <v>0.18799333590262299</v>
      </c>
      <c r="I822" s="87">
        <f>+IF(ISNUMBER(DATA!AH546),DATA!AH546,"n/a")</f>
        <v>3.8830604644800499</v>
      </c>
      <c r="J822" s="77">
        <f>+IF(ISNUMBER(DATA!AI546),DATA!AI546,"n/a")</f>
        <v>0.19072395488671501</v>
      </c>
      <c r="K822" s="87">
        <f>+IF(ISNUMBER(DATA!AR546),DATA!AR546,"n/a")</f>
        <v>3.8326740898626399</v>
      </c>
      <c r="L822" s="77">
        <f>+IF(ISNUMBER(DATA!AS546),DATA!AS546,"n/a")</f>
        <v>8.8352150252175507E-3</v>
      </c>
      <c r="R822" s="66"/>
      <c r="S822" s="66"/>
      <c r="T822" s="66"/>
      <c r="U822" s="66"/>
      <c r="V822" s="66"/>
      <c r="W822" s="66"/>
      <c r="X822" s="66"/>
      <c r="Y822" s="66"/>
    </row>
    <row r="823" spans="1:25" x14ac:dyDescent="0.2">
      <c r="A823" s="66" t="s">
        <v>20</v>
      </c>
      <c r="B823" s="66" t="s">
        <v>23</v>
      </c>
      <c r="C823" s="66" t="s">
        <v>26</v>
      </c>
      <c r="D823" s="66" t="s">
        <v>325</v>
      </c>
      <c r="E823" s="87">
        <f>+IF(ISNUMBER(DATA!N547),DATA!N547,"n/a")</f>
        <v>3.8913581730990399</v>
      </c>
      <c r="F823" s="77">
        <f>+IF(ISNUMBER(DATA!O547),DATA!O547,"n/a")</f>
        <v>4.6381844393281101E-2</v>
      </c>
      <c r="G823" s="87">
        <f>+IF(ISNUMBER(DATA!X547),DATA!X547,"n/a")</f>
        <v>3.9042997364728098</v>
      </c>
      <c r="H823" s="77">
        <f>+IF(ISNUMBER(DATA!Y547),DATA!Y547,"n/a")</f>
        <v>4.7648926476725598E-2</v>
      </c>
      <c r="I823" s="87">
        <f>+IF(ISNUMBER(DATA!AH547),DATA!AH547,"n/a")</f>
        <v>3.8675017573271502</v>
      </c>
      <c r="J823" s="77">
        <f>+IF(ISNUMBER(DATA!AI547),DATA!AI547,"n/a")</f>
        <v>4.96278380245486E-2</v>
      </c>
      <c r="K823" s="87">
        <f>+IF(ISNUMBER(DATA!AR547),DATA!AR547,"n/a")</f>
        <v>3.8545157843402502</v>
      </c>
      <c r="L823" s="77">
        <f>+IF(ISNUMBER(DATA!AS547),DATA!AS547,"n/a")</f>
        <v>-3.3766453755270202E-2</v>
      </c>
      <c r="R823" s="66"/>
      <c r="S823" s="66"/>
      <c r="T823" s="66"/>
      <c r="U823" s="66"/>
      <c r="V823" s="66"/>
      <c r="W823" s="66"/>
      <c r="X823" s="66"/>
      <c r="Y823" s="66"/>
    </row>
    <row r="824" spans="1:25" x14ac:dyDescent="0.2">
      <c r="A824" s="66" t="s">
        <v>20</v>
      </c>
      <c r="B824" s="66" t="s">
        <v>23</v>
      </c>
      <c r="C824" s="66" t="s">
        <v>26</v>
      </c>
      <c r="D824" s="66" t="s">
        <v>326</v>
      </c>
      <c r="E824" s="87">
        <f>+IF(ISNUMBER(DATA!N548),DATA!N548,"n/a")</f>
        <v>4.4054045072823698</v>
      </c>
      <c r="F824" s="77">
        <f>+IF(ISNUMBER(DATA!O548),DATA!O548,"n/a")</f>
        <v>1.92319955629341E-2</v>
      </c>
      <c r="G824" s="87">
        <f>+IF(ISNUMBER(DATA!X548),DATA!X548,"n/a")</f>
        <v>4.4085953055241598</v>
      </c>
      <c r="H824" s="77">
        <f>+IF(ISNUMBER(DATA!Y548),DATA!Y548,"n/a")</f>
        <v>3.7625760352828802E-2</v>
      </c>
      <c r="I824" s="87">
        <f>+IF(ISNUMBER(DATA!AH548),DATA!AH548,"n/a")</f>
        <v>4.4233668391313703</v>
      </c>
      <c r="J824" s="77">
        <f>+IF(ISNUMBER(DATA!AI548),DATA!AI548,"n/a")</f>
        <v>4.4237716683291697E-2</v>
      </c>
      <c r="K824" s="87">
        <f>+IF(ISNUMBER(DATA!AR548),DATA!AR548,"n/a")</f>
        <v>4.4460087883514001</v>
      </c>
      <c r="L824" s="77">
        <f>+IF(ISNUMBER(DATA!AS548),DATA!AS548,"n/a")</f>
        <v>2.1646916984194499E-2</v>
      </c>
      <c r="R824" s="66"/>
      <c r="S824" s="66"/>
      <c r="T824" s="66"/>
      <c r="U824" s="66"/>
      <c r="V824" s="66"/>
      <c r="W824" s="66"/>
      <c r="X824" s="66"/>
      <c r="Y824" s="66"/>
    </row>
    <row r="825" spans="1:25" x14ac:dyDescent="0.2">
      <c r="A825" s="66" t="s">
        <v>20</v>
      </c>
      <c r="B825" s="66" t="s">
        <v>23</v>
      </c>
      <c r="C825" s="66" t="s">
        <v>26</v>
      </c>
      <c r="D825" s="66" t="s">
        <v>327</v>
      </c>
      <c r="E825" s="87">
        <f>+IF(ISNUMBER(DATA!N549),DATA!N549,"n/a")</f>
        <v>4.09751049643104</v>
      </c>
      <c r="F825" s="77">
        <f>+IF(ISNUMBER(DATA!O549),DATA!O549,"n/a")</f>
        <v>7.5434726430700899E-2</v>
      </c>
      <c r="G825" s="87">
        <f>+IF(ISNUMBER(DATA!X549),DATA!X549,"n/a")</f>
        <v>4.0920161613017303</v>
      </c>
      <c r="H825" s="77">
        <f>+IF(ISNUMBER(DATA!Y549),DATA!Y549,"n/a")</f>
        <v>7.5564760874327605E-2</v>
      </c>
      <c r="I825" s="87">
        <f>+IF(ISNUMBER(DATA!AH549),DATA!AH549,"n/a")</f>
        <v>4.0686835955169798</v>
      </c>
      <c r="J825" s="77">
        <f>+IF(ISNUMBER(DATA!AI549),DATA!AI549,"n/a")</f>
        <v>0.100433333054652</v>
      </c>
      <c r="K825" s="87">
        <f>+IF(ISNUMBER(DATA!AR549),DATA!AR549,"n/a")</f>
        <v>4.02817470619053</v>
      </c>
      <c r="L825" s="77">
        <f>+IF(ISNUMBER(DATA!AS549),DATA!AS549,"n/a")</f>
        <v>6.3076612690072406E-2</v>
      </c>
      <c r="R825" s="66"/>
      <c r="S825" s="66"/>
      <c r="T825" s="66"/>
      <c r="U825" s="66"/>
      <c r="V825" s="66"/>
      <c r="W825" s="66"/>
      <c r="X825" s="66"/>
      <c r="Y825" s="66"/>
    </row>
    <row r="826" spans="1:25" x14ac:dyDescent="0.2">
      <c r="E826" s="88"/>
      <c r="F826" s="77"/>
      <c r="G826" s="89"/>
      <c r="H826" s="77"/>
      <c r="I826" s="89"/>
      <c r="J826" s="82"/>
      <c r="K826" s="89"/>
      <c r="L826" s="77"/>
      <c r="R826" s="66"/>
      <c r="S826" s="66"/>
      <c r="T826" s="66"/>
      <c r="U826" s="66"/>
      <c r="V826" s="66"/>
      <c r="W826" s="66"/>
      <c r="X826" s="66"/>
      <c r="Y826" s="66"/>
    </row>
    <row r="827" spans="1:25" x14ac:dyDescent="0.2">
      <c r="A827" s="66" t="s">
        <v>20</v>
      </c>
      <c r="B827" s="66" t="s">
        <v>24</v>
      </c>
      <c r="C827" s="66" t="s">
        <v>0</v>
      </c>
      <c r="D827" s="66" t="s">
        <v>319</v>
      </c>
      <c r="E827" s="76">
        <f>+IF(ISNUMBER(DATA!F600),DATA!F600,"n/a")</f>
        <v>195646.23</v>
      </c>
      <c r="F827" s="77">
        <f>+IF(ISNUMBER(DATA!G600),DATA!G600,"n/a")</f>
        <v>7.8416828234791902E-2</v>
      </c>
      <c r="G827" s="76">
        <f>+IF(ISNUMBER(DATA!P600),DATA!P600,"n/a")</f>
        <v>692027.19</v>
      </c>
      <c r="H827" s="77">
        <f>+IF(ISNUMBER(DATA!Q600),DATA!Q600,"n/a")</f>
        <v>0.25981332812291102</v>
      </c>
      <c r="I827" s="76">
        <f>+IF(ISNUMBER(DATA!Z600),DATA!Z600,"n/a")</f>
        <v>1282300.03</v>
      </c>
      <c r="J827" s="77">
        <f>+IF(ISNUMBER(DATA!AA600),DATA!AA600,"n/a")</f>
        <v>0.29330159051079102</v>
      </c>
      <c r="K827" s="76">
        <f>+IF(ISNUMBER(DATA!AJ600),DATA!AJ600,"n/a")</f>
        <v>2236722.61</v>
      </c>
      <c r="L827" s="77">
        <f>+IF(ISNUMBER(DATA!AK600),DATA!AK600,"n/a")</f>
        <v>0.215014473095018</v>
      </c>
      <c r="R827" s="66"/>
      <c r="S827" s="66"/>
      <c r="T827" s="66"/>
      <c r="U827" s="66"/>
      <c r="V827" s="66"/>
      <c r="W827" s="66"/>
      <c r="X827" s="66"/>
      <c r="Y827" s="66"/>
    </row>
    <row r="828" spans="1:25" x14ac:dyDescent="0.2">
      <c r="A828" s="66" t="s">
        <v>20</v>
      </c>
      <c r="B828" s="66" t="s">
        <v>24</v>
      </c>
      <c r="C828" s="66" t="s">
        <v>0</v>
      </c>
      <c r="D828" s="66" t="s">
        <v>320</v>
      </c>
      <c r="E828" s="76">
        <f>+IF(ISNUMBER(DATA!F601),DATA!F601,"n/a")</f>
        <v>230737.22</v>
      </c>
      <c r="F828" s="77">
        <f>+IF(ISNUMBER(DATA!G601),DATA!G601,"n/a")</f>
        <v>-4.9486846888175097E-2</v>
      </c>
      <c r="G828" s="76">
        <f>+IF(ISNUMBER(DATA!P601),DATA!P601,"n/a")</f>
        <v>770749.72</v>
      </c>
      <c r="H828" s="77">
        <f>+IF(ISNUMBER(DATA!Q601),DATA!Q601,"n/a")</f>
        <v>-1.5660649987318299E-2</v>
      </c>
      <c r="I828" s="76">
        <f>+IF(ISNUMBER(DATA!Z601),DATA!Z601,"n/a")</f>
        <v>1438826.76</v>
      </c>
      <c r="J828" s="77">
        <f>+IF(ISNUMBER(DATA!AA601),DATA!AA601,"n/a")</f>
        <v>-2.8507796417534498E-2</v>
      </c>
      <c r="K828" s="76">
        <f>+IF(ISNUMBER(DATA!AJ601),DATA!AJ601,"n/a")</f>
        <v>2776540.28</v>
      </c>
      <c r="L828" s="77">
        <f>+IF(ISNUMBER(DATA!AK601),DATA!AK601,"n/a")</f>
        <v>3.72508734170432E-3</v>
      </c>
      <c r="R828" s="66"/>
      <c r="S828" s="66"/>
      <c r="T828" s="66"/>
      <c r="U828" s="66"/>
      <c r="V828" s="66"/>
      <c r="W828" s="66"/>
      <c r="X828" s="66"/>
      <c r="Y828" s="66"/>
    </row>
    <row r="829" spans="1:25" x14ac:dyDescent="0.2">
      <c r="A829" s="66" t="s">
        <v>20</v>
      </c>
      <c r="B829" s="66" t="s">
        <v>24</v>
      </c>
      <c r="C829" s="66" t="s">
        <v>0</v>
      </c>
      <c r="D829" s="66" t="s">
        <v>321</v>
      </c>
      <c r="E829" s="76">
        <f>+IF(ISNUMBER(DATA!F602),DATA!F602,"n/a")</f>
        <v>332824.87</v>
      </c>
      <c r="F829" s="77">
        <f>+IF(ISNUMBER(DATA!G602),DATA!G602,"n/a")</f>
        <v>0.136234472594113</v>
      </c>
      <c r="G829" s="76">
        <f>+IF(ISNUMBER(DATA!P602),DATA!P602,"n/a")</f>
        <v>1118261.8500000001</v>
      </c>
      <c r="H829" s="77">
        <f>+IF(ISNUMBER(DATA!Q602),DATA!Q602,"n/a")</f>
        <v>0.20877738519246999</v>
      </c>
      <c r="I829" s="76">
        <f>+IF(ISNUMBER(DATA!Z602),DATA!Z602,"n/a")</f>
        <v>2004107.36</v>
      </c>
      <c r="J829" s="77">
        <f>+IF(ISNUMBER(DATA!AA602),DATA!AA602,"n/a")</f>
        <v>0.21915159490643599</v>
      </c>
      <c r="K829" s="76">
        <f>+IF(ISNUMBER(DATA!AJ602),DATA!AJ602,"n/a")</f>
        <v>3527233.36</v>
      </c>
      <c r="L829" s="77">
        <f>+IF(ISNUMBER(DATA!AK602),DATA!AK602,"n/a")</f>
        <v>0.24117978681263799</v>
      </c>
      <c r="R829" s="66"/>
      <c r="S829" s="66"/>
      <c r="T829" s="66"/>
      <c r="U829" s="66"/>
      <c r="V829" s="66"/>
      <c r="W829" s="66"/>
      <c r="X829" s="66"/>
      <c r="Y829" s="66"/>
    </row>
    <row r="830" spans="1:25" x14ac:dyDescent="0.2">
      <c r="A830" s="66" t="s">
        <v>20</v>
      </c>
      <c r="B830" s="66" t="s">
        <v>24</v>
      </c>
      <c r="C830" s="66" t="s">
        <v>0</v>
      </c>
      <c r="D830" s="66" t="s">
        <v>322</v>
      </c>
      <c r="E830" s="76">
        <f>+IF(ISNUMBER(DATA!F603),DATA!F603,"n/a")</f>
        <v>798422.07</v>
      </c>
      <c r="F830" s="77">
        <f>+IF(ISNUMBER(DATA!G603),DATA!G603,"n/a")</f>
        <v>7.3208975096420006E-2</v>
      </c>
      <c r="G830" s="76">
        <f>+IF(ISNUMBER(DATA!P603),DATA!P603,"n/a")</f>
        <v>3015444.78</v>
      </c>
      <c r="H830" s="77">
        <f>+IF(ISNUMBER(DATA!Q603),DATA!Q603,"n/a")</f>
        <v>0.23649307706811901</v>
      </c>
      <c r="I830" s="76">
        <f>+IF(ISNUMBER(DATA!Z603),DATA!Z603,"n/a")</f>
        <v>5190800.25</v>
      </c>
      <c r="J830" s="77">
        <f>+IF(ISNUMBER(DATA!AA603),DATA!AA603,"n/a")</f>
        <v>0.19765056769321801</v>
      </c>
      <c r="K830" s="76">
        <f>+IF(ISNUMBER(DATA!AJ603),DATA!AJ603,"n/a")</f>
        <v>9169249.2200000007</v>
      </c>
      <c r="L830" s="77">
        <f>+IF(ISNUMBER(DATA!AK603),DATA!AK603,"n/a")</f>
        <v>0.23409473688728499</v>
      </c>
      <c r="R830" s="66"/>
      <c r="S830" s="66"/>
      <c r="T830" s="66"/>
      <c r="U830" s="66"/>
      <c r="V830" s="66"/>
      <c r="W830" s="66"/>
      <c r="X830" s="66"/>
      <c r="Y830" s="66"/>
    </row>
    <row r="831" spans="1:25" x14ac:dyDescent="0.2">
      <c r="A831" s="66" t="s">
        <v>20</v>
      </c>
      <c r="B831" s="66" t="s">
        <v>24</v>
      </c>
      <c r="C831" s="66" t="s">
        <v>0</v>
      </c>
      <c r="D831" s="66" t="s">
        <v>323</v>
      </c>
      <c r="E831" s="76">
        <f>+IF(ISNUMBER(DATA!F604),DATA!F604,"n/a")</f>
        <v>123029.96</v>
      </c>
      <c r="F831" s="77">
        <f>+IF(ISNUMBER(DATA!G604),DATA!G604,"n/a")</f>
        <v>5.9182976479897197E-2</v>
      </c>
      <c r="G831" s="76">
        <f>+IF(ISNUMBER(DATA!P604),DATA!P604,"n/a")</f>
        <v>424745.86</v>
      </c>
      <c r="H831" s="77">
        <f>+IF(ISNUMBER(DATA!Q604),DATA!Q604,"n/a")</f>
        <v>6.9428692405667902E-2</v>
      </c>
      <c r="I831" s="76">
        <f>+IF(ISNUMBER(DATA!Z604),DATA!Z604,"n/a")</f>
        <v>761124.1</v>
      </c>
      <c r="J831" s="77">
        <f>+IF(ISNUMBER(DATA!AA604),DATA!AA604,"n/a")</f>
        <v>1.66031780618985E-2</v>
      </c>
      <c r="K831" s="76">
        <f>+IF(ISNUMBER(DATA!AJ604),DATA!AJ604,"n/a")</f>
        <v>1363416.81</v>
      </c>
      <c r="L831" s="77">
        <f>+IF(ISNUMBER(DATA!AK604),DATA!AK604,"n/a")</f>
        <v>6.2892890445135602E-2</v>
      </c>
      <c r="R831" s="66"/>
      <c r="S831" s="66"/>
      <c r="T831" s="66"/>
      <c r="U831" s="66"/>
      <c r="V831" s="66"/>
      <c r="W831" s="66"/>
      <c r="X831" s="66"/>
      <c r="Y831" s="66"/>
    </row>
    <row r="832" spans="1:25" x14ac:dyDescent="0.2">
      <c r="A832" s="66" t="s">
        <v>20</v>
      </c>
      <c r="B832" s="66" t="s">
        <v>24</v>
      </c>
      <c r="C832" s="66" t="s">
        <v>0</v>
      </c>
      <c r="D832" s="66" t="s">
        <v>324</v>
      </c>
      <c r="E832" s="76">
        <f>+IF(ISNUMBER(DATA!F605),DATA!F605,"n/a")</f>
        <v>131937.91</v>
      </c>
      <c r="F832" s="77">
        <f>+IF(ISNUMBER(DATA!G605),DATA!G605,"n/a")</f>
        <v>0.122007539186908</v>
      </c>
      <c r="G832" s="76">
        <f>+IF(ISNUMBER(DATA!P605),DATA!P605,"n/a")</f>
        <v>409574.08</v>
      </c>
      <c r="H832" s="77">
        <f>+IF(ISNUMBER(DATA!Q605),DATA!Q605,"n/a")</f>
        <v>0.100812120708462</v>
      </c>
      <c r="I832" s="76">
        <f>+IF(ISNUMBER(DATA!Z605),DATA!Z605,"n/a")</f>
        <v>768134.93</v>
      </c>
      <c r="J832" s="77">
        <f>+IF(ISNUMBER(DATA!AA605),DATA!AA605,"n/a")</f>
        <v>0.110530525507022</v>
      </c>
      <c r="K832" s="76">
        <f>+IF(ISNUMBER(DATA!AJ605),DATA!AJ605,"n/a")</f>
        <v>1421768.83</v>
      </c>
      <c r="L832" s="77">
        <f>+IF(ISNUMBER(DATA!AK605),DATA!AK605,"n/a")</f>
        <v>0.17813298950342399</v>
      </c>
      <c r="R832" s="66"/>
      <c r="S832" s="66"/>
      <c r="T832" s="66"/>
      <c r="U832" s="66"/>
      <c r="V832" s="66"/>
      <c r="W832" s="66"/>
      <c r="X832" s="66"/>
      <c r="Y832" s="66"/>
    </row>
    <row r="833" spans="1:25" x14ac:dyDescent="0.2">
      <c r="A833" s="66" t="s">
        <v>20</v>
      </c>
      <c r="B833" s="66" t="s">
        <v>24</v>
      </c>
      <c r="C833" s="66" t="s">
        <v>0</v>
      </c>
      <c r="D833" s="66" t="s">
        <v>325</v>
      </c>
      <c r="E833" s="76">
        <f>+IF(ISNUMBER(DATA!F606),DATA!F606,"n/a")</f>
        <v>361420.81</v>
      </c>
      <c r="F833" s="77">
        <f>+IF(ISNUMBER(DATA!G606),DATA!G606,"n/a")</f>
        <v>-4.4624179345106197E-3</v>
      </c>
      <c r="G833" s="76">
        <f>+IF(ISNUMBER(DATA!P606),DATA!P606,"n/a")</f>
        <v>1164494.96</v>
      </c>
      <c r="H833" s="77">
        <f>+IF(ISNUMBER(DATA!Q606),DATA!Q606,"n/a")</f>
        <v>-1.2266364677569501E-2</v>
      </c>
      <c r="I833" s="76">
        <f>+IF(ISNUMBER(DATA!Z606),DATA!Z606,"n/a")</f>
        <v>2169181.2599999998</v>
      </c>
      <c r="J833" s="77">
        <f>+IF(ISNUMBER(DATA!AA606),DATA!AA606,"n/a")</f>
        <v>-2.6400973391998098E-2</v>
      </c>
      <c r="K833" s="76">
        <f>+IF(ISNUMBER(DATA!AJ606),DATA!AJ606,"n/a")</f>
        <v>3942384.42</v>
      </c>
      <c r="L833" s="77">
        <f>+IF(ISNUMBER(DATA!AK606),DATA!AK606,"n/a")</f>
        <v>2.2864065156200399E-2</v>
      </c>
      <c r="R833" s="66"/>
      <c r="S833" s="66"/>
      <c r="T833" s="66"/>
      <c r="U833" s="66"/>
      <c r="V833" s="66"/>
      <c r="W833" s="66"/>
      <c r="X833" s="66"/>
      <c r="Y833" s="66"/>
    </row>
    <row r="834" spans="1:25" x14ac:dyDescent="0.2">
      <c r="A834" s="66" t="s">
        <v>20</v>
      </c>
      <c r="B834" s="66" t="s">
        <v>24</v>
      </c>
      <c r="C834" s="66" t="s">
        <v>0</v>
      </c>
      <c r="D834" s="66" t="s">
        <v>326</v>
      </c>
      <c r="E834" s="76">
        <f>+IF(ISNUMBER(DATA!F607),DATA!F607,"n/a")</f>
        <v>231110.3</v>
      </c>
      <c r="F834" s="77">
        <f>+IF(ISNUMBER(DATA!G607),DATA!G607,"n/a")</f>
        <v>0.22566271668363899</v>
      </c>
      <c r="G834" s="76">
        <f>+IF(ISNUMBER(DATA!P607),DATA!P607,"n/a")</f>
        <v>806178.51</v>
      </c>
      <c r="H834" s="77">
        <f>+IF(ISNUMBER(DATA!Q607),DATA!Q607,"n/a")</f>
        <v>0.28835840625209602</v>
      </c>
      <c r="I834" s="76">
        <f>+IF(ISNUMBER(DATA!Z607),DATA!Z607,"n/a")</f>
        <v>1508956.22</v>
      </c>
      <c r="J834" s="77">
        <f>+IF(ISNUMBER(DATA!AA607),DATA!AA607,"n/a")</f>
        <v>0.27565431531165302</v>
      </c>
      <c r="K834" s="76">
        <f>+IF(ISNUMBER(DATA!AJ607),DATA!AJ607,"n/a")</f>
        <v>2588210.25</v>
      </c>
      <c r="L834" s="77">
        <f>+IF(ISNUMBER(DATA!AK607),DATA!AK607,"n/a")</f>
        <v>0.17026965895804</v>
      </c>
      <c r="R834" s="66"/>
      <c r="S834" s="66"/>
      <c r="T834" s="66"/>
      <c r="U834" s="66"/>
      <c r="V834" s="66"/>
      <c r="W834" s="66"/>
      <c r="X834" s="66"/>
      <c r="Y834" s="66"/>
    </row>
    <row r="835" spans="1:25" x14ac:dyDescent="0.2">
      <c r="A835" s="66" t="s">
        <v>20</v>
      </c>
      <c r="B835" s="66" t="s">
        <v>24</v>
      </c>
      <c r="C835" s="66" t="s">
        <v>0</v>
      </c>
      <c r="D835" s="66" t="s">
        <v>327</v>
      </c>
      <c r="E835" s="76">
        <f>+IF(ISNUMBER(DATA!F608),DATA!F608,"n/a")</f>
        <v>2405129.39</v>
      </c>
      <c r="F835" s="77">
        <f>+IF(ISNUMBER(DATA!G608),DATA!G608,"n/a")</f>
        <v>7.0662453335762099E-2</v>
      </c>
      <c r="G835" s="76">
        <f>+IF(ISNUMBER(DATA!P608),DATA!P608,"n/a")</f>
        <v>8401476.8599999994</v>
      </c>
      <c r="H835" s="77">
        <f>+IF(ISNUMBER(DATA!Q608),DATA!Q608,"n/a")</f>
        <v>0.15562363580430799</v>
      </c>
      <c r="I835" s="76">
        <f>+IF(ISNUMBER(DATA!Z608),DATA!Z608,"n/a")</f>
        <v>15123431.050000001</v>
      </c>
      <c r="J835" s="77">
        <f>+IF(ISNUMBER(DATA!AA608),DATA!AA608,"n/a")</f>
        <v>0.13694493383526599</v>
      </c>
      <c r="K835" s="76">
        <f>+IF(ISNUMBER(DATA!AJ608),DATA!AJ608,"n/a")</f>
        <v>27025526.149999999</v>
      </c>
      <c r="L835" s="77">
        <f>+IF(ISNUMBER(DATA!AK608),DATA!AK608,"n/a")</f>
        <v>0.15324399855506099</v>
      </c>
      <c r="R835" s="66"/>
      <c r="S835" s="66"/>
      <c r="T835" s="66"/>
      <c r="U835" s="66"/>
      <c r="V835" s="66"/>
      <c r="W835" s="66"/>
      <c r="X835" s="66"/>
      <c r="Y835" s="66"/>
    </row>
    <row r="836" spans="1:25" x14ac:dyDescent="0.2">
      <c r="E836" s="80"/>
      <c r="F836" s="77"/>
      <c r="G836" s="81"/>
      <c r="H836" s="77"/>
      <c r="I836" s="81"/>
      <c r="J836" s="82"/>
      <c r="K836" s="81"/>
      <c r="L836" s="77"/>
      <c r="R836" s="66"/>
      <c r="S836" s="66"/>
      <c r="T836" s="66"/>
      <c r="U836" s="66"/>
      <c r="V836" s="66"/>
      <c r="W836" s="66"/>
      <c r="X836" s="66"/>
      <c r="Y836" s="66"/>
    </row>
    <row r="837" spans="1:25" x14ac:dyDescent="0.2">
      <c r="A837" s="66" t="s">
        <v>20</v>
      </c>
      <c r="B837" s="66" t="s">
        <v>24</v>
      </c>
      <c r="C837" s="66" t="s">
        <v>9</v>
      </c>
      <c r="D837" s="66" t="s">
        <v>319</v>
      </c>
      <c r="E837" s="86">
        <f>+IF(ISNUMBER(DATA!H600),DATA!H600,"n/a")</f>
        <v>12023.13</v>
      </c>
      <c r="F837" s="77">
        <f>+IF(ISNUMBER(DATA!I600),DATA!I600,"n/a")</f>
        <v>-3.0161232036034401E-2</v>
      </c>
      <c r="G837" s="86">
        <f>+IF(ISNUMBER(DATA!R600),DATA!R600,"n/a")</f>
        <v>42004.88</v>
      </c>
      <c r="H837" s="77">
        <f>+IF(ISNUMBER(DATA!S600),DATA!S600,"n/a")</f>
        <v>0.15529420824784201</v>
      </c>
      <c r="I837" s="86">
        <f>+IF(ISNUMBER(DATA!AB600),DATA!AB600,"n/a")</f>
        <v>79557.11</v>
      </c>
      <c r="J837" s="77">
        <f>+IF(ISNUMBER(DATA!AC600),DATA!AC600,"n/a")</f>
        <v>0.23490074877502801</v>
      </c>
      <c r="K837" s="86">
        <f>+IF(ISNUMBER(DATA!AL600),DATA!AL600,"n/a")</f>
        <v>142342.46</v>
      </c>
      <c r="L837" s="77">
        <f>+IF(ISNUMBER(DATA!AM600),DATA!AM600,"n/a")</f>
        <v>0.18737790881288799</v>
      </c>
      <c r="R837" s="66"/>
      <c r="S837" s="66"/>
      <c r="T837" s="66"/>
      <c r="U837" s="66"/>
      <c r="V837" s="66"/>
      <c r="W837" s="66"/>
      <c r="X837" s="66"/>
      <c r="Y837" s="66"/>
    </row>
    <row r="838" spans="1:25" x14ac:dyDescent="0.2">
      <c r="A838" s="66" t="s">
        <v>20</v>
      </c>
      <c r="B838" s="66" t="s">
        <v>24</v>
      </c>
      <c r="C838" s="66" t="s">
        <v>9</v>
      </c>
      <c r="D838" s="66" t="s">
        <v>320</v>
      </c>
      <c r="E838" s="86">
        <f>+IF(ISNUMBER(DATA!H601),DATA!H601,"n/a")</f>
        <v>23184.85</v>
      </c>
      <c r="F838" s="77">
        <f>+IF(ISNUMBER(DATA!I601),DATA!I601,"n/a")</f>
        <v>3.2263737633681303E-2</v>
      </c>
      <c r="G838" s="86">
        <f>+IF(ISNUMBER(DATA!R601),DATA!R601,"n/a")</f>
        <v>73208.960000000006</v>
      </c>
      <c r="H838" s="77">
        <f>+IF(ISNUMBER(DATA!S601),DATA!S601,"n/a")</f>
        <v>3.9625916803751902E-2</v>
      </c>
      <c r="I838" s="86">
        <f>+IF(ISNUMBER(DATA!AB601),DATA!AB601,"n/a")</f>
        <v>134098.12</v>
      </c>
      <c r="J838" s="77">
        <f>+IF(ISNUMBER(DATA!AC601),DATA!AC601,"n/a")</f>
        <v>1.6647783995176801E-2</v>
      </c>
      <c r="K838" s="86">
        <f>+IF(ISNUMBER(DATA!AL601),DATA!AL601,"n/a")</f>
        <v>250923.74</v>
      </c>
      <c r="L838" s="77">
        <f>+IF(ISNUMBER(DATA!AM601),DATA!AM601,"n/a")</f>
        <v>8.4486254686790899E-3</v>
      </c>
      <c r="R838" s="66"/>
      <c r="S838" s="66"/>
      <c r="T838" s="66"/>
      <c r="U838" s="66"/>
      <c r="V838" s="66"/>
      <c r="W838" s="66"/>
      <c r="X838" s="66"/>
      <c r="Y838" s="66"/>
    </row>
    <row r="839" spans="1:25" x14ac:dyDescent="0.2">
      <c r="A839" s="66" t="s">
        <v>20</v>
      </c>
      <c r="B839" s="66" t="s">
        <v>24</v>
      </c>
      <c r="C839" s="66" t="s">
        <v>9</v>
      </c>
      <c r="D839" s="66" t="s">
        <v>321</v>
      </c>
      <c r="E839" s="86">
        <f>+IF(ISNUMBER(DATA!H602),DATA!H602,"n/a")</f>
        <v>36508.76</v>
      </c>
      <c r="F839" s="77">
        <f>+IF(ISNUMBER(DATA!I602),DATA!I602,"n/a")</f>
        <v>0.18360046567555499</v>
      </c>
      <c r="G839" s="86">
        <f>+IF(ISNUMBER(DATA!R602),DATA!R602,"n/a")</f>
        <v>124655.48</v>
      </c>
      <c r="H839" s="77">
        <f>+IF(ISNUMBER(DATA!S602),DATA!S602,"n/a")</f>
        <v>0.26144361903547603</v>
      </c>
      <c r="I839" s="86">
        <f>+IF(ISNUMBER(DATA!AB602),DATA!AB602,"n/a")</f>
        <v>218162.79</v>
      </c>
      <c r="J839" s="77">
        <f>+IF(ISNUMBER(DATA!AC602),DATA!AC602,"n/a")</f>
        <v>0.29059556177103202</v>
      </c>
      <c r="K839" s="86">
        <f>+IF(ISNUMBER(DATA!AL602),DATA!AL602,"n/a")</f>
        <v>381347.8</v>
      </c>
      <c r="L839" s="77">
        <f>+IF(ISNUMBER(DATA!AM602),DATA!AM602,"n/a")</f>
        <v>0.39684814881846298</v>
      </c>
      <c r="R839" s="66"/>
      <c r="S839" s="66"/>
      <c r="T839" s="66"/>
      <c r="U839" s="66"/>
      <c r="V839" s="66"/>
      <c r="W839" s="66"/>
      <c r="X839" s="66"/>
      <c r="Y839" s="66"/>
    </row>
    <row r="840" spans="1:25" x14ac:dyDescent="0.2">
      <c r="A840" s="66" t="s">
        <v>20</v>
      </c>
      <c r="B840" s="66" t="s">
        <v>24</v>
      </c>
      <c r="C840" s="66" t="s">
        <v>9</v>
      </c>
      <c r="D840" s="66" t="s">
        <v>322</v>
      </c>
      <c r="E840" s="86">
        <f>+IF(ISNUMBER(DATA!H603),DATA!H603,"n/a")</f>
        <v>109482.94</v>
      </c>
      <c r="F840" s="77">
        <f>+IF(ISNUMBER(DATA!I603),DATA!I603,"n/a")</f>
        <v>0.118104192298136</v>
      </c>
      <c r="G840" s="86">
        <f>+IF(ISNUMBER(DATA!R603),DATA!R603,"n/a")</f>
        <v>389920.68</v>
      </c>
      <c r="H840" s="77">
        <f>+IF(ISNUMBER(DATA!S603),DATA!S603,"n/a")</f>
        <v>0.212567290183652</v>
      </c>
      <c r="I840" s="86">
        <f>+IF(ISNUMBER(DATA!AB603),DATA!AB603,"n/a")</f>
        <v>691514.84</v>
      </c>
      <c r="J840" s="77">
        <f>+IF(ISNUMBER(DATA!AC603),DATA!AC603,"n/a")</f>
        <v>0.270195122581118</v>
      </c>
      <c r="K840" s="86">
        <f>+IF(ISNUMBER(DATA!AL603),DATA!AL603,"n/a")</f>
        <v>1251153.32</v>
      </c>
      <c r="L840" s="77">
        <f>+IF(ISNUMBER(DATA!AM603),DATA!AM603,"n/a")</f>
        <v>0.42531239879286398</v>
      </c>
      <c r="R840" s="66"/>
      <c r="S840" s="66"/>
      <c r="T840" s="66"/>
      <c r="U840" s="66"/>
      <c r="V840" s="66"/>
      <c r="W840" s="66"/>
      <c r="X840" s="66"/>
      <c r="Y840" s="66"/>
    </row>
    <row r="841" spans="1:25" x14ac:dyDescent="0.2">
      <c r="A841" s="66" t="s">
        <v>20</v>
      </c>
      <c r="B841" s="66" t="s">
        <v>24</v>
      </c>
      <c r="C841" s="66" t="s">
        <v>9</v>
      </c>
      <c r="D841" s="66" t="s">
        <v>323</v>
      </c>
      <c r="E841" s="86">
        <f>+IF(ISNUMBER(DATA!H604),DATA!H604,"n/a")</f>
        <v>10025.620000000001</v>
      </c>
      <c r="F841" s="77">
        <f>+IF(ISNUMBER(DATA!I604),DATA!I604,"n/a")</f>
        <v>8.7889527174396506E-2</v>
      </c>
      <c r="G841" s="86">
        <f>+IF(ISNUMBER(DATA!R604),DATA!R604,"n/a")</f>
        <v>33861.1</v>
      </c>
      <c r="H841" s="77">
        <f>+IF(ISNUMBER(DATA!S604),DATA!S604,"n/a")</f>
        <v>7.4337214803035706E-2</v>
      </c>
      <c r="I841" s="86">
        <f>+IF(ISNUMBER(DATA!AB604),DATA!AB604,"n/a")</f>
        <v>60272.83</v>
      </c>
      <c r="J841" s="77">
        <f>+IF(ISNUMBER(DATA!AC604),DATA!AC604,"n/a")</f>
        <v>1.26777878456482E-2</v>
      </c>
      <c r="K841" s="86">
        <f>+IF(ISNUMBER(DATA!AL604),DATA!AL604,"n/a")</f>
        <v>107525.47</v>
      </c>
      <c r="L841" s="77">
        <f>+IF(ISNUMBER(DATA!AM604),DATA!AM604,"n/a")</f>
        <v>3.5410548960188602E-2</v>
      </c>
      <c r="R841" s="66"/>
      <c r="S841" s="66"/>
      <c r="T841" s="66"/>
      <c r="U841" s="66"/>
      <c r="V841" s="66"/>
      <c r="W841" s="66"/>
      <c r="X841" s="66"/>
      <c r="Y841" s="66"/>
    </row>
    <row r="842" spans="1:25" x14ac:dyDescent="0.2">
      <c r="A842" s="66" t="s">
        <v>20</v>
      </c>
      <c r="B842" s="66" t="s">
        <v>24</v>
      </c>
      <c r="C842" s="66" t="s">
        <v>9</v>
      </c>
      <c r="D842" s="66" t="s">
        <v>324</v>
      </c>
      <c r="E842" s="86">
        <f>+IF(ISNUMBER(DATA!H605),DATA!H605,"n/a")</f>
        <v>12848.36</v>
      </c>
      <c r="F842" s="77">
        <f>+IF(ISNUMBER(DATA!I605),DATA!I605,"n/a")</f>
        <v>3.9034682309976101E-2</v>
      </c>
      <c r="G842" s="86">
        <f>+IF(ISNUMBER(DATA!R605),DATA!R605,"n/a")</f>
        <v>41902.71</v>
      </c>
      <c r="H842" s="77">
        <f>+IF(ISNUMBER(DATA!S605),DATA!S605,"n/a")</f>
        <v>6.5421280756964795E-2</v>
      </c>
      <c r="I842" s="86">
        <f>+IF(ISNUMBER(DATA!AB605),DATA!AB605,"n/a")</f>
        <v>83267.19</v>
      </c>
      <c r="J842" s="77">
        <f>+IF(ISNUMBER(DATA!AC605),DATA!AC605,"n/a")</f>
        <v>9.1528836892009593E-2</v>
      </c>
      <c r="K842" s="86">
        <f>+IF(ISNUMBER(DATA!AL605),DATA!AL605,"n/a")</f>
        <v>156442.21</v>
      </c>
      <c r="L842" s="77">
        <f>+IF(ISNUMBER(DATA!AM605),DATA!AM605,"n/a")</f>
        <v>0.23259360377733701</v>
      </c>
      <c r="R842" s="66"/>
      <c r="S842" s="66"/>
      <c r="T842" s="66"/>
      <c r="U842" s="66"/>
      <c r="V842" s="66"/>
      <c r="W842" s="66"/>
      <c r="X842" s="66"/>
      <c r="Y842" s="66"/>
    </row>
    <row r="843" spans="1:25" x14ac:dyDescent="0.2">
      <c r="A843" s="66" t="s">
        <v>20</v>
      </c>
      <c r="B843" s="66" t="s">
        <v>24</v>
      </c>
      <c r="C843" s="66" t="s">
        <v>9</v>
      </c>
      <c r="D843" s="66" t="s">
        <v>325</v>
      </c>
      <c r="E843" s="86">
        <f>+IF(ISNUMBER(DATA!H606),DATA!H606,"n/a")</f>
        <v>22375.79</v>
      </c>
      <c r="F843" s="77">
        <f>+IF(ISNUMBER(DATA!I606),DATA!I606,"n/a")</f>
        <v>1.10107039097058E-2</v>
      </c>
      <c r="G843" s="86">
        <f>+IF(ISNUMBER(DATA!R606),DATA!R606,"n/a")</f>
        <v>72101.56</v>
      </c>
      <c r="H843" s="77">
        <f>+IF(ISNUMBER(DATA!S606),DATA!S606,"n/a")</f>
        <v>3.9547442031571097E-3</v>
      </c>
      <c r="I843" s="86">
        <f>+IF(ISNUMBER(DATA!AB606),DATA!AB606,"n/a")</f>
        <v>135780.37</v>
      </c>
      <c r="J843" s="77">
        <f>+IF(ISNUMBER(DATA!AC606),DATA!AC606,"n/a")</f>
        <v>-2.12368251540733E-2</v>
      </c>
      <c r="K843" s="86">
        <f>+IF(ISNUMBER(DATA!AL606),DATA!AL606,"n/a")</f>
        <v>244208.89</v>
      </c>
      <c r="L843" s="77">
        <f>+IF(ISNUMBER(DATA!AM606),DATA!AM606,"n/a")</f>
        <v>2.63499667141858E-2</v>
      </c>
      <c r="R843" s="66"/>
      <c r="S843" s="66"/>
      <c r="T843" s="66"/>
      <c r="U843" s="66"/>
      <c r="V843" s="66"/>
      <c r="W843" s="66"/>
      <c r="X843" s="66"/>
      <c r="Y843" s="66"/>
    </row>
    <row r="844" spans="1:25" x14ac:dyDescent="0.2">
      <c r="A844" s="66" t="s">
        <v>20</v>
      </c>
      <c r="B844" s="66" t="s">
        <v>24</v>
      </c>
      <c r="C844" s="66" t="s">
        <v>9</v>
      </c>
      <c r="D844" s="66" t="s">
        <v>326</v>
      </c>
      <c r="E844" s="86">
        <f>+IF(ISNUMBER(DATA!H607),DATA!H607,"n/a")</f>
        <v>17242.13</v>
      </c>
      <c r="F844" s="77">
        <f>+IF(ISNUMBER(DATA!I607),DATA!I607,"n/a")</f>
        <v>0.11277167248799</v>
      </c>
      <c r="G844" s="86">
        <f>+IF(ISNUMBER(DATA!R607),DATA!R607,"n/a")</f>
        <v>59529.8</v>
      </c>
      <c r="H844" s="77">
        <f>+IF(ISNUMBER(DATA!S607),DATA!S607,"n/a")</f>
        <v>0.16172300121695399</v>
      </c>
      <c r="I844" s="86">
        <f>+IF(ISNUMBER(DATA!AB607),DATA!AB607,"n/a")</f>
        <v>111914.46</v>
      </c>
      <c r="J844" s="77">
        <f>+IF(ISNUMBER(DATA!AC607),DATA!AC607,"n/a")</f>
        <v>0.16411167287758099</v>
      </c>
      <c r="K844" s="86">
        <f>+IF(ISNUMBER(DATA!AL607),DATA!AL607,"n/a")</f>
        <v>198201.29</v>
      </c>
      <c r="L844" s="77">
        <f>+IF(ISNUMBER(DATA!AM607),DATA!AM607,"n/a")</f>
        <v>9.6746706336692204E-2</v>
      </c>
      <c r="R844" s="66"/>
      <c r="S844" s="66"/>
      <c r="T844" s="66"/>
      <c r="U844" s="66"/>
      <c r="V844" s="66"/>
      <c r="W844" s="66"/>
      <c r="X844" s="66"/>
      <c r="Y844" s="66"/>
    </row>
    <row r="845" spans="1:25" x14ac:dyDescent="0.2">
      <c r="A845" s="66" t="s">
        <v>20</v>
      </c>
      <c r="B845" s="66" t="s">
        <v>24</v>
      </c>
      <c r="C845" s="66" t="s">
        <v>9</v>
      </c>
      <c r="D845" s="66" t="s">
        <v>327</v>
      </c>
      <c r="E845" s="86">
        <f>+IF(ISNUMBER(DATA!H608),DATA!H608,"n/a")</f>
        <v>243691.62</v>
      </c>
      <c r="F845" s="77">
        <f>+IF(ISNUMBER(DATA!I608),DATA!I608,"n/a")</f>
        <v>9.3623788019430595E-2</v>
      </c>
      <c r="G845" s="86">
        <f>+IF(ISNUMBER(DATA!R608),DATA!R608,"n/a")</f>
        <v>837184.95</v>
      </c>
      <c r="H845" s="77">
        <f>+IF(ISNUMBER(DATA!S608),DATA!S608,"n/a")</f>
        <v>0.161029682093763</v>
      </c>
      <c r="I845" s="86">
        <f>+IF(ISNUMBER(DATA!AB608),DATA!AB608,"n/a")</f>
        <v>1514567.78</v>
      </c>
      <c r="J845" s="77">
        <f>+IF(ISNUMBER(DATA!AC608),DATA!AC608,"n/a")</f>
        <v>0.18284024509227401</v>
      </c>
      <c r="K845" s="86">
        <f>+IF(ISNUMBER(DATA!AL608),DATA!AL608,"n/a")</f>
        <v>2732145.33</v>
      </c>
      <c r="L845" s="77">
        <f>+IF(ISNUMBER(DATA!AM608),DATA!AM608,"n/a")</f>
        <v>0.25966646571629098</v>
      </c>
      <c r="R845" s="66"/>
      <c r="S845" s="66"/>
      <c r="T845" s="66"/>
      <c r="U845" s="66"/>
      <c r="V845" s="66"/>
      <c r="W845" s="66"/>
      <c r="X845" s="66"/>
      <c r="Y845" s="66"/>
    </row>
    <row r="846" spans="1:25" x14ac:dyDescent="0.2">
      <c r="E846" s="80"/>
      <c r="F846" s="77"/>
      <c r="G846" s="81"/>
      <c r="H846" s="77"/>
      <c r="I846" s="81"/>
      <c r="J846" s="82"/>
      <c r="K846" s="81"/>
      <c r="L846" s="77"/>
      <c r="R846" s="66"/>
      <c r="S846" s="66"/>
      <c r="T846" s="66"/>
      <c r="U846" s="66"/>
      <c r="V846" s="66"/>
      <c r="W846" s="66"/>
      <c r="X846" s="66"/>
      <c r="Y846" s="66"/>
    </row>
    <row r="847" spans="1:25" x14ac:dyDescent="0.2">
      <c r="A847" s="66" t="s">
        <v>20</v>
      </c>
      <c r="B847" s="66" t="s">
        <v>24</v>
      </c>
      <c r="C847" s="66" t="s">
        <v>25</v>
      </c>
      <c r="D847" s="66" t="s">
        <v>319</v>
      </c>
      <c r="E847" s="86">
        <f>+IF(ISNUMBER(DATA!J600),DATA!J600,"n/a")</f>
        <v>47747.39</v>
      </c>
      <c r="F847" s="77">
        <f>+IF(ISNUMBER(DATA!K600),DATA!K600,"n/a")</f>
        <v>6.0396372291205903E-2</v>
      </c>
      <c r="G847" s="86">
        <f>+IF(ISNUMBER(DATA!T600),DATA!T600,"n/a")</f>
        <v>165207.59</v>
      </c>
      <c r="H847" s="77">
        <f>+IF(ISNUMBER(DATA!U600),DATA!U600,"n/a")</f>
        <v>0.19781524766157699</v>
      </c>
      <c r="I847" s="86">
        <f>+IF(ISNUMBER(DATA!AD600),DATA!AD600,"n/a")</f>
        <v>303806.67</v>
      </c>
      <c r="J847" s="77">
        <f>+IF(ISNUMBER(DATA!AE600),DATA!AE600,"n/a")</f>
        <v>0.21506974159217601</v>
      </c>
      <c r="K847" s="86">
        <f>+IF(ISNUMBER(DATA!AN600),DATA!AN600,"n/a")</f>
        <v>538367.71</v>
      </c>
      <c r="L847" s="77">
        <f>+IF(ISNUMBER(DATA!AO600),DATA!AO600,"n/a")</f>
        <v>0.14132293027730999</v>
      </c>
      <c r="R847" s="66"/>
      <c r="S847" s="66"/>
      <c r="T847" s="66"/>
      <c r="U847" s="66"/>
      <c r="V847" s="66"/>
      <c r="W847" s="66"/>
      <c r="X847" s="66"/>
      <c r="Y847" s="66"/>
    </row>
    <row r="848" spans="1:25" x14ac:dyDescent="0.2">
      <c r="A848" s="66" t="s">
        <v>20</v>
      </c>
      <c r="B848" s="66" t="s">
        <v>24</v>
      </c>
      <c r="C848" s="66" t="s">
        <v>25</v>
      </c>
      <c r="D848" s="66" t="s">
        <v>320</v>
      </c>
      <c r="E848" s="86">
        <f>+IF(ISNUMBER(DATA!J601),DATA!J601,"n/a")</f>
        <v>85987.9</v>
      </c>
      <c r="F848" s="77">
        <f>+IF(ISNUMBER(DATA!K601),DATA!K601,"n/a")</f>
        <v>1.2040590798176E-3</v>
      </c>
      <c r="G848" s="86">
        <f>+IF(ISNUMBER(DATA!T601),DATA!T601,"n/a")</f>
        <v>270145.42</v>
      </c>
      <c r="H848" s="77">
        <f>+IF(ISNUMBER(DATA!U601),DATA!U601,"n/a")</f>
        <v>6.9633198477522795E-4</v>
      </c>
      <c r="I848" s="86">
        <f>+IF(ISNUMBER(DATA!AD601),DATA!AD601,"n/a")</f>
        <v>493549.45</v>
      </c>
      <c r="J848" s="77">
        <f>+IF(ISNUMBER(DATA!AE601),DATA!AE601,"n/a")</f>
        <v>-2.02577299726453E-2</v>
      </c>
      <c r="K848" s="86">
        <f>+IF(ISNUMBER(DATA!AN601),DATA!AN601,"n/a")</f>
        <v>918557.96</v>
      </c>
      <c r="L848" s="77">
        <f>+IF(ISNUMBER(DATA!AO601),DATA!AO601,"n/a")</f>
        <v>-3.3134357887308098E-2</v>
      </c>
      <c r="R848" s="66"/>
      <c r="S848" s="66"/>
      <c r="T848" s="66"/>
      <c r="U848" s="66"/>
      <c r="V848" s="66"/>
      <c r="W848" s="66"/>
      <c r="X848" s="66"/>
      <c r="Y848" s="66"/>
    </row>
    <row r="849" spans="1:25" x14ac:dyDescent="0.2">
      <c r="A849" s="66" t="s">
        <v>20</v>
      </c>
      <c r="B849" s="66" t="s">
        <v>24</v>
      </c>
      <c r="C849" s="66" t="s">
        <v>25</v>
      </c>
      <c r="D849" s="66" t="s">
        <v>321</v>
      </c>
      <c r="E849" s="86">
        <f>+IF(ISNUMBER(DATA!J602),DATA!J602,"n/a")</f>
        <v>96672.97</v>
      </c>
      <c r="F849" s="77">
        <f>+IF(ISNUMBER(DATA!K602),DATA!K602,"n/a")</f>
        <v>0.103640119573513</v>
      </c>
      <c r="G849" s="86">
        <f>+IF(ISNUMBER(DATA!T602),DATA!T602,"n/a")</f>
        <v>321842.57</v>
      </c>
      <c r="H849" s="77">
        <f>+IF(ISNUMBER(DATA!U602),DATA!U602,"n/a")</f>
        <v>0.158504245601227</v>
      </c>
      <c r="I849" s="86">
        <f>+IF(ISNUMBER(DATA!AD602),DATA!AD602,"n/a")</f>
        <v>576543.72</v>
      </c>
      <c r="J849" s="77">
        <f>+IF(ISNUMBER(DATA!AE602),DATA!AE602,"n/a")</f>
        <v>0.148521080974995</v>
      </c>
      <c r="K849" s="86">
        <f>+IF(ISNUMBER(DATA!AN602),DATA!AN602,"n/a")</f>
        <v>1022605.86</v>
      </c>
      <c r="L849" s="77">
        <f>+IF(ISNUMBER(DATA!AO602),DATA!AO602,"n/a")</f>
        <v>0.17212335714975199</v>
      </c>
      <c r="R849" s="66"/>
      <c r="S849" s="66"/>
      <c r="T849" s="66"/>
      <c r="U849" s="66"/>
      <c r="V849" s="66"/>
      <c r="W849" s="66"/>
      <c r="X849" s="66"/>
      <c r="Y849" s="66"/>
    </row>
    <row r="850" spans="1:25" x14ac:dyDescent="0.2">
      <c r="A850" s="66" t="s">
        <v>20</v>
      </c>
      <c r="B850" s="66" t="s">
        <v>24</v>
      </c>
      <c r="C850" s="66" t="s">
        <v>25</v>
      </c>
      <c r="D850" s="66" t="s">
        <v>322</v>
      </c>
      <c r="E850" s="86">
        <f>+IF(ISNUMBER(DATA!J603),DATA!J603,"n/a")</f>
        <v>238831.88</v>
      </c>
      <c r="F850" s="77">
        <f>+IF(ISNUMBER(DATA!K603),DATA!K603,"n/a")</f>
        <v>8.00302784148086E-2</v>
      </c>
      <c r="G850" s="86">
        <f>+IF(ISNUMBER(DATA!T603),DATA!T603,"n/a")</f>
        <v>848203.68</v>
      </c>
      <c r="H850" s="77">
        <f>+IF(ISNUMBER(DATA!U603),DATA!U603,"n/a")</f>
        <v>0.17780683293574101</v>
      </c>
      <c r="I850" s="86">
        <f>+IF(ISNUMBER(DATA!AD603),DATA!AD603,"n/a")</f>
        <v>1488257.69</v>
      </c>
      <c r="J850" s="77">
        <f>+IF(ISNUMBER(DATA!AE603),DATA!AE603,"n/a")</f>
        <v>0.14963916502724001</v>
      </c>
      <c r="K850" s="86">
        <f>+IF(ISNUMBER(DATA!AN603),DATA!AN603,"n/a")</f>
        <v>2692035.87</v>
      </c>
      <c r="L850" s="77">
        <f>+IF(ISNUMBER(DATA!AO603),DATA!AO603,"n/a")</f>
        <v>0.19759977777257301</v>
      </c>
      <c r="R850" s="66"/>
      <c r="S850" s="66"/>
      <c r="T850" s="66"/>
      <c r="U850" s="66"/>
      <c r="V850" s="66"/>
      <c r="W850" s="66"/>
      <c r="X850" s="66"/>
      <c r="Y850" s="66"/>
    </row>
    <row r="851" spans="1:25" x14ac:dyDescent="0.2">
      <c r="A851" s="66" t="s">
        <v>20</v>
      </c>
      <c r="B851" s="66" t="s">
        <v>24</v>
      </c>
      <c r="C851" s="66" t="s">
        <v>25</v>
      </c>
      <c r="D851" s="66" t="s">
        <v>323</v>
      </c>
      <c r="E851" s="86">
        <f>+IF(ISNUMBER(DATA!J604),DATA!J604,"n/a")</f>
        <v>33313.870000000003</v>
      </c>
      <c r="F851" s="77">
        <f>+IF(ISNUMBER(DATA!K604),DATA!K604,"n/a")</f>
        <v>5.6695885518350697E-2</v>
      </c>
      <c r="G851" s="86">
        <f>+IF(ISNUMBER(DATA!T604),DATA!T604,"n/a")</f>
        <v>113379.54</v>
      </c>
      <c r="H851" s="77">
        <f>+IF(ISNUMBER(DATA!U604),DATA!U604,"n/a")</f>
        <v>5.2751729438179601E-2</v>
      </c>
      <c r="I851" s="86">
        <f>+IF(ISNUMBER(DATA!AD604),DATA!AD604,"n/a")</f>
        <v>201007.08</v>
      </c>
      <c r="J851" s="77">
        <f>+IF(ISNUMBER(DATA!AE604),DATA!AE604,"n/a")</f>
        <v>-3.30010092594626E-3</v>
      </c>
      <c r="K851" s="86">
        <f>+IF(ISNUMBER(DATA!AN604),DATA!AN604,"n/a")</f>
        <v>359553.07</v>
      </c>
      <c r="L851" s="77">
        <f>+IF(ISNUMBER(DATA!AO604),DATA!AO604,"n/a")</f>
        <v>2.1485153718637E-2</v>
      </c>
      <c r="R851" s="66"/>
      <c r="S851" s="66"/>
      <c r="T851" s="66"/>
      <c r="U851" s="66"/>
      <c r="V851" s="66"/>
      <c r="W851" s="66"/>
      <c r="X851" s="66"/>
      <c r="Y851" s="66"/>
    </row>
    <row r="852" spans="1:25" x14ac:dyDescent="0.2">
      <c r="A852" s="66" t="s">
        <v>20</v>
      </c>
      <c r="B852" s="66" t="s">
        <v>24</v>
      </c>
      <c r="C852" s="66" t="s">
        <v>25</v>
      </c>
      <c r="D852" s="66" t="s">
        <v>324</v>
      </c>
      <c r="E852" s="86">
        <f>+IF(ISNUMBER(DATA!J605),DATA!J605,"n/a")</f>
        <v>42402</v>
      </c>
      <c r="F852" s="77">
        <f>+IF(ISNUMBER(DATA!K605),DATA!K605,"n/a")</f>
        <v>0.160071669349206</v>
      </c>
      <c r="G852" s="86">
        <f>+IF(ISNUMBER(DATA!T605),DATA!T605,"n/a")</f>
        <v>128667.12</v>
      </c>
      <c r="H852" s="77">
        <f>+IF(ISNUMBER(DATA!U605),DATA!U605,"n/a")</f>
        <v>0.10741341527934201</v>
      </c>
      <c r="I852" s="86">
        <f>+IF(ISNUMBER(DATA!AD605),DATA!AD605,"n/a")</f>
        <v>244957.95</v>
      </c>
      <c r="J852" s="77">
        <f>+IF(ISNUMBER(DATA!AE605),DATA!AE605,"n/a")</f>
        <v>9.9328549490797904E-2</v>
      </c>
      <c r="K852" s="86">
        <f>+IF(ISNUMBER(DATA!AN605),DATA!AN605,"n/a")</f>
        <v>455453.78</v>
      </c>
      <c r="L852" s="77">
        <f>+IF(ISNUMBER(DATA!AO605),DATA!AO605,"n/a")</f>
        <v>0.215015390111674</v>
      </c>
      <c r="R852" s="66"/>
      <c r="S852" s="66"/>
      <c r="T852" s="66"/>
      <c r="U852" s="66"/>
      <c r="V852" s="66"/>
      <c r="W852" s="66"/>
      <c r="X852" s="66"/>
      <c r="Y852" s="66"/>
    </row>
    <row r="853" spans="1:25" x14ac:dyDescent="0.2">
      <c r="A853" s="66" t="s">
        <v>20</v>
      </c>
      <c r="B853" s="66" t="s">
        <v>24</v>
      </c>
      <c r="C853" s="66" t="s">
        <v>25</v>
      </c>
      <c r="D853" s="66" t="s">
        <v>325</v>
      </c>
      <c r="E853" s="86">
        <f>+IF(ISNUMBER(DATA!J606),DATA!J606,"n/a")</f>
        <v>97941.5</v>
      </c>
      <c r="F853" s="77">
        <f>+IF(ISNUMBER(DATA!K606),DATA!K606,"n/a")</f>
        <v>-2.64751175960087E-2</v>
      </c>
      <c r="G853" s="86">
        <f>+IF(ISNUMBER(DATA!T606),DATA!T606,"n/a")</f>
        <v>315916.94</v>
      </c>
      <c r="H853" s="77">
        <f>+IF(ISNUMBER(DATA!U606),DATA!U606,"n/a")</f>
        <v>-2.76219956546668E-2</v>
      </c>
      <c r="I853" s="86">
        <f>+IF(ISNUMBER(DATA!AD606),DATA!AD606,"n/a")</f>
        <v>598354.18999999994</v>
      </c>
      <c r="J853" s="77">
        <f>+IF(ISNUMBER(DATA!AE606),DATA!AE606,"n/a")</f>
        <v>-4.1062525731148297E-2</v>
      </c>
      <c r="K853" s="86">
        <f>+IF(ISNUMBER(DATA!AN606),DATA!AN606,"n/a")</f>
        <v>1084710.69</v>
      </c>
      <c r="L853" s="77">
        <f>+IF(ISNUMBER(DATA!AO606),DATA!AO606,"n/a")</f>
        <v>8.6119567346835402E-3</v>
      </c>
      <c r="R853" s="66"/>
      <c r="S853" s="66"/>
      <c r="T853" s="66"/>
      <c r="U853" s="66"/>
      <c r="V853" s="66"/>
      <c r="W853" s="66"/>
      <c r="X853" s="66"/>
      <c r="Y853" s="66"/>
    </row>
    <row r="854" spans="1:25" x14ac:dyDescent="0.2">
      <c r="A854" s="66" t="s">
        <v>20</v>
      </c>
      <c r="B854" s="66" t="s">
        <v>24</v>
      </c>
      <c r="C854" s="66" t="s">
        <v>25</v>
      </c>
      <c r="D854" s="66" t="s">
        <v>326</v>
      </c>
      <c r="E854" s="86">
        <f>+IF(ISNUMBER(DATA!J607),DATA!J607,"n/a")</f>
        <v>60091.87</v>
      </c>
      <c r="F854" s="77">
        <f>+IF(ISNUMBER(DATA!K607),DATA!K607,"n/a")</f>
        <v>0.15336758844272999</v>
      </c>
      <c r="G854" s="86">
        <f>+IF(ISNUMBER(DATA!T607),DATA!T607,"n/a")</f>
        <v>205779.73</v>
      </c>
      <c r="H854" s="77">
        <f>+IF(ISNUMBER(DATA!U607),DATA!U607,"n/a")</f>
        <v>0.21916321143818099</v>
      </c>
      <c r="I854" s="86">
        <f>+IF(ISNUMBER(DATA!AD607),DATA!AD607,"n/a")</f>
        <v>383674.52</v>
      </c>
      <c r="J854" s="77">
        <f>+IF(ISNUMBER(DATA!AE607),DATA!AE607,"n/a")</f>
        <v>0.229387865171189</v>
      </c>
      <c r="K854" s="86">
        <f>+IF(ISNUMBER(DATA!AN607),DATA!AN607,"n/a")</f>
        <v>677553.97</v>
      </c>
      <c r="L854" s="77">
        <f>+IF(ISNUMBER(DATA!AO607),DATA!AO607,"n/a")</f>
        <v>0.17403336882876899</v>
      </c>
      <c r="R854" s="66"/>
      <c r="S854" s="66"/>
      <c r="T854" s="66"/>
      <c r="U854" s="66"/>
      <c r="V854" s="66"/>
      <c r="W854" s="66"/>
      <c r="X854" s="66"/>
      <c r="Y854" s="66"/>
    </row>
    <row r="855" spans="1:25" x14ac:dyDescent="0.2">
      <c r="A855" s="66" t="s">
        <v>20</v>
      </c>
      <c r="B855" s="66" t="s">
        <v>24</v>
      </c>
      <c r="C855" s="66" t="s">
        <v>25</v>
      </c>
      <c r="D855" s="66" t="s">
        <v>327</v>
      </c>
      <c r="E855" s="86">
        <f>+IF(ISNUMBER(DATA!J608),DATA!J608,"n/a")</f>
        <v>702989.3</v>
      </c>
      <c r="F855" s="77">
        <f>+IF(ISNUMBER(DATA!K608),DATA!K608,"n/a")</f>
        <v>6.4449281596333702E-2</v>
      </c>
      <c r="G855" s="86">
        <f>+IF(ISNUMBER(DATA!T608),DATA!T608,"n/a")</f>
        <v>2369142.41</v>
      </c>
      <c r="H855" s="77">
        <f>+IF(ISNUMBER(DATA!U608),DATA!U608,"n/a")</f>
        <v>0.11572564421253299</v>
      </c>
      <c r="I855" s="86">
        <f>+IF(ISNUMBER(DATA!AD608),DATA!AD608,"n/a")</f>
        <v>4290150.53</v>
      </c>
      <c r="J855" s="77">
        <f>+IF(ISNUMBER(DATA!AE608),DATA!AE608,"n/a")</f>
        <v>9.69790160749293E-2</v>
      </c>
      <c r="K855" s="86">
        <f>+IF(ISNUMBER(DATA!AN608),DATA!AN608,"n/a")</f>
        <v>7748838.5099999998</v>
      </c>
      <c r="L855" s="77">
        <f>+IF(ISNUMBER(DATA!AO608),DATA!AO608,"n/a")</f>
        <v>0.119539788156466</v>
      </c>
      <c r="R855" s="66"/>
      <c r="S855" s="66"/>
      <c r="T855" s="66"/>
      <c r="U855" s="66"/>
      <c r="V855" s="66"/>
      <c r="W855" s="66"/>
      <c r="X855" s="66"/>
      <c r="Y855" s="66"/>
    </row>
    <row r="856" spans="1:25" x14ac:dyDescent="0.2">
      <c r="E856" s="80"/>
      <c r="F856" s="77"/>
      <c r="G856" s="81"/>
      <c r="H856" s="77"/>
      <c r="I856" s="81"/>
      <c r="J856" s="82"/>
      <c r="K856" s="81"/>
      <c r="L856" s="77"/>
      <c r="R856" s="66"/>
      <c r="S856" s="66"/>
      <c r="T856" s="66"/>
      <c r="U856" s="66"/>
      <c r="V856" s="66"/>
      <c r="W856" s="66"/>
      <c r="X856" s="66"/>
      <c r="Y856" s="66"/>
    </row>
    <row r="857" spans="1:25" x14ac:dyDescent="0.2">
      <c r="A857" s="66" t="s">
        <v>20</v>
      </c>
      <c r="B857" s="66" t="s">
        <v>24</v>
      </c>
      <c r="C857" s="66" t="s">
        <v>10</v>
      </c>
      <c r="D857" s="66" t="s">
        <v>319</v>
      </c>
      <c r="E857" s="87">
        <f>+IF(ISNUMBER(DATA!L600),DATA!L600,"n/a")</f>
        <v>16.272487280766299</v>
      </c>
      <c r="F857" s="77">
        <f>+IF(ISNUMBER(DATA!M600),DATA!M600,"n/a")</f>
        <v>0.111954753570813</v>
      </c>
      <c r="G857" s="87">
        <f>+IF(ISNUMBER(DATA!V600),DATA!V600,"n/a")</f>
        <v>16.474923627921299</v>
      </c>
      <c r="H857" s="77">
        <f>+IF(ISNUMBER(DATA!W600),DATA!W600,"n/a")</f>
        <v>9.0469699518000907E-2</v>
      </c>
      <c r="I857" s="87">
        <f>+IF(ISNUMBER(DATA!AF600),DATA!AF600,"n/a")</f>
        <v>16.117981535528401</v>
      </c>
      <c r="J857" s="77">
        <f>+IF(ISNUMBER(DATA!AG600),DATA!AG600,"n/a")</f>
        <v>4.7291931593445802E-2</v>
      </c>
      <c r="K857" s="87">
        <f>+IF(ISNUMBER(DATA!AP600),DATA!AP600,"n/a")</f>
        <v>15.7136711702186</v>
      </c>
      <c r="L857" s="77">
        <f>+IF(ISNUMBER(DATA!AQ600),DATA!AQ600,"n/a")</f>
        <v>2.3275289254590301E-2</v>
      </c>
      <c r="R857" s="66"/>
      <c r="S857" s="66"/>
      <c r="T857" s="66"/>
      <c r="U857" s="66"/>
      <c r="V857" s="66"/>
      <c r="W857" s="66"/>
      <c r="X857" s="66"/>
      <c r="Y857" s="66"/>
    </row>
    <row r="858" spans="1:25" x14ac:dyDescent="0.2">
      <c r="A858" s="66" t="s">
        <v>20</v>
      </c>
      <c r="B858" s="66" t="s">
        <v>24</v>
      </c>
      <c r="C858" s="66" t="s">
        <v>10</v>
      </c>
      <c r="D858" s="66" t="s">
        <v>320</v>
      </c>
      <c r="E858" s="87">
        <f>+IF(ISNUMBER(DATA!L601),DATA!L601,"n/a")</f>
        <v>9.9520687000347205</v>
      </c>
      <c r="F858" s="77">
        <f>+IF(ISNUMBER(DATA!M601),DATA!M601,"n/a")</f>
        <v>-7.9195443510645794E-2</v>
      </c>
      <c r="G858" s="87">
        <f>+IF(ISNUMBER(DATA!V601),DATA!V601,"n/a")</f>
        <v>10.5280790766595</v>
      </c>
      <c r="H858" s="77">
        <f>+IF(ISNUMBER(DATA!W601),DATA!W601,"n/a")</f>
        <v>-5.3179288720547002E-2</v>
      </c>
      <c r="I858" s="87">
        <f>+IF(ISNUMBER(DATA!AF601),DATA!AF601,"n/a")</f>
        <v>10.7296564634911</v>
      </c>
      <c r="J858" s="77">
        <f>+IF(ISNUMBER(DATA!AG601),DATA!AG601,"n/a")</f>
        <v>-4.4416149942570003E-2</v>
      </c>
      <c r="K858" s="87">
        <f>+IF(ISNUMBER(DATA!AP601),DATA!AP601,"n/a")</f>
        <v>11.0652753701184</v>
      </c>
      <c r="L858" s="77">
        <f>+IF(ISNUMBER(DATA!AQ601),DATA!AQ601,"n/a")</f>
        <v>-4.6839650604705799E-3</v>
      </c>
      <c r="R858" s="66"/>
      <c r="S858" s="66"/>
      <c r="T858" s="66"/>
      <c r="U858" s="66"/>
      <c r="V858" s="66"/>
      <c r="W858" s="66"/>
      <c r="X858" s="66"/>
      <c r="Y858" s="66"/>
    </row>
    <row r="859" spans="1:25" x14ac:dyDescent="0.2">
      <c r="A859" s="66" t="s">
        <v>20</v>
      </c>
      <c r="B859" s="66" t="s">
        <v>24</v>
      </c>
      <c r="C859" s="66" t="s">
        <v>10</v>
      </c>
      <c r="D859" s="66" t="s">
        <v>321</v>
      </c>
      <c r="E859" s="87">
        <f>+IF(ISNUMBER(DATA!L602),DATA!L602,"n/a")</f>
        <v>9.1163016766387006</v>
      </c>
      <c r="F859" s="77">
        <f>+IF(ISNUMBER(DATA!M602),DATA!M602,"n/a")</f>
        <v>-4.0018565770339999E-2</v>
      </c>
      <c r="G859" s="87">
        <f>+IF(ISNUMBER(DATA!V602),DATA!V602,"n/a")</f>
        <v>8.9708198147405902</v>
      </c>
      <c r="H859" s="77">
        <f>+IF(ISNUMBER(DATA!W602),DATA!W602,"n/a")</f>
        <v>-4.1750763211498197E-2</v>
      </c>
      <c r="I859" s="87">
        <f>+IF(ISNUMBER(DATA!AF602),DATA!AF602,"n/a")</f>
        <v>9.1862932262646595</v>
      </c>
      <c r="J859" s="77">
        <f>+IF(ISNUMBER(DATA!AG602),DATA!AG602,"n/a")</f>
        <v>-5.53573628957445E-2</v>
      </c>
      <c r="K859" s="87">
        <f>+IF(ISNUMBER(DATA!AP602),DATA!AP602,"n/a")</f>
        <v>9.2493869375934494</v>
      </c>
      <c r="L859" s="77">
        <f>+IF(ISNUMBER(DATA!AQ602),DATA!AQ602,"n/a")</f>
        <v>-0.11144258031017799</v>
      </c>
      <c r="R859" s="66"/>
      <c r="S859" s="66"/>
      <c r="T859" s="66"/>
      <c r="U859" s="66"/>
      <c r="V859" s="66"/>
      <c r="W859" s="66"/>
      <c r="X859" s="66"/>
      <c r="Y859" s="66"/>
    </row>
    <row r="860" spans="1:25" x14ac:dyDescent="0.2">
      <c r="A860" s="66" t="s">
        <v>20</v>
      </c>
      <c r="B860" s="66" t="s">
        <v>24</v>
      </c>
      <c r="C860" s="66" t="s">
        <v>10</v>
      </c>
      <c r="D860" s="66" t="s">
        <v>322</v>
      </c>
      <c r="E860" s="87">
        <f>+IF(ISNUMBER(DATA!L603),DATA!L603,"n/a")</f>
        <v>7.2926619434954896</v>
      </c>
      <c r="F860" s="77">
        <f>+IF(ISNUMBER(DATA!M603),DATA!M603,"n/a")</f>
        <v>-4.0152981726540603E-2</v>
      </c>
      <c r="G860" s="87">
        <f>+IF(ISNUMBER(DATA!V603),DATA!V603,"n/a")</f>
        <v>7.7334825636844897</v>
      </c>
      <c r="H860" s="77">
        <f>+IF(ISNUMBER(DATA!W603),DATA!W603,"n/a")</f>
        <v>1.9731512698848801E-2</v>
      </c>
      <c r="I860" s="87">
        <f>+IF(ISNUMBER(DATA!AF603),DATA!AF603,"n/a")</f>
        <v>7.50641916809768</v>
      </c>
      <c r="J860" s="77">
        <f>+IF(ISNUMBER(DATA!AG603),DATA!AG603,"n/a")</f>
        <v>-5.71129219426421E-2</v>
      </c>
      <c r="K860" s="87">
        <f>+IF(ISNUMBER(DATA!AP603),DATA!AP603,"n/a")</f>
        <v>7.3286375645792097</v>
      </c>
      <c r="L860" s="77">
        <f>+IF(ISNUMBER(DATA!AQ603),DATA!AQ603,"n/a")</f>
        <v>-0.13415842173794801</v>
      </c>
      <c r="R860" s="66"/>
      <c r="S860" s="66"/>
      <c r="T860" s="66"/>
      <c r="U860" s="66"/>
      <c r="V860" s="66"/>
      <c r="W860" s="66"/>
      <c r="X860" s="66"/>
      <c r="Y860" s="66"/>
    </row>
    <row r="861" spans="1:25" x14ac:dyDescent="0.2">
      <c r="A861" s="66" t="s">
        <v>20</v>
      </c>
      <c r="B861" s="66" t="s">
        <v>24</v>
      </c>
      <c r="C861" s="66" t="s">
        <v>10</v>
      </c>
      <c r="D861" s="66" t="s">
        <v>323</v>
      </c>
      <c r="E861" s="87">
        <f>+IF(ISNUMBER(DATA!L604),DATA!L604,"n/a")</f>
        <v>12.271556272829001</v>
      </c>
      <c r="F861" s="77">
        <f>+IF(ISNUMBER(DATA!M604),DATA!M604,"n/a")</f>
        <v>-2.6387376638379399E-2</v>
      </c>
      <c r="G861" s="87">
        <f>+IF(ISNUMBER(DATA!V604),DATA!V604,"n/a")</f>
        <v>12.5437702850764</v>
      </c>
      <c r="H861" s="77">
        <f>+IF(ISNUMBER(DATA!W604),DATA!W604,"n/a")</f>
        <v>-4.5688842662568296E-3</v>
      </c>
      <c r="I861" s="87">
        <f>+IF(ISNUMBER(DATA!AF604),DATA!AF604,"n/a")</f>
        <v>12.6279801363234</v>
      </c>
      <c r="J861" s="77">
        <f>+IF(ISNUMBER(DATA!AG604),DATA!AG604,"n/a")</f>
        <v>3.8762479668890499E-3</v>
      </c>
      <c r="K861" s="87">
        <f>+IF(ISNUMBER(DATA!AP604),DATA!AP604,"n/a")</f>
        <v>12.6799428079691</v>
      </c>
      <c r="L861" s="77">
        <f>+IF(ISNUMBER(DATA!AQ604),DATA!AQ604,"n/a")</f>
        <v>2.6542458460121199E-2</v>
      </c>
      <c r="R861" s="66"/>
      <c r="S861" s="66"/>
      <c r="T861" s="66"/>
      <c r="U861" s="66"/>
      <c r="V861" s="66"/>
      <c r="W861" s="66"/>
      <c r="X861" s="66"/>
      <c r="Y861" s="66"/>
    </row>
    <row r="862" spans="1:25" x14ac:dyDescent="0.2">
      <c r="A862" s="66" t="s">
        <v>20</v>
      </c>
      <c r="B862" s="66" t="s">
        <v>24</v>
      </c>
      <c r="C862" s="66" t="s">
        <v>10</v>
      </c>
      <c r="D862" s="66" t="s">
        <v>324</v>
      </c>
      <c r="E862" s="87">
        <f>+IF(ISNUMBER(DATA!L605),DATA!L605,"n/a")</f>
        <v>10.2688522114885</v>
      </c>
      <c r="F862" s="77">
        <f>+IF(ISNUMBER(DATA!M605),DATA!M605,"n/a")</f>
        <v>7.9855714433388694E-2</v>
      </c>
      <c r="G862" s="87">
        <f>+IF(ISNUMBER(DATA!V605),DATA!V605,"n/a")</f>
        <v>9.7744055217431001</v>
      </c>
      <c r="H862" s="77">
        <f>+IF(ISNUMBER(DATA!W605),DATA!W605,"n/a")</f>
        <v>3.3217695751630499E-2</v>
      </c>
      <c r="I862" s="87">
        <f>+IF(ISNUMBER(DATA!AF605),DATA!AF605,"n/a")</f>
        <v>9.2249411803136407</v>
      </c>
      <c r="J862" s="77">
        <f>+IF(ISNUMBER(DATA!AG605),DATA!AG605,"n/a")</f>
        <v>1.7408324885962199E-2</v>
      </c>
      <c r="K862" s="87">
        <f>+IF(ISNUMBER(DATA!AP605),DATA!AP605,"n/a")</f>
        <v>9.08814079013586</v>
      </c>
      <c r="L862" s="77">
        <f>+IF(ISNUMBER(DATA!AQ605),DATA!AQ605,"n/a")</f>
        <v>-4.41837553813492E-2</v>
      </c>
      <c r="R862" s="66"/>
      <c r="S862" s="66"/>
      <c r="T862" s="66"/>
      <c r="U862" s="66"/>
      <c r="V862" s="66"/>
      <c r="W862" s="66"/>
      <c r="X862" s="66"/>
      <c r="Y862" s="66"/>
    </row>
    <row r="863" spans="1:25" x14ac:dyDescent="0.2">
      <c r="A863" s="66" t="s">
        <v>20</v>
      </c>
      <c r="B863" s="66" t="s">
        <v>24</v>
      </c>
      <c r="C863" s="66" t="s">
        <v>10</v>
      </c>
      <c r="D863" s="66" t="s">
        <v>325</v>
      </c>
      <c r="E863" s="87">
        <f>+IF(ISNUMBER(DATA!L606),DATA!L606,"n/a")</f>
        <v>16.152315069099199</v>
      </c>
      <c r="F863" s="77">
        <f>+IF(ISNUMBER(DATA!M606),DATA!M606,"n/a")</f>
        <v>-1.5304607344293999E-2</v>
      </c>
      <c r="G863" s="87">
        <f>+IF(ISNUMBER(DATA!V606),DATA!V606,"n/a")</f>
        <v>16.150759567476801</v>
      </c>
      <c r="H863" s="77">
        <f>+IF(ISNUMBER(DATA!W606),DATA!W606,"n/a")</f>
        <v>-1.61572112432233E-2</v>
      </c>
      <c r="I863" s="87">
        <f>+IF(ISNUMBER(DATA!AF606),DATA!AF606,"n/a")</f>
        <v>15.975661724887001</v>
      </c>
      <c r="J863" s="77">
        <f>+IF(ISNUMBER(DATA!AG606),DATA!AG606,"n/a")</f>
        <v>-5.2761979308608899E-3</v>
      </c>
      <c r="K863" s="87">
        <f>+IF(ISNUMBER(DATA!AP606),DATA!AP606,"n/a")</f>
        <v>16.143492646807399</v>
      </c>
      <c r="L863" s="77">
        <f>+IF(ISNUMBER(DATA!AQ606),DATA!AQ606,"n/a")</f>
        <v>-3.3964063633629602E-3</v>
      </c>
      <c r="R863" s="66"/>
      <c r="S863" s="66"/>
      <c r="T863" s="66"/>
      <c r="U863" s="66"/>
      <c r="V863" s="66"/>
      <c r="W863" s="66"/>
      <c r="X863" s="66"/>
      <c r="Y863" s="66"/>
    </row>
    <row r="864" spans="1:25" x14ac:dyDescent="0.2">
      <c r="A864" s="66" t="s">
        <v>20</v>
      </c>
      <c r="B864" s="66" t="s">
        <v>24</v>
      </c>
      <c r="C864" s="66" t="s">
        <v>10</v>
      </c>
      <c r="D864" s="66" t="s">
        <v>326</v>
      </c>
      <c r="E864" s="87">
        <f>+IF(ISNUMBER(DATA!L607),DATA!L607,"n/a")</f>
        <v>13.403813797947199</v>
      </c>
      <c r="F864" s="77">
        <f>+IF(ISNUMBER(DATA!M607),DATA!M607,"n/a")</f>
        <v>0.101450321738729</v>
      </c>
      <c r="G864" s="87">
        <f>+IF(ISNUMBER(DATA!V607),DATA!V607,"n/a")</f>
        <v>13.5424360572352</v>
      </c>
      <c r="H864" s="77">
        <f>+IF(ISNUMBER(DATA!W607),DATA!W607,"n/a")</f>
        <v>0.109006540201481</v>
      </c>
      <c r="I864" s="87">
        <f>+IF(ISNUMBER(DATA!AF607),DATA!AF607,"n/a")</f>
        <v>13.483121126617601</v>
      </c>
      <c r="J864" s="77">
        <f>+IF(ISNUMBER(DATA!AG607),DATA!AG607,"n/a")</f>
        <v>9.5817819744345098E-2</v>
      </c>
      <c r="K864" s="87">
        <f>+IF(ISNUMBER(DATA!AP607),DATA!AP607,"n/a")</f>
        <v>13.0584934638922</v>
      </c>
      <c r="L864" s="77">
        <f>+IF(ISNUMBER(DATA!AQ607),DATA!AQ607,"n/a")</f>
        <v>6.7037313352803607E-2</v>
      </c>
      <c r="R864" s="66"/>
      <c r="S864" s="66"/>
      <c r="T864" s="66"/>
      <c r="U864" s="66"/>
      <c r="V864" s="66"/>
      <c r="W864" s="66"/>
      <c r="X864" s="66"/>
      <c r="Y864" s="66"/>
    </row>
    <row r="865" spans="1:25" x14ac:dyDescent="0.2">
      <c r="A865" s="66" t="s">
        <v>20</v>
      </c>
      <c r="B865" s="66" t="s">
        <v>24</v>
      </c>
      <c r="C865" s="66" t="s">
        <v>10</v>
      </c>
      <c r="D865" s="66" t="s">
        <v>327</v>
      </c>
      <c r="E865" s="87">
        <f>+IF(ISNUMBER(DATA!L608),DATA!L608,"n/a")</f>
        <v>9.8695613332949303</v>
      </c>
      <c r="F865" s="77">
        <f>+IF(ISNUMBER(DATA!M608),DATA!M608,"n/a")</f>
        <v>-2.0995643049472899E-2</v>
      </c>
      <c r="G865" s="87">
        <f>+IF(ISNUMBER(DATA!V608),DATA!V608,"n/a")</f>
        <v>10.0353892649408</v>
      </c>
      <c r="H865" s="77">
        <f>+IF(ISNUMBER(DATA!W608),DATA!W608,"n/a")</f>
        <v>-4.6562515780870298E-3</v>
      </c>
      <c r="I865" s="87">
        <f>+IF(ISNUMBER(DATA!AF608),DATA!AF608,"n/a")</f>
        <v>9.9853114860267294</v>
      </c>
      <c r="J865" s="77">
        <f>+IF(ISNUMBER(DATA!AG608),DATA!AG608,"n/a")</f>
        <v>-3.8800938205673097E-2</v>
      </c>
      <c r="K865" s="87">
        <f>+IF(ISNUMBER(DATA!AP608),DATA!AP608,"n/a")</f>
        <v>9.89168689280522</v>
      </c>
      <c r="L865" s="77">
        <f>+IF(ISNUMBER(DATA!AQ608),DATA!AQ608,"n/a")</f>
        <v>-8.4484639432482106E-2</v>
      </c>
      <c r="R865" s="66"/>
      <c r="S865" s="66"/>
      <c r="T865" s="66"/>
      <c r="U865" s="66"/>
      <c r="V865" s="66"/>
      <c r="W865" s="66"/>
      <c r="X865" s="66"/>
      <c r="Y865" s="66"/>
    </row>
    <row r="866" spans="1:25" x14ac:dyDescent="0.2">
      <c r="E866" s="88"/>
      <c r="F866" s="77"/>
      <c r="G866" s="89"/>
      <c r="H866" s="77"/>
      <c r="I866" s="89"/>
      <c r="J866" s="82"/>
      <c r="K866" s="89"/>
      <c r="L866" s="77"/>
      <c r="R866" s="66"/>
      <c r="S866" s="66"/>
      <c r="T866" s="66"/>
      <c r="U866" s="66"/>
      <c r="V866" s="66"/>
      <c r="W866" s="66"/>
      <c r="X866" s="66"/>
      <c r="Y866" s="66"/>
    </row>
    <row r="867" spans="1:25" x14ac:dyDescent="0.2">
      <c r="A867" s="66" t="s">
        <v>20</v>
      </c>
      <c r="B867" s="66" t="s">
        <v>24</v>
      </c>
      <c r="C867" s="66" t="s">
        <v>26</v>
      </c>
      <c r="D867" s="66" t="s">
        <v>319</v>
      </c>
      <c r="E867" s="87">
        <f>+IF(ISNUMBER(DATA!N600),DATA!N600,"n/a")</f>
        <v>4.0975272156237201</v>
      </c>
      <c r="F867" s="77">
        <f>+IF(ISNUMBER(DATA!O600),DATA!O600,"n/a")</f>
        <v>1.6994075436762599E-2</v>
      </c>
      <c r="G867" s="87">
        <f>+IF(ISNUMBER(DATA!X600),DATA!X600,"n/a")</f>
        <v>4.1888341207568001</v>
      </c>
      <c r="H867" s="77">
        <f>+IF(ISNUMBER(DATA!Y600),DATA!Y600,"n/a")</f>
        <v>5.1759301430140903E-2</v>
      </c>
      <c r="I867" s="87">
        <f>+IF(ISNUMBER(DATA!AH600),DATA!AH600,"n/a")</f>
        <v>4.2207764233747698</v>
      </c>
      <c r="J867" s="77">
        <f>+IF(ISNUMBER(DATA!AI600),DATA!AI600,"n/a")</f>
        <v>6.4384657308726403E-2</v>
      </c>
      <c r="K867" s="87">
        <f>+IF(ISNUMBER(DATA!AR600),DATA!AR600,"n/a")</f>
        <v>4.1546373760045903</v>
      </c>
      <c r="L867" s="77">
        <f>+IF(ISNUMBER(DATA!AS600),DATA!AS600,"n/a")</f>
        <v>6.4566776731457998E-2</v>
      </c>
      <c r="R867" s="66"/>
      <c r="S867" s="66"/>
      <c r="T867" s="66"/>
      <c r="U867" s="66"/>
      <c r="V867" s="66"/>
      <c r="W867" s="66"/>
      <c r="X867" s="66"/>
      <c r="Y867" s="66"/>
    </row>
    <row r="868" spans="1:25" x14ac:dyDescent="0.2">
      <c r="A868" s="66" t="s">
        <v>20</v>
      </c>
      <c r="B868" s="66" t="s">
        <v>24</v>
      </c>
      <c r="C868" s="66" t="s">
        <v>26</v>
      </c>
      <c r="D868" s="66" t="s">
        <v>320</v>
      </c>
      <c r="E868" s="87">
        <f>+IF(ISNUMBER(DATA!N601),DATA!N601,"n/a")</f>
        <v>2.6833684739364498</v>
      </c>
      <c r="F868" s="77">
        <f>+IF(ISNUMBER(DATA!O601),DATA!O601,"n/a")</f>
        <v>-5.0629944523578302E-2</v>
      </c>
      <c r="G868" s="87">
        <f>+IF(ISNUMBER(DATA!X601),DATA!X601,"n/a")</f>
        <v>2.8530919384085802</v>
      </c>
      <c r="H868" s="77">
        <f>+IF(ISNUMBER(DATA!Y601),DATA!Y601,"n/a")</f>
        <v>-1.6345600007997601E-2</v>
      </c>
      <c r="I868" s="87">
        <f>+IF(ISNUMBER(DATA!AH601),DATA!AH601,"n/a")</f>
        <v>2.9152636275858499</v>
      </c>
      <c r="J868" s="77">
        <f>+IF(ISNUMBER(DATA!AI601),DATA!AI601,"n/a")</f>
        <v>-8.4206496925551405E-3</v>
      </c>
      <c r="K868" s="87">
        <f>+IF(ISNUMBER(DATA!AR601),DATA!AR601,"n/a")</f>
        <v>3.02271647616009</v>
      </c>
      <c r="L868" s="77">
        <f>+IF(ISNUMBER(DATA!AS601),DATA!AS601,"n/a")</f>
        <v>3.8122613549977001E-2</v>
      </c>
      <c r="R868" s="66"/>
      <c r="S868" s="66"/>
      <c r="T868" s="66"/>
      <c r="U868" s="66"/>
      <c r="V868" s="66"/>
      <c r="W868" s="66"/>
      <c r="X868" s="66"/>
      <c r="Y868" s="66"/>
    </row>
    <row r="869" spans="1:25" x14ac:dyDescent="0.2">
      <c r="A869" s="66" t="s">
        <v>20</v>
      </c>
      <c r="B869" s="66" t="s">
        <v>24</v>
      </c>
      <c r="C869" s="66" t="s">
        <v>26</v>
      </c>
      <c r="D869" s="66" t="s">
        <v>321</v>
      </c>
      <c r="E869" s="87">
        <f>+IF(ISNUMBER(DATA!N602),DATA!N602,"n/a")</f>
        <v>3.44279140280887</v>
      </c>
      <c r="F869" s="77">
        <f>+IF(ISNUMBER(DATA!O602),DATA!O602,"n/a")</f>
        <v>2.9533497779326501E-2</v>
      </c>
      <c r="G869" s="87">
        <f>+IF(ISNUMBER(DATA!X602),DATA!X602,"n/a")</f>
        <v>3.4745616467081999</v>
      </c>
      <c r="H869" s="77">
        <f>+IF(ISNUMBER(DATA!Y602),DATA!Y602,"n/a")</f>
        <v>4.3394868669775898E-2</v>
      </c>
      <c r="I869" s="87">
        <f>+IF(ISNUMBER(DATA!AH602),DATA!AH602,"n/a")</f>
        <v>3.47607178862342</v>
      </c>
      <c r="J869" s="77">
        <f>+IF(ISNUMBER(DATA!AI602),DATA!AI602,"n/a")</f>
        <v>6.14969242632291E-2</v>
      </c>
      <c r="K869" s="87">
        <f>+IF(ISNUMBER(DATA!AR602),DATA!AR602,"n/a")</f>
        <v>3.4492598741806599</v>
      </c>
      <c r="L869" s="77">
        <f>+IF(ISNUMBER(DATA!AS602),DATA!AS602,"n/a")</f>
        <v>5.8915667230462002E-2</v>
      </c>
      <c r="R869" s="66"/>
      <c r="S869" s="66"/>
      <c r="T869" s="66"/>
      <c r="U869" s="66"/>
      <c r="V869" s="66"/>
      <c r="W869" s="66"/>
      <c r="X869" s="66"/>
      <c r="Y869" s="66"/>
    </row>
    <row r="870" spans="1:25" x14ac:dyDescent="0.2">
      <c r="A870" s="66" t="s">
        <v>20</v>
      </c>
      <c r="B870" s="66" t="s">
        <v>24</v>
      </c>
      <c r="C870" s="66" t="s">
        <v>26</v>
      </c>
      <c r="D870" s="66" t="s">
        <v>322</v>
      </c>
      <c r="E870" s="87">
        <f>+IF(ISNUMBER(DATA!N603),DATA!N603,"n/a")</f>
        <v>3.3430297077592801</v>
      </c>
      <c r="F870" s="77">
        <f>+IF(ISNUMBER(DATA!O603),DATA!O603,"n/a")</f>
        <v>-6.31584452280411E-3</v>
      </c>
      <c r="G870" s="87">
        <f>+IF(ISNUMBER(DATA!X603),DATA!X603,"n/a")</f>
        <v>3.5550951394127401</v>
      </c>
      <c r="H870" s="77">
        <f>+IF(ISNUMBER(DATA!Y603),DATA!Y603,"n/a")</f>
        <v>4.9826713932453602E-2</v>
      </c>
      <c r="I870" s="87">
        <f>+IF(ISNUMBER(DATA!AH603),DATA!AH603,"n/a")</f>
        <v>3.4878370089255202</v>
      </c>
      <c r="J870" s="77">
        <f>+IF(ISNUMBER(DATA!AI603),DATA!AI603,"n/a")</f>
        <v>4.1762149486999703E-2</v>
      </c>
      <c r="K870" s="87">
        <f>+IF(ISNUMBER(DATA!AR603),DATA!AR603,"n/a")</f>
        <v>3.40606502394041</v>
      </c>
      <c r="L870" s="77">
        <f>+IF(ISNUMBER(DATA!AS603),DATA!AS603,"n/a")</f>
        <v>3.0473418409102199E-2</v>
      </c>
      <c r="R870" s="66"/>
      <c r="S870" s="66"/>
      <c r="T870" s="66"/>
      <c r="U870" s="66"/>
      <c r="V870" s="66"/>
      <c r="W870" s="66"/>
      <c r="X870" s="66"/>
      <c r="Y870" s="66"/>
    </row>
    <row r="871" spans="1:25" x14ac:dyDescent="0.2">
      <c r="A871" s="66" t="s">
        <v>20</v>
      </c>
      <c r="B871" s="66" t="s">
        <v>24</v>
      </c>
      <c r="C871" s="66" t="s">
        <v>26</v>
      </c>
      <c r="D871" s="66" t="s">
        <v>323</v>
      </c>
      <c r="E871" s="87">
        <f>+IF(ISNUMBER(DATA!N604),DATA!N604,"n/a")</f>
        <v>3.6930551749166298</v>
      </c>
      <c r="F871" s="77">
        <f>+IF(ISNUMBER(DATA!O604),DATA!O604,"n/a")</f>
        <v>2.3536487608510101E-3</v>
      </c>
      <c r="G871" s="87">
        <f>+IF(ISNUMBER(DATA!X604),DATA!X604,"n/a")</f>
        <v>3.74623022813463</v>
      </c>
      <c r="H871" s="77">
        <f>+IF(ISNUMBER(DATA!Y604),DATA!Y604,"n/a")</f>
        <v>1.5841306645383899E-2</v>
      </c>
      <c r="I871" s="87">
        <f>+IF(ISNUMBER(DATA!AH604),DATA!AH604,"n/a")</f>
        <v>3.7865536875616499</v>
      </c>
      <c r="J871" s="77">
        <f>+IF(ISNUMBER(DATA!AI604),DATA!AI604,"n/a")</f>
        <v>1.9969179294926299E-2</v>
      </c>
      <c r="K871" s="87">
        <f>+IF(ISNUMBER(DATA!AR604),DATA!AR604,"n/a")</f>
        <v>3.7919765502210798</v>
      </c>
      <c r="L871" s="77">
        <f>+IF(ISNUMBER(DATA!AS604),DATA!AS604,"n/a")</f>
        <v>4.0536797403033203E-2</v>
      </c>
      <c r="R871" s="66"/>
      <c r="S871" s="66"/>
      <c r="T871" s="66"/>
      <c r="U871" s="66"/>
      <c r="V871" s="66"/>
      <c r="W871" s="66"/>
      <c r="X871" s="66"/>
      <c r="Y871" s="66"/>
    </row>
    <row r="872" spans="1:25" x14ac:dyDescent="0.2">
      <c r="A872" s="66" t="s">
        <v>20</v>
      </c>
      <c r="B872" s="66" t="s">
        <v>24</v>
      </c>
      <c r="C872" s="66" t="s">
        <v>26</v>
      </c>
      <c r="D872" s="66" t="s">
        <v>324</v>
      </c>
      <c r="E872" s="87">
        <f>+IF(ISNUMBER(DATA!N605),DATA!N605,"n/a")</f>
        <v>3.11159638696288</v>
      </c>
      <c r="F872" s="77">
        <f>+IF(ISNUMBER(DATA!O605),DATA!O605,"n/a")</f>
        <v>-3.28118780658192E-2</v>
      </c>
      <c r="G872" s="87">
        <f>+IF(ISNUMBER(DATA!X605),DATA!X605,"n/a")</f>
        <v>3.1832070228975402</v>
      </c>
      <c r="H872" s="77">
        <f>+IF(ISNUMBER(DATA!Y605),DATA!Y605,"n/a")</f>
        <v>-5.9610028917835099E-3</v>
      </c>
      <c r="I872" s="87">
        <f>+IF(ISNUMBER(DATA!AH605),DATA!AH605,"n/a")</f>
        <v>3.13578281496885</v>
      </c>
      <c r="J872" s="77">
        <f>+IF(ISNUMBER(DATA!AI605),DATA!AI605,"n/a")</f>
        <v>1.01898345325544E-2</v>
      </c>
      <c r="K872" s="87">
        <f>+IF(ISNUMBER(DATA!AR605),DATA!AR605,"n/a")</f>
        <v>3.12165337611206</v>
      </c>
      <c r="L872" s="77">
        <f>+IF(ISNUMBER(DATA!AS605),DATA!AS605,"n/a")</f>
        <v>-3.03555007684801E-2</v>
      </c>
      <c r="R872" s="66"/>
      <c r="S872" s="66"/>
      <c r="T872" s="66"/>
      <c r="U872" s="66"/>
      <c r="V872" s="66"/>
      <c r="W872" s="66"/>
      <c r="X872" s="66"/>
      <c r="Y872" s="66"/>
    </row>
    <row r="873" spans="1:25" x14ac:dyDescent="0.2">
      <c r="A873" s="66" t="s">
        <v>20</v>
      </c>
      <c r="B873" s="66" t="s">
        <v>24</v>
      </c>
      <c r="C873" s="66" t="s">
        <v>26</v>
      </c>
      <c r="D873" s="66" t="s">
        <v>325</v>
      </c>
      <c r="E873" s="87">
        <f>+IF(ISNUMBER(DATA!N606),DATA!N606,"n/a")</f>
        <v>3.6901702546928501</v>
      </c>
      <c r="F873" s="77">
        <f>+IF(ISNUMBER(DATA!O606),DATA!O606,"n/a")</f>
        <v>2.2611337480291802E-2</v>
      </c>
      <c r="G873" s="87">
        <f>+IF(ISNUMBER(DATA!X606),DATA!X606,"n/a")</f>
        <v>3.6860795119122098</v>
      </c>
      <c r="H873" s="77">
        <f>+IF(ISNUMBER(DATA!Y606),DATA!Y606,"n/a")</f>
        <v>1.5791832917318799E-2</v>
      </c>
      <c r="I873" s="87">
        <f>+IF(ISNUMBER(DATA!AH606),DATA!AH606,"n/a")</f>
        <v>3.6252462107769299</v>
      </c>
      <c r="J873" s="77">
        <f>+IF(ISNUMBER(DATA!AI606),DATA!AI606,"n/a")</f>
        <v>1.52893725947345E-2</v>
      </c>
      <c r="K873" s="87">
        <f>+IF(ISNUMBER(DATA!AR606),DATA!AR606,"n/a")</f>
        <v>3.6345031503284999</v>
      </c>
      <c r="L873" s="77">
        <f>+IF(ISNUMBER(DATA!AS606),DATA!AS606,"n/a")</f>
        <v>1.4130417874141699E-2</v>
      </c>
      <c r="R873" s="66"/>
      <c r="S873" s="66"/>
      <c r="T873" s="66"/>
      <c r="U873" s="66"/>
      <c r="V873" s="66"/>
      <c r="W873" s="66"/>
      <c r="X873" s="66"/>
      <c r="Y873" s="66"/>
    </row>
    <row r="874" spans="1:25" x14ac:dyDescent="0.2">
      <c r="A874" s="66" t="s">
        <v>20</v>
      </c>
      <c r="B874" s="66" t="s">
        <v>24</v>
      </c>
      <c r="C874" s="66" t="s">
        <v>26</v>
      </c>
      <c r="D874" s="66" t="s">
        <v>326</v>
      </c>
      <c r="E874" s="87">
        <f>+IF(ISNUMBER(DATA!N607),DATA!N607,"n/a")</f>
        <v>3.84594954359051</v>
      </c>
      <c r="F874" s="77">
        <f>+IF(ISNUMBER(DATA!O607),DATA!O607,"n/a")</f>
        <v>6.2681775494074499E-2</v>
      </c>
      <c r="G874" s="87">
        <f>+IF(ISNUMBER(DATA!X607),DATA!X607,"n/a")</f>
        <v>3.9176769743064601</v>
      </c>
      <c r="H874" s="77">
        <f>+IF(ISNUMBER(DATA!Y607),DATA!Y607,"n/a")</f>
        <v>5.6756301506415599E-2</v>
      </c>
      <c r="I874" s="87">
        <f>+IF(ISNUMBER(DATA!AH607),DATA!AH607,"n/a")</f>
        <v>3.9329070379758302</v>
      </c>
      <c r="J874" s="77">
        <f>+IF(ISNUMBER(DATA!AI607),DATA!AI607,"n/a")</f>
        <v>3.7633729314565302E-2</v>
      </c>
      <c r="K874" s="87">
        <f>+IF(ISNUMBER(DATA!AR607),DATA!AR607,"n/a")</f>
        <v>3.81993223359019</v>
      </c>
      <c r="L874" s="77">
        <f>+IF(ISNUMBER(DATA!AS607),DATA!AS607,"n/a")</f>
        <v>-3.2057946312749799E-3</v>
      </c>
      <c r="R874" s="66"/>
      <c r="S874" s="66"/>
      <c r="T874" s="66"/>
      <c r="U874" s="66"/>
      <c r="V874" s="66"/>
      <c r="W874" s="66"/>
      <c r="X874" s="66"/>
      <c r="Y874" s="66"/>
    </row>
    <row r="875" spans="1:25" x14ac:dyDescent="0.2">
      <c r="A875" s="66" t="s">
        <v>20</v>
      </c>
      <c r="B875" s="66" t="s">
        <v>24</v>
      </c>
      <c r="C875" s="66" t="s">
        <v>26</v>
      </c>
      <c r="D875" s="66" t="s">
        <v>327</v>
      </c>
      <c r="E875" s="87">
        <f>+IF(ISNUMBER(DATA!N608),DATA!N608,"n/a")</f>
        <v>3.4212887593026</v>
      </c>
      <c r="F875" s="77">
        <f>+IF(ISNUMBER(DATA!O608),DATA!O608,"n/a")</f>
        <v>5.8369824160251398E-3</v>
      </c>
      <c r="G875" s="87">
        <f>+IF(ISNUMBER(DATA!X608),DATA!X608,"n/a")</f>
        <v>3.5462101495198799</v>
      </c>
      <c r="H875" s="77">
        <f>+IF(ISNUMBER(DATA!Y608),DATA!Y608,"n/a")</f>
        <v>3.57596796297842E-2</v>
      </c>
      <c r="I875" s="87">
        <f>+IF(ISNUMBER(DATA!AH608),DATA!AH608,"n/a")</f>
        <v>3.5251516104727498</v>
      </c>
      <c r="J875" s="77">
        <f>+IF(ISNUMBER(DATA!AI608),DATA!AI608,"n/a")</f>
        <v>3.6432709445379699E-2</v>
      </c>
      <c r="K875" s="87">
        <f>+IF(ISNUMBER(DATA!AR608),DATA!AR608,"n/a")</f>
        <v>3.48768736309618</v>
      </c>
      <c r="L875" s="77">
        <f>+IF(ISNUMBER(DATA!AS608),DATA!AS608,"n/a")</f>
        <v>3.0105415417254498E-2</v>
      </c>
      <c r="R875" s="66"/>
      <c r="S875" s="66"/>
      <c r="T875" s="66"/>
      <c r="U875" s="66"/>
      <c r="V875" s="66"/>
      <c r="W875" s="66"/>
      <c r="X875" s="66"/>
      <c r="Y875" s="66"/>
    </row>
    <row r="876" spans="1:25" x14ac:dyDescent="0.2">
      <c r="E876" s="92"/>
      <c r="F876" s="93"/>
      <c r="G876" s="92"/>
      <c r="H876" s="93"/>
      <c r="I876" s="92"/>
      <c r="J876" s="94"/>
      <c r="K876" s="92"/>
      <c r="L876" s="93"/>
      <c r="R876" s="66"/>
      <c r="S876" s="95"/>
      <c r="T876" s="66"/>
      <c r="U876" s="95"/>
      <c r="V876" s="66"/>
      <c r="W876" s="95"/>
      <c r="X876" s="66"/>
      <c r="Y876" s="95"/>
    </row>
    <row r="877" spans="1:25" x14ac:dyDescent="0.2">
      <c r="E877" s="92"/>
      <c r="F877" s="93"/>
      <c r="G877" s="92"/>
      <c r="H877" s="93"/>
      <c r="I877" s="92"/>
      <c r="J877" s="92"/>
      <c r="K877" s="92"/>
      <c r="L877" s="93"/>
      <c r="R877" s="66"/>
      <c r="S877" s="66"/>
      <c r="T877" s="66"/>
      <c r="U877" s="66"/>
      <c r="V877" s="66"/>
      <c r="W877" s="66"/>
      <c r="X877" s="66"/>
      <c r="Y877" s="66"/>
    </row>
    <row r="878" spans="1:25" x14ac:dyDescent="0.2">
      <c r="E878" s="92"/>
      <c r="F878" s="93"/>
      <c r="G878" s="92"/>
      <c r="H878" s="93"/>
      <c r="I878" s="92"/>
      <c r="J878" s="92"/>
      <c r="K878" s="92"/>
      <c r="L878" s="93"/>
      <c r="R878" s="66"/>
      <c r="S878" s="66"/>
      <c r="T878" s="66"/>
      <c r="U878" s="66"/>
      <c r="V878" s="66"/>
      <c r="W878" s="66"/>
      <c r="X878" s="66"/>
      <c r="Y878" s="66"/>
    </row>
    <row r="879" spans="1:25" x14ac:dyDescent="0.2">
      <c r="E879" s="92"/>
      <c r="F879" s="93"/>
      <c r="G879" s="92"/>
      <c r="H879" s="93"/>
      <c r="I879" s="92"/>
      <c r="J879" s="92"/>
      <c r="K879" s="92"/>
      <c r="L879" s="93"/>
      <c r="R879" s="66"/>
      <c r="S879" s="66"/>
      <c r="T879" s="66"/>
      <c r="U879" s="66"/>
      <c r="V879" s="66"/>
      <c r="W879" s="66"/>
      <c r="X879" s="66"/>
      <c r="Y879" s="66"/>
    </row>
    <row r="880" spans="1:25" x14ac:dyDescent="0.2">
      <c r="E880" s="92"/>
      <c r="F880" s="93"/>
      <c r="G880" s="92"/>
      <c r="H880" s="93"/>
      <c r="I880" s="92"/>
      <c r="J880" s="92"/>
      <c r="K880" s="92"/>
      <c r="L880" s="93"/>
      <c r="R880" s="66"/>
      <c r="S880" s="66"/>
      <c r="T880" s="66"/>
      <c r="U880" s="66"/>
      <c r="V880" s="66"/>
      <c r="W880" s="66"/>
      <c r="X880" s="66"/>
      <c r="Y880" s="66"/>
    </row>
    <row r="881" spans="5:25" x14ac:dyDescent="0.2">
      <c r="E881" s="92"/>
      <c r="F881" s="93"/>
      <c r="G881" s="92"/>
      <c r="H881" s="93"/>
      <c r="I881" s="92"/>
      <c r="J881" s="92"/>
      <c r="K881" s="92"/>
      <c r="L881" s="93"/>
      <c r="R881" s="66"/>
      <c r="S881" s="66"/>
      <c r="T881" s="66"/>
      <c r="U881" s="66"/>
      <c r="V881" s="66"/>
      <c r="W881" s="66"/>
      <c r="X881" s="66"/>
      <c r="Y881" s="66"/>
    </row>
    <row r="882" spans="5:25" x14ac:dyDescent="0.2">
      <c r="E882" s="92"/>
      <c r="F882" s="93"/>
      <c r="G882" s="92"/>
      <c r="H882" s="93"/>
      <c r="I882" s="92"/>
      <c r="J882" s="92"/>
      <c r="K882" s="92"/>
      <c r="L882" s="93"/>
      <c r="R882" s="66"/>
      <c r="S882" s="66"/>
      <c r="T882" s="66"/>
      <c r="U882" s="66"/>
      <c r="V882" s="66"/>
      <c r="W882" s="66"/>
      <c r="X882" s="66"/>
      <c r="Y882" s="66"/>
    </row>
    <row r="883" spans="5:25" x14ac:dyDescent="0.2">
      <c r="E883" s="92"/>
      <c r="F883" s="93"/>
      <c r="G883" s="92"/>
      <c r="H883" s="93"/>
      <c r="I883" s="92"/>
      <c r="J883" s="92"/>
      <c r="K883" s="92"/>
      <c r="L883" s="93"/>
      <c r="R883" s="66"/>
      <c r="S883" s="66"/>
      <c r="T883" s="66"/>
      <c r="U883" s="66"/>
      <c r="V883" s="66"/>
      <c r="W883" s="66"/>
      <c r="X883" s="66"/>
      <c r="Y883" s="66"/>
    </row>
    <row r="884" spans="5:25" x14ac:dyDescent="0.2">
      <c r="E884" s="92"/>
      <c r="F884" s="93"/>
      <c r="G884" s="92"/>
      <c r="H884" s="93"/>
      <c r="I884" s="92"/>
      <c r="J884" s="92"/>
      <c r="K884" s="92"/>
      <c r="L884" s="93"/>
      <c r="R884" s="66"/>
      <c r="S884" s="66"/>
      <c r="T884" s="66"/>
      <c r="U884" s="66"/>
      <c r="V884" s="66"/>
      <c r="W884" s="66"/>
      <c r="X884" s="66"/>
      <c r="Y884" s="66"/>
    </row>
    <row r="885" spans="5:25" x14ac:dyDescent="0.2">
      <c r="E885" s="92"/>
      <c r="F885" s="93"/>
      <c r="G885" s="92"/>
      <c r="H885" s="93"/>
      <c r="I885" s="92"/>
      <c r="J885" s="92"/>
      <c r="K885" s="92"/>
      <c r="L885" s="93"/>
      <c r="R885" s="66"/>
      <c r="S885" s="66"/>
      <c r="T885" s="66"/>
      <c r="U885" s="66"/>
      <c r="V885" s="66"/>
      <c r="W885" s="66"/>
      <c r="X885" s="66"/>
      <c r="Y885" s="66"/>
    </row>
    <row r="886" spans="5:25" x14ac:dyDescent="0.2">
      <c r="E886" s="92"/>
      <c r="F886" s="93"/>
      <c r="G886" s="92"/>
      <c r="H886" s="93"/>
      <c r="I886" s="92"/>
      <c r="J886" s="92"/>
      <c r="K886" s="92"/>
      <c r="L886" s="93"/>
      <c r="R886" s="66"/>
      <c r="S886" s="66"/>
      <c r="T886" s="66"/>
      <c r="U886" s="66"/>
      <c r="V886" s="66"/>
      <c r="W886" s="66"/>
      <c r="X886" s="66"/>
      <c r="Y886" s="66"/>
    </row>
    <row r="887" spans="5:25" x14ac:dyDescent="0.2">
      <c r="E887" s="92"/>
      <c r="F887" s="93"/>
      <c r="G887" s="92"/>
      <c r="H887" s="93"/>
      <c r="I887" s="92"/>
      <c r="J887" s="92"/>
      <c r="K887" s="92"/>
      <c r="L887" s="93"/>
      <c r="R887" s="66"/>
      <c r="S887" s="66"/>
      <c r="T887" s="66"/>
      <c r="U887" s="66"/>
      <c r="V887" s="66"/>
      <c r="W887" s="66"/>
      <c r="X887" s="66"/>
      <c r="Y887" s="66"/>
    </row>
    <row r="888" spans="5:25" x14ac:dyDescent="0.2">
      <c r="E888" s="92"/>
      <c r="F888" s="93"/>
      <c r="G888" s="92"/>
      <c r="H888" s="93"/>
      <c r="I888" s="92"/>
      <c r="J888" s="92"/>
      <c r="K888" s="92"/>
      <c r="L888" s="93"/>
      <c r="R888" s="66"/>
      <c r="S888" s="66"/>
      <c r="T888" s="66"/>
      <c r="U888" s="66"/>
      <c r="V888" s="66"/>
      <c r="W888" s="66"/>
      <c r="X888" s="66"/>
      <c r="Y888" s="66"/>
    </row>
    <row r="889" spans="5:25" x14ac:dyDescent="0.2">
      <c r="E889" s="92"/>
      <c r="F889" s="93"/>
      <c r="G889" s="92"/>
      <c r="H889" s="93"/>
      <c r="I889" s="92"/>
      <c r="J889" s="92"/>
      <c r="K889" s="92"/>
      <c r="L889" s="93"/>
      <c r="R889" s="66"/>
      <c r="S889" s="66"/>
      <c r="T889" s="66"/>
      <c r="U889" s="66"/>
      <c r="V889" s="66"/>
      <c r="W889" s="66"/>
      <c r="X889" s="66"/>
      <c r="Y889" s="66"/>
    </row>
    <row r="890" spans="5:25" x14ac:dyDescent="0.2">
      <c r="E890" s="92"/>
      <c r="F890" s="93"/>
      <c r="G890" s="92"/>
      <c r="H890" s="93"/>
      <c r="I890" s="92"/>
      <c r="J890" s="92"/>
      <c r="K890" s="92"/>
      <c r="L890" s="93"/>
      <c r="R890" s="66"/>
      <c r="S890" s="66"/>
      <c r="T890" s="66"/>
      <c r="U890" s="66"/>
      <c r="V890" s="66"/>
      <c r="W890" s="66"/>
      <c r="X890" s="66"/>
      <c r="Y890" s="66"/>
    </row>
    <row r="891" spans="5:25" x14ac:dyDescent="0.2">
      <c r="E891" s="92"/>
      <c r="F891" s="93"/>
      <c r="G891" s="92"/>
      <c r="H891" s="93"/>
      <c r="I891" s="92"/>
      <c r="J891" s="92"/>
      <c r="K891" s="92"/>
      <c r="L891" s="93"/>
      <c r="R891" s="66"/>
      <c r="S891" s="66"/>
      <c r="T891" s="66"/>
      <c r="U891" s="66"/>
      <c r="V891" s="66"/>
      <c r="W891" s="66"/>
      <c r="X891" s="66"/>
      <c r="Y891" s="66"/>
    </row>
    <row r="892" spans="5:25" x14ac:dyDescent="0.2">
      <c r="E892" s="92"/>
      <c r="F892" s="93"/>
      <c r="G892" s="92"/>
      <c r="H892" s="93"/>
      <c r="I892" s="92"/>
      <c r="J892" s="92"/>
      <c r="K892" s="92"/>
      <c r="L892" s="93"/>
      <c r="R892" s="66"/>
      <c r="S892" s="66"/>
      <c r="T892" s="66"/>
      <c r="U892" s="66"/>
      <c r="V892" s="66"/>
      <c r="W892" s="66"/>
      <c r="X892" s="66"/>
      <c r="Y892" s="66"/>
    </row>
    <row r="893" spans="5:25" x14ac:dyDescent="0.2">
      <c r="E893" s="92"/>
      <c r="F893" s="93"/>
      <c r="G893" s="92"/>
      <c r="H893" s="93"/>
      <c r="I893" s="92"/>
      <c r="J893" s="92"/>
      <c r="K893" s="92"/>
      <c r="L893" s="93"/>
      <c r="R893" s="66"/>
      <c r="S893" s="66"/>
      <c r="T893" s="66"/>
      <c r="U893" s="66"/>
      <c r="V893" s="66"/>
      <c r="W893" s="66"/>
      <c r="X893" s="66"/>
      <c r="Y893" s="66"/>
    </row>
    <row r="894" spans="5:25" x14ac:dyDescent="0.2">
      <c r="E894" s="92"/>
      <c r="F894" s="93"/>
      <c r="G894" s="92"/>
      <c r="H894" s="93"/>
      <c r="I894" s="92"/>
      <c r="J894" s="92"/>
      <c r="K894" s="92"/>
      <c r="L894" s="93"/>
      <c r="R894" s="66"/>
      <c r="S894" s="66"/>
      <c r="T894" s="66"/>
      <c r="U894" s="66"/>
      <c r="V894" s="66"/>
      <c r="W894" s="66"/>
      <c r="X894" s="66"/>
      <c r="Y894" s="66"/>
    </row>
    <row r="895" spans="5:25" x14ac:dyDescent="0.2">
      <c r="E895" s="92"/>
      <c r="F895" s="93"/>
      <c r="G895" s="92"/>
      <c r="H895" s="93"/>
      <c r="I895" s="92"/>
      <c r="J895" s="92"/>
      <c r="K895" s="92"/>
      <c r="L895" s="93"/>
      <c r="R895" s="66"/>
      <c r="S895" s="66"/>
      <c r="T895" s="66"/>
      <c r="U895" s="66"/>
      <c r="V895" s="66"/>
      <c r="W895" s="66"/>
      <c r="X895" s="66"/>
      <c r="Y895" s="66"/>
    </row>
    <row r="896" spans="5:25" x14ac:dyDescent="0.2">
      <c r="E896" s="92"/>
      <c r="F896" s="93"/>
      <c r="G896" s="92"/>
      <c r="H896" s="93"/>
      <c r="I896" s="92"/>
      <c r="J896" s="92"/>
      <c r="K896" s="92"/>
      <c r="L896" s="93"/>
      <c r="R896" s="66"/>
      <c r="S896" s="66"/>
      <c r="T896" s="66"/>
      <c r="U896" s="66"/>
      <c r="V896" s="66"/>
      <c r="W896" s="66"/>
      <c r="X896" s="66"/>
      <c r="Y896" s="66"/>
    </row>
    <row r="897" spans="5:25" x14ac:dyDescent="0.2">
      <c r="E897" s="92"/>
      <c r="F897" s="93"/>
      <c r="G897" s="92"/>
      <c r="H897" s="93"/>
      <c r="I897" s="92"/>
      <c r="J897" s="92"/>
      <c r="K897" s="92"/>
      <c r="L897" s="93"/>
      <c r="R897" s="66"/>
      <c r="S897" s="66"/>
      <c r="T897" s="66"/>
      <c r="U897" s="66"/>
      <c r="V897" s="66"/>
      <c r="W897" s="66"/>
      <c r="X897" s="66"/>
      <c r="Y897" s="66"/>
    </row>
    <row r="898" spans="5:25" x14ac:dyDescent="0.2">
      <c r="E898" s="92"/>
      <c r="F898" s="93"/>
      <c r="G898" s="92"/>
      <c r="H898" s="93"/>
      <c r="I898" s="92"/>
      <c r="J898" s="92"/>
      <c r="K898" s="92"/>
      <c r="L898" s="93"/>
      <c r="R898" s="66"/>
      <c r="S898" s="66"/>
      <c r="T898" s="66"/>
      <c r="U898" s="66"/>
      <c r="V898" s="66"/>
      <c r="W898" s="66"/>
      <c r="X898" s="66"/>
      <c r="Y898" s="66"/>
    </row>
    <row r="899" spans="5:25" x14ac:dyDescent="0.2">
      <c r="E899" s="92"/>
      <c r="F899" s="93"/>
      <c r="G899" s="92"/>
      <c r="H899" s="93"/>
      <c r="I899" s="92"/>
      <c r="J899" s="92"/>
      <c r="K899" s="92"/>
      <c r="L899" s="93"/>
      <c r="R899" s="66"/>
      <c r="S899" s="66"/>
      <c r="T899" s="66"/>
      <c r="U899" s="66"/>
      <c r="V899" s="66"/>
      <c r="W899" s="66"/>
      <c r="X899" s="66"/>
      <c r="Y899" s="66"/>
    </row>
    <row r="900" spans="5:25" x14ac:dyDescent="0.2">
      <c r="E900" s="92"/>
      <c r="F900" s="93"/>
      <c r="G900" s="92"/>
      <c r="H900" s="93"/>
      <c r="I900" s="92"/>
      <c r="J900" s="92"/>
      <c r="K900" s="92"/>
      <c r="L900" s="93"/>
      <c r="R900" s="66"/>
      <c r="S900" s="66"/>
      <c r="T900" s="66"/>
      <c r="U900" s="66"/>
      <c r="V900" s="66"/>
      <c r="W900" s="66"/>
      <c r="X900" s="66"/>
      <c r="Y900" s="66"/>
    </row>
    <row r="901" spans="5:25" x14ac:dyDescent="0.2">
      <c r="E901" s="92"/>
      <c r="F901" s="93"/>
      <c r="G901" s="92"/>
      <c r="H901" s="93"/>
      <c r="I901" s="92"/>
      <c r="J901" s="92"/>
      <c r="K901" s="92"/>
      <c r="L901" s="93"/>
      <c r="R901" s="66"/>
      <c r="S901" s="66"/>
      <c r="T901" s="66"/>
      <c r="U901" s="66"/>
      <c r="V901" s="66"/>
      <c r="W901" s="66"/>
      <c r="X901" s="66"/>
      <c r="Y901" s="66"/>
    </row>
    <row r="902" spans="5:25" x14ac:dyDescent="0.2">
      <c r="E902" s="92"/>
      <c r="F902" s="93"/>
      <c r="G902" s="92"/>
      <c r="H902" s="93"/>
      <c r="I902" s="92"/>
      <c r="J902" s="92"/>
      <c r="K902" s="92"/>
      <c r="L902" s="93"/>
      <c r="R902" s="66"/>
      <c r="S902" s="66"/>
      <c r="T902" s="66"/>
      <c r="U902" s="66"/>
      <c r="V902" s="66"/>
      <c r="W902" s="66"/>
      <c r="X902" s="66"/>
      <c r="Y902" s="66"/>
    </row>
    <row r="903" spans="5:25" x14ac:dyDescent="0.2">
      <c r="E903" s="66"/>
      <c r="F903" s="96"/>
      <c r="G903" s="66"/>
      <c r="H903" s="96"/>
      <c r="I903" s="66"/>
      <c r="J903" s="66"/>
      <c r="K903" s="66"/>
      <c r="L903" s="96"/>
      <c r="R903" s="66"/>
      <c r="S903" s="66"/>
      <c r="T903" s="66"/>
      <c r="U903" s="66"/>
      <c r="V903" s="66"/>
      <c r="W903" s="66"/>
      <c r="X903" s="66"/>
      <c r="Y903" s="66"/>
    </row>
    <row r="904" spans="5:25" x14ac:dyDescent="0.2">
      <c r="E904" s="66"/>
      <c r="F904" s="96"/>
      <c r="G904" s="66"/>
      <c r="H904" s="96"/>
      <c r="I904" s="66"/>
      <c r="J904" s="66"/>
      <c r="K904" s="66"/>
      <c r="L904" s="96"/>
      <c r="R904" s="66"/>
      <c r="S904" s="66"/>
      <c r="T904" s="66"/>
      <c r="U904" s="66"/>
      <c r="V904" s="66"/>
      <c r="W904" s="66"/>
      <c r="X904" s="66"/>
      <c r="Y904" s="66"/>
    </row>
    <row r="905" spans="5:25" x14ac:dyDescent="0.2">
      <c r="E905" s="66"/>
      <c r="F905" s="96"/>
      <c r="G905" s="66"/>
      <c r="H905" s="96"/>
      <c r="I905" s="66"/>
      <c r="J905" s="66"/>
      <c r="K905" s="66"/>
      <c r="L905" s="96"/>
      <c r="R905" s="66"/>
      <c r="S905" s="66"/>
      <c r="T905" s="66"/>
      <c r="U905" s="66"/>
      <c r="V905" s="66"/>
      <c r="W905" s="66"/>
      <c r="X905" s="66"/>
      <c r="Y905" s="66"/>
    </row>
    <row r="906" spans="5:25" x14ac:dyDescent="0.2">
      <c r="E906" s="66"/>
      <c r="F906" s="96"/>
      <c r="G906" s="66"/>
      <c r="H906" s="96"/>
      <c r="I906" s="66"/>
      <c r="J906" s="66"/>
      <c r="K906" s="66"/>
      <c r="L906" s="96"/>
      <c r="R906" s="66"/>
      <c r="S906" s="66"/>
      <c r="T906" s="66"/>
      <c r="U906" s="66"/>
      <c r="V906" s="66"/>
      <c r="W906" s="66"/>
      <c r="X906" s="66"/>
      <c r="Y906" s="66"/>
    </row>
    <row r="907" spans="5:25" x14ac:dyDescent="0.2">
      <c r="E907" s="66"/>
      <c r="F907" s="96"/>
      <c r="G907" s="66"/>
      <c r="H907" s="96"/>
      <c r="I907" s="66"/>
      <c r="J907" s="66"/>
      <c r="K907" s="66"/>
      <c r="L907" s="96"/>
      <c r="R907" s="66"/>
      <c r="S907" s="66"/>
      <c r="T907" s="66"/>
      <c r="U907" s="66"/>
      <c r="V907" s="66"/>
      <c r="W907" s="66"/>
      <c r="X907" s="66"/>
      <c r="Y907" s="66"/>
    </row>
    <row r="908" spans="5:25" x14ac:dyDescent="0.2">
      <c r="E908" s="66"/>
      <c r="F908" s="96"/>
      <c r="G908" s="66"/>
      <c r="H908" s="96"/>
      <c r="I908" s="66"/>
      <c r="J908" s="66"/>
      <c r="K908" s="66"/>
      <c r="L908" s="96"/>
      <c r="R908" s="66"/>
      <c r="S908" s="66"/>
      <c r="T908" s="66"/>
      <c r="U908" s="66"/>
      <c r="V908" s="66"/>
      <c r="W908" s="66"/>
      <c r="X908" s="66"/>
      <c r="Y908" s="66"/>
    </row>
    <row r="909" spans="5:25" x14ac:dyDescent="0.2">
      <c r="E909" s="66"/>
      <c r="F909" s="96"/>
      <c r="G909" s="66"/>
      <c r="H909" s="96"/>
      <c r="I909" s="66"/>
      <c r="J909" s="66"/>
      <c r="K909" s="66"/>
      <c r="L909" s="96"/>
      <c r="R909" s="66"/>
      <c r="S909" s="66"/>
      <c r="T909" s="66"/>
      <c r="U909" s="66"/>
      <c r="V909" s="66"/>
      <c r="W909" s="66"/>
      <c r="X909" s="66"/>
      <c r="Y909" s="66"/>
    </row>
    <row r="910" spans="5:25" x14ac:dyDescent="0.2">
      <c r="E910" s="66"/>
      <c r="F910" s="96"/>
      <c r="G910" s="66"/>
      <c r="H910" s="96"/>
      <c r="I910" s="66"/>
      <c r="J910" s="66"/>
      <c r="K910" s="66"/>
      <c r="L910" s="96"/>
      <c r="R910" s="66"/>
      <c r="S910" s="66"/>
      <c r="T910" s="66"/>
      <c r="U910" s="66"/>
      <c r="V910" s="66"/>
      <c r="W910" s="66"/>
      <c r="X910" s="66"/>
      <c r="Y910" s="66"/>
    </row>
    <row r="911" spans="5:25" x14ac:dyDescent="0.2">
      <c r="E911" s="66"/>
      <c r="F911" s="96"/>
      <c r="G911" s="66"/>
      <c r="H911" s="96"/>
      <c r="I911" s="66"/>
      <c r="J911" s="66"/>
      <c r="K911" s="66"/>
      <c r="L911" s="96"/>
      <c r="R911" s="66"/>
      <c r="S911" s="66"/>
      <c r="T911" s="66"/>
      <c r="U911" s="66"/>
      <c r="V911" s="66"/>
      <c r="W911" s="66"/>
      <c r="X911" s="66"/>
      <c r="Y911" s="66"/>
    </row>
    <row r="912" spans="5:25" x14ac:dyDescent="0.2">
      <c r="E912" s="66"/>
      <c r="F912" s="96"/>
      <c r="G912" s="66"/>
      <c r="H912" s="96"/>
      <c r="I912" s="66"/>
      <c r="J912" s="66"/>
      <c r="K912" s="66"/>
      <c r="L912" s="96"/>
      <c r="R912" s="66"/>
      <c r="S912" s="66"/>
      <c r="T912" s="66"/>
      <c r="U912" s="66"/>
      <c r="V912" s="66"/>
      <c r="W912" s="66"/>
      <c r="X912" s="66"/>
      <c r="Y912" s="66"/>
    </row>
    <row r="913" spans="5:25" x14ac:dyDescent="0.2">
      <c r="E913" s="66"/>
      <c r="F913" s="96"/>
      <c r="G913" s="66"/>
      <c r="H913" s="96"/>
      <c r="I913" s="66"/>
      <c r="J913" s="66"/>
      <c r="K913" s="66"/>
      <c r="L913" s="96"/>
      <c r="R913" s="66"/>
      <c r="S913" s="66"/>
      <c r="T913" s="66"/>
      <c r="U913" s="66"/>
      <c r="V913" s="66"/>
      <c r="W913" s="66"/>
      <c r="X913" s="66"/>
      <c r="Y913" s="66"/>
    </row>
    <row r="914" spans="5:25" x14ac:dyDescent="0.2">
      <c r="E914" s="66"/>
      <c r="F914" s="96"/>
      <c r="G914" s="66"/>
      <c r="H914" s="96"/>
      <c r="I914" s="66"/>
      <c r="J914" s="66"/>
      <c r="K914" s="66"/>
      <c r="L914" s="96"/>
      <c r="R914" s="66"/>
      <c r="S914" s="66"/>
      <c r="T914" s="66"/>
      <c r="U914" s="66"/>
      <c r="V914" s="66"/>
      <c r="W914" s="66"/>
      <c r="X914" s="66"/>
      <c r="Y914" s="66"/>
    </row>
    <row r="915" spans="5:25" x14ac:dyDescent="0.2">
      <c r="E915" s="66"/>
      <c r="F915" s="96"/>
      <c r="G915" s="66"/>
      <c r="H915" s="96"/>
      <c r="I915" s="66"/>
      <c r="J915" s="66"/>
      <c r="K915" s="66"/>
      <c r="L915" s="96"/>
      <c r="R915" s="66"/>
      <c r="S915" s="66"/>
      <c r="T915" s="66"/>
      <c r="U915" s="66"/>
      <c r="V915" s="66"/>
      <c r="W915" s="66"/>
      <c r="X915" s="66"/>
      <c r="Y915" s="66"/>
    </row>
    <row r="916" spans="5:25" x14ac:dyDescent="0.2">
      <c r="E916" s="66"/>
      <c r="F916" s="96"/>
      <c r="G916" s="66"/>
      <c r="H916" s="96"/>
      <c r="I916" s="66"/>
      <c r="J916" s="66"/>
      <c r="K916" s="66"/>
      <c r="L916" s="96"/>
      <c r="R916" s="66"/>
      <c r="S916" s="66"/>
      <c r="T916" s="66"/>
      <c r="U916" s="66"/>
      <c r="V916" s="66"/>
      <c r="W916" s="66"/>
      <c r="X916" s="66"/>
      <c r="Y916" s="66"/>
    </row>
    <row r="917" spans="5:25" x14ac:dyDescent="0.2">
      <c r="E917" s="66"/>
      <c r="F917" s="96"/>
      <c r="G917" s="66"/>
      <c r="H917" s="96"/>
      <c r="I917" s="66"/>
      <c r="J917" s="66"/>
      <c r="K917" s="66"/>
      <c r="L917" s="96"/>
      <c r="R917" s="66"/>
      <c r="S917" s="66"/>
      <c r="T917" s="66"/>
      <c r="U917" s="66"/>
      <c r="V917" s="66"/>
      <c r="W917" s="66"/>
      <c r="X917" s="66"/>
      <c r="Y917" s="66"/>
    </row>
    <row r="918" spans="5:25" x14ac:dyDescent="0.2">
      <c r="E918" s="66"/>
      <c r="F918" s="96"/>
      <c r="G918" s="66"/>
      <c r="H918" s="96"/>
      <c r="I918" s="66"/>
      <c r="J918" s="66"/>
      <c r="K918" s="66"/>
      <c r="L918" s="96"/>
      <c r="R918" s="66"/>
      <c r="S918" s="66"/>
      <c r="T918" s="66"/>
      <c r="U918" s="66"/>
      <c r="V918" s="66"/>
      <c r="W918" s="66"/>
      <c r="X918" s="66"/>
      <c r="Y918" s="66"/>
    </row>
    <row r="919" spans="5:25" x14ac:dyDescent="0.2">
      <c r="E919" s="66"/>
      <c r="F919" s="96"/>
      <c r="G919" s="66"/>
      <c r="H919" s="96"/>
      <c r="I919" s="66"/>
      <c r="J919" s="66"/>
      <c r="K919" s="66"/>
      <c r="L919" s="96"/>
      <c r="R919" s="66"/>
      <c r="S919" s="66"/>
      <c r="T919" s="66"/>
      <c r="U919" s="66"/>
      <c r="V919" s="66"/>
      <c r="W919" s="66"/>
      <c r="X919" s="66"/>
      <c r="Y919" s="66"/>
    </row>
    <row r="920" spans="5:25" x14ac:dyDescent="0.2">
      <c r="E920" s="66"/>
      <c r="F920" s="96"/>
      <c r="G920" s="66"/>
      <c r="H920" s="96"/>
      <c r="I920" s="66"/>
      <c r="J920" s="66"/>
      <c r="K920" s="66"/>
      <c r="L920" s="96"/>
      <c r="R920" s="66"/>
      <c r="S920" s="66"/>
      <c r="T920" s="66"/>
      <c r="U920" s="66"/>
      <c r="V920" s="66"/>
      <c r="W920" s="66"/>
      <c r="X920" s="66"/>
      <c r="Y920" s="66"/>
    </row>
    <row r="921" spans="5:25" x14ac:dyDescent="0.2">
      <c r="E921" s="66"/>
      <c r="F921" s="96"/>
      <c r="G921" s="66"/>
      <c r="H921" s="96"/>
      <c r="I921" s="66"/>
      <c r="J921" s="66"/>
      <c r="K921" s="66"/>
      <c r="L921" s="96"/>
      <c r="R921" s="66"/>
      <c r="S921" s="66"/>
      <c r="T921" s="66"/>
      <c r="U921" s="66"/>
      <c r="V921" s="66"/>
      <c r="W921" s="66"/>
      <c r="X921" s="66"/>
      <c r="Y921" s="66"/>
    </row>
    <row r="922" spans="5:25" x14ac:dyDescent="0.2">
      <c r="E922" s="66"/>
      <c r="F922" s="96"/>
      <c r="G922" s="66"/>
      <c r="H922" s="96"/>
      <c r="I922" s="66"/>
      <c r="J922" s="66"/>
      <c r="K922" s="66"/>
      <c r="L922" s="96"/>
      <c r="R922" s="66"/>
      <c r="S922" s="66"/>
      <c r="T922" s="66"/>
      <c r="U922" s="66"/>
      <c r="V922" s="66"/>
      <c r="W922" s="66"/>
      <c r="X922" s="66"/>
      <c r="Y922" s="66"/>
    </row>
    <row r="923" spans="5:25" x14ac:dyDescent="0.2">
      <c r="E923" s="66"/>
      <c r="F923" s="96"/>
      <c r="G923" s="66"/>
      <c r="H923" s="96"/>
      <c r="I923" s="66"/>
      <c r="J923" s="66"/>
      <c r="K923" s="66"/>
      <c r="L923" s="96"/>
      <c r="R923" s="66"/>
      <c r="S923" s="66"/>
      <c r="T923" s="66"/>
      <c r="U923" s="66"/>
      <c r="V923" s="66"/>
      <c r="W923" s="66"/>
      <c r="X923" s="66"/>
      <c r="Y923" s="66"/>
    </row>
    <row r="924" spans="5:25" x14ac:dyDescent="0.2">
      <c r="E924" s="66"/>
      <c r="F924" s="96"/>
      <c r="G924" s="66"/>
      <c r="H924" s="96"/>
      <c r="I924" s="66"/>
      <c r="J924" s="66"/>
      <c r="K924" s="66"/>
      <c r="L924" s="96"/>
      <c r="R924" s="66"/>
      <c r="S924" s="66"/>
      <c r="T924" s="66"/>
      <c r="U924" s="66"/>
      <c r="V924" s="66"/>
      <c r="W924" s="66"/>
      <c r="X924" s="66"/>
      <c r="Y924" s="66"/>
    </row>
    <row r="925" spans="5:25" x14ac:dyDescent="0.2">
      <c r="E925" s="66"/>
      <c r="F925" s="96"/>
      <c r="G925" s="66"/>
      <c r="H925" s="96"/>
      <c r="I925" s="66"/>
      <c r="J925" s="66"/>
      <c r="K925" s="66"/>
      <c r="L925" s="96"/>
      <c r="R925" s="66"/>
      <c r="S925" s="66"/>
      <c r="T925" s="66"/>
      <c r="U925" s="66"/>
      <c r="V925" s="66"/>
      <c r="W925" s="66"/>
      <c r="X925" s="66"/>
      <c r="Y925" s="66"/>
    </row>
    <row r="926" spans="5:25" x14ac:dyDescent="0.2">
      <c r="E926" s="66"/>
      <c r="F926" s="96"/>
      <c r="G926" s="66"/>
      <c r="H926" s="96"/>
      <c r="I926" s="66"/>
      <c r="J926" s="66"/>
      <c r="K926" s="66"/>
      <c r="L926" s="96"/>
      <c r="R926" s="66"/>
      <c r="S926" s="66"/>
      <c r="T926" s="66"/>
      <c r="U926" s="66"/>
      <c r="V926" s="66"/>
      <c r="W926" s="66"/>
      <c r="X926" s="66"/>
      <c r="Y926" s="66"/>
    </row>
    <row r="927" spans="5:25" x14ac:dyDescent="0.2">
      <c r="E927" s="66"/>
      <c r="F927" s="96"/>
      <c r="G927" s="66"/>
      <c r="H927" s="96"/>
      <c r="I927" s="66"/>
      <c r="J927" s="66"/>
      <c r="K927" s="66"/>
      <c r="L927" s="96"/>
      <c r="R927" s="66"/>
      <c r="S927" s="66"/>
      <c r="T927" s="66"/>
      <c r="U927" s="66"/>
      <c r="V927" s="66"/>
      <c r="W927" s="66"/>
      <c r="X927" s="66"/>
      <c r="Y927" s="66"/>
    </row>
    <row r="928" spans="5:25" x14ac:dyDescent="0.2">
      <c r="E928" s="66"/>
      <c r="F928" s="96"/>
      <c r="G928" s="66"/>
      <c r="H928" s="96"/>
      <c r="I928" s="66"/>
      <c r="J928" s="66"/>
      <c r="K928" s="66"/>
      <c r="L928" s="96"/>
      <c r="R928" s="66"/>
      <c r="S928" s="66"/>
      <c r="T928" s="66"/>
      <c r="U928" s="66"/>
      <c r="V928" s="66"/>
      <c r="W928" s="66"/>
      <c r="X928" s="66"/>
      <c r="Y928" s="66"/>
    </row>
    <row r="929" spans="5:25" x14ac:dyDescent="0.2">
      <c r="E929" s="66"/>
      <c r="F929" s="96"/>
      <c r="G929" s="66"/>
      <c r="H929" s="96"/>
      <c r="I929" s="66"/>
      <c r="J929" s="66"/>
      <c r="K929" s="66"/>
      <c r="L929" s="96"/>
      <c r="R929" s="66"/>
      <c r="S929" s="66"/>
      <c r="T929" s="66"/>
      <c r="U929" s="66"/>
      <c r="V929" s="66"/>
      <c r="W929" s="66"/>
      <c r="X929" s="66"/>
      <c r="Y929" s="66"/>
    </row>
    <row r="930" spans="5:25" x14ac:dyDescent="0.2">
      <c r="E930" s="66"/>
      <c r="F930" s="96"/>
      <c r="G930" s="66"/>
      <c r="H930" s="96"/>
      <c r="I930" s="66"/>
      <c r="J930" s="66"/>
      <c r="K930" s="66"/>
      <c r="L930" s="96"/>
      <c r="R930" s="66"/>
      <c r="S930" s="66"/>
      <c r="T930" s="66"/>
      <c r="U930" s="66"/>
      <c r="V930" s="66"/>
      <c r="W930" s="66"/>
      <c r="X930" s="66"/>
      <c r="Y930" s="66"/>
    </row>
    <row r="931" spans="5:25" x14ac:dyDescent="0.2">
      <c r="E931" s="66"/>
      <c r="F931" s="96"/>
      <c r="G931" s="66"/>
      <c r="H931" s="96"/>
      <c r="I931" s="66"/>
      <c r="J931" s="66"/>
      <c r="K931" s="66"/>
      <c r="L931" s="96"/>
      <c r="R931" s="66"/>
      <c r="S931" s="66"/>
      <c r="T931" s="66"/>
      <c r="U931" s="66"/>
      <c r="V931" s="66"/>
      <c r="W931" s="66"/>
      <c r="X931" s="66"/>
      <c r="Y931" s="66"/>
    </row>
    <row r="932" spans="5:25" x14ac:dyDescent="0.2">
      <c r="E932" s="66"/>
      <c r="F932" s="96"/>
      <c r="G932" s="66"/>
      <c r="H932" s="96"/>
      <c r="I932" s="66"/>
      <c r="J932" s="66"/>
      <c r="K932" s="66"/>
      <c r="L932" s="96"/>
      <c r="R932" s="66"/>
      <c r="S932" s="66"/>
      <c r="T932" s="66"/>
      <c r="U932" s="66"/>
      <c r="V932" s="66"/>
      <c r="W932" s="66"/>
      <c r="X932" s="66"/>
      <c r="Y932" s="66"/>
    </row>
    <row r="933" spans="5:25" x14ac:dyDescent="0.2">
      <c r="E933" s="66"/>
      <c r="F933" s="96"/>
      <c r="G933" s="66"/>
      <c r="H933" s="96"/>
      <c r="I933" s="66"/>
      <c r="J933" s="66"/>
      <c r="K933" s="66"/>
      <c r="L933" s="96"/>
      <c r="R933" s="66"/>
      <c r="S933" s="66"/>
      <c r="T933" s="66"/>
      <c r="U933" s="66"/>
      <c r="V933" s="66"/>
      <c r="W933" s="66"/>
      <c r="X933" s="66"/>
      <c r="Y933" s="66"/>
    </row>
    <row r="934" spans="5:25" x14ac:dyDescent="0.2">
      <c r="E934" s="66"/>
      <c r="F934" s="96"/>
      <c r="G934" s="66"/>
      <c r="H934" s="96"/>
      <c r="I934" s="66"/>
      <c r="J934" s="66"/>
      <c r="K934" s="66"/>
      <c r="L934" s="96"/>
      <c r="R934" s="66"/>
      <c r="S934" s="66"/>
      <c r="T934" s="66"/>
      <c r="U934" s="66"/>
      <c r="V934" s="66"/>
      <c r="W934" s="66"/>
      <c r="X934" s="66"/>
      <c r="Y934" s="66"/>
    </row>
    <row r="935" spans="5:25" x14ac:dyDescent="0.2">
      <c r="E935" s="66"/>
      <c r="F935" s="96"/>
      <c r="G935" s="66"/>
      <c r="H935" s="96"/>
      <c r="I935" s="66"/>
      <c r="J935" s="66"/>
      <c r="K935" s="66"/>
      <c r="L935" s="96"/>
      <c r="R935" s="66"/>
      <c r="S935" s="66"/>
      <c r="T935" s="66"/>
      <c r="U935" s="66"/>
      <c r="V935" s="66"/>
      <c r="W935" s="66"/>
      <c r="X935" s="66"/>
      <c r="Y935" s="66"/>
    </row>
    <row r="936" spans="5:25" x14ac:dyDescent="0.2">
      <c r="E936" s="66"/>
      <c r="F936" s="96"/>
      <c r="G936" s="66"/>
      <c r="H936" s="96"/>
      <c r="I936" s="66"/>
      <c r="J936" s="66"/>
      <c r="K936" s="66"/>
      <c r="L936" s="96"/>
      <c r="R936" s="66"/>
      <c r="S936" s="66"/>
      <c r="T936" s="66"/>
      <c r="U936" s="66"/>
      <c r="V936" s="66"/>
      <c r="W936" s="66"/>
      <c r="X936" s="66"/>
      <c r="Y936" s="66"/>
    </row>
    <row r="937" spans="5:25" x14ac:dyDescent="0.2">
      <c r="E937" s="66"/>
      <c r="F937" s="96"/>
      <c r="G937" s="66"/>
      <c r="H937" s="96"/>
      <c r="I937" s="66"/>
      <c r="J937" s="66"/>
      <c r="K937" s="66"/>
      <c r="L937" s="96"/>
      <c r="R937" s="66"/>
      <c r="S937" s="66"/>
      <c r="T937" s="66"/>
      <c r="U937" s="66"/>
      <c r="V937" s="66"/>
      <c r="W937" s="66"/>
      <c r="X937" s="66"/>
      <c r="Y937" s="66"/>
    </row>
    <row r="938" spans="5:25" x14ac:dyDescent="0.2">
      <c r="E938" s="66"/>
      <c r="F938" s="96"/>
      <c r="G938" s="66"/>
      <c r="H938" s="96"/>
      <c r="I938" s="66"/>
      <c r="J938" s="66"/>
      <c r="K938" s="66"/>
      <c r="L938" s="96"/>
      <c r="R938" s="66"/>
      <c r="S938" s="66"/>
      <c r="T938" s="66"/>
      <c r="U938" s="66"/>
      <c r="V938" s="66"/>
      <c r="W938" s="66"/>
      <c r="X938" s="66"/>
      <c r="Y938" s="66"/>
    </row>
    <row r="939" spans="5:25" x14ac:dyDescent="0.2">
      <c r="E939" s="66"/>
      <c r="F939" s="96"/>
      <c r="G939" s="66"/>
      <c r="H939" s="96"/>
      <c r="I939" s="66"/>
      <c r="J939" s="66"/>
      <c r="K939" s="66"/>
      <c r="L939" s="96"/>
      <c r="R939" s="66"/>
      <c r="S939" s="66"/>
      <c r="T939" s="66"/>
      <c r="U939" s="66"/>
      <c r="V939" s="66"/>
      <c r="W939" s="66"/>
      <c r="X939" s="66"/>
      <c r="Y939" s="66"/>
    </row>
    <row r="940" spans="5:25" x14ac:dyDescent="0.2">
      <c r="E940" s="66"/>
      <c r="F940" s="96"/>
      <c r="G940" s="66"/>
      <c r="H940" s="96"/>
      <c r="I940" s="66"/>
      <c r="J940" s="66"/>
      <c r="K940" s="66"/>
      <c r="L940" s="96"/>
      <c r="R940" s="66"/>
      <c r="S940" s="66"/>
      <c r="T940" s="66"/>
      <c r="U940" s="66"/>
      <c r="V940" s="66"/>
      <c r="W940" s="66"/>
      <c r="X940" s="66"/>
      <c r="Y940" s="66"/>
    </row>
    <row r="941" spans="5:25" x14ac:dyDescent="0.2">
      <c r="E941" s="66"/>
      <c r="F941" s="96"/>
      <c r="G941" s="66"/>
      <c r="H941" s="96"/>
      <c r="I941" s="66"/>
      <c r="J941" s="66"/>
      <c r="K941" s="66"/>
      <c r="L941" s="96"/>
      <c r="R941" s="66"/>
      <c r="S941" s="66"/>
      <c r="T941" s="66"/>
      <c r="U941" s="66"/>
      <c r="V941" s="66"/>
      <c r="W941" s="66"/>
      <c r="X941" s="66"/>
      <c r="Y941" s="66"/>
    </row>
    <row r="942" spans="5:25" x14ac:dyDescent="0.2">
      <c r="E942" s="66"/>
      <c r="F942" s="96"/>
      <c r="G942" s="66"/>
      <c r="H942" s="96"/>
      <c r="I942" s="66"/>
      <c r="J942" s="66"/>
      <c r="K942" s="66"/>
      <c r="L942" s="96"/>
      <c r="R942" s="66"/>
      <c r="S942" s="66"/>
      <c r="T942" s="66"/>
      <c r="U942" s="66"/>
      <c r="V942" s="66"/>
      <c r="W942" s="66"/>
      <c r="X942" s="66"/>
      <c r="Y942" s="66"/>
    </row>
    <row r="943" spans="5:25" x14ac:dyDescent="0.2">
      <c r="E943" s="66"/>
      <c r="F943" s="96"/>
      <c r="G943" s="66"/>
      <c r="H943" s="96"/>
      <c r="I943" s="66"/>
      <c r="J943" s="66"/>
      <c r="K943" s="66"/>
      <c r="L943" s="96"/>
      <c r="R943" s="66"/>
      <c r="S943" s="66"/>
      <c r="T943" s="66"/>
      <c r="U943" s="66"/>
      <c r="V943" s="66"/>
      <c r="W943" s="66"/>
      <c r="X943" s="66"/>
      <c r="Y943" s="66"/>
    </row>
    <row r="944" spans="5:25" x14ac:dyDescent="0.2">
      <c r="E944" s="66"/>
      <c r="F944" s="96"/>
      <c r="G944" s="66"/>
      <c r="H944" s="96"/>
      <c r="I944" s="66"/>
      <c r="J944" s="66"/>
      <c r="K944" s="66"/>
      <c r="L944" s="96"/>
      <c r="R944" s="66"/>
      <c r="S944" s="66"/>
      <c r="T944" s="66"/>
      <c r="U944" s="66"/>
      <c r="V944" s="66"/>
      <c r="W944" s="66"/>
      <c r="X944" s="66"/>
      <c r="Y944" s="66"/>
    </row>
    <row r="945" spans="5:25" x14ac:dyDescent="0.2">
      <c r="E945" s="66"/>
      <c r="F945" s="96"/>
      <c r="G945" s="66"/>
      <c r="H945" s="96"/>
      <c r="I945" s="66"/>
      <c r="J945" s="66"/>
      <c r="K945" s="66"/>
      <c r="L945" s="96"/>
      <c r="R945" s="66"/>
      <c r="S945" s="66"/>
      <c r="T945" s="66"/>
      <c r="U945" s="66"/>
      <c r="V945" s="66"/>
      <c r="W945" s="66"/>
      <c r="X945" s="66"/>
      <c r="Y945" s="66"/>
    </row>
    <row r="946" spans="5:25" x14ac:dyDescent="0.2">
      <c r="E946" s="66"/>
      <c r="F946" s="96"/>
      <c r="G946" s="66"/>
      <c r="H946" s="96"/>
      <c r="I946" s="66"/>
      <c r="J946" s="66"/>
      <c r="K946" s="66"/>
      <c r="L946" s="96"/>
      <c r="R946" s="66"/>
      <c r="S946" s="66"/>
      <c r="T946" s="66"/>
      <c r="U946" s="66"/>
      <c r="V946" s="66"/>
      <c r="W946" s="66"/>
      <c r="X946" s="66"/>
      <c r="Y946" s="66"/>
    </row>
    <row r="947" spans="5:25" x14ac:dyDescent="0.2">
      <c r="E947" s="66"/>
      <c r="F947" s="96"/>
      <c r="G947" s="66"/>
      <c r="H947" s="96"/>
      <c r="I947" s="66"/>
      <c r="J947" s="66"/>
      <c r="K947" s="66"/>
      <c r="L947" s="96"/>
      <c r="R947" s="66"/>
      <c r="S947" s="66"/>
      <c r="T947" s="66"/>
      <c r="U947" s="66"/>
      <c r="V947" s="66"/>
      <c r="W947" s="66"/>
      <c r="X947" s="66"/>
      <c r="Y947" s="66"/>
    </row>
    <row r="948" spans="5:25" x14ac:dyDescent="0.2">
      <c r="E948" s="66"/>
      <c r="F948" s="96"/>
      <c r="G948" s="66"/>
      <c r="H948" s="96"/>
      <c r="I948" s="66"/>
      <c r="J948" s="66"/>
      <c r="K948" s="66"/>
      <c r="L948" s="96"/>
      <c r="R948" s="66"/>
      <c r="S948" s="66"/>
      <c r="T948" s="66"/>
      <c r="U948" s="66"/>
      <c r="V948" s="66"/>
      <c r="W948" s="66"/>
      <c r="X948" s="66"/>
      <c r="Y948" s="66"/>
    </row>
    <row r="949" spans="5:25" x14ac:dyDescent="0.2">
      <c r="E949" s="66"/>
      <c r="F949" s="96"/>
      <c r="G949" s="66"/>
      <c r="H949" s="96"/>
      <c r="I949" s="66"/>
      <c r="J949" s="66"/>
      <c r="K949" s="66"/>
      <c r="L949" s="96"/>
      <c r="R949" s="66"/>
      <c r="S949" s="66"/>
      <c r="T949" s="66"/>
      <c r="U949" s="66"/>
      <c r="V949" s="66"/>
      <c r="W949" s="66"/>
      <c r="X949" s="66"/>
      <c r="Y949" s="66"/>
    </row>
    <row r="950" spans="5:25" x14ac:dyDescent="0.2">
      <c r="E950" s="66"/>
      <c r="F950" s="96"/>
      <c r="G950" s="66"/>
      <c r="H950" s="96"/>
      <c r="I950" s="66"/>
      <c r="J950" s="66"/>
      <c r="K950" s="66"/>
      <c r="L950" s="96"/>
      <c r="R950" s="66"/>
      <c r="S950" s="66"/>
      <c r="T950" s="66"/>
      <c r="U950" s="66"/>
      <c r="V950" s="66"/>
      <c r="W950" s="66"/>
      <c r="X950" s="66"/>
      <c r="Y950" s="66"/>
    </row>
    <row r="951" spans="5:25" x14ac:dyDescent="0.2">
      <c r="E951" s="66"/>
      <c r="F951" s="96"/>
      <c r="G951" s="66"/>
      <c r="H951" s="96"/>
      <c r="I951" s="66"/>
      <c r="J951" s="66"/>
      <c r="K951" s="66"/>
      <c r="L951" s="96"/>
      <c r="R951" s="66"/>
      <c r="S951" s="66"/>
      <c r="T951" s="66"/>
      <c r="U951" s="66"/>
      <c r="V951" s="66"/>
      <c r="W951" s="66"/>
      <c r="X951" s="66"/>
      <c r="Y951" s="66"/>
    </row>
    <row r="952" spans="5:25" x14ac:dyDescent="0.2">
      <c r="E952" s="66"/>
      <c r="F952" s="96"/>
      <c r="G952" s="66"/>
      <c r="H952" s="96"/>
      <c r="I952" s="66"/>
      <c r="J952" s="66"/>
      <c r="K952" s="66"/>
      <c r="L952" s="96"/>
      <c r="R952" s="66"/>
      <c r="S952" s="66"/>
      <c r="T952" s="66"/>
      <c r="U952" s="66"/>
      <c r="V952" s="66"/>
      <c r="W952" s="66"/>
      <c r="X952" s="66"/>
      <c r="Y952" s="66"/>
    </row>
    <row r="953" spans="5:25" x14ac:dyDescent="0.2">
      <c r="E953" s="66"/>
      <c r="F953" s="96"/>
      <c r="G953" s="66"/>
      <c r="H953" s="96"/>
      <c r="I953" s="66"/>
      <c r="J953" s="66"/>
      <c r="K953" s="66"/>
      <c r="L953" s="96"/>
      <c r="R953" s="66"/>
      <c r="S953" s="66"/>
      <c r="T953" s="66"/>
      <c r="U953" s="66"/>
      <c r="V953" s="66"/>
      <c r="W953" s="66"/>
      <c r="X953" s="66"/>
      <c r="Y953" s="66"/>
    </row>
    <row r="954" spans="5:25" x14ac:dyDescent="0.2">
      <c r="E954" s="66"/>
      <c r="F954" s="96"/>
      <c r="G954" s="66"/>
      <c r="H954" s="96"/>
      <c r="I954" s="66"/>
      <c r="J954" s="66"/>
      <c r="K954" s="66"/>
      <c r="L954" s="96"/>
      <c r="R954" s="66"/>
      <c r="S954" s="66"/>
      <c r="T954" s="66"/>
      <c r="U954" s="66"/>
      <c r="V954" s="66"/>
      <c r="W954" s="66"/>
      <c r="X954" s="66"/>
      <c r="Y954" s="66"/>
    </row>
    <row r="955" spans="5:25" x14ac:dyDescent="0.2">
      <c r="E955" s="66"/>
      <c r="F955" s="96"/>
      <c r="G955" s="66"/>
      <c r="H955" s="96"/>
      <c r="I955" s="66"/>
      <c r="J955" s="66"/>
      <c r="K955" s="66"/>
      <c r="L955" s="96"/>
      <c r="R955" s="66"/>
      <c r="S955" s="66"/>
      <c r="T955" s="66"/>
      <c r="U955" s="66"/>
      <c r="V955" s="66"/>
      <c r="W955" s="66"/>
      <c r="X955" s="66"/>
      <c r="Y955" s="66"/>
    </row>
    <row r="956" spans="5:25" x14ac:dyDescent="0.2">
      <c r="E956" s="66"/>
      <c r="F956" s="96"/>
      <c r="G956" s="66"/>
      <c r="H956" s="96"/>
      <c r="I956" s="66"/>
      <c r="J956" s="66"/>
      <c r="K956" s="66"/>
      <c r="L956" s="96"/>
      <c r="R956" s="66"/>
      <c r="S956" s="66"/>
      <c r="T956" s="66"/>
      <c r="U956" s="66"/>
      <c r="V956" s="66"/>
      <c r="W956" s="66"/>
      <c r="X956" s="66"/>
      <c r="Y956" s="66"/>
    </row>
    <row r="957" spans="5:25" x14ac:dyDescent="0.2">
      <c r="E957" s="66"/>
      <c r="F957" s="96"/>
      <c r="G957" s="66"/>
      <c r="H957" s="96"/>
      <c r="I957" s="66"/>
      <c r="J957" s="66"/>
      <c r="K957" s="66"/>
      <c r="L957" s="96"/>
      <c r="R957" s="66"/>
      <c r="S957" s="66"/>
      <c r="T957" s="66"/>
      <c r="U957" s="66"/>
      <c r="V957" s="66"/>
      <c r="W957" s="66"/>
      <c r="X957" s="66"/>
      <c r="Y957" s="66"/>
    </row>
    <row r="958" spans="5:25" x14ac:dyDescent="0.2">
      <c r="E958" s="66"/>
      <c r="F958" s="96"/>
      <c r="G958" s="66"/>
      <c r="H958" s="96"/>
      <c r="I958" s="66"/>
      <c r="J958" s="66"/>
      <c r="K958" s="66"/>
      <c r="L958" s="96"/>
      <c r="R958" s="66"/>
      <c r="S958" s="66"/>
      <c r="T958" s="66"/>
      <c r="U958" s="66"/>
      <c r="V958" s="66"/>
      <c r="W958" s="66"/>
      <c r="X958" s="66"/>
      <c r="Y958" s="66"/>
    </row>
    <row r="959" spans="5:25" x14ac:dyDescent="0.2">
      <c r="E959" s="66"/>
      <c r="F959" s="96"/>
      <c r="G959" s="66"/>
      <c r="H959" s="96"/>
      <c r="I959" s="66"/>
      <c r="J959" s="66"/>
      <c r="K959" s="66"/>
      <c r="L959" s="96"/>
      <c r="R959" s="66"/>
      <c r="S959" s="66"/>
      <c r="T959" s="66"/>
      <c r="U959" s="66"/>
      <c r="V959" s="66"/>
      <c r="W959" s="66"/>
      <c r="X959" s="66"/>
      <c r="Y959" s="66"/>
    </row>
    <row r="960" spans="5:25" x14ac:dyDescent="0.2">
      <c r="E960" s="66"/>
      <c r="F960" s="96"/>
      <c r="G960" s="66"/>
      <c r="H960" s="96"/>
      <c r="I960" s="66"/>
      <c r="J960" s="66"/>
      <c r="K960" s="66"/>
      <c r="L960" s="96"/>
      <c r="R960" s="66"/>
      <c r="S960" s="66"/>
      <c r="T960" s="66"/>
      <c r="U960" s="66"/>
      <c r="V960" s="66"/>
      <c r="W960" s="66"/>
      <c r="X960" s="66"/>
      <c r="Y960" s="66"/>
    </row>
    <row r="961" spans="5:25" x14ac:dyDescent="0.2">
      <c r="E961" s="66"/>
      <c r="F961" s="96"/>
      <c r="G961" s="66"/>
      <c r="H961" s="96"/>
      <c r="I961" s="66"/>
      <c r="J961" s="66"/>
      <c r="K961" s="66"/>
      <c r="L961" s="96"/>
      <c r="R961" s="66"/>
      <c r="S961" s="66"/>
      <c r="T961" s="66"/>
      <c r="U961" s="66"/>
      <c r="V961" s="66"/>
      <c r="W961" s="66"/>
      <c r="X961" s="66"/>
      <c r="Y961" s="66"/>
    </row>
    <row r="962" spans="5:25" x14ac:dyDescent="0.2">
      <c r="E962" s="66"/>
      <c r="F962" s="96"/>
      <c r="G962" s="66"/>
      <c r="H962" s="96"/>
      <c r="I962" s="66"/>
      <c r="J962" s="66"/>
      <c r="K962" s="66"/>
      <c r="L962" s="96"/>
      <c r="R962" s="66"/>
      <c r="S962" s="66"/>
      <c r="T962" s="66"/>
      <c r="U962" s="66"/>
      <c r="V962" s="66"/>
      <c r="W962" s="66"/>
      <c r="X962" s="66"/>
      <c r="Y962" s="66"/>
    </row>
    <row r="963" spans="5:25" x14ac:dyDescent="0.2">
      <c r="E963" s="66"/>
      <c r="F963" s="96"/>
      <c r="G963" s="66"/>
      <c r="H963" s="96"/>
      <c r="I963" s="66"/>
      <c r="J963" s="66"/>
      <c r="K963" s="66"/>
      <c r="L963" s="96"/>
      <c r="R963" s="66"/>
      <c r="S963" s="66"/>
      <c r="T963" s="66"/>
      <c r="U963" s="66"/>
      <c r="V963" s="66"/>
      <c r="W963" s="66"/>
      <c r="X963" s="66"/>
      <c r="Y963" s="66"/>
    </row>
    <row r="964" spans="5:25" x14ac:dyDescent="0.2">
      <c r="E964" s="66"/>
      <c r="F964" s="96"/>
      <c r="G964" s="66"/>
      <c r="H964" s="96"/>
      <c r="I964" s="66"/>
      <c r="J964" s="66"/>
      <c r="K964" s="66"/>
      <c r="L964" s="96"/>
      <c r="R964" s="66"/>
      <c r="S964" s="66"/>
      <c r="T964" s="66"/>
      <c r="U964" s="66"/>
      <c r="V964" s="66"/>
      <c r="W964" s="66"/>
      <c r="X964" s="66"/>
      <c r="Y964" s="66"/>
    </row>
    <row r="965" spans="5:25" x14ac:dyDescent="0.2">
      <c r="E965" s="66"/>
      <c r="F965" s="96"/>
      <c r="G965" s="66"/>
      <c r="H965" s="96"/>
      <c r="I965" s="66"/>
      <c r="J965" s="66"/>
      <c r="K965" s="66"/>
      <c r="L965" s="96"/>
      <c r="R965" s="66"/>
      <c r="S965" s="66"/>
      <c r="T965" s="66"/>
      <c r="U965" s="66"/>
      <c r="V965" s="66"/>
      <c r="W965" s="66"/>
      <c r="X965" s="66"/>
      <c r="Y965" s="66"/>
    </row>
    <row r="966" spans="5:25" x14ac:dyDescent="0.2">
      <c r="E966" s="66"/>
      <c r="F966" s="96"/>
      <c r="G966" s="66"/>
      <c r="H966" s="96"/>
      <c r="I966" s="66"/>
      <c r="J966" s="66"/>
      <c r="K966" s="66"/>
      <c r="L966" s="96"/>
      <c r="R966" s="66"/>
      <c r="S966" s="66"/>
      <c r="T966" s="66"/>
      <c r="U966" s="66"/>
      <c r="V966" s="66"/>
      <c r="W966" s="66"/>
      <c r="X966" s="66"/>
      <c r="Y966" s="66"/>
    </row>
    <row r="967" spans="5:25" x14ac:dyDescent="0.2">
      <c r="E967" s="66"/>
      <c r="F967" s="96"/>
      <c r="G967" s="66"/>
      <c r="H967" s="96"/>
      <c r="I967" s="66"/>
      <c r="J967" s="66"/>
      <c r="K967" s="66"/>
      <c r="L967" s="96"/>
      <c r="R967" s="66"/>
      <c r="S967" s="66"/>
      <c r="T967" s="66"/>
      <c r="U967" s="66"/>
      <c r="V967" s="66"/>
      <c r="W967" s="66"/>
      <c r="X967" s="66"/>
      <c r="Y967" s="66"/>
    </row>
    <row r="968" spans="5:25" x14ac:dyDescent="0.2">
      <c r="E968" s="66"/>
      <c r="F968" s="96"/>
      <c r="G968" s="66"/>
      <c r="H968" s="96"/>
      <c r="I968" s="66"/>
      <c r="J968" s="66"/>
      <c r="K968" s="66"/>
      <c r="L968" s="96"/>
      <c r="R968" s="66"/>
      <c r="S968" s="66"/>
      <c r="T968" s="66"/>
      <c r="U968" s="66"/>
      <c r="V968" s="66"/>
      <c r="W968" s="66"/>
      <c r="X968" s="66"/>
      <c r="Y968" s="66"/>
    </row>
    <row r="969" spans="5:25" x14ac:dyDescent="0.2">
      <c r="E969" s="66"/>
      <c r="F969" s="96"/>
      <c r="G969" s="66"/>
      <c r="H969" s="96"/>
      <c r="I969" s="66"/>
      <c r="J969" s="66"/>
      <c r="K969" s="66"/>
      <c r="L969" s="96"/>
      <c r="R969" s="66"/>
      <c r="S969" s="66"/>
      <c r="T969" s="66"/>
      <c r="U969" s="66"/>
      <c r="V969" s="66"/>
      <c r="W969" s="66"/>
      <c r="X969" s="66"/>
      <c r="Y969" s="66"/>
    </row>
    <row r="970" spans="5:25" x14ac:dyDescent="0.2">
      <c r="E970" s="66"/>
      <c r="F970" s="96"/>
      <c r="G970" s="66"/>
      <c r="H970" s="96"/>
      <c r="I970" s="66"/>
      <c r="J970" s="66"/>
      <c r="K970" s="66"/>
      <c r="L970" s="96"/>
      <c r="R970" s="66"/>
      <c r="S970" s="66"/>
      <c r="T970" s="66"/>
      <c r="U970" s="66"/>
      <c r="V970" s="66"/>
      <c r="W970" s="66"/>
      <c r="X970" s="66"/>
      <c r="Y970" s="66"/>
    </row>
    <row r="971" spans="5:25" x14ac:dyDescent="0.2">
      <c r="E971" s="66"/>
      <c r="F971" s="96"/>
      <c r="G971" s="66"/>
      <c r="H971" s="96"/>
      <c r="I971" s="66"/>
      <c r="J971" s="66"/>
      <c r="K971" s="66"/>
      <c r="L971" s="96"/>
      <c r="R971" s="66"/>
      <c r="S971" s="66"/>
      <c r="T971" s="66"/>
      <c r="U971" s="66"/>
      <c r="V971" s="66"/>
      <c r="W971" s="66"/>
      <c r="X971" s="66"/>
      <c r="Y971" s="66"/>
    </row>
    <row r="972" spans="5:25" x14ac:dyDescent="0.2">
      <c r="E972" s="66"/>
      <c r="F972" s="96"/>
      <c r="G972" s="66"/>
      <c r="H972" s="96"/>
      <c r="I972" s="66"/>
      <c r="J972" s="66"/>
      <c r="K972" s="66"/>
      <c r="L972" s="96"/>
      <c r="R972" s="66"/>
      <c r="S972" s="66"/>
      <c r="T972" s="66"/>
      <c r="U972" s="66"/>
      <c r="V972" s="66"/>
      <c r="W972" s="66"/>
      <c r="X972" s="66"/>
      <c r="Y972" s="66"/>
    </row>
    <row r="973" spans="5:25" x14ac:dyDescent="0.2">
      <c r="E973" s="66"/>
      <c r="F973" s="96"/>
      <c r="G973" s="66"/>
      <c r="H973" s="96"/>
      <c r="I973" s="66"/>
      <c r="J973" s="66"/>
      <c r="K973" s="66"/>
      <c r="L973" s="96"/>
      <c r="R973" s="66"/>
      <c r="S973" s="66"/>
      <c r="T973" s="66"/>
      <c r="U973" s="66"/>
      <c r="V973" s="66"/>
      <c r="W973" s="66"/>
      <c r="X973" s="66"/>
      <c r="Y973" s="66"/>
    </row>
    <row r="974" spans="5:25" x14ac:dyDescent="0.2">
      <c r="E974" s="66"/>
      <c r="F974" s="96"/>
      <c r="G974" s="66"/>
      <c r="H974" s="96"/>
      <c r="I974" s="66"/>
      <c r="J974" s="66"/>
      <c r="K974" s="66"/>
      <c r="L974" s="96"/>
      <c r="R974" s="66"/>
      <c r="S974" s="66"/>
      <c r="T974" s="66"/>
      <c r="U974" s="66"/>
      <c r="V974" s="66"/>
      <c r="W974" s="66"/>
      <c r="X974" s="66"/>
      <c r="Y974" s="66"/>
    </row>
    <row r="975" spans="5:25" x14ac:dyDescent="0.2">
      <c r="E975" s="66"/>
      <c r="F975" s="96"/>
      <c r="G975" s="66"/>
      <c r="H975" s="96"/>
      <c r="I975" s="66"/>
      <c r="J975" s="66"/>
      <c r="K975" s="66"/>
      <c r="L975" s="96"/>
      <c r="R975" s="66"/>
      <c r="S975" s="66"/>
      <c r="T975" s="66"/>
      <c r="U975" s="66"/>
      <c r="V975" s="66"/>
      <c r="W975" s="66"/>
      <c r="X975" s="66"/>
      <c r="Y975" s="66"/>
    </row>
    <row r="976" spans="5:25" x14ac:dyDescent="0.2">
      <c r="E976" s="66"/>
      <c r="F976" s="96"/>
      <c r="G976" s="66"/>
      <c r="H976" s="96"/>
      <c r="I976" s="66"/>
      <c r="J976" s="66"/>
      <c r="K976" s="66"/>
      <c r="L976" s="96"/>
      <c r="R976" s="66"/>
      <c r="S976" s="66"/>
      <c r="T976" s="66"/>
      <c r="U976" s="66"/>
      <c r="V976" s="66"/>
      <c r="W976" s="66"/>
      <c r="X976" s="66"/>
      <c r="Y976" s="66"/>
    </row>
    <row r="977" spans="5:25" x14ac:dyDescent="0.2">
      <c r="E977" s="66"/>
      <c r="F977" s="96"/>
      <c r="G977" s="66"/>
      <c r="H977" s="96"/>
      <c r="I977" s="66"/>
      <c r="J977" s="66"/>
      <c r="K977" s="66"/>
      <c r="L977" s="96"/>
      <c r="R977" s="66"/>
      <c r="S977" s="66"/>
      <c r="T977" s="66"/>
      <c r="U977" s="66"/>
      <c r="V977" s="66"/>
      <c r="W977" s="66"/>
      <c r="X977" s="66"/>
      <c r="Y977" s="66"/>
    </row>
    <row r="978" spans="5:25" x14ac:dyDescent="0.2">
      <c r="E978" s="66"/>
      <c r="F978" s="96"/>
      <c r="G978" s="66"/>
      <c r="H978" s="96"/>
      <c r="I978" s="66"/>
      <c r="J978" s="66"/>
      <c r="K978" s="66"/>
      <c r="L978" s="96"/>
      <c r="R978" s="66"/>
      <c r="S978" s="66"/>
      <c r="T978" s="66"/>
      <c r="U978" s="66"/>
      <c r="V978" s="66"/>
      <c r="W978" s="66"/>
      <c r="X978" s="66"/>
      <c r="Y978" s="66"/>
    </row>
    <row r="979" spans="5:25" x14ac:dyDescent="0.2">
      <c r="E979" s="66"/>
      <c r="F979" s="96"/>
      <c r="G979" s="66"/>
      <c r="H979" s="96"/>
      <c r="I979" s="66"/>
      <c r="J979" s="66"/>
      <c r="K979" s="66"/>
      <c r="L979" s="96"/>
      <c r="R979" s="66"/>
      <c r="S979" s="66"/>
      <c r="T979" s="66"/>
      <c r="U979" s="66"/>
      <c r="V979" s="66"/>
      <c r="W979" s="66"/>
      <c r="X979" s="66"/>
      <c r="Y979" s="66"/>
    </row>
    <row r="980" spans="5:25" x14ac:dyDescent="0.2">
      <c r="E980" s="66"/>
      <c r="F980" s="96"/>
      <c r="G980" s="66"/>
      <c r="H980" s="96"/>
      <c r="I980" s="66"/>
      <c r="J980" s="66"/>
      <c r="K980" s="66"/>
      <c r="L980" s="96"/>
      <c r="R980" s="66"/>
      <c r="S980" s="66"/>
      <c r="T980" s="66"/>
      <c r="U980" s="66"/>
      <c r="V980" s="66"/>
      <c r="W980" s="66"/>
      <c r="X980" s="66"/>
      <c r="Y980" s="66"/>
    </row>
    <row r="981" spans="5:25" x14ac:dyDescent="0.2">
      <c r="E981" s="66"/>
      <c r="F981" s="96"/>
      <c r="G981" s="66"/>
      <c r="H981" s="96"/>
      <c r="I981" s="66"/>
      <c r="J981" s="66"/>
      <c r="K981" s="66"/>
      <c r="L981" s="96"/>
      <c r="R981" s="66"/>
      <c r="S981" s="66"/>
      <c r="T981" s="66"/>
      <c r="U981" s="66"/>
      <c r="V981" s="66"/>
      <c r="W981" s="66"/>
      <c r="X981" s="66"/>
      <c r="Y981" s="66"/>
    </row>
    <row r="982" spans="5:25" x14ac:dyDescent="0.2">
      <c r="E982" s="66"/>
      <c r="F982" s="96"/>
      <c r="G982" s="66"/>
      <c r="H982" s="96"/>
      <c r="I982" s="66"/>
      <c r="J982" s="66"/>
      <c r="K982" s="66"/>
      <c r="L982" s="96"/>
      <c r="R982" s="66"/>
      <c r="S982" s="66"/>
      <c r="T982" s="66"/>
      <c r="U982" s="66"/>
      <c r="V982" s="66"/>
      <c r="W982" s="66"/>
      <c r="X982" s="66"/>
      <c r="Y982" s="66"/>
    </row>
    <row r="983" spans="5:25" x14ac:dyDescent="0.2">
      <c r="E983" s="66"/>
      <c r="F983" s="96"/>
      <c r="G983" s="66"/>
      <c r="H983" s="96"/>
      <c r="I983" s="66"/>
      <c r="J983" s="66"/>
      <c r="K983" s="66"/>
      <c r="L983" s="96"/>
      <c r="R983" s="66"/>
      <c r="S983" s="66"/>
      <c r="T983" s="66"/>
      <c r="U983" s="66"/>
      <c r="V983" s="66"/>
      <c r="W983" s="66"/>
      <c r="X983" s="66"/>
      <c r="Y983" s="66"/>
    </row>
    <row r="984" spans="5:25" x14ac:dyDescent="0.2">
      <c r="E984" s="66"/>
      <c r="F984" s="96"/>
      <c r="G984" s="66"/>
      <c r="H984" s="96"/>
      <c r="I984" s="66"/>
      <c r="J984" s="66"/>
      <c r="K984" s="66"/>
      <c r="L984" s="96"/>
      <c r="R984" s="66"/>
      <c r="S984" s="66"/>
      <c r="T984" s="66"/>
      <c r="U984" s="66"/>
      <c r="V984" s="66"/>
      <c r="W984" s="66"/>
      <c r="X984" s="66"/>
      <c r="Y984" s="66"/>
    </row>
    <row r="985" spans="5:25" x14ac:dyDescent="0.2">
      <c r="E985" s="66"/>
      <c r="F985" s="96"/>
      <c r="G985" s="66"/>
      <c r="H985" s="96"/>
      <c r="I985" s="66"/>
      <c r="J985" s="66"/>
      <c r="K985" s="66"/>
      <c r="L985" s="96"/>
      <c r="R985" s="66"/>
      <c r="S985" s="66"/>
      <c r="T985" s="66"/>
      <c r="U985" s="66"/>
      <c r="V985" s="66"/>
      <c r="W985" s="66"/>
      <c r="X985" s="66"/>
      <c r="Y985" s="66"/>
    </row>
    <row r="986" spans="5:25" x14ac:dyDescent="0.2">
      <c r="E986" s="66"/>
      <c r="F986" s="96"/>
      <c r="G986" s="66"/>
      <c r="H986" s="96"/>
      <c r="I986" s="66"/>
      <c r="J986" s="66"/>
      <c r="K986" s="66"/>
      <c r="L986" s="96"/>
      <c r="R986" s="66"/>
      <c r="S986" s="66"/>
      <c r="T986" s="66"/>
      <c r="U986" s="66"/>
      <c r="V986" s="66"/>
      <c r="W986" s="66"/>
      <c r="X986" s="66"/>
      <c r="Y986" s="66"/>
    </row>
    <row r="987" spans="5:25" x14ac:dyDescent="0.2">
      <c r="E987" s="66"/>
      <c r="F987" s="96"/>
      <c r="G987" s="66"/>
      <c r="H987" s="96"/>
      <c r="I987" s="66"/>
      <c r="J987" s="66"/>
      <c r="K987" s="66"/>
      <c r="L987" s="96"/>
      <c r="R987" s="66"/>
      <c r="S987" s="66"/>
      <c r="T987" s="66"/>
      <c r="U987" s="66"/>
      <c r="V987" s="66"/>
      <c r="W987" s="66"/>
      <c r="X987" s="66"/>
      <c r="Y987" s="66"/>
    </row>
    <row r="988" spans="5:25" x14ac:dyDescent="0.2">
      <c r="E988" s="66"/>
      <c r="F988" s="96"/>
      <c r="G988" s="66"/>
      <c r="H988" s="96"/>
      <c r="I988" s="66"/>
      <c r="J988" s="66"/>
      <c r="K988" s="66"/>
      <c r="L988" s="96"/>
      <c r="R988" s="66"/>
      <c r="S988" s="66"/>
      <c r="T988" s="66"/>
      <c r="U988" s="66"/>
      <c r="V988" s="66"/>
      <c r="W988" s="66"/>
      <c r="X988" s="66"/>
      <c r="Y988" s="66"/>
    </row>
    <row r="989" spans="5:25" x14ac:dyDescent="0.2">
      <c r="E989" s="66"/>
      <c r="F989" s="96"/>
      <c r="G989" s="66"/>
      <c r="H989" s="96"/>
      <c r="I989" s="66"/>
      <c r="J989" s="66"/>
      <c r="K989" s="66"/>
      <c r="L989" s="96"/>
      <c r="R989" s="66"/>
      <c r="S989" s="66"/>
      <c r="T989" s="66"/>
      <c r="U989" s="66"/>
      <c r="V989" s="66"/>
      <c r="W989" s="66"/>
      <c r="X989" s="66"/>
      <c r="Y989" s="66"/>
    </row>
    <row r="990" spans="5:25" x14ac:dyDescent="0.2">
      <c r="E990" s="66"/>
      <c r="F990" s="96"/>
      <c r="G990" s="66"/>
      <c r="H990" s="96"/>
      <c r="I990" s="66"/>
      <c r="J990" s="66"/>
      <c r="K990" s="66"/>
      <c r="L990" s="96"/>
      <c r="R990" s="66"/>
      <c r="S990" s="66"/>
      <c r="T990" s="66"/>
      <c r="U990" s="66"/>
      <c r="V990" s="66"/>
      <c r="W990" s="66"/>
      <c r="X990" s="66"/>
      <c r="Y990" s="66"/>
    </row>
    <row r="991" spans="5:25" x14ac:dyDescent="0.2">
      <c r="E991" s="66"/>
      <c r="F991" s="96"/>
      <c r="G991" s="66"/>
      <c r="H991" s="96"/>
      <c r="I991" s="66"/>
      <c r="J991" s="66"/>
      <c r="K991" s="66"/>
      <c r="L991" s="96"/>
      <c r="R991" s="66"/>
      <c r="S991" s="66"/>
      <c r="T991" s="66"/>
      <c r="U991" s="66"/>
      <c r="V991" s="66"/>
      <c r="W991" s="66"/>
      <c r="X991" s="66"/>
      <c r="Y991" s="66"/>
    </row>
    <row r="992" spans="5:25" x14ac:dyDescent="0.2">
      <c r="E992" s="66"/>
      <c r="F992" s="96"/>
      <c r="G992" s="66"/>
      <c r="H992" s="96"/>
      <c r="I992" s="66"/>
      <c r="J992" s="66"/>
      <c r="K992" s="66"/>
      <c r="L992" s="96"/>
      <c r="R992" s="66"/>
      <c r="S992" s="66"/>
      <c r="T992" s="66"/>
      <c r="U992" s="66"/>
      <c r="V992" s="66"/>
      <c r="W992" s="66"/>
      <c r="X992" s="66"/>
      <c r="Y992" s="66"/>
    </row>
    <row r="993" spans="5:25" x14ac:dyDescent="0.2">
      <c r="E993" s="66"/>
      <c r="F993" s="96"/>
      <c r="G993" s="66"/>
      <c r="H993" s="96"/>
      <c r="I993" s="66"/>
      <c r="J993" s="66"/>
      <c r="K993" s="66"/>
      <c r="L993" s="96"/>
      <c r="R993" s="66"/>
      <c r="S993" s="66"/>
      <c r="T993" s="66"/>
      <c r="U993" s="66"/>
      <c r="V993" s="66"/>
      <c r="W993" s="66"/>
      <c r="X993" s="66"/>
      <c r="Y993" s="66"/>
    </row>
    <row r="994" spans="5:25" x14ac:dyDescent="0.2">
      <c r="E994" s="66"/>
      <c r="F994" s="96"/>
      <c r="G994" s="66"/>
      <c r="H994" s="96"/>
      <c r="I994" s="66"/>
      <c r="J994" s="66"/>
      <c r="K994" s="66"/>
      <c r="L994" s="96"/>
      <c r="R994" s="66"/>
      <c r="S994" s="66"/>
      <c r="T994" s="66"/>
      <c r="U994" s="66"/>
      <c r="V994" s="66"/>
      <c r="W994" s="66"/>
      <c r="X994" s="66"/>
      <c r="Y994" s="66"/>
    </row>
    <row r="995" spans="5:25" x14ac:dyDescent="0.2">
      <c r="E995" s="66"/>
      <c r="F995" s="96"/>
      <c r="G995" s="66"/>
      <c r="H995" s="96"/>
      <c r="I995" s="66"/>
      <c r="J995" s="66"/>
      <c r="K995" s="66"/>
      <c r="L995" s="96"/>
      <c r="R995" s="66"/>
      <c r="S995" s="66"/>
      <c r="T995" s="66"/>
      <c r="U995" s="66"/>
      <c r="V995" s="66"/>
      <c r="W995" s="66"/>
      <c r="X995" s="66"/>
      <c r="Y995" s="66"/>
    </row>
    <row r="996" spans="5:25" x14ac:dyDescent="0.2">
      <c r="E996" s="66"/>
      <c r="F996" s="96"/>
      <c r="G996" s="66"/>
      <c r="H996" s="96"/>
      <c r="I996" s="66"/>
      <c r="J996" s="66"/>
      <c r="K996" s="66"/>
      <c r="L996" s="96"/>
      <c r="R996" s="66"/>
      <c r="S996" s="66"/>
      <c r="T996" s="66"/>
      <c r="U996" s="66"/>
      <c r="V996" s="66"/>
      <c r="W996" s="66"/>
      <c r="X996" s="66"/>
      <c r="Y996" s="66"/>
    </row>
    <row r="997" spans="5:25" x14ac:dyDescent="0.2">
      <c r="E997" s="66"/>
      <c r="F997" s="96"/>
      <c r="G997" s="66"/>
      <c r="H997" s="96"/>
      <c r="I997" s="66"/>
      <c r="J997" s="66"/>
      <c r="K997" s="66"/>
      <c r="L997" s="96"/>
      <c r="R997" s="66"/>
      <c r="S997" s="66"/>
      <c r="T997" s="66"/>
      <c r="U997" s="66"/>
      <c r="V997" s="66"/>
      <c r="W997" s="66"/>
      <c r="X997" s="66"/>
      <c r="Y997" s="66"/>
    </row>
    <row r="998" spans="5:25" x14ac:dyDescent="0.2">
      <c r="E998" s="66"/>
      <c r="F998" s="96"/>
      <c r="G998" s="66"/>
      <c r="H998" s="96"/>
      <c r="I998" s="66"/>
      <c r="J998" s="66"/>
      <c r="K998" s="66"/>
      <c r="L998" s="96"/>
      <c r="R998" s="66"/>
      <c r="S998" s="66"/>
      <c r="T998" s="66"/>
      <c r="U998" s="66"/>
      <c r="V998" s="66"/>
      <c r="W998" s="66"/>
      <c r="X998" s="66"/>
      <c r="Y998" s="66"/>
    </row>
    <row r="999" spans="5:25" x14ac:dyDescent="0.2">
      <c r="E999" s="66"/>
      <c r="F999" s="96"/>
      <c r="G999" s="66"/>
      <c r="H999" s="96"/>
      <c r="I999" s="66"/>
      <c r="J999" s="66"/>
      <c r="K999" s="66"/>
      <c r="L999" s="96"/>
      <c r="R999" s="66"/>
      <c r="S999" s="66"/>
      <c r="T999" s="66"/>
      <c r="U999" s="66"/>
      <c r="V999" s="66"/>
      <c r="W999" s="66"/>
      <c r="X999" s="66"/>
      <c r="Y999" s="66"/>
    </row>
    <row r="1000" spans="5:25" x14ac:dyDescent="0.2">
      <c r="E1000" s="66"/>
      <c r="F1000" s="96"/>
      <c r="G1000" s="66"/>
      <c r="H1000" s="96"/>
      <c r="I1000" s="66"/>
      <c r="J1000" s="66"/>
      <c r="K1000" s="66"/>
      <c r="L1000" s="96"/>
      <c r="R1000" s="66"/>
      <c r="S1000" s="66"/>
      <c r="T1000" s="66"/>
      <c r="U1000" s="66"/>
      <c r="V1000" s="66"/>
      <c r="W1000" s="66"/>
      <c r="X1000" s="66"/>
      <c r="Y1000" s="66"/>
    </row>
    <row r="1001" spans="5:25" x14ac:dyDescent="0.2">
      <c r="E1001" s="66"/>
      <c r="F1001" s="96"/>
      <c r="G1001" s="66"/>
      <c r="H1001" s="96"/>
      <c r="I1001" s="66"/>
      <c r="J1001" s="66"/>
      <c r="K1001" s="66"/>
      <c r="L1001" s="96"/>
      <c r="R1001" s="66"/>
      <c r="S1001" s="66"/>
      <c r="T1001" s="66"/>
      <c r="U1001" s="66"/>
      <c r="V1001" s="66"/>
      <c r="W1001" s="66"/>
      <c r="X1001" s="66"/>
      <c r="Y1001" s="66"/>
    </row>
    <row r="1002" spans="5:25" x14ac:dyDescent="0.2">
      <c r="E1002" s="66"/>
      <c r="F1002" s="96"/>
      <c r="G1002" s="66"/>
      <c r="H1002" s="96"/>
      <c r="I1002" s="66"/>
      <c r="J1002" s="66"/>
      <c r="K1002" s="66"/>
      <c r="L1002" s="96"/>
      <c r="R1002" s="66"/>
      <c r="S1002" s="66"/>
      <c r="T1002" s="66"/>
      <c r="U1002" s="66"/>
      <c r="V1002" s="66"/>
      <c r="W1002" s="66"/>
      <c r="X1002" s="66"/>
      <c r="Y1002" s="66"/>
    </row>
    <row r="1003" spans="5:25" x14ac:dyDescent="0.2">
      <c r="E1003" s="66"/>
      <c r="F1003" s="96"/>
      <c r="G1003" s="66"/>
      <c r="H1003" s="96"/>
      <c r="I1003" s="66"/>
      <c r="J1003" s="66"/>
      <c r="K1003" s="66"/>
      <c r="L1003" s="96"/>
      <c r="R1003" s="66"/>
      <c r="S1003" s="66"/>
      <c r="T1003" s="66"/>
      <c r="U1003" s="66"/>
      <c r="V1003" s="66"/>
      <c r="W1003" s="66"/>
      <c r="X1003" s="66"/>
      <c r="Y1003" s="66"/>
    </row>
    <row r="1004" spans="5:25" x14ac:dyDescent="0.2">
      <c r="E1004" s="66"/>
      <c r="F1004" s="96"/>
      <c r="G1004" s="66"/>
      <c r="H1004" s="96"/>
      <c r="I1004" s="66"/>
      <c r="J1004" s="66"/>
      <c r="K1004" s="66"/>
      <c r="L1004" s="96"/>
      <c r="R1004" s="66"/>
      <c r="S1004" s="66"/>
      <c r="T1004" s="66"/>
      <c r="U1004" s="66"/>
      <c r="V1004" s="66"/>
      <c r="W1004" s="66"/>
      <c r="X1004" s="66"/>
      <c r="Y1004" s="66"/>
    </row>
    <row r="1005" spans="5:25" x14ac:dyDescent="0.2">
      <c r="E1005" s="66"/>
      <c r="F1005" s="96"/>
      <c r="G1005" s="66"/>
      <c r="H1005" s="96"/>
      <c r="I1005" s="66"/>
      <c r="J1005" s="66"/>
      <c r="K1005" s="66"/>
      <c r="L1005" s="96"/>
      <c r="R1005" s="66"/>
      <c r="S1005" s="66"/>
      <c r="T1005" s="66"/>
      <c r="U1005" s="66"/>
      <c r="V1005" s="66"/>
      <c r="W1005" s="66"/>
      <c r="X1005" s="66"/>
      <c r="Y1005" s="66"/>
    </row>
    <row r="1006" spans="5:25" x14ac:dyDescent="0.2">
      <c r="E1006" s="66"/>
      <c r="F1006" s="96"/>
      <c r="G1006" s="66"/>
      <c r="H1006" s="96"/>
      <c r="I1006" s="66"/>
      <c r="J1006" s="66"/>
      <c r="K1006" s="66"/>
      <c r="L1006" s="96"/>
      <c r="R1006" s="66"/>
      <c r="S1006" s="66"/>
      <c r="T1006" s="66"/>
      <c r="U1006" s="66"/>
      <c r="V1006" s="66"/>
      <c r="W1006" s="66"/>
      <c r="X1006" s="66"/>
      <c r="Y1006" s="66"/>
    </row>
    <row r="1007" spans="5:25" x14ac:dyDescent="0.2">
      <c r="E1007" s="66"/>
      <c r="F1007" s="96"/>
      <c r="G1007" s="66"/>
      <c r="H1007" s="96"/>
      <c r="I1007" s="66"/>
      <c r="J1007" s="66"/>
      <c r="K1007" s="66"/>
      <c r="L1007" s="96"/>
      <c r="R1007" s="66"/>
      <c r="S1007" s="66"/>
      <c r="T1007" s="66"/>
      <c r="U1007" s="66"/>
      <c r="V1007" s="66"/>
      <c r="W1007" s="66"/>
      <c r="X1007" s="66"/>
      <c r="Y1007" s="66"/>
    </row>
    <row r="1008" spans="5:25" x14ac:dyDescent="0.2">
      <c r="E1008" s="66"/>
      <c r="F1008" s="96"/>
      <c r="G1008" s="66"/>
      <c r="H1008" s="96"/>
      <c r="I1008" s="66"/>
      <c r="J1008" s="66"/>
      <c r="K1008" s="66"/>
      <c r="L1008" s="96"/>
      <c r="R1008" s="66"/>
      <c r="S1008" s="66"/>
      <c r="T1008" s="66"/>
      <c r="U1008" s="66"/>
      <c r="V1008" s="66"/>
      <c r="W1008" s="66"/>
      <c r="X1008" s="66"/>
      <c r="Y1008" s="66"/>
    </row>
    <row r="1009" spans="5:25" x14ac:dyDescent="0.2">
      <c r="E1009" s="66"/>
      <c r="F1009" s="96"/>
      <c r="G1009" s="66"/>
      <c r="H1009" s="96"/>
      <c r="I1009" s="66"/>
      <c r="J1009" s="66"/>
      <c r="K1009" s="66"/>
      <c r="L1009" s="96"/>
      <c r="R1009" s="66"/>
      <c r="S1009" s="66"/>
      <c r="T1009" s="66"/>
      <c r="U1009" s="66"/>
      <c r="V1009" s="66"/>
      <c r="W1009" s="66"/>
      <c r="X1009" s="66"/>
      <c r="Y1009" s="66"/>
    </row>
    <row r="1010" spans="5:25" x14ac:dyDescent="0.2">
      <c r="E1010" s="66"/>
      <c r="F1010" s="96"/>
      <c r="G1010" s="66"/>
      <c r="H1010" s="96"/>
      <c r="I1010" s="66"/>
      <c r="J1010" s="66"/>
      <c r="K1010" s="66"/>
      <c r="L1010" s="96"/>
      <c r="R1010" s="66"/>
      <c r="S1010" s="66"/>
      <c r="T1010" s="66"/>
      <c r="U1010" s="66"/>
      <c r="V1010" s="66"/>
      <c r="W1010" s="66"/>
      <c r="X1010" s="66"/>
      <c r="Y1010" s="66"/>
    </row>
    <row r="1011" spans="5:25" x14ac:dyDescent="0.2">
      <c r="E1011" s="66"/>
      <c r="F1011" s="96"/>
      <c r="G1011" s="66"/>
      <c r="H1011" s="96"/>
      <c r="I1011" s="66"/>
      <c r="J1011" s="66"/>
      <c r="K1011" s="66"/>
      <c r="L1011" s="96"/>
      <c r="R1011" s="66"/>
      <c r="S1011" s="66"/>
      <c r="T1011" s="66"/>
      <c r="U1011" s="66"/>
      <c r="V1011" s="66"/>
      <c r="W1011" s="66"/>
      <c r="X1011" s="66"/>
      <c r="Y1011" s="66"/>
    </row>
    <row r="1012" spans="5:25" x14ac:dyDescent="0.2">
      <c r="E1012" s="66"/>
      <c r="F1012" s="96"/>
      <c r="G1012" s="66"/>
      <c r="H1012" s="96"/>
      <c r="I1012" s="66"/>
      <c r="J1012" s="66"/>
      <c r="K1012" s="66"/>
      <c r="L1012" s="96"/>
      <c r="R1012" s="66"/>
      <c r="S1012" s="66"/>
      <c r="T1012" s="66"/>
      <c r="U1012" s="66"/>
      <c r="V1012" s="66"/>
      <c r="W1012" s="66"/>
      <c r="X1012" s="66"/>
      <c r="Y1012" s="66"/>
    </row>
    <row r="1013" spans="5:25" x14ac:dyDescent="0.2">
      <c r="E1013" s="66"/>
      <c r="F1013" s="96"/>
      <c r="G1013" s="66"/>
      <c r="H1013" s="96"/>
      <c r="I1013" s="66"/>
      <c r="J1013" s="66"/>
      <c r="K1013" s="66"/>
      <c r="L1013" s="96"/>
      <c r="R1013" s="66"/>
      <c r="S1013" s="66"/>
      <c r="T1013" s="66"/>
      <c r="U1013" s="66"/>
      <c r="V1013" s="66"/>
      <c r="W1013" s="66"/>
      <c r="X1013" s="66"/>
      <c r="Y1013" s="66"/>
    </row>
    <row r="1014" spans="5:25" x14ac:dyDescent="0.2">
      <c r="E1014" s="66"/>
      <c r="F1014" s="96"/>
      <c r="G1014" s="66"/>
      <c r="H1014" s="96"/>
      <c r="I1014" s="66"/>
      <c r="J1014" s="66"/>
      <c r="K1014" s="66"/>
      <c r="L1014" s="96"/>
      <c r="R1014" s="66"/>
      <c r="S1014" s="66"/>
      <c r="T1014" s="66"/>
      <c r="U1014" s="66"/>
      <c r="V1014" s="66"/>
      <c r="W1014" s="66"/>
      <c r="X1014" s="66"/>
      <c r="Y1014" s="66"/>
    </row>
    <row r="1015" spans="5:25" x14ac:dyDescent="0.2">
      <c r="E1015" s="66"/>
      <c r="F1015" s="96"/>
      <c r="G1015" s="66"/>
      <c r="H1015" s="96"/>
      <c r="I1015" s="66"/>
      <c r="J1015" s="66"/>
      <c r="K1015" s="66"/>
      <c r="L1015" s="96"/>
      <c r="R1015" s="66"/>
      <c r="S1015" s="66"/>
      <c r="T1015" s="66"/>
      <c r="U1015" s="66"/>
      <c r="V1015" s="66"/>
      <c r="W1015" s="66"/>
      <c r="X1015" s="66"/>
      <c r="Y1015" s="66"/>
    </row>
    <row r="1016" spans="5:25" x14ac:dyDescent="0.2">
      <c r="E1016" s="66"/>
      <c r="F1016" s="96"/>
      <c r="G1016" s="66"/>
      <c r="H1016" s="96"/>
      <c r="I1016" s="66"/>
      <c r="J1016" s="66"/>
      <c r="K1016" s="66"/>
      <c r="L1016" s="96"/>
      <c r="R1016" s="66"/>
      <c r="S1016" s="66"/>
      <c r="T1016" s="66"/>
      <c r="U1016" s="66"/>
      <c r="V1016" s="66"/>
      <c r="W1016" s="66"/>
      <c r="X1016" s="66"/>
      <c r="Y1016" s="66"/>
    </row>
    <row r="1017" spans="5:25" x14ac:dyDescent="0.2">
      <c r="E1017" s="66"/>
      <c r="F1017" s="96"/>
      <c r="G1017" s="66"/>
      <c r="H1017" s="96"/>
      <c r="I1017" s="66"/>
      <c r="J1017" s="66"/>
      <c r="K1017" s="66"/>
      <c r="L1017" s="96"/>
      <c r="R1017" s="66"/>
      <c r="S1017" s="66"/>
      <c r="T1017" s="66"/>
      <c r="U1017" s="66"/>
      <c r="V1017" s="66"/>
      <c r="W1017" s="66"/>
      <c r="X1017" s="66"/>
      <c r="Y1017" s="66"/>
    </row>
    <row r="1018" spans="5:25" x14ac:dyDescent="0.2">
      <c r="E1018" s="66"/>
      <c r="F1018" s="96"/>
      <c r="G1018" s="66"/>
      <c r="H1018" s="96"/>
      <c r="I1018" s="66"/>
      <c r="J1018" s="66"/>
      <c r="K1018" s="66"/>
      <c r="L1018" s="96"/>
      <c r="R1018" s="66"/>
      <c r="S1018" s="66"/>
      <c r="T1018" s="66"/>
      <c r="U1018" s="66"/>
      <c r="V1018" s="66"/>
      <c r="W1018" s="66"/>
      <c r="X1018" s="66"/>
      <c r="Y1018" s="66"/>
    </row>
    <row r="1019" spans="5:25" x14ac:dyDescent="0.2">
      <c r="E1019" s="66"/>
      <c r="F1019" s="96"/>
      <c r="G1019" s="66"/>
      <c r="H1019" s="96"/>
      <c r="I1019" s="66"/>
      <c r="J1019" s="66"/>
      <c r="K1019" s="66"/>
      <c r="L1019" s="96"/>
      <c r="R1019" s="66"/>
      <c r="S1019" s="66"/>
      <c r="T1019" s="66"/>
      <c r="U1019" s="66"/>
      <c r="V1019" s="66"/>
      <c r="W1019" s="66"/>
      <c r="X1019" s="66"/>
      <c r="Y1019" s="66"/>
    </row>
    <row r="1020" spans="5:25" x14ac:dyDescent="0.2">
      <c r="E1020" s="66"/>
      <c r="F1020" s="96"/>
      <c r="G1020" s="66"/>
      <c r="H1020" s="96"/>
      <c r="I1020" s="66"/>
      <c r="J1020" s="66"/>
      <c r="K1020" s="66"/>
      <c r="L1020" s="96"/>
      <c r="R1020" s="66"/>
      <c r="S1020" s="66"/>
      <c r="T1020" s="66"/>
      <c r="U1020" s="66"/>
      <c r="V1020" s="66"/>
      <c r="W1020" s="66"/>
      <c r="X1020" s="66"/>
      <c r="Y1020" s="66"/>
    </row>
    <row r="1021" spans="5:25" x14ac:dyDescent="0.2">
      <c r="E1021" s="66"/>
      <c r="F1021" s="96"/>
      <c r="G1021" s="66"/>
      <c r="H1021" s="96"/>
      <c r="I1021" s="66"/>
      <c r="J1021" s="66"/>
      <c r="K1021" s="66"/>
      <c r="L1021" s="96"/>
      <c r="R1021" s="66"/>
      <c r="S1021" s="66"/>
      <c r="T1021" s="66"/>
      <c r="U1021" s="66"/>
      <c r="V1021" s="66"/>
      <c r="W1021" s="66"/>
      <c r="X1021" s="66"/>
      <c r="Y1021" s="66"/>
    </row>
    <row r="1022" spans="5:25" x14ac:dyDescent="0.2">
      <c r="E1022" s="66"/>
      <c r="F1022" s="96"/>
      <c r="G1022" s="66"/>
      <c r="H1022" s="96"/>
      <c r="I1022" s="66"/>
      <c r="J1022" s="66"/>
      <c r="K1022" s="66"/>
      <c r="L1022" s="96"/>
      <c r="R1022" s="66"/>
      <c r="S1022" s="66"/>
      <c r="T1022" s="66"/>
      <c r="U1022" s="66"/>
      <c r="V1022" s="66"/>
      <c r="W1022" s="66"/>
      <c r="X1022" s="66"/>
      <c r="Y1022" s="66"/>
    </row>
    <row r="1023" spans="5:25" x14ac:dyDescent="0.2">
      <c r="E1023" s="66"/>
      <c r="F1023" s="96"/>
      <c r="G1023" s="66"/>
      <c r="H1023" s="96"/>
      <c r="I1023" s="66"/>
      <c r="J1023" s="66"/>
      <c r="K1023" s="66"/>
      <c r="L1023" s="96"/>
      <c r="R1023" s="66"/>
      <c r="S1023" s="66"/>
      <c r="T1023" s="66"/>
      <c r="U1023" s="66"/>
      <c r="V1023" s="66"/>
      <c r="W1023" s="66"/>
      <c r="X1023" s="66"/>
      <c r="Y1023" s="66"/>
    </row>
    <row r="1024" spans="5:25" x14ac:dyDescent="0.2">
      <c r="E1024" s="66"/>
      <c r="F1024" s="96"/>
      <c r="G1024" s="66"/>
      <c r="H1024" s="96"/>
      <c r="I1024" s="66"/>
      <c r="J1024" s="66"/>
      <c r="K1024" s="66"/>
      <c r="L1024" s="96"/>
      <c r="R1024" s="66"/>
      <c r="S1024" s="66"/>
      <c r="T1024" s="66"/>
      <c r="U1024" s="66"/>
      <c r="V1024" s="66"/>
      <c r="W1024" s="66"/>
      <c r="X1024" s="66"/>
      <c r="Y1024" s="66"/>
    </row>
    <row r="1025" spans="5:25" x14ac:dyDescent="0.2">
      <c r="E1025" s="66"/>
      <c r="F1025" s="96"/>
      <c r="G1025" s="66"/>
      <c r="H1025" s="96"/>
      <c r="I1025" s="66"/>
      <c r="J1025" s="66"/>
      <c r="K1025" s="66"/>
      <c r="L1025" s="96"/>
      <c r="R1025" s="66"/>
      <c r="S1025" s="66"/>
      <c r="T1025" s="66"/>
      <c r="U1025" s="66"/>
      <c r="V1025" s="66"/>
      <c r="W1025" s="66"/>
      <c r="X1025" s="66"/>
      <c r="Y1025" s="66"/>
    </row>
    <row r="1026" spans="5:25" x14ac:dyDescent="0.2">
      <c r="E1026" s="66"/>
      <c r="F1026" s="96"/>
      <c r="G1026" s="66"/>
      <c r="H1026" s="96"/>
      <c r="I1026" s="66"/>
      <c r="J1026" s="66"/>
      <c r="K1026" s="66"/>
      <c r="L1026" s="96"/>
      <c r="R1026" s="66"/>
      <c r="S1026" s="66"/>
      <c r="T1026" s="66"/>
      <c r="U1026" s="66"/>
      <c r="V1026" s="66"/>
      <c r="W1026" s="66"/>
      <c r="X1026" s="66"/>
      <c r="Y1026" s="66"/>
    </row>
    <row r="1027" spans="5:25" x14ac:dyDescent="0.2">
      <c r="E1027" s="66"/>
      <c r="F1027" s="96"/>
      <c r="G1027" s="66"/>
      <c r="H1027" s="96"/>
      <c r="I1027" s="66"/>
      <c r="J1027" s="66"/>
      <c r="K1027" s="66"/>
      <c r="L1027" s="96"/>
      <c r="R1027" s="66"/>
      <c r="S1027" s="66"/>
      <c r="T1027" s="66"/>
      <c r="U1027" s="66"/>
      <c r="V1027" s="66"/>
      <c r="W1027" s="66"/>
      <c r="X1027" s="66"/>
      <c r="Y1027" s="66"/>
    </row>
    <row r="1028" spans="5:25" x14ac:dyDescent="0.2">
      <c r="E1028" s="66"/>
      <c r="F1028" s="96"/>
      <c r="G1028" s="66"/>
      <c r="H1028" s="96"/>
      <c r="I1028" s="66"/>
      <c r="J1028" s="66"/>
      <c r="K1028" s="66"/>
      <c r="L1028" s="96"/>
      <c r="R1028" s="66"/>
      <c r="S1028" s="66"/>
      <c r="T1028" s="66"/>
      <c r="U1028" s="66"/>
      <c r="V1028" s="66"/>
      <c r="W1028" s="66"/>
      <c r="X1028" s="66"/>
      <c r="Y1028" s="66"/>
    </row>
    <row r="1029" spans="5:25" x14ac:dyDescent="0.2">
      <c r="E1029" s="66"/>
      <c r="F1029" s="96"/>
      <c r="G1029" s="66"/>
      <c r="H1029" s="96"/>
      <c r="I1029" s="66"/>
      <c r="J1029" s="66"/>
      <c r="K1029" s="66"/>
      <c r="L1029" s="96"/>
      <c r="R1029" s="66"/>
      <c r="S1029" s="66"/>
      <c r="T1029" s="66"/>
      <c r="U1029" s="66"/>
      <c r="V1029" s="66"/>
      <c r="W1029" s="66"/>
      <c r="X1029" s="66"/>
      <c r="Y1029" s="66"/>
    </row>
    <row r="1030" spans="5:25" x14ac:dyDescent="0.2">
      <c r="E1030" s="66"/>
      <c r="F1030" s="96"/>
      <c r="G1030" s="66"/>
      <c r="H1030" s="96"/>
      <c r="I1030" s="66"/>
      <c r="J1030" s="66"/>
      <c r="K1030" s="66"/>
      <c r="L1030" s="96"/>
      <c r="R1030" s="66"/>
      <c r="S1030" s="66"/>
      <c r="T1030" s="66"/>
      <c r="U1030" s="66"/>
      <c r="V1030" s="66"/>
      <c r="W1030" s="66"/>
      <c r="X1030" s="66"/>
      <c r="Y1030" s="66"/>
    </row>
    <row r="1031" spans="5:25" x14ac:dyDescent="0.2">
      <c r="E1031" s="66"/>
      <c r="F1031" s="96"/>
      <c r="G1031" s="66"/>
      <c r="H1031" s="96"/>
      <c r="I1031" s="66"/>
      <c r="J1031" s="66"/>
      <c r="K1031" s="66"/>
      <c r="L1031" s="96"/>
      <c r="R1031" s="66"/>
      <c r="S1031" s="66"/>
      <c r="T1031" s="66"/>
      <c r="U1031" s="66"/>
      <c r="V1031" s="66"/>
      <c r="W1031" s="66"/>
      <c r="X1031" s="66"/>
      <c r="Y1031" s="66"/>
    </row>
    <row r="1032" spans="5:25" x14ac:dyDescent="0.2">
      <c r="E1032" s="66"/>
      <c r="F1032" s="96"/>
      <c r="G1032" s="66"/>
      <c r="H1032" s="96"/>
      <c r="I1032" s="66"/>
      <c r="J1032" s="66"/>
      <c r="K1032" s="66"/>
      <c r="L1032" s="96"/>
      <c r="R1032" s="66"/>
      <c r="S1032" s="66"/>
      <c r="T1032" s="66"/>
      <c r="U1032" s="66"/>
      <c r="V1032" s="66"/>
      <c r="W1032" s="66"/>
      <c r="X1032" s="66"/>
      <c r="Y1032" s="66"/>
    </row>
    <row r="1033" spans="5:25" x14ac:dyDescent="0.2">
      <c r="E1033" s="66"/>
      <c r="F1033" s="96"/>
      <c r="G1033" s="66"/>
      <c r="H1033" s="96"/>
      <c r="I1033" s="66"/>
      <c r="J1033" s="66"/>
      <c r="K1033" s="66"/>
      <c r="L1033" s="96"/>
      <c r="R1033" s="66"/>
      <c r="S1033" s="66"/>
      <c r="T1033" s="66"/>
      <c r="U1033" s="66"/>
      <c r="V1033" s="66"/>
      <c r="W1033" s="66"/>
      <c r="X1033" s="66"/>
      <c r="Y1033" s="66"/>
    </row>
    <row r="1034" spans="5:25" x14ac:dyDescent="0.2">
      <c r="E1034" s="66"/>
      <c r="F1034" s="96"/>
      <c r="G1034" s="66"/>
      <c r="H1034" s="96"/>
      <c r="I1034" s="66"/>
      <c r="J1034" s="66"/>
      <c r="K1034" s="66"/>
      <c r="L1034" s="96"/>
      <c r="R1034" s="66"/>
      <c r="S1034" s="66"/>
      <c r="T1034" s="66"/>
      <c r="U1034" s="66"/>
      <c r="V1034" s="66"/>
      <c r="W1034" s="66"/>
      <c r="X1034" s="66"/>
      <c r="Y1034" s="66"/>
    </row>
    <row r="1035" spans="5:25" x14ac:dyDescent="0.2">
      <c r="E1035" s="66"/>
      <c r="F1035" s="96"/>
      <c r="G1035" s="66"/>
      <c r="H1035" s="96"/>
      <c r="I1035" s="66"/>
      <c r="J1035" s="66"/>
      <c r="K1035" s="66"/>
      <c r="L1035" s="96"/>
      <c r="R1035" s="66"/>
      <c r="S1035" s="66"/>
      <c r="T1035" s="66"/>
      <c r="U1035" s="66"/>
      <c r="V1035" s="66"/>
      <c r="W1035" s="66"/>
      <c r="X1035" s="66"/>
      <c r="Y1035" s="66"/>
    </row>
    <row r="1036" spans="5:25" x14ac:dyDescent="0.2">
      <c r="E1036" s="66"/>
      <c r="F1036" s="96"/>
      <c r="G1036" s="66"/>
      <c r="H1036" s="96"/>
      <c r="I1036" s="66"/>
      <c r="J1036" s="66"/>
      <c r="K1036" s="66"/>
      <c r="L1036" s="96"/>
      <c r="R1036" s="66"/>
      <c r="S1036" s="66"/>
      <c r="T1036" s="66"/>
      <c r="U1036" s="66"/>
      <c r="V1036" s="66"/>
      <c r="W1036" s="66"/>
      <c r="X1036" s="66"/>
      <c r="Y1036" s="66"/>
    </row>
    <row r="1037" spans="5:25" x14ac:dyDescent="0.2">
      <c r="E1037" s="66"/>
      <c r="F1037" s="96"/>
      <c r="G1037" s="66"/>
      <c r="H1037" s="96"/>
      <c r="I1037" s="66"/>
      <c r="J1037" s="66"/>
      <c r="K1037" s="66"/>
      <c r="L1037" s="96"/>
      <c r="R1037" s="66"/>
      <c r="S1037" s="66"/>
      <c r="T1037" s="66"/>
      <c r="U1037" s="66"/>
      <c r="V1037" s="66"/>
      <c r="W1037" s="66"/>
      <c r="X1037" s="66"/>
      <c r="Y1037" s="66"/>
    </row>
    <row r="1038" spans="5:25" x14ac:dyDescent="0.2">
      <c r="E1038" s="66"/>
      <c r="F1038" s="96"/>
      <c r="G1038" s="66"/>
      <c r="H1038" s="96"/>
      <c r="I1038" s="66"/>
      <c r="J1038" s="66"/>
      <c r="K1038" s="66"/>
      <c r="L1038" s="96"/>
      <c r="R1038" s="66"/>
      <c r="S1038" s="66"/>
      <c r="T1038" s="66"/>
      <c r="U1038" s="66"/>
      <c r="V1038" s="66"/>
      <c r="W1038" s="66"/>
      <c r="X1038" s="66"/>
      <c r="Y1038" s="66"/>
    </row>
    <row r="1039" spans="5:25" x14ac:dyDescent="0.2">
      <c r="E1039" s="66"/>
      <c r="F1039" s="96"/>
      <c r="G1039" s="66"/>
      <c r="H1039" s="96"/>
      <c r="I1039" s="66"/>
      <c r="J1039" s="66"/>
      <c r="K1039" s="66"/>
      <c r="L1039" s="96"/>
      <c r="R1039" s="66"/>
      <c r="S1039" s="66"/>
      <c r="T1039" s="66"/>
      <c r="U1039" s="66"/>
      <c r="V1039" s="66"/>
      <c r="W1039" s="66"/>
      <c r="X1039" s="66"/>
      <c r="Y1039" s="66"/>
    </row>
    <row r="1040" spans="5:25" x14ac:dyDescent="0.2">
      <c r="E1040" s="66"/>
      <c r="F1040" s="96"/>
      <c r="G1040" s="66"/>
      <c r="H1040" s="96"/>
      <c r="I1040" s="66"/>
      <c r="J1040" s="66"/>
      <c r="K1040" s="66"/>
      <c r="L1040" s="96"/>
      <c r="R1040" s="66"/>
      <c r="S1040" s="66"/>
      <c r="T1040" s="66"/>
      <c r="U1040" s="66"/>
      <c r="V1040" s="66"/>
      <c r="W1040" s="66"/>
      <c r="X1040" s="66"/>
      <c r="Y1040" s="66"/>
    </row>
    <row r="1041" spans="5:25" x14ac:dyDescent="0.2">
      <c r="E1041" s="66"/>
      <c r="F1041" s="96"/>
      <c r="G1041" s="66"/>
      <c r="H1041" s="96"/>
      <c r="I1041" s="66"/>
      <c r="J1041" s="66"/>
      <c r="K1041" s="66"/>
      <c r="L1041" s="96"/>
      <c r="R1041" s="66"/>
      <c r="S1041" s="66"/>
      <c r="T1041" s="66"/>
      <c r="U1041" s="66"/>
      <c r="V1041" s="66"/>
      <c r="W1041" s="66"/>
      <c r="X1041" s="66"/>
      <c r="Y1041" s="66"/>
    </row>
    <row r="1042" spans="5:25" x14ac:dyDescent="0.2">
      <c r="E1042" s="66"/>
      <c r="F1042" s="96"/>
      <c r="G1042" s="66"/>
      <c r="H1042" s="96"/>
      <c r="I1042" s="66"/>
      <c r="J1042" s="66"/>
      <c r="K1042" s="66"/>
      <c r="L1042" s="96"/>
      <c r="R1042" s="66"/>
      <c r="S1042" s="66"/>
      <c r="T1042" s="66"/>
      <c r="U1042" s="66"/>
      <c r="V1042" s="66"/>
      <c r="W1042" s="66"/>
      <c r="X1042" s="66"/>
      <c r="Y1042" s="66"/>
    </row>
    <row r="1043" spans="5:25" x14ac:dyDescent="0.2">
      <c r="E1043" s="66"/>
      <c r="F1043" s="96"/>
      <c r="G1043" s="66"/>
      <c r="H1043" s="96"/>
      <c r="I1043" s="66"/>
      <c r="J1043" s="66"/>
      <c r="K1043" s="66"/>
      <c r="L1043" s="96"/>
      <c r="R1043" s="66"/>
      <c r="S1043" s="66"/>
      <c r="T1043" s="66"/>
      <c r="U1043" s="66"/>
      <c r="V1043" s="66"/>
      <c r="W1043" s="66"/>
      <c r="X1043" s="66"/>
      <c r="Y1043" s="66"/>
    </row>
    <row r="1044" spans="5:25" x14ac:dyDescent="0.2">
      <c r="E1044" s="66"/>
      <c r="F1044" s="96"/>
      <c r="G1044" s="66"/>
      <c r="H1044" s="96"/>
      <c r="I1044" s="66"/>
      <c r="J1044" s="66"/>
      <c r="K1044" s="66"/>
      <c r="L1044" s="96"/>
      <c r="R1044" s="66"/>
      <c r="S1044" s="66"/>
      <c r="T1044" s="66"/>
      <c r="U1044" s="66"/>
      <c r="V1044" s="66"/>
      <c r="W1044" s="66"/>
      <c r="X1044" s="66"/>
      <c r="Y1044" s="66"/>
    </row>
    <row r="1045" spans="5:25" x14ac:dyDescent="0.2">
      <c r="E1045" s="66"/>
      <c r="F1045" s="96"/>
      <c r="G1045" s="66"/>
      <c r="H1045" s="96"/>
      <c r="I1045" s="66"/>
      <c r="J1045" s="66"/>
      <c r="K1045" s="66"/>
      <c r="L1045" s="96"/>
      <c r="R1045" s="66"/>
      <c r="S1045" s="66"/>
      <c r="T1045" s="66"/>
      <c r="U1045" s="66"/>
      <c r="V1045" s="66"/>
      <c r="W1045" s="66"/>
      <c r="X1045" s="66"/>
      <c r="Y1045" s="66"/>
    </row>
    <row r="1046" spans="5:25" x14ac:dyDescent="0.2">
      <c r="E1046" s="66"/>
      <c r="F1046" s="96"/>
      <c r="G1046" s="66"/>
      <c r="H1046" s="96"/>
      <c r="I1046" s="66"/>
      <c r="J1046" s="66"/>
      <c r="K1046" s="66"/>
      <c r="L1046" s="96"/>
      <c r="R1046" s="66"/>
      <c r="S1046" s="66"/>
      <c r="T1046" s="66"/>
      <c r="U1046" s="66"/>
      <c r="V1046" s="66"/>
      <c r="W1046" s="66"/>
      <c r="X1046" s="66"/>
      <c r="Y1046" s="66"/>
    </row>
    <row r="1047" spans="5:25" x14ac:dyDescent="0.2">
      <c r="E1047" s="66"/>
      <c r="F1047" s="96"/>
      <c r="G1047" s="66"/>
      <c r="H1047" s="96"/>
      <c r="I1047" s="66"/>
      <c r="J1047" s="66"/>
      <c r="K1047" s="66"/>
      <c r="L1047" s="96"/>
      <c r="R1047" s="66"/>
      <c r="S1047" s="66"/>
      <c r="T1047" s="66"/>
      <c r="U1047" s="66"/>
      <c r="V1047" s="66"/>
      <c r="W1047" s="66"/>
      <c r="X1047" s="66"/>
      <c r="Y1047" s="66"/>
    </row>
    <row r="1048" spans="5:25" x14ac:dyDescent="0.2">
      <c r="E1048" s="66"/>
      <c r="F1048" s="96"/>
      <c r="G1048" s="66"/>
      <c r="H1048" s="96"/>
      <c r="I1048" s="66"/>
      <c r="J1048" s="66"/>
      <c r="K1048" s="66"/>
      <c r="L1048" s="96"/>
      <c r="R1048" s="66"/>
      <c r="S1048" s="66"/>
      <c r="T1048" s="66"/>
      <c r="U1048" s="66"/>
      <c r="V1048" s="66"/>
      <c r="W1048" s="66"/>
      <c r="X1048" s="66"/>
      <c r="Y1048" s="66"/>
    </row>
    <row r="1049" spans="5:25" x14ac:dyDescent="0.2">
      <c r="E1049" s="66"/>
      <c r="F1049" s="96"/>
      <c r="G1049" s="66"/>
      <c r="H1049" s="96"/>
      <c r="I1049" s="66"/>
      <c r="J1049" s="66"/>
      <c r="K1049" s="66"/>
      <c r="L1049" s="96"/>
      <c r="R1049" s="66"/>
      <c r="S1049" s="66"/>
      <c r="T1049" s="66"/>
      <c r="U1049" s="66"/>
      <c r="V1049" s="66"/>
      <c r="W1049" s="66"/>
      <c r="X1049" s="66"/>
      <c r="Y1049" s="66"/>
    </row>
    <row r="1050" spans="5:25" x14ac:dyDescent="0.2">
      <c r="E1050" s="66"/>
      <c r="F1050" s="96"/>
      <c r="G1050" s="66"/>
      <c r="H1050" s="96"/>
      <c r="I1050" s="66"/>
      <c r="J1050" s="66"/>
      <c r="K1050" s="66"/>
      <c r="L1050" s="96"/>
      <c r="R1050" s="66"/>
      <c r="S1050" s="66"/>
      <c r="T1050" s="66"/>
      <c r="U1050" s="66"/>
      <c r="V1050" s="66"/>
      <c r="W1050" s="66"/>
      <c r="X1050" s="66"/>
      <c r="Y1050" s="66"/>
    </row>
    <row r="1051" spans="5:25" x14ac:dyDescent="0.2">
      <c r="E1051" s="66"/>
      <c r="F1051" s="96"/>
      <c r="G1051" s="66"/>
      <c r="H1051" s="96"/>
      <c r="I1051" s="66"/>
      <c r="J1051" s="66"/>
      <c r="K1051" s="66"/>
      <c r="L1051" s="96"/>
      <c r="R1051" s="66"/>
      <c r="S1051" s="66"/>
      <c r="T1051" s="66"/>
      <c r="U1051" s="66"/>
      <c r="V1051" s="66"/>
      <c r="W1051" s="66"/>
      <c r="X1051" s="66"/>
      <c r="Y1051" s="66"/>
    </row>
    <row r="1052" spans="5:25" x14ac:dyDescent="0.2">
      <c r="E1052" s="66"/>
      <c r="F1052" s="96"/>
      <c r="G1052" s="66"/>
      <c r="H1052" s="96"/>
      <c r="I1052" s="66"/>
      <c r="J1052" s="66"/>
      <c r="K1052" s="66"/>
      <c r="L1052" s="96"/>
      <c r="R1052" s="66"/>
      <c r="S1052" s="66"/>
      <c r="T1052" s="66"/>
      <c r="U1052" s="66"/>
      <c r="V1052" s="66"/>
      <c r="W1052" s="66"/>
      <c r="X1052" s="66"/>
      <c r="Y1052" s="66"/>
    </row>
    <row r="1053" spans="5:25" x14ac:dyDescent="0.2">
      <c r="E1053" s="66"/>
      <c r="F1053" s="96"/>
      <c r="G1053" s="66"/>
      <c r="H1053" s="96"/>
      <c r="I1053" s="66"/>
      <c r="J1053" s="66"/>
      <c r="K1053" s="66"/>
      <c r="L1053" s="96"/>
      <c r="R1053" s="66"/>
      <c r="S1053" s="66"/>
      <c r="T1053" s="66"/>
      <c r="U1053" s="66"/>
      <c r="V1053" s="66"/>
      <c r="W1053" s="66"/>
      <c r="X1053" s="66"/>
      <c r="Y1053" s="66"/>
    </row>
    <row r="1054" spans="5:25" x14ac:dyDescent="0.2">
      <c r="E1054" s="66"/>
      <c r="F1054" s="96"/>
      <c r="G1054" s="66"/>
      <c r="H1054" s="96"/>
      <c r="I1054" s="66"/>
      <c r="J1054" s="66"/>
      <c r="K1054" s="66"/>
      <c r="L1054" s="96"/>
      <c r="R1054" s="66"/>
      <c r="S1054" s="66"/>
      <c r="T1054" s="66"/>
      <c r="U1054" s="66"/>
      <c r="V1054" s="66"/>
      <c r="W1054" s="66"/>
      <c r="X1054" s="66"/>
      <c r="Y1054" s="66"/>
    </row>
    <row r="1055" spans="5:25" x14ac:dyDescent="0.2">
      <c r="E1055" s="66"/>
      <c r="F1055" s="96"/>
      <c r="G1055" s="66"/>
      <c r="H1055" s="96"/>
      <c r="I1055" s="66"/>
      <c r="J1055" s="66"/>
      <c r="K1055" s="66"/>
      <c r="L1055" s="96"/>
      <c r="R1055" s="66"/>
      <c r="S1055" s="66"/>
      <c r="T1055" s="66"/>
      <c r="U1055" s="66"/>
      <c r="V1055" s="66"/>
      <c r="W1055" s="66"/>
      <c r="X1055" s="66"/>
      <c r="Y1055" s="66"/>
    </row>
    <row r="1056" spans="5:25" x14ac:dyDescent="0.2">
      <c r="E1056" s="66"/>
      <c r="F1056" s="96"/>
      <c r="G1056" s="66"/>
      <c r="H1056" s="96"/>
      <c r="I1056" s="66"/>
      <c r="J1056" s="66"/>
      <c r="K1056" s="66"/>
      <c r="L1056" s="96"/>
      <c r="R1056" s="66"/>
      <c r="S1056" s="66"/>
      <c r="T1056" s="66"/>
      <c r="U1056" s="66"/>
      <c r="V1056" s="66"/>
      <c r="W1056" s="66"/>
      <c r="X1056" s="66"/>
      <c r="Y1056" s="66"/>
    </row>
    <row r="1057" spans="5:25" x14ac:dyDescent="0.2">
      <c r="E1057" s="66"/>
      <c r="F1057" s="96"/>
      <c r="G1057" s="66"/>
      <c r="H1057" s="96"/>
      <c r="I1057" s="66"/>
      <c r="J1057" s="66"/>
      <c r="K1057" s="66"/>
      <c r="L1057" s="96"/>
      <c r="R1057" s="66"/>
      <c r="S1057" s="66"/>
      <c r="T1057" s="66"/>
      <c r="U1057" s="66"/>
      <c r="V1057" s="66"/>
      <c r="W1057" s="66"/>
      <c r="X1057" s="66"/>
      <c r="Y1057" s="66"/>
    </row>
    <row r="1058" spans="5:25" x14ac:dyDescent="0.2">
      <c r="E1058" s="66"/>
      <c r="F1058" s="96"/>
      <c r="G1058" s="66"/>
      <c r="H1058" s="96"/>
      <c r="I1058" s="66"/>
      <c r="J1058" s="66"/>
      <c r="K1058" s="66"/>
      <c r="L1058" s="96"/>
      <c r="R1058" s="66"/>
      <c r="S1058" s="66"/>
      <c r="T1058" s="66"/>
      <c r="U1058" s="66"/>
      <c r="V1058" s="66"/>
      <c r="W1058" s="66"/>
      <c r="X1058" s="66"/>
      <c r="Y1058" s="66"/>
    </row>
    <row r="1059" spans="5:25" x14ac:dyDescent="0.2">
      <c r="E1059" s="66"/>
      <c r="F1059" s="96"/>
      <c r="G1059" s="66"/>
      <c r="H1059" s="96"/>
      <c r="I1059" s="66"/>
      <c r="J1059" s="66"/>
      <c r="K1059" s="66"/>
      <c r="L1059" s="96"/>
      <c r="R1059" s="66"/>
      <c r="S1059" s="66"/>
      <c r="T1059" s="66"/>
      <c r="U1059" s="66"/>
      <c r="V1059" s="66"/>
      <c r="W1059" s="66"/>
      <c r="X1059" s="66"/>
      <c r="Y1059" s="66"/>
    </row>
    <row r="1060" spans="5:25" x14ac:dyDescent="0.2">
      <c r="E1060" s="66"/>
      <c r="F1060" s="96"/>
      <c r="G1060" s="66"/>
      <c r="H1060" s="96"/>
      <c r="I1060" s="66"/>
      <c r="J1060" s="66"/>
      <c r="K1060" s="66"/>
      <c r="L1060" s="96"/>
      <c r="R1060" s="66"/>
      <c r="S1060" s="66"/>
      <c r="T1060" s="66"/>
      <c r="U1060" s="66"/>
      <c r="V1060" s="66"/>
      <c r="W1060" s="66"/>
      <c r="X1060" s="66"/>
      <c r="Y1060" s="66"/>
    </row>
    <row r="1061" spans="5:25" x14ac:dyDescent="0.2">
      <c r="E1061" s="66"/>
      <c r="F1061" s="96"/>
      <c r="G1061" s="66"/>
      <c r="H1061" s="96"/>
      <c r="I1061" s="66"/>
      <c r="J1061" s="66"/>
      <c r="K1061" s="66"/>
      <c r="L1061" s="96"/>
      <c r="R1061" s="66"/>
      <c r="S1061" s="66"/>
      <c r="T1061" s="66"/>
      <c r="U1061" s="66"/>
      <c r="V1061" s="66"/>
      <c r="W1061" s="66"/>
      <c r="X1061" s="66"/>
      <c r="Y1061" s="66"/>
    </row>
    <row r="1062" spans="5:25" x14ac:dyDescent="0.2">
      <c r="E1062" s="66"/>
      <c r="F1062" s="96"/>
      <c r="G1062" s="66"/>
      <c r="H1062" s="96"/>
      <c r="I1062" s="66"/>
      <c r="J1062" s="66"/>
      <c r="K1062" s="66"/>
      <c r="L1062" s="96"/>
      <c r="R1062" s="66"/>
      <c r="S1062" s="66"/>
      <c r="T1062" s="66"/>
      <c r="U1062" s="66"/>
      <c r="V1062" s="66"/>
      <c r="W1062" s="66"/>
      <c r="X1062" s="66"/>
      <c r="Y1062" s="66"/>
    </row>
    <row r="1063" spans="5:25" x14ac:dyDescent="0.2">
      <c r="E1063" s="66"/>
      <c r="F1063" s="96"/>
      <c r="G1063" s="66"/>
      <c r="H1063" s="96"/>
      <c r="I1063" s="66"/>
      <c r="J1063" s="66"/>
      <c r="K1063" s="66"/>
      <c r="L1063" s="96"/>
      <c r="R1063" s="66"/>
      <c r="S1063" s="66"/>
      <c r="T1063" s="66"/>
      <c r="U1063" s="66"/>
      <c r="V1063" s="66"/>
      <c r="W1063" s="66"/>
      <c r="X1063" s="66"/>
      <c r="Y1063" s="66"/>
    </row>
    <row r="1064" spans="5:25" x14ac:dyDescent="0.2">
      <c r="E1064" s="66"/>
      <c r="F1064" s="96"/>
      <c r="G1064" s="66"/>
      <c r="H1064" s="96"/>
      <c r="I1064" s="66"/>
      <c r="J1064" s="66"/>
      <c r="K1064" s="66"/>
      <c r="L1064" s="96"/>
      <c r="R1064" s="66"/>
      <c r="S1064" s="66"/>
      <c r="T1064" s="66"/>
      <c r="U1064" s="66"/>
      <c r="V1064" s="66"/>
      <c r="W1064" s="66"/>
      <c r="X1064" s="66"/>
      <c r="Y1064" s="66"/>
    </row>
    <row r="1065" spans="5:25" x14ac:dyDescent="0.2">
      <c r="E1065" s="66"/>
      <c r="F1065" s="96"/>
      <c r="G1065" s="66"/>
      <c r="H1065" s="96"/>
      <c r="I1065" s="66"/>
      <c r="J1065" s="66"/>
      <c r="K1065" s="66"/>
      <c r="L1065" s="96"/>
      <c r="R1065" s="66"/>
      <c r="S1065" s="66"/>
      <c r="T1065" s="66"/>
      <c r="U1065" s="66"/>
      <c r="V1065" s="66"/>
      <c r="W1065" s="66"/>
      <c r="X1065" s="66"/>
      <c r="Y1065" s="66"/>
    </row>
    <row r="1066" spans="5:25" x14ac:dyDescent="0.2">
      <c r="E1066" s="66"/>
      <c r="F1066" s="96"/>
      <c r="G1066" s="66"/>
      <c r="H1066" s="96"/>
      <c r="I1066" s="66"/>
      <c r="J1066" s="66"/>
      <c r="K1066" s="66"/>
      <c r="L1066" s="96"/>
      <c r="R1066" s="66"/>
      <c r="S1066" s="66"/>
      <c r="T1066" s="66"/>
      <c r="U1066" s="66"/>
      <c r="V1066" s="66"/>
      <c r="W1066" s="66"/>
      <c r="X1066" s="66"/>
      <c r="Y1066" s="66"/>
    </row>
    <row r="1067" spans="5:25" x14ac:dyDescent="0.2">
      <c r="E1067" s="66"/>
      <c r="F1067" s="96"/>
      <c r="G1067" s="66"/>
      <c r="H1067" s="96"/>
      <c r="I1067" s="66"/>
      <c r="J1067" s="66"/>
      <c r="K1067" s="66"/>
      <c r="L1067" s="96"/>
      <c r="R1067" s="66"/>
      <c r="S1067" s="66"/>
      <c r="T1067" s="66"/>
      <c r="U1067" s="66"/>
      <c r="V1067" s="66"/>
      <c r="W1067" s="66"/>
      <c r="X1067" s="66"/>
      <c r="Y1067" s="66"/>
    </row>
    <row r="1068" spans="5:25" x14ac:dyDescent="0.2">
      <c r="E1068" s="66"/>
      <c r="F1068" s="96"/>
      <c r="G1068" s="66"/>
      <c r="H1068" s="96"/>
      <c r="I1068" s="66"/>
      <c r="J1068" s="66"/>
      <c r="K1068" s="66"/>
      <c r="L1068" s="96"/>
      <c r="R1068" s="66"/>
      <c r="S1068" s="66"/>
      <c r="T1068" s="66"/>
      <c r="U1068" s="66"/>
      <c r="V1068" s="66"/>
      <c r="W1068" s="66"/>
      <c r="X1068" s="66"/>
      <c r="Y1068" s="66"/>
    </row>
    <row r="1069" spans="5:25" x14ac:dyDescent="0.2">
      <c r="E1069" s="66"/>
      <c r="F1069" s="96"/>
      <c r="G1069" s="66"/>
      <c r="H1069" s="96"/>
      <c r="I1069" s="66"/>
      <c r="J1069" s="66"/>
      <c r="K1069" s="66"/>
      <c r="L1069" s="96"/>
      <c r="R1069" s="66"/>
      <c r="S1069" s="66"/>
      <c r="T1069" s="66"/>
      <c r="U1069" s="66"/>
      <c r="V1069" s="66"/>
      <c r="W1069" s="66"/>
      <c r="X1069" s="66"/>
      <c r="Y1069" s="66"/>
    </row>
    <row r="1070" spans="5:25" x14ac:dyDescent="0.2">
      <c r="E1070" s="66"/>
      <c r="F1070" s="96"/>
      <c r="G1070" s="66"/>
      <c r="H1070" s="96"/>
      <c r="I1070" s="66"/>
      <c r="J1070" s="66"/>
      <c r="K1070" s="66"/>
      <c r="L1070" s="96"/>
      <c r="R1070" s="66"/>
      <c r="S1070" s="66"/>
      <c r="T1070" s="66"/>
      <c r="U1070" s="66"/>
      <c r="V1070" s="66"/>
      <c r="W1070" s="66"/>
      <c r="X1070" s="66"/>
      <c r="Y1070" s="66"/>
    </row>
    <row r="1071" spans="5:25" x14ac:dyDescent="0.2">
      <c r="E1071" s="66"/>
      <c r="F1071" s="96"/>
      <c r="G1071" s="66"/>
      <c r="H1071" s="96"/>
      <c r="I1071" s="66"/>
      <c r="J1071" s="66"/>
      <c r="K1071" s="66"/>
      <c r="L1071" s="96"/>
      <c r="R1071" s="66"/>
      <c r="S1071" s="66"/>
      <c r="T1071" s="66"/>
      <c r="U1071" s="66"/>
      <c r="V1071" s="66"/>
      <c r="W1071" s="66"/>
      <c r="X1071" s="66"/>
      <c r="Y1071" s="66"/>
    </row>
    <row r="1072" spans="5:25" x14ac:dyDescent="0.2">
      <c r="E1072" s="66"/>
      <c r="F1072" s="96"/>
      <c r="G1072" s="66"/>
      <c r="H1072" s="96"/>
      <c r="I1072" s="66"/>
      <c r="J1072" s="66"/>
      <c r="K1072" s="66"/>
      <c r="L1072" s="96"/>
      <c r="R1072" s="66"/>
      <c r="S1072" s="66"/>
      <c r="T1072" s="66"/>
      <c r="U1072" s="66"/>
      <c r="V1072" s="66"/>
      <c r="W1072" s="66"/>
      <c r="X1072" s="66"/>
      <c r="Y1072" s="66"/>
    </row>
    <row r="1073" spans="5:25" x14ac:dyDescent="0.2">
      <c r="E1073" s="66"/>
      <c r="F1073" s="96"/>
      <c r="G1073" s="66"/>
      <c r="H1073" s="96"/>
      <c r="I1073" s="66"/>
      <c r="J1073" s="66"/>
      <c r="K1073" s="66"/>
      <c r="L1073" s="96"/>
      <c r="R1073" s="66"/>
      <c r="S1073" s="66"/>
      <c r="T1073" s="66"/>
      <c r="U1073" s="66"/>
      <c r="V1073" s="66"/>
      <c r="W1073" s="66"/>
      <c r="X1073" s="66"/>
      <c r="Y1073" s="66"/>
    </row>
    <row r="1074" spans="5:25" x14ac:dyDescent="0.2">
      <c r="E1074" s="66"/>
      <c r="F1074" s="96"/>
      <c r="G1074" s="66"/>
      <c r="H1074" s="96"/>
      <c r="I1074" s="66"/>
      <c r="J1074" s="66"/>
      <c r="K1074" s="66"/>
      <c r="L1074" s="96"/>
      <c r="R1074" s="66"/>
      <c r="S1074" s="66"/>
      <c r="T1074" s="66"/>
      <c r="U1074" s="66"/>
      <c r="V1074" s="66"/>
      <c r="W1074" s="66"/>
      <c r="X1074" s="66"/>
      <c r="Y1074" s="66"/>
    </row>
    <row r="1075" spans="5:25" x14ac:dyDescent="0.2">
      <c r="E1075" s="66"/>
      <c r="F1075" s="96"/>
      <c r="G1075" s="66"/>
      <c r="H1075" s="96"/>
      <c r="I1075" s="66"/>
      <c r="J1075" s="66"/>
      <c r="K1075" s="66"/>
      <c r="L1075" s="96"/>
      <c r="R1075" s="66"/>
      <c r="S1075" s="66"/>
      <c r="T1075" s="66"/>
      <c r="U1075" s="66"/>
      <c r="V1075" s="66"/>
      <c r="W1075" s="66"/>
      <c r="X1075" s="66"/>
      <c r="Y1075" s="66"/>
    </row>
    <row r="1076" spans="5:25" x14ac:dyDescent="0.2">
      <c r="E1076" s="66"/>
      <c r="F1076" s="96"/>
      <c r="G1076" s="66"/>
      <c r="H1076" s="96"/>
      <c r="I1076" s="66"/>
      <c r="J1076" s="66"/>
      <c r="K1076" s="66"/>
      <c r="L1076" s="96"/>
      <c r="R1076" s="66"/>
      <c r="S1076" s="66"/>
      <c r="T1076" s="66"/>
      <c r="U1076" s="66"/>
      <c r="V1076" s="66"/>
      <c r="W1076" s="66"/>
      <c r="X1076" s="66"/>
      <c r="Y1076" s="66"/>
    </row>
    <row r="1077" spans="5:25" x14ac:dyDescent="0.2">
      <c r="E1077" s="66"/>
      <c r="F1077" s="96"/>
      <c r="G1077" s="66"/>
      <c r="H1077" s="96"/>
      <c r="I1077" s="66"/>
      <c r="J1077" s="66"/>
      <c r="K1077" s="66"/>
      <c r="L1077" s="96"/>
      <c r="R1077" s="66"/>
      <c r="S1077" s="66"/>
      <c r="T1077" s="66"/>
      <c r="U1077" s="66"/>
      <c r="V1077" s="66"/>
      <c r="W1077" s="66"/>
      <c r="X1077" s="66"/>
      <c r="Y1077" s="66"/>
    </row>
    <row r="1078" spans="5:25" x14ac:dyDescent="0.2">
      <c r="F1078" s="96"/>
      <c r="H1078" s="96"/>
      <c r="L1078" s="96"/>
    </row>
    <row r="1079" spans="5:25" x14ac:dyDescent="0.2">
      <c r="F1079" s="96"/>
      <c r="H1079" s="96"/>
      <c r="L1079" s="96"/>
    </row>
    <row r="1080" spans="5:25" x14ac:dyDescent="0.2">
      <c r="F1080" s="96"/>
      <c r="H1080" s="96"/>
      <c r="L1080" s="96"/>
    </row>
    <row r="1081" spans="5:25" x14ac:dyDescent="0.2">
      <c r="F1081" s="96"/>
      <c r="H1081" s="96"/>
      <c r="L1081" s="96"/>
    </row>
    <row r="1082" spans="5:25" x14ac:dyDescent="0.2">
      <c r="F1082" s="96"/>
      <c r="H1082" s="96"/>
      <c r="L1082" s="96"/>
    </row>
    <row r="1083" spans="5:25" x14ac:dyDescent="0.2">
      <c r="F1083" s="96"/>
      <c r="H1083" s="96"/>
      <c r="L1083" s="96"/>
    </row>
    <row r="1084" spans="5:25" x14ac:dyDescent="0.2">
      <c r="F1084" s="96"/>
      <c r="H1084" s="96"/>
      <c r="L1084" s="96"/>
    </row>
    <row r="1085" spans="5:25" x14ac:dyDescent="0.2">
      <c r="F1085" s="96"/>
      <c r="H1085" s="96"/>
      <c r="L1085" s="96"/>
    </row>
    <row r="1086" spans="5:25" x14ac:dyDescent="0.2">
      <c r="F1086" s="96"/>
      <c r="H1086" s="96"/>
      <c r="L1086" s="96"/>
    </row>
    <row r="1087" spans="5:25" x14ac:dyDescent="0.2">
      <c r="F1087" s="96"/>
      <c r="H1087" s="96"/>
      <c r="L1087" s="96"/>
    </row>
    <row r="1088" spans="5:25" x14ac:dyDescent="0.2">
      <c r="F1088" s="96"/>
      <c r="H1088" s="96"/>
      <c r="L1088" s="96"/>
    </row>
    <row r="1089" spans="6:12" x14ac:dyDescent="0.2">
      <c r="F1089" s="96"/>
      <c r="H1089" s="96"/>
      <c r="L1089" s="96"/>
    </row>
    <row r="1090" spans="6:12" x14ac:dyDescent="0.2">
      <c r="F1090" s="96"/>
      <c r="H1090" s="96"/>
      <c r="L1090" s="96"/>
    </row>
    <row r="1091" spans="6:12" x14ac:dyDescent="0.2">
      <c r="F1091" s="96"/>
      <c r="H1091" s="96"/>
      <c r="L1091" s="96"/>
    </row>
    <row r="1092" spans="6:12" x14ac:dyDescent="0.2">
      <c r="F1092" s="96"/>
      <c r="H1092" s="96"/>
      <c r="L1092" s="96"/>
    </row>
    <row r="1093" spans="6:12" x14ac:dyDescent="0.2">
      <c r="F1093" s="96"/>
      <c r="H1093" s="96"/>
      <c r="L1093" s="96"/>
    </row>
    <row r="1094" spans="6:12" x14ac:dyDescent="0.2">
      <c r="F1094" s="96"/>
      <c r="H1094" s="96"/>
      <c r="L1094" s="96"/>
    </row>
    <row r="1095" spans="6:12" x14ac:dyDescent="0.2">
      <c r="F1095" s="96"/>
      <c r="H1095" s="96"/>
      <c r="L1095" s="96"/>
    </row>
    <row r="1096" spans="6:12" x14ac:dyDescent="0.2">
      <c r="F1096" s="96"/>
      <c r="H1096" s="96"/>
      <c r="L1096" s="96"/>
    </row>
    <row r="1097" spans="6:12" x14ac:dyDescent="0.2">
      <c r="F1097" s="96"/>
      <c r="H1097" s="96"/>
      <c r="L1097" s="96"/>
    </row>
    <row r="1098" spans="6:12" x14ac:dyDescent="0.2">
      <c r="F1098" s="96"/>
      <c r="H1098" s="96"/>
      <c r="L1098" s="96"/>
    </row>
    <row r="1099" spans="6:12" x14ac:dyDescent="0.2">
      <c r="F1099" s="96"/>
      <c r="H1099" s="96"/>
      <c r="L1099" s="96"/>
    </row>
    <row r="1100" spans="6:12" x14ac:dyDescent="0.2">
      <c r="F1100" s="96"/>
      <c r="H1100" s="96"/>
      <c r="L1100" s="96"/>
    </row>
    <row r="1101" spans="6:12" x14ac:dyDescent="0.2">
      <c r="F1101" s="96"/>
      <c r="H1101" s="96"/>
      <c r="L1101" s="96"/>
    </row>
    <row r="1102" spans="6:12" x14ac:dyDescent="0.2">
      <c r="F1102" s="96"/>
      <c r="H1102" s="96"/>
      <c r="L1102" s="96"/>
    </row>
    <row r="1103" spans="6:12" x14ac:dyDescent="0.2">
      <c r="F1103" s="96"/>
      <c r="H1103" s="96"/>
      <c r="L1103" s="96"/>
    </row>
    <row r="1104" spans="6:12" x14ac:dyDescent="0.2">
      <c r="F1104" s="96"/>
      <c r="H1104" s="96"/>
      <c r="L1104" s="96"/>
    </row>
    <row r="1105" spans="6:12" x14ac:dyDescent="0.2">
      <c r="F1105" s="96"/>
      <c r="H1105" s="96"/>
      <c r="L1105" s="96"/>
    </row>
    <row r="1106" spans="6:12" x14ac:dyDescent="0.2">
      <c r="F1106" s="96"/>
      <c r="H1106" s="96"/>
      <c r="L1106" s="96"/>
    </row>
    <row r="1107" spans="6:12" x14ac:dyDescent="0.2">
      <c r="F1107" s="96"/>
      <c r="H1107" s="96"/>
      <c r="L1107" s="96"/>
    </row>
    <row r="1108" spans="6:12" x14ac:dyDescent="0.2">
      <c r="F1108" s="96"/>
      <c r="H1108" s="96"/>
      <c r="L1108" s="96"/>
    </row>
    <row r="1109" spans="6:12" x14ac:dyDescent="0.2">
      <c r="F1109" s="96"/>
      <c r="H1109" s="96"/>
      <c r="L1109" s="96"/>
    </row>
    <row r="1110" spans="6:12" x14ac:dyDescent="0.2">
      <c r="F1110" s="96"/>
      <c r="H1110" s="96"/>
      <c r="L1110" s="96"/>
    </row>
    <row r="1111" spans="6:12" x14ac:dyDescent="0.2">
      <c r="F1111" s="96"/>
      <c r="H1111" s="96"/>
      <c r="L1111" s="96"/>
    </row>
    <row r="1112" spans="6:12" x14ac:dyDescent="0.2">
      <c r="F1112" s="96"/>
      <c r="H1112" s="96"/>
      <c r="L1112" s="96"/>
    </row>
    <row r="1113" spans="6:12" x14ac:dyDescent="0.2">
      <c r="F1113" s="96"/>
      <c r="H1113" s="96"/>
      <c r="L1113" s="96"/>
    </row>
    <row r="1114" spans="6:12" x14ac:dyDescent="0.2">
      <c r="F1114" s="96"/>
      <c r="H1114" s="96"/>
      <c r="L1114" s="96"/>
    </row>
    <row r="1115" spans="6:12" x14ac:dyDescent="0.2">
      <c r="F1115" s="96"/>
      <c r="H1115" s="96"/>
      <c r="L1115" s="96"/>
    </row>
    <row r="1116" spans="6:12" x14ac:dyDescent="0.2">
      <c r="F1116" s="96"/>
      <c r="H1116" s="96"/>
      <c r="L1116" s="96"/>
    </row>
    <row r="1117" spans="6:12" x14ac:dyDescent="0.2">
      <c r="F1117" s="96"/>
      <c r="H1117" s="96"/>
      <c r="L1117" s="96"/>
    </row>
    <row r="1118" spans="6:12" x14ac:dyDescent="0.2">
      <c r="F1118" s="96"/>
      <c r="H1118" s="96"/>
      <c r="L1118" s="96"/>
    </row>
    <row r="1119" spans="6:12" x14ac:dyDescent="0.2">
      <c r="F1119" s="96"/>
      <c r="H1119" s="96"/>
      <c r="L1119" s="96"/>
    </row>
    <row r="1120" spans="6:12" x14ac:dyDescent="0.2">
      <c r="F1120" s="96"/>
      <c r="H1120" s="96"/>
      <c r="L1120" s="96"/>
    </row>
    <row r="1121" spans="6:12" x14ac:dyDescent="0.2">
      <c r="F1121" s="96"/>
      <c r="H1121" s="96"/>
      <c r="L1121" s="96"/>
    </row>
    <row r="1122" spans="6:12" x14ac:dyDescent="0.2">
      <c r="F1122" s="96"/>
      <c r="H1122" s="96"/>
      <c r="L1122" s="96"/>
    </row>
    <row r="1123" spans="6:12" x14ac:dyDescent="0.2">
      <c r="F1123" s="96"/>
      <c r="H1123" s="96"/>
      <c r="L1123" s="96"/>
    </row>
    <row r="1124" spans="6:12" x14ac:dyDescent="0.2">
      <c r="F1124" s="96"/>
      <c r="H1124" s="96"/>
      <c r="L1124" s="96"/>
    </row>
    <row r="1125" spans="6:12" x14ac:dyDescent="0.2">
      <c r="F1125" s="96"/>
      <c r="H1125" s="96"/>
      <c r="L1125" s="96"/>
    </row>
    <row r="1126" spans="6:12" x14ac:dyDescent="0.2">
      <c r="F1126" s="96"/>
      <c r="H1126" s="96"/>
      <c r="L1126" s="96"/>
    </row>
    <row r="1127" spans="6:12" x14ac:dyDescent="0.2">
      <c r="F1127" s="96"/>
      <c r="H1127" s="96"/>
      <c r="L1127" s="96"/>
    </row>
    <row r="1128" spans="6:12" x14ac:dyDescent="0.2">
      <c r="F1128" s="96"/>
      <c r="H1128" s="96"/>
      <c r="L1128" s="96"/>
    </row>
    <row r="1129" spans="6:12" x14ac:dyDescent="0.2">
      <c r="F1129" s="96"/>
      <c r="H1129" s="96"/>
      <c r="L1129" s="96"/>
    </row>
    <row r="1130" spans="6:12" x14ac:dyDescent="0.2">
      <c r="F1130" s="96"/>
      <c r="H1130" s="96"/>
      <c r="L1130" s="96"/>
    </row>
    <row r="1131" spans="6:12" x14ac:dyDescent="0.2">
      <c r="F1131" s="96"/>
      <c r="H1131" s="96"/>
      <c r="L1131" s="96"/>
    </row>
    <row r="1132" spans="6:12" x14ac:dyDescent="0.2">
      <c r="F1132" s="96"/>
      <c r="H1132" s="96"/>
      <c r="L1132" s="96"/>
    </row>
    <row r="1133" spans="6:12" x14ac:dyDescent="0.2">
      <c r="F1133" s="96"/>
      <c r="H1133" s="96"/>
      <c r="L1133" s="96"/>
    </row>
    <row r="1134" spans="6:12" x14ac:dyDescent="0.2">
      <c r="F1134" s="96"/>
      <c r="H1134" s="96"/>
      <c r="L1134" s="96"/>
    </row>
    <row r="1135" spans="6:12" x14ac:dyDescent="0.2">
      <c r="F1135" s="96"/>
      <c r="H1135" s="96"/>
      <c r="L1135" s="96"/>
    </row>
    <row r="1136" spans="6:12" x14ac:dyDescent="0.2">
      <c r="F1136" s="96"/>
      <c r="H1136" s="96"/>
      <c r="L1136" s="96"/>
    </row>
    <row r="1137" spans="6:12" x14ac:dyDescent="0.2">
      <c r="F1137" s="96"/>
      <c r="H1137" s="96"/>
      <c r="L1137" s="96"/>
    </row>
    <row r="1138" spans="6:12" x14ac:dyDescent="0.2">
      <c r="F1138" s="96"/>
      <c r="H1138" s="96"/>
      <c r="L1138" s="96"/>
    </row>
    <row r="1139" spans="6:12" x14ac:dyDescent="0.2">
      <c r="F1139" s="96"/>
      <c r="H1139" s="96"/>
      <c r="L1139" s="96"/>
    </row>
    <row r="1140" spans="6:12" x14ac:dyDescent="0.2">
      <c r="F1140" s="96"/>
      <c r="H1140" s="96"/>
      <c r="L1140" s="96"/>
    </row>
    <row r="1141" spans="6:12" x14ac:dyDescent="0.2">
      <c r="F1141" s="96"/>
      <c r="H1141" s="96"/>
      <c r="L1141" s="96"/>
    </row>
    <row r="1142" spans="6:12" x14ac:dyDescent="0.2">
      <c r="F1142" s="96"/>
      <c r="H1142" s="96"/>
      <c r="L1142" s="96"/>
    </row>
    <row r="1143" spans="6:12" x14ac:dyDescent="0.2">
      <c r="F1143" s="96"/>
      <c r="H1143" s="96"/>
      <c r="L1143" s="96"/>
    </row>
    <row r="1144" spans="6:12" x14ac:dyDescent="0.2">
      <c r="F1144" s="96"/>
      <c r="H1144" s="96"/>
      <c r="L1144" s="96"/>
    </row>
    <row r="1145" spans="6:12" x14ac:dyDescent="0.2">
      <c r="F1145" s="96"/>
      <c r="H1145" s="96"/>
      <c r="L1145" s="96"/>
    </row>
    <row r="1146" spans="6:12" x14ac:dyDescent="0.2">
      <c r="F1146" s="96"/>
      <c r="H1146" s="96"/>
      <c r="L1146" s="96"/>
    </row>
    <row r="1147" spans="6:12" x14ac:dyDescent="0.2">
      <c r="F1147" s="96"/>
      <c r="H1147" s="96"/>
      <c r="L1147" s="96"/>
    </row>
    <row r="1148" spans="6:12" x14ac:dyDescent="0.2">
      <c r="F1148" s="96"/>
      <c r="H1148" s="96"/>
      <c r="L1148" s="96"/>
    </row>
    <row r="1149" spans="6:12" x14ac:dyDescent="0.2">
      <c r="F1149" s="96"/>
      <c r="H1149" s="96"/>
      <c r="L1149" s="96"/>
    </row>
    <row r="1150" spans="6:12" x14ac:dyDescent="0.2">
      <c r="F1150" s="96"/>
      <c r="H1150" s="96"/>
      <c r="L1150" s="96"/>
    </row>
    <row r="1151" spans="6:12" x14ac:dyDescent="0.2">
      <c r="F1151" s="96"/>
      <c r="H1151" s="96"/>
      <c r="L1151" s="96"/>
    </row>
    <row r="1152" spans="6:12" x14ac:dyDescent="0.2">
      <c r="F1152" s="96"/>
      <c r="H1152" s="96"/>
      <c r="L1152" s="96"/>
    </row>
    <row r="1153" spans="6:12" x14ac:dyDescent="0.2">
      <c r="F1153" s="96"/>
      <c r="H1153" s="96"/>
      <c r="L1153" s="96"/>
    </row>
    <row r="1154" spans="6:12" x14ac:dyDescent="0.2">
      <c r="F1154" s="96"/>
      <c r="H1154" s="96"/>
      <c r="L1154" s="96"/>
    </row>
    <row r="1155" spans="6:12" x14ac:dyDescent="0.2">
      <c r="F1155" s="96"/>
      <c r="H1155" s="96"/>
      <c r="L1155" s="96"/>
    </row>
    <row r="1156" spans="6:12" x14ac:dyDescent="0.2">
      <c r="F1156" s="96"/>
      <c r="H1156" s="96"/>
      <c r="L1156" s="96"/>
    </row>
    <row r="1157" spans="6:12" x14ac:dyDescent="0.2">
      <c r="F1157" s="96"/>
      <c r="H1157" s="96"/>
      <c r="L1157" s="96"/>
    </row>
    <row r="1158" spans="6:12" x14ac:dyDescent="0.2">
      <c r="F1158" s="96"/>
      <c r="H1158" s="96"/>
      <c r="L1158" s="96"/>
    </row>
    <row r="1159" spans="6:12" x14ac:dyDescent="0.2">
      <c r="F1159" s="96"/>
      <c r="H1159" s="96"/>
      <c r="L1159" s="96"/>
    </row>
    <row r="1160" spans="6:12" x14ac:dyDescent="0.2">
      <c r="F1160" s="96"/>
      <c r="H1160" s="96"/>
      <c r="L1160" s="96"/>
    </row>
    <row r="1161" spans="6:12" x14ac:dyDescent="0.2">
      <c r="F1161" s="96"/>
      <c r="H1161" s="96"/>
      <c r="L1161" s="96"/>
    </row>
    <row r="1162" spans="6:12" x14ac:dyDescent="0.2">
      <c r="F1162" s="96"/>
      <c r="H1162" s="96"/>
      <c r="L1162" s="96"/>
    </row>
    <row r="1163" spans="6:12" x14ac:dyDescent="0.2">
      <c r="F1163" s="96"/>
      <c r="H1163" s="96"/>
      <c r="L1163" s="96"/>
    </row>
    <row r="1164" spans="6:12" x14ac:dyDescent="0.2">
      <c r="F1164" s="96"/>
      <c r="H1164" s="96"/>
      <c r="L1164" s="96"/>
    </row>
    <row r="1165" spans="6:12" x14ac:dyDescent="0.2">
      <c r="F1165" s="96"/>
      <c r="H1165" s="96"/>
      <c r="L1165" s="96"/>
    </row>
    <row r="1166" spans="6:12" x14ac:dyDescent="0.2">
      <c r="F1166" s="96"/>
      <c r="H1166" s="96"/>
      <c r="L1166" s="96"/>
    </row>
    <row r="1167" spans="6:12" x14ac:dyDescent="0.2">
      <c r="F1167" s="96"/>
      <c r="H1167" s="96"/>
      <c r="L1167" s="96"/>
    </row>
    <row r="1168" spans="6:12" x14ac:dyDescent="0.2">
      <c r="F1168" s="96"/>
      <c r="H1168" s="96"/>
      <c r="L1168" s="96"/>
    </row>
    <row r="1169" spans="6:12" x14ac:dyDescent="0.2">
      <c r="F1169" s="96"/>
      <c r="H1169" s="96"/>
      <c r="L1169" s="96"/>
    </row>
    <row r="1170" spans="6:12" x14ac:dyDescent="0.2">
      <c r="F1170" s="96"/>
      <c r="H1170" s="96"/>
      <c r="L1170" s="96"/>
    </row>
    <row r="1171" spans="6:12" x14ac:dyDescent="0.2">
      <c r="F1171" s="96"/>
      <c r="H1171" s="96"/>
      <c r="L1171" s="96"/>
    </row>
    <row r="1172" spans="6:12" x14ac:dyDescent="0.2">
      <c r="F1172" s="96"/>
      <c r="H1172" s="96"/>
      <c r="L1172" s="96"/>
    </row>
    <row r="1173" spans="6:12" x14ac:dyDescent="0.2">
      <c r="F1173" s="96"/>
      <c r="H1173" s="96"/>
      <c r="L1173" s="96"/>
    </row>
    <row r="1174" spans="6:12" x14ac:dyDescent="0.2">
      <c r="F1174" s="96"/>
      <c r="H1174" s="96"/>
      <c r="L1174" s="96"/>
    </row>
    <row r="1175" spans="6:12" x14ac:dyDescent="0.2">
      <c r="F1175" s="96"/>
      <c r="H1175" s="96"/>
      <c r="L1175" s="96"/>
    </row>
    <row r="1176" spans="6:12" x14ac:dyDescent="0.2">
      <c r="F1176" s="96"/>
      <c r="H1176" s="96"/>
      <c r="L1176" s="96"/>
    </row>
    <row r="1177" spans="6:12" x14ac:dyDescent="0.2">
      <c r="F1177" s="96"/>
      <c r="H1177" s="96"/>
      <c r="L1177" s="96"/>
    </row>
    <row r="1178" spans="6:12" x14ac:dyDescent="0.2">
      <c r="F1178" s="96"/>
      <c r="H1178" s="96"/>
      <c r="L1178" s="96"/>
    </row>
    <row r="1179" spans="6:12" x14ac:dyDescent="0.2">
      <c r="F1179" s="96"/>
      <c r="H1179" s="96"/>
      <c r="L1179" s="96"/>
    </row>
    <row r="1180" spans="6:12" x14ac:dyDescent="0.2">
      <c r="F1180" s="96"/>
      <c r="H1180" s="96"/>
      <c r="L1180" s="96"/>
    </row>
    <row r="1181" spans="6:12" x14ac:dyDescent="0.2">
      <c r="F1181" s="96"/>
      <c r="H1181" s="96"/>
      <c r="L1181" s="96"/>
    </row>
    <row r="1182" spans="6:12" x14ac:dyDescent="0.2">
      <c r="F1182" s="96"/>
      <c r="H1182" s="96"/>
      <c r="L1182" s="96"/>
    </row>
    <row r="1183" spans="6:12" x14ac:dyDescent="0.2">
      <c r="F1183" s="96"/>
      <c r="H1183" s="96"/>
      <c r="L1183" s="96"/>
    </row>
    <row r="1184" spans="6:12" x14ac:dyDescent="0.2">
      <c r="F1184" s="96"/>
      <c r="H1184" s="96"/>
      <c r="L1184" s="96"/>
    </row>
    <row r="1185" spans="6:12" x14ac:dyDescent="0.2">
      <c r="F1185" s="96"/>
      <c r="H1185" s="96"/>
      <c r="L1185" s="96"/>
    </row>
    <row r="1186" spans="6:12" x14ac:dyDescent="0.2">
      <c r="F1186" s="96"/>
      <c r="H1186" s="96"/>
      <c r="L1186" s="96"/>
    </row>
    <row r="1187" spans="6:12" x14ac:dyDescent="0.2">
      <c r="F1187" s="96"/>
      <c r="H1187" s="96"/>
      <c r="L1187" s="96"/>
    </row>
    <row r="1188" spans="6:12" x14ac:dyDescent="0.2">
      <c r="F1188" s="96"/>
      <c r="H1188" s="96"/>
      <c r="L1188" s="96"/>
    </row>
    <row r="1189" spans="6:12" x14ac:dyDescent="0.2">
      <c r="F1189" s="96"/>
      <c r="H1189" s="96"/>
      <c r="L1189" s="96"/>
    </row>
    <row r="1190" spans="6:12" x14ac:dyDescent="0.2">
      <c r="F1190" s="96"/>
      <c r="H1190" s="96"/>
      <c r="L1190" s="96"/>
    </row>
    <row r="1191" spans="6:12" x14ac:dyDescent="0.2">
      <c r="F1191" s="96"/>
      <c r="H1191" s="96"/>
      <c r="L1191" s="96"/>
    </row>
    <row r="1192" spans="6:12" x14ac:dyDescent="0.2">
      <c r="F1192" s="96"/>
      <c r="H1192" s="96"/>
      <c r="L1192" s="96"/>
    </row>
    <row r="1193" spans="6:12" x14ac:dyDescent="0.2">
      <c r="F1193" s="96"/>
      <c r="H1193" s="96"/>
      <c r="L1193" s="96"/>
    </row>
    <row r="1194" spans="6:12" x14ac:dyDescent="0.2">
      <c r="F1194" s="96"/>
      <c r="H1194" s="96"/>
      <c r="L1194" s="96"/>
    </row>
    <row r="1195" spans="6:12" x14ac:dyDescent="0.2">
      <c r="F1195" s="96"/>
      <c r="H1195" s="96"/>
      <c r="L1195" s="96"/>
    </row>
    <row r="1196" spans="6:12" x14ac:dyDescent="0.2">
      <c r="F1196" s="96"/>
      <c r="H1196" s="96"/>
      <c r="L1196" s="96"/>
    </row>
    <row r="1197" spans="6:12" x14ac:dyDescent="0.2">
      <c r="F1197" s="96"/>
      <c r="H1197" s="96"/>
      <c r="L1197" s="96"/>
    </row>
    <row r="1198" spans="6:12" x14ac:dyDescent="0.2">
      <c r="F1198" s="96"/>
      <c r="H1198" s="96"/>
      <c r="L1198" s="96"/>
    </row>
    <row r="1199" spans="6:12" x14ac:dyDescent="0.2">
      <c r="F1199" s="96"/>
      <c r="H1199" s="96"/>
      <c r="L1199" s="96"/>
    </row>
    <row r="1200" spans="6:12" x14ac:dyDescent="0.2">
      <c r="F1200" s="96"/>
      <c r="H1200" s="96"/>
      <c r="L1200" s="96"/>
    </row>
    <row r="1201" spans="6:12" x14ac:dyDescent="0.2">
      <c r="F1201" s="96"/>
      <c r="H1201" s="96"/>
      <c r="L1201" s="96"/>
    </row>
    <row r="1202" spans="6:12" x14ac:dyDescent="0.2">
      <c r="F1202" s="96"/>
      <c r="H1202" s="96"/>
      <c r="L1202" s="96"/>
    </row>
    <row r="1203" spans="6:12" x14ac:dyDescent="0.2">
      <c r="F1203" s="96"/>
      <c r="H1203" s="96"/>
      <c r="L1203" s="96"/>
    </row>
    <row r="1204" spans="6:12" x14ac:dyDescent="0.2">
      <c r="F1204" s="96"/>
      <c r="H1204" s="96"/>
      <c r="L1204" s="96"/>
    </row>
    <row r="1205" spans="6:12" x14ac:dyDescent="0.2">
      <c r="F1205" s="96"/>
      <c r="H1205" s="96"/>
      <c r="L1205" s="96"/>
    </row>
    <row r="1206" spans="6:12" x14ac:dyDescent="0.2">
      <c r="F1206" s="96"/>
      <c r="H1206" s="96"/>
      <c r="L1206" s="96"/>
    </row>
    <row r="1207" spans="6:12" x14ac:dyDescent="0.2">
      <c r="F1207" s="96"/>
      <c r="H1207" s="96"/>
      <c r="L1207" s="96"/>
    </row>
    <row r="1208" spans="6:12" x14ac:dyDescent="0.2">
      <c r="F1208" s="96"/>
      <c r="H1208" s="96"/>
      <c r="L1208" s="96"/>
    </row>
    <row r="1209" spans="6:12" x14ac:dyDescent="0.2">
      <c r="F1209" s="96"/>
      <c r="H1209" s="96"/>
      <c r="L1209" s="96"/>
    </row>
    <row r="1210" spans="6:12" x14ac:dyDescent="0.2">
      <c r="F1210" s="96"/>
      <c r="H1210" s="96"/>
      <c r="L1210" s="96"/>
    </row>
    <row r="1211" spans="6:12" x14ac:dyDescent="0.2">
      <c r="F1211" s="96"/>
      <c r="H1211" s="96"/>
      <c r="L1211" s="96"/>
    </row>
    <row r="1212" spans="6:12" x14ac:dyDescent="0.2">
      <c r="F1212" s="96"/>
      <c r="H1212" s="96"/>
      <c r="L1212" s="96"/>
    </row>
    <row r="1213" spans="6:12" x14ac:dyDescent="0.2">
      <c r="F1213" s="96"/>
      <c r="H1213" s="96"/>
      <c r="L1213" s="96"/>
    </row>
    <row r="1214" spans="6:12" x14ac:dyDescent="0.2">
      <c r="F1214" s="96"/>
      <c r="H1214" s="96"/>
      <c r="L1214" s="96"/>
    </row>
    <row r="1215" spans="6:12" x14ac:dyDescent="0.2">
      <c r="F1215" s="96"/>
      <c r="H1215" s="96"/>
      <c r="L1215" s="96"/>
    </row>
    <row r="1216" spans="6:12" x14ac:dyDescent="0.2">
      <c r="F1216" s="96"/>
      <c r="H1216" s="96"/>
      <c r="L1216" s="96"/>
    </row>
    <row r="1217" spans="6:12" x14ac:dyDescent="0.2">
      <c r="F1217" s="96"/>
      <c r="H1217" s="96"/>
      <c r="L1217" s="96"/>
    </row>
    <row r="1218" spans="6:12" x14ac:dyDescent="0.2">
      <c r="F1218" s="96"/>
      <c r="H1218" s="96"/>
      <c r="L1218" s="96"/>
    </row>
    <row r="1219" spans="6:12" x14ac:dyDescent="0.2">
      <c r="F1219" s="96"/>
      <c r="H1219" s="96"/>
      <c r="L1219" s="96"/>
    </row>
    <row r="1220" spans="6:12" x14ac:dyDescent="0.2">
      <c r="F1220" s="96"/>
      <c r="H1220" s="96"/>
      <c r="L1220" s="96"/>
    </row>
    <row r="1221" spans="6:12" x14ac:dyDescent="0.2">
      <c r="F1221" s="96"/>
      <c r="H1221" s="96"/>
      <c r="L1221" s="96"/>
    </row>
    <row r="1222" spans="6:12" x14ac:dyDescent="0.2">
      <c r="F1222" s="96"/>
      <c r="H1222" s="96"/>
      <c r="L1222" s="96"/>
    </row>
    <row r="1223" spans="6:12" x14ac:dyDescent="0.2">
      <c r="F1223" s="96"/>
      <c r="H1223" s="96"/>
      <c r="L1223" s="96"/>
    </row>
    <row r="1224" spans="6:12" x14ac:dyDescent="0.2">
      <c r="F1224" s="96"/>
      <c r="H1224" s="96"/>
      <c r="L1224" s="96"/>
    </row>
    <row r="1225" spans="6:12" x14ac:dyDescent="0.2">
      <c r="F1225" s="96"/>
      <c r="H1225" s="96"/>
      <c r="L1225" s="96"/>
    </row>
    <row r="1226" spans="6:12" x14ac:dyDescent="0.2">
      <c r="F1226" s="96"/>
      <c r="H1226" s="96"/>
      <c r="L1226" s="96"/>
    </row>
    <row r="1227" spans="6:12" x14ac:dyDescent="0.2">
      <c r="F1227" s="96"/>
      <c r="H1227" s="96"/>
      <c r="L1227" s="96"/>
    </row>
    <row r="1228" spans="6:12" x14ac:dyDescent="0.2">
      <c r="F1228" s="96"/>
      <c r="H1228" s="96"/>
      <c r="L1228" s="96"/>
    </row>
    <row r="1229" spans="6:12" x14ac:dyDescent="0.2">
      <c r="F1229" s="96"/>
      <c r="H1229" s="96"/>
      <c r="L1229" s="96"/>
    </row>
    <row r="1230" spans="6:12" x14ac:dyDescent="0.2">
      <c r="F1230" s="96"/>
      <c r="H1230" s="96"/>
      <c r="L1230" s="96"/>
    </row>
    <row r="1231" spans="6:12" x14ac:dyDescent="0.2">
      <c r="F1231" s="96"/>
      <c r="H1231" s="96"/>
      <c r="L1231" s="96"/>
    </row>
    <row r="1232" spans="6:12" x14ac:dyDescent="0.2">
      <c r="F1232" s="96"/>
      <c r="H1232" s="96"/>
      <c r="L1232" s="96"/>
    </row>
    <row r="1233" spans="6:12" x14ac:dyDescent="0.2">
      <c r="F1233" s="96"/>
      <c r="H1233" s="96"/>
      <c r="L1233" s="96"/>
    </row>
    <row r="1234" spans="6:12" x14ac:dyDescent="0.2">
      <c r="F1234" s="96"/>
      <c r="H1234" s="96"/>
      <c r="L1234" s="96"/>
    </row>
    <row r="1235" spans="6:12" x14ac:dyDescent="0.2">
      <c r="F1235" s="96"/>
      <c r="H1235" s="96"/>
      <c r="L1235" s="96"/>
    </row>
    <row r="1236" spans="6:12" x14ac:dyDescent="0.2">
      <c r="F1236" s="96"/>
      <c r="H1236" s="96"/>
      <c r="L1236" s="96"/>
    </row>
    <row r="1237" spans="6:12" x14ac:dyDescent="0.2">
      <c r="F1237" s="96"/>
      <c r="H1237" s="96"/>
      <c r="L1237" s="96"/>
    </row>
    <row r="1238" spans="6:12" x14ac:dyDescent="0.2">
      <c r="F1238" s="96"/>
      <c r="H1238" s="96"/>
      <c r="L1238" s="96"/>
    </row>
    <row r="1239" spans="6:12" x14ac:dyDescent="0.2">
      <c r="F1239" s="96"/>
      <c r="H1239" s="96"/>
      <c r="L1239" s="96"/>
    </row>
    <row r="1240" spans="6:12" x14ac:dyDescent="0.2">
      <c r="F1240" s="96"/>
      <c r="H1240" s="96"/>
      <c r="L1240" s="96"/>
    </row>
    <row r="1241" spans="6:12" x14ac:dyDescent="0.2">
      <c r="F1241" s="96"/>
      <c r="H1241" s="96"/>
      <c r="L1241" s="96"/>
    </row>
    <row r="1242" spans="6:12" x14ac:dyDescent="0.2">
      <c r="F1242" s="96"/>
      <c r="H1242" s="96"/>
      <c r="L1242" s="96"/>
    </row>
    <row r="1243" spans="6:12" x14ac:dyDescent="0.2">
      <c r="F1243" s="96"/>
      <c r="H1243" s="96"/>
      <c r="L1243" s="96"/>
    </row>
    <row r="1244" spans="6:12" x14ac:dyDescent="0.2">
      <c r="F1244" s="96"/>
      <c r="H1244" s="96"/>
      <c r="L1244" s="96"/>
    </row>
    <row r="1245" spans="6:12" x14ac:dyDescent="0.2">
      <c r="F1245" s="96"/>
      <c r="H1245" s="96"/>
      <c r="L1245" s="96"/>
    </row>
    <row r="1246" spans="6:12" x14ac:dyDescent="0.2">
      <c r="F1246" s="96"/>
      <c r="H1246" s="96"/>
      <c r="L1246" s="96"/>
    </row>
    <row r="1247" spans="6:12" x14ac:dyDescent="0.2">
      <c r="F1247" s="96"/>
      <c r="H1247" s="96"/>
      <c r="L1247" s="96"/>
    </row>
    <row r="1248" spans="6:12" x14ac:dyDescent="0.2">
      <c r="F1248" s="96"/>
      <c r="H1248" s="96"/>
      <c r="L1248" s="96"/>
    </row>
    <row r="1249" spans="6:12" x14ac:dyDescent="0.2">
      <c r="F1249" s="96"/>
      <c r="H1249" s="96"/>
      <c r="L1249" s="96"/>
    </row>
    <row r="1250" spans="6:12" x14ac:dyDescent="0.2">
      <c r="F1250" s="96"/>
      <c r="H1250" s="96"/>
      <c r="L1250" s="96"/>
    </row>
    <row r="1251" spans="6:12" x14ac:dyDescent="0.2">
      <c r="F1251" s="96"/>
      <c r="H1251" s="96"/>
      <c r="L1251" s="96"/>
    </row>
    <row r="1252" spans="6:12" x14ac:dyDescent="0.2">
      <c r="F1252" s="96"/>
      <c r="H1252" s="96"/>
      <c r="L1252" s="96"/>
    </row>
    <row r="1253" spans="6:12" x14ac:dyDescent="0.2">
      <c r="F1253" s="96"/>
      <c r="H1253" s="96"/>
      <c r="L1253" s="96"/>
    </row>
    <row r="1254" spans="6:12" x14ac:dyDescent="0.2">
      <c r="F1254" s="96"/>
      <c r="H1254" s="96"/>
      <c r="L1254" s="96"/>
    </row>
    <row r="1255" spans="6:12" x14ac:dyDescent="0.2">
      <c r="F1255" s="96"/>
      <c r="H1255" s="96"/>
      <c r="L1255" s="96"/>
    </row>
    <row r="1256" spans="6:12" x14ac:dyDescent="0.2">
      <c r="F1256" s="96"/>
      <c r="H1256" s="96"/>
      <c r="L1256" s="96"/>
    </row>
    <row r="1257" spans="6:12" x14ac:dyDescent="0.2">
      <c r="F1257" s="96"/>
      <c r="H1257" s="96"/>
      <c r="L1257" s="96"/>
    </row>
    <row r="1258" spans="6:12" x14ac:dyDescent="0.2">
      <c r="F1258" s="96"/>
      <c r="H1258" s="96"/>
      <c r="L1258" s="96"/>
    </row>
    <row r="1259" spans="6:12" x14ac:dyDescent="0.2">
      <c r="F1259" s="96"/>
      <c r="H1259" s="96"/>
      <c r="L1259" s="96"/>
    </row>
    <row r="1260" spans="6:12" x14ac:dyDescent="0.2">
      <c r="F1260" s="96"/>
      <c r="H1260" s="96"/>
      <c r="L1260" s="96"/>
    </row>
    <row r="1261" spans="6:12" x14ac:dyDescent="0.2">
      <c r="F1261" s="96"/>
      <c r="H1261" s="96"/>
      <c r="L1261" s="96"/>
    </row>
    <row r="1262" spans="6:12" x14ac:dyDescent="0.2">
      <c r="F1262" s="96"/>
      <c r="H1262" s="96"/>
      <c r="L1262" s="96"/>
    </row>
    <row r="1263" spans="6:12" x14ac:dyDescent="0.2">
      <c r="F1263" s="96"/>
      <c r="H1263" s="96"/>
      <c r="L1263" s="96"/>
    </row>
    <row r="1264" spans="6:12" x14ac:dyDescent="0.2">
      <c r="F1264" s="96"/>
      <c r="H1264" s="96"/>
      <c r="L1264" s="96"/>
    </row>
    <row r="1265" spans="6:12" x14ac:dyDescent="0.2">
      <c r="F1265" s="96"/>
      <c r="H1265" s="96"/>
      <c r="L1265" s="96"/>
    </row>
    <row r="1266" spans="6:12" x14ac:dyDescent="0.2">
      <c r="F1266" s="96"/>
      <c r="H1266" s="96"/>
      <c r="L1266" s="96"/>
    </row>
    <row r="1267" spans="6:12" x14ac:dyDescent="0.2">
      <c r="F1267" s="96"/>
      <c r="H1267" s="96"/>
      <c r="L1267" s="96"/>
    </row>
    <row r="1268" spans="6:12" x14ac:dyDescent="0.2">
      <c r="F1268" s="96"/>
      <c r="H1268" s="96"/>
      <c r="L1268" s="96"/>
    </row>
    <row r="1269" spans="6:12" x14ac:dyDescent="0.2">
      <c r="F1269" s="96"/>
      <c r="H1269" s="96"/>
      <c r="L1269" s="96"/>
    </row>
    <row r="1270" spans="6:12" x14ac:dyDescent="0.2">
      <c r="F1270" s="96"/>
      <c r="H1270" s="96"/>
      <c r="L1270" s="96"/>
    </row>
    <row r="1271" spans="6:12" x14ac:dyDescent="0.2">
      <c r="F1271" s="96"/>
      <c r="H1271" s="96"/>
      <c r="L1271" s="96"/>
    </row>
    <row r="1272" spans="6:12" x14ac:dyDescent="0.2">
      <c r="F1272" s="96"/>
      <c r="H1272" s="96"/>
      <c r="L1272" s="96"/>
    </row>
    <row r="1273" spans="6:12" x14ac:dyDescent="0.2">
      <c r="F1273" s="96"/>
      <c r="H1273" s="96"/>
      <c r="L1273" s="96"/>
    </row>
    <row r="1274" spans="6:12" x14ac:dyDescent="0.2">
      <c r="F1274" s="96"/>
      <c r="H1274" s="96"/>
      <c r="L1274" s="96"/>
    </row>
    <row r="1275" spans="6:12" x14ac:dyDescent="0.2">
      <c r="F1275" s="96"/>
      <c r="H1275" s="96"/>
      <c r="L1275" s="96"/>
    </row>
    <row r="1276" spans="6:12" x14ac:dyDescent="0.2">
      <c r="F1276" s="96"/>
      <c r="H1276" s="96"/>
      <c r="L1276" s="96"/>
    </row>
    <row r="1277" spans="6:12" x14ac:dyDescent="0.2">
      <c r="F1277" s="96"/>
      <c r="H1277" s="96"/>
      <c r="L1277" s="96"/>
    </row>
    <row r="1278" spans="6:12" x14ac:dyDescent="0.2">
      <c r="F1278" s="96"/>
      <c r="H1278" s="96"/>
      <c r="L1278" s="96"/>
    </row>
    <row r="1279" spans="6:12" x14ac:dyDescent="0.2">
      <c r="F1279" s="96"/>
      <c r="H1279" s="96"/>
      <c r="L1279" s="96"/>
    </row>
    <row r="1280" spans="6:12" x14ac:dyDescent="0.2">
      <c r="F1280" s="96"/>
      <c r="H1280" s="96"/>
      <c r="L1280" s="96"/>
    </row>
    <row r="1281" spans="6:12" x14ac:dyDescent="0.2">
      <c r="F1281" s="96"/>
      <c r="H1281" s="96"/>
      <c r="L1281" s="96"/>
    </row>
    <row r="1282" spans="6:12" x14ac:dyDescent="0.2">
      <c r="F1282" s="96"/>
      <c r="H1282" s="96"/>
      <c r="L1282" s="96"/>
    </row>
    <row r="1283" spans="6:12" x14ac:dyDescent="0.2">
      <c r="F1283" s="96"/>
      <c r="H1283" s="96"/>
      <c r="L1283" s="96"/>
    </row>
    <row r="1284" spans="6:12" x14ac:dyDescent="0.2">
      <c r="F1284" s="96"/>
      <c r="H1284" s="96"/>
      <c r="L1284" s="96"/>
    </row>
    <row r="1285" spans="6:12" x14ac:dyDescent="0.2">
      <c r="F1285" s="96"/>
      <c r="H1285" s="96"/>
      <c r="L1285" s="96"/>
    </row>
    <row r="1286" spans="6:12" x14ac:dyDescent="0.2">
      <c r="F1286" s="96"/>
      <c r="H1286" s="96"/>
      <c r="L1286" s="96"/>
    </row>
    <row r="1287" spans="6:12" x14ac:dyDescent="0.2">
      <c r="F1287" s="96"/>
      <c r="H1287" s="96"/>
      <c r="L1287" s="96"/>
    </row>
    <row r="1288" spans="6:12" x14ac:dyDescent="0.2">
      <c r="F1288" s="96"/>
      <c r="H1288" s="96"/>
      <c r="L1288" s="96"/>
    </row>
    <row r="1289" spans="6:12" x14ac:dyDescent="0.2">
      <c r="F1289" s="96"/>
      <c r="H1289" s="96"/>
      <c r="L1289" s="96"/>
    </row>
    <row r="1290" spans="6:12" x14ac:dyDescent="0.2">
      <c r="F1290" s="96"/>
      <c r="H1290" s="96"/>
      <c r="L1290" s="96"/>
    </row>
    <row r="1291" spans="6:12" x14ac:dyDescent="0.2">
      <c r="F1291" s="96"/>
      <c r="H1291" s="96"/>
      <c r="L1291" s="96"/>
    </row>
    <row r="1292" spans="6:12" x14ac:dyDescent="0.2">
      <c r="F1292" s="96"/>
      <c r="H1292" s="96"/>
      <c r="L1292" s="96"/>
    </row>
    <row r="1293" spans="6:12" x14ac:dyDescent="0.2">
      <c r="F1293" s="96"/>
      <c r="H1293" s="96"/>
      <c r="L1293" s="96"/>
    </row>
    <row r="1294" spans="6:12" x14ac:dyDescent="0.2">
      <c r="F1294" s="96"/>
      <c r="H1294" s="96"/>
      <c r="L1294" s="96"/>
    </row>
    <row r="1295" spans="6:12" x14ac:dyDescent="0.2">
      <c r="F1295" s="96"/>
      <c r="H1295" s="96"/>
      <c r="L1295" s="96"/>
    </row>
    <row r="1296" spans="6:12" x14ac:dyDescent="0.2">
      <c r="F1296" s="96"/>
      <c r="H1296" s="96"/>
      <c r="L1296" s="96"/>
    </row>
    <row r="1297" spans="6:12" x14ac:dyDescent="0.2">
      <c r="F1297" s="96"/>
      <c r="H1297" s="96"/>
      <c r="L1297" s="96"/>
    </row>
    <row r="1298" spans="6:12" x14ac:dyDescent="0.2">
      <c r="F1298" s="96"/>
      <c r="H1298" s="96"/>
      <c r="L1298" s="96"/>
    </row>
    <row r="1299" spans="6:12" x14ac:dyDescent="0.2">
      <c r="F1299" s="96"/>
      <c r="H1299" s="96"/>
      <c r="L1299" s="96"/>
    </row>
    <row r="1300" spans="6:12" x14ac:dyDescent="0.2">
      <c r="F1300" s="96"/>
      <c r="H1300" s="96"/>
      <c r="L1300" s="96"/>
    </row>
    <row r="1301" spans="6:12" x14ac:dyDescent="0.2">
      <c r="F1301" s="96"/>
      <c r="H1301" s="96"/>
      <c r="L1301" s="96"/>
    </row>
    <row r="1302" spans="6:12" x14ac:dyDescent="0.2">
      <c r="F1302" s="96"/>
      <c r="H1302" s="96"/>
      <c r="L1302" s="96"/>
    </row>
    <row r="1303" spans="6:12" x14ac:dyDescent="0.2">
      <c r="F1303" s="96"/>
      <c r="H1303" s="96"/>
      <c r="L1303" s="96"/>
    </row>
    <row r="1304" spans="6:12" x14ac:dyDescent="0.2">
      <c r="F1304" s="96"/>
      <c r="H1304" s="96"/>
      <c r="L1304" s="96"/>
    </row>
    <row r="1305" spans="6:12" x14ac:dyDescent="0.2">
      <c r="F1305" s="96"/>
      <c r="H1305" s="96"/>
      <c r="L1305" s="96"/>
    </row>
    <row r="1306" spans="6:12" x14ac:dyDescent="0.2">
      <c r="F1306" s="96"/>
      <c r="H1306" s="96"/>
      <c r="L1306" s="96"/>
    </row>
    <row r="1307" spans="6:12" x14ac:dyDescent="0.2">
      <c r="F1307" s="96"/>
      <c r="H1307" s="96"/>
      <c r="L1307" s="96"/>
    </row>
    <row r="1308" spans="6:12" x14ac:dyDescent="0.2">
      <c r="F1308" s="96"/>
      <c r="H1308" s="96"/>
      <c r="L1308" s="96"/>
    </row>
    <row r="1309" spans="6:12" x14ac:dyDescent="0.2">
      <c r="F1309" s="96"/>
      <c r="H1309" s="96"/>
      <c r="L1309" s="96"/>
    </row>
    <row r="1310" spans="6:12" x14ac:dyDescent="0.2">
      <c r="F1310" s="96"/>
      <c r="H1310" s="96"/>
      <c r="L1310" s="96"/>
    </row>
    <row r="1311" spans="6:12" x14ac:dyDescent="0.2">
      <c r="F1311" s="96"/>
      <c r="H1311" s="96"/>
      <c r="L1311" s="96"/>
    </row>
    <row r="1312" spans="6:12" x14ac:dyDescent="0.2">
      <c r="F1312" s="96"/>
      <c r="H1312" s="96"/>
      <c r="L1312" s="96"/>
    </row>
    <row r="1313" spans="6:12" x14ac:dyDescent="0.2">
      <c r="F1313" s="96"/>
      <c r="H1313" s="96"/>
      <c r="L1313" s="96"/>
    </row>
    <row r="1314" spans="6:12" x14ac:dyDescent="0.2">
      <c r="F1314" s="96"/>
      <c r="H1314" s="96"/>
      <c r="L1314" s="96"/>
    </row>
    <row r="1315" spans="6:12" x14ac:dyDescent="0.2">
      <c r="F1315" s="96"/>
      <c r="H1315" s="96"/>
      <c r="L1315" s="96"/>
    </row>
    <row r="1316" spans="6:12" x14ac:dyDescent="0.2">
      <c r="F1316" s="96"/>
      <c r="H1316" s="96"/>
      <c r="L1316" s="96"/>
    </row>
    <row r="1317" spans="6:12" x14ac:dyDescent="0.2">
      <c r="F1317" s="96"/>
      <c r="H1317" s="96"/>
      <c r="L1317" s="96"/>
    </row>
    <row r="1318" spans="6:12" x14ac:dyDescent="0.2">
      <c r="F1318" s="96"/>
      <c r="H1318" s="96"/>
      <c r="L1318" s="96"/>
    </row>
    <row r="1319" spans="6:12" x14ac:dyDescent="0.2">
      <c r="F1319" s="96"/>
      <c r="H1319" s="96"/>
      <c r="L1319" s="96"/>
    </row>
    <row r="1320" spans="6:12" x14ac:dyDescent="0.2">
      <c r="F1320" s="96"/>
      <c r="H1320" s="96"/>
      <c r="L1320" s="96"/>
    </row>
    <row r="1321" spans="6:12" x14ac:dyDescent="0.2">
      <c r="F1321" s="96"/>
      <c r="H1321" s="96"/>
      <c r="L1321" s="96"/>
    </row>
    <row r="1322" spans="6:12" x14ac:dyDescent="0.2">
      <c r="F1322" s="96"/>
      <c r="H1322" s="96"/>
      <c r="L1322" s="96"/>
    </row>
    <row r="1323" spans="6:12" x14ac:dyDescent="0.2">
      <c r="F1323" s="96"/>
      <c r="H1323" s="96"/>
      <c r="L1323" s="96"/>
    </row>
    <row r="1324" spans="6:12" x14ac:dyDescent="0.2">
      <c r="F1324" s="96"/>
      <c r="H1324" s="96"/>
      <c r="L1324" s="96"/>
    </row>
    <row r="1325" spans="6:12" x14ac:dyDescent="0.2">
      <c r="F1325" s="96"/>
      <c r="H1325" s="96"/>
      <c r="L1325" s="96"/>
    </row>
    <row r="1326" spans="6:12" x14ac:dyDescent="0.2">
      <c r="F1326" s="96"/>
      <c r="H1326" s="96"/>
      <c r="L1326" s="96"/>
    </row>
    <row r="1327" spans="6:12" x14ac:dyDescent="0.2">
      <c r="F1327" s="96"/>
      <c r="H1327" s="96"/>
      <c r="L1327" s="96"/>
    </row>
    <row r="1328" spans="6:12" x14ac:dyDescent="0.2">
      <c r="F1328" s="96"/>
      <c r="H1328" s="96"/>
      <c r="L1328" s="96"/>
    </row>
    <row r="1329" spans="6:12" x14ac:dyDescent="0.2">
      <c r="F1329" s="96"/>
      <c r="H1329" s="96"/>
      <c r="L1329" s="96"/>
    </row>
    <row r="1330" spans="6:12" x14ac:dyDescent="0.2">
      <c r="F1330" s="96"/>
      <c r="H1330" s="96"/>
      <c r="L1330" s="96"/>
    </row>
    <row r="1331" spans="6:12" x14ac:dyDescent="0.2">
      <c r="F1331" s="96"/>
      <c r="H1331" s="96"/>
      <c r="L1331" s="96"/>
    </row>
    <row r="1332" spans="6:12" x14ac:dyDescent="0.2">
      <c r="F1332" s="96"/>
      <c r="H1332" s="96"/>
      <c r="L1332" s="96"/>
    </row>
    <row r="1333" spans="6:12" x14ac:dyDescent="0.2">
      <c r="F1333" s="96"/>
      <c r="H1333" s="96"/>
      <c r="L1333" s="96"/>
    </row>
    <row r="1334" spans="6:12" x14ac:dyDescent="0.2">
      <c r="F1334" s="96"/>
      <c r="H1334" s="96"/>
      <c r="L1334" s="96"/>
    </row>
    <row r="1335" spans="6:12" x14ac:dyDescent="0.2">
      <c r="F1335" s="96"/>
      <c r="H1335" s="96"/>
      <c r="L1335" s="96"/>
    </row>
    <row r="1336" spans="6:12" x14ac:dyDescent="0.2">
      <c r="F1336" s="96"/>
      <c r="H1336" s="96"/>
      <c r="L1336" s="96"/>
    </row>
    <row r="1337" spans="6:12" x14ac:dyDescent="0.2">
      <c r="F1337" s="96"/>
      <c r="H1337" s="96"/>
      <c r="L1337" s="96"/>
    </row>
    <row r="1338" spans="6:12" x14ac:dyDescent="0.2">
      <c r="F1338" s="96"/>
      <c r="H1338" s="96"/>
      <c r="L1338" s="96"/>
    </row>
    <row r="1339" spans="6:12" x14ac:dyDescent="0.2">
      <c r="F1339" s="96"/>
      <c r="H1339" s="96"/>
      <c r="L1339" s="96"/>
    </row>
    <row r="1340" spans="6:12" x14ac:dyDescent="0.2">
      <c r="F1340" s="96"/>
      <c r="H1340" s="96"/>
      <c r="L1340" s="96"/>
    </row>
    <row r="1341" spans="6:12" x14ac:dyDescent="0.2">
      <c r="F1341" s="96"/>
      <c r="H1341" s="96"/>
      <c r="L1341" s="96"/>
    </row>
    <row r="1342" spans="6:12" x14ac:dyDescent="0.2">
      <c r="F1342" s="96"/>
      <c r="H1342" s="96"/>
      <c r="L1342" s="96"/>
    </row>
    <row r="1343" spans="6:12" x14ac:dyDescent="0.2">
      <c r="F1343" s="96"/>
      <c r="H1343" s="96"/>
      <c r="L1343" s="96"/>
    </row>
    <row r="1344" spans="6:12" x14ac:dyDescent="0.2">
      <c r="F1344" s="96"/>
      <c r="H1344" s="96"/>
      <c r="L1344" s="96"/>
    </row>
    <row r="1345" spans="6:12" x14ac:dyDescent="0.2">
      <c r="F1345" s="96"/>
      <c r="H1345" s="96"/>
      <c r="L1345" s="96"/>
    </row>
    <row r="1346" spans="6:12" x14ac:dyDescent="0.2">
      <c r="F1346" s="96"/>
      <c r="H1346" s="96"/>
      <c r="L1346" s="96"/>
    </row>
    <row r="1347" spans="6:12" x14ac:dyDescent="0.2">
      <c r="F1347" s="96"/>
      <c r="H1347" s="96"/>
      <c r="L1347" s="96"/>
    </row>
    <row r="1348" spans="6:12" x14ac:dyDescent="0.2">
      <c r="F1348" s="96"/>
      <c r="H1348" s="96"/>
      <c r="L1348" s="96"/>
    </row>
    <row r="1349" spans="6:12" x14ac:dyDescent="0.2">
      <c r="F1349" s="96"/>
      <c r="H1349" s="96"/>
      <c r="L1349" s="96"/>
    </row>
    <row r="1350" spans="6:12" x14ac:dyDescent="0.2">
      <c r="F1350" s="96"/>
      <c r="H1350" s="96"/>
      <c r="L1350" s="96"/>
    </row>
    <row r="1351" spans="6:12" x14ac:dyDescent="0.2">
      <c r="F1351" s="96"/>
      <c r="H1351" s="96"/>
      <c r="L1351" s="96"/>
    </row>
    <row r="1352" spans="6:12" x14ac:dyDescent="0.2">
      <c r="F1352" s="96"/>
      <c r="H1352" s="96"/>
      <c r="L1352" s="96"/>
    </row>
    <row r="1353" spans="6:12" x14ac:dyDescent="0.2">
      <c r="F1353" s="96"/>
      <c r="H1353" s="96"/>
      <c r="L1353" s="96"/>
    </row>
    <row r="1354" spans="6:12" x14ac:dyDescent="0.2">
      <c r="F1354" s="96"/>
      <c r="H1354" s="96"/>
      <c r="L1354" s="96"/>
    </row>
    <row r="1355" spans="6:12" x14ac:dyDescent="0.2">
      <c r="F1355" s="96"/>
      <c r="H1355" s="96"/>
      <c r="L1355" s="96"/>
    </row>
    <row r="1356" spans="6:12" x14ac:dyDescent="0.2">
      <c r="F1356" s="96"/>
      <c r="H1356" s="96"/>
      <c r="L1356" s="96"/>
    </row>
    <row r="1357" spans="6:12" x14ac:dyDescent="0.2">
      <c r="F1357" s="96"/>
      <c r="H1357" s="96"/>
      <c r="L1357" s="96"/>
    </row>
    <row r="1358" spans="6:12" x14ac:dyDescent="0.2">
      <c r="F1358" s="96"/>
      <c r="H1358" s="96"/>
      <c r="L1358" s="96"/>
    </row>
    <row r="1359" spans="6:12" x14ac:dyDescent="0.2">
      <c r="F1359" s="96"/>
      <c r="H1359" s="96"/>
      <c r="L1359" s="96"/>
    </row>
    <row r="1360" spans="6:12" x14ac:dyDescent="0.2">
      <c r="F1360" s="96"/>
      <c r="H1360" s="96"/>
      <c r="L1360" s="96"/>
    </row>
    <row r="1361" spans="6:12" x14ac:dyDescent="0.2">
      <c r="F1361" s="96"/>
      <c r="H1361" s="96"/>
      <c r="L1361" s="96"/>
    </row>
    <row r="1362" spans="6:12" x14ac:dyDescent="0.2">
      <c r="F1362" s="96"/>
      <c r="H1362" s="96"/>
      <c r="L1362" s="96"/>
    </row>
    <row r="1363" spans="6:12" x14ac:dyDescent="0.2">
      <c r="F1363" s="96"/>
      <c r="H1363" s="96"/>
      <c r="L1363" s="96"/>
    </row>
    <row r="1364" spans="6:12" x14ac:dyDescent="0.2">
      <c r="F1364" s="96"/>
      <c r="H1364" s="96"/>
      <c r="L1364" s="96"/>
    </row>
    <row r="1365" spans="6:12" x14ac:dyDescent="0.2">
      <c r="F1365" s="96"/>
      <c r="H1365" s="96"/>
      <c r="L1365" s="96"/>
    </row>
    <row r="1366" spans="6:12" x14ac:dyDescent="0.2">
      <c r="F1366" s="96"/>
      <c r="H1366" s="96"/>
      <c r="L1366" s="96"/>
    </row>
    <row r="1367" spans="6:12" x14ac:dyDescent="0.2">
      <c r="F1367" s="96"/>
      <c r="H1367" s="96"/>
      <c r="L1367" s="96"/>
    </row>
    <row r="1368" spans="6:12" x14ac:dyDescent="0.2">
      <c r="F1368" s="96"/>
      <c r="H1368" s="96"/>
      <c r="L1368" s="96"/>
    </row>
    <row r="1369" spans="6:12" x14ac:dyDescent="0.2">
      <c r="F1369" s="96"/>
      <c r="H1369" s="96"/>
      <c r="L1369" s="96"/>
    </row>
    <row r="1370" spans="6:12" x14ac:dyDescent="0.2">
      <c r="F1370" s="96"/>
      <c r="H1370" s="96"/>
      <c r="L1370" s="96"/>
    </row>
    <row r="1371" spans="6:12" x14ac:dyDescent="0.2">
      <c r="F1371" s="96"/>
      <c r="H1371" s="96"/>
      <c r="L1371" s="96"/>
    </row>
    <row r="1372" spans="6:12" x14ac:dyDescent="0.2">
      <c r="F1372" s="96"/>
      <c r="H1372" s="96"/>
      <c r="L1372" s="96"/>
    </row>
    <row r="1373" spans="6:12" x14ac:dyDescent="0.2">
      <c r="F1373" s="96"/>
      <c r="H1373" s="96"/>
      <c r="L1373" s="96"/>
    </row>
    <row r="1374" spans="6:12" x14ac:dyDescent="0.2">
      <c r="F1374" s="96"/>
      <c r="H1374" s="96"/>
      <c r="L1374" s="96"/>
    </row>
    <row r="1375" spans="6:12" x14ac:dyDescent="0.2">
      <c r="F1375" s="96"/>
      <c r="H1375" s="96"/>
      <c r="L1375" s="96"/>
    </row>
    <row r="1376" spans="6:12" x14ac:dyDescent="0.2">
      <c r="F1376" s="96"/>
      <c r="H1376" s="96"/>
      <c r="L1376" s="96"/>
    </row>
    <row r="1377" spans="6:12" x14ac:dyDescent="0.2">
      <c r="F1377" s="96"/>
      <c r="H1377" s="96"/>
      <c r="L1377" s="96"/>
    </row>
    <row r="1378" spans="6:12" x14ac:dyDescent="0.2">
      <c r="F1378" s="96"/>
      <c r="H1378" s="96"/>
      <c r="L1378" s="96"/>
    </row>
    <row r="1379" spans="6:12" x14ac:dyDescent="0.2">
      <c r="F1379" s="96"/>
      <c r="H1379" s="96"/>
      <c r="L1379" s="96"/>
    </row>
    <row r="1380" spans="6:12" x14ac:dyDescent="0.2">
      <c r="F1380" s="96"/>
      <c r="H1380" s="96"/>
      <c r="L1380" s="96"/>
    </row>
    <row r="1381" spans="6:12" x14ac:dyDescent="0.2">
      <c r="F1381" s="96"/>
      <c r="H1381" s="96"/>
      <c r="L1381" s="96"/>
    </row>
    <row r="1382" spans="6:12" x14ac:dyDescent="0.2">
      <c r="F1382" s="96"/>
      <c r="H1382" s="96"/>
      <c r="L1382" s="96"/>
    </row>
    <row r="1383" spans="6:12" x14ac:dyDescent="0.2">
      <c r="F1383" s="96"/>
      <c r="H1383" s="96"/>
      <c r="L1383" s="96"/>
    </row>
    <row r="1384" spans="6:12" x14ac:dyDescent="0.2">
      <c r="F1384" s="96"/>
      <c r="H1384" s="96"/>
      <c r="L1384" s="96"/>
    </row>
    <row r="1385" spans="6:12" x14ac:dyDescent="0.2">
      <c r="F1385" s="96"/>
      <c r="H1385" s="96"/>
      <c r="L1385" s="96"/>
    </row>
    <row r="1386" spans="6:12" x14ac:dyDescent="0.2">
      <c r="F1386" s="96"/>
      <c r="H1386" s="96"/>
      <c r="L1386" s="96"/>
    </row>
    <row r="1387" spans="6:12" x14ac:dyDescent="0.2">
      <c r="F1387" s="96"/>
      <c r="H1387" s="96"/>
      <c r="L1387" s="96"/>
    </row>
    <row r="1388" spans="6:12" x14ac:dyDescent="0.2">
      <c r="F1388" s="96"/>
      <c r="H1388" s="96"/>
      <c r="L1388" s="96"/>
    </row>
    <row r="1389" spans="6:12" x14ac:dyDescent="0.2">
      <c r="F1389" s="96"/>
      <c r="H1389" s="96"/>
      <c r="L1389" s="96"/>
    </row>
    <row r="1390" spans="6:12" x14ac:dyDescent="0.2">
      <c r="F1390" s="96"/>
      <c r="H1390" s="96"/>
      <c r="L1390" s="96"/>
    </row>
    <row r="1391" spans="6:12" x14ac:dyDescent="0.2">
      <c r="F1391" s="96"/>
      <c r="H1391" s="96"/>
      <c r="L1391" s="96"/>
    </row>
    <row r="1392" spans="6:12" x14ac:dyDescent="0.2">
      <c r="F1392" s="96"/>
      <c r="H1392" s="96"/>
      <c r="L1392" s="96"/>
    </row>
    <row r="1393" spans="6:12" x14ac:dyDescent="0.2">
      <c r="F1393" s="96"/>
      <c r="H1393" s="96"/>
      <c r="L1393" s="96"/>
    </row>
    <row r="1394" spans="6:12" x14ac:dyDescent="0.2">
      <c r="F1394" s="96"/>
      <c r="H1394" s="96"/>
      <c r="L1394" s="96"/>
    </row>
    <row r="1395" spans="6:12" x14ac:dyDescent="0.2">
      <c r="F1395" s="96"/>
      <c r="H1395" s="96"/>
      <c r="L1395" s="96"/>
    </row>
    <row r="1396" spans="6:12" x14ac:dyDescent="0.2">
      <c r="F1396" s="96"/>
      <c r="H1396" s="96"/>
      <c r="L1396" s="96"/>
    </row>
    <row r="1397" spans="6:12" x14ac:dyDescent="0.2">
      <c r="F1397" s="96"/>
      <c r="H1397" s="96"/>
      <c r="L1397" s="96"/>
    </row>
    <row r="1398" spans="6:12" x14ac:dyDescent="0.2">
      <c r="F1398" s="96"/>
      <c r="H1398" s="96"/>
      <c r="L1398" s="96"/>
    </row>
    <row r="1399" spans="6:12" x14ac:dyDescent="0.2">
      <c r="F1399" s="96"/>
      <c r="H1399" s="96"/>
      <c r="L1399" s="96"/>
    </row>
    <row r="1400" spans="6:12" x14ac:dyDescent="0.2">
      <c r="F1400" s="96"/>
      <c r="H1400" s="96"/>
      <c r="L1400" s="96"/>
    </row>
    <row r="1401" spans="6:12" x14ac:dyDescent="0.2">
      <c r="F1401" s="96"/>
      <c r="H1401" s="96"/>
      <c r="L1401" s="96"/>
    </row>
    <row r="1402" spans="6:12" x14ac:dyDescent="0.2">
      <c r="F1402" s="96"/>
      <c r="H1402" s="96"/>
      <c r="L1402" s="96"/>
    </row>
    <row r="1403" spans="6:12" x14ac:dyDescent="0.2">
      <c r="F1403" s="96"/>
      <c r="H1403" s="96"/>
      <c r="L1403" s="96"/>
    </row>
    <row r="1404" spans="6:12" x14ac:dyDescent="0.2">
      <c r="F1404" s="96"/>
      <c r="H1404" s="96"/>
      <c r="L1404" s="96"/>
    </row>
    <row r="1405" spans="6:12" x14ac:dyDescent="0.2">
      <c r="F1405" s="96"/>
      <c r="H1405" s="96"/>
      <c r="L1405" s="96"/>
    </row>
    <row r="1406" spans="6:12" x14ac:dyDescent="0.2">
      <c r="F1406" s="96"/>
      <c r="H1406" s="96"/>
      <c r="L1406" s="96"/>
    </row>
    <row r="1407" spans="6:12" x14ac:dyDescent="0.2">
      <c r="F1407" s="96"/>
      <c r="H1407" s="96"/>
      <c r="L1407" s="96"/>
    </row>
    <row r="1408" spans="6:12" x14ac:dyDescent="0.2">
      <c r="F1408" s="96"/>
      <c r="H1408" s="96"/>
      <c r="L1408" s="96"/>
    </row>
    <row r="1409" spans="6:12" x14ac:dyDescent="0.2">
      <c r="F1409" s="96"/>
      <c r="H1409" s="96"/>
      <c r="L1409" s="96"/>
    </row>
    <row r="1410" spans="6:12" x14ac:dyDescent="0.2">
      <c r="F1410" s="96"/>
      <c r="H1410" s="96"/>
      <c r="L1410" s="96"/>
    </row>
    <row r="1411" spans="6:12" x14ac:dyDescent="0.2">
      <c r="F1411" s="96"/>
      <c r="H1411" s="96"/>
      <c r="L1411" s="96"/>
    </row>
    <row r="1412" spans="6:12" x14ac:dyDescent="0.2">
      <c r="F1412" s="96"/>
      <c r="H1412" s="96"/>
      <c r="L1412" s="96"/>
    </row>
    <row r="1413" spans="6:12" x14ac:dyDescent="0.2">
      <c r="F1413" s="96"/>
      <c r="H1413" s="96"/>
      <c r="L1413" s="96"/>
    </row>
    <row r="1414" spans="6:12" x14ac:dyDescent="0.2">
      <c r="F1414" s="96"/>
      <c r="H1414" s="96"/>
      <c r="L1414" s="96"/>
    </row>
    <row r="1415" spans="6:12" x14ac:dyDescent="0.2">
      <c r="F1415" s="96"/>
      <c r="H1415" s="96"/>
      <c r="L1415" s="96"/>
    </row>
    <row r="1416" spans="6:12" x14ac:dyDescent="0.2">
      <c r="F1416" s="96"/>
      <c r="H1416" s="96"/>
      <c r="L1416" s="96"/>
    </row>
    <row r="1417" spans="6:12" x14ac:dyDescent="0.2">
      <c r="F1417" s="96"/>
      <c r="H1417" s="96"/>
      <c r="L1417" s="96"/>
    </row>
    <row r="1418" spans="6:12" x14ac:dyDescent="0.2">
      <c r="F1418" s="96"/>
      <c r="H1418" s="96"/>
      <c r="L1418" s="96"/>
    </row>
    <row r="1419" spans="6:12" x14ac:dyDescent="0.2">
      <c r="F1419" s="96"/>
      <c r="H1419" s="96"/>
      <c r="L1419" s="96"/>
    </row>
    <row r="1420" spans="6:12" x14ac:dyDescent="0.2">
      <c r="F1420" s="96"/>
      <c r="H1420" s="96"/>
      <c r="L1420" s="96"/>
    </row>
    <row r="1421" spans="6:12" x14ac:dyDescent="0.2">
      <c r="F1421" s="96"/>
      <c r="H1421" s="96"/>
      <c r="L1421" s="96"/>
    </row>
    <row r="1422" spans="6:12" x14ac:dyDescent="0.2">
      <c r="F1422" s="96"/>
      <c r="H1422" s="96"/>
      <c r="L1422" s="96"/>
    </row>
    <row r="1423" spans="6:12" x14ac:dyDescent="0.2">
      <c r="F1423" s="96"/>
      <c r="H1423" s="96"/>
      <c r="L1423" s="96"/>
    </row>
    <row r="1424" spans="6:12" x14ac:dyDescent="0.2">
      <c r="F1424" s="96"/>
      <c r="H1424" s="96"/>
      <c r="L1424" s="96"/>
    </row>
    <row r="1425" spans="6:12" x14ac:dyDescent="0.2">
      <c r="F1425" s="96"/>
      <c r="H1425" s="96"/>
      <c r="L1425" s="96"/>
    </row>
    <row r="1426" spans="6:12" x14ac:dyDescent="0.2">
      <c r="F1426" s="96"/>
      <c r="H1426" s="96"/>
      <c r="L1426" s="96"/>
    </row>
    <row r="1427" spans="6:12" x14ac:dyDescent="0.2">
      <c r="F1427" s="96"/>
      <c r="H1427" s="96"/>
      <c r="L1427" s="96"/>
    </row>
    <row r="1428" spans="6:12" x14ac:dyDescent="0.2">
      <c r="F1428" s="96"/>
      <c r="H1428" s="96"/>
      <c r="L1428" s="96"/>
    </row>
    <row r="1429" spans="6:12" x14ac:dyDescent="0.2">
      <c r="F1429" s="96"/>
      <c r="H1429" s="96"/>
      <c r="L1429" s="96"/>
    </row>
    <row r="1430" spans="6:12" x14ac:dyDescent="0.2">
      <c r="F1430" s="96"/>
      <c r="H1430" s="96"/>
      <c r="L1430" s="96"/>
    </row>
    <row r="1431" spans="6:12" x14ac:dyDescent="0.2">
      <c r="F1431" s="96"/>
      <c r="H1431" s="96"/>
      <c r="L1431" s="96"/>
    </row>
    <row r="1432" spans="6:12" x14ac:dyDescent="0.2">
      <c r="F1432" s="96"/>
      <c r="H1432" s="96"/>
      <c r="L1432" s="96"/>
    </row>
    <row r="1433" spans="6:12" x14ac:dyDescent="0.2">
      <c r="F1433" s="96"/>
      <c r="H1433" s="96"/>
      <c r="L1433" s="96"/>
    </row>
    <row r="1434" spans="6:12" x14ac:dyDescent="0.2">
      <c r="F1434" s="96"/>
      <c r="H1434" s="96"/>
      <c r="L1434" s="96"/>
    </row>
    <row r="1435" spans="6:12" x14ac:dyDescent="0.2">
      <c r="F1435" s="96"/>
      <c r="H1435" s="96"/>
      <c r="L1435" s="96"/>
    </row>
    <row r="1436" spans="6:12" x14ac:dyDescent="0.2">
      <c r="F1436" s="96"/>
      <c r="H1436" s="96"/>
      <c r="L1436" s="96"/>
    </row>
    <row r="1437" spans="6:12" x14ac:dyDescent="0.2">
      <c r="F1437" s="96"/>
      <c r="H1437" s="96"/>
      <c r="L1437" s="96"/>
    </row>
    <row r="1438" spans="6:12" x14ac:dyDescent="0.2">
      <c r="F1438" s="96"/>
      <c r="H1438" s="96"/>
      <c r="L1438" s="96"/>
    </row>
    <row r="1439" spans="6:12" x14ac:dyDescent="0.2">
      <c r="F1439" s="96"/>
      <c r="H1439" s="96"/>
      <c r="L1439" s="96"/>
    </row>
    <row r="1440" spans="6:12" x14ac:dyDescent="0.2">
      <c r="F1440" s="96"/>
      <c r="H1440" s="96"/>
      <c r="L1440" s="96"/>
    </row>
    <row r="1441" spans="6:12" x14ac:dyDescent="0.2">
      <c r="F1441" s="96"/>
      <c r="H1441" s="96"/>
      <c r="L1441" s="96"/>
    </row>
    <row r="1442" spans="6:12" x14ac:dyDescent="0.2">
      <c r="F1442" s="96"/>
      <c r="H1442" s="96"/>
      <c r="L1442" s="96"/>
    </row>
    <row r="1443" spans="6:12" x14ac:dyDescent="0.2">
      <c r="F1443" s="96"/>
      <c r="H1443" s="96"/>
      <c r="L1443" s="96"/>
    </row>
    <row r="1444" spans="6:12" x14ac:dyDescent="0.2">
      <c r="F1444" s="96"/>
      <c r="H1444" s="96"/>
      <c r="L1444" s="96"/>
    </row>
    <row r="1445" spans="6:12" x14ac:dyDescent="0.2">
      <c r="F1445" s="96"/>
      <c r="H1445" s="96"/>
      <c r="L1445" s="96"/>
    </row>
    <row r="1446" spans="6:12" x14ac:dyDescent="0.2">
      <c r="F1446" s="96"/>
      <c r="H1446" s="96"/>
      <c r="L1446" s="96"/>
    </row>
    <row r="1447" spans="6:12" x14ac:dyDescent="0.2">
      <c r="F1447" s="96"/>
      <c r="H1447" s="96"/>
      <c r="L1447" s="96"/>
    </row>
    <row r="1448" spans="6:12" x14ac:dyDescent="0.2">
      <c r="F1448" s="96"/>
      <c r="H1448" s="96"/>
      <c r="L1448" s="96"/>
    </row>
    <row r="1449" spans="6:12" x14ac:dyDescent="0.2">
      <c r="F1449" s="96"/>
      <c r="H1449" s="96"/>
      <c r="L1449" s="96"/>
    </row>
    <row r="1450" spans="6:12" x14ac:dyDescent="0.2">
      <c r="F1450" s="96"/>
      <c r="H1450" s="96"/>
      <c r="L1450" s="96"/>
    </row>
    <row r="1451" spans="6:12" x14ac:dyDescent="0.2">
      <c r="F1451" s="96"/>
      <c r="H1451" s="96"/>
      <c r="L1451" s="96"/>
    </row>
    <row r="1452" spans="6:12" x14ac:dyDescent="0.2">
      <c r="F1452" s="96"/>
      <c r="H1452" s="96"/>
      <c r="L1452" s="96"/>
    </row>
    <row r="1453" spans="6:12" x14ac:dyDescent="0.2">
      <c r="F1453" s="96"/>
      <c r="H1453" s="96"/>
      <c r="L1453" s="96"/>
    </row>
    <row r="1454" spans="6:12" x14ac:dyDescent="0.2">
      <c r="F1454" s="96"/>
      <c r="H1454" s="96"/>
      <c r="L1454" s="96"/>
    </row>
    <row r="1455" spans="6:12" x14ac:dyDescent="0.2">
      <c r="F1455" s="96"/>
      <c r="H1455" s="96"/>
      <c r="L1455" s="96"/>
    </row>
    <row r="1456" spans="6:12" x14ac:dyDescent="0.2">
      <c r="F1456" s="96"/>
      <c r="H1456" s="96"/>
      <c r="L1456" s="96"/>
    </row>
    <row r="1457" spans="6:12" x14ac:dyDescent="0.2">
      <c r="F1457" s="96"/>
      <c r="H1457" s="96"/>
      <c r="L1457" s="96"/>
    </row>
    <row r="1458" spans="6:12" x14ac:dyDescent="0.2">
      <c r="F1458" s="96"/>
      <c r="H1458" s="96"/>
      <c r="L1458" s="96"/>
    </row>
    <row r="1459" spans="6:12" x14ac:dyDescent="0.2">
      <c r="F1459" s="96"/>
      <c r="H1459" s="96"/>
      <c r="L1459" s="96"/>
    </row>
    <row r="1460" spans="6:12" x14ac:dyDescent="0.2">
      <c r="F1460" s="96"/>
      <c r="H1460" s="96"/>
      <c r="L1460" s="96"/>
    </row>
    <row r="1461" spans="6:12" x14ac:dyDescent="0.2">
      <c r="F1461" s="96"/>
      <c r="H1461" s="96"/>
      <c r="L1461" s="96"/>
    </row>
    <row r="1462" spans="6:12" x14ac:dyDescent="0.2">
      <c r="F1462" s="96"/>
      <c r="H1462" s="96"/>
      <c r="L1462" s="96"/>
    </row>
    <row r="1463" spans="6:12" x14ac:dyDescent="0.2">
      <c r="F1463" s="96"/>
      <c r="H1463" s="96"/>
      <c r="L1463" s="96"/>
    </row>
    <row r="1464" spans="6:12" x14ac:dyDescent="0.2">
      <c r="F1464" s="96"/>
      <c r="H1464" s="96"/>
      <c r="L1464" s="96"/>
    </row>
    <row r="1465" spans="6:12" x14ac:dyDescent="0.2">
      <c r="F1465" s="96"/>
      <c r="H1465" s="96"/>
      <c r="L1465" s="96"/>
    </row>
    <row r="1466" spans="6:12" x14ac:dyDescent="0.2">
      <c r="F1466" s="96"/>
      <c r="H1466" s="96"/>
      <c r="L1466" s="96"/>
    </row>
    <row r="1467" spans="6:12" x14ac:dyDescent="0.2">
      <c r="F1467" s="96"/>
      <c r="H1467" s="96"/>
      <c r="L1467" s="96"/>
    </row>
    <row r="1468" spans="6:12" x14ac:dyDescent="0.2">
      <c r="F1468" s="96"/>
      <c r="H1468" s="96"/>
      <c r="L1468" s="96"/>
    </row>
    <row r="1469" spans="6:12" x14ac:dyDescent="0.2">
      <c r="F1469" s="96"/>
      <c r="H1469" s="96"/>
      <c r="L1469" s="96"/>
    </row>
    <row r="1470" spans="6:12" x14ac:dyDescent="0.2">
      <c r="F1470" s="96"/>
      <c r="H1470" s="96"/>
      <c r="L1470" s="96"/>
    </row>
    <row r="1471" spans="6:12" x14ac:dyDescent="0.2">
      <c r="F1471" s="96"/>
      <c r="H1471" s="96"/>
      <c r="L1471" s="96"/>
    </row>
    <row r="1472" spans="6:12" x14ac:dyDescent="0.2">
      <c r="F1472" s="96"/>
      <c r="H1472" s="96"/>
      <c r="L1472" s="96"/>
    </row>
    <row r="1473" spans="6:12" x14ac:dyDescent="0.2">
      <c r="F1473" s="96"/>
      <c r="H1473" s="96"/>
      <c r="L1473" s="96"/>
    </row>
    <row r="1474" spans="6:12" x14ac:dyDescent="0.2">
      <c r="F1474" s="96"/>
      <c r="H1474" s="96"/>
      <c r="L1474" s="96"/>
    </row>
    <row r="1475" spans="6:12" x14ac:dyDescent="0.2">
      <c r="F1475" s="96"/>
      <c r="H1475" s="96"/>
      <c r="L1475" s="96"/>
    </row>
    <row r="1476" spans="6:12" x14ac:dyDescent="0.2">
      <c r="F1476" s="96"/>
      <c r="H1476" s="96"/>
      <c r="L1476" s="96"/>
    </row>
    <row r="1477" spans="6:12" x14ac:dyDescent="0.2">
      <c r="F1477" s="96"/>
      <c r="H1477" s="96"/>
      <c r="L1477" s="96"/>
    </row>
    <row r="1478" spans="6:12" x14ac:dyDescent="0.2">
      <c r="F1478" s="96"/>
      <c r="H1478" s="96"/>
      <c r="L1478" s="96"/>
    </row>
    <row r="1479" spans="6:12" x14ac:dyDescent="0.2">
      <c r="F1479" s="96"/>
      <c r="H1479" s="96"/>
      <c r="L1479" s="96"/>
    </row>
    <row r="1480" spans="6:12" x14ac:dyDescent="0.2">
      <c r="F1480" s="96"/>
      <c r="H1480" s="96"/>
      <c r="L1480" s="96"/>
    </row>
    <row r="1481" spans="6:12" x14ac:dyDescent="0.2">
      <c r="F1481" s="96"/>
      <c r="H1481" s="96"/>
      <c r="L1481" s="96"/>
    </row>
    <row r="1482" spans="6:12" x14ac:dyDescent="0.2">
      <c r="F1482" s="96"/>
      <c r="H1482" s="96"/>
      <c r="L1482" s="96"/>
    </row>
    <row r="1483" spans="6:12" x14ac:dyDescent="0.2">
      <c r="F1483" s="96"/>
      <c r="H1483" s="96"/>
      <c r="L1483" s="96"/>
    </row>
    <row r="1484" spans="6:12" x14ac:dyDescent="0.2">
      <c r="F1484" s="96"/>
      <c r="H1484" s="96"/>
      <c r="L1484" s="96"/>
    </row>
    <row r="1485" spans="6:12" x14ac:dyDescent="0.2">
      <c r="F1485" s="96"/>
      <c r="H1485" s="96"/>
      <c r="L1485" s="96"/>
    </row>
    <row r="1486" spans="6:12" x14ac:dyDescent="0.2">
      <c r="F1486" s="96"/>
      <c r="H1486" s="96"/>
      <c r="L1486" s="96"/>
    </row>
    <row r="1487" spans="6:12" x14ac:dyDescent="0.2">
      <c r="F1487" s="96"/>
      <c r="H1487" s="96"/>
      <c r="L1487" s="96"/>
    </row>
    <row r="1488" spans="6:12" x14ac:dyDescent="0.2">
      <c r="F1488" s="96"/>
      <c r="H1488" s="96"/>
      <c r="L1488" s="96"/>
    </row>
    <row r="1489" spans="6:12" x14ac:dyDescent="0.2">
      <c r="F1489" s="96"/>
      <c r="H1489" s="96"/>
      <c r="L1489" s="96"/>
    </row>
    <row r="1490" spans="6:12" x14ac:dyDescent="0.2">
      <c r="F1490" s="96"/>
      <c r="H1490" s="96"/>
      <c r="L1490" s="96"/>
    </row>
    <row r="1491" spans="6:12" x14ac:dyDescent="0.2">
      <c r="F1491" s="96"/>
      <c r="H1491" s="96"/>
      <c r="L1491" s="96"/>
    </row>
    <row r="1492" spans="6:12" x14ac:dyDescent="0.2">
      <c r="F1492" s="96"/>
      <c r="H1492" s="96"/>
      <c r="L1492" s="96"/>
    </row>
    <row r="1493" spans="6:12" x14ac:dyDescent="0.2">
      <c r="F1493" s="96"/>
      <c r="H1493" s="96"/>
      <c r="L1493" s="96"/>
    </row>
    <row r="1494" spans="6:12" x14ac:dyDescent="0.2">
      <c r="F1494" s="96"/>
      <c r="H1494" s="96"/>
      <c r="L1494" s="96"/>
    </row>
    <row r="1495" spans="6:12" x14ac:dyDescent="0.2">
      <c r="F1495" s="96"/>
      <c r="H1495" s="96"/>
      <c r="L1495" s="96"/>
    </row>
    <row r="1496" spans="6:12" x14ac:dyDescent="0.2">
      <c r="F1496" s="96"/>
      <c r="H1496" s="96"/>
      <c r="L1496" s="96"/>
    </row>
    <row r="1497" spans="6:12" x14ac:dyDescent="0.2">
      <c r="F1497" s="96"/>
      <c r="H1497" s="96"/>
      <c r="L1497" s="96"/>
    </row>
    <row r="1498" spans="6:12" x14ac:dyDescent="0.2">
      <c r="F1498" s="96"/>
      <c r="H1498" s="96"/>
      <c r="L1498" s="96"/>
    </row>
    <row r="1499" spans="6:12" x14ac:dyDescent="0.2">
      <c r="F1499" s="96"/>
      <c r="H1499" s="96"/>
      <c r="L1499" s="96"/>
    </row>
    <row r="1500" spans="6:12" x14ac:dyDescent="0.2">
      <c r="F1500" s="96"/>
      <c r="H1500" s="96"/>
      <c r="L1500" s="96"/>
    </row>
    <row r="1501" spans="6:12" x14ac:dyDescent="0.2">
      <c r="F1501" s="96"/>
      <c r="H1501" s="96"/>
      <c r="L1501" s="96"/>
    </row>
    <row r="1502" spans="6:12" x14ac:dyDescent="0.2">
      <c r="F1502" s="96"/>
      <c r="H1502" s="96"/>
      <c r="L1502" s="96"/>
    </row>
    <row r="1503" spans="6:12" x14ac:dyDescent="0.2">
      <c r="F1503" s="96"/>
      <c r="H1503" s="96"/>
      <c r="L1503" s="96"/>
    </row>
    <row r="1504" spans="6:12" x14ac:dyDescent="0.2">
      <c r="F1504" s="96"/>
      <c r="H1504" s="96"/>
      <c r="L1504" s="96"/>
    </row>
    <row r="1505" spans="6:12" x14ac:dyDescent="0.2">
      <c r="F1505" s="96"/>
      <c r="H1505" s="96"/>
      <c r="L1505" s="96"/>
    </row>
    <row r="1506" spans="6:12" x14ac:dyDescent="0.2">
      <c r="F1506" s="96"/>
      <c r="H1506" s="96"/>
      <c r="L1506" s="96"/>
    </row>
    <row r="1507" spans="6:12" x14ac:dyDescent="0.2">
      <c r="F1507" s="96"/>
      <c r="H1507" s="96"/>
      <c r="L1507" s="96"/>
    </row>
    <row r="1508" spans="6:12" x14ac:dyDescent="0.2">
      <c r="F1508" s="96"/>
      <c r="H1508" s="96"/>
      <c r="L1508" s="96"/>
    </row>
    <row r="1509" spans="6:12" x14ac:dyDescent="0.2">
      <c r="F1509" s="96"/>
      <c r="H1509" s="96"/>
      <c r="L1509" s="96"/>
    </row>
    <row r="1510" spans="6:12" x14ac:dyDescent="0.2">
      <c r="F1510" s="96"/>
      <c r="H1510" s="96"/>
      <c r="L1510" s="96"/>
    </row>
    <row r="1511" spans="6:12" x14ac:dyDescent="0.2">
      <c r="F1511" s="96"/>
      <c r="H1511" s="96"/>
      <c r="L1511" s="96"/>
    </row>
    <row r="1512" spans="6:12" x14ac:dyDescent="0.2">
      <c r="F1512" s="96"/>
      <c r="H1512" s="96"/>
      <c r="L1512" s="96"/>
    </row>
    <row r="1513" spans="6:12" x14ac:dyDescent="0.2">
      <c r="F1513" s="96"/>
      <c r="H1513" s="96"/>
      <c r="L1513" s="96"/>
    </row>
    <row r="1514" spans="6:12" x14ac:dyDescent="0.2">
      <c r="F1514" s="96"/>
      <c r="H1514" s="96"/>
      <c r="L1514" s="96"/>
    </row>
    <row r="1515" spans="6:12" x14ac:dyDescent="0.2">
      <c r="F1515" s="96"/>
      <c r="H1515" s="96"/>
      <c r="L1515" s="96"/>
    </row>
    <row r="1516" spans="6:12" x14ac:dyDescent="0.2">
      <c r="F1516" s="96"/>
      <c r="H1516" s="96"/>
      <c r="L1516" s="96"/>
    </row>
    <row r="1517" spans="6:12" x14ac:dyDescent="0.2">
      <c r="F1517" s="96"/>
      <c r="H1517" s="96"/>
      <c r="L1517" s="96"/>
    </row>
    <row r="1518" spans="6:12" x14ac:dyDescent="0.2">
      <c r="F1518" s="96"/>
      <c r="H1518" s="96"/>
      <c r="L1518" s="96"/>
    </row>
    <row r="1519" spans="6:12" x14ac:dyDescent="0.2">
      <c r="F1519" s="96"/>
      <c r="H1519" s="96"/>
      <c r="L1519" s="96"/>
    </row>
    <row r="1520" spans="6:12" x14ac:dyDescent="0.2">
      <c r="F1520" s="96"/>
      <c r="H1520" s="96"/>
      <c r="L1520" s="96"/>
    </row>
    <row r="1521" spans="6:12" x14ac:dyDescent="0.2">
      <c r="F1521" s="96"/>
      <c r="H1521" s="96"/>
      <c r="L1521" s="96"/>
    </row>
    <row r="1522" spans="6:12" x14ac:dyDescent="0.2">
      <c r="F1522" s="96"/>
      <c r="H1522" s="96"/>
      <c r="L1522" s="96"/>
    </row>
    <row r="1523" spans="6:12" x14ac:dyDescent="0.2">
      <c r="F1523" s="96"/>
      <c r="H1523" s="96"/>
      <c r="L1523" s="96"/>
    </row>
    <row r="1524" spans="6:12" x14ac:dyDescent="0.2">
      <c r="F1524" s="96"/>
      <c r="H1524" s="96"/>
      <c r="L1524" s="96"/>
    </row>
    <row r="1525" spans="6:12" x14ac:dyDescent="0.2">
      <c r="F1525" s="96"/>
      <c r="H1525" s="96"/>
      <c r="L1525" s="96"/>
    </row>
    <row r="1526" spans="6:12" x14ac:dyDescent="0.2">
      <c r="F1526" s="96"/>
      <c r="H1526" s="96"/>
      <c r="L1526" s="96"/>
    </row>
    <row r="1527" spans="6:12" x14ac:dyDescent="0.2">
      <c r="F1527" s="96"/>
      <c r="H1527" s="96"/>
      <c r="L1527" s="96"/>
    </row>
    <row r="1528" spans="6:12" x14ac:dyDescent="0.2">
      <c r="F1528" s="96"/>
      <c r="H1528" s="96"/>
      <c r="L1528" s="96"/>
    </row>
    <row r="1529" spans="6:12" x14ac:dyDescent="0.2">
      <c r="F1529" s="96"/>
      <c r="H1529" s="96"/>
      <c r="L1529" s="96"/>
    </row>
    <row r="1530" spans="6:12" x14ac:dyDescent="0.2">
      <c r="F1530" s="96"/>
      <c r="H1530" s="96"/>
      <c r="L1530" s="96"/>
    </row>
    <row r="1531" spans="6:12" x14ac:dyDescent="0.2">
      <c r="F1531" s="96"/>
      <c r="H1531" s="96"/>
      <c r="L1531" s="96"/>
    </row>
    <row r="1532" spans="6:12" x14ac:dyDescent="0.2">
      <c r="F1532" s="96"/>
      <c r="H1532" s="96"/>
      <c r="L1532" s="96"/>
    </row>
    <row r="1533" spans="6:12" x14ac:dyDescent="0.2">
      <c r="F1533" s="96"/>
      <c r="H1533" s="96"/>
      <c r="L1533" s="96"/>
    </row>
    <row r="1534" spans="6:12" x14ac:dyDescent="0.2">
      <c r="F1534" s="96"/>
      <c r="H1534" s="96"/>
      <c r="L1534" s="96"/>
    </row>
    <row r="1535" spans="6:12" x14ac:dyDescent="0.2">
      <c r="F1535" s="96"/>
      <c r="H1535" s="96"/>
      <c r="L1535" s="96"/>
    </row>
    <row r="1536" spans="6:12" x14ac:dyDescent="0.2">
      <c r="F1536" s="96"/>
      <c r="H1536" s="96"/>
      <c r="L1536" s="96"/>
    </row>
    <row r="1537" spans="6:12" x14ac:dyDescent="0.2">
      <c r="F1537" s="96"/>
      <c r="H1537" s="96"/>
      <c r="L1537" s="96"/>
    </row>
    <row r="1538" spans="6:12" x14ac:dyDescent="0.2">
      <c r="F1538" s="96"/>
      <c r="H1538" s="96"/>
      <c r="L1538" s="96"/>
    </row>
    <row r="1539" spans="6:12" x14ac:dyDescent="0.2">
      <c r="F1539" s="96"/>
      <c r="H1539" s="96"/>
      <c r="L1539" s="96"/>
    </row>
    <row r="1540" spans="6:12" x14ac:dyDescent="0.2">
      <c r="F1540" s="96"/>
      <c r="H1540" s="96"/>
      <c r="L1540" s="96"/>
    </row>
    <row r="1541" spans="6:12" x14ac:dyDescent="0.2">
      <c r="F1541" s="96"/>
      <c r="H1541" s="96"/>
      <c r="L1541" s="96"/>
    </row>
    <row r="1542" spans="6:12" x14ac:dyDescent="0.2">
      <c r="F1542" s="96"/>
      <c r="H1542" s="96"/>
      <c r="L1542" s="96"/>
    </row>
    <row r="1543" spans="6:12" x14ac:dyDescent="0.2">
      <c r="F1543" s="96"/>
      <c r="H1543" s="96"/>
      <c r="L1543" s="96"/>
    </row>
    <row r="1544" spans="6:12" x14ac:dyDescent="0.2">
      <c r="F1544" s="96"/>
      <c r="H1544" s="96"/>
      <c r="L1544" s="96"/>
    </row>
    <row r="1545" spans="6:12" x14ac:dyDescent="0.2">
      <c r="F1545" s="96"/>
      <c r="H1545" s="96"/>
      <c r="L1545" s="96"/>
    </row>
    <row r="1546" spans="6:12" x14ac:dyDescent="0.2">
      <c r="F1546" s="96"/>
      <c r="H1546" s="96"/>
      <c r="L1546" s="96"/>
    </row>
    <row r="1547" spans="6:12" x14ac:dyDescent="0.2">
      <c r="F1547" s="96"/>
      <c r="H1547" s="96"/>
      <c r="L1547" s="96"/>
    </row>
    <row r="1548" spans="6:12" x14ac:dyDescent="0.2">
      <c r="F1548" s="96"/>
      <c r="H1548" s="96"/>
      <c r="L1548" s="96"/>
    </row>
    <row r="1549" spans="6:12" x14ac:dyDescent="0.2">
      <c r="F1549" s="96"/>
      <c r="H1549" s="96"/>
      <c r="L1549" s="96"/>
    </row>
    <row r="1550" spans="6:12" x14ac:dyDescent="0.2">
      <c r="F1550" s="96"/>
      <c r="H1550" s="96"/>
      <c r="L1550" s="96"/>
    </row>
    <row r="1551" spans="6:12" x14ac:dyDescent="0.2">
      <c r="F1551" s="96"/>
      <c r="H1551" s="96"/>
      <c r="L1551" s="96"/>
    </row>
    <row r="1552" spans="6:12" x14ac:dyDescent="0.2">
      <c r="F1552" s="96"/>
      <c r="H1552" s="96"/>
      <c r="L1552" s="96"/>
    </row>
    <row r="1553" spans="6:12" x14ac:dyDescent="0.2">
      <c r="F1553" s="96"/>
      <c r="H1553" s="96"/>
      <c r="L1553" s="96"/>
    </row>
    <row r="1554" spans="6:12" x14ac:dyDescent="0.2">
      <c r="F1554" s="96"/>
      <c r="H1554" s="96"/>
      <c r="L1554" s="96"/>
    </row>
    <row r="1555" spans="6:12" x14ac:dyDescent="0.2">
      <c r="F1555" s="96"/>
      <c r="H1555" s="96"/>
      <c r="L1555" s="96"/>
    </row>
    <row r="1556" spans="6:12" x14ac:dyDescent="0.2">
      <c r="F1556" s="96"/>
      <c r="H1556" s="96"/>
      <c r="L1556" s="96"/>
    </row>
    <row r="1557" spans="6:12" x14ac:dyDescent="0.2">
      <c r="F1557" s="96"/>
      <c r="H1557" s="96"/>
      <c r="L1557" s="96"/>
    </row>
    <row r="1558" spans="6:12" x14ac:dyDescent="0.2">
      <c r="F1558" s="96"/>
      <c r="H1558" s="96"/>
      <c r="L1558" s="96"/>
    </row>
    <row r="1559" spans="6:12" x14ac:dyDescent="0.2">
      <c r="F1559" s="96"/>
      <c r="H1559" s="96"/>
      <c r="L1559" s="96"/>
    </row>
    <row r="1560" spans="6:12" x14ac:dyDescent="0.2">
      <c r="F1560" s="96"/>
      <c r="H1560" s="96"/>
      <c r="L1560" s="96"/>
    </row>
  </sheetData>
  <sheetProtection password="DC3D" sheet="1" objects="1" scenarios="1"/>
  <mergeCells count="7">
    <mergeCell ref="A1:L1"/>
    <mergeCell ref="A2:L2"/>
    <mergeCell ref="A3:L3"/>
    <mergeCell ref="E5:F5"/>
    <mergeCell ref="G5:H5"/>
    <mergeCell ref="I5:J5"/>
    <mergeCell ref="K5:L5"/>
  </mergeCells>
  <phoneticPr fontId="3" type="noConversion"/>
  <conditionalFormatting sqref="F1078:F65559 J1078:J65559 W4 S1078:S65559 Y1078:Y65559 W1078:W65559 U1078:U65559 U4 Y4 S4 H1078:H65559 L1078:L65559 F5 H5 J5 L5 F486 H486 J486 L486 F496 H496 J496 L496 F506 H506 J506 L506 F516 H516 J516 L516 F526 H526 J526 L526 F586 H586 J586 L586 F596 H596 J596 L596 F606 H606 J606 L606 F616 H616 J616 L616 F626 H626 J626 L626 F686 H686 J686 L686 F696 H696 J696 L696 F706 H706 J706 L706 F716 H716 J716 L716 F726 H726 J726 L726 F736 H736 J736 L736 F746 H746 J746 L746 F756 H756 J756 L756 F766 H766 J766 L766 F776 H776 J776 L776 F786 H786 J786 L786 F796 H796 J796 L796 F806 H806 J806 L806 F816 H816 J816 L816 F826 H826 J826 L826 F836 H836 J836 L836 F846 H846 J846 L846 F856 H856 J856 L856 F866 H866 J866 L866 L676 J676 H676 F676 L576 J576 H576 F576 H7:H15 J7:J15 L7:L15 L17:L56 H17:H56 J17:J56 H66 J66 L66 H76 J76 L76 H126 J126 L126 H136 J136 L136 H146 J146 L146 H156 J156 L156 H166 J166 L166 H176 J176 L176 H186 J186 L186 H196 J196 L196 H206 J206 L206 H216 J216 L216 H226 J226 L226 H236 J236 L236 H246 J246 L246 H256 J256 L256 H266 J266 L266 H276 J276 L276 H326 J326 L326 H376 J376 L376 H386 J386 L386 H396 J396 L396 H406 J406 L406 H416 J416 L416 H426 J426 L426 H436 J436 L436 H446 J446 L446 H456 J456 L456 H466 J466 L466 H476 J476 L476 F7:F76 F136 F326 F146 F156 F176:F276 F376:F476 F126">
    <cfRule type="cellIs" dxfId="1553" priority="2022" stopIfTrue="1" operator="lessThan">
      <formula>0</formula>
    </cfRule>
  </conditionalFormatting>
  <conditionalFormatting sqref="L16 H16 J16">
    <cfRule type="cellIs" dxfId="1552" priority="2021" stopIfTrue="1" operator="lessThan">
      <formula>0</formula>
    </cfRule>
  </conditionalFormatting>
  <conditionalFormatting sqref="F6 H6 J6 L6">
    <cfRule type="cellIs" dxfId="1551" priority="2020" stopIfTrue="1" operator="lessThan">
      <formula>0</formula>
    </cfRule>
  </conditionalFormatting>
  <conditionalFormatting sqref="F27:F35">
    <cfRule type="cellIs" dxfId="1550" priority="2012" stopIfTrue="1" operator="lessThan">
      <formula>0</formula>
    </cfRule>
  </conditionalFormatting>
  <conditionalFormatting sqref="F27:F35">
    <cfRule type="cellIs" dxfId="1549" priority="2011" stopIfTrue="1" operator="lessThan">
      <formula>0</formula>
    </cfRule>
  </conditionalFormatting>
  <conditionalFormatting sqref="H27:H35">
    <cfRule type="cellIs" dxfId="1548" priority="2010" stopIfTrue="1" operator="lessThan">
      <formula>0</formula>
    </cfRule>
  </conditionalFormatting>
  <conditionalFormatting sqref="H27:H35">
    <cfRule type="cellIs" dxfId="1547" priority="2009" stopIfTrue="1" operator="lessThan">
      <formula>0</formula>
    </cfRule>
  </conditionalFormatting>
  <conditionalFormatting sqref="J27:J35">
    <cfRule type="cellIs" dxfId="1546" priority="2008" stopIfTrue="1" operator="lessThan">
      <formula>0</formula>
    </cfRule>
  </conditionalFormatting>
  <conditionalFormatting sqref="J27:J35">
    <cfRule type="cellIs" dxfId="1545" priority="2007" stopIfTrue="1" operator="lessThan">
      <formula>0</formula>
    </cfRule>
  </conditionalFormatting>
  <conditionalFormatting sqref="L27:L35">
    <cfRule type="cellIs" dxfId="1544" priority="2006" stopIfTrue="1" operator="lessThan">
      <formula>0</formula>
    </cfRule>
  </conditionalFormatting>
  <conditionalFormatting sqref="L27:L35">
    <cfRule type="cellIs" dxfId="1543" priority="2005" stopIfTrue="1" operator="lessThan">
      <formula>0</formula>
    </cfRule>
  </conditionalFormatting>
  <conditionalFormatting sqref="F37:F45">
    <cfRule type="cellIs" dxfId="1542" priority="2004" stopIfTrue="1" operator="lessThan">
      <formula>0</formula>
    </cfRule>
  </conditionalFormatting>
  <conditionalFormatting sqref="F37:F45">
    <cfRule type="cellIs" dxfId="1541" priority="2003" stopIfTrue="1" operator="lessThan">
      <formula>0</formula>
    </cfRule>
  </conditionalFormatting>
  <conditionalFormatting sqref="H37:H45">
    <cfRule type="cellIs" dxfId="1540" priority="2002" stopIfTrue="1" operator="lessThan">
      <formula>0</formula>
    </cfRule>
  </conditionalFormatting>
  <conditionalFormatting sqref="H37:H45">
    <cfRule type="cellIs" dxfId="1539" priority="2001" stopIfTrue="1" operator="lessThan">
      <formula>0</formula>
    </cfRule>
  </conditionalFormatting>
  <conditionalFormatting sqref="J37:J45">
    <cfRule type="cellIs" dxfId="1538" priority="2000" stopIfTrue="1" operator="lessThan">
      <formula>0</formula>
    </cfRule>
  </conditionalFormatting>
  <conditionalFormatting sqref="J37:J45">
    <cfRule type="cellIs" dxfId="1537" priority="1999" stopIfTrue="1" operator="lessThan">
      <formula>0</formula>
    </cfRule>
  </conditionalFormatting>
  <conditionalFormatting sqref="L37:L45">
    <cfRule type="cellIs" dxfId="1536" priority="1998" stopIfTrue="1" operator="lessThan">
      <formula>0</formula>
    </cfRule>
  </conditionalFormatting>
  <conditionalFormatting sqref="L37:L45">
    <cfRule type="cellIs" dxfId="1535" priority="1997" stopIfTrue="1" operator="lessThan">
      <formula>0</formula>
    </cfRule>
  </conditionalFormatting>
  <conditionalFormatting sqref="F47:F55">
    <cfRule type="cellIs" dxfId="1534" priority="1996" stopIfTrue="1" operator="lessThan">
      <formula>0</formula>
    </cfRule>
  </conditionalFormatting>
  <conditionalFormatting sqref="F47:F55">
    <cfRule type="cellIs" dxfId="1533" priority="1995" stopIfTrue="1" operator="lessThan">
      <formula>0</formula>
    </cfRule>
  </conditionalFormatting>
  <conditionalFormatting sqref="H47:H55">
    <cfRule type="cellIs" dxfId="1532" priority="1994" stopIfTrue="1" operator="lessThan">
      <formula>0</formula>
    </cfRule>
  </conditionalFormatting>
  <conditionalFormatting sqref="H47:H55">
    <cfRule type="cellIs" dxfId="1531" priority="1993" stopIfTrue="1" operator="lessThan">
      <formula>0</formula>
    </cfRule>
  </conditionalFormatting>
  <conditionalFormatting sqref="J47:J55">
    <cfRule type="cellIs" dxfId="1530" priority="1992" stopIfTrue="1" operator="lessThan">
      <formula>0</formula>
    </cfRule>
  </conditionalFormatting>
  <conditionalFormatting sqref="J47:J55">
    <cfRule type="cellIs" dxfId="1529" priority="1991" stopIfTrue="1" operator="lessThan">
      <formula>0</formula>
    </cfRule>
  </conditionalFormatting>
  <conditionalFormatting sqref="L47:L55">
    <cfRule type="cellIs" dxfId="1528" priority="1990" stopIfTrue="1" operator="lessThan">
      <formula>0</formula>
    </cfRule>
  </conditionalFormatting>
  <conditionalFormatting sqref="L47:L55">
    <cfRule type="cellIs" dxfId="1527" priority="1989" stopIfTrue="1" operator="lessThan">
      <formula>0</formula>
    </cfRule>
  </conditionalFormatting>
  <conditionalFormatting sqref="F57:F65">
    <cfRule type="cellIs" dxfId="1526" priority="1988" stopIfTrue="1" operator="lessThan">
      <formula>0</formula>
    </cfRule>
  </conditionalFormatting>
  <conditionalFormatting sqref="F57:F65">
    <cfRule type="cellIs" dxfId="1525" priority="1987" stopIfTrue="1" operator="lessThan">
      <formula>0</formula>
    </cfRule>
  </conditionalFormatting>
  <conditionalFormatting sqref="F177:F185">
    <cfRule type="cellIs" dxfId="1524" priority="1892" stopIfTrue="1" operator="lessThan">
      <formula>0</formula>
    </cfRule>
  </conditionalFormatting>
  <conditionalFormatting sqref="F177:F185">
    <cfRule type="cellIs" dxfId="1523" priority="1891" stopIfTrue="1" operator="lessThan">
      <formula>0</formula>
    </cfRule>
  </conditionalFormatting>
  <conditionalFormatting sqref="F187:F195">
    <cfRule type="cellIs" dxfId="1522" priority="1884" stopIfTrue="1" operator="lessThan">
      <formula>0</formula>
    </cfRule>
  </conditionalFormatting>
  <conditionalFormatting sqref="F187:F195">
    <cfRule type="cellIs" dxfId="1521" priority="1883" stopIfTrue="1" operator="lessThan">
      <formula>0</formula>
    </cfRule>
  </conditionalFormatting>
  <conditionalFormatting sqref="F197:F205">
    <cfRule type="cellIs" dxfId="1520" priority="1876" stopIfTrue="1" operator="lessThan">
      <formula>0</formula>
    </cfRule>
  </conditionalFormatting>
  <conditionalFormatting sqref="F197:F205">
    <cfRule type="cellIs" dxfId="1519" priority="1875" stopIfTrue="1" operator="lessThan">
      <formula>0</formula>
    </cfRule>
  </conditionalFormatting>
  <conditionalFormatting sqref="F207:F215">
    <cfRule type="cellIs" dxfId="1518" priority="1868" stopIfTrue="1" operator="lessThan">
      <formula>0</formula>
    </cfRule>
  </conditionalFormatting>
  <conditionalFormatting sqref="F207:F215">
    <cfRule type="cellIs" dxfId="1517" priority="1867" stopIfTrue="1" operator="lessThan">
      <formula>0</formula>
    </cfRule>
  </conditionalFormatting>
  <conditionalFormatting sqref="F217:F225">
    <cfRule type="cellIs" dxfId="1516" priority="1860" stopIfTrue="1" operator="lessThan">
      <formula>0</formula>
    </cfRule>
  </conditionalFormatting>
  <conditionalFormatting sqref="F217:F225">
    <cfRule type="cellIs" dxfId="1515" priority="1859" stopIfTrue="1" operator="lessThan">
      <formula>0</formula>
    </cfRule>
  </conditionalFormatting>
  <conditionalFormatting sqref="F227:F235">
    <cfRule type="cellIs" dxfId="1514" priority="1852" stopIfTrue="1" operator="lessThan">
      <formula>0</formula>
    </cfRule>
  </conditionalFormatting>
  <conditionalFormatting sqref="F227:F235">
    <cfRule type="cellIs" dxfId="1513" priority="1851" stopIfTrue="1" operator="lessThan">
      <formula>0</formula>
    </cfRule>
  </conditionalFormatting>
  <conditionalFormatting sqref="F237:F245">
    <cfRule type="cellIs" dxfId="1512" priority="1844" stopIfTrue="1" operator="lessThan">
      <formula>0</formula>
    </cfRule>
  </conditionalFormatting>
  <conditionalFormatting sqref="F237:F245">
    <cfRule type="cellIs" dxfId="1511" priority="1843" stopIfTrue="1" operator="lessThan">
      <formula>0</formula>
    </cfRule>
  </conditionalFormatting>
  <conditionalFormatting sqref="F247:F255">
    <cfRule type="cellIs" dxfId="1510" priority="1836" stopIfTrue="1" operator="lessThan">
      <formula>0</formula>
    </cfRule>
  </conditionalFormatting>
  <conditionalFormatting sqref="F247:F255">
    <cfRule type="cellIs" dxfId="1509" priority="1835" stopIfTrue="1" operator="lessThan">
      <formula>0</formula>
    </cfRule>
  </conditionalFormatting>
  <conditionalFormatting sqref="F257:F265">
    <cfRule type="cellIs" dxfId="1508" priority="1828" stopIfTrue="1" operator="lessThan">
      <formula>0</formula>
    </cfRule>
  </conditionalFormatting>
  <conditionalFormatting sqref="F257:F265">
    <cfRule type="cellIs" dxfId="1507" priority="1827" stopIfTrue="1" operator="lessThan">
      <formula>0</formula>
    </cfRule>
  </conditionalFormatting>
  <conditionalFormatting sqref="F267:F275">
    <cfRule type="cellIs" dxfId="1506" priority="1820" stopIfTrue="1" operator="lessThan">
      <formula>0</formula>
    </cfRule>
  </conditionalFormatting>
  <conditionalFormatting sqref="F267:F275">
    <cfRule type="cellIs" dxfId="1505" priority="1819" stopIfTrue="1" operator="lessThan">
      <formula>0</formula>
    </cfRule>
  </conditionalFormatting>
  <conditionalFormatting sqref="F377:F385">
    <cfRule type="cellIs" dxfId="1504" priority="1732" stopIfTrue="1" operator="lessThan">
      <formula>0</formula>
    </cfRule>
  </conditionalFormatting>
  <conditionalFormatting sqref="F377:F385">
    <cfRule type="cellIs" dxfId="1503" priority="1731" stopIfTrue="1" operator="lessThan">
      <formula>0</formula>
    </cfRule>
  </conditionalFormatting>
  <conditionalFormatting sqref="F387:F395">
    <cfRule type="cellIs" dxfId="1502" priority="1724" stopIfTrue="1" operator="lessThan">
      <formula>0</formula>
    </cfRule>
  </conditionalFormatting>
  <conditionalFormatting sqref="F387:F395">
    <cfRule type="cellIs" dxfId="1501" priority="1723" stopIfTrue="1" operator="lessThan">
      <formula>0</formula>
    </cfRule>
  </conditionalFormatting>
  <conditionalFormatting sqref="F397:F405">
    <cfRule type="cellIs" dxfId="1500" priority="1716" stopIfTrue="1" operator="lessThan">
      <formula>0</formula>
    </cfRule>
  </conditionalFormatting>
  <conditionalFormatting sqref="F397:F405">
    <cfRule type="cellIs" dxfId="1499" priority="1715" stopIfTrue="1" operator="lessThan">
      <formula>0</formula>
    </cfRule>
  </conditionalFormatting>
  <conditionalFormatting sqref="F407:F415">
    <cfRule type="cellIs" dxfId="1498" priority="1708" stopIfTrue="1" operator="lessThan">
      <formula>0</formula>
    </cfRule>
  </conditionalFormatting>
  <conditionalFormatting sqref="F407:F415">
    <cfRule type="cellIs" dxfId="1497" priority="1707" stopIfTrue="1" operator="lessThan">
      <formula>0</formula>
    </cfRule>
  </conditionalFormatting>
  <conditionalFormatting sqref="F417:F425">
    <cfRule type="cellIs" dxfId="1496" priority="1700" stopIfTrue="1" operator="lessThan">
      <formula>0</formula>
    </cfRule>
  </conditionalFormatting>
  <conditionalFormatting sqref="F417:F425">
    <cfRule type="cellIs" dxfId="1495" priority="1699" stopIfTrue="1" operator="lessThan">
      <formula>0</formula>
    </cfRule>
  </conditionalFormatting>
  <conditionalFormatting sqref="F427:F435">
    <cfRule type="cellIs" dxfId="1494" priority="1692" stopIfTrue="1" operator="lessThan">
      <formula>0</formula>
    </cfRule>
  </conditionalFormatting>
  <conditionalFormatting sqref="F427:F435">
    <cfRule type="cellIs" dxfId="1493" priority="1691" stopIfTrue="1" operator="lessThan">
      <formula>0</formula>
    </cfRule>
  </conditionalFormatting>
  <conditionalFormatting sqref="F437:F445">
    <cfRule type="cellIs" dxfId="1492" priority="1684" stopIfTrue="1" operator="lessThan">
      <formula>0</formula>
    </cfRule>
  </conditionalFormatting>
  <conditionalFormatting sqref="F437:F445">
    <cfRule type="cellIs" dxfId="1491" priority="1683" stopIfTrue="1" operator="lessThan">
      <formula>0</formula>
    </cfRule>
  </conditionalFormatting>
  <conditionalFormatting sqref="F447:F455">
    <cfRule type="cellIs" dxfId="1490" priority="1676" stopIfTrue="1" operator="lessThan">
      <formula>0</formula>
    </cfRule>
  </conditionalFormatting>
  <conditionalFormatting sqref="F447:F455">
    <cfRule type="cellIs" dxfId="1489" priority="1675" stopIfTrue="1" operator="lessThan">
      <formula>0</formula>
    </cfRule>
  </conditionalFormatting>
  <conditionalFormatting sqref="F457:F465">
    <cfRule type="cellIs" dxfId="1488" priority="1668" stopIfTrue="1" operator="lessThan">
      <formula>0</formula>
    </cfRule>
  </conditionalFormatting>
  <conditionalFormatting sqref="F457:F465">
    <cfRule type="cellIs" dxfId="1487" priority="1667" stopIfTrue="1" operator="lessThan">
      <formula>0</formula>
    </cfRule>
  </conditionalFormatting>
  <conditionalFormatting sqref="F467:F475">
    <cfRule type="cellIs" dxfId="1486" priority="1660" stopIfTrue="1" operator="lessThan">
      <formula>0</formula>
    </cfRule>
  </conditionalFormatting>
  <conditionalFormatting sqref="F467:F475">
    <cfRule type="cellIs" dxfId="1485" priority="1659" stopIfTrue="1" operator="lessThan">
      <formula>0</formula>
    </cfRule>
  </conditionalFormatting>
  <conditionalFormatting sqref="F487:F495">
    <cfRule type="cellIs" dxfId="1484" priority="1640" stopIfTrue="1" operator="lessThan">
      <formula>0</formula>
    </cfRule>
  </conditionalFormatting>
  <conditionalFormatting sqref="F487:F495">
    <cfRule type="cellIs" dxfId="1483" priority="1639" stopIfTrue="1" operator="lessThan">
      <formula>0</formula>
    </cfRule>
  </conditionalFormatting>
  <conditionalFormatting sqref="F487:F495">
    <cfRule type="cellIs" dxfId="1482" priority="1638" stopIfTrue="1" operator="lessThan">
      <formula>0</formula>
    </cfRule>
  </conditionalFormatting>
  <conditionalFormatting sqref="F497:F505">
    <cfRule type="cellIs" dxfId="1481" priority="1628" stopIfTrue="1" operator="lessThan">
      <formula>0</formula>
    </cfRule>
  </conditionalFormatting>
  <conditionalFormatting sqref="F497:F505">
    <cfRule type="cellIs" dxfId="1480" priority="1627" stopIfTrue="1" operator="lessThan">
      <formula>0</formula>
    </cfRule>
  </conditionalFormatting>
  <conditionalFormatting sqref="F497:F505">
    <cfRule type="cellIs" dxfId="1479" priority="1626" stopIfTrue="1" operator="lessThan">
      <formula>0</formula>
    </cfRule>
  </conditionalFormatting>
  <conditionalFormatting sqref="F477:F485">
    <cfRule type="cellIs" dxfId="1478" priority="1652" stopIfTrue="1" operator="lessThan">
      <formula>0</formula>
    </cfRule>
  </conditionalFormatting>
  <conditionalFormatting sqref="F477:F485">
    <cfRule type="cellIs" dxfId="1477" priority="1651" stopIfTrue="1" operator="lessThan">
      <formula>0</formula>
    </cfRule>
  </conditionalFormatting>
  <conditionalFormatting sqref="F477:F485">
    <cfRule type="cellIs" dxfId="1476" priority="1650" stopIfTrue="1" operator="lessThan">
      <formula>0</formula>
    </cfRule>
  </conditionalFormatting>
  <conditionalFormatting sqref="F517:F525">
    <cfRule type="cellIs" dxfId="1475" priority="1604" stopIfTrue="1" operator="lessThan">
      <formula>0</formula>
    </cfRule>
  </conditionalFormatting>
  <conditionalFormatting sqref="F517:F525">
    <cfRule type="cellIs" dxfId="1474" priority="1603" stopIfTrue="1" operator="lessThan">
      <formula>0</formula>
    </cfRule>
  </conditionalFormatting>
  <conditionalFormatting sqref="F517:F525">
    <cfRule type="cellIs" dxfId="1473" priority="1602" stopIfTrue="1" operator="lessThan">
      <formula>0</formula>
    </cfRule>
  </conditionalFormatting>
  <conditionalFormatting sqref="F577:F585">
    <cfRule type="cellIs" dxfId="1472" priority="1592" stopIfTrue="1" operator="lessThan">
      <formula>0</formula>
    </cfRule>
  </conditionalFormatting>
  <conditionalFormatting sqref="F577:F585">
    <cfRule type="cellIs" dxfId="1471" priority="1591" stopIfTrue="1" operator="lessThan">
      <formula>0</formula>
    </cfRule>
  </conditionalFormatting>
  <conditionalFormatting sqref="F577:F585">
    <cfRule type="cellIs" dxfId="1470" priority="1590" stopIfTrue="1" operator="lessThan">
      <formula>0</formula>
    </cfRule>
  </conditionalFormatting>
  <conditionalFormatting sqref="F507:F515">
    <cfRule type="cellIs" dxfId="1469" priority="1616" stopIfTrue="1" operator="lessThan">
      <formula>0</formula>
    </cfRule>
  </conditionalFormatting>
  <conditionalFormatting sqref="F507:F515">
    <cfRule type="cellIs" dxfId="1468" priority="1615" stopIfTrue="1" operator="lessThan">
      <formula>0</formula>
    </cfRule>
  </conditionalFormatting>
  <conditionalFormatting sqref="F507:F515">
    <cfRule type="cellIs" dxfId="1467" priority="1614" stopIfTrue="1" operator="lessThan">
      <formula>0</formula>
    </cfRule>
  </conditionalFormatting>
  <conditionalFormatting sqref="F597:F605">
    <cfRule type="cellIs" dxfId="1466" priority="1568" stopIfTrue="1" operator="lessThan">
      <formula>0</formula>
    </cfRule>
  </conditionalFormatting>
  <conditionalFormatting sqref="F597:F605">
    <cfRule type="cellIs" dxfId="1465" priority="1567" stopIfTrue="1" operator="lessThan">
      <formula>0</formula>
    </cfRule>
  </conditionalFormatting>
  <conditionalFormatting sqref="F597:F605">
    <cfRule type="cellIs" dxfId="1464" priority="1566" stopIfTrue="1" operator="lessThan">
      <formula>0</formula>
    </cfRule>
  </conditionalFormatting>
  <conditionalFormatting sqref="F607:F615">
    <cfRule type="cellIs" dxfId="1463" priority="1556" stopIfTrue="1" operator="lessThan">
      <formula>0</formula>
    </cfRule>
  </conditionalFormatting>
  <conditionalFormatting sqref="F607:F615">
    <cfRule type="cellIs" dxfId="1462" priority="1555" stopIfTrue="1" operator="lessThan">
      <formula>0</formula>
    </cfRule>
  </conditionalFormatting>
  <conditionalFormatting sqref="F607:F615">
    <cfRule type="cellIs" dxfId="1461" priority="1554" stopIfTrue="1" operator="lessThan">
      <formula>0</formula>
    </cfRule>
  </conditionalFormatting>
  <conditionalFormatting sqref="F587:F595">
    <cfRule type="cellIs" dxfId="1460" priority="1580" stopIfTrue="1" operator="lessThan">
      <formula>0</formula>
    </cfRule>
  </conditionalFormatting>
  <conditionalFormatting sqref="F587:F595">
    <cfRule type="cellIs" dxfId="1459" priority="1579" stopIfTrue="1" operator="lessThan">
      <formula>0</formula>
    </cfRule>
  </conditionalFormatting>
  <conditionalFormatting sqref="F587:F595">
    <cfRule type="cellIs" dxfId="1458" priority="1578" stopIfTrue="1" operator="lessThan">
      <formula>0</formula>
    </cfRule>
  </conditionalFormatting>
  <conditionalFormatting sqref="F677:F685">
    <cfRule type="cellIs" dxfId="1457" priority="1532" stopIfTrue="1" operator="lessThan">
      <formula>0</formula>
    </cfRule>
  </conditionalFormatting>
  <conditionalFormatting sqref="F677:F685">
    <cfRule type="cellIs" dxfId="1456" priority="1531" stopIfTrue="1" operator="lessThan">
      <formula>0</formula>
    </cfRule>
  </conditionalFormatting>
  <conditionalFormatting sqref="F677:F685">
    <cfRule type="cellIs" dxfId="1455" priority="1530" stopIfTrue="1" operator="lessThan">
      <formula>0</formula>
    </cfRule>
  </conditionalFormatting>
  <conditionalFormatting sqref="F617:F625">
    <cfRule type="cellIs" dxfId="1454" priority="1544" stopIfTrue="1" operator="lessThan">
      <formula>0</formula>
    </cfRule>
  </conditionalFormatting>
  <conditionalFormatting sqref="F617:F625">
    <cfRule type="cellIs" dxfId="1453" priority="1543" stopIfTrue="1" operator="lessThan">
      <formula>0</formula>
    </cfRule>
  </conditionalFormatting>
  <conditionalFormatting sqref="F617:F625">
    <cfRule type="cellIs" dxfId="1452" priority="1542" stopIfTrue="1" operator="lessThan">
      <formula>0</formula>
    </cfRule>
  </conditionalFormatting>
  <conditionalFormatting sqref="F687:F695">
    <cfRule type="cellIs" dxfId="1451" priority="1520" stopIfTrue="1" operator="lessThan">
      <formula>0</formula>
    </cfRule>
  </conditionalFormatting>
  <conditionalFormatting sqref="F687:F695">
    <cfRule type="cellIs" dxfId="1450" priority="1519" stopIfTrue="1" operator="lessThan">
      <formula>0</formula>
    </cfRule>
  </conditionalFormatting>
  <conditionalFormatting sqref="F687:F695">
    <cfRule type="cellIs" dxfId="1449" priority="1518" stopIfTrue="1" operator="lessThan">
      <formula>0</formula>
    </cfRule>
  </conditionalFormatting>
  <conditionalFormatting sqref="F697:F705">
    <cfRule type="cellIs" dxfId="1448" priority="1508" stopIfTrue="1" operator="lessThan">
      <formula>0</formula>
    </cfRule>
  </conditionalFormatting>
  <conditionalFormatting sqref="F697:F705">
    <cfRule type="cellIs" dxfId="1447" priority="1507" stopIfTrue="1" operator="lessThan">
      <formula>0</formula>
    </cfRule>
  </conditionalFormatting>
  <conditionalFormatting sqref="F697:F705">
    <cfRule type="cellIs" dxfId="1446" priority="1506" stopIfTrue="1" operator="lessThan">
      <formula>0</formula>
    </cfRule>
  </conditionalFormatting>
  <conditionalFormatting sqref="F707:F715">
    <cfRule type="cellIs" dxfId="1445" priority="1496" stopIfTrue="1" operator="lessThan">
      <formula>0</formula>
    </cfRule>
  </conditionalFormatting>
  <conditionalFormatting sqref="F707:F715">
    <cfRule type="cellIs" dxfId="1444" priority="1495" stopIfTrue="1" operator="lessThan">
      <formula>0</formula>
    </cfRule>
  </conditionalFormatting>
  <conditionalFormatting sqref="F707:F715">
    <cfRule type="cellIs" dxfId="1443" priority="1494" stopIfTrue="1" operator="lessThan">
      <formula>0</formula>
    </cfRule>
  </conditionalFormatting>
  <conditionalFormatting sqref="F717:F725">
    <cfRule type="cellIs" dxfId="1442" priority="1484" stopIfTrue="1" operator="lessThan">
      <formula>0</formula>
    </cfRule>
  </conditionalFormatting>
  <conditionalFormatting sqref="F717:F725">
    <cfRule type="cellIs" dxfId="1441" priority="1483" stopIfTrue="1" operator="lessThan">
      <formula>0</formula>
    </cfRule>
  </conditionalFormatting>
  <conditionalFormatting sqref="F717:F725">
    <cfRule type="cellIs" dxfId="1440" priority="1482" stopIfTrue="1" operator="lessThan">
      <formula>0</formula>
    </cfRule>
  </conditionalFormatting>
  <conditionalFormatting sqref="F727:F735">
    <cfRule type="cellIs" dxfId="1439" priority="1472" stopIfTrue="1" operator="lessThan">
      <formula>0</formula>
    </cfRule>
  </conditionalFormatting>
  <conditionalFormatting sqref="F727:F735">
    <cfRule type="cellIs" dxfId="1438" priority="1471" stopIfTrue="1" operator="lessThan">
      <formula>0</formula>
    </cfRule>
  </conditionalFormatting>
  <conditionalFormatting sqref="F727:F735">
    <cfRule type="cellIs" dxfId="1437" priority="1470" stopIfTrue="1" operator="lessThan">
      <formula>0</formula>
    </cfRule>
  </conditionalFormatting>
  <conditionalFormatting sqref="F737:F745">
    <cfRule type="cellIs" dxfId="1436" priority="1460" stopIfTrue="1" operator="lessThan">
      <formula>0</formula>
    </cfRule>
  </conditionalFormatting>
  <conditionalFormatting sqref="F737:F745">
    <cfRule type="cellIs" dxfId="1435" priority="1459" stopIfTrue="1" operator="lessThan">
      <formula>0</formula>
    </cfRule>
  </conditionalFormatting>
  <conditionalFormatting sqref="F737:F745">
    <cfRule type="cellIs" dxfId="1434" priority="1458" stopIfTrue="1" operator="lessThan">
      <formula>0</formula>
    </cfRule>
  </conditionalFormatting>
  <conditionalFormatting sqref="F747:F755">
    <cfRule type="cellIs" dxfId="1433" priority="1448" stopIfTrue="1" operator="lessThan">
      <formula>0</formula>
    </cfRule>
  </conditionalFormatting>
  <conditionalFormatting sqref="F747:F755">
    <cfRule type="cellIs" dxfId="1432" priority="1447" stopIfTrue="1" operator="lessThan">
      <formula>0</formula>
    </cfRule>
  </conditionalFormatting>
  <conditionalFormatting sqref="F747:F755">
    <cfRule type="cellIs" dxfId="1431" priority="1446" stopIfTrue="1" operator="lessThan">
      <formula>0</formula>
    </cfRule>
  </conditionalFormatting>
  <conditionalFormatting sqref="F757:F765">
    <cfRule type="cellIs" dxfId="1430" priority="1436" stopIfTrue="1" operator="lessThan">
      <formula>0</formula>
    </cfRule>
  </conditionalFormatting>
  <conditionalFormatting sqref="F757:F765">
    <cfRule type="cellIs" dxfId="1429" priority="1435" stopIfTrue="1" operator="lessThan">
      <formula>0</formula>
    </cfRule>
  </conditionalFormatting>
  <conditionalFormatting sqref="F757:F765">
    <cfRule type="cellIs" dxfId="1428" priority="1434" stopIfTrue="1" operator="lessThan">
      <formula>0</formula>
    </cfRule>
  </conditionalFormatting>
  <conditionalFormatting sqref="F767:F775">
    <cfRule type="cellIs" dxfId="1427" priority="1424" stopIfTrue="1" operator="lessThan">
      <formula>0</formula>
    </cfRule>
  </conditionalFormatting>
  <conditionalFormatting sqref="F767:F775">
    <cfRule type="cellIs" dxfId="1426" priority="1423" stopIfTrue="1" operator="lessThan">
      <formula>0</formula>
    </cfRule>
  </conditionalFormatting>
  <conditionalFormatting sqref="F767:F775">
    <cfRule type="cellIs" dxfId="1425" priority="1422" stopIfTrue="1" operator="lessThan">
      <formula>0</formula>
    </cfRule>
  </conditionalFormatting>
  <conditionalFormatting sqref="F777:F785">
    <cfRule type="cellIs" dxfId="1424" priority="1412" stopIfTrue="1" operator="lessThan">
      <formula>0</formula>
    </cfRule>
  </conditionalFormatting>
  <conditionalFormatting sqref="F777:F785">
    <cfRule type="cellIs" dxfId="1423" priority="1411" stopIfTrue="1" operator="lessThan">
      <formula>0</formula>
    </cfRule>
  </conditionalFormatting>
  <conditionalFormatting sqref="F777:F785">
    <cfRule type="cellIs" dxfId="1422" priority="1410" stopIfTrue="1" operator="lessThan">
      <formula>0</formula>
    </cfRule>
  </conditionalFormatting>
  <conditionalFormatting sqref="F787:F795">
    <cfRule type="cellIs" dxfId="1421" priority="1400" stopIfTrue="1" operator="lessThan">
      <formula>0</formula>
    </cfRule>
  </conditionalFormatting>
  <conditionalFormatting sqref="F787:F795">
    <cfRule type="cellIs" dxfId="1420" priority="1399" stopIfTrue="1" operator="lessThan">
      <formula>0</formula>
    </cfRule>
  </conditionalFormatting>
  <conditionalFormatting sqref="F787:F795">
    <cfRule type="cellIs" dxfId="1419" priority="1398" stopIfTrue="1" operator="lessThan">
      <formula>0</formula>
    </cfRule>
  </conditionalFormatting>
  <conditionalFormatting sqref="F797:F805">
    <cfRule type="cellIs" dxfId="1418" priority="1388" stopIfTrue="1" operator="lessThan">
      <formula>0</formula>
    </cfRule>
  </conditionalFormatting>
  <conditionalFormatting sqref="F797:F805">
    <cfRule type="cellIs" dxfId="1417" priority="1387" stopIfTrue="1" operator="lessThan">
      <formula>0</formula>
    </cfRule>
  </conditionalFormatting>
  <conditionalFormatting sqref="F797:F805">
    <cfRule type="cellIs" dxfId="1416" priority="1386" stopIfTrue="1" operator="lessThan">
      <formula>0</formula>
    </cfRule>
  </conditionalFormatting>
  <conditionalFormatting sqref="F807:F815">
    <cfRule type="cellIs" dxfId="1415" priority="1376" stopIfTrue="1" operator="lessThan">
      <formula>0</formula>
    </cfRule>
  </conditionalFormatting>
  <conditionalFormatting sqref="F807:F815">
    <cfRule type="cellIs" dxfId="1414" priority="1375" stopIfTrue="1" operator="lessThan">
      <formula>0</formula>
    </cfRule>
  </conditionalFormatting>
  <conditionalFormatting sqref="F807:F815">
    <cfRule type="cellIs" dxfId="1413" priority="1374" stopIfTrue="1" operator="lessThan">
      <formula>0</formula>
    </cfRule>
  </conditionalFormatting>
  <conditionalFormatting sqref="F817:F825">
    <cfRule type="cellIs" dxfId="1412" priority="1364" stopIfTrue="1" operator="lessThan">
      <formula>0</formula>
    </cfRule>
  </conditionalFormatting>
  <conditionalFormatting sqref="F817:F825">
    <cfRule type="cellIs" dxfId="1411" priority="1363" stopIfTrue="1" operator="lessThan">
      <formula>0</formula>
    </cfRule>
  </conditionalFormatting>
  <conditionalFormatting sqref="F817:F825">
    <cfRule type="cellIs" dxfId="1410" priority="1362" stopIfTrue="1" operator="lessThan">
      <formula>0</formula>
    </cfRule>
  </conditionalFormatting>
  <conditionalFormatting sqref="F827:F835">
    <cfRule type="cellIs" dxfId="1409" priority="1352" stopIfTrue="1" operator="lessThan">
      <formula>0</formula>
    </cfRule>
  </conditionalFormatting>
  <conditionalFormatting sqref="F827:F835">
    <cfRule type="cellIs" dxfId="1408" priority="1351" stopIfTrue="1" operator="lessThan">
      <formula>0</formula>
    </cfRule>
  </conditionalFormatting>
  <conditionalFormatting sqref="F827:F835">
    <cfRule type="cellIs" dxfId="1407" priority="1350" stopIfTrue="1" operator="lessThan">
      <formula>0</formula>
    </cfRule>
  </conditionalFormatting>
  <conditionalFormatting sqref="F837:F845">
    <cfRule type="cellIs" dxfId="1406" priority="1340" stopIfTrue="1" operator="lessThan">
      <formula>0</formula>
    </cfRule>
  </conditionalFormatting>
  <conditionalFormatting sqref="F837:F845">
    <cfRule type="cellIs" dxfId="1405" priority="1339" stopIfTrue="1" operator="lessThan">
      <formula>0</formula>
    </cfRule>
  </conditionalFormatting>
  <conditionalFormatting sqref="F837:F845">
    <cfRule type="cellIs" dxfId="1404" priority="1338" stopIfTrue="1" operator="lessThan">
      <formula>0</formula>
    </cfRule>
  </conditionalFormatting>
  <conditionalFormatting sqref="F847:F855">
    <cfRule type="cellIs" dxfId="1403" priority="1328" stopIfTrue="1" operator="lessThan">
      <formula>0</formula>
    </cfRule>
  </conditionalFormatting>
  <conditionalFormatting sqref="F847:F855">
    <cfRule type="cellIs" dxfId="1402" priority="1327" stopIfTrue="1" operator="lessThan">
      <formula>0</formula>
    </cfRule>
  </conditionalFormatting>
  <conditionalFormatting sqref="F847:F855">
    <cfRule type="cellIs" dxfId="1401" priority="1326" stopIfTrue="1" operator="lessThan">
      <formula>0</formula>
    </cfRule>
  </conditionalFormatting>
  <conditionalFormatting sqref="F857:F865">
    <cfRule type="cellIs" dxfId="1400" priority="1316" stopIfTrue="1" operator="lessThan">
      <formula>0</formula>
    </cfRule>
  </conditionalFormatting>
  <conditionalFormatting sqref="F857:F865">
    <cfRule type="cellIs" dxfId="1399" priority="1315" stopIfTrue="1" operator="lessThan">
      <formula>0</formula>
    </cfRule>
  </conditionalFormatting>
  <conditionalFormatting sqref="F857:F865">
    <cfRule type="cellIs" dxfId="1398" priority="1314" stopIfTrue="1" operator="lessThan">
      <formula>0</formula>
    </cfRule>
  </conditionalFormatting>
  <conditionalFormatting sqref="F867:F875">
    <cfRule type="cellIs" dxfId="1397" priority="1304" stopIfTrue="1" operator="lessThan">
      <formula>0</formula>
    </cfRule>
  </conditionalFormatting>
  <conditionalFormatting sqref="F867:F875">
    <cfRule type="cellIs" dxfId="1396" priority="1303" stopIfTrue="1" operator="lessThan">
      <formula>0</formula>
    </cfRule>
  </conditionalFormatting>
  <conditionalFormatting sqref="F867:F875">
    <cfRule type="cellIs" dxfId="1395" priority="1302" stopIfTrue="1" operator="lessThan">
      <formula>0</formula>
    </cfRule>
  </conditionalFormatting>
  <conditionalFormatting sqref="F636 H636 J636 L636 F646 H646 J646 L646 F656 H656 J656 L656 F666 H666 J666 L666">
    <cfRule type="cellIs" dxfId="1394" priority="1292" stopIfTrue="1" operator="lessThan">
      <formula>0</formula>
    </cfRule>
  </conditionalFormatting>
  <conditionalFormatting sqref="F627:F635">
    <cfRule type="cellIs" dxfId="1393" priority="1231" stopIfTrue="1" operator="lessThan">
      <formula>0</formula>
    </cfRule>
  </conditionalFormatting>
  <conditionalFormatting sqref="F627:F635">
    <cfRule type="cellIs" dxfId="1392" priority="1230" stopIfTrue="1" operator="lessThan">
      <formula>0</formula>
    </cfRule>
  </conditionalFormatting>
  <conditionalFormatting sqref="F627:F635">
    <cfRule type="cellIs" dxfId="1391" priority="1229" stopIfTrue="1" operator="lessThan">
      <formula>0</formula>
    </cfRule>
  </conditionalFormatting>
  <conditionalFormatting sqref="F637:F645">
    <cfRule type="cellIs" dxfId="1390" priority="1219" stopIfTrue="1" operator="lessThan">
      <formula>0</formula>
    </cfRule>
  </conditionalFormatting>
  <conditionalFormatting sqref="F637:F645">
    <cfRule type="cellIs" dxfId="1389" priority="1218" stopIfTrue="1" operator="lessThan">
      <formula>0</formula>
    </cfRule>
  </conditionalFormatting>
  <conditionalFormatting sqref="F637:F645">
    <cfRule type="cellIs" dxfId="1388" priority="1217" stopIfTrue="1" operator="lessThan">
      <formula>0</formula>
    </cfRule>
  </conditionalFormatting>
  <conditionalFormatting sqref="F647:F655">
    <cfRule type="cellIs" dxfId="1387" priority="1207" stopIfTrue="1" operator="lessThan">
      <formula>0</formula>
    </cfRule>
  </conditionalFormatting>
  <conditionalFormatting sqref="F647:F655">
    <cfRule type="cellIs" dxfId="1386" priority="1206" stopIfTrue="1" operator="lessThan">
      <formula>0</formula>
    </cfRule>
  </conditionalFormatting>
  <conditionalFormatting sqref="F647:F655">
    <cfRule type="cellIs" dxfId="1385" priority="1205" stopIfTrue="1" operator="lessThan">
      <formula>0</formula>
    </cfRule>
  </conditionalFormatting>
  <conditionalFormatting sqref="F657:F665">
    <cfRule type="cellIs" dxfId="1384" priority="1195" stopIfTrue="1" operator="lessThan">
      <formula>0</formula>
    </cfRule>
  </conditionalFormatting>
  <conditionalFormatting sqref="F657:F665">
    <cfRule type="cellIs" dxfId="1383" priority="1194" stopIfTrue="1" operator="lessThan">
      <formula>0</formula>
    </cfRule>
  </conditionalFormatting>
  <conditionalFormatting sqref="F657:F665">
    <cfRule type="cellIs" dxfId="1382" priority="1193" stopIfTrue="1" operator="lessThan">
      <formula>0</formula>
    </cfRule>
  </conditionalFormatting>
  <conditionalFormatting sqref="F667:F675">
    <cfRule type="cellIs" dxfId="1381" priority="1183" stopIfTrue="1" operator="lessThan">
      <formula>0</formula>
    </cfRule>
  </conditionalFormatting>
  <conditionalFormatting sqref="F667:F675">
    <cfRule type="cellIs" dxfId="1380" priority="1182" stopIfTrue="1" operator="lessThan">
      <formula>0</formula>
    </cfRule>
  </conditionalFormatting>
  <conditionalFormatting sqref="F667:F675">
    <cfRule type="cellIs" dxfId="1379" priority="1181" stopIfTrue="1" operator="lessThan">
      <formula>0</formula>
    </cfRule>
  </conditionalFormatting>
  <conditionalFormatting sqref="F536 H536 J536 L536 F546 H546 J546 L546 F556 H556 J556 L556 F566 H566 J566 L566">
    <cfRule type="cellIs" dxfId="1378" priority="1171" stopIfTrue="1" operator="lessThan">
      <formula>0</formula>
    </cfRule>
  </conditionalFormatting>
  <conditionalFormatting sqref="F527:F535">
    <cfRule type="cellIs" dxfId="1377" priority="1110" stopIfTrue="1" operator="lessThan">
      <formula>0</formula>
    </cfRule>
  </conditionalFormatting>
  <conditionalFormatting sqref="F527:F535">
    <cfRule type="cellIs" dxfId="1376" priority="1109" stopIfTrue="1" operator="lessThan">
      <formula>0</formula>
    </cfRule>
  </conditionalFormatting>
  <conditionalFormatting sqref="F527:F535">
    <cfRule type="cellIs" dxfId="1375" priority="1108" stopIfTrue="1" operator="lessThan">
      <formula>0</formula>
    </cfRule>
  </conditionalFormatting>
  <conditionalFormatting sqref="F537:F545">
    <cfRule type="cellIs" dxfId="1374" priority="1098" stopIfTrue="1" operator="lessThan">
      <formula>0</formula>
    </cfRule>
  </conditionalFormatting>
  <conditionalFormatting sqref="F537:F545">
    <cfRule type="cellIs" dxfId="1373" priority="1097" stopIfTrue="1" operator="lessThan">
      <formula>0</formula>
    </cfRule>
  </conditionalFormatting>
  <conditionalFormatting sqref="F537:F545">
    <cfRule type="cellIs" dxfId="1372" priority="1096" stopIfTrue="1" operator="lessThan">
      <formula>0</formula>
    </cfRule>
  </conditionalFormatting>
  <conditionalFormatting sqref="F547:F555">
    <cfRule type="cellIs" dxfId="1371" priority="1086" stopIfTrue="1" operator="lessThan">
      <formula>0</formula>
    </cfRule>
  </conditionalFormatting>
  <conditionalFormatting sqref="F547:F555">
    <cfRule type="cellIs" dxfId="1370" priority="1085" stopIfTrue="1" operator="lessThan">
      <formula>0</formula>
    </cfRule>
  </conditionalFormatting>
  <conditionalFormatting sqref="F547:F555">
    <cfRule type="cellIs" dxfId="1369" priority="1084" stopIfTrue="1" operator="lessThan">
      <formula>0</formula>
    </cfRule>
  </conditionalFormatting>
  <conditionalFormatting sqref="F557:F565">
    <cfRule type="cellIs" dxfId="1368" priority="1074" stopIfTrue="1" operator="lessThan">
      <formula>0</formula>
    </cfRule>
  </conditionalFormatting>
  <conditionalFormatting sqref="F557:F565">
    <cfRule type="cellIs" dxfId="1367" priority="1073" stopIfTrue="1" operator="lessThan">
      <formula>0</formula>
    </cfRule>
  </conditionalFormatting>
  <conditionalFormatting sqref="F557:F565">
    <cfRule type="cellIs" dxfId="1366" priority="1072" stopIfTrue="1" operator="lessThan">
      <formula>0</formula>
    </cfRule>
  </conditionalFormatting>
  <conditionalFormatting sqref="F567:F575">
    <cfRule type="cellIs" dxfId="1365" priority="1062" stopIfTrue="1" operator="lessThan">
      <formula>0</formula>
    </cfRule>
  </conditionalFormatting>
  <conditionalFormatting sqref="F567:F575">
    <cfRule type="cellIs" dxfId="1364" priority="1061" stopIfTrue="1" operator="lessThan">
      <formula>0</formula>
    </cfRule>
  </conditionalFormatting>
  <conditionalFormatting sqref="F567:F575">
    <cfRule type="cellIs" dxfId="1363" priority="1060" stopIfTrue="1" operator="lessThan">
      <formula>0</formula>
    </cfRule>
  </conditionalFormatting>
  <conditionalFormatting sqref="H57:H65">
    <cfRule type="cellIs" dxfId="1362" priority="1050" stopIfTrue="1" operator="lessThan">
      <formula>0</formula>
    </cfRule>
  </conditionalFormatting>
  <conditionalFormatting sqref="H57:H65">
    <cfRule type="cellIs" dxfId="1361" priority="1049" stopIfTrue="1" operator="lessThan">
      <formula>0</formula>
    </cfRule>
  </conditionalFormatting>
  <conditionalFormatting sqref="H57:H65">
    <cfRule type="cellIs" dxfId="1360" priority="1048" stopIfTrue="1" operator="lessThan">
      <formula>0</formula>
    </cfRule>
  </conditionalFormatting>
  <conditionalFormatting sqref="J57:J65">
    <cfRule type="cellIs" dxfId="1359" priority="1047" stopIfTrue="1" operator="lessThan">
      <formula>0</formula>
    </cfRule>
  </conditionalFormatting>
  <conditionalFormatting sqref="J57:J65">
    <cfRule type="cellIs" dxfId="1358" priority="1046" stopIfTrue="1" operator="lessThan">
      <formula>0</formula>
    </cfRule>
  </conditionalFormatting>
  <conditionalFormatting sqref="J57:J65">
    <cfRule type="cellIs" dxfId="1357" priority="1045" stopIfTrue="1" operator="lessThan">
      <formula>0</formula>
    </cfRule>
  </conditionalFormatting>
  <conditionalFormatting sqref="L57:L65">
    <cfRule type="cellIs" dxfId="1356" priority="1044" stopIfTrue="1" operator="lessThan">
      <formula>0</formula>
    </cfRule>
  </conditionalFormatting>
  <conditionalFormatting sqref="L57:L65">
    <cfRule type="cellIs" dxfId="1355" priority="1043" stopIfTrue="1" operator="lessThan">
      <formula>0</formula>
    </cfRule>
  </conditionalFormatting>
  <conditionalFormatting sqref="L57:L65">
    <cfRule type="cellIs" dxfId="1354" priority="1042" stopIfTrue="1" operator="lessThan">
      <formula>0</formula>
    </cfRule>
  </conditionalFormatting>
  <conditionalFormatting sqref="F67:F75">
    <cfRule type="cellIs" dxfId="1353" priority="1041" stopIfTrue="1" operator="lessThan">
      <formula>0</formula>
    </cfRule>
  </conditionalFormatting>
  <conditionalFormatting sqref="F67:F75">
    <cfRule type="cellIs" dxfId="1352" priority="1040" stopIfTrue="1" operator="lessThan">
      <formula>0</formula>
    </cfRule>
  </conditionalFormatting>
  <conditionalFormatting sqref="H67:H75">
    <cfRule type="cellIs" dxfId="1351" priority="1039" stopIfTrue="1" operator="lessThan">
      <formula>0</formula>
    </cfRule>
  </conditionalFormatting>
  <conditionalFormatting sqref="H67:H75">
    <cfRule type="cellIs" dxfId="1350" priority="1038" stopIfTrue="1" operator="lessThan">
      <formula>0</formula>
    </cfRule>
  </conditionalFormatting>
  <conditionalFormatting sqref="H67:H75">
    <cfRule type="cellIs" dxfId="1349" priority="1037" stopIfTrue="1" operator="lessThan">
      <formula>0</formula>
    </cfRule>
  </conditionalFormatting>
  <conditionalFormatting sqref="J67:J75">
    <cfRule type="cellIs" dxfId="1348" priority="1036" stopIfTrue="1" operator="lessThan">
      <formula>0</formula>
    </cfRule>
  </conditionalFormatting>
  <conditionalFormatting sqref="J67:J75">
    <cfRule type="cellIs" dxfId="1347" priority="1035" stopIfTrue="1" operator="lessThan">
      <formula>0</formula>
    </cfRule>
  </conditionalFormatting>
  <conditionalFormatting sqref="J67:J75">
    <cfRule type="cellIs" dxfId="1346" priority="1034" stopIfTrue="1" operator="lessThan">
      <formula>0</formula>
    </cfRule>
  </conditionalFormatting>
  <conditionalFormatting sqref="L67:L75">
    <cfRule type="cellIs" dxfId="1345" priority="1033" stopIfTrue="1" operator="lessThan">
      <formula>0</formula>
    </cfRule>
  </conditionalFormatting>
  <conditionalFormatting sqref="L67:L75">
    <cfRule type="cellIs" dxfId="1344" priority="1032" stopIfTrue="1" operator="lessThan">
      <formula>0</formula>
    </cfRule>
  </conditionalFormatting>
  <conditionalFormatting sqref="L67:L75">
    <cfRule type="cellIs" dxfId="1343" priority="1031" stopIfTrue="1" operator="lessThan">
      <formula>0</formula>
    </cfRule>
  </conditionalFormatting>
  <conditionalFormatting sqref="H177:H185">
    <cfRule type="cellIs" dxfId="1342" priority="940" stopIfTrue="1" operator="lessThan">
      <formula>0</formula>
    </cfRule>
  </conditionalFormatting>
  <conditionalFormatting sqref="H177:H185">
    <cfRule type="cellIs" dxfId="1341" priority="939" stopIfTrue="1" operator="lessThan">
      <formula>0</formula>
    </cfRule>
  </conditionalFormatting>
  <conditionalFormatting sqref="H177:H185">
    <cfRule type="cellIs" dxfId="1340" priority="938" stopIfTrue="1" operator="lessThan">
      <formula>0</formula>
    </cfRule>
  </conditionalFormatting>
  <conditionalFormatting sqref="J177:J185">
    <cfRule type="cellIs" dxfId="1339" priority="937" stopIfTrue="1" operator="lessThan">
      <formula>0</formula>
    </cfRule>
  </conditionalFormatting>
  <conditionalFormatting sqref="J177:J185">
    <cfRule type="cellIs" dxfId="1338" priority="936" stopIfTrue="1" operator="lessThan">
      <formula>0</formula>
    </cfRule>
  </conditionalFormatting>
  <conditionalFormatting sqref="J177:J185">
    <cfRule type="cellIs" dxfId="1337" priority="935" stopIfTrue="1" operator="lessThan">
      <formula>0</formula>
    </cfRule>
  </conditionalFormatting>
  <conditionalFormatting sqref="L177:L185">
    <cfRule type="cellIs" dxfId="1336" priority="934" stopIfTrue="1" operator="lessThan">
      <formula>0</formula>
    </cfRule>
  </conditionalFormatting>
  <conditionalFormatting sqref="L177:L185">
    <cfRule type="cellIs" dxfId="1335" priority="933" stopIfTrue="1" operator="lessThan">
      <formula>0</formula>
    </cfRule>
  </conditionalFormatting>
  <conditionalFormatting sqref="L177:L185">
    <cfRule type="cellIs" dxfId="1334" priority="932" stopIfTrue="1" operator="lessThan">
      <formula>0</formula>
    </cfRule>
  </conditionalFormatting>
  <conditionalFormatting sqref="H187:H195">
    <cfRule type="cellIs" dxfId="1333" priority="931" stopIfTrue="1" operator="lessThan">
      <formula>0</formula>
    </cfRule>
  </conditionalFormatting>
  <conditionalFormatting sqref="H187:H195">
    <cfRule type="cellIs" dxfId="1332" priority="930" stopIfTrue="1" operator="lessThan">
      <formula>0</formula>
    </cfRule>
  </conditionalFormatting>
  <conditionalFormatting sqref="H187:H195">
    <cfRule type="cellIs" dxfId="1331" priority="929" stopIfTrue="1" operator="lessThan">
      <formula>0</formula>
    </cfRule>
  </conditionalFormatting>
  <conditionalFormatting sqref="J187:J195">
    <cfRule type="cellIs" dxfId="1330" priority="928" stopIfTrue="1" operator="lessThan">
      <formula>0</formula>
    </cfRule>
  </conditionalFormatting>
  <conditionalFormatting sqref="J187:J195">
    <cfRule type="cellIs" dxfId="1329" priority="927" stopIfTrue="1" operator="lessThan">
      <formula>0</formula>
    </cfRule>
  </conditionalFormatting>
  <conditionalFormatting sqref="J187:J195">
    <cfRule type="cellIs" dxfId="1328" priority="926" stopIfTrue="1" operator="lessThan">
      <formula>0</formula>
    </cfRule>
  </conditionalFormatting>
  <conditionalFormatting sqref="L187:L195">
    <cfRule type="cellIs" dxfId="1327" priority="925" stopIfTrue="1" operator="lessThan">
      <formula>0</formula>
    </cfRule>
  </conditionalFormatting>
  <conditionalFormatting sqref="L187:L195">
    <cfRule type="cellIs" dxfId="1326" priority="924" stopIfTrue="1" operator="lessThan">
      <formula>0</formula>
    </cfRule>
  </conditionalFormatting>
  <conditionalFormatting sqref="L187:L195">
    <cfRule type="cellIs" dxfId="1325" priority="923" stopIfTrue="1" operator="lessThan">
      <formula>0</formula>
    </cfRule>
  </conditionalFormatting>
  <conditionalFormatting sqref="H197:H205">
    <cfRule type="cellIs" dxfId="1324" priority="922" stopIfTrue="1" operator="lessThan">
      <formula>0</formula>
    </cfRule>
  </conditionalFormatting>
  <conditionalFormatting sqref="H197:H205">
    <cfRule type="cellIs" dxfId="1323" priority="921" stopIfTrue="1" operator="lessThan">
      <formula>0</formula>
    </cfRule>
  </conditionalFormatting>
  <conditionalFormatting sqref="H197:H205">
    <cfRule type="cellIs" dxfId="1322" priority="920" stopIfTrue="1" operator="lessThan">
      <formula>0</formula>
    </cfRule>
  </conditionalFormatting>
  <conditionalFormatting sqref="J197:J205">
    <cfRule type="cellIs" dxfId="1321" priority="919" stopIfTrue="1" operator="lessThan">
      <formula>0</formula>
    </cfRule>
  </conditionalFormatting>
  <conditionalFormatting sqref="J197:J205">
    <cfRule type="cellIs" dxfId="1320" priority="918" stopIfTrue="1" operator="lessThan">
      <formula>0</formula>
    </cfRule>
  </conditionalFormatting>
  <conditionalFormatting sqref="J197:J205">
    <cfRule type="cellIs" dxfId="1319" priority="917" stopIfTrue="1" operator="lessThan">
      <formula>0</formula>
    </cfRule>
  </conditionalFormatting>
  <conditionalFormatting sqref="L197:L205">
    <cfRule type="cellIs" dxfId="1318" priority="916" stopIfTrue="1" operator="lessThan">
      <formula>0</formula>
    </cfRule>
  </conditionalFormatting>
  <conditionalFormatting sqref="L197:L205">
    <cfRule type="cellIs" dxfId="1317" priority="915" stopIfTrue="1" operator="lessThan">
      <formula>0</formula>
    </cfRule>
  </conditionalFormatting>
  <conditionalFormatting sqref="L197:L205">
    <cfRule type="cellIs" dxfId="1316" priority="914" stopIfTrue="1" operator="lessThan">
      <formula>0</formula>
    </cfRule>
  </conditionalFormatting>
  <conditionalFormatting sqref="H207:H215">
    <cfRule type="cellIs" dxfId="1315" priority="913" stopIfTrue="1" operator="lessThan">
      <formula>0</formula>
    </cfRule>
  </conditionalFormatting>
  <conditionalFormatting sqref="H207:H215">
    <cfRule type="cellIs" dxfId="1314" priority="912" stopIfTrue="1" operator="lessThan">
      <formula>0</formula>
    </cfRule>
  </conditionalFormatting>
  <conditionalFormatting sqref="H207:H215">
    <cfRule type="cellIs" dxfId="1313" priority="911" stopIfTrue="1" operator="lessThan">
      <formula>0</formula>
    </cfRule>
  </conditionalFormatting>
  <conditionalFormatting sqref="J207:J215">
    <cfRule type="cellIs" dxfId="1312" priority="910" stopIfTrue="1" operator="lessThan">
      <formula>0</formula>
    </cfRule>
  </conditionalFormatting>
  <conditionalFormatting sqref="J207:J215">
    <cfRule type="cellIs" dxfId="1311" priority="909" stopIfTrue="1" operator="lessThan">
      <formula>0</formula>
    </cfRule>
  </conditionalFormatting>
  <conditionalFormatting sqref="J207:J215">
    <cfRule type="cellIs" dxfId="1310" priority="908" stopIfTrue="1" operator="lessThan">
      <formula>0</formula>
    </cfRule>
  </conditionalFormatting>
  <conditionalFormatting sqref="L207:L215">
    <cfRule type="cellIs" dxfId="1309" priority="907" stopIfTrue="1" operator="lessThan">
      <formula>0</formula>
    </cfRule>
  </conditionalFormatting>
  <conditionalFormatting sqref="L207:L215">
    <cfRule type="cellIs" dxfId="1308" priority="906" stopIfTrue="1" operator="lessThan">
      <formula>0</formula>
    </cfRule>
  </conditionalFormatting>
  <conditionalFormatting sqref="L207:L215">
    <cfRule type="cellIs" dxfId="1307" priority="905" stopIfTrue="1" operator="lessThan">
      <formula>0</formula>
    </cfRule>
  </conditionalFormatting>
  <conditionalFormatting sqref="H217:H225">
    <cfRule type="cellIs" dxfId="1306" priority="904" stopIfTrue="1" operator="lessThan">
      <formula>0</formula>
    </cfRule>
  </conditionalFormatting>
  <conditionalFormatting sqref="H217:H225">
    <cfRule type="cellIs" dxfId="1305" priority="903" stopIfTrue="1" operator="lessThan">
      <formula>0</formula>
    </cfRule>
  </conditionalFormatting>
  <conditionalFormatting sqref="H217:H225">
    <cfRule type="cellIs" dxfId="1304" priority="902" stopIfTrue="1" operator="lessThan">
      <formula>0</formula>
    </cfRule>
  </conditionalFormatting>
  <conditionalFormatting sqref="J217:J225">
    <cfRule type="cellIs" dxfId="1303" priority="901" stopIfTrue="1" operator="lessThan">
      <formula>0</formula>
    </cfRule>
  </conditionalFormatting>
  <conditionalFormatting sqref="J217:J225">
    <cfRule type="cellIs" dxfId="1302" priority="900" stopIfTrue="1" operator="lessThan">
      <formula>0</formula>
    </cfRule>
  </conditionalFormatting>
  <conditionalFormatting sqref="J217:J225">
    <cfRule type="cellIs" dxfId="1301" priority="899" stopIfTrue="1" operator="lessThan">
      <formula>0</formula>
    </cfRule>
  </conditionalFormatting>
  <conditionalFormatting sqref="L217:L225">
    <cfRule type="cellIs" dxfId="1300" priority="898" stopIfTrue="1" operator="lessThan">
      <formula>0</formula>
    </cfRule>
  </conditionalFormatting>
  <conditionalFormatting sqref="L217:L225">
    <cfRule type="cellIs" dxfId="1299" priority="897" stopIfTrue="1" operator="lessThan">
      <formula>0</formula>
    </cfRule>
  </conditionalFormatting>
  <conditionalFormatting sqref="L217:L225">
    <cfRule type="cellIs" dxfId="1298" priority="896" stopIfTrue="1" operator="lessThan">
      <formula>0</formula>
    </cfRule>
  </conditionalFormatting>
  <conditionalFormatting sqref="H227:H235">
    <cfRule type="cellIs" dxfId="1297" priority="895" stopIfTrue="1" operator="lessThan">
      <formula>0</formula>
    </cfRule>
  </conditionalFormatting>
  <conditionalFormatting sqref="H227:H235">
    <cfRule type="cellIs" dxfId="1296" priority="894" stopIfTrue="1" operator="lessThan">
      <formula>0</formula>
    </cfRule>
  </conditionalFormatting>
  <conditionalFormatting sqref="H227:H235">
    <cfRule type="cellIs" dxfId="1295" priority="893" stopIfTrue="1" operator="lessThan">
      <formula>0</formula>
    </cfRule>
  </conditionalFormatting>
  <conditionalFormatting sqref="J227:J235">
    <cfRule type="cellIs" dxfId="1294" priority="892" stopIfTrue="1" operator="lessThan">
      <formula>0</formula>
    </cfRule>
  </conditionalFormatting>
  <conditionalFormatting sqref="J227:J235">
    <cfRule type="cellIs" dxfId="1293" priority="891" stopIfTrue="1" operator="lessThan">
      <formula>0</formula>
    </cfRule>
  </conditionalFormatting>
  <conditionalFormatting sqref="J227:J235">
    <cfRule type="cellIs" dxfId="1292" priority="890" stopIfTrue="1" operator="lessThan">
      <formula>0</formula>
    </cfRule>
  </conditionalFormatting>
  <conditionalFormatting sqref="L227:L235">
    <cfRule type="cellIs" dxfId="1291" priority="889" stopIfTrue="1" operator="lessThan">
      <formula>0</formula>
    </cfRule>
  </conditionalFormatting>
  <conditionalFormatting sqref="L227:L235">
    <cfRule type="cellIs" dxfId="1290" priority="888" stopIfTrue="1" operator="lessThan">
      <formula>0</formula>
    </cfRule>
  </conditionalFormatting>
  <conditionalFormatting sqref="L227:L235">
    <cfRule type="cellIs" dxfId="1289" priority="887" stopIfTrue="1" operator="lessThan">
      <formula>0</formula>
    </cfRule>
  </conditionalFormatting>
  <conditionalFormatting sqref="H237:H245">
    <cfRule type="cellIs" dxfId="1288" priority="886" stopIfTrue="1" operator="lessThan">
      <formula>0</formula>
    </cfRule>
  </conditionalFormatting>
  <conditionalFormatting sqref="H237:H245">
    <cfRule type="cellIs" dxfId="1287" priority="885" stopIfTrue="1" operator="lessThan">
      <formula>0</formula>
    </cfRule>
  </conditionalFormatting>
  <conditionalFormatting sqref="H237:H245">
    <cfRule type="cellIs" dxfId="1286" priority="884" stopIfTrue="1" operator="lessThan">
      <formula>0</formula>
    </cfRule>
  </conditionalFormatting>
  <conditionalFormatting sqref="J237:J245">
    <cfRule type="cellIs" dxfId="1285" priority="883" stopIfTrue="1" operator="lessThan">
      <formula>0</formula>
    </cfRule>
  </conditionalFormatting>
  <conditionalFormatting sqref="J237:J245">
    <cfRule type="cellIs" dxfId="1284" priority="882" stopIfTrue="1" operator="lessThan">
      <formula>0</formula>
    </cfRule>
  </conditionalFormatting>
  <conditionalFormatting sqref="J237:J245">
    <cfRule type="cellIs" dxfId="1283" priority="881" stopIfTrue="1" operator="lessThan">
      <formula>0</formula>
    </cfRule>
  </conditionalFormatting>
  <conditionalFormatting sqref="L237:L245">
    <cfRule type="cellIs" dxfId="1282" priority="880" stopIfTrue="1" operator="lessThan">
      <formula>0</formula>
    </cfRule>
  </conditionalFormatting>
  <conditionalFormatting sqref="L237:L245">
    <cfRule type="cellIs" dxfId="1281" priority="879" stopIfTrue="1" operator="lessThan">
      <formula>0</formula>
    </cfRule>
  </conditionalFormatting>
  <conditionalFormatting sqref="L237:L245">
    <cfRule type="cellIs" dxfId="1280" priority="878" stopIfTrue="1" operator="lessThan">
      <formula>0</formula>
    </cfRule>
  </conditionalFormatting>
  <conditionalFormatting sqref="H247:H255">
    <cfRule type="cellIs" dxfId="1279" priority="877" stopIfTrue="1" operator="lessThan">
      <formula>0</formula>
    </cfRule>
  </conditionalFormatting>
  <conditionalFormatting sqref="H247:H255">
    <cfRule type="cellIs" dxfId="1278" priority="876" stopIfTrue="1" operator="lessThan">
      <formula>0</formula>
    </cfRule>
  </conditionalFormatting>
  <conditionalFormatting sqref="H247:H255">
    <cfRule type="cellIs" dxfId="1277" priority="875" stopIfTrue="1" operator="lessThan">
      <formula>0</formula>
    </cfRule>
  </conditionalFormatting>
  <conditionalFormatting sqref="J247:J255">
    <cfRule type="cellIs" dxfId="1276" priority="874" stopIfTrue="1" operator="lessThan">
      <formula>0</formula>
    </cfRule>
  </conditionalFormatting>
  <conditionalFormatting sqref="J247:J255">
    <cfRule type="cellIs" dxfId="1275" priority="873" stopIfTrue="1" operator="lessThan">
      <formula>0</formula>
    </cfRule>
  </conditionalFormatting>
  <conditionalFormatting sqref="J247:J255">
    <cfRule type="cellIs" dxfId="1274" priority="872" stopIfTrue="1" operator="lessThan">
      <formula>0</formula>
    </cfRule>
  </conditionalFormatting>
  <conditionalFormatting sqref="L247:L255">
    <cfRule type="cellIs" dxfId="1273" priority="871" stopIfTrue="1" operator="lessThan">
      <formula>0</formula>
    </cfRule>
  </conditionalFormatting>
  <conditionalFormatting sqref="L247:L255">
    <cfRule type="cellIs" dxfId="1272" priority="870" stopIfTrue="1" operator="lessThan">
      <formula>0</formula>
    </cfRule>
  </conditionalFormatting>
  <conditionalFormatting sqref="L247:L255">
    <cfRule type="cellIs" dxfId="1271" priority="869" stopIfTrue="1" operator="lessThan">
      <formula>0</formula>
    </cfRule>
  </conditionalFormatting>
  <conditionalFormatting sqref="H257:H265">
    <cfRule type="cellIs" dxfId="1270" priority="868" stopIfTrue="1" operator="lessThan">
      <formula>0</formula>
    </cfRule>
  </conditionalFormatting>
  <conditionalFormatting sqref="H257:H265">
    <cfRule type="cellIs" dxfId="1269" priority="867" stopIfTrue="1" operator="lessThan">
      <formula>0</formula>
    </cfRule>
  </conditionalFormatting>
  <conditionalFormatting sqref="H257:H265">
    <cfRule type="cellIs" dxfId="1268" priority="866" stopIfTrue="1" operator="lessThan">
      <formula>0</formula>
    </cfRule>
  </conditionalFormatting>
  <conditionalFormatting sqref="J257:J265">
    <cfRule type="cellIs" dxfId="1267" priority="865" stopIfTrue="1" operator="lessThan">
      <formula>0</formula>
    </cfRule>
  </conditionalFormatting>
  <conditionalFormatting sqref="J257:J265">
    <cfRule type="cellIs" dxfId="1266" priority="864" stopIfTrue="1" operator="lessThan">
      <formula>0</formula>
    </cfRule>
  </conditionalFormatting>
  <conditionalFormatting sqref="J257:J265">
    <cfRule type="cellIs" dxfId="1265" priority="863" stopIfTrue="1" operator="lessThan">
      <formula>0</formula>
    </cfRule>
  </conditionalFormatting>
  <conditionalFormatting sqref="L257:L265">
    <cfRule type="cellIs" dxfId="1264" priority="862" stopIfTrue="1" operator="lessThan">
      <formula>0</formula>
    </cfRule>
  </conditionalFormatting>
  <conditionalFormatting sqref="L257:L265">
    <cfRule type="cellIs" dxfId="1263" priority="861" stopIfTrue="1" operator="lessThan">
      <formula>0</formula>
    </cfRule>
  </conditionalFormatting>
  <conditionalFormatting sqref="L257:L265">
    <cfRule type="cellIs" dxfId="1262" priority="860" stopIfTrue="1" operator="lessThan">
      <formula>0</formula>
    </cfRule>
  </conditionalFormatting>
  <conditionalFormatting sqref="H267:H276">
    <cfRule type="cellIs" dxfId="1261" priority="859" stopIfTrue="1" operator="lessThan">
      <formula>0</formula>
    </cfRule>
  </conditionalFormatting>
  <conditionalFormatting sqref="H267:H276">
    <cfRule type="cellIs" dxfId="1260" priority="858" stopIfTrue="1" operator="lessThan">
      <formula>0</formula>
    </cfRule>
  </conditionalFormatting>
  <conditionalFormatting sqref="H267:H276">
    <cfRule type="cellIs" dxfId="1259" priority="857" stopIfTrue="1" operator="lessThan">
      <formula>0</formula>
    </cfRule>
  </conditionalFormatting>
  <conditionalFormatting sqref="J267:J276">
    <cfRule type="cellIs" dxfId="1258" priority="856" stopIfTrue="1" operator="lessThan">
      <formula>0</formula>
    </cfRule>
  </conditionalFormatting>
  <conditionalFormatting sqref="J267:J276">
    <cfRule type="cellIs" dxfId="1257" priority="855" stopIfTrue="1" operator="lessThan">
      <formula>0</formula>
    </cfRule>
  </conditionalFormatting>
  <conditionalFormatting sqref="J267:J276">
    <cfRule type="cellIs" dxfId="1256" priority="854" stopIfTrue="1" operator="lessThan">
      <formula>0</formula>
    </cfRule>
  </conditionalFormatting>
  <conditionalFormatting sqref="L267:L276">
    <cfRule type="cellIs" dxfId="1255" priority="853" stopIfTrue="1" operator="lessThan">
      <formula>0</formula>
    </cfRule>
  </conditionalFormatting>
  <conditionalFormatting sqref="L267:L276">
    <cfRule type="cellIs" dxfId="1254" priority="852" stopIfTrue="1" operator="lessThan">
      <formula>0</formula>
    </cfRule>
  </conditionalFormatting>
  <conditionalFormatting sqref="L267:L276">
    <cfRule type="cellIs" dxfId="1253" priority="851" stopIfTrue="1" operator="lessThan">
      <formula>0</formula>
    </cfRule>
  </conditionalFormatting>
  <conditionalFormatting sqref="H377:H385">
    <cfRule type="cellIs" dxfId="1252" priority="760" stopIfTrue="1" operator="lessThan">
      <formula>0</formula>
    </cfRule>
  </conditionalFormatting>
  <conditionalFormatting sqref="H377:H385">
    <cfRule type="cellIs" dxfId="1251" priority="759" stopIfTrue="1" operator="lessThan">
      <formula>0</formula>
    </cfRule>
  </conditionalFormatting>
  <conditionalFormatting sqref="H377:H385">
    <cfRule type="cellIs" dxfId="1250" priority="758" stopIfTrue="1" operator="lessThan">
      <formula>0</formula>
    </cfRule>
  </conditionalFormatting>
  <conditionalFormatting sqref="J377:J385">
    <cfRule type="cellIs" dxfId="1249" priority="757" stopIfTrue="1" operator="lessThan">
      <formula>0</formula>
    </cfRule>
  </conditionalFormatting>
  <conditionalFormatting sqref="J377:J385">
    <cfRule type="cellIs" dxfId="1248" priority="756" stopIfTrue="1" operator="lessThan">
      <formula>0</formula>
    </cfRule>
  </conditionalFormatting>
  <conditionalFormatting sqref="J377:J385">
    <cfRule type="cellIs" dxfId="1247" priority="755" stopIfTrue="1" operator="lessThan">
      <formula>0</formula>
    </cfRule>
  </conditionalFormatting>
  <conditionalFormatting sqref="L377:L385">
    <cfRule type="cellIs" dxfId="1246" priority="754" stopIfTrue="1" operator="lessThan">
      <formula>0</formula>
    </cfRule>
  </conditionalFormatting>
  <conditionalFormatting sqref="L377:L385">
    <cfRule type="cellIs" dxfId="1245" priority="753" stopIfTrue="1" operator="lessThan">
      <formula>0</formula>
    </cfRule>
  </conditionalFormatting>
  <conditionalFormatting sqref="L377:L385">
    <cfRule type="cellIs" dxfId="1244" priority="752" stopIfTrue="1" operator="lessThan">
      <formula>0</formula>
    </cfRule>
  </conditionalFormatting>
  <conditionalFormatting sqref="H387:H395">
    <cfRule type="cellIs" dxfId="1243" priority="751" stopIfTrue="1" operator="lessThan">
      <formula>0</formula>
    </cfRule>
  </conditionalFormatting>
  <conditionalFormatting sqref="H387:H395">
    <cfRule type="cellIs" dxfId="1242" priority="750" stopIfTrue="1" operator="lessThan">
      <formula>0</formula>
    </cfRule>
  </conditionalFormatting>
  <conditionalFormatting sqref="H387:H395">
    <cfRule type="cellIs" dxfId="1241" priority="749" stopIfTrue="1" operator="lessThan">
      <formula>0</formula>
    </cfRule>
  </conditionalFormatting>
  <conditionalFormatting sqref="J387:J395">
    <cfRule type="cellIs" dxfId="1240" priority="748" stopIfTrue="1" operator="lessThan">
      <formula>0</formula>
    </cfRule>
  </conditionalFormatting>
  <conditionalFormatting sqref="J387:J395">
    <cfRule type="cellIs" dxfId="1239" priority="747" stopIfTrue="1" operator="lessThan">
      <formula>0</formula>
    </cfRule>
  </conditionalFormatting>
  <conditionalFormatting sqref="J387:J395">
    <cfRule type="cellIs" dxfId="1238" priority="746" stopIfTrue="1" operator="lessThan">
      <formula>0</formula>
    </cfRule>
  </conditionalFormatting>
  <conditionalFormatting sqref="L387:L395">
    <cfRule type="cellIs" dxfId="1237" priority="745" stopIfTrue="1" operator="lessThan">
      <formula>0</formula>
    </cfRule>
  </conditionalFormatting>
  <conditionalFormatting sqref="L387:L395">
    <cfRule type="cellIs" dxfId="1236" priority="744" stopIfTrue="1" operator="lessThan">
      <formula>0</formula>
    </cfRule>
  </conditionalFormatting>
  <conditionalFormatting sqref="L387:L395">
    <cfRule type="cellIs" dxfId="1235" priority="743" stopIfTrue="1" operator="lessThan">
      <formula>0</formula>
    </cfRule>
  </conditionalFormatting>
  <conditionalFormatting sqref="H397:H405">
    <cfRule type="cellIs" dxfId="1234" priority="742" stopIfTrue="1" operator="lessThan">
      <formula>0</formula>
    </cfRule>
  </conditionalFormatting>
  <conditionalFormatting sqref="H397:H405">
    <cfRule type="cellIs" dxfId="1233" priority="741" stopIfTrue="1" operator="lessThan">
      <formula>0</formula>
    </cfRule>
  </conditionalFormatting>
  <conditionalFormatting sqref="H397:H405">
    <cfRule type="cellIs" dxfId="1232" priority="740" stopIfTrue="1" operator="lessThan">
      <formula>0</formula>
    </cfRule>
  </conditionalFormatting>
  <conditionalFormatting sqref="J397:J405">
    <cfRule type="cellIs" dxfId="1231" priority="739" stopIfTrue="1" operator="lessThan">
      <formula>0</formula>
    </cfRule>
  </conditionalFormatting>
  <conditionalFormatting sqref="J397:J405">
    <cfRule type="cellIs" dxfId="1230" priority="738" stopIfTrue="1" operator="lessThan">
      <formula>0</formula>
    </cfRule>
  </conditionalFormatting>
  <conditionalFormatting sqref="J397:J405">
    <cfRule type="cellIs" dxfId="1229" priority="737" stopIfTrue="1" operator="lessThan">
      <formula>0</formula>
    </cfRule>
  </conditionalFormatting>
  <conditionalFormatting sqref="L397:L405">
    <cfRule type="cellIs" dxfId="1228" priority="736" stopIfTrue="1" operator="lessThan">
      <formula>0</formula>
    </cfRule>
  </conditionalFormatting>
  <conditionalFormatting sqref="L397:L405">
    <cfRule type="cellIs" dxfId="1227" priority="735" stopIfTrue="1" operator="lessThan">
      <formula>0</formula>
    </cfRule>
  </conditionalFormatting>
  <conditionalFormatting sqref="L397:L405">
    <cfRule type="cellIs" dxfId="1226" priority="734" stopIfTrue="1" operator="lessThan">
      <formula>0</formula>
    </cfRule>
  </conditionalFormatting>
  <conditionalFormatting sqref="H407:H415">
    <cfRule type="cellIs" dxfId="1225" priority="733" stopIfTrue="1" operator="lessThan">
      <formula>0</formula>
    </cfRule>
  </conditionalFormatting>
  <conditionalFormatting sqref="H407:H415">
    <cfRule type="cellIs" dxfId="1224" priority="732" stopIfTrue="1" operator="lessThan">
      <formula>0</formula>
    </cfRule>
  </conditionalFormatting>
  <conditionalFormatting sqref="H407:H415">
    <cfRule type="cellIs" dxfId="1223" priority="731" stopIfTrue="1" operator="lessThan">
      <formula>0</formula>
    </cfRule>
  </conditionalFormatting>
  <conditionalFormatting sqref="J407:J415">
    <cfRule type="cellIs" dxfId="1222" priority="730" stopIfTrue="1" operator="lessThan">
      <formula>0</formula>
    </cfRule>
  </conditionalFormatting>
  <conditionalFormatting sqref="J407:J415">
    <cfRule type="cellIs" dxfId="1221" priority="729" stopIfTrue="1" operator="lessThan">
      <formula>0</formula>
    </cfRule>
  </conditionalFormatting>
  <conditionalFormatting sqref="J407:J415">
    <cfRule type="cellIs" dxfId="1220" priority="728" stopIfTrue="1" operator="lessThan">
      <formula>0</formula>
    </cfRule>
  </conditionalFormatting>
  <conditionalFormatting sqref="L407:L415">
    <cfRule type="cellIs" dxfId="1219" priority="727" stopIfTrue="1" operator="lessThan">
      <formula>0</formula>
    </cfRule>
  </conditionalFormatting>
  <conditionalFormatting sqref="L407:L415">
    <cfRule type="cellIs" dxfId="1218" priority="726" stopIfTrue="1" operator="lessThan">
      <formula>0</formula>
    </cfRule>
  </conditionalFormatting>
  <conditionalFormatting sqref="L407:L415">
    <cfRule type="cellIs" dxfId="1217" priority="725" stopIfTrue="1" operator="lessThan">
      <formula>0</formula>
    </cfRule>
  </conditionalFormatting>
  <conditionalFormatting sqref="H417:H425">
    <cfRule type="cellIs" dxfId="1216" priority="724" stopIfTrue="1" operator="lessThan">
      <formula>0</formula>
    </cfRule>
  </conditionalFormatting>
  <conditionalFormatting sqref="H417:H425">
    <cfRule type="cellIs" dxfId="1215" priority="723" stopIfTrue="1" operator="lessThan">
      <formula>0</formula>
    </cfRule>
  </conditionalFormatting>
  <conditionalFormatting sqref="H417:H425">
    <cfRule type="cellIs" dxfId="1214" priority="722" stopIfTrue="1" operator="lessThan">
      <formula>0</formula>
    </cfRule>
  </conditionalFormatting>
  <conditionalFormatting sqref="J417:J425">
    <cfRule type="cellIs" dxfId="1213" priority="721" stopIfTrue="1" operator="lessThan">
      <formula>0</formula>
    </cfRule>
  </conditionalFormatting>
  <conditionalFormatting sqref="J417:J425">
    <cfRule type="cellIs" dxfId="1212" priority="720" stopIfTrue="1" operator="lessThan">
      <formula>0</formula>
    </cfRule>
  </conditionalFormatting>
  <conditionalFormatting sqref="J417:J425">
    <cfRule type="cellIs" dxfId="1211" priority="719" stopIfTrue="1" operator="lessThan">
      <formula>0</formula>
    </cfRule>
  </conditionalFormatting>
  <conditionalFormatting sqref="L417:L425">
    <cfRule type="cellIs" dxfId="1210" priority="718" stopIfTrue="1" operator="lessThan">
      <formula>0</formula>
    </cfRule>
  </conditionalFormatting>
  <conditionalFormatting sqref="L417:L425">
    <cfRule type="cellIs" dxfId="1209" priority="717" stopIfTrue="1" operator="lessThan">
      <formula>0</formula>
    </cfRule>
  </conditionalFormatting>
  <conditionalFormatting sqref="L417:L425">
    <cfRule type="cellIs" dxfId="1208" priority="716" stopIfTrue="1" operator="lessThan">
      <formula>0</formula>
    </cfRule>
  </conditionalFormatting>
  <conditionalFormatting sqref="H427:H435">
    <cfRule type="cellIs" dxfId="1207" priority="715" stopIfTrue="1" operator="lessThan">
      <formula>0</formula>
    </cfRule>
  </conditionalFormatting>
  <conditionalFormatting sqref="H427:H435">
    <cfRule type="cellIs" dxfId="1206" priority="714" stopIfTrue="1" operator="lessThan">
      <formula>0</formula>
    </cfRule>
  </conditionalFormatting>
  <conditionalFormatting sqref="H427:H435">
    <cfRule type="cellIs" dxfId="1205" priority="713" stopIfTrue="1" operator="lessThan">
      <formula>0</formula>
    </cfRule>
  </conditionalFormatting>
  <conditionalFormatting sqref="J427:J435">
    <cfRule type="cellIs" dxfId="1204" priority="712" stopIfTrue="1" operator="lessThan">
      <formula>0</formula>
    </cfRule>
  </conditionalFormatting>
  <conditionalFormatting sqref="J427:J435">
    <cfRule type="cellIs" dxfId="1203" priority="711" stopIfTrue="1" operator="lessThan">
      <formula>0</formula>
    </cfRule>
  </conditionalFormatting>
  <conditionalFormatting sqref="J427:J435">
    <cfRule type="cellIs" dxfId="1202" priority="710" stopIfTrue="1" operator="lessThan">
      <formula>0</formula>
    </cfRule>
  </conditionalFormatting>
  <conditionalFormatting sqref="L427:L435">
    <cfRule type="cellIs" dxfId="1201" priority="709" stopIfTrue="1" operator="lessThan">
      <formula>0</formula>
    </cfRule>
  </conditionalFormatting>
  <conditionalFormatting sqref="L427:L435">
    <cfRule type="cellIs" dxfId="1200" priority="708" stopIfTrue="1" operator="lessThan">
      <formula>0</formula>
    </cfRule>
  </conditionalFormatting>
  <conditionalFormatting sqref="L427:L435">
    <cfRule type="cellIs" dxfId="1199" priority="707" stopIfTrue="1" operator="lessThan">
      <formula>0</formula>
    </cfRule>
  </conditionalFormatting>
  <conditionalFormatting sqref="H437:H445">
    <cfRule type="cellIs" dxfId="1198" priority="706" stopIfTrue="1" operator="lessThan">
      <formula>0</formula>
    </cfRule>
  </conditionalFormatting>
  <conditionalFormatting sqref="H437:H445">
    <cfRule type="cellIs" dxfId="1197" priority="705" stopIfTrue="1" operator="lessThan">
      <formula>0</formula>
    </cfRule>
  </conditionalFormatting>
  <conditionalFormatting sqref="H437:H445">
    <cfRule type="cellIs" dxfId="1196" priority="704" stopIfTrue="1" operator="lessThan">
      <formula>0</formula>
    </cfRule>
  </conditionalFormatting>
  <conditionalFormatting sqref="J437:J445">
    <cfRule type="cellIs" dxfId="1195" priority="703" stopIfTrue="1" operator="lessThan">
      <formula>0</formula>
    </cfRule>
  </conditionalFormatting>
  <conditionalFormatting sqref="J437:J445">
    <cfRule type="cellIs" dxfId="1194" priority="702" stopIfTrue="1" operator="lessThan">
      <formula>0</formula>
    </cfRule>
  </conditionalFormatting>
  <conditionalFormatting sqref="J437:J445">
    <cfRule type="cellIs" dxfId="1193" priority="701" stopIfTrue="1" operator="lessThan">
      <formula>0</formula>
    </cfRule>
  </conditionalFormatting>
  <conditionalFormatting sqref="L437:L445">
    <cfRule type="cellIs" dxfId="1192" priority="700" stopIfTrue="1" operator="lessThan">
      <formula>0</formula>
    </cfRule>
  </conditionalFormatting>
  <conditionalFormatting sqref="L437:L445">
    <cfRule type="cellIs" dxfId="1191" priority="699" stopIfTrue="1" operator="lessThan">
      <formula>0</formula>
    </cfRule>
  </conditionalFormatting>
  <conditionalFormatting sqref="L437:L445">
    <cfRule type="cellIs" dxfId="1190" priority="698" stopIfTrue="1" operator="lessThan">
      <formula>0</formula>
    </cfRule>
  </conditionalFormatting>
  <conditionalFormatting sqref="H447:H455">
    <cfRule type="cellIs" dxfId="1189" priority="697" stopIfTrue="1" operator="lessThan">
      <formula>0</formula>
    </cfRule>
  </conditionalFormatting>
  <conditionalFormatting sqref="H447:H455">
    <cfRule type="cellIs" dxfId="1188" priority="696" stopIfTrue="1" operator="lessThan">
      <formula>0</formula>
    </cfRule>
  </conditionalFormatting>
  <conditionalFormatting sqref="H447:H455">
    <cfRule type="cellIs" dxfId="1187" priority="695" stopIfTrue="1" operator="lessThan">
      <formula>0</formula>
    </cfRule>
  </conditionalFormatting>
  <conditionalFormatting sqref="J447:J455">
    <cfRule type="cellIs" dxfId="1186" priority="694" stopIfTrue="1" operator="lessThan">
      <formula>0</formula>
    </cfRule>
  </conditionalFormatting>
  <conditionalFormatting sqref="J447:J455">
    <cfRule type="cellIs" dxfId="1185" priority="693" stopIfTrue="1" operator="lessThan">
      <formula>0</formula>
    </cfRule>
  </conditionalFormatting>
  <conditionalFormatting sqref="J447:J455">
    <cfRule type="cellIs" dxfId="1184" priority="692" stopIfTrue="1" operator="lessThan">
      <formula>0</formula>
    </cfRule>
  </conditionalFormatting>
  <conditionalFormatting sqref="L447:L455">
    <cfRule type="cellIs" dxfId="1183" priority="691" stopIfTrue="1" operator="lessThan">
      <formula>0</formula>
    </cfRule>
  </conditionalFormatting>
  <conditionalFormatting sqref="L447:L455">
    <cfRule type="cellIs" dxfId="1182" priority="690" stopIfTrue="1" operator="lessThan">
      <formula>0</formula>
    </cfRule>
  </conditionalFormatting>
  <conditionalFormatting sqref="L447:L455">
    <cfRule type="cellIs" dxfId="1181" priority="689" stopIfTrue="1" operator="lessThan">
      <formula>0</formula>
    </cfRule>
  </conditionalFormatting>
  <conditionalFormatting sqref="H457:H465">
    <cfRule type="cellIs" dxfId="1180" priority="688" stopIfTrue="1" operator="lessThan">
      <formula>0</formula>
    </cfRule>
  </conditionalFormatting>
  <conditionalFormatting sqref="H457:H465">
    <cfRule type="cellIs" dxfId="1179" priority="687" stopIfTrue="1" operator="lessThan">
      <formula>0</formula>
    </cfRule>
  </conditionalFormatting>
  <conditionalFormatting sqref="H457:H465">
    <cfRule type="cellIs" dxfId="1178" priority="686" stopIfTrue="1" operator="lessThan">
      <formula>0</formula>
    </cfRule>
  </conditionalFormatting>
  <conditionalFormatting sqref="J457:J465">
    <cfRule type="cellIs" dxfId="1177" priority="685" stopIfTrue="1" operator="lessThan">
      <formula>0</formula>
    </cfRule>
  </conditionalFormatting>
  <conditionalFormatting sqref="J457:J465">
    <cfRule type="cellIs" dxfId="1176" priority="684" stopIfTrue="1" operator="lessThan">
      <formula>0</formula>
    </cfRule>
  </conditionalFormatting>
  <conditionalFormatting sqref="J457:J465">
    <cfRule type="cellIs" dxfId="1175" priority="683" stopIfTrue="1" operator="lessThan">
      <formula>0</formula>
    </cfRule>
  </conditionalFormatting>
  <conditionalFormatting sqref="L457:L465">
    <cfRule type="cellIs" dxfId="1174" priority="682" stopIfTrue="1" operator="lessThan">
      <formula>0</formula>
    </cfRule>
  </conditionalFormatting>
  <conditionalFormatting sqref="L457:L465">
    <cfRule type="cellIs" dxfId="1173" priority="681" stopIfTrue="1" operator="lessThan">
      <formula>0</formula>
    </cfRule>
  </conditionalFormatting>
  <conditionalFormatting sqref="L457:L465">
    <cfRule type="cellIs" dxfId="1172" priority="680" stopIfTrue="1" operator="lessThan">
      <formula>0</formula>
    </cfRule>
  </conditionalFormatting>
  <conditionalFormatting sqref="H467:H475">
    <cfRule type="cellIs" dxfId="1171" priority="679" stopIfTrue="1" operator="lessThan">
      <formula>0</formula>
    </cfRule>
  </conditionalFormatting>
  <conditionalFormatting sqref="H467:H475">
    <cfRule type="cellIs" dxfId="1170" priority="678" stopIfTrue="1" operator="lessThan">
      <formula>0</formula>
    </cfRule>
  </conditionalFormatting>
  <conditionalFormatting sqref="H467:H475">
    <cfRule type="cellIs" dxfId="1169" priority="677" stopIfTrue="1" operator="lessThan">
      <formula>0</formula>
    </cfRule>
  </conditionalFormatting>
  <conditionalFormatting sqref="J467:J475">
    <cfRule type="cellIs" dxfId="1168" priority="676" stopIfTrue="1" operator="lessThan">
      <formula>0</formula>
    </cfRule>
  </conditionalFormatting>
  <conditionalFormatting sqref="J467:J475">
    <cfRule type="cellIs" dxfId="1167" priority="675" stopIfTrue="1" operator="lessThan">
      <formula>0</formula>
    </cfRule>
  </conditionalFormatting>
  <conditionalFormatting sqref="J467:J475">
    <cfRule type="cellIs" dxfId="1166" priority="674" stopIfTrue="1" operator="lessThan">
      <formula>0</formula>
    </cfRule>
  </conditionalFormatting>
  <conditionalFormatting sqref="L467:L475">
    <cfRule type="cellIs" dxfId="1165" priority="673" stopIfTrue="1" operator="lessThan">
      <formula>0</formula>
    </cfRule>
  </conditionalFormatting>
  <conditionalFormatting sqref="L467:L475">
    <cfRule type="cellIs" dxfId="1164" priority="672" stopIfTrue="1" operator="lessThan">
      <formula>0</formula>
    </cfRule>
  </conditionalFormatting>
  <conditionalFormatting sqref="L467:L475">
    <cfRule type="cellIs" dxfId="1163" priority="671" stopIfTrue="1" operator="lessThan">
      <formula>0</formula>
    </cfRule>
  </conditionalFormatting>
  <conditionalFormatting sqref="H477:H485">
    <cfRule type="cellIs" dxfId="1162" priority="670" stopIfTrue="1" operator="lessThan">
      <formula>0</formula>
    </cfRule>
  </conditionalFormatting>
  <conditionalFormatting sqref="H477:H485">
    <cfRule type="cellIs" dxfId="1161" priority="669" stopIfTrue="1" operator="lessThan">
      <formula>0</formula>
    </cfRule>
  </conditionalFormatting>
  <conditionalFormatting sqref="H477:H485">
    <cfRule type="cellIs" dxfId="1160" priority="668" stopIfTrue="1" operator="lessThan">
      <formula>0</formula>
    </cfRule>
  </conditionalFormatting>
  <conditionalFormatting sqref="J477:J485">
    <cfRule type="cellIs" dxfId="1159" priority="667" stopIfTrue="1" operator="lessThan">
      <formula>0</formula>
    </cfRule>
  </conditionalFormatting>
  <conditionalFormatting sqref="J477:J485">
    <cfRule type="cellIs" dxfId="1158" priority="666" stopIfTrue="1" operator="lessThan">
      <formula>0</formula>
    </cfRule>
  </conditionalFormatting>
  <conditionalFormatting sqref="J477:J485">
    <cfRule type="cellIs" dxfId="1157" priority="665" stopIfTrue="1" operator="lessThan">
      <formula>0</formula>
    </cfRule>
  </conditionalFormatting>
  <conditionalFormatting sqref="L477:L485">
    <cfRule type="cellIs" dxfId="1156" priority="664" stopIfTrue="1" operator="lessThan">
      <formula>0</formula>
    </cfRule>
  </conditionalFormatting>
  <conditionalFormatting sqref="L477:L485">
    <cfRule type="cellIs" dxfId="1155" priority="663" stopIfTrue="1" operator="lessThan">
      <formula>0</formula>
    </cfRule>
  </conditionalFormatting>
  <conditionalFormatting sqref="L477:L485">
    <cfRule type="cellIs" dxfId="1154" priority="662" stopIfTrue="1" operator="lessThan">
      <formula>0</formula>
    </cfRule>
  </conditionalFormatting>
  <conditionalFormatting sqref="H487:H495">
    <cfRule type="cellIs" dxfId="1153" priority="661" stopIfTrue="1" operator="lessThan">
      <formula>0</formula>
    </cfRule>
  </conditionalFormatting>
  <conditionalFormatting sqref="H487:H495">
    <cfRule type="cellIs" dxfId="1152" priority="660" stopIfTrue="1" operator="lessThan">
      <formula>0</formula>
    </cfRule>
  </conditionalFormatting>
  <conditionalFormatting sqref="H487:H495">
    <cfRule type="cellIs" dxfId="1151" priority="659" stopIfTrue="1" operator="lessThan">
      <formula>0</formula>
    </cfRule>
  </conditionalFormatting>
  <conditionalFormatting sqref="J487:J495">
    <cfRule type="cellIs" dxfId="1150" priority="658" stopIfTrue="1" operator="lessThan">
      <formula>0</formula>
    </cfRule>
  </conditionalFormatting>
  <conditionalFormatting sqref="J487:J495">
    <cfRule type="cellIs" dxfId="1149" priority="657" stopIfTrue="1" operator="lessThan">
      <formula>0</formula>
    </cfRule>
  </conditionalFormatting>
  <conditionalFormatting sqref="J487:J495">
    <cfRule type="cellIs" dxfId="1148" priority="656" stopIfTrue="1" operator="lessThan">
      <formula>0</formula>
    </cfRule>
  </conditionalFormatting>
  <conditionalFormatting sqref="L487:L495">
    <cfRule type="cellIs" dxfId="1147" priority="655" stopIfTrue="1" operator="lessThan">
      <formula>0</formula>
    </cfRule>
  </conditionalFormatting>
  <conditionalFormatting sqref="L487:L495">
    <cfRule type="cellIs" dxfId="1146" priority="654" stopIfTrue="1" operator="lessThan">
      <formula>0</formula>
    </cfRule>
  </conditionalFormatting>
  <conditionalFormatting sqref="L487:L495">
    <cfRule type="cellIs" dxfId="1145" priority="653" stopIfTrue="1" operator="lessThan">
      <formula>0</formula>
    </cfRule>
  </conditionalFormatting>
  <conditionalFormatting sqref="H497:H505">
    <cfRule type="cellIs" dxfId="1144" priority="652" stopIfTrue="1" operator="lessThan">
      <formula>0</formula>
    </cfRule>
  </conditionalFormatting>
  <conditionalFormatting sqref="H497:H505">
    <cfRule type="cellIs" dxfId="1143" priority="651" stopIfTrue="1" operator="lessThan">
      <formula>0</formula>
    </cfRule>
  </conditionalFormatting>
  <conditionalFormatting sqref="H497:H505">
    <cfRule type="cellIs" dxfId="1142" priority="650" stopIfTrue="1" operator="lessThan">
      <formula>0</formula>
    </cfRule>
  </conditionalFormatting>
  <conditionalFormatting sqref="J497:J505">
    <cfRule type="cellIs" dxfId="1141" priority="649" stopIfTrue="1" operator="lessThan">
      <formula>0</formula>
    </cfRule>
  </conditionalFormatting>
  <conditionalFormatting sqref="J497:J505">
    <cfRule type="cellIs" dxfId="1140" priority="648" stopIfTrue="1" operator="lessThan">
      <formula>0</formula>
    </cfRule>
  </conditionalFormatting>
  <conditionalFormatting sqref="J497:J505">
    <cfRule type="cellIs" dxfId="1139" priority="647" stopIfTrue="1" operator="lessThan">
      <formula>0</formula>
    </cfRule>
  </conditionalFormatting>
  <conditionalFormatting sqref="L497:L505">
    <cfRule type="cellIs" dxfId="1138" priority="646" stopIfTrue="1" operator="lessThan">
      <formula>0</formula>
    </cfRule>
  </conditionalFormatting>
  <conditionalFormatting sqref="L497:L505">
    <cfRule type="cellIs" dxfId="1137" priority="645" stopIfTrue="1" operator="lessThan">
      <formula>0</formula>
    </cfRule>
  </conditionalFormatting>
  <conditionalFormatting sqref="L497:L505">
    <cfRule type="cellIs" dxfId="1136" priority="644" stopIfTrue="1" operator="lessThan">
      <formula>0</formula>
    </cfRule>
  </conditionalFormatting>
  <conditionalFormatting sqref="H507:H515">
    <cfRule type="cellIs" dxfId="1135" priority="643" stopIfTrue="1" operator="lessThan">
      <formula>0</formula>
    </cfRule>
  </conditionalFormatting>
  <conditionalFormatting sqref="H507:H515">
    <cfRule type="cellIs" dxfId="1134" priority="642" stopIfTrue="1" operator="lessThan">
      <formula>0</formula>
    </cfRule>
  </conditionalFormatting>
  <conditionalFormatting sqref="H507:H515">
    <cfRule type="cellIs" dxfId="1133" priority="641" stopIfTrue="1" operator="lessThan">
      <formula>0</formula>
    </cfRule>
  </conditionalFormatting>
  <conditionalFormatting sqref="J507:J515">
    <cfRule type="cellIs" dxfId="1132" priority="640" stopIfTrue="1" operator="lessThan">
      <formula>0</formula>
    </cfRule>
  </conditionalFormatting>
  <conditionalFormatting sqref="J507:J515">
    <cfRule type="cellIs" dxfId="1131" priority="639" stopIfTrue="1" operator="lessThan">
      <formula>0</formula>
    </cfRule>
  </conditionalFormatting>
  <conditionalFormatting sqref="J507:J515">
    <cfRule type="cellIs" dxfId="1130" priority="638" stopIfTrue="1" operator="lessThan">
      <formula>0</formula>
    </cfRule>
  </conditionalFormatting>
  <conditionalFormatting sqref="L507:L515">
    <cfRule type="cellIs" dxfId="1129" priority="637" stopIfTrue="1" operator="lessThan">
      <formula>0</formula>
    </cfRule>
  </conditionalFormatting>
  <conditionalFormatting sqref="L507:L515">
    <cfRule type="cellIs" dxfId="1128" priority="636" stopIfTrue="1" operator="lessThan">
      <formula>0</formula>
    </cfRule>
  </conditionalFormatting>
  <conditionalFormatting sqref="L507:L515">
    <cfRule type="cellIs" dxfId="1127" priority="635" stopIfTrue="1" operator="lessThan">
      <formula>0</formula>
    </cfRule>
  </conditionalFormatting>
  <conditionalFormatting sqref="H517:H525">
    <cfRule type="cellIs" dxfId="1126" priority="634" stopIfTrue="1" operator="lessThan">
      <formula>0</formula>
    </cfRule>
  </conditionalFormatting>
  <conditionalFormatting sqref="H517:H525">
    <cfRule type="cellIs" dxfId="1125" priority="633" stopIfTrue="1" operator="lessThan">
      <formula>0</formula>
    </cfRule>
  </conditionalFormatting>
  <conditionalFormatting sqref="H517:H525">
    <cfRule type="cellIs" dxfId="1124" priority="632" stopIfTrue="1" operator="lessThan">
      <formula>0</formula>
    </cfRule>
  </conditionalFormatting>
  <conditionalFormatting sqref="J517:J525">
    <cfRule type="cellIs" dxfId="1123" priority="631" stopIfTrue="1" operator="lessThan">
      <formula>0</formula>
    </cfRule>
  </conditionalFormatting>
  <conditionalFormatting sqref="J517:J525">
    <cfRule type="cellIs" dxfId="1122" priority="630" stopIfTrue="1" operator="lessThan">
      <formula>0</formula>
    </cfRule>
  </conditionalFormatting>
  <conditionalFormatting sqref="J517:J525">
    <cfRule type="cellIs" dxfId="1121" priority="629" stopIfTrue="1" operator="lessThan">
      <formula>0</formula>
    </cfRule>
  </conditionalFormatting>
  <conditionalFormatting sqref="L517:L525">
    <cfRule type="cellIs" dxfId="1120" priority="628" stopIfTrue="1" operator="lessThan">
      <formula>0</formula>
    </cfRule>
  </conditionalFormatting>
  <conditionalFormatting sqref="L517:L525">
    <cfRule type="cellIs" dxfId="1119" priority="627" stopIfTrue="1" operator="lessThan">
      <formula>0</formula>
    </cfRule>
  </conditionalFormatting>
  <conditionalFormatting sqref="L517:L525">
    <cfRule type="cellIs" dxfId="1118" priority="626" stopIfTrue="1" operator="lessThan">
      <formula>0</formula>
    </cfRule>
  </conditionalFormatting>
  <conditionalFormatting sqref="H527:H535">
    <cfRule type="cellIs" dxfId="1117" priority="625" stopIfTrue="1" operator="lessThan">
      <formula>0</formula>
    </cfRule>
  </conditionalFormatting>
  <conditionalFormatting sqref="H527:H535">
    <cfRule type="cellIs" dxfId="1116" priority="624" stopIfTrue="1" operator="lessThan">
      <formula>0</formula>
    </cfRule>
  </conditionalFormatting>
  <conditionalFormatting sqref="H527:H535">
    <cfRule type="cellIs" dxfId="1115" priority="623" stopIfTrue="1" operator="lessThan">
      <formula>0</formula>
    </cfRule>
  </conditionalFormatting>
  <conditionalFormatting sqref="J527:J535">
    <cfRule type="cellIs" dxfId="1114" priority="622" stopIfTrue="1" operator="lessThan">
      <formula>0</formula>
    </cfRule>
  </conditionalFormatting>
  <conditionalFormatting sqref="J527:J535">
    <cfRule type="cellIs" dxfId="1113" priority="621" stopIfTrue="1" operator="lessThan">
      <formula>0</formula>
    </cfRule>
  </conditionalFormatting>
  <conditionalFormatting sqref="J527:J535">
    <cfRule type="cellIs" dxfId="1112" priority="620" stopIfTrue="1" operator="lessThan">
      <formula>0</formula>
    </cfRule>
  </conditionalFormatting>
  <conditionalFormatting sqref="L527:L535">
    <cfRule type="cellIs" dxfId="1111" priority="619" stopIfTrue="1" operator="lessThan">
      <formula>0</formula>
    </cfRule>
  </conditionalFormatting>
  <conditionalFormatting sqref="L527:L535">
    <cfRule type="cellIs" dxfId="1110" priority="618" stopIfTrue="1" operator="lessThan">
      <formula>0</formula>
    </cfRule>
  </conditionalFormatting>
  <conditionalFormatting sqref="L527:L535">
    <cfRule type="cellIs" dxfId="1109" priority="617" stopIfTrue="1" operator="lessThan">
      <formula>0</formula>
    </cfRule>
  </conditionalFormatting>
  <conditionalFormatting sqref="H537:H545">
    <cfRule type="cellIs" dxfId="1108" priority="616" stopIfTrue="1" operator="lessThan">
      <formula>0</formula>
    </cfRule>
  </conditionalFormatting>
  <conditionalFormatting sqref="H537:H545">
    <cfRule type="cellIs" dxfId="1107" priority="615" stopIfTrue="1" operator="lessThan">
      <formula>0</formula>
    </cfRule>
  </conditionalFormatting>
  <conditionalFormatting sqref="H537:H545">
    <cfRule type="cellIs" dxfId="1106" priority="614" stopIfTrue="1" operator="lessThan">
      <formula>0</formula>
    </cfRule>
  </conditionalFormatting>
  <conditionalFormatting sqref="J537:J545">
    <cfRule type="cellIs" dxfId="1105" priority="613" stopIfTrue="1" operator="lessThan">
      <formula>0</formula>
    </cfRule>
  </conditionalFormatting>
  <conditionalFormatting sqref="J537:J545">
    <cfRule type="cellIs" dxfId="1104" priority="612" stopIfTrue="1" operator="lessThan">
      <formula>0</formula>
    </cfRule>
  </conditionalFormatting>
  <conditionalFormatting sqref="J537:J545">
    <cfRule type="cellIs" dxfId="1103" priority="611" stopIfTrue="1" operator="lessThan">
      <formula>0</formula>
    </cfRule>
  </conditionalFormatting>
  <conditionalFormatting sqref="L537:L545">
    <cfRule type="cellIs" dxfId="1102" priority="610" stopIfTrue="1" operator="lessThan">
      <formula>0</formula>
    </cfRule>
  </conditionalFormatting>
  <conditionalFormatting sqref="L537:L545">
    <cfRule type="cellIs" dxfId="1101" priority="609" stopIfTrue="1" operator="lessThan">
      <formula>0</formula>
    </cfRule>
  </conditionalFormatting>
  <conditionalFormatting sqref="L537:L545">
    <cfRule type="cellIs" dxfId="1100" priority="608" stopIfTrue="1" operator="lessThan">
      <formula>0</formula>
    </cfRule>
  </conditionalFormatting>
  <conditionalFormatting sqref="H547:H555">
    <cfRule type="cellIs" dxfId="1099" priority="607" stopIfTrue="1" operator="lessThan">
      <formula>0</formula>
    </cfRule>
  </conditionalFormatting>
  <conditionalFormatting sqref="H547:H555">
    <cfRule type="cellIs" dxfId="1098" priority="606" stopIfTrue="1" operator="lessThan">
      <formula>0</formula>
    </cfRule>
  </conditionalFormatting>
  <conditionalFormatting sqref="H547:H555">
    <cfRule type="cellIs" dxfId="1097" priority="605" stopIfTrue="1" operator="lessThan">
      <formula>0</formula>
    </cfRule>
  </conditionalFormatting>
  <conditionalFormatting sqref="J547:J555">
    <cfRule type="cellIs" dxfId="1096" priority="604" stopIfTrue="1" operator="lessThan">
      <formula>0</formula>
    </cfRule>
  </conditionalFormatting>
  <conditionalFormatting sqref="J547:J555">
    <cfRule type="cellIs" dxfId="1095" priority="603" stopIfTrue="1" operator="lessThan">
      <formula>0</formula>
    </cfRule>
  </conditionalFormatting>
  <conditionalFormatting sqref="J547:J555">
    <cfRule type="cellIs" dxfId="1094" priority="602" stopIfTrue="1" operator="lessThan">
      <formula>0</formula>
    </cfRule>
  </conditionalFormatting>
  <conditionalFormatting sqref="L547:L555">
    <cfRule type="cellIs" dxfId="1093" priority="601" stopIfTrue="1" operator="lessThan">
      <formula>0</formula>
    </cfRule>
  </conditionalFormatting>
  <conditionalFormatting sqref="L547:L555">
    <cfRule type="cellIs" dxfId="1092" priority="600" stopIfTrue="1" operator="lessThan">
      <formula>0</formula>
    </cfRule>
  </conditionalFormatting>
  <conditionalFormatting sqref="L547:L555">
    <cfRule type="cellIs" dxfId="1091" priority="599" stopIfTrue="1" operator="lessThan">
      <formula>0</formula>
    </cfRule>
  </conditionalFormatting>
  <conditionalFormatting sqref="H557:H565">
    <cfRule type="cellIs" dxfId="1090" priority="598" stopIfTrue="1" operator="lessThan">
      <formula>0</formula>
    </cfRule>
  </conditionalFormatting>
  <conditionalFormatting sqref="H557:H565">
    <cfRule type="cellIs" dxfId="1089" priority="597" stopIfTrue="1" operator="lessThan">
      <formula>0</formula>
    </cfRule>
  </conditionalFormatting>
  <conditionalFormatting sqref="H557:H565">
    <cfRule type="cellIs" dxfId="1088" priority="596" stopIfTrue="1" operator="lessThan">
      <formula>0</formula>
    </cfRule>
  </conditionalFormatting>
  <conditionalFormatting sqref="J557:J565">
    <cfRule type="cellIs" dxfId="1087" priority="595" stopIfTrue="1" operator="lessThan">
      <formula>0</formula>
    </cfRule>
  </conditionalFormatting>
  <conditionalFormatting sqref="J557:J565">
    <cfRule type="cellIs" dxfId="1086" priority="594" stopIfTrue="1" operator="lessThan">
      <formula>0</formula>
    </cfRule>
  </conditionalFormatting>
  <conditionalFormatting sqref="J557:J565">
    <cfRule type="cellIs" dxfId="1085" priority="593" stopIfTrue="1" operator="lessThan">
      <formula>0</formula>
    </cfRule>
  </conditionalFormatting>
  <conditionalFormatting sqref="L557:L565">
    <cfRule type="cellIs" dxfId="1084" priority="592" stopIfTrue="1" operator="lessThan">
      <formula>0</formula>
    </cfRule>
  </conditionalFormatting>
  <conditionalFormatting sqref="L557:L565">
    <cfRule type="cellIs" dxfId="1083" priority="591" stopIfTrue="1" operator="lessThan">
      <formula>0</formula>
    </cfRule>
  </conditionalFormatting>
  <conditionalFormatting sqref="L557:L565">
    <cfRule type="cellIs" dxfId="1082" priority="590" stopIfTrue="1" operator="lessThan">
      <formula>0</formula>
    </cfRule>
  </conditionalFormatting>
  <conditionalFormatting sqref="H567:H575">
    <cfRule type="cellIs" dxfId="1081" priority="589" stopIfTrue="1" operator="lessThan">
      <formula>0</formula>
    </cfRule>
  </conditionalFormatting>
  <conditionalFormatting sqref="H567:H575">
    <cfRule type="cellIs" dxfId="1080" priority="588" stopIfTrue="1" operator="lessThan">
      <formula>0</formula>
    </cfRule>
  </conditionalFormatting>
  <conditionalFormatting sqref="H567:H575">
    <cfRule type="cellIs" dxfId="1079" priority="587" stopIfTrue="1" operator="lessThan">
      <formula>0</formula>
    </cfRule>
  </conditionalFormatting>
  <conditionalFormatting sqref="J567:J575">
    <cfRule type="cellIs" dxfId="1078" priority="586" stopIfTrue="1" operator="lessThan">
      <formula>0</formula>
    </cfRule>
  </conditionalFormatting>
  <conditionalFormatting sqref="J567:J575">
    <cfRule type="cellIs" dxfId="1077" priority="585" stopIfTrue="1" operator="lessThan">
      <formula>0</formula>
    </cfRule>
  </conditionalFormatting>
  <conditionalFormatting sqref="J567:J575">
    <cfRule type="cellIs" dxfId="1076" priority="584" stopIfTrue="1" operator="lessThan">
      <formula>0</formula>
    </cfRule>
  </conditionalFormatting>
  <conditionalFormatting sqref="L567:L575">
    <cfRule type="cellIs" dxfId="1075" priority="583" stopIfTrue="1" operator="lessThan">
      <formula>0</formula>
    </cfRule>
  </conditionalFormatting>
  <conditionalFormatting sqref="L567:L575">
    <cfRule type="cellIs" dxfId="1074" priority="582" stopIfTrue="1" operator="lessThan">
      <formula>0</formula>
    </cfRule>
  </conditionalFormatting>
  <conditionalFormatting sqref="L567:L575">
    <cfRule type="cellIs" dxfId="1073" priority="581" stopIfTrue="1" operator="lessThan">
      <formula>0</formula>
    </cfRule>
  </conditionalFormatting>
  <conditionalFormatting sqref="H577:H585">
    <cfRule type="cellIs" dxfId="1072" priority="580" stopIfTrue="1" operator="lessThan">
      <formula>0</formula>
    </cfRule>
  </conditionalFormatting>
  <conditionalFormatting sqref="H577:H585">
    <cfRule type="cellIs" dxfId="1071" priority="579" stopIfTrue="1" operator="lessThan">
      <formula>0</formula>
    </cfRule>
  </conditionalFormatting>
  <conditionalFormatting sqref="H577:H585">
    <cfRule type="cellIs" dxfId="1070" priority="578" stopIfTrue="1" operator="lessThan">
      <formula>0</formula>
    </cfRule>
  </conditionalFormatting>
  <conditionalFormatting sqref="J577:J585">
    <cfRule type="cellIs" dxfId="1069" priority="577" stopIfTrue="1" operator="lessThan">
      <formula>0</formula>
    </cfRule>
  </conditionalFormatting>
  <conditionalFormatting sqref="J577:J585">
    <cfRule type="cellIs" dxfId="1068" priority="576" stopIfTrue="1" operator="lessThan">
      <formula>0</formula>
    </cfRule>
  </conditionalFormatting>
  <conditionalFormatting sqref="J577:J585">
    <cfRule type="cellIs" dxfId="1067" priority="575" stopIfTrue="1" operator="lessThan">
      <formula>0</formula>
    </cfRule>
  </conditionalFormatting>
  <conditionalFormatting sqref="L577:L585">
    <cfRule type="cellIs" dxfId="1066" priority="574" stopIfTrue="1" operator="lessThan">
      <formula>0</formula>
    </cfRule>
  </conditionalFormatting>
  <conditionalFormatting sqref="L577:L585">
    <cfRule type="cellIs" dxfId="1065" priority="573" stopIfTrue="1" operator="lessThan">
      <formula>0</formula>
    </cfRule>
  </conditionalFormatting>
  <conditionalFormatting sqref="L577:L585">
    <cfRule type="cellIs" dxfId="1064" priority="572" stopIfTrue="1" operator="lessThan">
      <formula>0</formula>
    </cfRule>
  </conditionalFormatting>
  <conditionalFormatting sqref="H587:H595">
    <cfRule type="cellIs" dxfId="1063" priority="571" stopIfTrue="1" operator="lessThan">
      <formula>0</formula>
    </cfRule>
  </conditionalFormatting>
  <conditionalFormatting sqref="H587:H595">
    <cfRule type="cellIs" dxfId="1062" priority="570" stopIfTrue="1" operator="lessThan">
      <formula>0</formula>
    </cfRule>
  </conditionalFormatting>
  <conditionalFormatting sqref="H587:H595">
    <cfRule type="cellIs" dxfId="1061" priority="569" stopIfTrue="1" operator="lessThan">
      <formula>0</formula>
    </cfRule>
  </conditionalFormatting>
  <conditionalFormatting sqref="J587:J595">
    <cfRule type="cellIs" dxfId="1060" priority="568" stopIfTrue="1" operator="lessThan">
      <formula>0</formula>
    </cfRule>
  </conditionalFormatting>
  <conditionalFormatting sqref="J587:J595">
    <cfRule type="cellIs" dxfId="1059" priority="567" stopIfTrue="1" operator="lessThan">
      <formula>0</formula>
    </cfRule>
  </conditionalFormatting>
  <conditionalFormatting sqref="J587:J595">
    <cfRule type="cellIs" dxfId="1058" priority="566" stopIfTrue="1" operator="lessThan">
      <formula>0</formula>
    </cfRule>
  </conditionalFormatting>
  <conditionalFormatting sqref="L587:L595">
    <cfRule type="cellIs" dxfId="1057" priority="565" stopIfTrue="1" operator="lessThan">
      <formula>0</formula>
    </cfRule>
  </conditionalFormatting>
  <conditionalFormatting sqref="L587:L595">
    <cfRule type="cellIs" dxfId="1056" priority="564" stopIfTrue="1" operator="lessThan">
      <formula>0</formula>
    </cfRule>
  </conditionalFormatting>
  <conditionalFormatting sqref="L587:L595">
    <cfRule type="cellIs" dxfId="1055" priority="563" stopIfTrue="1" operator="lessThan">
      <formula>0</formula>
    </cfRule>
  </conditionalFormatting>
  <conditionalFormatting sqref="H597:H605">
    <cfRule type="cellIs" dxfId="1054" priority="562" stopIfTrue="1" operator="lessThan">
      <formula>0</formula>
    </cfRule>
  </conditionalFormatting>
  <conditionalFormatting sqref="H597:H605">
    <cfRule type="cellIs" dxfId="1053" priority="561" stopIfTrue="1" operator="lessThan">
      <formula>0</formula>
    </cfRule>
  </conditionalFormatting>
  <conditionalFormatting sqref="H597:H605">
    <cfRule type="cellIs" dxfId="1052" priority="560" stopIfTrue="1" operator="lessThan">
      <formula>0</formula>
    </cfRule>
  </conditionalFormatting>
  <conditionalFormatting sqref="J597:J605">
    <cfRule type="cellIs" dxfId="1051" priority="559" stopIfTrue="1" operator="lessThan">
      <formula>0</formula>
    </cfRule>
  </conditionalFormatting>
  <conditionalFormatting sqref="J597:J605">
    <cfRule type="cellIs" dxfId="1050" priority="558" stopIfTrue="1" operator="lessThan">
      <formula>0</formula>
    </cfRule>
  </conditionalFormatting>
  <conditionalFormatting sqref="J597:J605">
    <cfRule type="cellIs" dxfId="1049" priority="557" stopIfTrue="1" operator="lessThan">
      <formula>0</formula>
    </cfRule>
  </conditionalFormatting>
  <conditionalFormatting sqref="L597:L605">
    <cfRule type="cellIs" dxfId="1048" priority="556" stopIfTrue="1" operator="lessThan">
      <formula>0</formula>
    </cfRule>
  </conditionalFormatting>
  <conditionalFormatting sqref="L597:L605">
    <cfRule type="cellIs" dxfId="1047" priority="555" stopIfTrue="1" operator="lessThan">
      <formula>0</formula>
    </cfRule>
  </conditionalFormatting>
  <conditionalFormatting sqref="L597:L605">
    <cfRule type="cellIs" dxfId="1046" priority="554" stopIfTrue="1" operator="lessThan">
      <formula>0</formula>
    </cfRule>
  </conditionalFormatting>
  <conditionalFormatting sqref="H607:H615">
    <cfRule type="cellIs" dxfId="1045" priority="553" stopIfTrue="1" operator="lessThan">
      <formula>0</formula>
    </cfRule>
  </conditionalFormatting>
  <conditionalFormatting sqref="H607:H615">
    <cfRule type="cellIs" dxfId="1044" priority="552" stopIfTrue="1" operator="lessThan">
      <formula>0</formula>
    </cfRule>
  </conditionalFormatting>
  <conditionalFormatting sqref="H607:H615">
    <cfRule type="cellIs" dxfId="1043" priority="551" stopIfTrue="1" operator="lessThan">
      <formula>0</formula>
    </cfRule>
  </conditionalFormatting>
  <conditionalFormatting sqref="J607:J615">
    <cfRule type="cellIs" dxfId="1042" priority="550" stopIfTrue="1" operator="lessThan">
      <formula>0</formula>
    </cfRule>
  </conditionalFormatting>
  <conditionalFormatting sqref="J607:J615">
    <cfRule type="cellIs" dxfId="1041" priority="549" stopIfTrue="1" operator="lessThan">
      <formula>0</formula>
    </cfRule>
  </conditionalFormatting>
  <conditionalFormatting sqref="J607:J615">
    <cfRule type="cellIs" dxfId="1040" priority="548" stopIfTrue="1" operator="lessThan">
      <formula>0</formula>
    </cfRule>
  </conditionalFormatting>
  <conditionalFormatting sqref="L607:L615">
    <cfRule type="cellIs" dxfId="1039" priority="547" stopIfTrue="1" operator="lessThan">
      <formula>0</formula>
    </cfRule>
  </conditionalFormatting>
  <conditionalFormatting sqref="L607:L615">
    <cfRule type="cellIs" dxfId="1038" priority="546" stopIfTrue="1" operator="lessThan">
      <formula>0</formula>
    </cfRule>
  </conditionalFormatting>
  <conditionalFormatting sqref="L607:L615">
    <cfRule type="cellIs" dxfId="1037" priority="545" stopIfTrue="1" operator="lessThan">
      <formula>0</formula>
    </cfRule>
  </conditionalFormatting>
  <conditionalFormatting sqref="H617:H625">
    <cfRule type="cellIs" dxfId="1036" priority="544" stopIfTrue="1" operator="lessThan">
      <formula>0</formula>
    </cfRule>
  </conditionalFormatting>
  <conditionalFormatting sqref="H617:H625">
    <cfRule type="cellIs" dxfId="1035" priority="543" stopIfTrue="1" operator="lessThan">
      <formula>0</formula>
    </cfRule>
  </conditionalFormatting>
  <conditionalFormatting sqref="H617:H625">
    <cfRule type="cellIs" dxfId="1034" priority="542" stopIfTrue="1" operator="lessThan">
      <formula>0</formula>
    </cfRule>
  </conditionalFormatting>
  <conditionalFormatting sqref="J617:J625">
    <cfRule type="cellIs" dxfId="1033" priority="541" stopIfTrue="1" operator="lessThan">
      <formula>0</formula>
    </cfRule>
  </conditionalFormatting>
  <conditionalFormatting sqref="J617:J625">
    <cfRule type="cellIs" dxfId="1032" priority="540" stopIfTrue="1" operator="lessThan">
      <formula>0</formula>
    </cfRule>
  </conditionalFormatting>
  <conditionalFormatting sqref="J617:J625">
    <cfRule type="cellIs" dxfId="1031" priority="539" stopIfTrue="1" operator="lessThan">
      <formula>0</formula>
    </cfRule>
  </conditionalFormatting>
  <conditionalFormatting sqref="L617:L625">
    <cfRule type="cellIs" dxfId="1030" priority="538" stopIfTrue="1" operator="lessThan">
      <formula>0</formula>
    </cfRule>
  </conditionalFormatting>
  <conditionalFormatting sqref="L617:L625">
    <cfRule type="cellIs" dxfId="1029" priority="537" stopIfTrue="1" operator="lessThan">
      <formula>0</formula>
    </cfRule>
  </conditionalFormatting>
  <conditionalFormatting sqref="L617:L625">
    <cfRule type="cellIs" dxfId="1028" priority="536" stopIfTrue="1" operator="lessThan">
      <formula>0</formula>
    </cfRule>
  </conditionalFormatting>
  <conditionalFormatting sqref="H627:H635">
    <cfRule type="cellIs" dxfId="1027" priority="535" stopIfTrue="1" operator="lessThan">
      <formula>0</formula>
    </cfRule>
  </conditionalFormatting>
  <conditionalFormatting sqref="H627:H635">
    <cfRule type="cellIs" dxfId="1026" priority="534" stopIfTrue="1" operator="lessThan">
      <formula>0</formula>
    </cfRule>
  </conditionalFormatting>
  <conditionalFormatting sqref="H627:H635">
    <cfRule type="cellIs" dxfId="1025" priority="533" stopIfTrue="1" operator="lessThan">
      <formula>0</formula>
    </cfRule>
  </conditionalFormatting>
  <conditionalFormatting sqref="J627:J635">
    <cfRule type="cellIs" dxfId="1024" priority="532" stopIfTrue="1" operator="lessThan">
      <formula>0</formula>
    </cfRule>
  </conditionalFormatting>
  <conditionalFormatting sqref="J627:J635">
    <cfRule type="cellIs" dxfId="1023" priority="531" stopIfTrue="1" operator="lessThan">
      <formula>0</formula>
    </cfRule>
  </conditionalFormatting>
  <conditionalFormatting sqref="J627:J635">
    <cfRule type="cellIs" dxfId="1022" priority="530" stopIfTrue="1" operator="lessThan">
      <formula>0</formula>
    </cfRule>
  </conditionalFormatting>
  <conditionalFormatting sqref="L627:L635">
    <cfRule type="cellIs" dxfId="1021" priority="529" stopIfTrue="1" operator="lessThan">
      <formula>0</formula>
    </cfRule>
  </conditionalFormatting>
  <conditionalFormatting sqref="L627:L635">
    <cfRule type="cellIs" dxfId="1020" priority="528" stopIfTrue="1" operator="lessThan">
      <formula>0</formula>
    </cfRule>
  </conditionalFormatting>
  <conditionalFormatting sqref="L627:L635">
    <cfRule type="cellIs" dxfId="1019" priority="527" stopIfTrue="1" operator="lessThan">
      <formula>0</formula>
    </cfRule>
  </conditionalFormatting>
  <conditionalFormatting sqref="H637:H645">
    <cfRule type="cellIs" dxfId="1018" priority="526" stopIfTrue="1" operator="lessThan">
      <formula>0</formula>
    </cfRule>
  </conditionalFormatting>
  <conditionalFormatting sqref="H637:H645">
    <cfRule type="cellIs" dxfId="1017" priority="525" stopIfTrue="1" operator="lessThan">
      <formula>0</formula>
    </cfRule>
  </conditionalFormatting>
  <conditionalFormatting sqref="H637:H645">
    <cfRule type="cellIs" dxfId="1016" priority="524" stopIfTrue="1" operator="lessThan">
      <formula>0</formula>
    </cfRule>
  </conditionalFormatting>
  <conditionalFormatting sqref="J637:J645">
    <cfRule type="cellIs" dxfId="1015" priority="523" stopIfTrue="1" operator="lessThan">
      <formula>0</formula>
    </cfRule>
  </conditionalFormatting>
  <conditionalFormatting sqref="J637:J645">
    <cfRule type="cellIs" dxfId="1014" priority="522" stopIfTrue="1" operator="lessThan">
      <formula>0</formula>
    </cfRule>
  </conditionalFormatting>
  <conditionalFormatting sqref="J637:J645">
    <cfRule type="cellIs" dxfId="1013" priority="521" stopIfTrue="1" operator="lessThan">
      <formula>0</formula>
    </cfRule>
  </conditionalFormatting>
  <conditionalFormatting sqref="L637:L645">
    <cfRule type="cellIs" dxfId="1012" priority="520" stopIfTrue="1" operator="lessThan">
      <formula>0</formula>
    </cfRule>
  </conditionalFormatting>
  <conditionalFormatting sqref="L637:L645">
    <cfRule type="cellIs" dxfId="1011" priority="519" stopIfTrue="1" operator="lessThan">
      <formula>0</formula>
    </cfRule>
  </conditionalFormatting>
  <conditionalFormatting sqref="L637:L645">
    <cfRule type="cellIs" dxfId="1010" priority="518" stopIfTrue="1" operator="lessThan">
      <formula>0</formula>
    </cfRule>
  </conditionalFormatting>
  <conditionalFormatting sqref="H647:H655">
    <cfRule type="cellIs" dxfId="1009" priority="517" stopIfTrue="1" operator="lessThan">
      <formula>0</formula>
    </cfRule>
  </conditionalFormatting>
  <conditionalFormatting sqref="H647:H655">
    <cfRule type="cellIs" dxfId="1008" priority="516" stopIfTrue="1" operator="lessThan">
      <formula>0</formula>
    </cfRule>
  </conditionalFormatting>
  <conditionalFormatting sqref="H647:H655">
    <cfRule type="cellIs" dxfId="1007" priority="515" stopIfTrue="1" operator="lessThan">
      <formula>0</formula>
    </cfRule>
  </conditionalFormatting>
  <conditionalFormatting sqref="J647:J655">
    <cfRule type="cellIs" dxfId="1006" priority="514" stopIfTrue="1" operator="lessThan">
      <formula>0</formula>
    </cfRule>
  </conditionalFormatting>
  <conditionalFormatting sqref="J647:J655">
    <cfRule type="cellIs" dxfId="1005" priority="513" stopIfTrue="1" operator="lessThan">
      <formula>0</formula>
    </cfRule>
  </conditionalFormatting>
  <conditionalFormatting sqref="J647:J655">
    <cfRule type="cellIs" dxfId="1004" priority="512" stopIfTrue="1" operator="lessThan">
      <formula>0</formula>
    </cfRule>
  </conditionalFormatting>
  <conditionalFormatting sqref="L647:L655">
    <cfRule type="cellIs" dxfId="1003" priority="511" stopIfTrue="1" operator="lessThan">
      <formula>0</formula>
    </cfRule>
  </conditionalFormatting>
  <conditionalFormatting sqref="L647:L655">
    <cfRule type="cellIs" dxfId="1002" priority="510" stopIfTrue="1" operator="lessThan">
      <formula>0</formula>
    </cfRule>
  </conditionalFormatting>
  <conditionalFormatting sqref="L647:L655">
    <cfRule type="cellIs" dxfId="1001" priority="509" stopIfTrue="1" operator="lessThan">
      <formula>0</formula>
    </cfRule>
  </conditionalFormatting>
  <conditionalFormatting sqref="H657:H665">
    <cfRule type="cellIs" dxfId="1000" priority="508" stopIfTrue="1" operator="lessThan">
      <formula>0</formula>
    </cfRule>
  </conditionalFormatting>
  <conditionalFormatting sqref="H657:H665">
    <cfRule type="cellIs" dxfId="999" priority="507" stopIfTrue="1" operator="lessThan">
      <formula>0</formula>
    </cfRule>
  </conditionalFormatting>
  <conditionalFormatting sqref="H657:H665">
    <cfRule type="cellIs" dxfId="998" priority="506" stopIfTrue="1" operator="lessThan">
      <formula>0</formula>
    </cfRule>
  </conditionalFormatting>
  <conditionalFormatting sqref="J657:J665">
    <cfRule type="cellIs" dxfId="997" priority="505" stopIfTrue="1" operator="lessThan">
      <formula>0</formula>
    </cfRule>
  </conditionalFormatting>
  <conditionalFormatting sqref="J657:J665">
    <cfRule type="cellIs" dxfId="996" priority="504" stopIfTrue="1" operator="lessThan">
      <formula>0</formula>
    </cfRule>
  </conditionalFormatting>
  <conditionalFormatting sqref="J657:J665">
    <cfRule type="cellIs" dxfId="995" priority="503" stopIfTrue="1" operator="lessThan">
      <formula>0</formula>
    </cfRule>
  </conditionalFormatting>
  <conditionalFormatting sqref="L657:L665">
    <cfRule type="cellIs" dxfId="994" priority="502" stopIfTrue="1" operator="lessThan">
      <formula>0</formula>
    </cfRule>
  </conditionalFormatting>
  <conditionalFormatting sqref="L657:L665">
    <cfRule type="cellIs" dxfId="993" priority="501" stopIfTrue="1" operator="lessThan">
      <formula>0</formula>
    </cfRule>
  </conditionalFormatting>
  <conditionalFormatting sqref="L657:L665">
    <cfRule type="cellIs" dxfId="992" priority="500" stopIfTrue="1" operator="lessThan">
      <formula>0</formula>
    </cfRule>
  </conditionalFormatting>
  <conditionalFormatting sqref="H667:H675">
    <cfRule type="cellIs" dxfId="991" priority="499" stopIfTrue="1" operator="lessThan">
      <formula>0</formula>
    </cfRule>
  </conditionalFormatting>
  <conditionalFormatting sqref="H667:H675">
    <cfRule type="cellIs" dxfId="990" priority="498" stopIfTrue="1" operator="lessThan">
      <formula>0</formula>
    </cfRule>
  </conditionalFormatting>
  <conditionalFormatting sqref="H667:H675">
    <cfRule type="cellIs" dxfId="989" priority="497" stopIfTrue="1" operator="lessThan">
      <formula>0</formula>
    </cfRule>
  </conditionalFormatting>
  <conditionalFormatting sqref="J667:J675">
    <cfRule type="cellIs" dxfId="988" priority="496" stopIfTrue="1" operator="lessThan">
      <formula>0</formula>
    </cfRule>
  </conditionalFormatting>
  <conditionalFormatting sqref="J667:J675">
    <cfRule type="cellIs" dxfId="987" priority="495" stopIfTrue="1" operator="lessThan">
      <formula>0</formula>
    </cfRule>
  </conditionalFormatting>
  <conditionalFormatting sqref="J667:J675">
    <cfRule type="cellIs" dxfId="986" priority="494" stopIfTrue="1" operator="lessThan">
      <formula>0</formula>
    </cfRule>
  </conditionalFormatting>
  <conditionalFormatting sqref="L667:L675">
    <cfRule type="cellIs" dxfId="985" priority="493" stopIfTrue="1" operator="lessThan">
      <formula>0</formula>
    </cfRule>
  </conditionalFormatting>
  <conditionalFormatting sqref="L667:L675">
    <cfRule type="cellIs" dxfId="984" priority="492" stopIfTrue="1" operator="lessThan">
      <formula>0</formula>
    </cfRule>
  </conditionalFormatting>
  <conditionalFormatting sqref="L667:L675">
    <cfRule type="cellIs" dxfId="983" priority="491" stopIfTrue="1" operator="lessThan">
      <formula>0</formula>
    </cfRule>
  </conditionalFormatting>
  <conditionalFormatting sqref="H677:H685">
    <cfRule type="cellIs" dxfId="982" priority="490" stopIfTrue="1" operator="lessThan">
      <formula>0</formula>
    </cfRule>
  </conditionalFormatting>
  <conditionalFormatting sqref="H677:H685">
    <cfRule type="cellIs" dxfId="981" priority="489" stopIfTrue="1" operator="lessThan">
      <formula>0</formula>
    </cfRule>
  </conditionalFormatting>
  <conditionalFormatting sqref="H677:H685">
    <cfRule type="cellIs" dxfId="980" priority="488" stopIfTrue="1" operator="lessThan">
      <formula>0</formula>
    </cfRule>
  </conditionalFormatting>
  <conditionalFormatting sqref="J677:J685">
    <cfRule type="cellIs" dxfId="979" priority="487" stopIfTrue="1" operator="lessThan">
      <formula>0</formula>
    </cfRule>
  </conditionalFormatting>
  <conditionalFormatting sqref="J677:J685">
    <cfRule type="cellIs" dxfId="978" priority="486" stopIfTrue="1" operator="lessThan">
      <formula>0</formula>
    </cfRule>
  </conditionalFormatting>
  <conditionalFormatting sqref="J677:J685">
    <cfRule type="cellIs" dxfId="977" priority="485" stopIfTrue="1" operator="lessThan">
      <formula>0</formula>
    </cfRule>
  </conditionalFormatting>
  <conditionalFormatting sqref="L677:L685">
    <cfRule type="cellIs" dxfId="976" priority="484" stopIfTrue="1" operator="lessThan">
      <formula>0</formula>
    </cfRule>
  </conditionalFormatting>
  <conditionalFormatting sqref="L677:L685">
    <cfRule type="cellIs" dxfId="975" priority="483" stopIfTrue="1" operator="lessThan">
      <formula>0</formula>
    </cfRule>
  </conditionalFormatting>
  <conditionalFormatting sqref="L677:L685">
    <cfRule type="cellIs" dxfId="974" priority="482" stopIfTrue="1" operator="lessThan">
      <formula>0</formula>
    </cfRule>
  </conditionalFormatting>
  <conditionalFormatting sqref="H687:H695">
    <cfRule type="cellIs" dxfId="973" priority="481" stopIfTrue="1" operator="lessThan">
      <formula>0</formula>
    </cfRule>
  </conditionalFormatting>
  <conditionalFormatting sqref="H687:H695">
    <cfRule type="cellIs" dxfId="972" priority="480" stopIfTrue="1" operator="lessThan">
      <formula>0</formula>
    </cfRule>
  </conditionalFormatting>
  <conditionalFormatting sqref="H687:H695">
    <cfRule type="cellIs" dxfId="971" priority="479" stopIfTrue="1" operator="lessThan">
      <formula>0</formula>
    </cfRule>
  </conditionalFormatting>
  <conditionalFormatting sqref="J687:J695">
    <cfRule type="cellIs" dxfId="970" priority="478" stopIfTrue="1" operator="lessThan">
      <formula>0</formula>
    </cfRule>
  </conditionalFormatting>
  <conditionalFormatting sqref="J687:J695">
    <cfRule type="cellIs" dxfId="969" priority="477" stopIfTrue="1" operator="lessThan">
      <formula>0</formula>
    </cfRule>
  </conditionalFormatting>
  <conditionalFormatting sqref="J687:J695">
    <cfRule type="cellIs" dxfId="968" priority="476" stopIfTrue="1" operator="lessThan">
      <formula>0</formula>
    </cfRule>
  </conditionalFormatting>
  <conditionalFormatting sqref="L687:L695">
    <cfRule type="cellIs" dxfId="967" priority="475" stopIfTrue="1" operator="lessThan">
      <formula>0</formula>
    </cfRule>
  </conditionalFormatting>
  <conditionalFormatting sqref="L687:L695">
    <cfRule type="cellIs" dxfId="966" priority="474" stopIfTrue="1" operator="lessThan">
      <formula>0</formula>
    </cfRule>
  </conditionalFormatting>
  <conditionalFormatting sqref="L687:L695">
    <cfRule type="cellIs" dxfId="965" priority="473" stopIfTrue="1" operator="lessThan">
      <formula>0</formula>
    </cfRule>
  </conditionalFormatting>
  <conditionalFormatting sqref="H697:H705">
    <cfRule type="cellIs" dxfId="964" priority="472" stopIfTrue="1" operator="lessThan">
      <formula>0</formula>
    </cfRule>
  </conditionalFormatting>
  <conditionalFormatting sqref="H697:H705">
    <cfRule type="cellIs" dxfId="963" priority="471" stopIfTrue="1" operator="lessThan">
      <formula>0</formula>
    </cfRule>
  </conditionalFormatting>
  <conditionalFormatting sqref="H697:H705">
    <cfRule type="cellIs" dxfId="962" priority="470" stopIfTrue="1" operator="lessThan">
      <formula>0</formula>
    </cfRule>
  </conditionalFormatting>
  <conditionalFormatting sqref="J697:J705">
    <cfRule type="cellIs" dxfId="961" priority="469" stopIfTrue="1" operator="lessThan">
      <formula>0</formula>
    </cfRule>
  </conditionalFormatting>
  <conditionalFormatting sqref="J697:J705">
    <cfRule type="cellIs" dxfId="960" priority="468" stopIfTrue="1" operator="lessThan">
      <formula>0</formula>
    </cfRule>
  </conditionalFormatting>
  <conditionalFormatting sqref="J697:J705">
    <cfRule type="cellIs" dxfId="959" priority="467" stopIfTrue="1" operator="lessThan">
      <formula>0</formula>
    </cfRule>
  </conditionalFormatting>
  <conditionalFormatting sqref="L697:L705">
    <cfRule type="cellIs" dxfId="958" priority="466" stopIfTrue="1" operator="lessThan">
      <formula>0</formula>
    </cfRule>
  </conditionalFormatting>
  <conditionalFormatting sqref="L697:L705">
    <cfRule type="cellIs" dxfId="957" priority="465" stopIfTrue="1" operator="lessThan">
      <formula>0</formula>
    </cfRule>
  </conditionalFormatting>
  <conditionalFormatting sqref="L697:L705">
    <cfRule type="cellIs" dxfId="956" priority="464" stopIfTrue="1" operator="lessThan">
      <formula>0</formula>
    </cfRule>
  </conditionalFormatting>
  <conditionalFormatting sqref="H707:H715">
    <cfRule type="cellIs" dxfId="955" priority="463" stopIfTrue="1" operator="lessThan">
      <formula>0</formula>
    </cfRule>
  </conditionalFormatting>
  <conditionalFormatting sqref="H707:H715">
    <cfRule type="cellIs" dxfId="954" priority="462" stopIfTrue="1" operator="lessThan">
      <formula>0</formula>
    </cfRule>
  </conditionalFormatting>
  <conditionalFormatting sqref="H707:H715">
    <cfRule type="cellIs" dxfId="953" priority="461" stopIfTrue="1" operator="lessThan">
      <formula>0</formula>
    </cfRule>
  </conditionalFormatting>
  <conditionalFormatting sqref="J707:J715">
    <cfRule type="cellIs" dxfId="952" priority="460" stopIfTrue="1" operator="lessThan">
      <formula>0</formula>
    </cfRule>
  </conditionalFormatting>
  <conditionalFormatting sqref="J707:J715">
    <cfRule type="cellIs" dxfId="951" priority="459" stopIfTrue="1" operator="lessThan">
      <formula>0</formula>
    </cfRule>
  </conditionalFormatting>
  <conditionalFormatting sqref="J707:J715">
    <cfRule type="cellIs" dxfId="950" priority="458" stopIfTrue="1" operator="lessThan">
      <formula>0</formula>
    </cfRule>
  </conditionalFormatting>
  <conditionalFormatting sqref="L707:L715">
    <cfRule type="cellIs" dxfId="949" priority="457" stopIfTrue="1" operator="lessThan">
      <formula>0</formula>
    </cfRule>
  </conditionalFormatting>
  <conditionalFormatting sqref="L707:L715">
    <cfRule type="cellIs" dxfId="948" priority="456" stopIfTrue="1" operator="lessThan">
      <formula>0</formula>
    </cfRule>
  </conditionalFormatting>
  <conditionalFormatting sqref="L707:L715">
    <cfRule type="cellIs" dxfId="947" priority="455" stopIfTrue="1" operator="lessThan">
      <formula>0</formula>
    </cfRule>
  </conditionalFormatting>
  <conditionalFormatting sqref="H717:H725">
    <cfRule type="cellIs" dxfId="946" priority="454" stopIfTrue="1" operator="lessThan">
      <formula>0</formula>
    </cfRule>
  </conditionalFormatting>
  <conditionalFormatting sqref="H717:H725">
    <cfRule type="cellIs" dxfId="945" priority="453" stopIfTrue="1" operator="lessThan">
      <formula>0</formula>
    </cfRule>
  </conditionalFormatting>
  <conditionalFormatting sqref="H717:H725">
    <cfRule type="cellIs" dxfId="944" priority="452" stopIfTrue="1" operator="lessThan">
      <formula>0</formula>
    </cfRule>
  </conditionalFormatting>
  <conditionalFormatting sqref="J717:J725">
    <cfRule type="cellIs" dxfId="943" priority="451" stopIfTrue="1" operator="lessThan">
      <formula>0</formula>
    </cfRule>
  </conditionalFormatting>
  <conditionalFormatting sqref="J717:J725">
    <cfRule type="cellIs" dxfId="942" priority="450" stopIfTrue="1" operator="lessThan">
      <formula>0</formula>
    </cfRule>
  </conditionalFormatting>
  <conditionalFormatting sqref="J717:J725">
    <cfRule type="cellIs" dxfId="941" priority="449" stopIfTrue="1" operator="lessThan">
      <formula>0</formula>
    </cfRule>
  </conditionalFormatting>
  <conditionalFormatting sqref="L717:L725">
    <cfRule type="cellIs" dxfId="940" priority="448" stopIfTrue="1" operator="lessThan">
      <formula>0</formula>
    </cfRule>
  </conditionalFormatting>
  <conditionalFormatting sqref="L717:L725">
    <cfRule type="cellIs" dxfId="939" priority="447" stopIfTrue="1" operator="lessThan">
      <formula>0</formula>
    </cfRule>
  </conditionalFormatting>
  <conditionalFormatting sqref="L717:L725">
    <cfRule type="cellIs" dxfId="938" priority="446" stopIfTrue="1" operator="lessThan">
      <formula>0</formula>
    </cfRule>
  </conditionalFormatting>
  <conditionalFormatting sqref="H727:H735">
    <cfRule type="cellIs" dxfId="937" priority="445" stopIfTrue="1" operator="lessThan">
      <formula>0</formula>
    </cfRule>
  </conditionalFormatting>
  <conditionalFormatting sqref="H727:H735">
    <cfRule type="cellIs" dxfId="936" priority="444" stopIfTrue="1" operator="lessThan">
      <formula>0</formula>
    </cfRule>
  </conditionalFormatting>
  <conditionalFormatting sqref="H727:H735">
    <cfRule type="cellIs" dxfId="935" priority="443" stopIfTrue="1" operator="lessThan">
      <formula>0</formula>
    </cfRule>
  </conditionalFormatting>
  <conditionalFormatting sqref="J727:J735">
    <cfRule type="cellIs" dxfId="934" priority="442" stopIfTrue="1" operator="lessThan">
      <formula>0</formula>
    </cfRule>
  </conditionalFormatting>
  <conditionalFormatting sqref="J727:J735">
    <cfRule type="cellIs" dxfId="933" priority="441" stopIfTrue="1" operator="lessThan">
      <formula>0</formula>
    </cfRule>
  </conditionalFormatting>
  <conditionalFormatting sqref="J727:J735">
    <cfRule type="cellIs" dxfId="932" priority="440" stopIfTrue="1" operator="lessThan">
      <formula>0</formula>
    </cfRule>
  </conditionalFormatting>
  <conditionalFormatting sqref="L727:L735">
    <cfRule type="cellIs" dxfId="931" priority="439" stopIfTrue="1" operator="lessThan">
      <formula>0</formula>
    </cfRule>
  </conditionalFormatting>
  <conditionalFormatting sqref="L727:L735">
    <cfRule type="cellIs" dxfId="930" priority="438" stopIfTrue="1" operator="lessThan">
      <formula>0</formula>
    </cfRule>
  </conditionalFormatting>
  <conditionalFormatting sqref="L727:L735">
    <cfRule type="cellIs" dxfId="929" priority="437" stopIfTrue="1" operator="lessThan">
      <formula>0</formula>
    </cfRule>
  </conditionalFormatting>
  <conditionalFormatting sqref="H737:H745">
    <cfRule type="cellIs" dxfId="928" priority="436" stopIfTrue="1" operator="lessThan">
      <formula>0</formula>
    </cfRule>
  </conditionalFormatting>
  <conditionalFormatting sqref="H737:H745">
    <cfRule type="cellIs" dxfId="927" priority="435" stopIfTrue="1" operator="lessThan">
      <formula>0</formula>
    </cfRule>
  </conditionalFormatting>
  <conditionalFormatting sqref="H737:H745">
    <cfRule type="cellIs" dxfId="926" priority="434" stopIfTrue="1" operator="lessThan">
      <formula>0</formula>
    </cfRule>
  </conditionalFormatting>
  <conditionalFormatting sqref="J737:J745">
    <cfRule type="cellIs" dxfId="925" priority="433" stopIfTrue="1" operator="lessThan">
      <formula>0</formula>
    </cfRule>
  </conditionalFormatting>
  <conditionalFormatting sqref="J737:J745">
    <cfRule type="cellIs" dxfId="924" priority="432" stopIfTrue="1" operator="lessThan">
      <formula>0</formula>
    </cfRule>
  </conditionalFormatting>
  <conditionalFormatting sqref="J737:J745">
    <cfRule type="cellIs" dxfId="923" priority="431" stopIfTrue="1" operator="lessThan">
      <formula>0</formula>
    </cfRule>
  </conditionalFormatting>
  <conditionalFormatting sqref="L737:L745">
    <cfRule type="cellIs" dxfId="922" priority="430" stopIfTrue="1" operator="lessThan">
      <formula>0</formula>
    </cfRule>
  </conditionalFormatting>
  <conditionalFormatting sqref="L737:L745">
    <cfRule type="cellIs" dxfId="921" priority="429" stopIfTrue="1" operator="lessThan">
      <formula>0</formula>
    </cfRule>
  </conditionalFormatting>
  <conditionalFormatting sqref="L737:L745">
    <cfRule type="cellIs" dxfId="920" priority="428" stopIfTrue="1" operator="lessThan">
      <formula>0</formula>
    </cfRule>
  </conditionalFormatting>
  <conditionalFormatting sqref="H747:H755">
    <cfRule type="cellIs" dxfId="919" priority="427" stopIfTrue="1" operator="lessThan">
      <formula>0</formula>
    </cfRule>
  </conditionalFormatting>
  <conditionalFormatting sqref="H747:H755">
    <cfRule type="cellIs" dxfId="918" priority="426" stopIfTrue="1" operator="lessThan">
      <formula>0</formula>
    </cfRule>
  </conditionalFormatting>
  <conditionalFormatting sqref="H747:H755">
    <cfRule type="cellIs" dxfId="917" priority="425" stopIfTrue="1" operator="lessThan">
      <formula>0</formula>
    </cfRule>
  </conditionalFormatting>
  <conditionalFormatting sqref="J747:J755">
    <cfRule type="cellIs" dxfId="916" priority="424" stopIfTrue="1" operator="lessThan">
      <formula>0</formula>
    </cfRule>
  </conditionalFormatting>
  <conditionalFormatting sqref="J747:J755">
    <cfRule type="cellIs" dxfId="915" priority="423" stopIfTrue="1" operator="lessThan">
      <formula>0</formula>
    </cfRule>
  </conditionalFormatting>
  <conditionalFormatting sqref="J747:J755">
    <cfRule type="cellIs" dxfId="914" priority="422" stopIfTrue="1" operator="lessThan">
      <formula>0</formula>
    </cfRule>
  </conditionalFormatting>
  <conditionalFormatting sqref="L747:L755">
    <cfRule type="cellIs" dxfId="913" priority="421" stopIfTrue="1" operator="lessThan">
      <formula>0</formula>
    </cfRule>
  </conditionalFormatting>
  <conditionalFormatting sqref="L747:L755">
    <cfRule type="cellIs" dxfId="912" priority="420" stopIfTrue="1" operator="lessThan">
      <formula>0</formula>
    </cfRule>
  </conditionalFormatting>
  <conditionalFormatting sqref="L747:L755">
    <cfRule type="cellIs" dxfId="911" priority="419" stopIfTrue="1" operator="lessThan">
      <formula>0</formula>
    </cfRule>
  </conditionalFormatting>
  <conditionalFormatting sqref="H757:H765">
    <cfRule type="cellIs" dxfId="910" priority="418" stopIfTrue="1" operator="lessThan">
      <formula>0</formula>
    </cfRule>
  </conditionalFormatting>
  <conditionalFormatting sqref="H757:H765">
    <cfRule type="cellIs" dxfId="909" priority="417" stopIfTrue="1" operator="lessThan">
      <formula>0</formula>
    </cfRule>
  </conditionalFormatting>
  <conditionalFormatting sqref="H757:H765">
    <cfRule type="cellIs" dxfId="908" priority="416" stopIfTrue="1" operator="lessThan">
      <formula>0</formula>
    </cfRule>
  </conditionalFormatting>
  <conditionalFormatting sqref="J757:J765">
    <cfRule type="cellIs" dxfId="907" priority="415" stopIfTrue="1" operator="lessThan">
      <formula>0</formula>
    </cfRule>
  </conditionalFormatting>
  <conditionalFormatting sqref="J757:J765">
    <cfRule type="cellIs" dxfId="906" priority="414" stopIfTrue="1" operator="lessThan">
      <formula>0</formula>
    </cfRule>
  </conditionalFormatting>
  <conditionalFormatting sqref="J757:J765">
    <cfRule type="cellIs" dxfId="905" priority="413" stopIfTrue="1" operator="lessThan">
      <formula>0</formula>
    </cfRule>
  </conditionalFormatting>
  <conditionalFormatting sqref="L757:L765">
    <cfRule type="cellIs" dxfId="904" priority="412" stopIfTrue="1" operator="lessThan">
      <formula>0</formula>
    </cfRule>
  </conditionalFormatting>
  <conditionalFormatting sqref="L757:L765">
    <cfRule type="cellIs" dxfId="903" priority="411" stopIfTrue="1" operator="lessThan">
      <formula>0</formula>
    </cfRule>
  </conditionalFormatting>
  <conditionalFormatting sqref="L757:L765">
    <cfRule type="cellIs" dxfId="902" priority="410" stopIfTrue="1" operator="lessThan">
      <formula>0</formula>
    </cfRule>
  </conditionalFormatting>
  <conditionalFormatting sqref="H767:H775">
    <cfRule type="cellIs" dxfId="901" priority="409" stopIfTrue="1" operator="lessThan">
      <formula>0</formula>
    </cfRule>
  </conditionalFormatting>
  <conditionalFormatting sqref="H767:H775">
    <cfRule type="cellIs" dxfId="900" priority="408" stopIfTrue="1" operator="lessThan">
      <formula>0</formula>
    </cfRule>
  </conditionalFormatting>
  <conditionalFormatting sqref="H767:H775">
    <cfRule type="cellIs" dxfId="899" priority="407" stopIfTrue="1" operator="lessThan">
      <formula>0</formula>
    </cfRule>
  </conditionalFormatting>
  <conditionalFormatting sqref="J767:J775">
    <cfRule type="cellIs" dxfId="898" priority="406" stopIfTrue="1" operator="lessThan">
      <formula>0</formula>
    </cfRule>
  </conditionalFormatting>
  <conditionalFormatting sqref="J767:J775">
    <cfRule type="cellIs" dxfId="897" priority="405" stopIfTrue="1" operator="lessThan">
      <formula>0</formula>
    </cfRule>
  </conditionalFormatting>
  <conditionalFormatting sqref="J767:J775">
    <cfRule type="cellIs" dxfId="896" priority="404" stopIfTrue="1" operator="lessThan">
      <formula>0</formula>
    </cfRule>
  </conditionalFormatting>
  <conditionalFormatting sqref="L767:L775">
    <cfRule type="cellIs" dxfId="895" priority="403" stopIfTrue="1" operator="lessThan">
      <formula>0</formula>
    </cfRule>
  </conditionalFormatting>
  <conditionalFormatting sqref="L767:L775">
    <cfRule type="cellIs" dxfId="894" priority="402" stopIfTrue="1" operator="lessThan">
      <formula>0</formula>
    </cfRule>
  </conditionalFormatting>
  <conditionalFormatting sqref="L767:L775">
    <cfRule type="cellIs" dxfId="893" priority="401" stopIfTrue="1" operator="lessThan">
      <formula>0</formula>
    </cfRule>
  </conditionalFormatting>
  <conditionalFormatting sqref="H777:H785">
    <cfRule type="cellIs" dxfId="892" priority="400" stopIfTrue="1" operator="lessThan">
      <formula>0</formula>
    </cfRule>
  </conditionalFormatting>
  <conditionalFormatting sqref="H777:H785">
    <cfRule type="cellIs" dxfId="891" priority="399" stopIfTrue="1" operator="lessThan">
      <formula>0</formula>
    </cfRule>
  </conditionalFormatting>
  <conditionalFormatting sqref="H777:H785">
    <cfRule type="cellIs" dxfId="890" priority="398" stopIfTrue="1" operator="lessThan">
      <formula>0</formula>
    </cfRule>
  </conditionalFormatting>
  <conditionalFormatting sqref="J777:J785">
    <cfRule type="cellIs" dxfId="889" priority="397" stopIfTrue="1" operator="lessThan">
      <formula>0</formula>
    </cfRule>
  </conditionalFormatting>
  <conditionalFormatting sqref="J777:J785">
    <cfRule type="cellIs" dxfId="888" priority="396" stopIfTrue="1" operator="lessThan">
      <formula>0</formula>
    </cfRule>
  </conditionalFormatting>
  <conditionalFormatting sqref="J777:J785">
    <cfRule type="cellIs" dxfId="887" priority="395" stopIfTrue="1" operator="lessThan">
      <formula>0</formula>
    </cfRule>
  </conditionalFormatting>
  <conditionalFormatting sqref="L777:L785">
    <cfRule type="cellIs" dxfId="886" priority="394" stopIfTrue="1" operator="lessThan">
      <formula>0</formula>
    </cfRule>
  </conditionalFormatting>
  <conditionalFormatting sqref="L777:L785">
    <cfRule type="cellIs" dxfId="885" priority="393" stopIfTrue="1" operator="lessThan">
      <formula>0</formula>
    </cfRule>
  </conditionalFormatting>
  <conditionalFormatting sqref="L777:L785">
    <cfRule type="cellIs" dxfId="884" priority="392" stopIfTrue="1" operator="lessThan">
      <formula>0</formula>
    </cfRule>
  </conditionalFormatting>
  <conditionalFormatting sqref="H787:H795">
    <cfRule type="cellIs" dxfId="883" priority="391" stopIfTrue="1" operator="lessThan">
      <formula>0</formula>
    </cfRule>
  </conditionalFormatting>
  <conditionalFormatting sqref="H787:H795">
    <cfRule type="cellIs" dxfId="882" priority="390" stopIfTrue="1" operator="lessThan">
      <formula>0</formula>
    </cfRule>
  </conditionalFormatting>
  <conditionalFormatting sqref="H787:H795">
    <cfRule type="cellIs" dxfId="881" priority="389" stopIfTrue="1" operator="lessThan">
      <formula>0</formula>
    </cfRule>
  </conditionalFormatting>
  <conditionalFormatting sqref="J787:J795">
    <cfRule type="cellIs" dxfId="880" priority="388" stopIfTrue="1" operator="lessThan">
      <formula>0</formula>
    </cfRule>
  </conditionalFormatting>
  <conditionalFormatting sqref="J787:J795">
    <cfRule type="cellIs" dxfId="879" priority="387" stopIfTrue="1" operator="lessThan">
      <formula>0</formula>
    </cfRule>
  </conditionalFormatting>
  <conditionalFormatting sqref="J787:J795">
    <cfRule type="cellIs" dxfId="878" priority="386" stopIfTrue="1" operator="lessThan">
      <formula>0</formula>
    </cfRule>
  </conditionalFormatting>
  <conditionalFormatting sqref="L787:L795">
    <cfRule type="cellIs" dxfId="877" priority="385" stopIfTrue="1" operator="lessThan">
      <formula>0</formula>
    </cfRule>
  </conditionalFormatting>
  <conditionalFormatting sqref="L787:L795">
    <cfRule type="cellIs" dxfId="876" priority="384" stopIfTrue="1" operator="lessThan">
      <formula>0</formula>
    </cfRule>
  </conditionalFormatting>
  <conditionalFormatting sqref="L787:L795">
    <cfRule type="cellIs" dxfId="875" priority="383" stopIfTrue="1" operator="lessThan">
      <formula>0</formula>
    </cfRule>
  </conditionalFormatting>
  <conditionalFormatting sqref="H797:H805">
    <cfRule type="cellIs" dxfId="874" priority="382" stopIfTrue="1" operator="lessThan">
      <formula>0</formula>
    </cfRule>
  </conditionalFormatting>
  <conditionalFormatting sqref="H797:H805">
    <cfRule type="cellIs" dxfId="873" priority="381" stopIfTrue="1" operator="lessThan">
      <formula>0</formula>
    </cfRule>
  </conditionalFormatting>
  <conditionalFormatting sqref="H797:H805">
    <cfRule type="cellIs" dxfId="872" priority="380" stopIfTrue="1" operator="lessThan">
      <formula>0</formula>
    </cfRule>
  </conditionalFormatting>
  <conditionalFormatting sqref="J797:J805">
    <cfRule type="cellIs" dxfId="871" priority="379" stopIfTrue="1" operator="lessThan">
      <formula>0</formula>
    </cfRule>
  </conditionalFormatting>
  <conditionalFormatting sqref="J797:J805">
    <cfRule type="cellIs" dxfId="870" priority="378" stopIfTrue="1" operator="lessThan">
      <formula>0</formula>
    </cfRule>
  </conditionalFormatting>
  <conditionalFormatting sqref="J797:J805">
    <cfRule type="cellIs" dxfId="869" priority="377" stopIfTrue="1" operator="lessThan">
      <formula>0</formula>
    </cfRule>
  </conditionalFormatting>
  <conditionalFormatting sqref="L797:L805">
    <cfRule type="cellIs" dxfId="868" priority="376" stopIfTrue="1" operator="lessThan">
      <formula>0</formula>
    </cfRule>
  </conditionalFormatting>
  <conditionalFormatting sqref="L797:L805">
    <cfRule type="cellIs" dxfId="867" priority="375" stopIfTrue="1" operator="lessThan">
      <formula>0</formula>
    </cfRule>
  </conditionalFormatting>
  <conditionalFormatting sqref="L797:L805">
    <cfRule type="cellIs" dxfId="866" priority="374" stopIfTrue="1" operator="lessThan">
      <formula>0</formula>
    </cfRule>
  </conditionalFormatting>
  <conditionalFormatting sqref="H807:H815">
    <cfRule type="cellIs" dxfId="865" priority="373" stopIfTrue="1" operator="lessThan">
      <formula>0</formula>
    </cfRule>
  </conditionalFormatting>
  <conditionalFormatting sqref="H807:H815">
    <cfRule type="cellIs" dxfId="864" priority="372" stopIfTrue="1" operator="lessThan">
      <formula>0</formula>
    </cfRule>
  </conditionalFormatting>
  <conditionalFormatting sqref="H807:H815">
    <cfRule type="cellIs" dxfId="863" priority="371" stopIfTrue="1" operator="lessThan">
      <formula>0</formula>
    </cfRule>
  </conditionalFormatting>
  <conditionalFormatting sqref="J807:J815">
    <cfRule type="cellIs" dxfId="862" priority="370" stopIfTrue="1" operator="lessThan">
      <formula>0</formula>
    </cfRule>
  </conditionalFormatting>
  <conditionalFormatting sqref="J807:J815">
    <cfRule type="cellIs" dxfId="861" priority="369" stopIfTrue="1" operator="lessThan">
      <formula>0</formula>
    </cfRule>
  </conditionalFormatting>
  <conditionalFormatting sqref="J807:J815">
    <cfRule type="cellIs" dxfId="860" priority="368" stopIfTrue="1" operator="lessThan">
      <formula>0</formula>
    </cfRule>
  </conditionalFormatting>
  <conditionalFormatting sqref="L807:L815">
    <cfRule type="cellIs" dxfId="859" priority="367" stopIfTrue="1" operator="lessThan">
      <formula>0</formula>
    </cfRule>
  </conditionalFormatting>
  <conditionalFormatting sqref="L807:L815">
    <cfRule type="cellIs" dxfId="858" priority="366" stopIfTrue="1" operator="lessThan">
      <formula>0</formula>
    </cfRule>
  </conditionalFormatting>
  <conditionalFormatting sqref="L807:L815">
    <cfRule type="cellIs" dxfId="857" priority="365" stopIfTrue="1" operator="lessThan">
      <formula>0</formula>
    </cfRule>
  </conditionalFormatting>
  <conditionalFormatting sqref="H817:H825">
    <cfRule type="cellIs" dxfId="856" priority="364" stopIfTrue="1" operator="lessThan">
      <formula>0</formula>
    </cfRule>
  </conditionalFormatting>
  <conditionalFormatting sqref="H817:H825">
    <cfRule type="cellIs" dxfId="855" priority="363" stopIfTrue="1" operator="lessThan">
      <formula>0</formula>
    </cfRule>
  </conditionalFormatting>
  <conditionalFormatting sqref="H817:H825">
    <cfRule type="cellIs" dxfId="854" priority="362" stopIfTrue="1" operator="lessThan">
      <formula>0</formula>
    </cfRule>
  </conditionalFormatting>
  <conditionalFormatting sqref="J817:J825">
    <cfRule type="cellIs" dxfId="853" priority="361" stopIfTrue="1" operator="lessThan">
      <formula>0</formula>
    </cfRule>
  </conditionalFormatting>
  <conditionalFormatting sqref="J817:J825">
    <cfRule type="cellIs" dxfId="852" priority="360" stopIfTrue="1" operator="lessThan">
      <formula>0</formula>
    </cfRule>
  </conditionalFormatting>
  <conditionalFormatting sqref="J817:J825">
    <cfRule type="cellIs" dxfId="851" priority="359" stopIfTrue="1" operator="lessThan">
      <formula>0</formula>
    </cfRule>
  </conditionalFormatting>
  <conditionalFormatting sqref="L817:L825">
    <cfRule type="cellIs" dxfId="850" priority="358" stopIfTrue="1" operator="lessThan">
      <formula>0</formula>
    </cfRule>
  </conditionalFormatting>
  <conditionalFormatting sqref="L817:L825">
    <cfRule type="cellIs" dxfId="849" priority="357" stopIfTrue="1" operator="lessThan">
      <formula>0</formula>
    </cfRule>
  </conditionalFormatting>
  <conditionalFormatting sqref="L817:L825">
    <cfRule type="cellIs" dxfId="848" priority="356" stopIfTrue="1" operator="lessThan">
      <formula>0</formula>
    </cfRule>
  </conditionalFormatting>
  <conditionalFormatting sqref="H827:H835">
    <cfRule type="cellIs" dxfId="847" priority="355" stopIfTrue="1" operator="lessThan">
      <formula>0</formula>
    </cfRule>
  </conditionalFormatting>
  <conditionalFormatting sqref="H827:H835">
    <cfRule type="cellIs" dxfId="846" priority="354" stopIfTrue="1" operator="lessThan">
      <formula>0</formula>
    </cfRule>
  </conditionalFormatting>
  <conditionalFormatting sqref="H827:H835">
    <cfRule type="cellIs" dxfId="845" priority="353" stopIfTrue="1" operator="lessThan">
      <formula>0</formula>
    </cfRule>
  </conditionalFormatting>
  <conditionalFormatting sqref="J827:J835">
    <cfRule type="cellIs" dxfId="844" priority="352" stopIfTrue="1" operator="lessThan">
      <formula>0</formula>
    </cfRule>
  </conditionalFormatting>
  <conditionalFormatting sqref="J827:J835">
    <cfRule type="cellIs" dxfId="843" priority="351" stopIfTrue="1" operator="lessThan">
      <formula>0</formula>
    </cfRule>
  </conditionalFormatting>
  <conditionalFormatting sqref="J827:J835">
    <cfRule type="cellIs" dxfId="842" priority="350" stopIfTrue="1" operator="lessThan">
      <formula>0</formula>
    </cfRule>
  </conditionalFormatting>
  <conditionalFormatting sqref="L827:L835">
    <cfRule type="cellIs" dxfId="841" priority="349" stopIfTrue="1" operator="lessThan">
      <formula>0</formula>
    </cfRule>
  </conditionalFormatting>
  <conditionalFormatting sqref="L827:L835">
    <cfRule type="cellIs" dxfId="840" priority="348" stopIfTrue="1" operator="lessThan">
      <formula>0</formula>
    </cfRule>
  </conditionalFormatting>
  <conditionalFormatting sqref="L827:L835">
    <cfRule type="cellIs" dxfId="839" priority="347" stopIfTrue="1" operator="lessThan">
      <formula>0</formula>
    </cfRule>
  </conditionalFormatting>
  <conditionalFormatting sqref="H837:H845">
    <cfRule type="cellIs" dxfId="838" priority="346" stopIfTrue="1" operator="lessThan">
      <formula>0</formula>
    </cfRule>
  </conditionalFormatting>
  <conditionalFormatting sqref="H837:H845">
    <cfRule type="cellIs" dxfId="837" priority="345" stopIfTrue="1" operator="lessThan">
      <formula>0</formula>
    </cfRule>
  </conditionalFormatting>
  <conditionalFormatting sqref="H837:H845">
    <cfRule type="cellIs" dxfId="836" priority="344" stopIfTrue="1" operator="lessThan">
      <formula>0</formula>
    </cfRule>
  </conditionalFormatting>
  <conditionalFormatting sqref="J837:J845">
    <cfRule type="cellIs" dxfId="835" priority="343" stopIfTrue="1" operator="lessThan">
      <formula>0</formula>
    </cfRule>
  </conditionalFormatting>
  <conditionalFormatting sqref="J837:J845">
    <cfRule type="cellIs" dxfId="834" priority="342" stopIfTrue="1" operator="lessThan">
      <formula>0</formula>
    </cfRule>
  </conditionalFormatting>
  <conditionalFormatting sqref="J837:J845">
    <cfRule type="cellIs" dxfId="833" priority="341" stopIfTrue="1" operator="lessThan">
      <formula>0</formula>
    </cfRule>
  </conditionalFormatting>
  <conditionalFormatting sqref="L837:L845">
    <cfRule type="cellIs" dxfId="832" priority="340" stopIfTrue="1" operator="lessThan">
      <formula>0</formula>
    </cfRule>
  </conditionalFormatting>
  <conditionalFormatting sqref="L837:L845">
    <cfRule type="cellIs" dxfId="831" priority="339" stopIfTrue="1" operator="lessThan">
      <formula>0</formula>
    </cfRule>
  </conditionalFormatting>
  <conditionalFormatting sqref="L837:L845">
    <cfRule type="cellIs" dxfId="830" priority="338" stopIfTrue="1" operator="lessThan">
      <formula>0</formula>
    </cfRule>
  </conditionalFormatting>
  <conditionalFormatting sqref="H847:H855">
    <cfRule type="cellIs" dxfId="829" priority="337" stopIfTrue="1" operator="lessThan">
      <formula>0</formula>
    </cfRule>
  </conditionalFormatting>
  <conditionalFormatting sqref="H847:H855">
    <cfRule type="cellIs" dxfId="828" priority="336" stopIfTrue="1" operator="lessThan">
      <formula>0</formula>
    </cfRule>
  </conditionalFormatting>
  <conditionalFormatting sqref="H847:H855">
    <cfRule type="cellIs" dxfId="827" priority="335" stopIfTrue="1" operator="lessThan">
      <formula>0</formula>
    </cfRule>
  </conditionalFormatting>
  <conditionalFormatting sqref="J847:J855">
    <cfRule type="cellIs" dxfId="826" priority="334" stopIfTrue="1" operator="lessThan">
      <formula>0</formula>
    </cfRule>
  </conditionalFormatting>
  <conditionalFormatting sqref="J847:J855">
    <cfRule type="cellIs" dxfId="825" priority="333" stopIfTrue="1" operator="lessThan">
      <formula>0</formula>
    </cfRule>
  </conditionalFormatting>
  <conditionalFormatting sqref="J847:J855">
    <cfRule type="cellIs" dxfId="824" priority="332" stopIfTrue="1" operator="lessThan">
      <formula>0</formula>
    </cfRule>
  </conditionalFormatting>
  <conditionalFormatting sqref="L847:L855">
    <cfRule type="cellIs" dxfId="823" priority="331" stopIfTrue="1" operator="lessThan">
      <formula>0</formula>
    </cfRule>
  </conditionalFormatting>
  <conditionalFormatting sqref="L847:L855">
    <cfRule type="cellIs" dxfId="822" priority="330" stopIfTrue="1" operator="lessThan">
      <formula>0</formula>
    </cfRule>
  </conditionalFormatting>
  <conditionalFormatting sqref="L847:L855">
    <cfRule type="cellIs" dxfId="821" priority="329" stopIfTrue="1" operator="lessThan">
      <formula>0</formula>
    </cfRule>
  </conditionalFormatting>
  <conditionalFormatting sqref="H857:H865">
    <cfRule type="cellIs" dxfId="820" priority="328" stopIfTrue="1" operator="lessThan">
      <formula>0</formula>
    </cfRule>
  </conditionalFormatting>
  <conditionalFormatting sqref="H857:H865">
    <cfRule type="cellIs" dxfId="819" priority="327" stopIfTrue="1" operator="lessThan">
      <formula>0</formula>
    </cfRule>
  </conditionalFormatting>
  <conditionalFormatting sqref="H857:H865">
    <cfRule type="cellIs" dxfId="818" priority="326" stopIfTrue="1" operator="lessThan">
      <formula>0</formula>
    </cfRule>
  </conditionalFormatting>
  <conditionalFormatting sqref="J857:J865">
    <cfRule type="cellIs" dxfId="817" priority="325" stopIfTrue="1" operator="lessThan">
      <formula>0</formula>
    </cfRule>
  </conditionalFormatting>
  <conditionalFormatting sqref="J857:J865">
    <cfRule type="cellIs" dxfId="816" priority="324" stopIfTrue="1" operator="lessThan">
      <formula>0</formula>
    </cfRule>
  </conditionalFormatting>
  <conditionalFormatting sqref="J857:J865">
    <cfRule type="cellIs" dxfId="815" priority="323" stopIfTrue="1" operator="lessThan">
      <formula>0</formula>
    </cfRule>
  </conditionalFormatting>
  <conditionalFormatting sqref="L857:L865">
    <cfRule type="cellIs" dxfId="814" priority="322" stopIfTrue="1" operator="lessThan">
      <formula>0</formula>
    </cfRule>
  </conditionalFormatting>
  <conditionalFormatting sqref="L857:L865">
    <cfRule type="cellIs" dxfId="813" priority="321" stopIfTrue="1" operator="lessThan">
      <formula>0</formula>
    </cfRule>
  </conditionalFormatting>
  <conditionalFormatting sqref="L857:L865">
    <cfRule type="cellIs" dxfId="812" priority="320" stopIfTrue="1" operator="lessThan">
      <formula>0</formula>
    </cfRule>
  </conditionalFormatting>
  <conditionalFormatting sqref="H867:H875">
    <cfRule type="cellIs" dxfId="811" priority="319" stopIfTrue="1" operator="lessThan">
      <formula>0</formula>
    </cfRule>
  </conditionalFormatting>
  <conditionalFormatting sqref="H867:H875">
    <cfRule type="cellIs" dxfId="810" priority="318" stopIfTrue="1" operator="lessThan">
      <formula>0</formula>
    </cfRule>
  </conditionalFormatting>
  <conditionalFormatting sqref="H867:H875">
    <cfRule type="cellIs" dxfId="809" priority="317" stopIfTrue="1" operator="lessThan">
      <formula>0</formula>
    </cfRule>
  </conditionalFormatting>
  <conditionalFormatting sqref="J867:J875">
    <cfRule type="cellIs" dxfId="808" priority="316" stopIfTrue="1" operator="lessThan">
      <formula>0</formula>
    </cfRule>
  </conditionalFormatting>
  <conditionalFormatting sqref="J867:J875">
    <cfRule type="cellIs" dxfId="807" priority="315" stopIfTrue="1" operator="lessThan">
      <formula>0</formula>
    </cfRule>
  </conditionalFormatting>
  <conditionalFormatting sqref="J867:J875">
    <cfRule type="cellIs" dxfId="806" priority="314" stopIfTrue="1" operator="lessThan">
      <formula>0</formula>
    </cfRule>
  </conditionalFormatting>
  <conditionalFormatting sqref="L867:L875">
    <cfRule type="cellIs" dxfId="805" priority="313" stopIfTrue="1" operator="lessThan">
      <formula>0</formula>
    </cfRule>
  </conditionalFormatting>
  <conditionalFormatting sqref="L867:L875">
    <cfRule type="cellIs" dxfId="804" priority="312" stopIfTrue="1" operator="lessThan">
      <formula>0</formula>
    </cfRule>
  </conditionalFormatting>
  <conditionalFormatting sqref="L867:L875">
    <cfRule type="cellIs" dxfId="803" priority="311" stopIfTrue="1" operator="lessThan">
      <formula>0</formula>
    </cfRule>
  </conditionalFormatting>
  <conditionalFormatting sqref="F127:F135">
    <cfRule type="cellIs" dxfId="802" priority="310" stopIfTrue="1" operator="lessThan">
      <formula>0</formula>
    </cfRule>
  </conditionalFormatting>
  <conditionalFormatting sqref="F127:F135">
    <cfRule type="cellIs" dxfId="801" priority="309" stopIfTrue="1" operator="lessThan">
      <formula>0</formula>
    </cfRule>
  </conditionalFormatting>
  <conditionalFormatting sqref="F127:F135">
    <cfRule type="cellIs" dxfId="800" priority="308" stopIfTrue="1" operator="lessThan">
      <formula>0</formula>
    </cfRule>
  </conditionalFormatting>
  <conditionalFormatting sqref="F137:F145">
    <cfRule type="cellIs" dxfId="799" priority="301" stopIfTrue="1" operator="lessThan">
      <formula>0</formula>
    </cfRule>
  </conditionalFormatting>
  <conditionalFormatting sqref="F137:F145">
    <cfRule type="cellIs" dxfId="798" priority="300" stopIfTrue="1" operator="lessThan">
      <formula>0</formula>
    </cfRule>
  </conditionalFormatting>
  <conditionalFormatting sqref="F137:F145">
    <cfRule type="cellIs" dxfId="797" priority="299" stopIfTrue="1" operator="lessThan">
      <formula>0</formula>
    </cfRule>
  </conditionalFormatting>
  <conditionalFormatting sqref="F147:F155">
    <cfRule type="cellIs" dxfId="796" priority="298" stopIfTrue="1" operator="lessThan">
      <formula>0</formula>
    </cfRule>
  </conditionalFormatting>
  <conditionalFormatting sqref="F147:F155">
    <cfRule type="cellIs" dxfId="795" priority="297" stopIfTrue="1" operator="lessThan">
      <formula>0</formula>
    </cfRule>
  </conditionalFormatting>
  <conditionalFormatting sqref="F147:F155">
    <cfRule type="cellIs" dxfId="794" priority="296" stopIfTrue="1" operator="lessThan">
      <formula>0</formula>
    </cfRule>
  </conditionalFormatting>
  <conditionalFormatting sqref="F166">
    <cfRule type="cellIs" dxfId="793" priority="295" stopIfTrue="1" operator="lessThan">
      <formula>0</formula>
    </cfRule>
  </conditionalFormatting>
  <conditionalFormatting sqref="F157:F165">
    <cfRule type="cellIs" dxfId="792" priority="294" stopIfTrue="1" operator="lessThan">
      <formula>0</formula>
    </cfRule>
  </conditionalFormatting>
  <conditionalFormatting sqref="F157:F165">
    <cfRule type="cellIs" dxfId="791" priority="293" stopIfTrue="1" operator="lessThan">
      <formula>0</formula>
    </cfRule>
  </conditionalFormatting>
  <conditionalFormatting sqref="F157:F165">
    <cfRule type="cellIs" dxfId="790" priority="292" stopIfTrue="1" operator="lessThan">
      <formula>0</formula>
    </cfRule>
  </conditionalFormatting>
  <conditionalFormatting sqref="F167:F175">
    <cfRule type="cellIs" dxfId="789" priority="291" stopIfTrue="1" operator="lessThan">
      <formula>0</formula>
    </cfRule>
  </conditionalFormatting>
  <conditionalFormatting sqref="F167:F175">
    <cfRule type="cellIs" dxfId="788" priority="290" stopIfTrue="1" operator="lessThan">
      <formula>0</formula>
    </cfRule>
  </conditionalFormatting>
  <conditionalFormatting sqref="F167:F175">
    <cfRule type="cellIs" dxfId="787" priority="289" stopIfTrue="1" operator="lessThan">
      <formula>0</formula>
    </cfRule>
  </conditionalFormatting>
  <conditionalFormatting sqref="H127:H135">
    <cfRule type="cellIs" dxfId="786" priority="288" stopIfTrue="1" operator="lessThan">
      <formula>0</formula>
    </cfRule>
  </conditionalFormatting>
  <conditionalFormatting sqref="H127:H135">
    <cfRule type="cellIs" dxfId="785" priority="287" stopIfTrue="1" operator="lessThan">
      <formula>0</formula>
    </cfRule>
  </conditionalFormatting>
  <conditionalFormatting sqref="H127:H135">
    <cfRule type="cellIs" dxfId="784" priority="286" stopIfTrue="1" operator="lessThan">
      <formula>0</formula>
    </cfRule>
  </conditionalFormatting>
  <conditionalFormatting sqref="H137:H145">
    <cfRule type="cellIs" dxfId="783" priority="282" stopIfTrue="1" operator="lessThan">
      <formula>0</formula>
    </cfRule>
  </conditionalFormatting>
  <conditionalFormatting sqref="H137:H145">
    <cfRule type="cellIs" dxfId="782" priority="281" stopIfTrue="1" operator="lessThan">
      <formula>0</formula>
    </cfRule>
  </conditionalFormatting>
  <conditionalFormatting sqref="H137:H145">
    <cfRule type="cellIs" dxfId="781" priority="280" stopIfTrue="1" operator="lessThan">
      <formula>0</formula>
    </cfRule>
  </conditionalFormatting>
  <conditionalFormatting sqref="H147:H155">
    <cfRule type="cellIs" dxfId="780" priority="279" stopIfTrue="1" operator="lessThan">
      <formula>0</formula>
    </cfRule>
  </conditionalFormatting>
  <conditionalFormatting sqref="H147:H155">
    <cfRule type="cellIs" dxfId="779" priority="278" stopIfTrue="1" operator="lessThan">
      <formula>0</formula>
    </cfRule>
  </conditionalFormatting>
  <conditionalFormatting sqref="H147:H155">
    <cfRule type="cellIs" dxfId="778" priority="277" stopIfTrue="1" operator="lessThan">
      <formula>0</formula>
    </cfRule>
  </conditionalFormatting>
  <conditionalFormatting sqref="H157:H165">
    <cfRule type="cellIs" dxfId="777" priority="273" stopIfTrue="1" operator="lessThan">
      <formula>0</formula>
    </cfRule>
  </conditionalFormatting>
  <conditionalFormatting sqref="H157:H165">
    <cfRule type="cellIs" dxfId="776" priority="272" stopIfTrue="1" operator="lessThan">
      <formula>0</formula>
    </cfRule>
  </conditionalFormatting>
  <conditionalFormatting sqref="H157:H165">
    <cfRule type="cellIs" dxfId="775" priority="271" stopIfTrue="1" operator="lessThan">
      <formula>0</formula>
    </cfRule>
  </conditionalFormatting>
  <conditionalFormatting sqref="H167:H175">
    <cfRule type="cellIs" dxfId="774" priority="267" stopIfTrue="1" operator="lessThan">
      <formula>0</formula>
    </cfRule>
  </conditionalFormatting>
  <conditionalFormatting sqref="H167:H175">
    <cfRule type="cellIs" dxfId="773" priority="266" stopIfTrue="1" operator="lessThan">
      <formula>0</formula>
    </cfRule>
  </conditionalFormatting>
  <conditionalFormatting sqref="H167:H175">
    <cfRule type="cellIs" dxfId="772" priority="265" stopIfTrue="1" operator="lessThan">
      <formula>0</formula>
    </cfRule>
  </conditionalFormatting>
  <conditionalFormatting sqref="J127:J135">
    <cfRule type="cellIs" dxfId="771" priority="264" stopIfTrue="1" operator="lessThan">
      <formula>0</formula>
    </cfRule>
  </conditionalFormatting>
  <conditionalFormatting sqref="J127:J135">
    <cfRule type="cellIs" dxfId="770" priority="263" stopIfTrue="1" operator="lessThan">
      <formula>0</formula>
    </cfRule>
  </conditionalFormatting>
  <conditionalFormatting sqref="J127:J135">
    <cfRule type="cellIs" dxfId="769" priority="262" stopIfTrue="1" operator="lessThan">
      <formula>0</formula>
    </cfRule>
  </conditionalFormatting>
  <conditionalFormatting sqref="J137:J145">
    <cfRule type="cellIs" dxfId="768" priority="258" stopIfTrue="1" operator="lessThan">
      <formula>0</formula>
    </cfRule>
  </conditionalFormatting>
  <conditionalFormatting sqref="J137:J145">
    <cfRule type="cellIs" dxfId="767" priority="257" stopIfTrue="1" operator="lessThan">
      <formula>0</formula>
    </cfRule>
  </conditionalFormatting>
  <conditionalFormatting sqref="J137:J145">
    <cfRule type="cellIs" dxfId="766" priority="256" stopIfTrue="1" operator="lessThan">
      <formula>0</formula>
    </cfRule>
  </conditionalFormatting>
  <conditionalFormatting sqref="J147:J155">
    <cfRule type="cellIs" dxfId="765" priority="255" stopIfTrue="1" operator="lessThan">
      <formula>0</formula>
    </cfRule>
  </conditionalFormatting>
  <conditionalFormatting sqref="J147:J155">
    <cfRule type="cellIs" dxfId="764" priority="254" stopIfTrue="1" operator="lessThan">
      <formula>0</formula>
    </cfRule>
  </conditionalFormatting>
  <conditionalFormatting sqref="J147:J155">
    <cfRule type="cellIs" dxfId="763" priority="253" stopIfTrue="1" operator="lessThan">
      <formula>0</formula>
    </cfRule>
  </conditionalFormatting>
  <conditionalFormatting sqref="J157:J165">
    <cfRule type="cellIs" dxfId="762" priority="249" stopIfTrue="1" operator="lessThan">
      <formula>0</formula>
    </cfRule>
  </conditionalFormatting>
  <conditionalFormatting sqref="J157:J165">
    <cfRule type="cellIs" dxfId="761" priority="248" stopIfTrue="1" operator="lessThan">
      <formula>0</formula>
    </cfRule>
  </conditionalFormatting>
  <conditionalFormatting sqref="J157:J165">
    <cfRule type="cellIs" dxfId="760" priority="247" stopIfTrue="1" operator="lessThan">
      <formula>0</formula>
    </cfRule>
  </conditionalFormatting>
  <conditionalFormatting sqref="J167:J175">
    <cfRule type="cellIs" dxfId="759" priority="246" stopIfTrue="1" operator="lessThan">
      <formula>0</formula>
    </cfRule>
  </conditionalFormatting>
  <conditionalFormatting sqref="J167:J175">
    <cfRule type="cellIs" dxfId="758" priority="245" stopIfTrue="1" operator="lessThan">
      <formula>0</formula>
    </cfRule>
  </conditionalFormatting>
  <conditionalFormatting sqref="J167:J175">
    <cfRule type="cellIs" dxfId="757" priority="244" stopIfTrue="1" operator="lessThan">
      <formula>0</formula>
    </cfRule>
  </conditionalFormatting>
  <conditionalFormatting sqref="L127:L135">
    <cfRule type="cellIs" dxfId="756" priority="243" stopIfTrue="1" operator="lessThan">
      <formula>0</formula>
    </cfRule>
  </conditionalFormatting>
  <conditionalFormatting sqref="L127:L135">
    <cfRule type="cellIs" dxfId="755" priority="242" stopIfTrue="1" operator="lessThan">
      <formula>0</formula>
    </cfRule>
  </conditionalFormatting>
  <conditionalFormatting sqref="L127:L135">
    <cfRule type="cellIs" dxfId="754" priority="241" stopIfTrue="1" operator="lessThan">
      <formula>0</formula>
    </cfRule>
  </conditionalFormatting>
  <conditionalFormatting sqref="L137:L145">
    <cfRule type="cellIs" dxfId="753" priority="237" stopIfTrue="1" operator="lessThan">
      <formula>0</formula>
    </cfRule>
  </conditionalFormatting>
  <conditionalFormatting sqref="L137:L145">
    <cfRule type="cellIs" dxfId="752" priority="236" stopIfTrue="1" operator="lessThan">
      <formula>0</formula>
    </cfRule>
  </conditionalFormatting>
  <conditionalFormatting sqref="L137:L145">
    <cfRule type="cellIs" dxfId="751" priority="235" stopIfTrue="1" operator="lessThan">
      <formula>0</formula>
    </cfRule>
  </conditionalFormatting>
  <conditionalFormatting sqref="L147:L155">
    <cfRule type="cellIs" dxfId="750" priority="234" stopIfTrue="1" operator="lessThan">
      <formula>0</formula>
    </cfRule>
  </conditionalFormatting>
  <conditionalFormatting sqref="L147:L155">
    <cfRule type="cellIs" dxfId="749" priority="233" stopIfTrue="1" operator="lessThan">
      <formula>0</formula>
    </cfRule>
  </conditionalFormatting>
  <conditionalFormatting sqref="L147:L155">
    <cfRule type="cellIs" dxfId="748" priority="232" stopIfTrue="1" operator="lessThan">
      <formula>0</formula>
    </cfRule>
  </conditionalFormatting>
  <conditionalFormatting sqref="L157:L165">
    <cfRule type="cellIs" dxfId="747" priority="228" stopIfTrue="1" operator="lessThan">
      <formula>0</formula>
    </cfRule>
  </conditionalFormatting>
  <conditionalFormatting sqref="L157:L165">
    <cfRule type="cellIs" dxfId="746" priority="227" stopIfTrue="1" operator="lessThan">
      <formula>0</formula>
    </cfRule>
  </conditionalFormatting>
  <conditionalFormatting sqref="L157:L165">
    <cfRule type="cellIs" dxfId="745" priority="226" stopIfTrue="1" operator="lessThan">
      <formula>0</formula>
    </cfRule>
  </conditionalFormatting>
  <conditionalFormatting sqref="L167:L175">
    <cfRule type="cellIs" dxfId="744" priority="225" stopIfTrue="1" operator="lessThan">
      <formula>0</formula>
    </cfRule>
  </conditionalFormatting>
  <conditionalFormatting sqref="L167:L175">
    <cfRule type="cellIs" dxfId="743" priority="224" stopIfTrue="1" operator="lessThan">
      <formula>0</formula>
    </cfRule>
  </conditionalFormatting>
  <conditionalFormatting sqref="L167:L175">
    <cfRule type="cellIs" dxfId="742" priority="223" stopIfTrue="1" operator="lessThan">
      <formula>0</formula>
    </cfRule>
  </conditionalFormatting>
  <conditionalFormatting sqref="H286 J286 L286 H296 J296 L296 H306 J306 L306 H316 J316 L316 F286 F296 F306">
    <cfRule type="cellIs" dxfId="741" priority="222" stopIfTrue="1" operator="lessThan">
      <formula>0</formula>
    </cfRule>
  </conditionalFormatting>
  <conditionalFormatting sqref="F277:F285">
    <cfRule type="cellIs" dxfId="740" priority="221" stopIfTrue="1" operator="lessThan">
      <formula>0</formula>
    </cfRule>
  </conditionalFormatting>
  <conditionalFormatting sqref="F277:F285">
    <cfRule type="cellIs" dxfId="739" priority="220" stopIfTrue="1" operator="lessThan">
      <formula>0</formula>
    </cfRule>
  </conditionalFormatting>
  <conditionalFormatting sqref="F277:F285">
    <cfRule type="cellIs" dxfId="738" priority="219" stopIfTrue="1" operator="lessThan">
      <formula>0</formula>
    </cfRule>
  </conditionalFormatting>
  <conditionalFormatting sqref="F287:F295">
    <cfRule type="cellIs" dxfId="737" priority="218" stopIfTrue="1" operator="lessThan">
      <formula>0</formula>
    </cfRule>
  </conditionalFormatting>
  <conditionalFormatting sqref="F287:F295">
    <cfRule type="cellIs" dxfId="736" priority="217" stopIfTrue="1" operator="lessThan">
      <formula>0</formula>
    </cfRule>
  </conditionalFormatting>
  <conditionalFormatting sqref="F287:F295">
    <cfRule type="cellIs" dxfId="735" priority="216" stopIfTrue="1" operator="lessThan">
      <formula>0</formula>
    </cfRule>
  </conditionalFormatting>
  <conditionalFormatting sqref="F297:F305">
    <cfRule type="cellIs" dxfId="734" priority="215" stopIfTrue="1" operator="lessThan">
      <formula>0</formula>
    </cfRule>
  </conditionalFormatting>
  <conditionalFormatting sqref="F297:F305">
    <cfRule type="cellIs" dxfId="733" priority="214" stopIfTrue="1" operator="lessThan">
      <formula>0</formula>
    </cfRule>
  </conditionalFormatting>
  <conditionalFormatting sqref="F297:F305">
    <cfRule type="cellIs" dxfId="732" priority="213" stopIfTrue="1" operator="lessThan">
      <formula>0</formula>
    </cfRule>
  </conditionalFormatting>
  <conditionalFormatting sqref="F316">
    <cfRule type="cellIs" dxfId="731" priority="212" stopIfTrue="1" operator="lessThan">
      <formula>0</formula>
    </cfRule>
  </conditionalFormatting>
  <conditionalFormatting sqref="F307:F315">
    <cfRule type="cellIs" dxfId="730" priority="211" stopIfTrue="1" operator="lessThan">
      <formula>0</formula>
    </cfRule>
  </conditionalFormatting>
  <conditionalFormatting sqref="F307:F315">
    <cfRule type="cellIs" dxfId="729" priority="210" stopIfTrue="1" operator="lessThan">
      <formula>0</formula>
    </cfRule>
  </conditionalFormatting>
  <conditionalFormatting sqref="F307:F315">
    <cfRule type="cellIs" dxfId="728" priority="209" stopIfTrue="1" operator="lessThan">
      <formula>0</formula>
    </cfRule>
  </conditionalFormatting>
  <conditionalFormatting sqref="F317:F325">
    <cfRule type="cellIs" dxfId="727" priority="208" stopIfTrue="1" operator="lessThan">
      <formula>0</formula>
    </cfRule>
  </conditionalFormatting>
  <conditionalFormatting sqref="F317:F325">
    <cfRule type="cellIs" dxfId="726" priority="207" stopIfTrue="1" operator="lessThan">
      <formula>0</formula>
    </cfRule>
  </conditionalFormatting>
  <conditionalFormatting sqref="F317:F325">
    <cfRule type="cellIs" dxfId="725" priority="206" stopIfTrue="1" operator="lessThan">
      <formula>0</formula>
    </cfRule>
  </conditionalFormatting>
  <conditionalFormatting sqref="H277:H285">
    <cfRule type="cellIs" dxfId="724" priority="205" stopIfTrue="1" operator="lessThan">
      <formula>0</formula>
    </cfRule>
  </conditionalFormatting>
  <conditionalFormatting sqref="H277:H285">
    <cfRule type="cellIs" dxfId="723" priority="204" stopIfTrue="1" operator="lessThan">
      <formula>0</formula>
    </cfRule>
  </conditionalFormatting>
  <conditionalFormatting sqref="H277:H285">
    <cfRule type="cellIs" dxfId="722" priority="203" stopIfTrue="1" operator="lessThan">
      <formula>0</formula>
    </cfRule>
  </conditionalFormatting>
  <conditionalFormatting sqref="H287:H295">
    <cfRule type="cellIs" dxfId="721" priority="202" stopIfTrue="1" operator="lessThan">
      <formula>0</formula>
    </cfRule>
  </conditionalFormatting>
  <conditionalFormatting sqref="H287:H295">
    <cfRule type="cellIs" dxfId="720" priority="201" stopIfTrue="1" operator="lessThan">
      <formula>0</formula>
    </cfRule>
  </conditionalFormatting>
  <conditionalFormatting sqref="H287:H295">
    <cfRule type="cellIs" dxfId="719" priority="200" stopIfTrue="1" operator="lessThan">
      <formula>0</formula>
    </cfRule>
  </conditionalFormatting>
  <conditionalFormatting sqref="H297:H305">
    <cfRule type="cellIs" dxfId="718" priority="199" stopIfTrue="1" operator="lessThan">
      <formula>0</formula>
    </cfRule>
  </conditionalFormatting>
  <conditionalFormatting sqref="H297:H305">
    <cfRule type="cellIs" dxfId="717" priority="198" stopIfTrue="1" operator="lessThan">
      <formula>0</formula>
    </cfRule>
  </conditionalFormatting>
  <conditionalFormatting sqref="H297:H305">
    <cfRule type="cellIs" dxfId="716" priority="197" stopIfTrue="1" operator="lessThan">
      <formula>0</formula>
    </cfRule>
  </conditionalFormatting>
  <conditionalFormatting sqref="H307:H315">
    <cfRule type="cellIs" dxfId="715" priority="196" stopIfTrue="1" operator="lessThan">
      <formula>0</formula>
    </cfRule>
  </conditionalFormatting>
  <conditionalFormatting sqref="H307:H315">
    <cfRule type="cellIs" dxfId="714" priority="195" stopIfTrue="1" operator="lessThan">
      <formula>0</formula>
    </cfRule>
  </conditionalFormatting>
  <conditionalFormatting sqref="H307:H315">
    <cfRule type="cellIs" dxfId="713" priority="194" stopIfTrue="1" operator="lessThan">
      <formula>0</formula>
    </cfRule>
  </conditionalFormatting>
  <conditionalFormatting sqref="H317:H325">
    <cfRule type="cellIs" dxfId="712" priority="193" stopIfTrue="1" operator="lessThan">
      <formula>0</formula>
    </cfRule>
  </conditionalFormatting>
  <conditionalFormatting sqref="H317:H325">
    <cfRule type="cellIs" dxfId="711" priority="192" stopIfTrue="1" operator="lessThan">
      <formula>0</formula>
    </cfRule>
  </conditionalFormatting>
  <conditionalFormatting sqref="H317:H325">
    <cfRule type="cellIs" dxfId="710" priority="191" stopIfTrue="1" operator="lessThan">
      <formula>0</formula>
    </cfRule>
  </conditionalFormatting>
  <conditionalFormatting sqref="J277:J285">
    <cfRule type="cellIs" dxfId="709" priority="190" stopIfTrue="1" operator="lessThan">
      <formula>0</formula>
    </cfRule>
  </conditionalFormatting>
  <conditionalFormatting sqref="J277:J285">
    <cfRule type="cellIs" dxfId="708" priority="189" stopIfTrue="1" operator="lessThan">
      <formula>0</formula>
    </cfRule>
  </conditionalFormatting>
  <conditionalFormatting sqref="J277:J285">
    <cfRule type="cellIs" dxfId="707" priority="188" stopIfTrue="1" operator="lessThan">
      <formula>0</formula>
    </cfRule>
  </conditionalFormatting>
  <conditionalFormatting sqref="J287:J295">
    <cfRule type="cellIs" dxfId="706" priority="187" stopIfTrue="1" operator="lessThan">
      <formula>0</formula>
    </cfRule>
  </conditionalFormatting>
  <conditionalFormatting sqref="J287:J295">
    <cfRule type="cellIs" dxfId="705" priority="186" stopIfTrue="1" operator="lessThan">
      <formula>0</formula>
    </cfRule>
  </conditionalFormatting>
  <conditionalFormatting sqref="J287:J295">
    <cfRule type="cellIs" dxfId="704" priority="185" stopIfTrue="1" operator="lessThan">
      <formula>0</formula>
    </cfRule>
  </conditionalFormatting>
  <conditionalFormatting sqref="J297:J305">
    <cfRule type="cellIs" dxfId="703" priority="184" stopIfTrue="1" operator="lessThan">
      <formula>0</formula>
    </cfRule>
  </conditionalFormatting>
  <conditionalFormatting sqref="J297:J305">
    <cfRule type="cellIs" dxfId="702" priority="183" stopIfTrue="1" operator="lessThan">
      <formula>0</formula>
    </cfRule>
  </conditionalFormatting>
  <conditionalFormatting sqref="J297:J305">
    <cfRule type="cellIs" dxfId="701" priority="182" stopIfTrue="1" operator="lessThan">
      <formula>0</formula>
    </cfRule>
  </conditionalFormatting>
  <conditionalFormatting sqref="J307:J315">
    <cfRule type="cellIs" dxfId="700" priority="181" stopIfTrue="1" operator="lessThan">
      <formula>0</formula>
    </cfRule>
  </conditionalFormatting>
  <conditionalFormatting sqref="J307:J315">
    <cfRule type="cellIs" dxfId="699" priority="180" stopIfTrue="1" operator="lessThan">
      <formula>0</formula>
    </cfRule>
  </conditionalFormatting>
  <conditionalFormatting sqref="J307:J315">
    <cfRule type="cellIs" dxfId="698" priority="179" stopIfTrue="1" operator="lessThan">
      <formula>0</formula>
    </cfRule>
  </conditionalFormatting>
  <conditionalFormatting sqref="J317:J325">
    <cfRule type="cellIs" dxfId="697" priority="178" stopIfTrue="1" operator="lessThan">
      <formula>0</formula>
    </cfRule>
  </conditionalFormatting>
  <conditionalFormatting sqref="J317:J325">
    <cfRule type="cellIs" dxfId="696" priority="177" stopIfTrue="1" operator="lessThan">
      <formula>0</formula>
    </cfRule>
  </conditionalFormatting>
  <conditionalFormatting sqref="J317:J325">
    <cfRule type="cellIs" dxfId="695" priority="176" stopIfTrue="1" operator="lessThan">
      <formula>0</formula>
    </cfRule>
  </conditionalFormatting>
  <conditionalFormatting sqref="L277:L285">
    <cfRule type="cellIs" dxfId="694" priority="175" stopIfTrue="1" operator="lessThan">
      <formula>0</formula>
    </cfRule>
  </conditionalFormatting>
  <conditionalFormatting sqref="L277:L285">
    <cfRule type="cellIs" dxfId="693" priority="174" stopIfTrue="1" operator="lessThan">
      <formula>0</formula>
    </cfRule>
  </conditionalFormatting>
  <conditionalFormatting sqref="L277:L285">
    <cfRule type="cellIs" dxfId="692" priority="173" stopIfTrue="1" operator="lessThan">
      <formula>0</formula>
    </cfRule>
  </conditionalFormatting>
  <conditionalFormatting sqref="L287:L295">
    <cfRule type="cellIs" dxfId="691" priority="172" stopIfTrue="1" operator="lessThan">
      <formula>0</formula>
    </cfRule>
  </conditionalFormatting>
  <conditionalFormatting sqref="L287:L295">
    <cfRule type="cellIs" dxfId="690" priority="171" stopIfTrue="1" operator="lessThan">
      <formula>0</formula>
    </cfRule>
  </conditionalFormatting>
  <conditionalFormatting sqref="L287:L295">
    <cfRule type="cellIs" dxfId="689" priority="170" stopIfTrue="1" operator="lessThan">
      <formula>0</formula>
    </cfRule>
  </conditionalFormatting>
  <conditionalFormatting sqref="L297:L305">
    <cfRule type="cellIs" dxfId="688" priority="169" stopIfTrue="1" operator="lessThan">
      <formula>0</formula>
    </cfRule>
  </conditionalFormatting>
  <conditionalFormatting sqref="L297:L305">
    <cfRule type="cellIs" dxfId="687" priority="168" stopIfTrue="1" operator="lessThan">
      <formula>0</formula>
    </cfRule>
  </conditionalFormatting>
  <conditionalFormatting sqref="L297:L305">
    <cfRule type="cellIs" dxfId="686" priority="167" stopIfTrue="1" operator="lessThan">
      <formula>0</formula>
    </cfRule>
  </conditionalFormatting>
  <conditionalFormatting sqref="L307:L315">
    <cfRule type="cellIs" dxfId="685" priority="166" stopIfTrue="1" operator="lessThan">
      <formula>0</formula>
    </cfRule>
  </conditionalFormatting>
  <conditionalFormatting sqref="L307:L315">
    <cfRule type="cellIs" dxfId="684" priority="165" stopIfTrue="1" operator="lessThan">
      <formula>0</formula>
    </cfRule>
  </conditionalFormatting>
  <conditionalFormatting sqref="L307:L315">
    <cfRule type="cellIs" dxfId="683" priority="164" stopIfTrue="1" operator="lessThan">
      <formula>0</formula>
    </cfRule>
  </conditionalFormatting>
  <conditionalFormatting sqref="L317:L325">
    <cfRule type="cellIs" dxfId="682" priority="163" stopIfTrue="1" operator="lessThan">
      <formula>0</formula>
    </cfRule>
  </conditionalFormatting>
  <conditionalFormatting sqref="L317:L325">
    <cfRule type="cellIs" dxfId="681" priority="162" stopIfTrue="1" operator="lessThan">
      <formula>0</formula>
    </cfRule>
  </conditionalFormatting>
  <conditionalFormatting sqref="L317:L325">
    <cfRule type="cellIs" dxfId="680" priority="161" stopIfTrue="1" operator="lessThan">
      <formula>0</formula>
    </cfRule>
  </conditionalFormatting>
  <conditionalFormatting sqref="H336 J336 L336 H346 J346 L346 H356 J356 L356 H366 J366 L366 F336 F346 F356">
    <cfRule type="cellIs" dxfId="679" priority="160" stopIfTrue="1" operator="lessThan">
      <formula>0</formula>
    </cfRule>
  </conditionalFormatting>
  <conditionalFormatting sqref="F327:F335">
    <cfRule type="cellIs" dxfId="678" priority="159" stopIfTrue="1" operator="lessThan">
      <formula>0</formula>
    </cfRule>
  </conditionalFormatting>
  <conditionalFormatting sqref="F327:F335">
    <cfRule type="cellIs" dxfId="677" priority="158" stopIfTrue="1" operator="lessThan">
      <formula>0</formula>
    </cfRule>
  </conditionalFormatting>
  <conditionalFormatting sqref="F327:F335">
    <cfRule type="cellIs" dxfId="676" priority="157" stopIfTrue="1" operator="lessThan">
      <formula>0</formula>
    </cfRule>
  </conditionalFormatting>
  <conditionalFormatting sqref="F337:F345">
    <cfRule type="cellIs" dxfId="675" priority="156" stopIfTrue="1" operator="lessThan">
      <formula>0</formula>
    </cfRule>
  </conditionalFormatting>
  <conditionalFormatting sqref="F337:F345">
    <cfRule type="cellIs" dxfId="674" priority="155" stopIfTrue="1" operator="lessThan">
      <formula>0</formula>
    </cfRule>
  </conditionalFormatting>
  <conditionalFormatting sqref="F337:F345">
    <cfRule type="cellIs" dxfId="673" priority="154" stopIfTrue="1" operator="lessThan">
      <formula>0</formula>
    </cfRule>
  </conditionalFormatting>
  <conditionalFormatting sqref="F347:F355">
    <cfRule type="cellIs" dxfId="672" priority="153" stopIfTrue="1" operator="lessThan">
      <formula>0</formula>
    </cfRule>
  </conditionalFormatting>
  <conditionalFormatting sqref="F347:F355">
    <cfRule type="cellIs" dxfId="671" priority="152" stopIfTrue="1" operator="lessThan">
      <formula>0</formula>
    </cfRule>
  </conditionalFormatting>
  <conditionalFormatting sqref="F347:F355">
    <cfRule type="cellIs" dxfId="670" priority="151" stopIfTrue="1" operator="lessThan">
      <formula>0</formula>
    </cfRule>
  </conditionalFormatting>
  <conditionalFormatting sqref="F366">
    <cfRule type="cellIs" dxfId="669" priority="150" stopIfTrue="1" operator="lessThan">
      <formula>0</formula>
    </cfRule>
  </conditionalFormatting>
  <conditionalFormatting sqref="F357:F365">
    <cfRule type="cellIs" dxfId="668" priority="149" stopIfTrue="1" operator="lessThan">
      <formula>0</formula>
    </cfRule>
  </conditionalFormatting>
  <conditionalFormatting sqref="F357:F365">
    <cfRule type="cellIs" dxfId="667" priority="148" stopIfTrue="1" operator="lessThan">
      <formula>0</formula>
    </cfRule>
  </conditionalFormatting>
  <conditionalFormatting sqref="F357:F365">
    <cfRule type="cellIs" dxfId="666" priority="147" stopIfTrue="1" operator="lessThan">
      <formula>0</formula>
    </cfRule>
  </conditionalFormatting>
  <conditionalFormatting sqref="F367:F375">
    <cfRule type="cellIs" dxfId="665" priority="146" stopIfTrue="1" operator="lessThan">
      <formula>0</formula>
    </cfRule>
  </conditionalFormatting>
  <conditionalFormatting sqref="F367:F375">
    <cfRule type="cellIs" dxfId="664" priority="145" stopIfTrue="1" operator="lessThan">
      <formula>0</formula>
    </cfRule>
  </conditionalFormatting>
  <conditionalFormatting sqref="F367:F375">
    <cfRule type="cellIs" dxfId="663" priority="144" stopIfTrue="1" operator="lessThan">
      <formula>0</formula>
    </cfRule>
  </conditionalFormatting>
  <conditionalFormatting sqref="H327:H335">
    <cfRule type="cellIs" dxfId="662" priority="143" stopIfTrue="1" operator="lessThan">
      <formula>0</formula>
    </cfRule>
  </conditionalFormatting>
  <conditionalFormatting sqref="H327:H335">
    <cfRule type="cellIs" dxfId="661" priority="142" stopIfTrue="1" operator="lessThan">
      <formula>0</formula>
    </cfRule>
  </conditionalFormatting>
  <conditionalFormatting sqref="H327:H335">
    <cfRule type="cellIs" dxfId="660" priority="141" stopIfTrue="1" operator="lessThan">
      <formula>0</formula>
    </cfRule>
  </conditionalFormatting>
  <conditionalFormatting sqref="H337:H345">
    <cfRule type="cellIs" dxfId="659" priority="140" stopIfTrue="1" operator="lessThan">
      <formula>0</formula>
    </cfRule>
  </conditionalFormatting>
  <conditionalFormatting sqref="H337:H345">
    <cfRule type="cellIs" dxfId="658" priority="139" stopIfTrue="1" operator="lessThan">
      <formula>0</formula>
    </cfRule>
  </conditionalFormatting>
  <conditionalFormatting sqref="H337:H345">
    <cfRule type="cellIs" dxfId="657" priority="138" stopIfTrue="1" operator="lessThan">
      <formula>0</formula>
    </cfRule>
  </conditionalFormatting>
  <conditionalFormatting sqref="H347:H355">
    <cfRule type="cellIs" dxfId="656" priority="137" stopIfTrue="1" operator="lessThan">
      <formula>0</formula>
    </cfRule>
  </conditionalFormatting>
  <conditionalFormatting sqref="H347:H355">
    <cfRule type="cellIs" dxfId="655" priority="136" stopIfTrue="1" operator="lessThan">
      <formula>0</formula>
    </cfRule>
  </conditionalFormatting>
  <conditionalFormatting sqref="H347:H355">
    <cfRule type="cellIs" dxfId="654" priority="135" stopIfTrue="1" operator="lessThan">
      <formula>0</formula>
    </cfRule>
  </conditionalFormatting>
  <conditionalFormatting sqref="H357:H365">
    <cfRule type="cellIs" dxfId="653" priority="134" stopIfTrue="1" operator="lessThan">
      <formula>0</formula>
    </cfRule>
  </conditionalFormatting>
  <conditionalFormatting sqref="H357:H365">
    <cfRule type="cellIs" dxfId="652" priority="133" stopIfTrue="1" operator="lessThan">
      <formula>0</formula>
    </cfRule>
  </conditionalFormatting>
  <conditionalFormatting sqref="H357:H365">
    <cfRule type="cellIs" dxfId="651" priority="132" stopIfTrue="1" operator="lessThan">
      <formula>0</formula>
    </cfRule>
  </conditionalFormatting>
  <conditionalFormatting sqref="H367:H375">
    <cfRule type="cellIs" dxfId="650" priority="131" stopIfTrue="1" operator="lessThan">
      <formula>0</formula>
    </cfRule>
  </conditionalFormatting>
  <conditionalFormatting sqref="H367:H375">
    <cfRule type="cellIs" dxfId="649" priority="130" stopIfTrue="1" operator="lessThan">
      <formula>0</formula>
    </cfRule>
  </conditionalFormatting>
  <conditionalFormatting sqref="H367:H375">
    <cfRule type="cellIs" dxfId="648" priority="129" stopIfTrue="1" operator="lessThan">
      <formula>0</formula>
    </cfRule>
  </conditionalFormatting>
  <conditionalFormatting sqref="J327:J335">
    <cfRule type="cellIs" dxfId="647" priority="128" stopIfTrue="1" operator="lessThan">
      <formula>0</formula>
    </cfRule>
  </conditionalFormatting>
  <conditionalFormatting sqref="J327:J335">
    <cfRule type="cellIs" dxfId="646" priority="127" stopIfTrue="1" operator="lessThan">
      <formula>0</formula>
    </cfRule>
  </conditionalFormatting>
  <conditionalFormatting sqref="J327:J335">
    <cfRule type="cellIs" dxfId="645" priority="126" stopIfTrue="1" operator="lessThan">
      <formula>0</formula>
    </cfRule>
  </conditionalFormatting>
  <conditionalFormatting sqref="J337:J345">
    <cfRule type="cellIs" dxfId="644" priority="125" stopIfTrue="1" operator="lessThan">
      <formula>0</formula>
    </cfRule>
  </conditionalFormatting>
  <conditionalFormatting sqref="J337:J345">
    <cfRule type="cellIs" dxfId="643" priority="124" stopIfTrue="1" operator="lessThan">
      <formula>0</formula>
    </cfRule>
  </conditionalFormatting>
  <conditionalFormatting sqref="J337:J345">
    <cfRule type="cellIs" dxfId="642" priority="123" stopIfTrue="1" operator="lessThan">
      <formula>0</formula>
    </cfRule>
  </conditionalFormatting>
  <conditionalFormatting sqref="J347:J355">
    <cfRule type="cellIs" dxfId="641" priority="122" stopIfTrue="1" operator="lessThan">
      <formula>0</formula>
    </cfRule>
  </conditionalFormatting>
  <conditionalFormatting sqref="J347:J355">
    <cfRule type="cellIs" dxfId="640" priority="121" stopIfTrue="1" operator="lessThan">
      <formula>0</formula>
    </cfRule>
  </conditionalFormatting>
  <conditionalFormatting sqref="J347:J355">
    <cfRule type="cellIs" dxfId="639" priority="120" stopIfTrue="1" operator="lessThan">
      <formula>0</formula>
    </cfRule>
  </conditionalFormatting>
  <conditionalFormatting sqref="J357:J365">
    <cfRule type="cellIs" dxfId="638" priority="119" stopIfTrue="1" operator="lessThan">
      <formula>0</formula>
    </cfRule>
  </conditionalFormatting>
  <conditionalFormatting sqref="J357:J365">
    <cfRule type="cellIs" dxfId="637" priority="118" stopIfTrue="1" operator="lessThan">
      <formula>0</formula>
    </cfRule>
  </conditionalFormatting>
  <conditionalFormatting sqref="J357:J365">
    <cfRule type="cellIs" dxfId="636" priority="117" stopIfTrue="1" operator="lessThan">
      <formula>0</formula>
    </cfRule>
  </conditionalFormatting>
  <conditionalFormatting sqref="J367:J375">
    <cfRule type="cellIs" dxfId="635" priority="116" stopIfTrue="1" operator="lessThan">
      <formula>0</formula>
    </cfRule>
  </conditionalFormatting>
  <conditionalFormatting sqref="J367:J375">
    <cfRule type="cellIs" dxfId="634" priority="115" stopIfTrue="1" operator="lessThan">
      <formula>0</formula>
    </cfRule>
  </conditionalFormatting>
  <conditionalFormatting sqref="J367:J375">
    <cfRule type="cellIs" dxfId="633" priority="114" stopIfTrue="1" operator="lessThan">
      <formula>0</formula>
    </cfRule>
  </conditionalFormatting>
  <conditionalFormatting sqref="L327:L335">
    <cfRule type="cellIs" dxfId="632" priority="113" stopIfTrue="1" operator="lessThan">
      <formula>0</formula>
    </cfRule>
  </conditionalFormatting>
  <conditionalFormatting sqref="L327:L335">
    <cfRule type="cellIs" dxfId="631" priority="112" stopIfTrue="1" operator="lessThan">
      <formula>0</formula>
    </cfRule>
  </conditionalFormatting>
  <conditionalFormatting sqref="L327:L335">
    <cfRule type="cellIs" dxfId="630" priority="111" stopIfTrue="1" operator="lessThan">
      <formula>0</formula>
    </cfRule>
  </conditionalFormatting>
  <conditionalFormatting sqref="L337:L345">
    <cfRule type="cellIs" dxfId="629" priority="110" stopIfTrue="1" operator="lessThan">
      <formula>0</formula>
    </cfRule>
  </conditionalFormatting>
  <conditionalFormatting sqref="L337:L345">
    <cfRule type="cellIs" dxfId="628" priority="109" stopIfTrue="1" operator="lessThan">
      <formula>0</formula>
    </cfRule>
  </conditionalFormatting>
  <conditionalFormatting sqref="L337:L345">
    <cfRule type="cellIs" dxfId="627" priority="108" stopIfTrue="1" operator="lessThan">
      <formula>0</formula>
    </cfRule>
  </conditionalFormatting>
  <conditionalFormatting sqref="L347:L355">
    <cfRule type="cellIs" dxfId="626" priority="107" stopIfTrue="1" operator="lessThan">
      <formula>0</formula>
    </cfRule>
  </conditionalFormatting>
  <conditionalFormatting sqref="L347:L355">
    <cfRule type="cellIs" dxfId="625" priority="106" stopIfTrue="1" operator="lessThan">
      <formula>0</formula>
    </cfRule>
  </conditionalFormatting>
  <conditionalFormatting sqref="L347:L355">
    <cfRule type="cellIs" dxfId="624" priority="105" stopIfTrue="1" operator="lessThan">
      <formula>0</formula>
    </cfRule>
  </conditionalFormatting>
  <conditionalFormatting sqref="L357:L365">
    <cfRule type="cellIs" dxfId="623" priority="104" stopIfTrue="1" operator="lessThan">
      <formula>0</formula>
    </cfRule>
  </conditionalFormatting>
  <conditionalFormatting sqref="L357:L365">
    <cfRule type="cellIs" dxfId="622" priority="103" stopIfTrue="1" operator="lessThan">
      <formula>0</formula>
    </cfRule>
  </conditionalFormatting>
  <conditionalFormatting sqref="L357:L365">
    <cfRule type="cellIs" dxfId="621" priority="102" stopIfTrue="1" operator="lessThan">
      <formula>0</formula>
    </cfRule>
  </conditionalFormatting>
  <conditionalFormatting sqref="L367:L375">
    <cfRule type="cellIs" dxfId="620" priority="101" stopIfTrue="1" operator="lessThan">
      <formula>0</formula>
    </cfRule>
  </conditionalFormatting>
  <conditionalFormatting sqref="L367:L375">
    <cfRule type="cellIs" dxfId="619" priority="100" stopIfTrue="1" operator="lessThan">
      <formula>0</formula>
    </cfRule>
  </conditionalFormatting>
  <conditionalFormatting sqref="L367:L375">
    <cfRule type="cellIs" dxfId="618" priority="99" stopIfTrue="1" operator="lessThan">
      <formula>0</formula>
    </cfRule>
  </conditionalFormatting>
  <conditionalFormatting sqref="H86 J86 L86 H96 J96 L96 H106 J106 L106 H116 J116 L116 F86 F96 F106">
    <cfRule type="cellIs" dxfId="617" priority="98" stopIfTrue="1" operator="lessThan">
      <formula>0</formula>
    </cfRule>
  </conditionalFormatting>
  <conditionalFormatting sqref="F77:F85">
    <cfRule type="cellIs" dxfId="616" priority="97" stopIfTrue="1" operator="lessThan">
      <formula>0</formula>
    </cfRule>
  </conditionalFormatting>
  <conditionalFormatting sqref="F77:F85">
    <cfRule type="cellIs" dxfId="615" priority="96" stopIfTrue="1" operator="lessThan">
      <formula>0</formula>
    </cfRule>
  </conditionalFormatting>
  <conditionalFormatting sqref="F77:F85">
    <cfRule type="cellIs" dxfId="614" priority="95" stopIfTrue="1" operator="lessThan">
      <formula>0</formula>
    </cfRule>
  </conditionalFormatting>
  <conditionalFormatting sqref="F87:F95">
    <cfRule type="cellIs" dxfId="613" priority="94" stopIfTrue="1" operator="lessThan">
      <formula>0</formula>
    </cfRule>
  </conditionalFormatting>
  <conditionalFormatting sqref="F87:F95">
    <cfRule type="cellIs" dxfId="612" priority="93" stopIfTrue="1" operator="lessThan">
      <formula>0</formula>
    </cfRule>
  </conditionalFormatting>
  <conditionalFormatting sqref="F87:F95">
    <cfRule type="cellIs" dxfId="611" priority="92" stopIfTrue="1" operator="lessThan">
      <formula>0</formula>
    </cfRule>
  </conditionalFormatting>
  <conditionalFormatting sqref="F98:F105">
    <cfRule type="cellIs" dxfId="610" priority="91" stopIfTrue="1" operator="lessThan">
      <formula>0</formula>
    </cfRule>
  </conditionalFormatting>
  <conditionalFormatting sqref="F98:F105">
    <cfRule type="cellIs" dxfId="609" priority="90" stopIfTrue="1" operator="lessThan">
      <formula>0</formula>
    </cfRule>
  </conditionalFormatting>
  <conditionalFormatting sqref="F98:F105">
    <cfRule type="cellIs" dxfId="608" priority="89" stopIfTrue="1" operator="lessThan">
      <formula>0</formula>
    </cfRule>
  </conditionalFormatting>
  <conditionalFormatting sqref="F116">
    <cfRule type="cellIs" dxfId="607" priority="88" stopIfTrue="1" operator="lessThan">
      <formula>0</formula>
    </cfRule>
  </conditionalFormatting>
  <conditionalFormatting sqref="F108:F115">
    <cfRule type="cellIs" dxfId="606" priority="87" stopIfTrue="1" operator="lessThan">
      <formula>0</formula>
    </cfRule>
  </conditionalFormatting>
  <conditionalFormatting sqref="F108:F115">
    <cfRule type="cellIs" dxfId="605" priority="86" stopIfTrue="1" operator="lessThan">
      <formula>0</formula>
    </cfRule>
  </conditionalFormatting>
  <conditionalFormatting sqref="F108:F115">
    <cfRule type="cellIs" dxfId="604" priority="85" stopIfTrue="1" operator="lessThan">
      <formula>0</formula>
    </cfRule>
  </conditionalFormatting>
  <conditionalFormatting sqref="F118:F125">
    <cfRule type="cellIs" dxfId="603" priority="84" stopIfTrue="1" operator="lessThan">
      <formula>0</formula>
    </cfRule>
  </conditionalFormatting>
  <conditionalFormatting sqref="F118:F125">
    <cfRule type="cellIs" dxfId="602" priority="83" stopIfTrue="1" operator="lessThan">
      <formula>0</formula>
    </cfRule>
  </conditionalFormatting>
  <conditionalFormatting sqref="F118:F125">
    <cfRule type="cellIs" dxfId="601" priority="82" stopIfTrue="1" operator="lessThan">
      <formula>0</formula>
    </cfRule>
  </conditionalFormatting>
  <conditionalFormatting sqref="H77:H85">
    <cfRule type="cellIs" dxfId="600" priority="81" stopIfTrue="1" operator="lessThan">
      <formula>0</formula>
    </cfRule>
  </conditionalFormatting>
  <conditionalFormatting sqref="H77:H85">
    <cfRule type="cellIs" dxfId="599" priority="80" stopIfTrue="1" operator="lessThan">
      <formula>0</formula>
    </cfRule>
  </conditionalFormatting>
  <conditionalFormatting sqref="H77:H85">
    <cfRule type="cellIs" dxfId="598" priority="79" stopIfTrue="1" operator="lessThan">
      <formula>0</formula>
    </cfRule>
  </conditionalFormatting>
  <conditionalFormatting sqref="H87:H95">
    <cfRule type="cellIs" dxfId="597" priority="78" stopIfTrue="1" operator="lessThan">
      <formula>0</formula>
    </cfRule>
  </conditionalFormatting>
  <conditionalFormatting sqref="H87:H95">
    <cfRule type="cellIs" dxfId="596" priority="77" stopIfTrue="1" operator="lessThan">
      <formula>0</formula>
    </cfRule>
  </conditionalFormatting>
  <conditionalFormatting sqref="H87:H95">
    <cfRule type="cellIs" dxfId="595" priority="76" stopIfTrue="1" operator="lessThan">
      <formula>0</formula>
    </cfRule>
  </conditionalFormatting>
  <conditionalFormatting sqref="H98:H105">
    <cfRule type="cellIs" dxfId="594" priority="75" stopIfTrue="1" operator="lessThan">
      <formula>0</formula>
    </cfRule>
  </conditionalFormatting>
  <conditionalFormatting sqref="H98:H105">
    <cfRule type="cellIs" dxfId="593" priority="74" stopIfTrue="1" operator="lessThan">
      <formula>0</formula>
    </cfRule>
  </conditionalFormatting>
  <conditionalFormatting sqref="H98:H105">
    <cfRule type="cellIs" dxfId="592" priority="73" stopIfTrue="1" operator="lessThan">
      <formula>0</formula>
    </cfRule>
  </conditionalFormatting>
  <conditionalFormatting sqref="H108:H115">
    <cfRule type="cellIs" dxfId="591" priority="72" stopIfTrue="1" operator="lessThan">
      <formula>0</formula>
    </cfRule>
  </conditionalFormatting>
  <conditionalFormatting sqref="H108:H115">
    <cfRule type="cellIs" dxfId="590" priority="71" stopIfTrue="1" operator="lessThan">
      <formula>0</formula>
    </cfRule>
  </conditionalFormatting>
  <conditionalFormatting sqref="H108:H115">
    <cfRule type="cellIs" dxfId="589" priority="70" stopIfTrue="1" operator="lessThan">
      <formula>0</formula>
    </cfRule>
  </conditionalFormatting>
  <conditionalFormatting sqref="H118:H125">
    <cfRule type="cellIs" dxfId="588" priority="69" stopIfTrue="1" operator="lessThan">
      <formula>0</formula>
    </cfRule>
  </conditionalFormatting>
  <conditionalFormatting sqref="H118:H125">
    <cfRule type="cellIs" dxfId="587" priority="68" stopIfTrue="1" operator="lessThan">
      <formula>0</formula>
    </cfRule>
  </conditionalFormatting>
  <conditionalFormatting sqref="H118:H125">
    <cfRule type="cellIs" dxfId="586" priority="67" stopIfTrue="1" operator="lessThan">
      <formula>0</formula>
    </cfRule>
  </conditionalFormatting>
  <conditionalFormatting sqref="J77:J85">
    <cfRule type="cellIs" dxfId="585" priority="66" stopIfTrue="1" operator="lessThan">
      <formula>0</formula>
    </cfRule>
  </conditionalFormatting>
  <conditionalFormatting sqref="J77:J85">
    <cfRule type="cellIs" dxfId="584" priority="65" stopIfTrue="1" operator="lessThan">
      <formula>0</formula>
    </cfRule>
  </conditionalFormatting>
  <conditionalFormatting sqref="J77:J85">
    <cfRule type="cellIs" dxfId="583" priority="64" stopIfTrue="1" operator="lessThan">
      <formula>0</formula>
    </cfRule>
  </conditionalFormatting>
  <conditionalFormatting sqref="J87:J95">
    <cfRule type="cellIs" dxfId="582" priority="63" stopIfTrue="1" operator="lessThan">
      <formula>0</formula>
    </cfRule>
  </conditionalFormatting>
  <conditionalFormatting sqref="J87:J95">
    <cfRule type="cellIs" dxfId="581" priority="62" stopIfTrue="1" operator="lessThan">
      <formula>0</formula>
    </cfRule>
  </conditionalFormatting>
  <conditionalFormatting sqref="J87:J95">
    <cfRule type="cellIs" dxfId="580" priority="61" stopIfTrue="1" operator="lessThan">
      <formula>0</formula>
    </cfRule>
  </conditionalFormatting>
  <conditionalFormatting sqref="J98:J105">
    <cfRule type="cellIs" dxfId="579" priority="60" stopIfTrue="1" operator="lessThan">
      <formula>0</formula>
    </cfRule>
  </conditionalFormatting>
  <conditionalFormatting sqref="J98:J105">
    <cfRule type="cellIs" dxfId="578" priority="59" stopIfTrue="1" operator="lessThan">
      <formula>0</formula>
    </cfRule>
  </conditionalFormatting>
  <conditionalFormatting sqref="J98:J105">
    <cfRule type="cellIs" dxfId="577" priority="58" stopIfTrue="1" operator="lessThan">
      <formula>0</formula>
    </cfRule>
  </conditionalFormatting>
  <conditionalFormatting sqref="J108:J115">
    <cfRule type="cellIs" dxfId="576" priority="57" stopIfTrue="1" operator="lessThan">
      <formula>0</formula>
    </cfRule>
  </conditionalFormatting>
  <conditionalFormatting sqref="J108:J115">
    <cfRule type="cellIs" dxfId="575" priority="56" stopIfTrue="1" operator="lessThan">
      <formula>0</formula>
    </cfRule>
  </conditionalFormatting>
  <conditionalFormatting sqref="J108:J115">
    <cfRule type="cellIs" dxfId="574" priority="55" stopIfTrue="1" operator="lessThan">
      <formula>0</formula>
    </cfRule>
  </conditionalFormatting>
  <conditionalFormatting sqref="J118:J125">
    <cfRule type="cellIs" dxfId="573" priority="54" stopIfTrue="1" operator="lessThan">
      <formula>0</formula>
    </cfRule>
  </conditionalFormatting>
  <conditionalFormatting sqref="J118:J125">
    <cfRule type="cellIs" dxfId="572" priority="53" stopIfTrue="1" operator="lessThan">
      <formula>0</formula>
    </cfRule>
  </conditionalFormatting>
  <conditionalFormatting sqref="J118:J125">
    <cfRule type="cellIs" dxfId="571" priority="52" stopIfTrue="1" operator="lessThan">
      <formula>0</formula>
    </cfRule>
  </conditionalFormatting>
  <conditionalFormatting sqref="L77:L85">
    <cfRule type="cellIs" dxfId="570" priority="51" stopIfTrue="1" operator="lessThan">
      <formula>0</formula>
    </cfRule>
  </conditionalFormatting>
  <conditionalFormatting sqref="L77:L85">
    <cfRule type="cellIs" dxfId="569" priority="50" stopIfTrue="1" operator="lessThan">
      <formula>0</formula>
    </cfRule>
  </conditionalFormatting>
  <conditionalFormatting sqref="L77:L85">
    <cfRule type="cellIs" dxfId="568" priority="49" stopIfTrue="1" operator="lessThan">
      <formula>0</formula>
    </cfRule>
  </conditionalFormatting>
  <conditionalFormatting sqref="L87:L95">
    <cfRule type="cellIs" dxfId="567" priority="48" stopIfTrue="1" operator="lessThan">
      <formula>0</formula>
    </cfRule>
  </conditionalFormatting>
  <conditionalFormatting sqref="L87:L95">
    <cfRule type="cellIs" dxfId="566" priority="47" stopIfTrue="1" operator="lessThan">
      <formula>0</formula>
    </cfRule>
  </conditionalFormatting>
  <conditionalFormatting sqref="L87:L95">
    <cfRule type="cellIs" dxfId="565" priority="46" stopIfTrue="1" operator="lessThan">
      <formula>0</formula>
    </cfRule>
  </conditionalFormatting>
  <conditionalFormatting sqref="L98:L105">
    <cfRule type="cellIs" dxfId="564" priority="45" stopIfTrue="1" operator="lessThan">
      <formula>0</formula>
    </cfRule>
  </conditionalFormatting>
  <conditionalFormatting sqref="L98:L105">
    <cfRule type="cellIs" dxfId="563" priority="44" stopIfTrue="1" operator="lessThan">
      <formula>0</formula>
    </cfRule>
  </conditionalFormatting>
  <conditionalFormatting sqref="L98:L105">
    <cfRule type="cellIs" dxfId="562" priority="43" stopIfTrue="1" operator="lessThan">
      <formula>0</formula>
    </cfRule>
  </conditionalFormatting>
  <conditionalFormatting sqref="L108:L115">
    <cfRule type="cellIs" dxfId="561" priority="42" stopIfTrue="1" operator="lessThan">
      <formula>0</formula>
    </cfRule>
  </conditionalFormatting>
  <conditionalFormatting sqref="L108:L115">
    <cfRule type="cellIs" dxfId="560" priority="41" stopIfTrue="1" operator="lessThan">
      <formula>0</formula>
    </cfRule>
  </conditionalFormatting>
  <conditionalFormatting sqref="L108:L115">
    <cfRule type="cellIs" dxfId="559" priority="40" stopIfTrue="1" operator="lessThan">
      <formula>0</formula>
    </cfRule>
  </conditionalFormatting>
  <conditionalFormatting sqref="L118:L125">
    <cfRule type="cellIs" dxfId="558" priority="39" stopIfTrue="1" operator="lessThan">
      <formula>0</formula>
    </cfRule>
  </conditionalFormatting>
  <conditionalFormatting sqref="L118:L125">
    <cfRule type="cellIs" dxfId="557" priority="38" stopIfTrue="1" operator="lessThan">
      <formula>0</formula>
    </cfRule>
  </conditionalFormatting>
  <conditionalFormatting sqref="L118:L125">
    <cfRule type="cellIs" dxfId="556" priority="37" stopIfTrue="1" operator="lessThan">
      <formula>0</formula>
    </cfRule>
  </conditionalFormatting>
  <conditionalFormatting sqref="F107">
    <cfRule type="cellIs" dxfId="555" priority="36" stopIfTrue="1" operator="lessThan">
      <formula>0</formula>
    </cfRule>
  </conditionalFormatting>
  <conditionalFormatting sqref="F107">
    <cfRule type="cellIs" dxfId="554" priority="35" stopIfTrue="1" operator="lessThan">
      <formula>0</formula>
    </cfRule>
  </conditionalFormatting>
  <conditionalFormatting sqref="F107">
    <cfRule type="cellIs" dxfId="553" priority="34" stopIfTrue="1" operator="lessThan">
      <formula>0</formula>
    </cfRule>
  </conditionalFormatting>
  <conditionalFormatting sqref="H107">
    <cfRule type="cellIs" dxfId="552" priority="33" stopIfTrue="1" operator="lessThan">
      <formula>0</formula>
    </cfRule>
  </conditionalFormatting>
  <conditionalFormatting sqref="H107">
    <cfRule type="cellIs" dxfId="551" priority="32" stopIfTrue="1" operator="lessThan">
      <formula>0</formula>
    </cfRule>
  </conditionalFormatting>
  <conditionalFormatting sqref="H107">
    <cfRule type="cellIs" dxfId="550" priority="31" stopIfTrue="1" operator="lessThan">
      <formula>0</formula>
    </cfRule>
  </conditionalFormatting>
  <conditionalFormatting sqref="J107">
    <cfRule type="cellIs" dxfId="549" priority="30" stopIfTrue="1" operator="lessThan">
      <formula>0</formula>
    </cfRule>
  </conditionalFormatting>
  <conditionalFormatting sqref="J107">
    <cfRule type="cellIs" dxfId="548" priority="29" stopIfTrue="1" operator="lessThan">
      <formula>0</formula>
    </cfRule>
  </conditionalFormatting>
  <conditionalFormatting sqref="J107">
    <cfRule type="cellIs" dxfId="547" priority="28" stopIfTrue="1" operator="lessThan">
      <formula>0</formula>
    </cfRule>
  </conditionalFormatting>
  <conditionalFormatting sqref="L107">
    <cfRule type="cellIs" dxfId="546" priority="27" stopIfTrue="1" operator="lessThan">
      <formula>0</formula>
    </cfRule>
  </conditionalFormatting>
  <conditionalFormatting sqref="L107">
    <cfRule type="cellIs" dxfId="545" priority="26" stopIfTrue="1" operator="lessThan">
      <formula>0</formula>
    </cfRule>
  </conditionalFormatting>
  <conditionalFormatting sqref="L107">
    <cfRule type="cellIs" dxfId="544" priority="25" stopIfTrue="1" operator="lessThan">
      <formula>0</formula>
    </cfRule>
  </conditionalFormatting>
  <conditionalFormatting sqref="F117">
    <cfRule type="cellIs" dxfId="543" priority="24" stopIfTrue="1" operator="lessThan">
      <formula>0</formula>
    </cfRule>
  </conditionalFormatting>
  <conditionalFormatting sqref="F117">
    <cfRule type="cellIs" dxfId="542" priority="23" stopIfTrue="1" operator="lessThan">
      <formula>0</formula>
    </cfRule>
  </conditionalFormatting>
  <conditionalFormatting sqref="F117">
    <cfRule type="cellIs" dxfId="541" priority="22" stopIfTrue="1" operator="lessThan">
      <formula>0</formula>
    </cfRule>
  </conditionalFormatting>
  <conditionalFormatting sqref="H117">
    <cfRule type="cellIs" dxfId="540" priority="21" stopIfTrue="1" operator="lessThan">
      <formula>0</formula>
    </cfRule>
  </conditionalFormatting>
  <conditionalFormatting sqref="H117">
    <cfRule type="cellIs" dxfId="539" priority="20" stopIfTrue="1" operator="lessThan">
      <formula>0</formula>
    </cfRule>
  </conditionalFormatting>
  <conditionalFormatting sqref="H117">
    <cfRule type="cellIs" dxfId="538" priority="19" stopIfTrue="1" operator="lessThan">
      <formula>0</formula>
    </cfRule>
  </conditionalFormatting>
  <conditionalFormatting sqref="J117">
    <cfRule type="cellIs" dxfId="537" priority="18" stopIfTrue="1" operator="lessThan">
      <formula>0</formula>
    </cfRule>
  </conditionalFormatting>
  <conditionalFormatting sqref="J117">
    <cfRule type="cellIs" dxfId="536" priority="17" stopIfTrue="1" operator="lessThan">
      <formula>0</formula>
    </cfRule>
  </conditionalFormatting>
  <conditionalFormatting sqref="J117">
    <cfRule type="cellIs" dxfId="535" priority="16" stopIfTrue="1" operator="lessThan">
      <formula>0</formula>
    </cfRule>
  </conditionalFormatting>
  <conditionalFormatting sqref="L117">
    <cfRule type="cellIs" dxfId="534" priority="15" stopIfTrue="1" operator="lessThan">
      <formula>0</formula>
    </cfRule>
  </conditionalFormatting>
  <conditionalFormatting sqref="L117">
    <cfRule type="cellIs" dxfId="533" priority="14" stopIfTrue="1" operator="lessThan">
      <formula>0</formula>
    </cfRule>
  </conditionalFormatting>
  <conditionalFormatting sqref="L117">
    <cfRule type="cellIs" dxfId="532" priority="13" stopIfTrue="1" operator="lessThan">
      <formula>0</formula>
    </cfRule>
  </conditionalFormatting>
  <conditionalFormatting sqref="F97">
    <cfRule type="cellIs" dxfId="531" priority="12" stopIfTrue="1" operator="lessThan">
      <formula>0</formula>
    </cfRule>
  </conditionalFormatting>
  <conditionalFormatting sqref="F97">
    <cfRule type="cellIs" dxfId="530" priority="11" stopIfTrue="1" operator="lessThan">
      <formula>0</formula>
    </cfRule>
  </conditionalFormatting>
  <conditionalFormatting sqref="F97">
    <cfRule type="cellIs" dxfId="529" priority="10" stopIfTrue="1" operator="lessThan">
      <formula>0</formula>
    </cfRule>
  </conditionalFormatting>
  <conditionalFormatting sqref="H97">
    <cfRule type="cellIs" dxfId="528" priority="9" stopIfTrue="1" operator="lessThan">
      <formula>0</formula>
    </cfRule>
  </conditionalFormatting>
  <conditionalFormatting sqref="H97">
    <cfRule type="cellIs" dxfId="527" priority="8" stopIfTrue="1" operator="lessThan">
      <formula>0</formula>
    </cfRule>
  </conditionalFormatting>
  <conditionalFormatting sqref="H97">
    <cfRule type="cellIs" dxfId="526" priority="7" stopIfTrue="1" operator="lessThan">
      <formula>0</formula>
    </cfRule>
  </conditionalFormatting>
  <conditionalFormatting sqref="J97">
    <cfRule type="cellIs" dxfId="525" priority="6" stopIfTrue="1" operator="lessThan">
      <formula>0</formula>
    </cfRule>
  </conditionalFormatting>
  <conditionalFormatting sqref="J97">
    <cfRule type="cellIs" dxfId="524" priority="5" stopIfTrue="1" operator="lessThan">
      <formula>0</formula>
    </cfRule>
  </conditionalFormatting>
  <conditionalFormatting sqref="J97">
    <cfRule type="cellIs" dxfId="523" priority="4" stopIfTrue="1" operator="lessThan">
      <formula>0</formula>
    </cfRule>
  </conditionalFormatting>
  <conditionalFormatting sqref="L97">
    <cfRule type="cellIs" dxfId="522" priority="3" stopIfTrue="1" operator="lessThan">
      <formula>0</formula>
    </cfRule>
  </conditionalFormatting>
  <conditionalFormatting sqref="L97">
    <cfRule type="cellIs" dxfId="521" priority="2" stopIfTrue="1" operator="lessThan">
      <formula>0</formula>
    </cfRule>
  </conditionalFormatting>
  <conditionalFormatting sqref="L97">
    <cfRule type="cellIs" dxfId="520" priority="1" stopIfTrue="1" operator="lessThan">
      <formula>0</formula>
    </cfRule>
  </conditionalFormatting>
  <printOptions horizontalCentered="1"/>
  <pageMargins left="0.1" right="0.1" top="0.33" bottom="0.35" header="0.33" footer="0.12"/>
  <pageSetup scale="71" fitToHeight="17" orientation="landscape" horizontalDpi="200" verticalDpi="200" r:id="rId1"/>
  <headerFooter alignWithMargins="0">
    <oddFooter xml:space="preserve">&amp;L&amp;"Calibri,Regular"&amp;8Each Fixed Wt Purchase = 1 Unit.  Random Weight (Bulk) sales are factored by Lbs per Purchase based on Retailer input.
"n/a" = no sales available to calculate&amp;R&amp;"Calibri,Regular"&amp;8Page &amp;P of &amp;N
 </oddFooter>
  </headerFooter>
  <rowBreaks count="17" manualBreakCount="17">
    <brk id="26" max="11" man="1"/>
    <brk id="76" max="11" man="1"/>
    <brk id="126" max="11" man="1"/>
    <brk id="176" max="11" man="1"/>
    <brk id="226" max="11" man="1"/>
    <brk id="276" max="11" man="1"/>
    <brk id="326" max="11" man="1"/>
    <brk id="376" max="11" man="1"/>
    <brk id="426" max="11" man="1"/>
    <brk id="476" max="11" man="1"/>
    <brk id="526" max="11" man="1"/>
    <brk id="576" max="11" man="1"/>
    <brk id="626" max="11" man="1"/>
    <brk id="676" max="11" man="1"/>
    <brk id="726" max="11" man="1"/>
    <brk id="776" max="11" man="1"/>
    <brk id="826" max="11"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Y4442"/>
  <sheetViews>
    <sheetView view="pageBreakPreview" zoomScaleNormal="100" zoomScaleSheetLayoutView="100" workbookViewId="0">
      <pane xSplit="4" ySplit="6" topLeftCell="E7" activePane="bottomRight" state="frozen"/>
      <selection activeCell="M48" sqref="M48"/>
      <selection pane="topRight" activeCell="M48" sqref="M48"/>
      <selection pane="bottomLeft" activeCell="M48" sqref="M48"/>
      <selection pane="bottomRight" activeCell="E687" sqref="E687:L710"/>
    </sheetView>
  </sheetViews>
  <sheetFormatPr defaultRowHeight="12.75" x14ac:dyDescent="0.2"/>
  <cols>
    <col min="1" max="1" width="25.85546875" style="66" bestFit="1" customWidth="1"/>
    <col min="2" max="2" width="19.42578125" style="66" bestFit="1" customWidth="1"/>
    <col min="3" max="3" width="12.5703125" style="66" bestFit="1" customWidth="1"/>
    <col min="4" max="4" width="27.85546875" style="66" bestFit="1" customWidth="1"/>
    <col min="5" max="5" width="13.42578125" style="69" bestFit="1" customWidth="1"/>
    <col min="6" max="6" width="10.5703125" style="70" bestFit="1" customWidth="1"/>
    <col min="7" max="7" width="13.85546875" style="69" bestFit="1" customWidth="1"/>
    <col min="8" max="8" width="10.5703125" style="70" bestFit="1" customWidth="1"/>
    <col min="9" max="9" width="14.85546875" style="69" bestFit="1" customWidth="1"/>
    <col min="10" max="10" width="11.85546875" style="70" bestFit="1" customWidth="1"/>
    <col min="11" max="11" width="15.42578125" style="69" bestFit="1" customWidth="1"/>
    <col min="12" max="12" width="11.85546875" style="70" bestFit="1" customWidth="1"/>
    <col min="13" max="14" width="9.140625" style="66"/>
    <col min="15" max="15" width="15.7109375" style="66" bestFit="1" customWidth="1"/>
    <col min="16" max="17" width="9.140625" style="66"/>
    <col min="18" max="18" width="12.85546875" style="69" customWidth="1"/>
    <col min="19" max="19" width="10.28515625" style="70" customWidth="1"/>
    <col min="20" max="20" width="12.85546875" style="69" customWidth="1"/>
    <col min="21" max="21" width="10.28515625" style="70" customWidth="1"/>
    <col min="22" max="22" width="12.85546875" style="69" customWidth="1"/>
    <col min="23" max="23" width="10.28515625" style="70" customWidth="1"/>
    <col min="24" max="24" width="12.85546875" style="69" customWidth="1"/>
    <col min="25" max="25" width="10.42578125" style="70" customWidth="1"/>
    <col min="26" max="16384" width="9.140625" style="66"/>
  </cols>
  <sheetData>
    <row r="1" spans="1:25" ht="16.5" customHeight="1" x14ac:dyDescent="0.2">
      <c r="A1" s="154" t="s">
        <v>18</v>
      </c>
      <c r="B1" s="154"/>
      <c r="C1" s="154"/>
      <c r="D1" s="154"/>
      <c r="E1" s="154"/>
      <c r="F1" s="154"/>
      <c r="G1" s="154"/>
      <c r="H1" s="154"/>
      <c r="I1" s="154"/>
      <c r="J1" s="154"/>
      <c r="K1" s="154"/>
      <c r="L1" s="154"/>
      <c r="N1" s="67"/>
      <c r="O1" s="67"/>
      <c r="P1" s="67"/>
      <c r="R1" s="66"/>
      <c r="S1" s="66"/>
      <c r="T1" s="66"/>
      <c r="U1" s="66"/>
      <c r="V1" s="66"/>
      <c r="W1" s="66"/>
      <c r="X1" s="66"/>
      <c r="Y1" s="66"/>
    </row>
    <row r="2" spans="1:25" ht="16.5" customHeight="1" x14ac:dyDescent="0.2">
      <c r="A2" s="147" t="s">
        <v>339</v>
      </c>
      <c r="B2" s="147"/>
      <c r="C2" s="147"/>
      <c r="D2" s="147"/>
      <c r="E2" s="147"/>
      <c r="F2" s="147"/>
      <c r="G2" s="147"/>
      <c r="H2" s="147"/>
      <c r="I2" s="147"/>
      <c r="J2" s="147"/>
      <c r="K2" s="147"/>
      <c r="L2" s="147"/>
      <c r="N2" s="67"/>
      <c r="O2" s="67"/>
      <c r="P2" s="67"/>
      <c r="R2" s="66"/>
      <c r="S2" s="66"/>
      <c r="T2" s="66"/>
      <c r="U2" s="66"/>
      <c r="V2" s="66"/>
      <c r="W2" s="66"/>
      <c r="X2" s="66"/>
      <c r="Y2" s="66"/>
    </row>
    <row r="3" spans="1:25" ht="16.5" customHeight="1" x14ac:dyDescent="0.2">
      <c r="A3" s="147" t="str">
        <f>+Topline!A3</f>
        <v>PERIOD ENDING 02/23/2014 VS YAGO</v>
      </c>
      <c r="B3" s="147"/>
      <c r="C3" s="147"/>
      <c r="D3" s="147"/>
      <c r="E3" s="147"/>
      <c r="F3" s="147"/>
      <c r="G3" s="147"/>
      <c r="H3" s="147"/>
      <c r="I3" s="147"/>
      <c r="J3" s="147"/>
      <c r="K3" s="147"/>
      <c r="L3" s="147"/>
      <c r="N3" s="67"/>
      <c r="O3" s="67"/>
      <c r="P3" s="67"/>
      <c r="R3" s="66"/>
      <c r="S3" s="66"/>
      <c r="T3" s="66"/>
      <c r="U3" s="66"/>
      <c r="V3" s="66"/>
      <c r="W3" s="66"/>
      <c r="X3" s="66"/>
      <c r="Y3" s="66"/>
    </row>
    <row r="4" spans="1:25" x14ac:dyDescent="0.2">
      <c r="E4" s="68"/>
      <c r="F4" s="68"/>
      <c r="G4" s="68"/>
      <c r="H4" s="68"/>
      <c r="I4" s="68"/>
      <c r="J4" s="68"/>
      <c r="K4" s="68"/>
      <c r="L4" s="68"/>
      <c r="N4" s="67"/>
      <c r="O4" s="67"/>
      <c r="P4" s="67"/>
    </row>
    <row r="5" spans="1:25" x14ac:dyDescent="0.2">
      <c r="E5" s="148" t="s">
        <v>13</v>
      </c>
      <c r="F5" s="148"/>
      <c r="G5" s="149" t="s">
        <v>14</v>
      </c>
      <c r="H5" s="150"/>
      <c r="I5" s="151" t="s">
        <v>15</v>
      </c>
      <c r="J5" s="152"/>
      <c r="K5" s="153" t="s">
        <v>16</v>
      </c>
      <c r="L5" s="153"/>
      <c r="R5" s="66"/>
      <c r="S5" s="66"/>
      <c r="T5" s="66"/>
      <c r="U5" s="66"/>
      <c r="V5" s="66"/>
      <c r="W5" s="66"/>
      <c r="X5" s="66"/>
      <c r="Y5" s="66"/>
    </row>
    <row r="6" spans="1:25" s="52" customFormat="1" x14ac:dyDescent="0.2">
      <c r="A6" s="71" t="s">
        <v>99</v>
      </c>
      <c r="B6" s="71" t="s">
        <v>100</v>
      </c>
      <c r="C6" s="71" t="s">
        <v>101</v>
      </c>
      <c r="D6" s="71" t="s">
        <v>102</v>
      </c>
      <c r="E6" s="72" t="s">
        <v>17</v>
      </c>
      <c r="F6" s="73" t="s">
        <v>157</v>
      </c>
      <c r="G6" s="74" t="s">
        <v>17</v>
      </c>
      <c r="H6" s="73" t="s">
        <v>157</v>
      </c>
      <c r="I6" s="74" t="s">
        <v>17</v>
      </c>
      <c r="J6" s="73" t="s">
        <v>157</v>
      </c>
      <c r="K6" s="72" t="s">
        <v>17</v>
      </c>
      <c r="L6" s="73" t="s">
        <v>157</v>
      </c>
    </row>
    <row r="7" spans="1:25" x14ac:dyDescent="0.2">
      <c r="A7" s="103" t="s">
        <v>67</v>
      </c>
      <c r="B7" s="103" t="s">
        <v>21</v>
      </c>
      <c r="C7" s="104" t="s">
        <v>0</v>
      </c>
      <c r="D7" s="104" t="s">
        <v>271</v>
      </c>
      <c r="E7" s="105">
        <f>+IF(ISNUMBER(DATA!I7),DATA!I7,"n/a")</f>
        <v>21744891.510000002</v>
      </c>
      <c r="F7" s="106">
        <f>+IF(ISNUMBER(DATA!W7),DATA!W7,"n/a")</f>
        <v>6.3729808498127441E-2</v>
      </c>
      <c r="G7" s="105">
        <f>+IF(ISNUMBER(DATA!M7),DATA!M7,"n/a")</f>
        <v>67418076.280000001</v>
      </c>
      <c r="H7" s="106">
        <f>+IF(ISNUMBER(DATA!X7),DATA!X7,"n/a")</f>
        <v>5.4935973716906263E-2</v>
      </c>
      <c r="I7" s="105">
        <f>+IF(ISNUMBER(DATA!Q7),DATA!Q7,"n/a")</f>
        <v>129471553.70999999</v>
      </c>
      <c r="J7" s="106">
        <f>+IF(ISNUMBER(DATA!Y7),DATA!Y7,"n/a")</f>
        <v>3.1796533066889392E-2</v>
      </c>
      <c r="K7" s="105">
        <f>+IF(ISNUMBER(DATA!U7),DATA!U7,"n/a")</f>
        <v>280061283.31999999</v>
      </c>
      <c r="L7" s="106">
        <f>+IF(ISNUMBER(DATA!Z7),DATA!Z7,"n/a")</f>
        <v>5.3825178596686285E-2</v>
      </c>
      <c r="R7" s="66"/>
      <c r="S7" s="66"/>
      <c r="T7" s="66"/>
      <c r="U7" s="66"/>
      <c r="V7" s="66"/>
      <c r="W7" s="66"/>
      <c r="X7" s="66"/>
      <c r="Y7" s="66"/>
    </row>
    <row r="8" spans="1:25" x14ac:dyDescent="0.2">
      <c r="A8" s="103" t="s">
        <v>67</v>
      </c>
      <c r="B8" s="103" t="s">
        <v>21</v>
      </c>
      <c r="C8" s="104" t="s">
        <v>0</v>
      </c>
      <c r="D8" s="104" t="s">
        <v>272</v>
      </c>
      <c r="E8" s="105">
        <f>+IF(ISNUMBER(DATA!I8),DATA!I8,"n/a")</f>
        <v>75253085.980000004</v>
      </c>
      <c r="F8" s="106">
        <f>+IF(ISNUMBER(DATA!W8),DATA!W8,"n/a")</f>
        <v>0.10152672065785923</v>
      </c>
      <c r="G8" s="105">
        <f>+IF(ISNUMBER(DATA!M8),DATA!M8,"n/a")</f>
        <v>229628447.11000001</v>
      </c>
      <c r="H8" s="106">
        <f>+IF(ISNUMBER(DATA!X8),DATA!X8,"n/a")</f>
        <v>5.92689815838102E-2</v>
      </c>
      <c r="I8" s="105">
        <f>+IF(ISNUMBER(DATA!Q8),DATA!Q8,"n/a")</f>
        <v>457204225.42000002</v>
      </c>
      <c r="J8" s="106">
        <f>+IF(ISNUMBER(DATA!Y8),DATA!Y8,"n/a")</f>
        <v>5.5648077795665732E-2</v>
      </c>
      <c r="K8" s="105">
        <f>+IF(ISNUMBER(DATA!U8),DATA!U8,"n/a")</f>
        <v>940105016.20000005</v>
      </c>
      <c r="L8" s="106">
        <f>+IF(ISNUMBER(DATA!Z8),DATA!Z8,"n/a")</f>
        <v>6.1147180611839429E-2</v>
      </c>
      <c r="R8" s="66"/>
      <c r="S8" s="66"/>
      <c r="T8" s="66"/>
      <c r="U8" s="66"/>
      <c r="V8" s="66"/>
      <c r="W8" s="66"/>
      <c r="X8" s="66"/>
      <c r="Y8" s="66"/>
    </row>
    <row r="9" spans="1:25" x14ac:dyDescent="0.2">
      <c r="A9" s="103" t="s">
        <v>67</v>
      </c>
      <c r="B9" s="103" t="s">
        <v>21</v>
      </c>
      <c r="C9" s="104" t="s">
        <v>0</v>
      </c>
      <c r="D9" s="104" t="s">
        <v>273</v>
      </c>
      <c r="E9" s="105">
        <f>+IF(ISNUMBER(DATA!I9),DATA!I9,"n/a")</f>
        <v>138573138.16999999</v>
      </c>
      <c r="F9" s="106">
        <f>+IF(ISNUMBER(DATA!W9),DATA!W9,"n/a")</f>
        <v>4.4703329347210163E-2</v>
      </c>
      <c r="G9" s="105">
        <f>+IF(ISNUMBER(DATA!M9),DATA!M9,"n/a")</f>
        <v>441685219.56</v>
      </c>
      <c r="H9" s="106">
        <f>+IF(ISNUMBER(DATA!X9),DATA!X9,"n/a")</f>
        <v>6.2121883348653907E-2</v>
      </c>
      <c r="I9" s="105">
        <f>+IF(ISNUMBER(DATA!Q9),DATA!Q9,"n/a")</f>
        <v>883543520.08000004</v>
      </c>
      <c r="J9" s="106">
        <f>+IF(ISNUMBER(DATA!Y9),DATA!Y9,"n/a")</f>
        <v>5.5581048120073667E-2</v>
      </c>
      <c r="K9" s="105">
        <f>+IF(ISNUMBER(DATA!U9),DATA!U9,"n/a")</f>
        <v>1828864284.78</v>
      </c>
      <c r="L9" s="106">
        <f>+IF(ISNUMBER(DATA!Z9),DATA!Z9,"n/a")</f>
        <v>6.5387518373777306E-2</v>
      </c>
      <c r="R9" s="66"/>
      <c r="S9" s="66"/>
      <c r="T9" s="66"/>
      <c r="U9" s="66"/>
      <c r="V9" s="66"/>
      <c r="W9" s="66"/>
      <c r="X9" s="66"/>
      <c r="Y9" s="66"/>
    </row>
    <row r="10" spans="1:25" x14ac:dyDescent="0.2">
      <c r="A10" s="103" t="s">
        <v>67</v>
      </c>
      <c r="B10" s="103" t="s">
        <v>21</v>
      </c>
      <c r="C10" s="104" t="s">
        <v>0</v>
      </c>
      <c r="D10" s="104" t="s">
        <v>274</v>
      </c>
      <c r="E10" s="105">
        <f>+IF(ISNUMBER(DATA!I10),DATA!I10,"n/a")</f>
        <v>50446517</v>
      </c>
      <c r="F10" s="106">
        <f>+IF(ISNUMBER(DATA!W10),DATA!W10,"n/a")</f>
        <v>3.8487104046928809E-2</v>
      </c>
      <c r="G10" s="105">
        <f>+IF(ISNUMBER(DATA!M10),DATA!M10,"n/a")</f>
        <v>153892694.84999999</v>
      </c>
      <c r="H10" s="106">
        <f>+IF(ISNUMBER(DATA!X10),DATA!X10,"n/a")</f>
        <v>3.8819635403760114E-2</v>
      </c>
      <c r="I10" s="105">
        <f>+IF(ISNUMBER(DATA!Q10),DATA!Q10,"n/a")</f>
        <v>307241595.20999998</v>
      </c>
      <c r="J10" s="106">
        <f>+IF(ISNUMBER(DATA!Y10),DATA!Y10,"n/a")</f>
        <v>5.2476950504666303E-2</v>
      </c>
      <c r="K10" s="105">
        <f>+IF(ISNUMBER(DATA!U10),DATA!U10,"n/a")</f>
        <v>646509618.94000006</v>
      </c>
      <c r="L10" s="106">
        <f>+IF(ISNUMBER(DATA!Z10),DATA!Z10,"n/a")</f>
        <v>6.3329635993227121E-2</v>
      </c>
      <c r="R10" s="66"/>
      <c r="S10" s="66"/>
      <c r="T10" s="66"/>
      <c r="U10" s="66"/>
      <c r="V10" s="66"/>
      <c r="W10" s="66"/>
      <c r="X10" s="66"/>
      <c r="Y10" s="66"/>
    </row>
    <row r="11" spans="1:25" x14ac:dyDescent="0.2">
      <c r="A11" s="103" t="s">
        <v>67</v>
      </c>
      <c r="B11" s="103" t="s">
        <v>21</v>
      </c>
      <c r="C11" s="104" t="s">
        <v>0</v>
      </c>
      <c r="D11" s="104" t="s">
        <v>275</v>
      </c>
      <c r="E11" s="105">
        <f>+IF(ISNUMBER(DATA!I11),DATA!I11,"n/a")</f>
        <v>102999229.89</v>
      </c>
      <c r="F11" s="106">
        <f>+IF(ISNUMBER(DATA!W11),DATA!W11,"n/a")</f>
        <v>2.816303656732929E-2</v>
      </c>
      <c r="G11" s="105">
        <f>+IF(ISNUMBER(DATA!M11),DATA!M11,"n/a")</f>
        <v>331409771.27999997</v>
      </c>
      <c r="H11" s="106">
        <f>+IF(ISNUMBER(DATA!X11),DATA!X11,"n/a")</f>
        <v>6.7287396025652466E-2</v>
      </c>
      <c r="I11" s="105">
        <f>+IF(ISNUMBER(DATA!Q11),DATA!Q11,"n/a")</f>
        <v>656047550.63999999</v>
      </c>
      <c r="J11" s="106">
        <f>+IF(ISNUMBER(DATA!Y11),DATA!Y11,"n/a")</f>
        <v>6.1019886490075011E-2</v>
      </c>
      <c r="K11" s="105">
        <f>+IF(ISNUMBER(DATA!U11),DATA!U11,"n/a")</f>
        <v>1377956541.5699999</v>
      </c>
      <c r="L11" s="106">
        <f>+IF(ISNUMBER(DATA!Z11),DATA!Z11,"n/a")</f>
        <v>7.2108270428084431E-2</v>
      </c>
      <c r="R11" s="66"/>
      <c r="S11" s="66"/>
      <c r="T11" s="66"/>
      <c r="U11" s="66"/>
      <c r="V11" s="66"/>
      <c r="W11" s="66"/>
      <c r="X11" s="66"/>
      <c r="Y11" s="66"/>
    </row>
    <row r="12" spans="1:25" x14ac:dyDescent="0.2">
      <c r="A12" s="103" t="s">
        <v>67</v>
      </c>
      <c r="B12" s="103" t="s">
        <v>21</v>
      </c>
      <c r="C12" s="104" t="s">
        <v>0</v>
      </c>
      <c r="D12" s="104" t="s">
        <v>276</v>
      </c>
      <c r="E12" s="105">
        <f>+IF(ISNUMBER(DATA!I12),DATA!I12,"n/a")</f>
        <v>41488835.920000002</v>
      </c>
      <c r="F12" s="106">
        <f>+IF(ISNUMBER(DATA!W12),DATA!W12,"n/a")</f>
        <v>3.9891597254893739E-2</v>
      </c>
      <c r="G12" s="105">
        <f>+IF(ISNUMBER(DATA!M12),DATA!M12,"n/a")</f>
        <v>132915196</v>
      </c>
      <c r="H12" s="106">
        <f>+IF(ISNUMBER(DATA!X12),DATA!X12,"n/a")</f>
        <v>4.7362182219542803E-2</v>
      </c>
      <c r="I12" s="105">
        <f>+IF(ISNUMBER(DATA!Q12),DATA!Q12,"n/a")</f>
        <v>253215529.91</v>
      </c>
      <c r="J12" s="106">
        <f>+IF(ISNUMBER(DATA!Y12),DATA!Y12,"n/a")</f>
        <v>3.3570545438630986E-2</v>
      </c>
      <c r="K12" s="105">
        <f>+IF(ISNUMBER(DATA!U12),DATA!U12,"n/a")</f>
        <v>546833330.41999996</v>
      </c>
      <c r="L12" s="106">
        <f>+IF(ISNUMBER(DATA!Z12),DATA!Z12,"n/a")</f>
        <v>5.5883119570763556E-2</v>
      </c>
      <c r="R12" s="66"/>
      <c r="S12" s="66"/>
      <c r="T12" s="66"/>
      <c r="U12" s="66"/>
      <c r="V12" s="66"/>
      <c r="W12" s="66"/>
      <c r="X12" s="66"/>
      <c r="Y12" s="66"/>
    </row>
    <row r="13" spans="1:25" x14ac:dyDescent="0.2">
      <c r="A13" s="103" t="s">
        <v>67</v>
      </c>
      <c r="B13" s="103" t="s">
        <v>21</v>
      </c>
      <c r="C13" s="104" t="s">
        <v>0</v>
      </c>
      <c r="D13" s="104" t="s">
        <v>277</v>
      </c>
      <c r="E13" s="105">
        <f>+IF(ISNUMBER(DATA!I13),DATA!I13,"n/a")</f>
        <v>35937898.859999999</v>
      </c>
      <c r="F13" s="106">
        <f>+IF(ISNUMBER(DATA!W13),DATA!W13,"n/a")</f>
        <v>9.5722952448323448E-2</v>
      </c>
      <c r="G13" s="105">
        <f>+IF(ISNUMBER(DATA!M13),DATA!M13,"n/a")</f>
        <v>110482889.93000001</v>
      </c>
      <c r="H13" s="106">
        <f>+IF(ISNUMBER(DATA!X13),DATA!X13,"n/a")</f>
        <v>8.9364396492777401E-2</v>
      </c>
      <c r="I13" s="105">
        <f>+IF(ISNUMBER(DATA!Q13),DATA!Q13,"n/a")</f>
        <v>217107204.22999999</v>
      </c>
      <c r="J13" s="106">
        <f>+IF(ISNUMBER(DATA!Y13),DATA!Y13,"n/a")</f>
        <v>9.2613295223858305E-2</v>
      </c>
      <c r="K13" s="105">
        <f>+IF(ISNUMBER(DATA!U13),DATA!U13,"n/a")</f>
        <v>441325739.19</v>
      </c>
      <c r="L13" s="106">
        <f>+IF(ISNUMBER(DATA!Z13),DATA!Z13,"n/a")</f>
        <v>7.4074104513908404E-2</v>
      </c>
      <c r="R13" s="66"/>
      <c r="S13" s="66"/>
      <c r="T13" s="66"/>
      <c r="U13" s="66"/>
      <c r="V13" s="66"/>
      <c r="W13" s="66"/>
      <c r="X13" s="66"/>
      <c r="Y13" s="66"/>
    </row>
    <row r="14" spans="1:25" x14ac:dyDescent="0.2">
      <c r="A14" s="103" t="s">
        <v>67</v>
      </c>
      <c r="B14" s="103" t="s">
        <v>21</v>
      </c>
      <c r="C14" s="104" t="s">
        <v>0</v>
      </c>
      <c r="D14" s="104" t="s">
        <v>278</v>
      </c>
      <c r="E14" s="105">
        <f>+IF(ISNUMBER(DATA!I14),DATA!I14,"n/a")</f>
        <v>109068781.37</v>
      </c>
      <c r="F14" s="106">
        <f>+IF(ISNUMBER(DATA!W14),DATA!W14,"n/a")</f>
        <v>0.14149298605550062</v>
      </c>
      <c r="G14" s="105">
        <f>+IF(ISNUMBER(DATA!M14),DATA!M14,"n/a")</f>
        <v>338339943.88999999</v>
      </c>
      <c r="H14" s="106">
        <f>+IF(ISNUMBER(DATA!X14),DATA!X14,"n/a")</f>
        <v>0.11502822221117109</v>
      </c>
      <c r="I14" s="105">
        <f>+IF(ISNUMBER(DATA!Q14),DATA!Q14,"n/a")</f>
        <v>652828825.32000005</v>
      </c>
      <c r="J14" s="106">
        <f>+IF(ISNUMBER(DATA!Y14),DATA!Y14,"n/a")</f>
        <v>8.9845143129819588E-2</v>
      </c>
      <c r="K14" s="105">
        <f>+IF(ISNUMBER(DATA!U14),DATA!U14,"n/a")</f>
        <v>1350542232.3299999</v>
      </c>
      <c r="L14" s="106">
        <f>+IF(ISNUMBER(DATA!Z14),DATA!Z14,"n/a")</f>
        <v>9.7452998875819097E-2</v>
      </c>
      <c r="R14" s="66"/>
      <c r="S14" s="66"/>
      <c r="T14" s="66"/>
      <c r="U14" s="66"/>
      <c r="V14" s="66"/>
      <c r="W14" s="66"/>
      <c r="X14" s="66"/>
      <c r="Y14" s="66"/>
    </row>
    <row r="15" spans="1:25" x14ac:dyDescent="0.2">
      <c r="A15" s="103" t="s">
        <v>67</v>
      </c>
      <c r="B15" s="103" t="s">
        <v>21</v>
      </c>
      <c r="C15" s="104" t="s">
        <v>0</v>
      </c>
      <c r="D15" s="104" t="s">
        <v>279</v>
      </c>
      <c r="E15" s="105">
        <f>+IF(ISNUMBER(DATA!I15),DATA!I15,"n/a")</f>
        <v>40495942.270000003</v>
      </c>
      <c r="F15" s="106">
        <f>+IF(ISNUMBER(DATA!W15),DATA!W15,"n/a")</f>
        <v>6.520267707120557E-2</v>
      </c>
      <c r="G15" s="105">
        <f>+IF(ISNUMBER(DATA!M15),DATA!M15,"n/a")</f>
        <v>130357395.78</v>
      </c>
      <c r="H15" s="106">
        <f>+IF(ISNUMBER(DATA!X15),DATA!X15,"n/a")</f>
        <v>6.5931691058141742E-2</v>
      </c>
      <c r="I15" s="105">
        <f>+IF(ISNUMBER(DATA!Q15),DATA!Q15,"n/a")</f>
        <v>258627612.93000001</v>
      </c>
      <c r="J15" s="106">
        <f>+IF(ISNUMBER(DATA!Y15),DATA!Y15,"n/a")</f>
        <v>6.1934921012675004E-2</v>
      </c>
      <c r="K15" s="105">
        <f>+IF(ISNUMBER(DATA!U15),DATA!U15,"n/a")</f>
        <v>536748237.19999999</v>
      </c>
      <c r="L15" s="106">
        <f>+IF(ISNUMBER(DATA!Z15),DATA!Z15,"n/a")</f>
        <v>6.2867380633505485E-2</v>
      </c>
      <c r="R15" s="66"/>
      <c r="S15" s="66"/>
      <c r="T15" s="66"/>
      <c r="U15" s="66"/>
      <c r="V15" s="66"/>
      <c r="W15" s="66"/>
      <c r="X15" s="66"/>
      <c r="Y15" s="66"/>
    </row>
    <row r="16" spans="1:25" x14ac:dyDescent="0.2">
      <c r="A16" s="103" t="s">
        <v>67</v>
      </c>
      <c r="B16" s="103" t="s">
        <v>21</v>
      </c>
      <c r="C16" s="104" t="s">
        <v>0</v>
      </c>
      <c r="D16" s="104" t="s">
        <v>280</v>
      </c>
      <c r="E16" s="105">
        <f>+IF(ISNUMBER(DATA!I16),DATA!I16,"n/a")</f>
        <v>23589774.829999998</v>
      </c>
      <c r="F16" s="106">
        <f>+IF(ISNUMBER(DATA!W16),DATA!W16,"n/a")</f>
        <v>6.5685602917466085E-2</v>
      </c>
      <c r="G16" s="105">
        <f>+IF(ISNUMBER(DATA!M16),DATA!M16,"n/a")</f>
        <v>76507547.790000007</v>
      </c>
      <c r="H16" s="106">
        <f>+IF(ISNUMBER(DATA!X16),DATA!X16,"n/a")</f>
        <v>5.2999852047471395E-2</v>
      </c>
      <c r="I16" s="105">
        <f>+IF(ISNUMBER(DATA!Q16),DATA!Q16,"n/a")</f>
        <v>150734499.56999999</v>
      </c>
      <c r="J16" s="106">
        <f>+IF(ISNUMBER(DATA!Y16),DATA!Y16,"n/a")</f>
        <v>5.5028154502989909E-2</v>
      </c>
      <c r="K16" s="105">
        <f>+IF(ISNUMBER(DATA!U16),DATA!U16,"n/a")</f>
        <v>313088946.22000003</v>
      </c>
      <c r="L16" s="106">
        <f>+IF(ISNUMBER(DATA!Z16),DATA!Z16,"n/a")</f>
        <v>5.1312047853908471E-2</v>
      </c>
      <c r="R16" s="66"/>
      <c r="S16" s="66"/>
      <c r="T16" s="66"/>
      <c r="U16" s="66"/>
      <c r="V16" s="66"/>
      <c r="W16" s="66"/>
      <c r="X16" s="66"/>
      <c r="Y16" s="66"/>
    </row>
    <row r="17" spans="1:25" x14ac:dyDescent="0.2">
      <c r="A17" s="103" t="s">
        <v>67</v>
      </c>
      <c r="B17" s="103" t="s">
        <v>21</v>
      </c>
      <c r="C17" s="104" t="s">
        <v>0</v>
      </c>
      <c r="D17" s="104" t="s">
        <v>281</v>
      </c>
      <c r="E17" s="105">
        <f>+IF(ISNUMBER(DATA!I17),DATA!I17,"n/a")</f>
        <v>28169483.859999999</v>
      </c>
      <c r="F17" s="106">
        <f>+IF(ISNUMBER(DATA!W17),DATA!W17,"n/a")</f>
        <v>-1.0651836738657791E-2</v>
      </c>
      <c r="G17" s="105">
        <f>+IF(ISNUMBER(DATA!M17),DATA!M17,"n/a")</f>
        <v>90220086.069999993</v>
      </c>
      <c r="H17" s="106">
        <f>+IF(ISNUMBER(DATA!X17),DATA!X17,"n/a")</f>
        <v>1.9669992010737186E-2</v>
      </c>
      <c r="I17" s="105">
        <f>+IF(ISNUMBER(DATA!Q17),DATA!Q17,"n/a")</f>
        <v>177857337.36000001</v>
      </c>
      <c r="J17" s="106">
        <f>+IF(ISNUMBER(DATA!Y17),DATA!Y17,"n/a")</f>
        <v>3.6844454573567866E-2</v>
      </c>
      <c r="K17" s="105">
        <f>+IF(ISNUMBER(DATA!U17),DATA!U17,"n/a")</f>
        <v>375280264.01999998</v>
      </c>
      <c r="L17" s="106">
        <f>+IF(ISNUMBER(DATA!Z17),DATA!Z17,"n/a")</f>
        <v>5.1727659163904927E-2</v>
      </c>
      <c r="R17" s="66"/>
      <c r="S17" s="66"/>
      <c r="T17" s="66"/>
      <c r="U17" s="66"/>
      <c r="V17" s="66"/>
      <c r="W17" s="66"/>
      <c r="X17" s="66"/>
      <c r="Y17" s="66"/>
    </row>
    <row r="18" spans="1:25" x14ac:dyDescent="0.2">
      <c r="A18" s="103" t="s">
        <v>67</v>
      </c>
      <c r="B18" s="103" t="s">
        <v>21</v>
      </c>
      <c r="C18" s="104" t="s">
        <v>0</v>
      </c>
      <c r="D18" s="104" t="s">
        <v>282</v>
      </c>
      <c r="E18" s="105">
        <f>+IF(ISNUMBER(DATA!I18),DATA!I18,"n/a")</f>
        <v>89464694.650000006</v>
      </c>
      <c r="F18" s="106">
        <f>+IF(ISNUMBER(DATA!W18),DATA!W18,"n/a")</f>
        <v>4.6589665517862922E-2</v>
      </c>
      <c r="G18" s="105">
        <f>+IF(ISNUMBER(DATA!M18),DATA!M18,"n/a")</f>
        <v>283193392.11000001</v>
      </c>
      <c r="H18" s="106">
        <f>+IF(ISNUMBER(DATA!X18),DATA!X18,"n/a")</f>
        <v>6.0306541812699163E-2</v>
      </c>
      <c r="I18" s="105">
        <f>+IF(ISNUMBER(DATA!Q18),DATA!Q18,"n/a")</f>
        <v>572753429.63</v>
      </c>
      <c r="J18" s="106">
        <f>+IF(ISNUMBER(DATA!Y18),DATA!Y18,"n/a")</f>
        <v>6.001493710396362E-2</v>
      </c>
      <c r="K18" s="105">
        <f>+IF(ISNUMBER(DATA!U18),DATA!U18,"n/a")</f>
        <v>1173917630.3900001</v>
      </c>
      <c r="L18" s="106">
        <f>+IF(ISNUMBER(DATA!Z18),DATA!Z18,"n/a")</f>
        <v>6.6954737155658153E-2</v>
      </c>
      <c r="R18" s="66"/>
      <c r="S18" s="66"/>
      <c r="T18" s="66"/>
      <c r="U18" s="66"/>
      <c r="V18" s="66"/>
      <c r="W18" s="66"/>
      <c r="X18" s="66"/>
      <c r="Y18" s="66"/>
    </row>
    <row r="19" spans="1:25" x14ac:dyDescent="0.2">
      <c r="A19" s="103" t="s">
        <v>67</v>
      </c>
      <c r="B19" s="103" t="s">
        <v>21</v>
      </c>
      <c r="C19" s="104" t="s">
        <v>0</v>
      </c>
      <c r="D19" s="104" t="s">
        <v>283</v>
      </c>
      <c r="E19" s="105">
        <f>+IF(ISNUMBER(DATA!I19),DATA!I19,"n/a")</f>
        <v>64566739.700000003</v>
      </c>
      <c r="F19" s="106">
        <f>+IF(ISNUMBER(DATA!W19),DATA!W19,"n/a")</f>
        <v>4.2029675880187314E-2</v>
      </c>
      <c r="G19" s="105">
        <f>+IF(ISNUMBER(DATA!M19),DATA!M19,"n/a")</f>
        <v>206655379.11000001</v>
      </c>
      <c r="H19" s="106">
        <f>+IF(ISNUMBER(DATA!X19),DATA!X19,"n/a")</f>
        <v>7.50700978908765E-2</v>
      </c>
      <c r="I19" s="105">
        <f>+IF(ISNUMBER(DATA!Q19),DATA!Q19,"n/a")</f>
        <v>414181353.70999998</v>
      </c>
      <c r="J19" s="106">
        <f>+IF(ISNUMBER(DATA!Y19),DATA!Y19,"n/a")</f>
        <v>6.7386055785538801E-2</v>
      </c>
      <c r="K19" s="105">
        <f>+IF(ISNUMBER(DATA!U19),DATA!U19,"n/a")</f>
        <v>869378870.90999997</v>
      </c>
      <c r="L19" s="106">
        <f>+IF(ISNUMBER(DATA!Z19),DATA!Z19,"n/a")</f>
        <v>7.7979461139467285E-2</v>
      </c>
      <c r="R19" s="66"/>
      <c r="S19" s="66"/>
      <c r="T19" s="66"/>
      <c r="U19" s="66"/>
      <c r="V19" s="66"/>
      <c r="W19" s="66"/>
      <c r="X19" s="66"/>
      <c r="Y19" s="66"/>
    </row>
    <row r="20" spans="1:25" x14ac:dyDescent="0.2">
      <c r="A20" s="103" t="s">
        <v>67</v>
      </c>
      <c r="B20" s="103" t="s">
        <v>21</v>
      </c>
      <c r="C20" s="104" t="s">
        <v>0</v>
      </c>
      <c r="D20" s="104" t="s">
        <v>284</v>
      </c>
      <c r="E20" s="105">
        <f>+IF(ISNUMBER(DATA!I20),DATA!I20,"n/a")</f>
        <v>63473364.950000003</v>
      </c>
      <c r="F20" s="106">
        <f>+IF(ISNUMBER(DATA!W20),DATA!W20,"n/a")</f>
        <v>4.4582165723015488E-2</v>
      </c>
      <c r="G20" s="105">
        <f>+IF(ISNUMBER(DATA!M20),DATA!M20,"n/a")</f>
        <v>203735003.44999999</v>
      </c>
      <c r="H20" s="106">
        <f>+IF(ISNUMBER(DATA!X20),DATA!X20,"n/a")</f>
        <v>5.4273859104351597E-2</v>
      </c>
      <c r="I20" s="105">
        <f>+IF(ISNUMBER(DATA!Q20),DATA!Q20,"n/a")</f>
        <v>394665429.05000001</v>
      </c>
      <c r="J20" s="106">
        <f>+IF(ISNUMBER(DATA!Y20),DATA!Y20,"n/a")</f>
        <v>4.0229553973748375E-2</v>
      </c>
      <c r="K20" s="105">
        <f>+IF(ISNUMBER(DATA!U20),DATA!U20,"n/a")</f>
        <v>836846051.37</v>
      </c>
      <c r="L20" s="106">
        <f>+IF(ISNUMBER(DATA!Z20),DATA!Z20,"n/a")</f>
        <v>5.3787951151060213E-2</v>
      </c>
      <c r="R20" s="66"/>
      <c r="S20" s="66"/>
      <c r="T20" s="66"/>
      <c r="U20" s="66"/>
      <c r="V20" s="66"/>
      <c r="W20" s="66"/>
      <c r="X20" s="66"/>
      <c r="Y20" s="66"/>
    </row>
    <row r="21" spans="1:25" x14ac:dyDescent="0.2">
      <c r="A21" s="103" t="s">
        <v>67</v>
      </c>
      <c r="B21" s="103" t="s">
        <v>21</v>
      </c>
      <c r="C21" s="104" t="s">
        <v>0</v>
      </c>
      <c r="D21" s="104" t="s">
        <v>285</v>
      </c>
      <c r="E21" s="105">
        <f>+IF(ISNUMBER(DATA!I21),DATA!I21,"n/a")</f>
        <v>28000261.629999999</v>
      </c>
      <c r="F21" s="106">
        <f>+IF(ISNUMBER(DATA!W21),DATA!W21,"n/a")</f>
        <v>3.9804398443954031E-2</v>
      </c>
      <c r="G21" s="105">
        <f>+IF(ISNUMBER(DATA!M21),DATA!M21,"n/a")</f>
        <v>91260048.849999994</v>
      </c>
      <c r="H21" s="106">
        <f>+IF(ISNUMBER(DATA!X21),DATA!X21,"n/a")</f>
        <v>5.714501138287871E-2</v>
      </c>
      <c r="I21" s="105">
        <f>+IF(ISNUMBER(DATA!Q21),DATA!Q21,"n/a")</f>
        <v>174407013.75</v>
      </c>
      <c r="J21" s="106">
        <f>+IF(ISNUMBER(DATA!Y21),DATA!Y21,"n/a")</f>
        <v>3.9111972072379202E-2</v>
      </c>
      <c r="K21" s="105">
        <f>+IF(ISNUMBER(DATA!U21),DATA!U21,"n/a")</f>
        <v>377280937.64999998</v>
      </c>
      <c r="L21" s="106">
        <f>+IF(ISNUMBER(DATA!Z21),DATA!Z21,"n/a")</f>
        <v>6.3442917399200119E-2</v>
      </c>
      <c r="R21" s="66"/>
      <c r="S21" s="66"/>
      <c r="T21" s="66"/>
      <c r="U21" s="66"/>
      <c r="V21" s="66"/>
      <c r="W21" s="66"/>
      <c r="X21" s="66"/>
      <c r="Y21" s="66"/>
    </row>
    <row r="22" spans="1:25" x14ac:dyDescent="0.2">
      <c r="A22" s="103" t="s">
        <v>67</v>
      </c>
      <c r="B22" s="103" t="s">
        <v>21</v>
      </c>
      <c r="C22" s="104" t="s">
        <v>0</v>
      </c>
      <c r="D22" s="104" t="s">
        <v>286</v>
      </c>
      <c r="E22" s="105">
        <f>+IF(ISNUMBER(DATA!I22),DATA!I22,"n/a")</f>
        <v>63949226.270000003</v>
      </c>
      <c r="F22" s="106">
        <f>+IF(ISNUMBER(DATA!W22),DATA!W22,"n/a")</f>
        <v>2.8150406425948224E-2</v>
      </c>
      <c r="G22" s="105">
        <f>+IF(ISNUMBER(DATA!M22),DATA!M22,"n/a")</f>
        <v>205578355.61000001</v>
      </c>
      <c r="H22" s="106">
        <f>+IF(ISNUMBER(DATA!X22),DATA!X22,"n/a")</f>
        <v>5.3101862481895017E-2</v>
      </c>
      <c r="I22" s="105">
        <f>+IF(ISNUMBER(DATA!Q22),DATA!Q22,"n/a")</f>
        <v>396593905.52999997</v>
      </c>
      <c r="J22" s="106">
        <f>+IF(ISNUMBER(DATA!Y22),DATA!Y22,"n/a")</f>
        <v>4.0053933763827994E-2</v>
      </c>
      <c r="K22" s="105">
        <f>+IF(ISNUMBER(DATA!U22),DATA!U22,"n/a")</f>
        <v>843786992.87</v>
      </c>
      <c r="L22" s="106">
        <f>+IF(ISNUMBER(DATA!Z22),DATA!Z22,"n/a")</f>
        <v>6.0171456406421055E-2</v>
      </c>
      <c r="R22" s="66"/>
      <c r="S22" s="66"/>
      <c r="T22" s="66"/>
      <c r="U22" s="66"/>
      <c r="V22" s="66"/>
      <c r="W22" s="66"/>
      <c r="X22" s="66"/>
      <c r="Y22" s="66"/>
    </row>
    <row r="23" spans="1:25" x14ac:dyDescent="0.2">
      <c r="A23" s="103" t="s">
        <v>67</v>
      </c>
      <c r="B23" s="103" t="s">
        <v>21</v>
      </c>
      <c r="C23" s="104" t="s">
        <v>0</v>
      </c>
      <c r="D23" s="104" t="s">
        <v>287</v>
      </c>
      <c r="E23" s="105">
        <f>+IF(ISNUMBER(DATA!I23),DATA!I23,"n/a")</f>
        <v>65550932.130000003</v>
      </c>
      <c r="F23" s="106">
        <f>+IF(ISNUMBER(DATA!W23),DATA!W23,"n/a")</f>
        <v>4.0590345555650491E-2</v>
      </c>
      <c r="G23" s="105">
        <f>+IF(ISNUMBER(DATA!M23),DATA!M23,"n/a")</f>
        <v>208577441.25</v>
      </c>
      <c r="H23" s="106">
        <f>+IF(ISNUMBER(DATA!X23),DATA!X23,"n/a")</f>
        <v>6.341758219488125E-2</v>
      </c>
      <c r="I23" s="105">
        <f>+IF(ISNUMBER(DATA!Q23),DATA!Q23,"n/a")</f>
        <v>407884000.63</v>
      </c>
      <c r="J23" s="106">
        <f>+IF(ISNUMBER(DATA!Y23),DATA!Y23,"n/a")</f>
        <v>3.730078544751092E-2</v>
      </c>
      <c r="K23" s="105">
        <f>+IF(ISNUMBER(DATA!U23),DATA!U23,"n/a")</f>
        <v>861145488.80999994</v>
      </c>
      <c r="L23" s="106">
        <f>+IF(ISNUMBER(DATA!Z23),DATA!Z23,"n/a")</f>
        <v>4.5602396935730885E-2</v>
      </c>
      <c r="R23" s="66"/>
      <c r="S23" s="66"/>
      <c r="T23" s="66"/>
      <c r="U23" s="66"/>
      <c r="V23" s="66"/>
      <c r="W23" s="66"/>
      <c r="X23" s="66"/>
      <c r="Y23" s="66"/>
    </row>
    <row r="24" spans="1:25" x14ac:dyDescent="0.2">
      <c r="A24" s="103" t="s">
        <v>67</v>
      </c>
      <c r="B24" s="103" t="s">
        <v>21</v>
      </c>
      <c r="C24" s="104" t="s">
        <v>0</v>
      </c>
      <c r="D24" s="104" t="s">
        <v>288</v>
      </c>
      <c r="E24" s="105">
        <f>+IF(ISNUMBER(DATA!I24),DATA!I24,"n/a")</f>
        <v>79130383.730000004</v>
      </c>
      <c r="F24" s="106">
        <f>+IF(ISNUMBER(DATA!W24),DATA!W24,"n/a")</f>
        <v>4.2814867203225894E-2</v>
      </c>
      <c r="G24" s="105">
        <f>+IF(ISNUMBER(DATA!M24),DATA!M24,"n/a")</f>
        <v>250373960.63999999</v>
      </c>
      <c r="H24" s="106">
        <f>+IF(ISNUMBER(DATA!X24),DATA!X24,"n/a")</f>
        <v>6.0209322868391903E-2</v>
      </c>
      <c r="I24" s="105">
        <f>+IF(ISNUMBER(DATA!Q24),DATA!Q24,"n/a")</f>
        <v>504078457.26999998</v>
      </c>
      <c r="J24" s="106">
        <f>+IF(ISNUMBER(DATA!Y24),DATA!Y24,"n/a")</f>
        <v>5.5195738344383155E-2</v>
      </c>
      <c r="K24" s="105">
        <f>+IF(ISNUMBER(DATA!U24),DATA!U24,"n/a")</f>
        <v>1025070122.38</v>
      </c>
      <c r="L24" s="106">
        <f>+IF(ISNUMBER(DATA!Z24),DATA!Z24,"n/a")</f>
        <v>5.6509993721819855E-2</v>
      </c>
      <c r="R24" s="66"/>
      <c r="S24" s="66"/>
      <c r="T24" s="66"/>
      <c r="U24" s="66"/>
      <c r="V24" s="66"/>
      <c r="W24" s="66"/>
      <c r="X24" s="66"/>
      <c r="Y24" s="66"/>
    </row>
    <row r="25" spans="1:25" x14ac:dyDescent="0.2">
      <c r="A25" s="103" t="s">
        <v>67</v>
      </c>
      <c r="B25" s="103" t="s">
        <v>21</v>
      </c>
      <c r="C25" s="104" t="s">
        <v>0</v>
      </c>
      <c r="D25" s="104" t="s">
        <v>289</v>
      </c>
      <c r="E25" s="105">
        <f>+IF(ISNUMBER(DATA!I25),DATA!I25,"n/a")</f>
        <v>30553944.719999999</v>
      </c>
      <c r="F25" s="106">
        <f>+IF(ISNUMBER(DATA!W25),DATA!W25,"n/a")</f>
        <v>2.8051788333422562E-2</v>
      </c>
      <c r="G25" s="105">
        <f>+IF(ISNUMBER(DATA!M25),DATA!M25,"n/a")</f>
        <v>98434168.890000001</v>
      </c>
      <c r="H25" s="106">
        <f>+IF(ISNUMBER(DATA!X25),DATA!X25,"n/a")</f>
        <v>6.3730095620836452E-2</v>
      </c>
      <c r="I25" s="105">
        <f>+IF(ISNUMBER(DATA!Q25),DATA!Q25,"n/a")</f>
        <v>190030387.37</v>
      </c>
      <c r="J25" s="106">
        <f>+IF(ISNUMBER(DATA!Y25),DATA!Y25,"n/a")</f>
        <v>4.7912569433995647E-2</v>
      </c>
      <c r="K25" s="105">
        <f>+IF(ISNUMBER(DATA!U25),DATA!U25,"n/a")</f>
        <v>400300526.26999998</v>
      </c>
      <c r="L25" s="106">
        <f>+IF(ISNUMBER(DATA!Z25),DATA!Z25,"n/a")</f>
        <v>5.0656381547389051E-2</v>
      </c>
      <c r="R25" s="66"/>
      <c r="S25" s="66"/>
      <c r="T25" s="66"/>
      <c r="U25" s="66"/>
      <c r="V25" s="66"/>
      <c r="W25" s="66"/>
      <c r="X25" s="66"/>
      <c r="Y25" s="66"/>
    </row>
    <row r="26" spans="1:25" x14ac:dyDescent="0.2">
      <c r="A26" s="103" t="s">
        <v>67</v>
      </c>
      <c r="B26" s="103" t="s">
        <v>21</v>
      </c>
      <c r="C26" s="104" t="s">
        <v>0</v>
      </c>
      <c r="D26" s="104" t="s">
        <v>290</v>
      </c>
      <c r="E26" s="105">
        <f>+IF(ISNUMBER(DATA!I26),DATA!I26,"n/a")</f>
        <v>30592712.41</v>
      </c>
      <c r="F26" s="106">
        <f>+IF(ISNUMBER(DATA!W26),DATA!W26,"n/a")</f>
        <v>8.6692690704717107E-2</v>
      </c>
      <c r="G26" s="105">
        <f>+IF(ISNUMBER(DATA!M26),DATA!M26,"n/a")</f>
        <v>90599553.780000001</v>
      </c>
      <c r="H26" s="106">
        <f>+IF(ISNUMBER(DATA!X26),DATA!X26,"n/a")</f>
        <v>5.293916789753815E-2</v>
      </c>
      <c r="I26" s="105">
        <f>+IF(ISNUMBER(DATA!Q26),DATA!Q26,"n/a")</f>
        <v>184040945.38999999</v>
      </c>
      <c r="J26" s="106">
        <f>+IF(ISNUMBER(DATA!Y26),DATA!Y26,"n/a")</f>
        <v>7.0453304723426771E-2</v>
      </c>
      <c r="K26" s="105">
        <f>+IF(ISNUMBER(DATA!U26),DATA!U26,"n/a")</f>
        <v>376616808.17000002</v>
      </c>
      <c r="L26" s="106">
        <f>+IF(ISNUMBER(DATA!Z26),DATA!Z26,"n/a")</f>
        <v>7.8457162947005707E-2</v>
      </c>
      <c r="R26" s="66"/>
      <c r="S26" s="66"/>
      <c r="T26" s="66"/>
      <c r="U26" s="66"/>
      <c r="V26" s="66"/>
      <c r="W26" s="66"/>
      <c r="X26" s="66"/>
      <c r="Y26" s="66"/>
    </row>
    <row r="27" spans="1:25" x14ac:dyDescent="0.2">
      <c r="A27" s="103" t="s">
        <v>67</v>
      </c>
      <c r="B27" s="103" t="s">
        <v>21</v>
      </c>
      <c r="C27" s="104" t="s">
        <v>0</v>
      </c>
      <c r="D27" s="104" t="s">
        <v>291</v>
      </c>
      <c r="E27" s="105">
        <f>+IF(ISNUMBER(DATA!I27),DATA!I27,"n/a")</f>
        <v>32326729.859999999</v>
      </c>
      <c r="F27" s="106">
        <f>+IF(ISNUMBER(DATA!W27),DATA!W27,"n/a")</f>
        <v>3.9968130737576983E-2</v>
      </c>
      <c r="G27" s="105">
        <f>+IF(ISNUMBER(DATA!M27),DATA!M27,"n/a")</f>
        <v>103667201.40000001</v>
      </c>
      <c r="H27" s="106">
        <f>+IF(ISNUMBER(DATA!X27),DATA!X27,"n/a")</f>
        <v>6.3849239002400693E-2</v>
      </c>
      <c r="I27" s="105">
        <f>+IF(ISNUMBER(DATA!Q27),DATA!Q27,"n/a")</f>
        <v>210296836.75999999</v>
      </c>
      <c r="J27" s="106">
        <f>+IF(ISNUMBER(DATA!Y27),DATA!Y27,"n/a")</f>
        <v>7.4399635578352469E-2</v>
      </c>
      <c r="K27" s="105">
        <f>+IF(ISNUMBER(DATA!U27),DATA!U27,"n/a")</f>
        <v>433652905.63</v>
      </c>
      <c r="L27" s="106">
        <f>+IF(ISNUMBER(DATA!Z27),DATA!Z27,"n/a")</f>
        <v>6.3448256605707548E-2</v>
      </c>
      <c r="R27" s="66"/>
      <c r="S27" s="66"/>
      <c r="T27" s="66"/>
      <c r="U27" s="66"/>
      <c r="V27" s="66"/>
      <c r="W27" s="66"/>
      <c r="X27" s="66"/>
      <c r="Y27" s="66"/>
    </row>
    <row r="28" spans="1:25" x14ac:dyDescent="0.2">
      <c r="A28" s="103" t="s">
        <v>67</v>
      </c>
      <c r="B28" s="103" t="s">
        <v>21</v>
      </c>
      <c r="C28" s="104" t="s">
        <v>0</v>
      </c>
      <c r="D28" s="104" t="s">
        <v>292</v>
      </c>
      <c r="E28" s="105">
        <f>+IF(ISNUMBER(DATA!I28),DATA!I28,"n/a")</f>
        <v>200406348.16</v>
      </c>
      <c r="F28" s="106">
        <f>+IF(ISNUMBER(DATA!W28),DATA!W28,"n/a")</f>
        <v>4.4469846865213505E-2</v>
      </c>
      <c r="G28" s="105">
        <f>+IF(ISNUMBER(DATA!M28),DATA!M28,"n/a")</f>
        <v>638312627.51999998</v>
      </c>
      <c r="H28" s="106">
        <f>+IF(ISNUMBER(DATA!X28),DATA!X28,"n/a")</f>
        <v>8.8425213463095773E-2</v>
      </c>
      <c r="I28" s="105">
        <f>+IF(ISNUMBER(DATA!Q28),DATA!Q28,"n/a")</f>
        <v>1300715410.24</v>
      </c>
      <c r="J28" s="106">
        <f>+IF(ISNUMBER(DATA!Y28),DATA!Y28,"n/a")</f>
        <v>8.8383212610207734E-2</v>
      </c>
      <c r="K28" s="105">
        <f>+IF(ISNUMBER(DATA!U28),DATA!U28,"n/a")</f>
        <v>2661823493.1700001</v>
      </c>
      <c r="L28" s="106">
        <f>+IF(ISNUMBER(DATA!Z28),DATA!Z28,"n/a")</f>
        <v>9.7251918993566375E-2</v>
      </c>
      <c r="R28" s="66"/>
      <c r="S28" s="66"/>
      <c r="T28" s="66"/>
      <c r="U28" s="66"/>
      <c r="V28" s="66"/>
      <c r="W28" s="66"/>
      <c r="X28" s="66"/>
      <c r="Y28" s="66"/>
    </row>
    <row r="29" spans="1:25" x14ac:dyDescent="0.2">
      <c r="A29" s="103" t="s">
        <v>67</v>
      </c>
      <c r="B29" s="103" t="s">
        <v>21</v>
      </c>
      <c r="C29" s="104" t="s">
        <v>0</v>
      </c>
      <c r="D29" s="104" t="s">
        <v>293</v>
      </c>
      <c r="E29" s="105">
        <f>+IF(ISNUMBER(DATA!I29),DATA!I29,"n/a")</f>
        <v>16372297.039999999</v>
      </c>
      <c r="F29" s="106">
        <f>+IF(ISNUMBER(DATA!W29),DATA!W29,"n/a")</f>
        <v>3.510547745878817E-2</v>
      </c>
      <c r="G29" s="105">
        <f>+IF(ISNUMBER(DATA!M29),DATA!M29,"n/a")</f>
        <v>52604208.759999998</v>
      </c>
      <c r="H29" s="106">
        <f>+IF(ISNUMBER(DATA!X29),DATA!X29,"n/a")</f>
        <v>6.2917077845769276E-2</v>
      </c>
      <c r="I29" s="105">
        <f>+IF(ISNUMBER(DATA!Q29),DATA!Q29,"n/a")</f>
        <v>102715313.54000001</v>
      </c>
      <c r="J29" s="106">
        <f>+IF(ISNUMBER(DATA!Y29),DATA!Y29,"n/a")</f>
        <v>6.419815629742287E-2</v>
      </c>
      <c r="K29" s="105">
        <f>+IF(ISNUMBER(DATA!U29),DATA!U29,"n/a")</f>
        <v>213407076.38</v>
      </c>
      <c r="L29" s="106">
        <f>+IF(ISNUMBER(DATA!Z29),DATA!Z29,"n/a")</f>
        <v>7.3096678941080823E-2</v>
      </c>
      <c r="R29" s="66"/>
      <c r="S29" s="66"/>
      <c r="T29" s="66"/>
      <c r="U29" s="66"/>
      <c r="V29" s="66"/>
      <c r="W29" s="66"/>
      <c r="X29" s="66"/>
      <c r="Y29" s="66"/>
    </row>
    <row r="30" spans="1:25" x14ac:dyDescent="0.2">
      <c r="A30" s="103" t="s">
        <v>67</v>
      </c>
      <c r="B30" s="103" t="s">
        <v>21</v>
      </c>
      <c r="C30" s="104" t="s">
        <v>0</v>
      </c>
      <c r="D30" s="104" t="s">
        <v>294</v>
      </c>
      <c r="E30" s="105">
        <f>+IF(ISNUMBER(DATA!I30),DATA!I30,"n/a")</f>
        <v>115217737.18000001</v>
      </c>
      <c r="F30" s="106">
        <f>+IF(ISNUMBER(DATA!W30),DATA!W30,"n/a")</f>
        <v>7.7911795444882123E-2</v>
      </c>
      <c r="G30" s="105">
        <f>+IF(ISNUMBER(DATA!M30),DATA!M30,"n/a")</f>
        <v>351528616.45999998</v>
      </c>
      <c r="H30" s="106">
        <f>+IF(ISNUMBER(DATA!X30),DATA!X30,"n/a")</f>
        <v>4.7212457298098823E-2</v>
      </c>
      <c r="I30" s="105">
        <f>+IF(ISNUMBER(DATA!Q30),DATA!Q30,"n/a")</f>
        <v>701178407.59000003</v>
      </c>
      <c r="J30" s="106">
        <f>+IF(ISNUMBER(DATA!Y30),DATA!Y30,"n/a")</f>
        <v>7.3743973617173955E-2</v>
      </c>
      <c r="K30" s="105">
        <f>+IF(ISNUMBER(DATA!U30),DATA!U30,"n/a")</f>
        <v>1384905200.3800001</v>
      </c>
      <c r="L30" s="106">
        <f>+IF(ISNUMBER(DATA!Z30),DATA!Z30,"n/a")</f>
        <v>9.2908094483505774E-2</v>
      </c>
      <c r="R30" s="66"/>
      <c r="S30" s="66"/>
      <c r="T30" s="66"/>
      <c r="U30" s="66"/>
      <c r="V30" s="66"/>
      <c r="W30" s="66"/>
      <c r="X30" s="66"/>
      <c r="Y30" s="66"/>
    </row>
    <row r="31" spans="1:25" x14ac:dyDescent="0.2">
      <c r="A31" s="103" t="s">
        <v>67</v>
      </c>
      <c r="B31" s="103" t="s">
        <v>21</v>
      </c>
      <c r="C31" s="104" t="s">
        <v>0</v>
      </c>
      <c r="D31" s="104" t="s">
        <v>295</v>
      </c>
      <c r="E31" s="105">
        <f>+IF(ISNUMBER(DATA!I31),DATA!I31,"n/a")</f>
        <v>37182920.990000002</v>
      </c>
      <c r="F31" s="106">
        <f>+IF(ISNUMBER(DATA!W31),DATA!W31,"n/a")</f>
        <v>2.9396630472858275E-3</v>
      </c>
      <c r="G31" s="105">
        <f>+IF(ISNUMBER(DATA!M31),DATA!M31,"n/a")</f>
        <v>117772091.59999999</v>
      </c>
      <c r="H31" s="106">
        <f>+IF(ISNUMBER(DATA!X31),DATA!X31,"n/a")</f>
        <v>2.2329813154778166E-2</v>
      </c>
      <c r="I31" s="105">
        <f>+IF(ISNUMBER(DATA!Q31),DATA!Q31,"n/a")</f>
        <v>232010742.41999999</v>
      </c>
      <c r="J31" s="106">
        <f>+IF(ISNUMBER(DATA!Y31),DATA!Y31,"n/a")</f>
        <v>3.3214620196050863E-2</v>
      </c>
      <c r="K31" s="105">
        <f>+IF(ISNUMBER(DATA!U31),DATA!U31,"n/a")</f>
        <v>501552613.69</v>
      </c>
      <c r="L31" s="106">
        <f>+IF(ISNUMBER(DATA!Z31),DATA!Z31,"n/a")</f>
        <v>3.7587954734751475E-2</v>
      </c>
      <c r="R31" s="66"/>
      <c r="S31" s="66"/>
      <c r="T31" s="66"/>
      <c r="U31" s="66"/>
      <c r="V31" s="66"/>
      <c r="W31" s="66"/>
      <c r="X31" s="66"/>
      <c r="Y31" s="66"/>
    </row>
    <row r="32" spans="1:25" x14ac:dyDescent="0.2">
      <c r="A32" s="103" t="s">
        <v>67</v>
      </c>
      <c r="B32" s="103" t="s">
        <v>21</v>
      </c>
      <c r="C32" s="104" t="s">
        <v>0</v>
      </c>
      <c r="D32" s="104" t="s">
        <v>296</v>
      </c>
      <c r="E32" s="105">
        <f>+IF(ISNUMBER(DATA!I32),DATA!I32,"n/a")</f>
        <v>49797732.340000004</v>
      </c>
      <c r="F32" s="106">
        <f>+IF(ISNUMBER(DATA!W32),DATA!W32,"n/a")</f>
        <v>3.9902750632110212E-2</v>
      </c>
      <c r="G32" s="105">
        <f>+IF(ISNUMBER(DATA!M32),DATA!M32,"n/a")</f>
        <v>160737987.91</v>
      </c>
      <c r="H32" s="106">
        <f>+IF(ISNUMBER(DATA!X32),DATA!X32,"n/a")</f>
        <v>6.0349657949881758E-2</v>
      </c>
      <c r="I32" s="105">
        <f>+IF(ISNUMBER(DATA!Q32),DATA!Q32,"n/a")</f>
        <v>316325859.44999999</v>
      </c>
      <c r="J32" s="106">
        <f>+IF(ISNUMBER(DATA!Y32),DATA!Y32,"n/a")</f>
        <v>5.2141517209903308E-2</v>
      </c>
      <c r="K32" s="105">
        <f>+IF(ISNUMBER(DATA!U32),DATA!U32,"n/a")</f>
        <v>673772355.70000005</v>
      </c>
      <c r="L32" s="106">
        <f>+IF(ISNUMBER(DATA!Z32),DATA!Z32,"n/a")</f>
        <v>5.2708371089523531E-2</v>
      </c>
      <c r="R32" s="66"/>
      <c r="S32" s="66"/>
      <c r="T32" s="66"/>
      <c r="U32" s="66"/>
      <c r="V32" s="66"/>
      <c r="W32" s="66"/>
      <c r="X32" s="66"/>
      <c r="Y32" s="66"/>
    </row>
    <row r="33" spans="1:25" x14ac:dyDescent="0.2">
      <c r="A33" s="103" t="s">
        <v>67</v>
      </c>
      <c r="B33" s="103" t="s">
        <v>21</v>
      </c>
      <c r="C33" s="104" t="s">
        <v>0</v>
      </c>
      <c r="D33" s="104" t="s">
        <v>297</v>
      </c>
      <c r="E33" s="105">
        <f>+IF(ISNUMBER(DATA!I33),DATA!I33,"n/a")</f>
        <v>22686727.870000001</v>
      </c>
      <c r="F33" s="106">
        <f>+IF(ISNUMBER(DATA!W33),DATA!W33,"n/a")</f>
        <v>-1.3976504166005479E-2</v>
      </c>
      <c r="G33" s="105">
        <f>+IF(ISNUMBER(DATA!M33),DATA!M33,"n/a")</f>
        <v>74462911.939999998</v>
      </c>
      <c r="H33" s="106">
        <f>+IF(ISNUMBER(DATA!X33),DATA!X33,"n/a")</f>
        <v>4.289713670841435E-2</v>
      </c>
      <c r="I33" s="105">
        <f>+IF(ISNUMBER(DATA!Q33),DATA!Q33,"n/a")</f>
        <v>150537455.03999999</v>
      </c>
      <c r="J33" s="106">
        <f>+IF(ISNUMBER(DATA!Y33),DATA!Y33,"n/a")</f>
        <v>7.367765460562653E-2</v>
      </c>
      <c r="K33" s="105">
        <f>+IF(ISNUMBER(DATA!U33),DATA!U33,"n/a")</f>
        <v>312414887.16000003</v>
      </c>
      <c r="L33" s="106">
        <f>+IF(ISNUMBER(DATA!Z33),DATA!Z33,"n/a")</f>
        <v>7.8643098213433821E-2</v>
      </c>
      <c r="R33" s="66"/>
      <c r="S33" s="66"/>
      <c r="T33" s="66"/>
      <c r="U33" s="66"/>
      <c r="V33" s="66"/>
      <c r="W33" s="66"/>
      <c r="X33" s="66"/>
      <c r="Y33" s="66"/>
    </row>
    <row r="34" spans="1:25" x14ac:dyDescent="0.2">
      <c r="A34" s="103" t="s">
        <v>67</v>
      </c>
      <c r="B34" s="103" t="s">
        <v>21</v>
      </c>
      <c r="C34" s="104" t="s">
        <v>0</v>
      </c>
      <c r="D34" s="104" t="s">
        <v>298</v>
      </c>
      <c r="E34" s="105">
        <f>+IF(ISNUMBER(DATA!I34),DATA!I34,"n/a")</f>
        <v>37908144.979999997</v>
      </c>
      <c r="F34" s="106">
        <f>+IF(ISNUMBER(DATA!W34),DATA!W34,"n/a")</f>
        <v>2.2158071223980155E-2</v>
      </c>
      <c r="G34" s="105">
        <f>+IF(ISNUMBER(DATA!M34),DATA!M34,"n/a")</f>
        <v>115625935.23999999</v>
      </c>
      <c r="H34" s="106">
        <f>+IF(ISNUMBER(DATA!X34),DATA!X34,"n/a")</f>
        <v>3.8445462872026777E-2</v>
      </c>
      <c r="I34" s="105">
        <f>+IF(ISNUMBER(DATA!Q34),DATA!Q34,"n/a")</f>
        <v>233067622.09999999</v>
      </c>
      <c r="J34" s="106">
        <f>+IF(ISNUMBER(DATA!Y34),DATA!Y34,"n/a")</f>
        <v>4.1775624093980397E-2</v>
      </c>
      <c r="K34" s="105">
        <f>+IF(ISNUMBER(DATA!U34),DATA!U34,"n/a")</f>
        <v>499651550.11000001</v>
      </c>
      <c r="L34" s="106">
        <f>+IF(ISNUMBER(DATA!Z34),DATA!Z34,"n/a")</f>
        <v>5.7393958933521567E-2</v>
      </c>
      <c r="R34" s="66"/>
      <c r="S34" s="66"/>
      <c r="T34" s="66"/>
      <c r="U34" s="66"/>
      <c r="V34" s="66"/>
      <c r="W34" s="66"/>
      <c r="X34" s="66"/>
      <c r="Y34" s="66"/>
    </row>
    <row r="35" spans="1:25" x14ac:dyDescent="0.2">
      <c r="A35" s="103" t="s">
        <v>67</v>
      </c>
      <c r="B35" s="103" t="s">
        <v>21</v>
      </c>
      <c r="C35" s="104" t="s">
        <v>0</v>
      </c>
      <c r="D35" s="104" t="s">
        <v>299</v>
      </c>
      <c r="E35" s="105">
        <f>+IF(ISNUMBER(DATA!I35),DATA!I35,"n/a")</f>
        <v>243126959.47</v>
      </c>
      <c r="F35" s="106">
        <f>+IF(ISNUMBER(DATA!W35),DATA!W35,"n/a")</f>
        <v>2.2579928624050449E-2</v>
      </c>
      <c r="G35" s="105">
        <f>+IF(ISNUMBER(DATA!M35),DATA!M35,"n/a")</f>
        <v>788082838.90999997</v>
      </c>
      <c r="H35" s="106">
        <f>+IF(ISNUMBER(DATA!X35),DATA!X35,"n/a")</f>
        <v>5.2807327758348434E-2</v>
      </c>
      <c r="I35" s="105">
        <f>+IF(ISNUMBER(DATA!Q35),DATA!Q35,"n/a")</f>
        <v>1557507453.3900001</v>
      </c>
      <c r="J35" s="106">
        <f>+IF(ISNUMBER(DATA!Y35),DATA!Y35,"n/a")</f>
        <v>2.4881616009217046E-2</v>
      </c>
      <c r="K35" s="105">
        <f>+IF(ISNUMBER(DATA!U35),DATA!U35,"n/a")</f>
        <v>3280296012.77</v>
      </c>
      <c r="L35" s="106">
        <f>+IF(ISNUMBER(DATA!Z35),DATA!Z35,"n/a")</f>
        <v>4.2513125895175266E-2</v>
      </c>
      <c r="R35" s="66"/>
      <c r="S35" s="66"/>
      <c r="T35" s="66"/>
      <c r="U35" s="66"/>
      <c r="V35" s="66"/>
      <c r="W35" s="66"/>
      <c r="X35" s="66"/>
      <c r="Y35" s="66"/>
    </row>
    <row r="36" spans="1:25" x14ac:dyDescent="0.2">
      <c r="A36" s="103" t="s">
        <v>67</v>
      </c>
      <c r="B36" s="103" t="s">
        <v>21</v>
      </c>
      <c r="C36" s="104" t="s">
        <v>0</v>
      </c>
      <c r="D36" s="104" t="s">
        <v>300</v>
      </c>
      <c r="E36" s="105">
        <f>+IF(ISNUMBER(DATA!I36),DATA!I36,"n/a")</f>
        <v>77074251.400000006</v>
      </c>
      <c r="F36" s="106">
        <f>+IF(ISNUMBER(DATA!W36),DATA!W36,"n/a")</f>
        <v>2.7328741178620101E-2</v>
      </c>
      <c r="G36" s="105">
        <f>+IF(ISNUMBER(DATA!M36),DATA!M36,"n/a")</f>
        <v>238671743.81</v>
      </c>
      <c r="H36" s="106">
        <f>+IF(ISNUMBER(DATA!X36),DATA!X36,"n/a")</f>
        <v>4.696348188249324E-2</v>
      </c>
      <c r="I36" s="105">
        <f>+IF(ISNUMBER(DATA!Q36),DATA!Q36,"n/a")</f>
        <v>454885651.20999998</v>
      </c>
      <c r="J36" s="106">
        <f>+IF(ISNUMBER(DATA!Y36),DATA!Y36,"n/a")</f>
        <v>4.601483378764893E-2</v>
      </c>
      <c r="K36" s="105">
        <f>+IF(ISNUMBER(DATA!U36),DATA!U36,"n/a")</f>
        <v>1006618288.3</v>
      </c>
      <c r="L36" s="106">
        <f>+IF(ISNUMBER(DATA!Z36),DATA!Z36,"n/a")</f>
        <v>5.8808378907727395E-2</v>
      </c>
      <c r="R36" s="66"/>
      <c r="S36" s="66"/>
      <c r="T36" s="66"/>
      <c r="U36" s="66"/>
      <c r="V36" s="66"/>
      <c r="W36" s="66"/>
      <c r="X36" s="66"/>
      <c r="Y36" s="66"/>
    </row>
    <row r="37" spans="1:25" x14ac:dyDescent="0.2">
      <c r="A37" s="103" t="s">
        <v>67</v>
      </c>
      <c r="B37" s="103" t="s">
        <v>21</v>
      </c>
      <c r="C37" s="104" t="s">
        <v>0</v>
      </c>
      <c r="D37" s="104" t="s">
        <v>301</v>
      </c>
      <c r="E37" s="105">
        <f>+IF(ISNUMBER(DATA!I37),DATA!I37,"n/a")</f>
        <v>15103186.289999999</v>
      </c>
      <c r="F37" s="106">
        <f>+IF(ISNUMBER(DATA!W37),DATA!W37,"n/a")</f>
        <v>6.4324895467572793E-2</v>
      </c>
      <c r="G37" s="105">
        <f>+IF(ISNUMBER(DATA!M37),DATA!M37,"n/a")</f>
        <v>47782330.280000001</v>
      </c>
      <c r="H37" s="106">
        <f>+IF(ISNUMBER(DATA!X37),DATA!X37,"n/a")</f>
        <v>9.9660820569360917E-2</v>
      </c>
      <c r="I37" s="105">
        <f>+IF(ISNUMBER(DATA!Q37),DATA!Q37,"n/a")</f>
        <v>96533833.25</v>
      </c>
      <c r="J37" s="106">
        <f>+IF(ISNUMBER(DATA!Y37),DATA!Y37,"n/a")</f>
        <v>0.11848126060215759</v>
      </c>
      <c r="K37" s="105">
        <f>+IF(ISNUMBER(DATA!U37),DATA!U37,"n/a")</f>
        <v>199866281.81999999</v>
      </c>
      <c r="L37" s="106">
        <f>+IF(ISNUMBER(DATA!Z37),DATA!Z37,"n/a")</f>
        <v>8.9606367038428697E-2</v>
      </c>
      <c r="R37" s="66"/>
      <c r="S37" s="66"/>
      <c r="T37" s="66"/>
      <c r="U37" s="66"/>
      <c r="V37" s="66"/>
      <c r="W37" s="66"/>
      <c r="X37" s="66"/>
      <c r="Y37" s="66"/>
    </row>
    <row r="38" spans="1:25" x14ac:dyDescent="0.2">
      <c r="A38" s="103" t="s">
        <v>67</v>
      </c>
      <c r="B38" s="103" t="s">
        <v>21</v>
      </c>
      <c r="C38" s="104" t="s">
        <v>0</v>
      </c>
      <c r="D38" s="104" t="s">
        <v>302</v>
      </c>
      <c r="E38" s="105">
        <f>+IF(ISNUMBER(DATA!I38),DATA!I38,"n/a")</f>
        <v>61486127.390000001</v>
      </c>
      <c r="F38" s="106">
        <f>+IF(ISNUMBER(DATA!W38),DATA!W38,"n/a")</f>
        <v>5.8533456561274406E-2</v>
      </c>
      <c r="G38" s="105">
        <f>+IF(ISNUMBER(DATA!M38),DATA!M38,"n/a")</f>
        <v>184805717.06</v>
      </c>
      <c r="H38" s="106">
        <f>+IF(ISNUMBER(DATA!X38),DATA!X38,"n/a")</f>
        <v>3.0931369542185679E-2</v>
      </c>
      <c r="I38" s="105">
        <f>+IF(ISNUMBER(DATA!Q38),DATA!Q38,"n/a")</f>
        <v>371534339.79000002</v>
      </c>
      <c r="J38" s="106">
        <f>+IF(ISNUMBER(DATA!Y38),DATA!Y38,"n/a")</f>
        <v>5.4234636185534674E-2</v>
      </c>
      <c r="K38" s="105">
        <f>+IF(ISNUMBER(DATA!U38),DATA!U38,"n/a")</f>
        <v>763611867.63</v>
      </c>
      <c r="L38" s="106">
        <f>+IF(ISNUMBER(DATA!Z38),DATA!Z38,"n/a")</f>
        <v>7.497184300264452E-2</v>
      </c>
      <c r="R38" s="66"/>
      <c r="S38" s="66"/>
      <c r="T38" s="66"/>
      <c r="U38" s="66"/>
      <c r="V38" s="66"/>
      <c r="W38" s="66"/>
      <c r="X38" s="66"/>
      <c r="Y38" s="66"/>
    </row>
    <row r="39" spans="1:25" x14ac:dyDescent="0.2">
      <c r="A39" s="103" t="s">
        <v>67</v>
      </c>
      <c r="B39" s="103" t="s">
        <v>21</v>
      </c>
      <c r="C39" s="104" t="s">
        <v>0</v>
      </c>
      <c r="D39" s="104" t="s">
        <v>303</v>
      </c>
      <c r="E39" s="105">
        <f>+IF(ISNUMBER(DATA!I39),DATA!I39,"n/a")</f>
        <v>24856874.969999999</v>
      </c>
      <c r="F39" s="106">
        <f>+IF(ISNUMBER(DATA!W39),DATA!W39,"n/a")</f>
        <v>8.0256979010913925E-3</v>
      </c>
      <c r="G39" s="105">
        <f>+IF(ISNUMBER(DATA!M39),DATA!M39,"n/a")</f>
        <v>77559604.390000001</v>
      </c>
      <c r="H39" s="106">
        <f>+IF(ISNUMBER(DATA!X39),DATA!X39,"n/a")</f>
        <v>5.3280231816033924E-3</v>
      </c>
      <c r="I39" s="105">
        <f>+IF(ISNUMBER(DATA!Q39),DATA!Q39,"n/a")</f>
        <v>151206737.22</v>
      </c>
      <c r="J39" s="106">
        <f>+IF(ISNUMBER(DATA!Y39),DATA!Y39,"n/a")</f>
        <v>-5.1015382339129412E-3</v>
      </c>
      <c r="K39" s="105">
        <f>+IF(ISNUMBER(DATA!U39),DATA!U39,"n/a")</f>
        <v>326516399.43000001</v>
      </c>
      <c r="L39" s="106">
        <f>+IF(ISNUMBER(DATA!Z39),DATA!Z39,"n/a")</f>
        <v>1.5294814329226365E-2</v>
      </c>
      <c r="R39" s="66"/>
      <c r="S39" s="66"/>
      <c r="T39" s="66"/>
      <c r="U39" s="66"/>
      <c r="V39" s="66"/>
      <c r="W39" s="66"/>
      <c r="X39" s="66"/>
      <c r="Y39" s="66"/>
    </row>
    <row r="40" spans="1:25" x14ac:dyDescent="0.2">
      <c r="A40" s="103" t="s">
        <v>67</v>
      </c>
      <c r="B40" s="103" t="s">
        <v>21</v>
      </c>
      <c r="C40" s="104" t="s">
        <v>0</v>
      </c>
      <c r="D40" s="104" t="s">
        <v>304</v>
      </c>
      <c r="E40" s="105">
        <f>+IF(ISNUMBER(DATA!I40),DATA!I40,"n/a")</f>
        <v>96269091.390000001</v>
      </c>
      <c r="F40" s="106">
        <f>+IF(ISNUMBER(DATA!W40),DATA!W40,"n/a")</f>
        <v>2.8645779302852944E-2</v>
      </c>
      <c r="G40" s="105">
        <f>+IF(ISNUMBER(DATA!M40),DATA!M40,"n/a")</f>
        <v>309464352.76999998</v>
      </c>
      <c r="H40" s="106">
        <f>+IF(ISNUMBER(DATA!X40),DATA!X40,"n/a")</f>
        <v>5.1486938282231755E-2</v>
      </c>
      <c r="I40" s="105">
        <f>+IF(ISNUMBER(DATA!Q40),DATA!Q40,"n/a")</f>
        <v>614529034.77999997</v>
      </c>
      <c r="J40" s="106">
        <f>+IF(ISNUMBER(DATA!Y40),DATA!Y40,"n/a")</f>
        <v>4.0951599382026908E-2</v>
      </c>
      <c r="K40" s="105">
        <f>+IF(ISNUMBER(DATA!U40),DATA!U40,"n/a")</f>
        <v>1287069449.8800001</v>
      </c>
      <c r="L40" s="106">
        <f>+IF(ISNUMBER(DATA!Z40),DATA!Z40,"n/a")</f>
        <v>6.5618354448311336E-2</v>
      </c>
      <c r="R40" s="66"/>
      <c r="S40" s="66"/>
      <c r="T40" s="66"/>
      <c r="U40" s="66"/>
      <c r="V40" s="66"/>
      <c r="W40" s="66"/>
      <c r="X40" s="66"/>
      <c r="Y40" s="66"/>
    </row>
    <row r="41" spans="1:25" x14ac:dyDescent="0.2">
      <c r="A41" s="103" t="s">
        <v>67</v>
      </c>
      <c r="B41" s="103" t="s">
        <v>21</v>
      </c>
      <c r="C41" s="104" t="s">
        <v>0</v>
      </c>
      <c r="D41" s="104" t="s">
        <v>305</v>
      </c>
      <c r="E41" s="105">
        <f>+IF(ISNUMBER(DATA!I41),DATA!I41,"n/a")</f>
        <v>71832834.180000007</v>
      </c>
      <c r="F41" s="106">
        <f>+IF(ISNUMBER(DATA!W41),DATA!W41,"n/a")</f>
        <v>6.3823894372307621E-2</v>
      </c>
      <c r="G41" s="105">
        <f>+IF(ISNUMBER(DATA!M41),DATA!M41,"n/a")</f>
        <v>226024441.41999999</v>
      </c>
      <c r="H41" s="106">
        <f>+IF(ISNUMBER(DATA!X41),DATA!X41,"n/a")</f>
        <v>7.4256680327362309E-2</v>
      </c>
      <c r="I41" s="105">
        <f>+IF(ISNUMBER(DATA!Q41),DATA!Q41,"n/a")</f>
        <v>464457497.54000002</v>
      </c>
      <c r="J41" s="106">
        <f>+IF(ISNUMBER(DATA!Y41),DATA!Y41,"n/a")</f>
        <v>8.4609049753638157E-2</v>
      </c>
      <c r="K41" s="105">
        <f>+IF(ISNUMBER(DATA!U41),DATA!U41,"n/a")</f>
        <v>929666812.15999997</v>
      </c>
      <c r="L41" s="106">
        <f>+IF(ISNUMBER(DATA!Z41),DATA!Z41,"n/a")</f>
        <v>8.8576186778111965E-2</v>
      </c>
      <c r="R41" s="66"/>
      <c r="S41" s="66"/>
      <c r="T41" s="66"/>
      <c r="U41" s="66"/>
      <c r="V41" s="66"/>
      <c r="W41" s="66"/>
      <c r="X41" s="66"/>
      <c r="Y41" s="66"/>
    </row>
    <row r="42" spans="1:25" x14ac:dyDescent="0.2">
      <c r="A42" s="103" t="s">
        <v>67</v>
      </c>
      <c r="B42" s="103" t="s">
        <v>21</v>
      </c>
      <c r="C42" s="104" t="s">
        <v>0</v>
      </c>
      <c r="D42" s="104" t="s">
        <v>306</v>
      </c>
      <c r="E42" s="105">
        <f>+IF(ISNUMBER(DATA!I42),DATA!I42,"n/a")</f>
        <v>40104117.619999997</v>
      </c>
      <c r="F42" s="106">
        <f>+IF(ISNUMBER(DATA!W42),DATA!W42,"n/a")</f>
        <v>2.8651852943207139E-2</v>
      </c>
      <c r="G42" s="105">
        <f>+IF(ISNUMBER(DATA!M42),DATA!M42,"n/a")</f>
        <v>128121588.37</v>
      </c>
      <c r="H42" s="106">
        <f>+IF(ISNUMBER(DATA!X42),DATA!X42,"n/a")</f>
        <v>2.6651394922351523E-2</v>
      </c>
      <c r="I42" s="105">
        <f>+IF(ISNUMBER(DATA!Q42),DATA!Q42,"n/a")</f>
        <v>254824864.40000001</v>
      </c>
      <c r="J42" s="106">
        <f>+IF(ISNUMBER(DATA!Y42),DATA!Y42,"n/a")</f>
        <v>3.3997338795910138E-2</v>
      </c>
      <c r="K42" s="105">
        <f>+IF(ISNUMBER(DATA!U42),DATA!U42,"n/a")</f>
        <v>535769421.77999997</v>
      </c>
      <c r="L42" s="106">
        <f>+IF(ISNUMBER(DATA!Z42),DATA!Z42,"n/a")</f>
        <v>4.3629753972138412E-2</v>
      </c>
      <c r="R42" s="66"/>
      <c r="S42" s="66"/>
      <c r="T42" s="66"/>
      <c r="U42" s="66"/>
      <c r="V42" s="66"/>
      <c r="W42" s="66"/>
      <c r="X42" s="66"/>
      <c r="Y42" s="66"/>
    </row>
    <row r="43" spans="1:25" x14ac:dyDescent="0.2">
      <c r="A43" s="103" t="s">
        <v>67</v>
      </c>
      <c r="B43" s="103" t="s">
        <v>21</v>
      </c>
      <c r="C43" s="104" t="s">
        <v>0</v>
      </c>
      <c r="D43" s="104" t="s">
        <v>307</v>
      </c>
      <c r="E43" s="105">
        <f>+IF(ISNUMBER(DATA!I43),DATA!I43,"n/a")</f>
        <v>47748948.219999999</v>
      </c>
      <c r="F43" s="106">
        <f>+IF(ISNUMBER(DATA!W43),DATA!W43,"n/a")</f>
        <v>9.1874100745982207E-2</v>
      </c>
      <c r="G43" s="105">
        <f>+IF(ISNUMBER(DATA!M43),DATA!M43,"n/a")</f>
        <v>149777025.11000001</v>
      </c>
      <c r="H43" s="106">
        <f>+IF(ISNUMBER(DATA!X43),DATA!X43,"n/a")</f>
        <v>0.1126583345920269</v>
      </c>
      <c r="I43" s="105">
        <f>+IF(ISNUMBER(DATA!Q43),DATA!Q43,"n/a")</f>
        <v>292732553.48000002</v>
      </c>
      <c r="J43" s="106">
        <f>+IF(ISNUMBER(DATA!Y43),DATA!Y43,"n/a")</f>
        <v>0.10567229574065322</v>
      </c>
      <c r="K43" s="105">
        <f>+IF(ISNUMBER(DATA!U43),DATA!U43,"n/a")</f>
        <v>618634362.16999996</v>
      </c>
      <c r="L43" s="106">
        <f>+IF(ISNUMBER(DATA!Z43),DATA!Z43,"n/a")</f>
        <v>0.10445019729757199</v>
      </c>
      <c r="R43" s="66"/>
      <c r="S43" s="66"/>
      <c r="T43" s="66"/>
      <c r="U43" s="66"/>
      <c r="V43" s="66"/>
      <c r="W43" s="66"/>
      <c r="X43" s="66"/>
      <c r="Y43" s="66"/>
    </row>
    <row r="44" spans="1:25" x14ac:dyDescent="0.2">
      <c r="A44" s="103" t="s">
        <v>67</v>
      </c>
      <c r="B44" s="103" t="s">
        <v>21</v>
      </c>
      <c r="C44" s="104" t="s">
        <v>0</v>
      </c>
      <c r="D44" s="104" t="s">
        <v>308</v>
      </c>
      <c r="E44" s="105">
        <f>+IF(ISNUMBER(DATA!I44),DATA!I44,"n/a")</f>
        <v>47649661.649999999</v>
      </c>
      <c r="F44" s="106">
        <f>+IF(ISNUMBER(DATA!W44),DATA!W44,"n/a")</f>
        <v>5.1047803977214132E-2</v>
      </c>
      <c r="G44" s="105">
        <f>+IF(ISNUMBER(DATA!M44),DATA!M44,"n/a")</f>
        <v>147980013.66999999</v>
      </c>
      <c r="H44" s="106">
        <f>+IF(ISNUMBER(DATA!X44),DATA!X44,"n/a")</f>
        <v>5.8092381826534083E-2</v>
      </c>
      <c r="I44" s="105">
        <f>+IF(ISNUMBER(DATA!Q44),DATA!Q44,"n/a")</f>
        <v>294139229.17000002</v>
      </c>
      <c r="J44" s="106">
        <f>+IF(ISNUMBER(DATA!Y44),DATA!Y44,"n/a")</f>
        <v>6.7406926061074735E-2</v>
      </c>
      <c r="K44" s="105">
        <f>+IF(ISNUMBER(DATA!U44),DATA!U44,"n/a")</f>
        <v>607372047.89999998</v>
      </c>
      <c r="L44" s="106">
        <f>+IF(ISNUMBER(DATA!Z44),DATA!Z44,"n/a")</f>
        <v>7.4589466581506628E-2</v>
      </c>
      <c r="R44" s="66"/>
      <c r="S44" s="66"/>
      <c r="T44" s="66"/>
      <c r="U44" s="66"/>
      <c r="V44" s="66"/>
      <c r="W44" s="66"/>
      <c r="X44" s="66"/>
      <c r="Y44" s="66"/>
    </row>
    <row r="45" spans="1:25" x14ac:dyDescent="0.2">
      <c r="A45" s="103" t="s">
        <v>67</v>
      </c>
      <c r="B45" s="103" t="s">
        <v>21</v>
      </c>
      <c r="C45" s="104" t="s">
        <v>0</v>
      </c>
      <c r="D45" s="104" t="s">
        <v>309</v>
      </c>
      <c r="E45" s="105">
        <f>+IF(ISNUMBER(DATA!I45),DATA!I45,"n/a")</f>
        <v>46460496.25</v>
      </c>
      <c r="F45" s="106">
        <f>+IF(ISNUMBER(DATA!W45),DATA!W45,"n/a")</f>
        <v>4.3024476560305724E-2</v>
      </c>
      <c r="G45" s="105">
        <f>+IF(ISNUMBER(DATA!M45),DATA!M45,"n/a")</f>
        <v>147104446.69999999</v>
      </c>
      <c r="H45" s="106">
        <f>+IF(ISNUMBER(DATA!X45),DATA!X45,"n/a")</f>
        <v>7.5226524345304302E-2</v>
      </c>
      <c r="I45" s="105">
        <f>+IF(ISNUMBER(DATA!Q45),DATA!Q45,"n/a")</f>
        <v>292357288.23000002</v>
      </c>
      <c r="J45" s="106">
        <f>+IF(ISNUMBER(DATA!Y45),DATA!Y45,"n/a")</f>
        <v>7.5643080630210038E-2</v>
      </c>
      <c r="K45" s="105">
        <f>+IF(ISNUMBER(DATA!U45),DATA!U45,"n/a")</f>
        <v>614487181.47000003</v>
      </c>
      <c r="L45" s="106">
        <f>+IF(ISNUMBER(DATA!Z45),DATA!Z45,"n/a")</f>
        <v>8.1243089994395459E-2</v>
      </c>
      <c r="R45" s="66"/>
      <c r="S45" s="66"/>
      <c r="T45" s="66"/>
      <c r="U45" s="66"/>
      <c r="V45" s="66"/>
      <c r="W45" s="66"/>
      <c r="X45" s="66"/>
      <c r="Y45" s="66"/>
    </row>
    <row r="46" spans="1:25" x14ac:dyDescent="0.2">
      <c r="A46" s="103" t="s">
        <v>67</v>
      </c>
      <c r="B46" s="103" t="s">
        <v>21</v>
      </c>
      <c r="C46" s="104" t="s">
        <v>0</v>
      </c>
      <c r="D46" s="104" t="s">
        <v>310</v>
      </c>
      <c r="E46" s="105">
        <f>+IF(ISNUMBER(DATA!I46),DATA!I46,"n/a")</f>
        <v>34089604.07</v>
      </c>
      <c r="F46" s="106">
        <f>+IF(ISNUMBER(DATA!W46),DATA!W46,"n/a")</f>
        <v>1.4217472497611922E-2</v>
      </c>
      <c r="G46" s="105">
        <f>+IF(ISNUMBER(DATA!M46),DATA!M46,"n/a")</f>
        <v>105736562.09</v>
      </c>
      <c r="H46" s="106">
        <f>+IF(ISNUMBER(DATA!X46),DATA!X46,"n/a")</f>
        <v>2.9730866672342374E-2</v>
      </c>
      <c r="I46" s="105">
        <f>+IF(ISNUMBER(DATA!Q46),DATA!Q46,"n/a")</f>
        <v>206225401.78</v>
      </c>
      <c r="J46" s="106">
        <f>+IF(ISNUMBER(DATA!Y46),DATA!Y46,"n/a")</f>
        <v>3.2568427804750916E-2</v>
      </c>
      <c r="K46" s="105">
        <f>+IF(ISNUMBER(DATA!U46),DATA!U46,"n/a")</f>
        <v>436449612.60000002</v>
      </c>
      <c r="L46" s="106">
        <f>+IF(ISNUMBER(DATA!Z46),DATA!Z46,"n/a")</f>
        <v>4.1274674204032039E-2</v>
      </c>
      <c r="R46" s="66"/>
      <c r="S46" s="66"/>
      <c r="T46" s="66"/>
      <c r="U46" s="66"/>
      <c r="V46" s="66"/>
      <c r="W46" s="66"/>
      <c r="X46" s="66"/>
      <c r="Y46" s="66"/>
    </row>
    <row r="47" spans="1:25" x14ac:dyDescent="0.2">
      <c r="A47" s="103" t="s">
        <v>67</v>
      </c>
      <c r="B47" s="103" t="s">
        <v>21</v>
      </c>
      <c r="C47" s="104" t="s">
        <v>0</v>
      </c>
      <c r="D47" s="104" t="s">
        <v>311</v>
      </c>
      <c r="E47" s="105">
        <f>+IF(ISNUMBER(DATA!I47),DATA!I47,"n/a")</f>
        <v>40710894.289999999</v>
      </c>
      <c r="F47" s="106">
        <f>+IF(ISNUMBER(DATA!W47),DATA!W47,"n/a")</f>
        <v>4.9384728523264698E-2</v>
      </c>
      <c r="G47" s="105">
        <f>+IF(ISNUMBER(DATA!M47),DATA!M47,"n/a")</f>
        <v>128557063.58</v>
      </c>
      <c r="H47" s="106">
        <f>+IF(ISNUMBER(DATA!X47),DATA!X47,"n/a")</f>
        <v>8.3197497298263742E-2</v>
      </c>
      <c r="I47" s="105">
        <f>+IF(ISNUMBER(DATA!Q47),DATA!Q47,"n/a")</f>
        <v>257009136.13999999</v>
      </c>
      <c r="J47" s="106">
        <f>+IF(ISNUMBER(DATA!Y47),DATA!Y47,"n/a")</f>
        <v>9.8371850364338168E-2</v>
      </c>
      <c r="K47" s="105">
        <f>+IF(ISNUMBER(DATA!U47),DATA!U47,"n/a")</f>
        <v>535370697.76999998</v>
      </c>
      <c r="L47" s="106">
        <f>+IF(ISNUMBER(DATA!Z47),DATA!Z47,"n/a")</f>
        <v>0.10002934931065413</v>
      </c>
      <c r="R47" s="66"/>
      <c r="S47" s="66"/>
      <c r="T47" s="66"/>
      <c r="U47" s="66"/>
      <c r="V47" s="66"/>
      <c r="W47" s="66"/>
      <c r="X47" s="66"/>
      <c r="Y47" s="66"/>
    </row>
    <row r="48" spans="1:25" x14ac:dyDescent="0.2">
      <c r="A48" s="103" t="s">
        <v>67</v>
      </c>
      <c r="B48" s="103" t="s">
        <v>21</v>
      </c>
      <c r="C48" s="104" t="s">
        <v>0</v>
      </c>
      <c r="D48" s="104" t="s">
        <v>312</v>
      </c>
      <c r="E48" s="105">
        <f>+IF(ISNUMBER(DATA!I48),DATA!I48,"n/a")</f>
        <v>24905819.66</v>
      </c>
      <c r="F48" s="106">
        <f>+IF(ISNUMBER(DATA!W48),DATA!W48,"n/a")</f>
        <v>0.10025471496343202</v>
      </c>
      <c r="G48" s="105">
        <f>+IF(ISNUMBER(DATA!M48),DATA!M48,"n/a")</f>
        <v>79836899.159999996</v>
      </c>
      <c r="H48" s="106">
        <f>+IF(ISNUMBER(DATA!X48),DATA!X48,"n/a")</f>
        <v>0.14267948389188076</v>
      </c>
      <c r="I48" s="105">
        <f>+IF(ISNUMBER(DATA!Q48),DATA!Q48,"n/a")</f>
        <v>155069429.72999999</v>
      </c>
      <c r="J48" s="106">
        <f>+IF(ISNUMBER(DATA!Y48),DATA!Y48,"n/a")</f>
        <v>0.11113741104048322</v>
      </c>
      <c r="K48" s="105">
        <f>+IF(ISNUMBER(DATA!U48),DATA!U48,"n/a")</f>
        <v>324201218.64999998</v>
      </c>
      <c r="L48" s="106">
        <f>+IF(ISNUMBER(DATA!Z48),DATA!Z48,"n/a")</f>
        <v>0.11058376232051366</v>
      </c>
      <c r="R48" s="66"/>
      <c r="S48" s="66"/>
      <c r="T48" s="66"/>
      <c r="U48" s="66"/>
      <c r="V48" s="66"/>
      <c r="W48" s="66"/>
      <c r="X48" s="66"/>
      <c r="Y48" s="66"/>
    </row>
    <row r="49" spans="1:25" x14ac:dyDescent="0.2">
      <c r="A49" s="103" t="s">
        <v>67</v>
      </c>
      <c r="B49" s="103" t="s">
        <v>21</v>
      </c>
      <c r="C49" s="104" t="s">
        <v>0</v>
      </c>
      <c r="D49" s="104" t="s">
        <v>313</v>
      </c>
      <c r="E49" s="105">
        <f>+IF(ISNUMBER(DATA!I49),DATA!I49,"n/a")</f>
        <v>41727844.229999997</v>
      </c>
      <c r="F49" s="106">
        <f>+IF(ISNUMBER(DATA!W49),DATA!W49,"n/a")</f>
        <v>1.9511839710223619E-2</v>
      </c>
      <c r="G49" s="105">
        <f>+IF(ISNUMBER(DATA!M49),DATA!M49,"n/a")</f>
        <v>134650000.84999999</v>
      </c>
      <c r="H49" s="106">
        <f>+IF(ISNUMBER(DATA!X49),DATA!X49,"n/a")</f>
        <v>6.8041526783699555E-2</v>
      </c>
      <c r="I49" s="105">
        <f>+IF(ISNUMBER(DATA!Q49),DATA!Q49,"n/a")</f>
        <v>273907493.61000001</v>
      </c>
      <c r="J49" s="106">
        <f>+IF(ISNUMBER(DATA!Y49),DATA!Y49,"n/a")</f>
        <v>7.3795625345398477E-2</v>
      </c>
      <c r="K49" s="105">
        <f>+IF(ISNUMBER(DATA!U49),DATA!U49,"n/a")</f>
        <v>559678305.12</v>
      </c>
      <c r="L49" s="106">
        <f>+IF(ISNUMBER(DATA!Z49),DATA!Z49,"n/a")</f>
        <v>8.3308033442285725E-2</v>
      </c>
      <c r="R49" s="66"/>
      <c r="S49" s="66"/>
      <c r="T49" s="66"/>
      <c r="U49" s="66"/>
      <c r="V49" s="66"/>
      <c r="W49" s="66"/>
      <c r="X49" s="66"/>
      <c r="Y49" s="66"/>
    </row>
    <row r="50" spans="1:25" x14ac:dyDescent="0.2">
      <c r="A50" s="103" t="s">
        <v>67</v>
      </c>
      <c r="B50" s="103" t="s">
        <v>21</v>
      </c>
      <c r="C50" s="104" t="s">
        <v>0</v>
      </c>
      <c r="D50" s="104" t="s">
        <v>314</v>
      </c>
      <c r="E50" s="105">
        <f>+IF(ISNUMBER(DATA!I50),DATA!I50,"n/a")</f>
        <v>85656613.430000007</v>
      </c>
      <c r="F50" s="106">
        <f>+IF(ISNUMBER(DATA!W50),DATA!W50,"n/a")</f>
        <v>2.1314809645494377E-2</v>
      </c>
      <c r="G50" s="105">
        <f>+IF(ISNUMBER(DATA!M50),DATA!M50,"n/a")</f>
        <v>275607375.49000001</v>
      </c>
      <c r="H50" s="106">
        <f>+IF(ISNUMBER(DATA!X50),DATA!X50,"n/a")</f>
        <v>5.4334931550560281E-2</v>
      </c>
      <c r="I50" s="105">
        <f>+IF(ISNUMBER(DATA!Q50),DATA!Q50,"n/a")</f>
        <v>560311494.09000003</v>
      </c>
      <c r="J50" s="106">
        <f>+IF(ISNUMBER(DATA!Y50),DATA!Y50,"n/a")</f>
        <v>6.5344385069784044E-2</v>
      </c>
      <c r="K50" s="105">
        <f>+IF(ISNUMBER(DATA!U50),DATA!U50,"n/a")</f>
        <v>1153758562.3699999</v>
      </c>
      <c r="L50" s="106">
        <f>+IF(ISNUMBER(DATA!Z50),DATA!Z50,"n/a")</f>
        <v>7.2252599553258176E-2</v>
      </c>
      <c r="R50" s="66"/>
      <c r="S50" s="66"/>
      <c r="T50" s="66"/>
      <c r="U50" s="66"/>
      <c r="V50" s="66"/>
      <c r="W50" s="66"/>
      <c r="X50" s="66"/>
      <c r="Y50" s="66"/>
    </row>
    <row r="51" spans="1:25" x14ac:dyDescent="0.2">
      <c r="A51" s="103" t="s">
        <v>67</v>
      </c>
      <c r="B51" s="103" t="s">
        <v>21</v>
      </c>
      <c r="C51" s="104" t="s">
        <v>0</v>
      </c>
      <c r="D51" s="104" t="s">
        <v>315</v>
      </c>
      <c r="E51" s="105">
        <f>+IF(ISNUMBER(DATA!I51),DATA!I51,"n/a")</f>
        <v>60833612.280000001</v>
      </c>
      <c r="F51" s="106">
        <f>+IF(ISNUMBER(DATA!W51),DATA!W51,"n/a")</f>
        <v>9.219468497895289E-2</v>
      </c>
      <c r="G51" s="105">
        <f>+IF(ISNUMBER(DATA!M51),DATA!M51,"n/a")</f>
        <v>194471486.66999999</v>
      </c>
      <c r="H51" s="106">
        <f>+IF(ISNUMBER(DATA!X51),DATA!X51,"n/a")</f>
        <v>0.10680307761258503</v>
      </c>
      <c r="I51" s="105">
        <f>+IF(ISNUMBER(DATA!Q51),DATA!Q51,"n/a")</f>
        <v>383230218.97000003</v>
      </c>
      <c r="J51" s="106">
        <f>+IF(ISNUMBER(DATA!Y51),DATA!Y51,"n/a")</f>
        <v>0.10552425270408426</v>
      </c>
      <c r="K51" s="105">
        <f>+IF(ISNUMBER(DATA!U51),DATA!U51,"n/a")</f>
        <v>802201689.5</v>
      </c>
      <c r="L51" s="106">
        <f>+IF(ISNUMBER(DATA!Z51),DATA!Z51,"n/a")</f>
        <v>0.1053389213400218</v>
      </c>
      <c r="R51" s="66"/>
      <c r="S51" s="66"/>
      <c r="T51" s="66"/>
      <c r="U51" s="66"/>
      <c r="V51" s="66"/>
      <c r="W51" s="66"/>
      <c r="X51" s="66"/>
      <c r="Y51" s="66"/>
    </row>
    <row r="52" spans="1:25" x14ac:dyDescent="0.2">
      <c r="A52" s="103" t="s">
        <v>67</v>
      </c>
      <c r="B52" s="103" t="s">
        <v>21</v>
      </c>
      <c r="C52" s="104" t="s">
        <v>0</v>
      </c>
      <c r="D52" s="104" t="s">
        <v>316</v>
      </c>
      <c r="E52" s="105">
        <f>+IF(ISNUMBER(DATA!I52),DATA!I52,"n/a")</f>
        <v>69532306.609999999</v>
      </c>
      <c r="F52" s="106">
        <f>+IF(ISNUMBER(DATA!W52),DATA!W52,"n/a")</f>
        <v>5.3181219943905796E-2</v>
      </c>
      <c r="G52" s="105">
        <f>+IF(ISNUMBER(DATA!M52),DATA!M52,"n/a")</f>
        <v>209019441.30000001</v>
      </c>
      <c r="H52" s="106">
        <f>+IF(ISNUMBER(DATA!X52),DATA!X52,"n/a")</f>
        <v>4.2802491201742801E-2</v>
      </c>
      <c r="I52" s="105">
        <f>+IF(ISNUMBER(DATA!Q52),DATA!Q52,"n/a")</f>
        <v>412161670.69999999</v>
      </c>
      <c r="J52" s="106">
        <f>+IF(ISNUMBER(DATA!Y52),DATA!Y52,"n/a")</f>
        <v>4.7414928616856034E-2</v>
      </c>
      <c r="K52" s="105">
        <f>+IF(ISNUMBER(DATA!U52),DATA!U52,"n/a")</f>
        <v>864854940.63999999</v>
      </c>
      <c r="L52" s="106">
        <f>+IF(ISNUMBER(DATA!Z52),DATA!Z52,"n/a")</f>
        <v>4.8985815349133904E-2</v>
      </c>
      <c r="R52" s="66"/>
      <c r="S52" s="66"/>
      <c r="T52" s="66"/>
      <c r="U52" s="66"/>
      <c r="V52" s="66"/>
      <c r="W52" s="66"/>
      <c r="X52" s="66"/>
      <c r="Y52" s="66"/>
    </row>
    <row r="53" spans="1:25" x14ac:dyDescent="0.2">
      <c r="A53" s="103" t="s">
        <v>67</v>
      </c>
      <c r="B53" s="103" t="s">
        <v>21</v>
      </c>
      <c r="C53" s="104" t="s">
        <v>0</v>
      </c>
      <c r="D53" s="104" t="s">
        <v>317</v>
      </c>
      <c r="E53" s="105">
        <f>+IF(ISNUMBER(DATA!I53),DATA!I53,"n/a")</f>
        <v>41126151.740000002</v>
      </c>
      <c r="F53" s="106">
        <f>+IF(ISNUMBER(DATA!W53),DATA!W53,"n/a")</f>
        <v>1.5305578847138034E-2</v>
      </c>
      <c r="G53" s="105">
        <f>+IF(ISNUMBER(DATA!M53),DATA!M53,"n/a")</f>
        <v>133932082.68000001</v>
      </c>
      <c r="H53" s="106">
        <f>+IF(ISNUMBER(DATA!X53),DATA!X53,"n/a")</f>
        <v>3.5395859170518323E-2</v>
      </c>
      <c r="I53" s="105">
        <f>+IF(ISNUMBER(DATA!Q53),DATA!Q53,"n/a")</f>
        <v>263772011.37</v>
      </c>
      <c r="J53" s="106">
        <f>+IF(ISNUMBER(DATA!Y53),DATA!Y53,"n/a")</f>
        <v>3.7234841333279874E-2</v>
      </c>
      <c r="K53" s="105">
        <f>+IF(ISNUMBER(DATA!U53),DATA!U53,"n/a")</f>
        <v>550848414.53999996</v>
      </c>
      <c r="L53" s="106">
        <f>+IF(ISNUMBER(DATA!Z53),DATA!Z53,"n/a")</f>
        <v>3.7168599563042096E-2</v>
      </c>
      <c r="R53" s="66"/>
      <c r="S53" s="66"/>
      <c r="T53" s="66"/>
      <c r="U53" s="66"/>
      <c r="V53" s="66"/>
      <c r="W53" s="66"/>
      <c r="X53" s="66"/>
      <c r="Y53" s="66"/>
    </row>
    <row r="54" spans="1:25" x14ac:dyDescent="0.2">
      <c r="A54" s="103" t="s">
        <v>67</v>
      </c>
      <c r="B54" s="103" t="s">
        <v>21</v>
      </c>
      <c r="C54" s="104" t="s">
        <v>0</v>
      </c>
      <c r="D54" s="104" t="s">
        <v>318</v>
      </c>
      <c r="E54" s="105">
        <f>+IF(ISNUMBER(DATA!I54),DATA!I54,"n/a")</f>
        <v>73193710.310000002</v>
      </c>
      <c r="F54" s="106">
        <f>+IF(ISNUMBER(DATA!W54),DATA!W54,"n/a")</f>
        <v>4.7154437678973767E-2</v>
      </c>
      <c r="G54" s="105">
        <f>+IF(ISNUMBER(DATA!M54),DATA!M54,"n/a")</f>
        <v>219984270.93000001</v>
      </c>
      <c r="H54" s="106">
        <f>+IF(ISNUMBER(DATA!X54),DATA!X54,"n/a")</f>
        <v>3.1316167087810147E-2</v>
      </c>
      <c r="I54" s="105">
        <f>+IF(ISNUMBER(DATA!Q54),DATA!Q54,"n/a")</f>
        <v>437029113.16000003</v>
      </c>
      <c r="J54" s="106">
        <f>+IF(ISNUMBER(DATA!Y54),DATA!Y54,"n/a")</f>
        <v>5.0776945256494954E-2</v>
      </c>
      <c r="K54" s="105">
        <f>+IF(ISNUMBER(DATA!U54),DATA!U54,"n/a")</f>
        <v>877351750.84000003</v>
      </c>
      <c r="L54" s="106">
        <f>+IF(ISNUMBER(DATA!Z54),DATA!Z54,"n/a")</f>
        <v>6.6866031131889381E-2</v>
      </c>
      <c r="R54" s="66"/>
      <c r="S54" s="66"/>
      <c r="T54" s="66"/>
      <c r="U54" s="66"/>
      <c r="V54" s="66"/>
      <c r="W54" s="66"/>
      <c r="X54" s="66"/>
      <c r="Y54" s="66"/>
    </row>
    <row r="55" spans="1:25" x14ac:dyDescent="0.2">
      <c r="A55" s="103" t="s">
        <v>67</v>
      </c>
      <c r="B55" s="103" t="s">
        <v>21</v>
      </c>
      <c r="C55" s="104" t="s">
        <v>0</v>
      </c>
      <c r="D55" s="104" t="s">
        <v>344</v>
      </c>
      <c r="E55" s="105">
        <f>+IF(ISNUMBER(DATA!I55),DATA!I55,"n/a")</f>
        <v>22323601.329999998</v>
      </c>
      <c r="F55" s="106">
        <f>+IF(ISNUMBER(DATA!W55),DATA!W55,"n/a")</f>
        <v>1.3322343737056409E-2</v>
      </c>
      <c r="G55" s="105">
        <f>+IF(ISNUMBER(DATA!M55),DATA!M55,"n/a")</f>
        <v>71336421.739999995</v>
      </c>
      <c r="H55" s="106">
        <f>+IF(ISNUMBER(DATA!X55),DATA!X55,"n/a")</f>
        <v>3.9878929339135727E-2</v>
      </c>
      <c r="I55" s="105">
        <f>+IF(ISNUMBER(DATA!Q55),DATA!Q55,"n/a")</f>
        <v>137765513.53</v>
      </c>
      <c r="J55" s="106">
        <f>+IF(ISNUMBER(DATA!Y55),DATA!Y55,"n/a")</f>
        <v>3.8383356361897977E-2</v>
      </c>
      <c r="K55" s="105">
        <f>+IF(ISNUMBER(DATA!U55),DATA!U55,"n/a")</f>
        <v>297201754.75999999</v>
      </c>
      <c r="L55" s="106">
        <f>+IF(ISNUMBER(DATA!Z55),DATA!Z55,"n/a")</f>
        <v>4.780320836787106E-2</v>
      </c>
      <c r="R55" s="66"/>
      <c r="S55" s="66"/>
      <c r="T55" s="66"/>
      <c r="U55" s="66"/>
      <c r="V55" s="66"/>
      <c r="W55" s="66"/>
      <c r="X55" s="66"/>
      <c r="Y55" s="66"/>
    </row>
    <row r="56" spans="1:25" x14ac:dyDescent="0.2">
      <c r="A56" s="103" t="s">
        <v>67</v>
      </c>
      <c r="B56" s="103" t="s">
        <v>21</v>
      </c>
      <c r="C56" s="104" t="s">
        <v>0</v>
      </c>
      <c r="D56" s="104" t="s">
        <v>345</v>
      </c>
      <c r="E56" s="105">
        <f>+IF(ISNUMBER(DATA!I56),DATA!I56,"n/a")</f>
        <v>53847669.039999999</v>
      </c>
      <c r="F56" s="106">
        <f>+IF(ISNUMBER(DATA!W56),DATA!W56,"n/a")</f>
        <v>7.7993710272430447E-2</v>
      </c>
      <c r="G56" s="105">
        <f>+IF(ISNUMBER(DATA!M56),DATA!M56,"n/a")</f>
        <v>164672943.94999999</v>
      </c>
      <c r="H56" s="106">
        <f>+IF(ISNUMBER(DATA!X56),DATA!X56,"n/a")</f>
        <v>8.6437420419419861E-2</v>
      </c>
      <c r="I56" s="105">
        <f>+IF(ISNUMBER(DATA!Q56),DATA!Q56,"n/a")</f>
        <v>332310643.08999997</v>
      </c>
      <c r="J56" s="106">
        <f>+IF(ISNUMBER(DATA!Y56),DATA!Y56,"n/a")</f>
        <v>9.432662076772079E-2</v>
      </c>
      <c r="K56" s="105">
        <f>+IF(ISNUMBER(DATA!U56),DATA!U56,"n/a")</f>
        <v>698859004.75</v>
      </c>
      <c r="L56" s="106">
        <f>+IF(ISNUMBER(DATA!Z56),DATA!Z56,"n/a")</f>
        <v>9.3011518532645804E-2</v>
      </c>
      <c r="R56" s="66"/>
      <c r="S56" s="66"/>
      <c r="T56" s="66"/>
      <c r="U56" s="66"/>
      <c r="V56" s="66"/>
      <c r="W56" s="66"/>
      <c r="X56" s="66"/>
      <c r="Y56" s="66"/>
    </row>
    <row r="57" spans="1:25" x14ac:dyDescent="0.2">
      <c r="A57" s="75"/>
      <c r="B57" s="75"/>
      <c r="E57" s="83"/>
      <c r="F57" s="84"/>
      <c r="G57" s="85"/>
      <c r="H57" s="84"/>
      <c r="I57" s="85"/>
      <c r="J57" s="84"/>
      <c r="K57" s="83"/>
      <c r="L57" s="84"/>
      <c r="R57" s="66"/>
      <c r="S57" s="66"/>
      <c r="T57" s="66"/>
      <c r="U57" s="66"/>
      <c r="V57" s="66"/>
      <c r="W57" s="66"/>
      <c r="X57" s="66"/>
      <c r="Y57" s="66"/>
    </row>
    <row r="58" spans="1:25" x14ac:dyDescent="0.2">
      <c r="A58" s="107" t="s">
        <v>19</v>
      </c>
      <c r="B58" s="107" t="s">
        <v>21</v>
      </c>
      <c r="C58" s="108" t="s">
        <v>68</v>
      </c>
      <c r="D58" s="108" t="s">
        <v>271</v>
      </c>
      <c r="E58" s="109">
        <f>+IF(ISNUMBER(DATA!AC7),DATA!AC7,"n/a")</f>
        <v>2.7357587400536079E-2</v>
      </c>
      <c r="F58" s="110">
        <f>+IF(ISNUMBER(DATA!AD7),DATA!AD7,"n/a")</f>
        <v>0.15735438962050202</v>
      </c>
      <c r="G58" s="109">
        <f>+IF(ISNUMBER(DATA!AG7),DATA!AG7,"n/a")</f>
        <v>2.8472770003516924E-2</v>
      </c>
      <c r="H58" s="110">
        <f>+IF(ISNUMBER(DATA!AH7),DATA!AH7,"n/a")</f>
        <v>7.1973833728013192E-2</v>
      </c>
      <c r="I58" s="109">
        <f>+IF(ISNUMBER(DATA!AK7),DATA!AK7,"n/a")</f>
        <v>2.6849186021095137E-2</v>
      </c>
      <c r="J58" s="110">
        <f>+IF(ISNUMBER(DATA!AL7),DATA!AL7,"n/a")</f>
        <v>1.0237816085088142E-2</v>
      </c>
      <c r="K58" s="109">
        <f>+IF(ISNUMBER(DATA!AO7),DATA!AO7,"n/a")</f>
        <v>2.3928534214216497E-2</v>
      </c>
      <c r="L58" s="110">
        <f>+IF(ISNUMBER(DATA!AP7),DATA!AP7,"n/a")</f>
        <v>-3.7578362444354654E-2</v>
      </c>
      <c r="R58" s="66"/>
      <c r="S58" s="66"/>
      <c r="T58" s="66"/>
      <c r="U58" s="66"/>
      <c r="V58" s="66"/>
      <c r="W58" s="66"/>
      <c r="X58" s="66"/>
      <c r="Y58" s="66"/>
    </row>
    <row r="59" spans="1:25" x14ac:dyDescent="0.2">
      <c r="A59" s="107" t="s">
        <v>19</v>
      </c>
      <c r="B59" s="107" t="s">
        <v>21</v>
      </c>
      <c r="C59" s="108" t="s">
        <v>68</v>
      </c>
      <c r="D59" s="108" t="s">
        <v>272</v>
      </c>
      <c r="E59" s="109">
        <f>+IF(ISNUMBER(DATA!AC8),DATA!AC8,"n/a")</f>
        <v>1.8928222031699332E-2</v>
      </c>
      <c r="F59" s="110">
        <f>+IF(ISNUMBER(DATA!AD8),DATA!AD8,"n/a")</f>
        <v>-7.584291792895291E-2</v>
      </c>
      <c r="G59" s="109">
        <f>+IF(ISNUMBER(DATA!AG8),DATA!AG8,"n/a")</f>
        <v>1.93856314669392E-2</v>
      </c>
      <c r="H59" s="110">
        <f>+IF(ISNUMBER(DATA!AH8),DATA!AH8,"n/a")</f>
        <v>-4.1874470825901955E-2</v>
      </c>
      <c r="I59" s="109">
        <f>+IF(ISNUMBER(DATA!AK8),DATA!AK8,"n/a")</f>
        <v>1.8524151788448275E-2</v>
      </c>
      <c r="J59" s="110">
        <f>+IF(ISNUMBER(DATA!AL8),DATA!AL8,"n/a")</f>
        <v>-5.5301627823725955E-2</v>
      </c>
      <c r="K59" s="109">
        <f>+IF(ISNUMBER(DATA!AO8),DATA!AO8,"n/a")</f>
        <v>1.7645141961960313E-2</v>
      </c>
      <c r="L59" s="110">
        <f>+IF(ISNUMBER(DATA!AP8),DATA!AP8,"n/a")</f>
        <v>-3.5858774739201335E-2</v>
      </c>
      <c r="R59" s="66"/>
      <c r="S59" s="66"/>
      <c r="T59" s="66"/>
      <c r="U59" s="66"/>
      <c r="V59" s="66"/>
      <c r="W59" s="66"/>
      <c r="X59" s="66"/>
      <c r="Y59" s="66"/>
    </row>
    <row r="60" spans="1:25" x14ac:dyDescent="0.2">
      <c r="A60" s="107" t="s">
        <v>19</v>
      </c>
      <c r="B60" s="107" t="s">
        <v>21</v>
      </c>
      <c r="C60" s="108" t="s">
        <v>68</v>
      </c>
      <c r="D60" s="108" t="s">
        <v>273</v>
      </c>
      <c r="E60" s="109">
        <f>+IF(ISNUMBER(DATA!AC9),DATA!AC9,"n/a")</f>
        <v>1.7741191997716017E-2</v>
      </c>
      <c r="F60" s="110">
        <f>+IF(ISNUMBER(DATA!AD9),DATA!AD9,"n/a")</f>
        <v>2.1650709821899664E-2</v>
      </c>
      <c r="G60" s="109">
        <f>+IF(ISNUMBER(DATA!AG9),DATA!AG9,"n/a")</f>
        <v>1.8329653951438648E-2</v>
      </c>
      <c r="H60" s="110">
        <f>+IF(ISNUMBER(DATA!AH9),DATA!AH9,"n/a")</f>
        <v>1.2679310689591924E-2</v>
      </c>
      <c r="I60" s="109">
        <f>+IF(ISNUMBER(DATA!AK9),DATA!AK9,"n/a")</f>
        <v>1.7244919694075066E-2</v>
      </c>
      <c r="J60" s="110">
        <f>+IF(ISNUMBER(DATA!AL9),DATA!AL9,"n/a")</f>
        <v>-3.7959157805517174E-2</v>
      </c>
      <c r="K60" s="109">
        <f>+IF(ISNUMBER(DATA!AO9),DATA!AO9,"n/a")</f>
        <v>1.5707123043006754E-2</v>
      </c>
      <c r="L60" s="110">
        <f>+IF(ISNUMBER(DATA!AP9),DATA!AP9,"n/a")</f>
        <v>-6.719520683051948E-2</v>
      </c>
      <c r="R60" s="66"/>
      <c r="S60" s="66"/>
      <c r="T60" s="66"/>
      <c r="U60" s="66"/>
      <c r="V60" s="66"/>
      <c r="W60" s="66"/>
      <c r="X60" s="66"/>
      <c r="Y60" s="66"/>
    </row>
    <row r="61" spans="1:25" x14ac:dyDescent="0.2">
      <c r="A61" s="107" t="s">
        <v>19</v>
      </c>
      <c r="B61" s="107" t="s">
        <v>21</v>
      </c>
      <c r="C61" s="108" t="s">
        <v>68</v>
      </c>
      <c r="D61" s="108" t="s">
        <v>274</v>
      </c>
      <c r="E61" s="109">
        <f>+IF(ISNUMBER(DATA!AC10),DATA!AC10,"n/a")</f>
        <v>1.7807996536212799E-2</v>
      </c>
      <c r="F61" s="110">
        <f>+IF(ISNUMBER(DATA!AD10),DATA!AD10,"n/a")</f>
        <v>-2.6103214573426278E-2</v>
      </c>
      <c r="G61" s="109">
        <f>+IF(ISNUMBER(DATA!AG10),DATA!AG10,"n/a")</f>
        <v>1.772693033063746E-2</v>
      </c>
      <c r="H61" s="110">
        <f>+IF(ISNUMBER(DATA!AH10),DATA!AH10,"n/a")</f>
        <v>-2.2312181755956492E-2</v>
      </c>
      <c r="I61" s="109">
        <f>+IF(ISNUMBER(DATA!AK10),DATA!AK10,"n/a")</f>
        <v>1.6691753460317545E-2</v>
      </c>
      <c r="J61" s="110">
        <f>+IF(ISNUMBER(DATA!AL10),DATA!AL10,"n/a")</f>
        <v>-5.0123126689019526E-2</v>
      </c>
      <c r="K61" s="109">
        <f>+IF(ISNUMBER(DATA!AO10),DATA!AO10,"n/a")</f>
        <v>1.5886569339586567E-2</v>
      </c>
      <c r="L61" s="110">
        <f>+IF(ISNUMBER(DATA!AP10),DATA!AP10,"n/a")</f>
        <v>-3.1896821990413243E-2</v>
      </c>
      <c r="R61" s="66"/>
      <c r="S61" s="66"/>
      <c r="T61" s="66"/>
      <c r="U61" s="66"/>
      <c r="V61" s="66"/>
      <c r="W61" s="66"/>
      <c r="X61" s="66"/>
      <c r="Y61" s="66"/>
    </row>
    <row r="62" spans="1:25" x14ac:dyDescent="0.2">
      <c r="A62" s="107" t="s">
        <v>19</v>
      </c>
      <c r="B62" s="107" t="s">
        <v>21</v>
      </c>
      <c r="C62" s="108" t="s">
        <v>68</v>
      </c>
      <c r="D62" s="108" t="s">
        <v>275</v>
      </c>
      <c r="E62" s="109">
        <f>+IF(ISNUMBER(DATA!AC11),DATA!AC11,"n/a")</f>
        <v>2.1227277061537261E-2</v>
      </c>
      <c r="F62" s="110">
        <f>+IF(ISNUMBER(DATA!AD11),DATA!AD11,"n/a")</f>
        <v>-8.102614509367112E-3</v>
      </c>
      <c r="G62" s="109">
        <f>+IF(ISNUMBER(DATA!AG11),DATA!AG11,"n/a")</f>
        <v>2.3136700195606857E-2</v>
      </c>
      <c r="H62" s="110">
        <f>+IF(ISNUMBER(DATA!AH11),DATA!AH11,"n/a")</f>
        <v>3.4935215914671386E-3</v>
      </c>
      <c r="I62" s="109">
        <f>+IF(ISNUMBER(DATA!AK11),DATA!AK11,"n/a")</f>
        <v>2.1726007704922237E-2</v>
      </c>
      <c r="J62" s="110">
        <f>+IF(ISNUMBER(DATA!AL11),DATA!AL11,"n/a")</f>
        <v>-6.9542156475930345E-2</v>
      </c>
      <c r="K62" s="109">
        <f>+IF(ISNUMBER(DATA!AO11),DATA!AO11,"n/a")</f>
        <v>1.9451180666018426E-2</v>
      </c>
      <c r="L62" s="110">
        <f>+IF(ISNUMBER(DATA!AP11),DATA!AP11,"n/a")</f>
        <v>-8.9492054666364534E-2</v>
      </c>
      <c r="R62" s="66"/>
      <c r="S62" s="66"/>
      <c r="T62" s="66"/>
      <c r="U62" s="66"/>
      <c r="V62" s="66"/>
      <c r="W62" s="66"/>
      <c r="X62" s="66"/>
      <c r="Y62" s="66"/>
    </row>
    <row r="63" spans="1:25" x14ac:dyDescent="0.2">
      <c r="A63" s="107" t="s">
        <v>19</v>
      </c>
      <c r="B63" s="107" t="s">
        <v>21</v>
      </c>
      <c r="C63" s="108" t="s">
        <v>68</v>
      </c>
      <c r="D63" s="108" t="s">
        <v>276</v>
      </c>
      <c r="E63" s="109">
        <f>+IF(ISNUMBER(DATA!AC12),DATA!AC12,"n/a")</f>
        <v>2.3746082967950381E-2</v>
      </c>
      <c r="F63" s="110">
        <f>+IF(ISNUMBER(DATA!AD12),DATA!AD12,"n/a")</f>
        <v>-0.1434615303729285</v>
      </c>
      <c r="G63" s="109">
        <f>+IF(ISNUMBER(DATA!AG12),DATA!AG12,"n/a")</f>
        <v>2.5173607989864455E-2</v>
      </c>
      <c r="H63" s="110">
        <f>+IF(ISNUMBER(DATA!AH12),DATA!AH12,"n/a")</f>
        <v>-0.12463036078845108</v>
      </c>
      <c r="I63" s="109">
        <f>+IF(ISNUMBER(DATA!AK12),DATA!AK12,"n/a")</f>
        <v>2.441214092278263E-2</v>
      </c>
      <c r="J63" s="110">
        <f>+IF(ISNUMBER(DATA!AL12),DATA!AL12,"n/a")</f>
        <v>-0.10755315882786734</v>
      </c>
      <c r="K63" s="109">
        <f>+IF(ISNUMBER(DATA!AO12),DATA!AO12,"n/a")</f>
        <v>2.2189778649154935E-2</v>
      </c>
      <c r="L63" s="110">
        <f>+IF(ISNUMBER(DATA!AP12),DATA!AP12,"n/a")</f>
        <v>-0.10500163157823421</v>
      </c>
      <c r="R63" s="66"/>
      <c r="S63" s="66"/>
      <c r="T63" s="66"/>
      <c r="U63" s="66"/>
      <c r="V63" s="66"/>
      <c r="W63" s="66"/>
      <c r="X63" s="66"/>
      <c r="Y63" s="66"/>
    </row>
    <row r="64" spans="1:25" x14ac:dyDescent="0.2">
      <c r="A64" s="107" t="s">
        <v>19</v>
      </c>
      <c r="B64" s="107" t="s">
        <v>21</v>
      </c>
      <c r="C64" s="108" t="s">
        <v>68</v>
      </c>
      <c r="D64" s="108" t="s">
        <v>277</v>
      </c>
      <c r="E64" s="109">
        <f>+IF(ISNUMBER(DATA!AC13),DATA!AC13,"n/a")</f>
        <v>1.7917185211868004E-2</v>
      </c>
      <c r="F64" s="110">
        <f>+IF(ISNUMBER(DATA!AD13),DATA!AD13,"n/a")</f>
        <v>-2.9521298347761835E-2</v>
      </c>
      <c r="G64" s="109">
        <f>+IF(ISNUMBER(DATA!AG13),DATA!AG13,"n/a")</f>
        <v>1.8566068567717812E-2</v>
      </c>
      <c r="H64" s="110">
        <f>+IF(ISNUMBER(DATA!AH13),DATA!AH13,"n/a")</f>
        <v>-2.885233217801049E-2</v>
      </c>
      <c r="I64" s="109">
        <f>+IF(ISNUMBER(DATA!AK13),DATA!AK13,"n/a")</f>
        <v>1.7497711849190994E-2</v>
      </c>
      <c r="J64" s="110">
        <f>+IF(ISNUMBER(DATA!AL13),DATA!AL13,"n/a")</f>
        <v>-8.3341884321151694E-2</v>
      </c>
      <c r="K64" s="109">
        <f>+IF(ISNUMBER(DATA!AO13),DATA!AO13,"n/a")</f>
        <v>1.670926262659074E-2</v>
      </c>
      <c r="L64" s="110">
        <f>+IF(ISNUMBER(DATA!AP13),DATA!AP13,"n/a")</f>
        <v>-7.5124923749272932E-2</v>
      </c>
      <c r="R64" s="66"/>
      <c r="S64" s="66"/>
      <c r="T64" s="66"/>
      <c r="U64" s="66"/>
      <c r="V64" s="66"/>
      <c r="W64" s="66"/>
      <c r="X64" s="66"/>
      <c r="Y64" s="66"/>
    </row>
    <row r="65" spans="1:25" x14ac:dyDescent="0.2">
      <c r="A65" s="107" t="s">
        <v>19</v>
      </c>
      <c r="B65" s="107" t="s">
        <v>21</v>
      </c>
      <c r="C65" s="108" t="s">
        <v>68</v>
      </c>
      <c r="D65" s="108" t="s">
        <v>278</v>
      </c>
      <c r="E65" s="109">
        <f>+IF(ISNUMBER(DATA!AC14),DATA!AC14,"n/a")</f>
        <v>1.97732933559043E-2</v>
      </c>
      <c r="F65" s="110">
        <f>+IF(ISNUMBER(DATA!AD14),DATA!AD14,"n/a")</f>
        <v>1.9569335184390149E-2</v>
      </c>
      <c r="G65" s="109">
        <f>+IF(ISNUMBER(DATA!AG14),DATA!AG14,"n/a")</f>
        <v>2.0904371114690144E-2</v>
      </c>
      <c r="H65" s="110">
        <f>+IF(ISNUMBER(DATA!AH14),DATA!AH14,"n/a")</f>
        <v>3.4489244357290699E-2</v>
      </c>
      <c r="I65" s="109">
        <f>+IF(ISNUMBER(DATA!AK14),DATA!AK14,"n/a")</f>
        <v>1.9961357333773314E-2</v>
      </c>
      <c r="J65" s="110">
        <f>+IF(ISNUMBER(DATA!AL14),DATA!AL14,"n/a")</f>
        <v>-5.7879183963060327E-3</v>
      </c>
      <c r="K65" s="109">
        <f>+IF(ISNUMBER(DATA!AO14),DATA!AO14,"n/a")</f>
        <v>1.8255625673744679E-2</v>
      </c>
      <c r="L65" s="110">
        <f>+IF(ISNUMBER(DATA!AP14),DATA!AP14,"n/a")</f>
        <v>-2.874927502819237E-2</v>
      </c>
      <c r="R65" s="66"/>
      <c r="S65" s="66"/>
      <c r="T65" s="66"/>
      <c r="U65" s="66"/>
      <c r="V65" s="66"/>
      <c r="W65" s="66"/>
      <c r="X65" s="66"/>
      <c r="Y65" s="66"/>
    </row>
    <row r="66" spans="1:25" x14ac:dyDescent="0.2">
      <c r="A66" s="107" t="s">
        <v>19</v>
      </c>
      <c r="B66" s="107" t="s">
        <v>21</v>
      </c>
      <c r="C66" s="108" t="s">
        <v>68</v>
      </c>
      <c r="D66" s="108" t="s">
        <v>279</v>
      </c>
      <c r="E66" s="109">
        <f>+IF(ISNUMBER(DATA!AC15),DATA!AC15,"n/a")</f>
        <v>2.1151294475114331E-2</v>
      </c>
      <c r="F66" s="110">
        <f>+IF(ISNUMBER(DATA!AD15),DATA!AD15,"n/a")</f>
        <v>0.11871735752703866</v>
      </c>
      <c r="G66" s="109">
        <f>+IF(ISNUMBER(DATA!AG15),DATA!AG15,"n/a")</f>
        <v>2.1794395193309685E-2</v>
      </c>
      <c r="H66" s="110">
        <f>+IF(ISNUMBER(DATA!AH15),DATA!AH15,"n/a")</f>
        <v>2.9076828639496358E-2</v>
      </c>
      <c r="I66" s="109">
        <f>+IF(ISNUMBER(DATA!AK15),DATA!AK15,"n/a")</f>
        <v>2.0989430511695824E-2</v>
      </c>
      <c r="J66" s="110">
        <f>+IF(ISNUMBER(DATA!AL15),DATA!AL15,"n/a")</f>
        <v>2.2846169277770251E-2</v>
      </c>
      <c r="K66" s="109">
        <f>+IF(ISNUMBER(DATA!AO15),DATA!AO15,"n/a")</f>
        <v>1.9838853082310599E-2</v>
      </c>
      <c r="L66" s="110">
        <f>+IF(ISNUMBER(DATA!AP15),DATA!AP15,"n/a")</f>
        <v>2.5660157472566156E-2</v>
      </c>
      <c r="R66" s="66"/>
      <c r="S66" s="66"/>
      <c r="T66" s="66"/>
      <c r="U66" s="66"/>
      <c r="V66" s="66"/>
      <c r="W66" s="66"/>
      <c r="X66" s="66"/>
      <c r="Y66" s="66"/>
    </row>
    <row r="67" spans="1:25" x14ac:dyDescent="0.2">
      <c r="A67" s="107" t="s">
        <v>19</v>
      </c>
      <c r="B67" s="107" t="s">
        <v>21</v>
      </c>
      <c r="C67" s="108" t="s">
        <v>68</v>
      </c>
      <c r="D67" s="108" t="s">
        <v>280</v>
      </c>
      <c r="E67" s="109">
        <f>+IF(ISNUMBER(DATA!AC16),DATA!AC16,"n/a")</f>
        <v>2.6006836200055415E-2</v>
      </c>
      <c r="F67" s="110">
        <f>+IF(ISNUMBER(DATA!AD16),DATA!AD16,"n/a")</f>
        <v>-7.897899717409021E-2</v>
      </c>
      <c r="G67" s="109">
        <f>+IF(ISNUMBER(DATA!AG16),DATA!AG16,"n/a")</f>
        <v>2.7057605684632544E-2</v>
      </c>
      <c r="H67" s="110">
        <f>+IF(ISNUMBER(DATA!AH16),DATA!AH16,"n/a")</f>
        <v>-8.9200930692417621E-2</v>
      </c>
      <c r="I67" s="109">
        <f>+IF(ISNUMBER(DATA!AK16),DATA!AK16,"n/a")</f>
        <v>2.6361234563655508E-2</v>
      </c>
      <c r="J67" s="110">
        <f>+IF(ISNUMBER(DATA!AL16),DATA!AL16,"n/a")</f>
        <v>-0.12375865737386041</v>
      </c>
      <c r="K67" s="109">
        <f>+IF(ISNUMBER(DATA!AO16),DATA!AO16,"n/a")</f>
        <v>2.4890925004180747E-2</v>
      </c>
      <c r="L67" s="110">
        <f>+IF(ISNUMBER(DATA!AP16),DATA!AP16,"n/a")</f>
        <v>-8.6249550983364884E-2</v>
      </c>
      <c r="R67" s="66"/>
      <c r="S67" s="66"/>
      <c r="T67" s="66"/>
      <c r="U67" s="66"/>
      <c r="V67" s="66"/>
      <c r="W67" s="66"/>
      <c r="X67" s="66"/>
      <c r="Y67" s="66"/>
    </row>
    <row r="68" spans="1:25" x14ac:dyDescent="0.2">
      <c r="A68" s="107" t="s">
        <v>19</v>
      </c>
      <c r="B68" s="107" t="s">
        <v>21</v>
      </c>
      <c r="C68" s="108" t="s">
        <v>68</v>
      </c>
      <c r="D68" s="108" t="s">
        <v>281</v>
      </c>
      <c r="E68" s="109">
        <f>+IF(ISNUMBER(DATA!AC17),DATA!AC17,"n/a")</f>
        <v>2.1684202061911687E-2</v>
      </c>
      <c r="F68" s="110">
        <f>+IF(ISNUMBER(DATA!AD17),DATA!AD17,"n/a")</f>
        <v>-3.9198385785875825E-2</v>
      </c>
      <c r="G68" s="109">
        <f>+IF(ISNUMBER(DATA!AG17),DATA!AG17,"n/a")</f>
        <v>2.2181980390123562E-2</v>
      </c>
      <c r="H68" s="110">
        <f>+IF(ISNUMBER(DATA!AH17),DATA!AH17,"n/a")</f>
        <v>-4.7247332328719666E-2</v>
      </c>
      <c r="I68" s="109">
        <f>+IF(ISNUMBER(DATA!AK17),DATA!AK17,"n/a")</f>
        <v>2.1537531410618663E-2</v>
      </c>
      <c r="J68" s="110">
        <f>+IF(ISNUMBER(DATA!AL17),DATA!AL17,"n/a")</f>
        <v>-7.7270602521975484E-2</v>
      </c>
      <c r="K68" s="109">
        <f>+IF(ISNUMBER(DATA!AO17),DATA!AO17,"n/a")</f>
        <v>2.0448516524149082E-2</v>
      </c>
      <c r="L68" s="110">
        <f>+IF(ISNUMBER(DATA!AP17),DATA!AP17,"n/a")</f>
        <v>-7.7278819293804743E-2</v>
      </c>
      <c r="R68" s="66"/>
      <c r="S68" s="66"/>
      <c r="T68" s="66"/>
      <c r="U68" s="66"/>
      <c r="V68" s="66"/>
      <c r="W68" s="66"/>
      <c r="X68" s="66"/>
      <c r="Y68" s="66"/>
    </row>
    <row r="69" spans="1:25" x14ac:dyDescent="0.2">
      <c r="A69" s="107" t="s">
        <v>19</v>
      </c>
      <c r="B69" s="107" t="s">
        <v>21</v>
      </c>
      <c r="C69" s="108" t="s">
        <v>68</v>
      </c>
      <c r="D69" s="108" t="s">
        <v>282</v>
      </c>
      <c r="E69" s="109">
        <f>+IF(ISNUMBER(DATA!AC18),DATA!AC18,"n/a")</f>
        <v>1.7257080416358407E-2</v>
      </c>
      <c r="F69" s="110">
        <f>+IF(ISNUMBER(DATA!AD18),DATA!AD18,"n/a")</f>
        <v>-2.0542116452497775E-2</v>
      </c>
      <c r="G69" s="109">
        <f>+IF(ISNUMBER(DATA!AG18),DATA!AG18,"n/a")</f>
        <v>1.7786915162354634E-2</v>
      </c>
      <c r="H69" s="110">
        <f>+IF(ISNUMBER(DATA!AH18),DATA!AH18,"n/a")</f>
        <v>7.3984153845074729E-3</v>
      </c>
      <c r="I69" s="109">
        <f>+IF(ISNUMBER(DATA!AK18),DATA!AK18,"n/a")</f>
        <v>1.679464344057096E-2</v>
      </c>
      <c r="J69" s="110">
        <f>+IF(ISNUMBER(DATA!AL18),DATA!AL18,"n/a")</f>
        <v>-3.7126467686672548E-2</v>
      </c>
      <c r="K69" s="109">
        <f>+IF(ISNUMBER(DATA!AO18),DATA!AO18,"n/a")</f>
        <v>1.5885259653017347E-2</v>
      </c>
      <c r="L69" s="110">
        <f>+IF(ISNUMBER(DATA!AP18),DATA!AP18,"n/a")</f>
        <v>-6.8620432842607035E-2</v>
      </c>
      <c r="R69" s="66"/>
      <c r="S69" s="66"/>
      <c r="T69" s="66"/>
      <c r="U69" s="66"/>
      <c r="V69" s="66"/>
      <c r="W69" s="66"/>
      <c r="X69" s="66"/>
      <c r="Y69" s="66"/>
    </row>
    <row r="70" spans="1:25" x14ac:dyDescent="0.2">
      <c r="A70" s="107" t="s">
        <v>19</v>
      </c>
      <c r="B70" s="107" t="s">
        <v>21</v>
      </c>
      <c r="C70" s="108" t="s">
        <v>68</v>
      </c>
      <c r="D70" s="108" t="s">
        <v>283</v>
      </c>
      <c r="E70" s="109">
        <f>+IF(ISNUMBER(DATA!AC19),DATA!AC19,"n/a")</f>
        <v>2.2689247076850619E-2</v>
      </c>
      <c r="F70" s="110">
        <f>+IF(ISNUMBER(DATA!AD19),DATA!AD19,"n/a")</f>
        <v>2.8275527877774653E-2</v>
      </c>
      <c r="G70" s="109">
        <f>+IF(ISNUMBER(DATA!AG19),DATA!AG19,"n/a")</f>
        <v>2.3463893854991171E-2</v>
      </c>
      <c r="H70" s="110">
        <f>+IF(ISNUMBER(DATA!AH19),DATA!AH19,"n/a")</f>
        <v>2.8022995636759959E-2</v>
      </c>
      <c r="I70" s="109">
        <f>+IF(ISNUMBER(DATA!AK19),DATA!AK19,"n/a")</f>
        <v>2.2221147421436393E-2</v>
      </c>
      <c r="J70" s="110">
        <f>+IF(ISNUMBER(DATA!AL19),DATA!AL19,"n/a")</f>
        <v>-2.9666639960522143E-2</v>
      </c>
      <c r="K70" s="109">
        <f>+IF(ISNUMBER(DATA!AO19),DATA!AO19,"n/a")</f>
        <v>2.0374578325625895E-2</v>
      </c>
      <c r="L70" s="110">
        <f>+IF(ISNUMBER(DATA!AP19),DATA!AP19,"n/a")</f>
        <v>-4.2100844908853075E-2</v>
      </c>
      <c r="R70" s="66"/>
      <c r="S70" s="66"/>
      <c r="T70" s="66"/>
      <c r="U70" s="66"/>
      <c r="V70" s="66"/>
      <c r="W70" s="66"/>
      <c r="X70" s="66"/>
      <c r="Y70" s="66"/>
    </row>
    <row r="71" spans="1:25" x14ac:dyDescent="0.2">
      <c r="A71" s="107" t="s">
        <v>19</v>
      </c>
      <c r="B71" s="107" t="s">
        <v>21</v>
      </c>
      <c r="C71" s="108" t="s">
        <v>68</v>
      </c>
      <c r="D71" s="108" t="s">
        <v>284</v>
      </c>
      <c r="E71" s="109">
        <f>+IF(ISNUMBER(DATA!AC20),DATA!AC20,"n/a")</f>
        <v>2.1026497823950642E-2</v>
      </c>
      <c r="F71" s="110">
        <f>+IF(ISNUMBER(DATA!AD20),DATA!AD20,"n/a")</f>
        <v>-1.0154461347145621E-2</v>
      </c>
      <c r="G71" s="109">
        <f>+IF(ISNUMBER(DATA!AG20),DATA!AG20,"n/a")</f>
        <v>2.1860831838320029E-2</v>
      </c>
      <c r="H71" s="110">
        <f>+IF(ISNUMBER(DATA!AH20),DATA!AH20,"n/a")</f>
        <v>4.8995881272212785E-2</v>
      </c>
      <c r="I71" s="109">
        <f>+IF(ISNUMBER(DATA!AK20),DATA!AK20,"n/a")</f>
        <v>2.1223253428003793E-2</v>
      </c>
      <c r="J71" s="110">
        <f>+IF(ISNUMBER(DATA!AL20),DATA!AL20,"n/a")</f>
        <v>2.7764154652945572E-2</v>
      </c>
      <c r="K71" s="109">
        <f>+IF(ISNUMBER(DATA!AO20),DATA!AO20,"n/a")</f>
        <v>1.9744403971256323E-2</v>
      </c>
      <c r="L71" s="110">
        <f>+IF(ISNUMBER(DATA!AP20),DATA!AP20,"n/a")</f>
        <v>-1.1570666587275291E-2</v>
      </c>
      <c r="R71" s="66"/>
      <c r="S71" s="66"/>
      <c r="T71" s="66"/>
      <c r="U71" s="66"/>
      <c r="V71" s="66"/>
      <c r="W71" s="66"/>
      <c r="X71" s="66"/>
      <c r="Y71" s="66"/>
    </row>
    <row r="72" spans="1:25" x14ac:dyDescent="0.2">
      <c r="A72" s="107" t="s">
        <v>19</v>
      </c>
      <c r="B72" s="107" t="s">
        <v>21</v>
      </c>
      <c r="C72" s="108" t="s">
        <v>68</v>
      </c>
      <c r="D72" s="108" t="s">
        <v>285</v>
      </c>
      <c r="E72" s="109">
        <f>+IF(ISNUMBER(DATA!AC21),DATA!AC21,"n/a")</f>
        <v>2.262950462295377E-2</v>
      </c>
      <c r="F72" s="110">
        <f>+IF(ISNUMBER(DATA!AD21),DATA!AD21,"n/a")</f>
        <v>-6.5616625759249911E-2</v>
      </c>
      <c r="G72" s="109">
        <f>+IF(ISNUMBER(DATA!AG21),DATA!AG21,"n/a")</f>
        <v>2.3780905526000057E-2</v>
      </c>
      <c r="H72" s="110">
        <f>+IF(ISNUMBER(DATA!AH21),DATA!AH21,"n/a")</f>
        <v>1.1035760365987746E-2</v>
      </c>
      <c r="I72" s="109">
        <f>+IF(ISNUMBER(DATA!AK21),DATA!AK21,"n/a")</f>
        <v>2.2961543024527589E-2</v>
      </c>
      <c r="J72" s="110">
        <f>+IF(ISNUMBER(DATA!AL21),DATA!AL21,"n/a")</f>
        <v>-3.0895903336620317E-3</v>
      </c>
      <c r="K72" s="109">
        <f>+IF(ISNUMBER(DATA!AO21),DATA!AO21,"n/a")</f>
        <v>2.1345398286384907E-2</v>
      </c>
      <c r="L72" s="110">
        <f>+IF(ISNUMBER(DATA!AP21),DATA!AP21,"n/a")</f>
        <v>-7.2411901553261909E-2</v>
      </c>
      <c r="R72" s="66"/>
      <c r="S72" s="66"/>
      <c r="T72" s="66"/>
      <c r="U72" s="66"/>
      <c r="V72" s="66"/>
      <c r="W72" s="66"/>
      <c r="X72" s="66"/>
      <c r="Y72" s="66"/>
    </row>
    <row r="73" spans="1:25" x14ac:dyDescent="0.2">
      <c r="A73" s="107" t="s">
        <v>19</v>
      </c>
      <c r="B73" s="107" t="s">
        <v>21</v>
      </c>
      <c r="C73" s="108" t="s">
        <v>68</v>
      </c>
      <c r="D73" s="108" t="s">
        <v>286</v>
      </c>
      <c r="E73" s="109">
        <f>+IF(ISNUMBER(DATA!AC22),DATA!AC22,"n/a")</f>
        <v>1.8332011478142937E-2</v>
      </c>
      <c r="F73" s="110">
        <f>+IF(ISNUMBER(DATA!AD22),DATA!AD22,"n/a")</f>
        <v>-1.9527978857578759E-2</v>
      </c>
      <c r="G73" s="109">
        <f>+IF(ISNUMBER(DATA!AG22),DATA!AG22,"n/a")</f>
        <v>1.9193196814383254E-2</v>
      </c>
      <c r="H73" s="110">
        <f>+IF(ISNUMBER(DATA!AH22),DATA!AH22,"n/a")</f>
        <v>-4.1633342592396066E-2</v>
      </c>
      <c r="I73" s="109">
        <f>+IF(ISNUMBER(DATA!AK22),DATA!AK22,"n/a")</f>
        <v>1.8344605750502795E-2</v>
      </c>
      <c r="J73" s="110">
        <f>+IF(ISNUMBER(DATA!AL22),DATA!AL22,"n/a")</f>
        <v>-9.0154230479359485E-2</v>
      </c>
      <c r="K73" s="109">
        <f>+IF(ISNUMBER(DATA!AO22),DATA!AO22,"n/a")</f>
        <v>1.6826397799411717E-2</v>
      </c>
      <c r="L73" s="110">
        <f>+IF(ISNUMBER(DATA!AP22),DATA!AP22,"n/a")</f>
        <v>-0.12237303911630908</v>
      </c>
      <c r="R73" s="66"/>
      <c r="S73" s="66"/>
      <c r="T73" s="66"/>
      <c r="U73" s="66"/>
      <c r="V73" s="66"/>
      <c r="W73" s="66"/>
      <c r="X73" s="66"/>
      <c r="Y73" s="66"/>
    </row>
    <row r="74" spans="1:25" x14ac:dyDescent="0.2">
      <c r="A74" s="107" t="s">
        <v>19</v>
      </c>
      <c r="B74" s="107" t="s">
        <v>21</v>
      </c>
      <c r="C74" s="108" t="s">
        <v>68</v>
      </c>
      <c r="D74" s="108" t="s">
        <v>287</v>
      </c>
      <c r="E74" s="109">
        <f>+IF(ISNUMBER(DATA!AC23),DATA!AC23,"n/a")</f>
        <v>2.0404241046449938E-2</v>
      </c>
      <c r="F74" s="110">
        <f>+IF(ISNUMBER(DATA!AD23),DATA!AD23,"n/a")</f>
        <v>8.8406163289983172E-2</v>
      </c>
      <c r="G74" s="109">
        <f>+IF(ISNUMBER(DATA!AG23),DATA!AG23,"n/a")</f>
        <v>2.2235948347074663E-2</v>
      </c>
      <c r="H74" s="110">
        <f>+IF(ISNUMBER(DATA!AH23),DATA!AH23,"n/a")</f>
        <v>1.820751728439686E-2</v>
      </c>
      <c r="I74" s="109">
        <f>+IF(ISNUMBER(DATA!AK23),DATA!AK23,"n/a")</f>
        <v>2.0453449503080107E-2</v>
      </c>
      <c r="J74" s="110">
        <f>+IF(ISNUMBER(DATA!AL23),DATA!AL23,"n/a")</f>
        <v>-6.7025645699817296E-2</v>
      </c>
      <c r="K74" s="109">
        <f>+IF(ISNUMBER(DATA!AO23),DATA!AO23,"n/a")</f>
        <v>1.8315999206819325E-2</v>
      </c>
      <c r="L74" s="110">
        <f>+IF(ISNUMBER(DATA!AP23),DATA!AP23,"n/a")</f>
        <v>-8.2830295122030342E-2</v>
      </c>
      <c r="R74" s="66"/>
      <c r="S74" s="66"/>
      <c r="T74" s="66"/>
      <c r="U74" s="66"/>
      <c r="V74" s="66"/>
      <c r="W74" s="66"/>
      <c r="X74" s="66"/>
      <c r="Y74" s="66"/>
    </row>
    <row r="75" spans="1:25" x14ac:dyDescent="0.2">
      <c r="A75" s="107" t="s">
        <v>19</v>
      </c>
      <c r="B75" s="107" t="s">
        <v>21</v>
      </c>
      <c r="C75" s="108" t="s">
        <v>68</v>
      </c>
      <c r="D75" s="108" t="s">
        <v>288</v>
      </c>
      <c r="E75" s="109">
        <f>+IF(ISNUMBER(DATA!AC24),DATA!AC24,"n/a")</f>
        <v>1.6909214222510127E-2</v>
      </c>
      <c r="F75" s="110">
        <f>+IF(ISNUMBER(DATA!AD24),DATA!AD24,"n/a")</f>
        <v>6.7827197999440966E-2</v>
      </c>
      <c r="G75" s="109">
        <f>+IF(ISNUMBER(DATA!AG24),DATA!AG24,"n/a")</f>
        <v>1.7051035814935937E-2</v>
      </c>
      <c r="H75" s="110">
        <f>+IF(ISNUMBER(DATA!AH24),DATA!AH24,"n/a")</f>
        <v>7.0541143741491286E-2</v>
      </c>
      <c r="I75" s="109">
        <f>+IF(ISNUMBER(DATA!AK24),DATA!AK24,"n/a")</f>
        <v>1.606853917913317E-2</v>
      </c>
      <c r="J75" s="110">
        <f>+IF(ISNUMBER(DATA!AL24),DATA!AL24,"n/a")</f>
        <v>2.4115741218085074E-2</v>
      </c>
      <c r="K75" s="109">
        <f>+IF(ISNUMBER(DATA!AO24),DATA!AO24,"n/a")</f>
        <v>1.5108970042011029E-2</v>
      </c>
      <c r="L75" s="110">
        <f>+IF(ISNUMBER(DATA!AP24),DATA!AP24,"n/a")</f>
        <v>-2.7148640599667512E-2</v>
      </c>
      <c r="R75" s="66"/>
      <c r="S75" s="66"/>
      <c r="T75" s="66"/>
      <c r="U75" s="66"/>
      <c r="V75" s="66"/>
      <c r="W75" s="66"/>
      <c r="X75" s="66"/>
      <c r="Y75" s="66"/>
    </row>
    <row r="76" spans="1:25" x14ac:dyDescent="0.2">
      <c r="A76" s="107" t="s">
        <v>19</v>
      </c>
      <c r="B76" s="107" t="s">
        <v>21</v>
      </c>
      <c r="C76" s="108" t="s">
        <v>68</v>
      </c>
      <c r="D76" s="108" t="s">
        <v>289</v>
      </c>
      <c r="E76" s="109">
        <f>+IF(ISNUMBER(DATA!AC25),DATA!AC25,"n/a")</f>
        <v>1.9942256739148803E-2</v>
      </c>
      <c r="F76" s="110">
        <f>+IF(ISNUMBER(DATA!AD25),DATA!AD25,"n/a")</f>
        <v>5.2906352598566797E-5</v>
      </c>
      <c r="G76" s="109">
        <f>+IF(ISNUMBER(DATA!AG25),DATA!AG25,"n/a")</f>
        <v>2.0086022082529718E-2</v>
      </c>
      <c r="H76" s="110">
        <f>+IF(ISNUMBER(DATA!AH25),DATA!AH25,"n/a")</f>
        <v>-2.1348519542094616E-2</v>
      </c>
      <c r="I76" s="109">
        <f>+IF(ISNUMBER(DATA!AK25),DATA!AK25,"n/a")</f>
        <v>1.9677544164130489E-2</v>
      </c>
      <c r="J76" s="110">
        <f>+IF(ISNUMBER(DATA!AL25),DATA!AL25,"n/a")</f>
        <v>-1.5293547591455417E-2</v>
      </c>
      <c r="K76" s="109">
        <f>+IF(ISNUMBER(DATA!AO25),DATA!AO25,"n/a")</f>
        <v>1.8759629471321006E-2</v>
      </c>
      <c r="L76" s="110">
        <f>+IF(ISNUMBER(DATA!AP25),DATA!AP25,"n/a")</f>
        <v>-8.6134018866527995E-3</v>
      </c>
      <c r="R76" s="66"/>
      <c r="S76" s="66"/>
      <c r="T76" s="66"/>
      <c r="U76" s="66"/>
      <c r="V76" s="66"/>
      <c r="W76" s="66"/>
      <c r="X76" s="66"/>
      <c r="Y76" s="66"/>
    </row>
    <row r="77" spans="1:25" x14ac:dyDescent="0.2">
      <c r="A77" s="107" t="s">
        <v>19</v>
      </c>
      <c r="B77" s="107" t="s">
        <v>21</v>
      </c>
      <c r="C77" s="108" t="s">
        <v>68</v>
      </c>
      <c r="D77" s="108" t="s">
        <v>290</v>
      </c>
      <c r="E77" s="109">
        <f>+IF(ISNUMBER(DATA!AC26),DATA!AC26,"n/a")</f>
        <v>2.0067572360773223E-2</v>
      </c>
      <c r="F77" s="110">
        <f>+IF(ISNUMBER(DATA!AD26),DATA!AD26,"n/a")</f>
        <v>-0.11311990658405685</v>
      </c>
      <c r="G77" s="109">
        <f>+IF(ISNUMBER(DATA!AG26),DATA!AG26,"n/a")</f>
        <v>2.0818010810295627E-2</v>
      </c>
      <c r="H77" s="110">
        <f>+IF(ISNUMBER(DATA!AH26),DATA!AH26,"n/a")</f>
        <v>-5.3836407659480293E-2</v>
      </c>
      <c r="I77" s="109">
        <f>+IF(ISNUMBER(DATA!AK26),DATA!AK26,"n/a")</f>
        <v>1.9736455451816889E-2</v>
      </c>
      <c r="J77" s="110">
        <f>+IF(ISNUMBER(DATA!AL26),DATA!AL26,"n/a")</f>
        <v>-7.8472614072902167E-2</v>
      </c>
      <c r="K77" s="109">
        <f>+IF(ISNUMBER(DATA!AO26),DATA!AO26,"n/a")</f>
        <v>1.8748503457160507E-2</v>
      </c>
      <c r="L77" s="110">
        <f>+IF(ISNUMBER(DATA!AP26),DATA!AP26,"n/a")</f>
        <v>-5.4834957740312884E-2</v>
      </c>
      <c r="R77" s="66"/>
      <c r="S77" s="66"/>
      <c r="T77" s="66"/>
      <c r="U77" s="66"/>
      <c r="V77" s="66"/>
      <c r="W77" s="66"/>
      <c r="X77" s="66"/>
      <c r="Y77" s="66"/>
    </row>
    <row r="78" spans="1:25" x14ac:dyDescent="0.2">
      <c r="A78" s="107" t="s">
        <v>19</v>
      </c>
      <c r="B78" s="107" t="s">
        <v>21</v>
      </c>
      <c r="C78" s="108" t="s">
        <v>68</v>
      </c>
      <c r="D78" s="108" t="s">
        <v>291</v>
      </c>
      <c r="E78" s="109">
        <f>+IF(ISNUMBER(DATA!AC27),DATA!AC27,"n/a")</f>
        <v>1.7625573711525427E-2</v>
      </c>
      <c r="F78" s="110">
        <f>+IF(ISNUMBER(DATA!AD27),DATA!AD27,"n/a")</f>
        <v>-9.8229415424838651E-3</v>
      </c>
      <c r="G78" s="109">
        <f>+IF(ISNUMBER(DATA!AG27),DATA!AG27,"n/a")</f>
        <v>1.8373160211499644E-2</v>
      </c>
      <c r="H78" s="110">
        <f>+IF(ISNUMBER(DATA!AH27),DATA!AH27,"n/a")</f>
        <v>4.2477564662635192E-2</v>
      </c>
      <c r="I78" s="109">
        <f>+IF(ISNUMBER(DATA!AK27),DATA!AK27,"n/a")</f>
        <v>1.7220053738291902E-2</v>
      </c>
      <c r="J78" s="110">
        <f>+IF(ISNUMBER(DATA!AL27),DATA!AL27,"n/a")</f>
        <v>3.833444674169878E-2</v>
      </c>
      <c r="K78" s="109">
        <f>+IF(ISNUMBER(DATA!AO27),DATA!AO27,"n/a")</f>
        <v>1.5856588000973611E-2</v>
      </c>
      <c r="L78" s="110">
        <f>+IF(ISNUMBER(DATA!AP27),DATA!AP27,"n/a")</f>
        <v>5.3985259920857377E-2</v>
      </c>
      <c r="R78" s="66"/>
      <c r="S78" s="66"/>
      <c r="T78" s="66"/>
      <c r="U78" s="66"/>
      <c r="V78" s="66"/>
      <c r="W78" s="66"/>
      <c r="X78" s="66"/>
      <c r="Y78" s="66"/>
    </row>
    <row r="79" spans="1:25" x14ac:dyDescent="0.2">
      <c r="A79" s="107" t="s">
        <v>19</v>
      </c>
      <c r="B79" s="107" t="s">
        <v>21</v>
      </c>
      <c r="C79" s="108" t="s">
        <v>68</v>
      </c>
      <c r="D79" s="108" t="s">
        <v>292</v>
      </c>
      <c r="E79" s="109">
        <f>+IF(ISNUMBER(DATA!AC28),DATA!AC28,"n/a")</f>
        <v>1.8796097451926147E-2</v>
      </c>
      <c r="F79" s="110">
        <f>+IF(ISNUMBER(DATA!AD28),DATA!AD28,"n/a")</f>
        <v>-1.1007061936498669E-2</v>
      </c>
      <c r="G79" s="109">
        <f>+IF(ISNUMBER(DATA!AG28),DATA!AG28,"n/a")</f>
        <v>1.9667223706312555E-2</v>
      </c>
      <c r="H79" s="110">
        <f>+IF(ISNUMBER(DATA!AH28),DATA!AH28,"n/a")</f>
        <v>-4.6633170669041837E-2</v>
      </c>
      <c r="I79" s="109">
        <f>+IF(ISNUMBER(DATA!AK28),DATA!AK28,"n/a")</f>
        <v>1.8353884440867097E-2</v>
      </c>
      <c r="J79" s="110">
        <f>+IF(ISNUMBER(DATA!AL28),DATA!AL28,"n/a")</f>
        <v>-8.6522209054780419E-2</v>
      </c>
      <c r="K79" s="109">
        <f>+IF(ISNUMBER(DATA!AO28),DATA!AO28,"n/a")</f>
        <v>1.7015306513078175E-2</v>
      </c>
      <c r="L79" s="110">
        <f>+IF(ISNUMBER(DATA!AP28),DATA!AP28,"n/a")</f>
        <v>-0.10960404888752037</v>
      </c>
      <c r="R79" s="66"/>
      <c r="S79" s="66"/>
      <c r="T79" s="66"/>
      <c r="U79" s="66"/>
      <c r="V79" s="66"/>
      <c r="W79" s="66"/>
      <c r="X79" s="66"/>
      <c r="Y79" s="66"/>
    </row>
    <row r="80" spans="1:25" x14ac:dyDescent="0.2">
      <c r="A80" s="107" t="s">
        <v>19</v>
      </c>
      <c r="B80" s="107" t="s">
        <v>21</v>
      </c>
      <c r="C80" s="108" t="s">
        <v>68</v>
      </c>
      <c r="D80" s="108" t="s">
        <v>293</v>
      </c>
      <c r="E80" s="109">
        <f>+IF(ISNUMBER(DATA!AC29),DATA!AC29,"n/a")</f>
        <v>1.9899187585225978E-2</v>
      </c>
      <c r="F80" s="110">
        <f>+IF(ISNUMBER(DATA!AD29),DATA!AD29,"n/a")</f>
        <v>7.6084106847581004E-2</v>
      </c>
      <c r="G80" s="109">
        <f>+IF(ISNUMBER(DATA!AG29),DATA!AG29,"n/a")</f>
        <v>1.979414165795353E-2</v>
      </c>
      <c r="H80" s="110">
        <f>+IF(ISNUMBER(DATA!AH29),DATA!AH29,"n/a")</f>
        <v>5.7529284696682462E-2</v>
      </c>
      <c r="I80" s="109">
        <f>+IF(ISNUMBER(DATA!AK29),DATA!AK29,"n/a")</f>
        <v>1.862787284638804E-2</v>
      </c>
      <c r="J80" s="110">
        <f>+IF(ISNUMBER(DATA!AL29),DATA!AL29,"n/a")</f>
        <v>1.1463387321014942E-2</v>
      </c>
      <c r="K80" s="109">
        <f>+IF(ISNUMBER(DATA!AO29),DATA!AO29,"n/a")</f>
        <v>1.7696830039858679E-2</v>
      </c>
      <c r="L80" s="110">
        <f>+IF(ISNUMBER(DATA!AP29),DATA!AP29,"n/a")</f>
        <v>2.2058819580596245E-3</v>
      </c>
      <c r="R80" s="66"/>
      <c r="S80" s="66"/>
      <c r="T80" s="66"/>
      <c r="U80" s="66"/>
      <c r="V80" s="66"/>
      <c r="W80" s="66"/>
      <c r="X80" s="66"/>
      <c r="Y80" s="66"/>
    </row>
    <row r="81" spans="1:25" x14ac:dyDescent="0.2">
      <c r="A81" s="107" t="s">
        <v>19</v>
      </c>
      <c r="B81" s="107" t="s">
        <v>21</v>
      </c>
      <c r="C81" s="108" t="s">
        <v>68</v>
      </c>
      <c r="D81" s="108" t="s">
        <v>294</v>
      </c>
      <c r="E81" s="109">
        <f>+IF(ISNUMBER(DATA!AC30),DATA!AC30,"n/a")</f>
        <v>1.5947878208451376E-2</v>
      </c>
      <c r="F81" s="110">
        <f>+IF(ISNUMBER(DATA!AD30),DATA!AD30,"n/a")</f>
        <v>-8.224375521594593E-2</v>
      </c>
      <c r="G81" s="109">
        <f>+IF(ISNUMBER(DATA!AG30),DATA!AG30,"n/a")</f>
        <v>1.6422914948254055E-2</v>
      </c>
      <c r="H81" s="110">
        <f>+IF(ISNUMBER(DATA!AH30),DATA!AH30,"n/a")</f>
        <v>-3.4614854934061218E-2</v>
      </c>
      <c r="I81" s="109">
        <f>+IF(ISNUMBER(DATA!AK30),DATA!AK30,"n/a")</f>
        <v>1.5987461833757519E-2</v>
      </c>
      <c r="J81" s="110">
        <f>+IF(ISNUMBER(DATA!AL30),DATA!AL30,"n/a")</f>
        <v>-5.5760886113536898E-2</v>
      </c>
      <c r="K81" s="109">
        <f>+IF(ISNUMBER(DATA!AO30),DATA!AO30,"n/a")</f>
        <v>1.5546139709846181E-2</v>
      </c>
      <c r="L81" s="110">
        <f>+IF(ISNUMBER(DATA!AP30),DATA!AP30,"n/a")</f>
        <v>-4.0625124303900716E-2</v>
      </c>
      <c r="R81" s="66"/>
      <c r="S81" s="66"/>
      <c r="T81" s="66"/>
      <c r="U81" s="66"/>
      <c r="V81" s="66"/>
      <c r="W81" s="66"/>
      <c r="X81" s="66"/>
      <c r="Y81" s="66"/>
    </row>
    <row r="82" spans="1:25" x14ac:dyDescent="0.2">
      <c r="A82" s="107" t="s">
        <v>19</v>
      </c>
      <c r="B82" s="107" t="s">
        <v>21</v>
      </c>
      <c r="C82" s="108" t="s">
        <v>68</v>
      </c>
      <c r="D82" s="108" t="s">
        <v>295</v>
      </c>
      <c r="E82" s="109">
        <f>+IF(ISNUMBER(DATA!AC31),DATA!AC31,"n/a")</f>
        <v>2.4580715706703279E-2</v>
      </c>
      <c r="F82" s="110">
        <f>+IF(ISNUMBER(DATA!AD31),DATA!AD31,"n/a")</f>
        <v>0.10956755044262516</v>
      </c>
      <c r="G82" s="109">
        <f>+IF(ISNUMBER(DATA!AG31),DATA!AG31,"n/a")</f>
        <v>2.6227631674327845E-2</v>
      </c>
      <c r="H82" s="110">
        <f>+IF(ISNUMBER(DATA!AH31),DATA!AH31,"n/a")</f>
        <v>5.705628274249204E-2</v>
      </c>
      <c r="I82" s="109">
        <f>+IF(ISNUMBER(DATA!AK31),DATA!AK31,"n/a")</f>
        <v>2.4869737193266298E-2</v>
      </c>
      <c r="J82" s="110">
        <f>+IF(ISNUMBER(DATA!AL31),DATA!AL31,"n/a")</f>
        <v>3.2892811560758864E-2</v>
      </c>
      <c r="K82" s="109">
        <f>+IF(ISNUMBER(DATA!AO31),DATA!AO31,"n/a")</f>
        <v>2.2462192903580959E-2</v>
      </c>
      <c r="L82" s="110">
        <f>+IF(ISNUMBER(DATA!AP31),DATA!AP31,"n/a")</f>
        <v>4.6102981084462924E-2</v>
      </c>
      <c r="R82" s="66"/>
      <c r="S82" s="66"/>
      <c r="T82" s="66"/>
      <c r="U82" s="66"/>
      <c r="V82" s="66"/>
      <c r="W82" s="66"/>
      <c r="X82" s="66"/>
      <c r="Y82" s="66"/>
    </row>
    <row r="83" spans="1:25" x14ac:dyDescent="0.2">
      <c r="A83" s="107" t="s">
        <v>19</v>
      </c>
      <c r="B83" s="107" t="s">
        <v>21</v>
      </c>
      <c r="C83" s="108" t="s">
        <v>68</v>
      </c>
      <c r="D83" s="108" t="s">
        <v>296</v>
      </c>
      <c r="E83" s="109">
        <f>+IF(ISNUMBER(DATA!AC32),DATA!AC32,"n/a")</f>
        <v>1.9120642552535955E-2</v>
      </c>
      <c r="F83" s="110">
        <f>+IF(ISNUMBER(DATA!AD32),DATA!AD32,"n/a")</f>
        <v>-7.4685598455913327E-2</v>
      </c>
      <c r="G83" s="109">
        <f>+IF(ISNUMBER(DATA!AG32),DATA!AG32,"n/a")</f>
        <v>2.0345522066825279E-2</v>
      </c>
      <c r="H83" s="110">
        <f>+IF(ISNUMBER(DATA!AH32),DATA!AH32,"n/a")</f>
        <v>-4.5165659738185052E-2</v>
      </c>
      <c r="I83" s="109">
        <f>+IF(ISNUMBER(DATA!AK32),DATA!AK32,"n/a")</f>
        <v>1.9446671734949746E-2</v>
      </c>
      <c r="J83" s="110">
        <f>+IF(ISNUMBER(DATA!AL32),DATA!AL32,"n/a")</f>
        <v>-5.1707652314514699E-2</v>
      </c>
      <c r="K83" s="109">
        <f>+IF(ISNUMBER(DATA!AO32),DATA!AO32,"n/a")</f>
        <v>1.7869451199866139E-2</v>
      </c>
      <c r="L83" s="110">
        <f>+IF(ISNUMBER(DATA!AP32),DATA!AP32,"n/a")</f>
        <v>-2.6977136544312219E-2</v>
      </c>
      <c r="R83" s="66"/>
      <c r="S83" s="66"/>
      <c r="T83" s="66"/>
      <c r="U83" s="66"/>
      <c r="V83" s="66"/>
      <c r="W83" s="66"/>
      <c r="X83" s="66"/>
      <c r="Y83" s="66"/>
    </row>
    <row r="84" spans="1:25" x14ac:dyDescent="0.2">
      <c r="A84" s="107" t="s">
        <v>19</v>
      </c>
      <c r="B84" s="107" t="s">
        <v>21</v>
      </c>
      <c r="C84" s="108" t="s">
        <v>68</v>
      </c>
      <c r="D84" s="108" t="s">
        <v>297</v>
      </c>
      <c r="E84" s="109">
        <f>+IF(ISNUMBER(DATA!AC33),DATA!AC33,"n/a")</f>
        <v>2.0480884800245985E-2</v>
      </c>
      <c r="F84" s="110">
        <f>+IF(ISNUMBER(DATA!AD33),DATA!AD33,"n/a")</f>
        <v>0.1015465734877187</v>
      </c>
      <c r="G84" s="109">
        <f>+IF(ISNUMBER(DATA!AG33),DATA!AG33,"n/a")</f>
        <v>1.9471329178857254E-2</v>
      </c>
      <c r="H84" s="110">
        <f>+IF(ISNUMBER(DATA!AH33),DATA!AH33,"n/a")</f>
        <v>4.4119658338299256E-3</v>
      </c>
      <c r="I84" s="109">
        <f>+IF(ISNUMBER(DATA!AK33),DATA!AK33,"n/a")</f>
        <v>1.8083114061392069E-2</v>
      </c>
      <c r="J84" s="110">
        <f>+IF(ISNUMBER(DATA!AL33),DATA!AL33,"n/a")</f>
        <v>-5.6116013865972064E-2</v>
      </c>
      <c r="K84" s="109">
        <f>+IF(ISNUMBER(DATA!AO33),DATA!AO33,"n/a")</f>
        <v>1.721867212827477E-2</v>
      </c>
      <c r="L84" s="110">
        <f>+IF(ISNUMBER(DATA!AP33),DATA!AP33,"n/a")</f>
        <v>-4.9455311220624257E-2</v>
      </c>
      <c r="R84" s="66"/>
      <c r="S84" s="66"/>
      <c r="T84" s="66"/>
      <c r="U84" s="66"/>
      <c r="V84" s="66"/>
      <c r="W84" s="66"/>
      <c r="X84" s="66"/>
      <c r="Y84" s="66"/>
    </row>
    <row r="85" spans="1:25" x14ac:dyDescent="0.2">
      <c r="A85" s="107" t="s">
        <v>19</v>
      </c>
      <c r="B85" s="107" t="s">
        <v>21</v>
      </c>
      <c r="C85" s="108" t="s">
        <v>68</v>
      </c>
      <c r="D85" s="108" t="s">
        <v>298</v>
      </c>
      <c r="E85" s="109">
        <f>+IF(ISNUMBER(DATA!AC34),DATA!AC34,"n/a")</f>
        <v>2.0883957798981702E-2</v>
      </c>
      <c r="F85" s="110">
        <f>+IF(ISNUMBER(DATA!AD34),DATA!AD34,"n/a")</f>
        <v>-0.20524619245114761</v>
      </c>
      <c r="G85" s="109">
        <f>+IF(ISNUMBER(DATA!AG34),DATA!AG34,"n/a")</f>
        <v>2.0729980648587228E-2</v>
      </c>
      <c r="H85" s="110">
        <f>+IF(ISNUMBER(DATA!AH34),DATA!AH34,"n/a")</f>
        <v>-7.3362504391572686E-2</v>
      </c>
      <c r="I85" s="109">
        <f>+IF(ISNUMBER(DATA!AK34),DATA!AK34,"n/a")</f>
        <v>1.9841940327583577E-2</v>
      </c>
      <c r="J85" s="110">
        <f>+IF(ISNUMBER(DATA!AL34),DATA!AL34,"n/a")</f>
        <v>-3.8593438951827624E-2</v>
      </c>
      <c r="K85" s="109">
        <f>+IF(ISNUMBER(DATA!AO34),DATA!AO34,"n/a")</f>
        <v>1.9751965500411802E-2</v>
      </c>
      <c r="L85" s="110">
        <f>+IF(ISNUMBER(DATA!AP34),DATA!AP34,"n/a")</f>
        <v>-1.8549614212762244E-2</v>
      </c>
      <c r="R85" s="66"/>
      <c r="S85" s="66"/>
      <c r="T85" s="66"/>
      <c r="U85" s="66"/>
      <c r="V85" s="66"/>
      <c r="W85" s="66"/>
      <c r="X85" s="66"/>
      <c r="Y85" s="66"/>
    </row>
    <row r="86" spans="1:25" x14ac:dyDescent="0.2">
      <c r="A86" s="107" t="s">
        <v>19</v>
      </c>
      <c r="B86" s="107" t="s">
        <v>21</v>
      </c>
      <c r="C86" s="108" t="s">
        <v>68</v>
      </c>
      <c r="D86" s="108" t="s">
        <v>299</v>
      </c>
      <c r="E86" s="109">
        <f>+IF(ISNUMBER(DATA!AC35),DATA!AC35,"n/a")</f>
        <v>1.7823148569974589E-2</v>
      </c>
      <c r="F86" s="110">
        <f>+IF(ISNUMBER(DATA!AD35),DATA!AD35,"n/a")</f>
        <v>-6.6742113796879748E-2</v>
      </c>
      <c r="G86" s="109">
        <f>+IF(ISNUMBER(DATA!AG35),DATA!AG35,"n/a")</f>
        <v>2.1481973117718628E-2</v>
      </c>
      <c r="H86" s="110">
        <f>+IF(ISNUMBER(DATA!AH35),DATA!AH35,"n/a")</f>
        <v>9.7170897378840229E-2</v>
      </c>
      <c r="I86" s="109">
        <f>+IF(ISNUMBER(DATA!AK35),DATA!AK35,"n/a")</f>
        <v>1.9355454687799412E-2</v>
      </c>
      <c r="J86" s="110">
        <f>+IF(ISNUMBER(DATA!AL35),DATA!AL35,"n/a")</f>
        <v>-7.5627411023690763E-2</v>
      </c>
      <c r="K86" s="109">
        <f>+IF(ISNUMBER(DATA!AO35),DATA!AO35,"n/a")</f>
        <v>1.7316930358986751E-2</v>
      </c>
      <c r="L86" s="110">
        <f>+IF(ISNUMBER(DATA!AP35),DATA!AP35,"n/a")</f>
        <v>-9.5466058927572151E-2</v>
      </c>
      <c r="R86" s="66"/>
      <c r="S86" s="66"/>
      <c r="T86" s="66"/>
      <c r="U86" s="66"/>
      <c r="V86" s="66"/>
      <c r="W86" s="66"/>
      <c r="X86" s="66"/>
      <c r="Y86" s="66"/>
    </row>
    <row r="87" spans="1:25" x14ac:dyDescent="0.2">
      <c r="A87" s="107" t="s">
        <v>19</v>
      </c>
      <c r="B87" s="107" t="s">
        <v>21</v>
      </c>
      <c r="C87" s="108" t="s">
        <v>68</v>
      </c>
      <c r="D87" s="108" t="s">
        <v>300</v>
      </c>
      <c r="E87" s="109">
        <f>+IF(ISNUMBER(DATA!AC36),DATA!AC36,"n/a")</f>
        <v>2.6699203075230906E-2</v>
      </c>
      <c r="F87" s="110">
        <f>+IF(ISNUMBER(DATA!AD36),DATA!AD36,"n/a")</f>
        <v>-4.9963423800227641E-2</v>
      </c>
      <c r="G87" s="109">
        <f>+IF(ISNUMBER(DATA!AG36),DATA!AG36,"n/a")</f>
        <v>2.8391722504840903E-2</v>
      </c>
      <c r="H87" s="110">
        <f>+IF(ISNUMBER(DATA!AH36),DATA!AH36,"n/a")</f>
        <v>-1.3449443681339338E-2</v>
      </c>
      <c r="I87" s="109">
        <f>+IF(ISNUMBER(DATA!AK36),DATA!AK36,"n/a")</f>
        <v>2.7415808471484806E-2</v>
      </c>
      <c r="J87" s="110">
        <f>+IF(ISNUMBER(DATA!AL36),DATA!AL36,"n/a")</f>
        <v>-1.901832960445049E-2</v>
      </c>
      <c r="K87" s="109">
        <f>+IF(ISNUMBER(DATA!AO36),DATA!AO36,"n/a")</f>
        <v>2.4357444271559635E-2</v>
      </c>
      <c r="L87" s="110">
        <f>+IF(ISNUMBER(DATA!AP36),DATA!AP36,"n/a")</f>
        <v>-4.2713881971552861E-2</v>
      </c>
      <c r="R87" s="66"/>
      <c r="S87" s="66"/>
      <c r="T87" s="66"/>
      <c r="U87" s="66"/>
      <c r="V87" s="66"/>
      <c r="W87" s="66"/>
      <c r="X87" s="66"/>
      <c r="Y87" s="66"/>
    </row>
    <row r="88" spans="1:25" x14ac:dyDescent="0.2">
      <c r="A88" s="107" t="s">
        <v>19</v>
      </c>
      <c r="B88" s="107" t="s">
        <v>21</v>
      </c>
      <c r="C88" s="108" t="s">
        <v>68</v>
      </c>
      <c r="D88" s="108" t="s">
        <v>301</v>
      </c>
      <c r="E88" s="109">
        <f>+IF(ISNUMBER(DATA!AC37),DATA!AC37,"n/a")</f>
        <v>2.0886057679687139E-2</v>
      </c>
      <c r="F88" s="110">
        <f>+IF(ISNUMBER(DATA!AD37),DATA!AD37,"n/a")</f>
        <v>7.9537220027489294E-2</v>
      </c>
      <c r="G88" s="109">
        <f>+IF(ISNUMBER(DATA!AG37),DATA!AG37,"n/a")</f>
        <v>2.1093871816081716E-2</v>
      </c>
      <c r="H88" s="110">
        <f>+IF(ISNUMBER(DATA!AH37),DATA!AH37,"n/a")</f>
        <v>7.388898195650126E-2</v>
      </c>
      <c r="I88" s="109">
        <f>+IF(ISNUMBER(DATA!AK37),DATA!AK37,"n/a")</f>
        <v>1.965382836384983E-2</v>
      </c>
      <c r="J88" s="110">
        <f>+IF(ISNUMBER(DATA!AL37),DATA!AL37,"n/a")</f>
        <v>1.9855824903075581E-3</v>
      </c>
      <c r="K88" s="109">
        <f>+IF(ISNUMBER(DATA!AO37),DATA!AO37,"n/a")</f>
        <v>1.8621668127853104E-2</v>
      </c>
      <c r="L88" s="110">
        <f>+IF(ISNUMBER(DATA!AP37),DATA!AP37,"n/a")</f>
        <v>2.0099305128853592E-2</v>
      </c>
      <c r="R88" s="66"/>
      <c r="S88" s="66"/>
      <c r="T88" s="66"/>
      <c r="U88" s="66"/>
      <c r="V88" s="66"/>
      <c r="W88" s="66"/>
      <c r="X88" s="66"/>
      <c r="Y88" s="66"/>
    </row>
    <row r="89" spans="1:25" x14ac:dyDescent="0.2">
      <c r="A89" s="107" t="s">
        <v>19</v>
      </c>
      <c r="B89" s="107" t="s">
        <v>21</v>
      </c>
      <c r="C89" s="108" t="s">
        <v>68</v>
      </c>
      <c r="D89" s="108" t="s">
        <v>302</v>
      </c>
      <c r="E89" s="109">
        <f>+IF(ISNUMBER(DATA!AC38),DATA!AC38,"n/a")</f>
        <v>1.8756206138745405E-2</v>
      </c>
      <c r="F89" s="110">
        <f>+IF(ISNUMBER(DATA!AD38),DATA!AD38,"n/a")</f>
        <v>-9.5733016972920221E-2</v>
      </c>
      <c r="G89" s="109">
        <f>+IF(ISNUMBER(DATA!AG38),DATA!AG38,"n/a")</f>
        <v>1.9575761278128937E-2</v>
      </c>
      <c r="H89" s="110">
        <f>+IF(ISNUMBER(DATA!AH38),DATA!AH38,"n/a")</f>
        <v>-3.3491290439233504E-2</v>
      </c>
      <c r="I89" s="109">
        <f>+IF(ISNUMBER(DATA!AK38),DATA!AK38,"n/a")</f>
        <v>1.8609474278765158E-2</v>
      </c>
      <c r="J89" s="110">
        <f>+IF(ISNUMBER(DATA!AL38),DATA!AL38,"n/a")</f>
        <v>-6.3987303801624901E-2</v>
      </c>
      <c r="K89" s="109">
        <f>+IF(ISNUMBER(DATA!AO38),DATA!AO38,"n/a")</f>
        <v>1.7619258815028169E-2</v>
      </c>
      <c r="L89" s="110">
        <f>+IF(ISNUMBER(DATA!AP38),DATA!AP38,"n/a")</f>
        <v>-5.1442261522143679E-2</v>
      </c>
      <c r="R89" s="66"/>
      <c r="S89" s="66"/>
      <c r="T89" s="66"/>
      <c r="U89" s="66"/>
      <c r="V89" s="66"/>
      <c r="W89" s="66"/>
      <c r="X89" s="66"/>
      <c r="Y89" s="66"/>
    </row>
    <row r="90" spans="1:25" x14ac:dyDescent="0.2">
      <c r="A90" s="107" t="s">
        <v>19</v>
      </c>
      <c r="B90" s="107" t="s">
        <v>21</v>
      </c>
      <c r="C90" s="108" t="s">
        <v>68</v>
      </c>
      <c r="D90" s="108" t="s">
        <v>303</v>
      </c>
      <c r="E90" s="109">
        <f>+IF(ISNUMBER(DATA!AC39),DATA!AC39,"n/a")</f>
        <v>2.1924645823649974E-2</v>
      </c>
      <c r="F90" s="110">
        <f>+IF(ISNUMBER(DATA!AD39),DATA!AD39,"n/a")</f>
        <v>1.1472309570701236E-2</v>
      </c>
      <c r="G90" s="109">
        <f>+IF(ISNUMBER(DATA!AG39),DATA!AG39,"n/a")</f>
        <v>2.2674048608565884E-2</v>
      </c>
      <c r="H90" s="110">
        <f>+IF(ISNUMBER(DATA!AH39),DATA!AH39,"n/a")</f>
        <v>2.4714498402865492E-2</v>
      </c>
      <c r="I90" s="109">
        <f>+IF(ISNUMBER(DATA!AK39),DATA!AK39,"n/a")</f>
        <v>2.1908805393902938E-2</v>
      </c>
      <c r="J90" s="110">
        <f>+IF(ISNUMBER(DATA!AL39),DATA!AL39,"n/a")</f>
        <v>2.6460406147454929E-2</v>
      </c>
      <c r="K90" s="109">
        <f>+IF(ISNUMBER(DATA!AO39),DATA!AO39,"n/a")</f>
        <v>2.0491329016490617E-2</v>
      </c>
      <c r="L90" s="110">
        <f>+IF(ISNUMBER(DATA!AP39),DATA!AP39,"n/a")</f>
        <v>2.4500916082643986E-2</v>
      </c>
      <c r="R90" s="66"/>
      <c r="S90" s="66"/>
      <c r="T90" s="66"/>
      <c r="U90" s="66"/>
      <c r="V90" s="66"/>
      <c r="W90" s="66"/>
      <c r="X90" s="66"/>
      <c r="Y90" s="66"/>
    </row>
    <row r="91" spans="1:25" x14ac:dyDescent="0.2">
      <c r="A91" s="107" t="s">
        <v>19</v>
      </c>
      <c r="B91" s="107" t="s">
        <v>21</v>
      </c>
      <c r="C91" s="108" t="s">
        <v>68</v>
      </c>
      <c r="D91" s="108" t="s">
        <v>304</v>
      </c>
      <c r="E91" s="109">
        <f>+IF(ISNUMBER(DATA!AC40),DATA!AC40,"n/a")</f>
        <v>1.9025244588423033E-2</v>
      </c>
      <c r="F91" s="110">
        <f>+IF(ISNUMBER(DATA!AD40),DATA!AD40,"n/a")</f>
        <v>-3.4413533850832095E-2</v>
      </c>
      <c r="G91" s="109">
        <f>+IF(ISNUMBER(DATA!AG40),DATA!AG40,"n/a")</f>
        <v>2.051099602647136E-2</v>
      </c>
      <c r="H91" s="110">
        <f>+IF(ISNUMBER(DATA!AH40),DATA!AH40,"n/a")</f>
        <v>-3.6738920695164601E-2</v>
      </c>
      <c r="I91" s="109">
        <f>+IF(ISNUMBER(DATA!AK40),DATA!AK40,"n/a")</f>
        <v>1.9181727669254849E-2</v>
      </c>
      <c r="J91" s="110">
        <f>+IF(ISNUMBER(DATA!AL40),DATA!AL40,"n/a")</f>
        <v>-0.13064758435205293</v>
      </c>
      <c r="K91" s="109">
        <f>+IF(ISNUMBER(DATA!AO40),DATA!AO40,"n/a")</f>
        <v>1.7545784978507176E-2</v>
      </c>
      <c r="L91" s="110">
        <f>+IF(ISNUMBER(DATA!AP40),DATA!AP40,"n/a")</f>
        <v>-0.13362614977304421</v>
      </c>
      <c r="R91" s="66"/>
      <c r="S91" s="66"/>
      <c r="T91" s="66"/>
      <c r="U91" s="66"/>
      <c r="V91" s="66"/>
      <c r="W91" s="66"/>
      <c r="X91" s="66"/>
      <c r="Y91" s="66"/>
    </row>
    <row r="92" spans="1:25" x14ac:dyDescent="0.2">
      <c r="A92" s="107" t="s">
        <v>19</v>
      </c>
      <c r="B92" s="107" t="s">
        <v>21</v>
      </c>
      <c r="C92" s="108" t="s">
        <v>68</v>
      </c>
      <c r="D92" s="108" t="s">
        <v>305</v>
      </c>
      <c r="E92" s="109">
        <f>+IF(ISNUMBER(DATA!AC41),DATA!AC41,"n/a")</f>
        <v>2.114200264177854E-2</v>
      </c>
      <c r="F92" s="110">
        <f>+IF(ISNUMBER(DATA!AD41),DATA!AD41,"n/a")</f>
        <v>-9.1955164015177643E-3</v>
      </c>
      <c r="G92" s="109">
        <f>+IF(ISNUMBER(DATA!AG41),DATA!AG41,"n/a")</f>
        <v>2.2300701943263321E-2</v>
      </c>
      <c r="H92" s="110">
        <f>+IF(ISNUMBER(DATA!AH41),DATA!AH41,"n/a")</f>
        <v>5.8360687706403638E-2</v>
      </c>
      <c r="I92" s="109">
        <f>+IF(ISNUMBER(DATA!AK41),DATA!AK41,"n/a")</f>
        <v>2.0589288924497181E-2</v>
      </c>
      <c r="J92" s="110">
        <f>+IF(ISNUMBER(DATA!AL41),DATA!AL41,"n/a")</f>
        <v>-1.1802104253983217E-2</v>
      </c>
      <c r="K92" s="109">
        <f>+IF(ISNUMBER(DATA!AO41),DATA!AO41,"n/a")</f>
        <v>1.9057349502276118E-2</v>
      </c>
      <c r="L92" s="110">
        <f>+IF(ISNUMBER(DATA!AP41),DATA!AP41,"n/a")</f>
        <v>-2.8412148049807712E-2</v>
      </c>
      <c r="R92" s="66"/>
      <c r="S92" s="66"/>
      <c r="T92" s="66"/>
      <c r="U92" s="66"/>
      <c r="V92" s="66"/>
      <c r="W92" s="66"/>
      <c r="X92" s="66"/>
      <c r="Y92" s="66"/>
    </row>
    <row r="93" spans="1:25" x14ac:dyDescent="0.2">
      <c r="A93" s="107" t="s">
        <v>19</v>
      </c>
      <c r="B93" s="107" t="s">
        <v>21</v>
      </c>
      <c r="C93" s="108" t="s">
        <v>68</v>
      </c>
      <c r="D93" s="108" t="s">
        <v>306</v>
      </c>
      <c r="E93" s="109">
        <f>+IF(ISNUMBER(DATA!AC42),DATA!AC42,"n/a")</f>
        <v>2.6364042715472168E-2</v>
      </c>
      <c r="F93" s="110">
        <f>+IF(ISNUMBER(DATA!AD42),DATA!AD42,"n/a")</f>
        <v>-3.6710939543222951E-2</v>
      </c>
      <c r="G93" s="109">
        <f>+IF(ISNUMBER(DATA!AG42),DATA!AG42,"n/a")</f>
        <v>2.7584230143899206E-2</v>
      </c>
      <c r="H93" s="110">
        <f>+IF(ISNUMBER(DATA!AH42),DATA!AH42,"n/a")</f>
        <v>-2.1566630478299723E-2</v>
      </c>
      <c r="I93" s="109">
        <f>+IF(ISNUMBER(DATA!AK42),DATA!AK42,"n/a")</f>
        <v>2.6496097607655592E-2</v>
      </c>
      <c r="J93" s="110">
        <f>+IF(ISNUMBER(DATA!AL42),DATA!AL42,"n/a")</f>
        <v>-5.4056857908470202E-2</v>
      </c>
      <c r="K93" s="109">
        <f>+IF(ISNUMBER(DATA!AO42),DATA!AO42,"n/a")</f>
        <v>2.4579553880190463E-2</v>
      </c>
      <c r="L93" s="110">
        <f>+IF(ISNUMBER(DATA!AP42),DATA!AP42,"n/a")</f>
        <v>-4.2771038689373014E-2</v>
      </c>
      <c r="R93" s="66"/>
      <c r="S93" s="66"/>
      <c r="T93" s="66"/>
      <c r="U93" s="66"/>
      <c r="V93" s="66"/>
      <c r="W93" s="66"/>
      <c r="X93" s="66"/>
      <c r="Y93" s="66"/>
    </row>
    <row r="94" spans="1:25" x14ac:dyDescent="0.2">
      <c r="A94" s="107" t="s">
        <v>19</v>
      </c>
      <c r="B94" s="107" t="s">
        <v>21</v>
      </c>
      <c r="C94" s="108" t="s">
        <v>68</v>
      </c>
      <c r="D94" s="108" t="s">
        <v>307</v>
      </c>
      <c r="E94" s="109">
        <f>+IF(ISNUMBER(DATA!AC43),DATA!AC43,"n/a")</f>
        <v>2.3613779822017615E-2</v>
      </c>
      <c r="F94" s="110">
        <f>+IF(ISNUMBER(DATA!AD43),DATA!AD43,"n/a")</f>
        <v>-4.8314532846218186E-2</v>
      </c>
      <c r="G94" s="109">
        <f>+IF(ISNUMBER(DATA!AG43),DATA!AG43,"n/a")</f>
        <v>2.4647103568046023E-2</v>
      </c>
      <c r="H94" s="110">
        <f>+IF(ISNUMBER(DATA!AH43),DATA!AH43,"n/a")</f>
        <v>-8.7519347696474181E-2</v>
      </c>
      <c r="I94" s="109">
        <f>+IF(ISNUMBER(DATA!AK43),DATA!AK43,"n/a")</f>
        <v>2.409223216263115E-2</v>
      </c>
      <c r="J94" s="110">
        <f>+IF(ISNUMBER(DATA!AL43),DATA!AL43,"n/a")</f>
        <v>-9.6106947952668415E-2</v>
      </c>
      <c r="K94" s="109">
        <f>+IF(ISNUMBER(DATA!AO43),DATA!AO43,"n/a")</f>
        <v>2.2026276672060342E-2</v>
      </c>
      <c r="L94" s="110">
        <f>+IF(ISNUMBER(DATA!AP43),DATA!AP43,"n/a")</f>
        <v>-0.11328590865302274</v>
      </c>
      <c r="R94" s="66"/>
      <c r="S94" s="66"/>
      <c r="T94" s="66"/>
      <c r="U94" s="66"/>
      <c r="V94" s="66"/>
      <c r="W94" s="66"/>
      <c r="X94" s="66"/>
      <c r="Y94" s="66"/>
    </row>
    <row r="95" spans="1:25" x14ac:dyDescent="0.2">
      <c r="A95" s="107" t="s">
        <v>19</v>
      </c>
      <c r="B95" s="107" t="s">
        <v>21</v>
      </c>
      <c r="C95" s="108" t="s">
        <v>68</v>
      </c>
      <c r="D95" s="108" t="s">
        <v>308</v>
      </c>
      <c r="E95" s="109">
        <f>+IF(ISNUMBER(DATA!AC44),DATA!AC44,"n/a")</f>
        <v>1.8405625132072688E-2</v>
      </c>
      <c r="F95" s="110">
        <f>+IF(ISNUMBER(DATA!AD44),DATA!AD44,"n/a")</f>
        <v>-2.1537709173151745E-2</v>
      </c>
      <c r="G95" s="109">
        <f>+IF(ISNUMBER(DATA!AG44),DATA!AG44,"n/a")</f>
        <v>1.9014010407342061E-2</v>
      </c>
      <c r="H95" s="110">
        <f>+IF(ISNUMBER(DATA!AH44),DATA!AH44,"n/a")</f>
        <v>-3.0916733346322139E-2</v>
      </c>
      <c r="I95" s="109">
        <f>+IF(ISNUMBER(DATA!AK44),DATA!AK44,"n/a")</f>
        <v>1.7938995539253183E-2</v>
      </c>
      <c r="J95" s="110">
        <f>+IF(ISNUMBER(DATA!AL44),DATA!AL44,"n/a")</f>
        <v>-9.825187658928855E-2</v>
      </c>
      <c r="K95" s="109">
        <f>+IF(ISNUMBER(DATA!AO44),DATA!AO44,"n/a")</f>
        <v>1.6886032400504219E-2</v>
      </c>
      <c r="L95" s="110">
        <f>+IF(ISNUMBER(DATA!AP44),DATA!AP44,"n/a")</f>
        <v>-0.10217746883725357</v>
      </c>
      <c r="R95" s="66"/>
      <c r="S95" s="66"/>
      <c r="T95" s="66"/>
      <c r="U95" s="66"/>
      <c r="V95" s="66"/>
      <c r="W95" s="66"/>
      <c r="X95" s="66"/>
      <c r="Y95" s="66"/>
    </row>
    <row r="96" spans="1:25" x14ac:dyDescent="0.2">
      <c r="A96" s="107" t="s">
        <v>19</v>
      </c>
      <c r="B96" s="107" t="s">
        <v>21</v>
      </c>
      <c r="C96" s="108" t="s">
        <v>68</v>
      </c>
      <c r="D96" s="108" t="s">
        <v>309</v>
      </c>
      <c r="E96" s="109">
        <f>+IF(ISNUMBER(DATA!AC45),DATA!AC45,"n/a")</f>
        <v>1.7386098625668468E-2</v>
      </c>
      <c r="F96" s="110">
        <f>+IF(ISNUMBER(DATA!AD45),DATA!AD45,"n/a")</f>
        <v>-3.3803420566975995E-3</v>
      </c>
      <c r="G96" s="109">
        <f>+IF(ISNUMBER(DATA!AG45),DATA!AG45,"n/a")</f>
        <v>1.7868546525725112E-2</v>
      </c>
      <c r="H96" s="110">
        <f>+IF(ISNUMBER(DATA!AH45),DATA!AH45,"n/a")</f>
        <v>-6.708042684097984E-3</v>
      </c>
      <c r="I96" s="109">
        <f>+IF(ISNUMBER(DATA!AK45),DATA!AK45,"n/a")</f>
        <v>1.6967399718448264E-2</v>
      </c>
      <c r="J96" s="110">
        <f>+IF(ISNUMBER(DATA!AL45),DATA!AL45,"n/a")</f>
        <v>-4.811994775887167E-2</v>
      </c>
      <c r="K96" s="109">
        <f>+IF(ISNUMBER(DATA!AO45),DATA!AO45,"n/a")</f>
        <v>1.5702847709396988E-2</v>
      </c>
      <c r="L96" s="110">
        <f>+IF(ISNUMBER(DATA!AP45),DATA!AP45,"n/a")</f>
        <v>-5.6011974210648519E-2</v>
      </c>
      <c r="R96" s="66"/>
      <c r="S96" s="66"/>
      <c r="T96" s="66"/>
      <c r="U96" s="66"/>
      <c r="V96" s="66"/>
      <c r="W96" s="66"/>
      <c r="X96" s="66"/>
      <c r="Y96" s="66"/>
    </row>
    <row r="97" spans="1:25" x14ac:dyDescent="0.2">
      <c r="A97" s="107" t="s">
        <v>19</v>
      </c>
      <c r="B97" s="107" t="s">
        <v>21</v>
      </c>
      <c r="C97" s="108" t="s">
        <v>68</v>
      </c>
      <c r="D97" s="108" t="s">
        <v>310</v>
      </c>
      <c r="E97" s="109">
        <f>+IF(ISNUMBER(DATA!AC46),DATA!AC46,"n/a")</f>
        <v>1.6703814712272193E-2</v>
      </c>
      <c r="F97" s="110">
        <f>+IF(ISNUMBER(DATA!AD46),DATA!AD46,"n/a")</f>
        <v>-2.2363401696492979E-2</v>
      </c>
      <c r="G97" s="109">
        <f>+IF(ISNUMBER(DATA!AG46),DATA!AG46,"n/a")</f>
        <v>1.7022157184077971E-2</v>
      </c>
      <c r="H97" s="110">
        <f>+IF(ISNUMBER(DATA!AH46),DATA!AH46,"n/a")</f>
        <v>1.3186434524709717E-3</v>
      </c>
      <c r="I97" s="109">
        <f>+IF(ISNUMBER(DATA!AK46),DATA!AK46,"n/a")</f>
        <v>1.6399528432524992E-2</v>
      </c>
      <c r="J97" s="110">
        <f>+IF(ISNUMBER(DATA!AL46),DATA!AL46,"n/a")</f>
        <v>-4.2608145920757998E-2</v>
      </c>
      <c r="K97" s="109">
        <f>+IF(ISNUMBER(DATA!AO46),DATA!AO46,"n/a")</f>
        <v>1.5665659729354058E-2</v>
      </c>
      <c r="L97" s="110">
        <f>+IF(ISNUMBER(DATA!AP46),DATA!AP46,"n/a")</f>
        <v>-3.8034606779162664E-2</v>
      </c>
      <c r="R97" s="66"/>
      <c r="S97" s="66"/>
      <c r="T97" s="66"/>
      <c r="U97" s="66"/>
      <c r="V97" s="66"/>
      <c r="W97" s="66"/>
      <c r="X97" s="66"/>
      <c r="Y97" s="66"/>
    </row>
    <row r="98" spans="1:25" x14ac:dyDescent="0.2">
      <c r="A98" s="107" t="s">
        <v>19</v>
      </c>
      <c r="B98" s="107" t="s">
        <v>21</v>
      </c>
      <c r="C98" s="108" t="s">
        <v>68</v>
      </c>
      <c r="D98" s="108" t="s">
        <v>311</v>
      </c>
      <c r="E98" s="109">
        <f>+IF(ISNUMBER(DATA!AC47),DATA!AC47,"n/a")</f>
        <v>2.5974443903575572E-2</v>
      </c>
      <c r="F98" s="110">
        <f>+IF(ISNUMBER(DATA!AD47),DATA!AD47,"n/a")</f>
        <v>-0.12573424932177807</v>
      </c>
      <c r="G98" s="109">
        <f>+IF(ISNUMBER(DATA!AG47),DATA!AG47,"n/a")</f>
        <v>2.7492919965463946E-2</v>
      </c>
      <c r="H98" s="110">
        <f>+IF(ISNUMBER(DATA!AH47),DATA!AH47,"n/a")</f>
        <v>-0.15172503252282102</v>
      </c>
      <c r="I98" s="109">
        <f>+IF(ISNUMBER(DATA!AK47),DATA!AK47,"n/a")</f>
        <v>2.5502724916477749E-2</v>
      </c>
      <c r="J98" s="110">
        <f>+IF(ISNUMBER(DATA!AL47),DATA!AL47,"n/a")</f>
        <v>-0.21447469777770184</v>
      </c>
      <c r="K98" s="109">
        <f>+IF(ISNUMBER(DATA!AO47),DATA!AO47,"n/a")</f>
        <v>2.3594920029461217E-2</v>
      </c>
      <c r="L98" s="110">
        <f>+IF(ISNUMBER(DATA!AP47),DATA!AP47,"n/a")</f>
        <v>-0.17641521539693839</v>
      </c>
      <c r="R98" s="66"/>
      <c r="S98" s="66"/>
      <c r="T98" s="66"/>
      <c r="U98" s="66"/>
      <c r="V98" s="66"/>
      <c r="W98" s="66"/>
      <c r="X98" s="66"/>
      <c r="Y98" s="66"/>
    </row>
    <row r="99" spans="1:25" x14ac:dyDescent="0.2">
      <c r="A99" s="107" t="s">
        <v>19</v>
      </c>
      <c r="B99" s="107" t="s">
        <v>21</v>
      </c>
      <c r="C99" s="108" t="s">
        <v>68</v>
      </c>
      <c r="D99" s="108" t="s">
        <v>312</v>
      </c>
      <c r="E99" s="109">
        <f>+IF(ISNUMBER(DATA!AC48),DATA!AC48,"n/a")</f>
        <v>2.1915873777751432E-2</v>
      </c>
      <c r="F99" s="110">
        <f>+IF(ISNUMBER(DATA!AD48),DATA!AD48,"n/a")</f>
        <v>-8.0036089105324504E-2</v>
      </c>
      <c r="G99" s="109">
        <f>+IF(ISNUMBER(DATA!AG48),DATA!AG48,"n/a")</f>
        <v>2.2793350307269124E-2</v>
      </c>
      <c r="H99" s="110">
        <f>+IF(ISNUMBER(DATA!AH48),DATA!AH48,"n/a")</f>
        <v>-5.7036076180981207E-2</v>
      </c>
      <c r="I99" s="109">
        <f>+IF(ISNUMBER(DATA!AK48),DATA!AK48,"n/a")</f>
        <v>2.1955488879581115E-2</v>
      </c>
      <c r="J99" s="110">
        <f>+IF(ISNUMBER(DATA!AL48),DATA!AL48,"n/a")</f>
        <v>-8.6695248474689957E-2</v>
      </c>
      <c r="K99" s="109">
        <f>+IF(ISNUMBER(DATA!AO48),DATA!AO48,"n/a")</f>
        <v>2.0299017774836486E-2</v>
      </c>
      <c r="L99" s="110">
        <f>+IF(ISNUMBER(DATA!AP48),DATA!AP48,"n/a")</f>
        <v>-7.5882713600313942E-2</v>
      </c>
      <c r="R99" s="66"/>
      <c r="S99" s="66"/>
      <c r="T99" s="66"/>
      <c r="U99" s="66"/>
      <c r="V99" s="66"/>
      <c r="W99" s="66"/>
      <c r="X99" s="66"/>
      <c r="Y99" s="66"/>
    </row>
    <row r="100" spans="1:25" x14ac:dyDescent="0.2">
      <c r="A100" s="107" t="s">
        <v>19</v>
      </c>
      <c r="B100" s="107" t="s">
        <v>21</v>
      </c>
      <c r="C100" s="108" t="s">
        <v>68</v>
      </c>
      <c r="D100" s="108" t="s">
        <v>313</v>
      </c>
      <c r="E100" s="109">
        <f>+IF(ISNUMBER(DATA!AC49),DATA!AC49,"n/a")</f>
        <v>2.2200891924677318E-2</v>
      </c>
      <c r="F100" s="110">
        <f>+IF(ISNUMBER(DATA!AD49),DATA!AD49,"n/a")</f>
        <v>4.8569585680374033E-2</v>
      </c>
      <c r="G100" s="109">
        <f>+IF(ISNUMBER(DATA!AG49),DATA!AG49,"n/a")</f>
        <v>2.3036269813733166E-2</v>
      </c>
      <c r="H100" s="110">
        <f>+IF(ISNUMBER(DATA!AH49),DATA!AH49,"n/a")</f>
        <v>-1.9211792112454329E-2</v>
      </c>
      <c r="I100" s="109">
        <f>+IF(ISNUMBER(DATA!AK49),DATA!AK49,"n/a")</f>
        <v>2.1365631340968701E-2</v>
      </c>
      <c r="J100" s="110">
        <f>+IF(ISNUMBER(DATA!AL49),DATA!AL49,"n/a")</f>
        <v>-7.0105680153518049E-2</v>
      </c>
      <c r="K100" s="109">
        <f>+IF(ISNUMBER(DATA!AO49),DATA!AO49,"n/a")</f>
        <v>1.9738891786472468E-2</v>
      </c>
      <c r="L100" s="110">
        <f>+IF(ISNUMBER(DATA!AP49),DATA!AP49,"n/a")</f>
        <v>-0.15001015043364443</v>
      </c>
      <c r="R100" s="66"/>
      <c r="S100" s="66"/>
      <c r="T100" s="66"/>
      <c r="U100" s="66"/>
      <c r="V100" s="66"/>
      <c r="W100" s="66"/>
      <c r="X100" s="66"/>
      <c r="Y100" s="66"/>
    </row>
    <row r="101" spans="1:25" x14ac:dyDescent="0.2">
      <c r="A101" s="107" t="s">
        <v>19</v>
      </c>
      <c r="B101" s="107" t="s">
        <v>21</v>
      </c>
      <c r="C101" s="108" t="s">
        <v>68</v>
      </c>
      <c r="D101" s="108" t="s">
        <v>314</v>
      </c>
      <c r="E101" s="109">
        <f>+IF(ISNUMBER(DATA!AC50),DATA!AC50,"n/a")</f>
        <v>2.6355183325626839E-2</v>
      </c>
      <c r="F101" s="110">
        <f>+IF(ISNUMBER(DATA!AD50),DATA!AD50,"n/a")</f>
        <v>-0.10731732740763521</v>
      </c>
      <c r="G101" s="109">
        <f>+IF(ISNUMBER(DATA!AG50),DATA!AG50,"n/a")</f>
        <v>2.7700557564639648E-2</v>
      </c>
      <c r="H101" s="110">
        <f>+IF(ISNUMBER(DATA!AH50),DATA!AH50,"n/a")</f>
        <v>-8.8772321541836022E-2</v>
      </c>
      <c r="I101" s="109">
        <f>+IF(ISNUMBER(DATA!AK50),DATA!AK50,"n/a")</f>
        <v>2.6110385052443816E-2</v>
      </c>
      <c r="J101" s="110">
        <f>+IF(ISNUMBER(DATA!AL50),DATA!AL50,"n/a")</f>
        <v>-0.12380213457596316</v>
      </c>
      <c r="K101" s="109">
        <f>+IF(ISNUMBER(DATA!AO50),DATA!AO50,"n/a")</f>
        <v>2.4404609723685237E-2</v>
      </c>
      <c r="L101" s="110">
        <f>+IF(ISNUMBER(DATA!AP50),DATA!AP50,"n/a")</f>
        <v>-0.1276815107930776</v>
      </c>
      <c r="R101" s="66"/>
      <c r="S101" s="66"/>
      <c r="T101" s="66"/>
      <c r="U101" s="66"/>
      <c r="V101" s="66"/>
      <c r="W101" s="66"/>
      <c r="X101" s="66"/>
      <c r="Y101" s="66"/>
    </row>
    <row r="102" spans="1:25" x14ac:dyDescent="0.2">
      <c r="A102" s="107" t="s">
        <v>19</v>
      </c>
      <c r="B102" s="107" t="s">
        <v>21</v>
      </c>
      <c r="C102" s="108" t="s">
        <v>68</v>
      </c>
      <c r="D102" s="108" t="s">
        <v>315</v>
      </c>
      <c r="E102" s="109">
        <f>+IF(ISNUMBER(DATA!AC51),DATA!AC51,"n/a")</f>
        <v>2.3971730353409156E-2</v>
      </c>
      <c r="F102" s="110">
        <f>+IF(ISNUMBER(DATA!AD51),DATA!AD51,"n/a")</f>
        <v>-9.3258374984060005E-2</v>
      </c>
      <c r="G102" s="109">
        <f>+IF(ISNUMBER(DATA!AG51),DATA!AG51,"n/a")</f>
        <v>2.4803235747279846E-2</v>
      </c>
      <c r="H102" s="110">
        <f>+IF(ISNUMBER(DATA!AH51),DATA!AH51,"n/a")</f>
        <v>-0.11297202029185889</v>
      </c>
      <c r="I102" s="109">
        <f>+IF(ISNUMBER(DATA!AK51),DATA!AK51,"n/a")</f>
        <v>2.3966887148633251E-2</v>
      </c>
      <c r="J102" s="110">
        <f>+IF(ISNUMBER(DATA!AL51),DATA!AL51,"n/a")</f>
        <v>-0.11180293018598804</v>
      </c>
      <c r="K102" s="109">
        <f>+IF(ISNUMBER(DATA!AO51),DATA!AO51,"n/a")</f>
        <v>2.1963834707181825E-2</v>
      </c>
      <c r="L102" s="110">
        <f>+IF(ISNUMBER(DATA!AP51),DATA!AP51,"n/a")</f>
        <v>-0.16399210749129325</v>
      </c>
      <c r="R102" s="66"/>
      <c r="S102" s="66"/>
      <c r="T102" s="66"/>
      <c r="U102" s="66"/>
      <c r="V102" s="66"/>
      <c r="W102" s="66"/>
      <c r="X102" s="66"/>
      <c r="Y102" s="66"/>
    </row>
    <row r="103" spans="1:25" x14ac:dyDescent="0.2">
      <c r="A103" s="107" t="s">
        <v>19</v>
      </c>
      <c r="B103" s="107" t="s">
        <v>21</v>
      </c>
      <c r="C103" s="108" t="s">
        <v>68</v>
      </c>
      <c r="D103" s="108" t="s">
        <v>316</v>
      </c>
      <c r="E103" s="109">
        <f>+IF(ISNUMBER(DATA!AC52),DATA!AC52,"n/a")</f>
        <v>1.8842281147790619E-2</v>
      </c>
      <c r="F103" s="110">
        <f>+IF(ISNUMBER(DATA!AD52),DATA!AD52,"n/a")</f>
        <v>-9.5829183985353741E-2</v>
      </c>
      <c r="G103" s="109">
        <f>+IF(ISNUMBER(DATA!AG52),DATA!AG52,"n/a")</f>
        <v>1.9361650642781617E-2</v>
      </c>
      <c r="H103" s="110">
        <f>+IF(ISNUMBER(DATA!AH52),DATA!AH52,"n/a")</f>
        <v>-5.18239567084567E-2</v>
      </c>
      <c r="I103" s="109">
        <f>+IF(ISNUMBER(DATA!AK52),DATA!AK52,"n/a")</f>
        <v>1.8656840984122108E-2</v>
      </c>
      <c r="J103" s="110">
        <f>+IF(ISNUMBER(DATA!AL52),DATA!AL52,"n/a")</f>
        <v>-4.2805638792215231E-2</v>
      </c>
      <c r="K103" s="109">
        <f>+IF(ISNUMBER(DATA!AO52),DATA!AO52,"n/a")</f>
        <v>1.779055573020609E-2</v>
      </c>
      <c r="L103" s="110">
        <f>+IF(ISNUMBER(DATA!AP52),DATA!AP52,"n/a")</f>
        <v>-3.0933907129288701E-2</v>
      </c>
      <c r="R103" s="66"/>
      <c r="S103" s="66"/>
      <c r="T103" s="66"/>
      <c r="U103" s="66"/>
      <c r="V103" s="66"/>
      <c r="W103" s="66"/>
      <c r="X103" s="66"/>
      <c r="Y103" s="66"/>
    </row>
    <row r="104" spans="1:25" x14ac:dyDescent="0.2">
      <c r="A104" s="107" t="s">
        <v>19</v>
      </c>
      <c r="B104" s="107" t="s">
        <v>21</v>
      </c>
      <c r="C104" s="108" t="s">
        <v>68</v>
      </c>
      <c r="D104" s="108" t="s">
        <v>317</v>
      </c>
      <c r="E104" s="109">
        <f>+IF(ISNUMBER(DATA!AC53),DATA!AC53,"n/a")</f>
        <v>2.024505150065373E-2</v>
      </c>
      <c r="F104" s="110">
        <f>+IF(ISNUMBER(DATA!AD53),DATA!AD53,"n/a")</f>
        <v>3.0449412716808746E-2</v>
      </c>
      <c r="G104" s="109">
        <f>+IF(ISNUMBER(DATA!AG53),DATA!AG53,"n/a")</f>
        <v>2.1400278504203427E-2</v>
      </c>
      <c r="H104" s="110">
        <f>+IF(ISNUMBER(DATA!AH53),DATA!AH53,"n/a")</f>
        <v>2.8632449403319035E-2</v>
      </c>
      <c r="I104" s="109">
        <f>+IF(ISNUMBER(DATA!AK53),DATA!AK53,"n/a")</f>
        <v>2.0347878617308204E-2</v>
      </c>
      <c r="J104" s="110">
        <f>+IF(ISNUMBER(DATA!AL53),DATA!AL53,"n/a")</f>
        <v>7.1644142591566207E-3</v>
      </c>
      <c r="K104" s="109">
        <f>+IF(ISNUMBER(DATA!AO53),DATA!AO53,"n/a")</f>
        <v>1.8583531838878807E-2</v>
      </c>
      <c r="L104" s="110">
        <f>+IF(ISNUMBER(DATA!AP53),DATA!AP53,"n/a")</f>
        <v>2.4002778866187915E-2</v>
      </c>
      <c r="R104" s="66"/>
      <c r="S104" s="66"/>
      <c r="T104" s="66"/>
      <c r="U104" s="66"/>
      <c r="V104" s="66"/>
      <c r="W104" s="66"/>
      <c r="X104" s="66"/>
      <c r="Y104" s="66"/>
    </row>
    <row r="105" spans="1:25" x14ac:dyDescent="0.2">
      <c r="A105" s="107" t="s">
        <v>19</v>
      </c>
      <c r="B105" s="107" t="s">
        <v>21</v>
      </c>
      <c r="C105" s="108" t="s">
        <v>68</v>
      </c>
      <c r="D105" s="108" t="s">
        <v>318</v>
      </c>
      <c r="E105" s="109">
        <f>+IF(ISNUMBER(DATA!AC54),DATA!AC54,"n/a")</f>
        <v>2.0957947527226534E-2</v>
      </c>
      <c r="F105" s="110">
        <f>+IF(ISNUMBER(DATA!AD54),DATA!AD54,"n/a")</f>
        <v>-7.6993995555548617E-2</v>
      </c>
      <c r="G105" s="109">
        <f>+IF(ISNUMBER(DATA!AG54),DATA!AG54,"n/a")</f>
        <v>2.1771602304803017E-2</v>
      </c>
      <c r="H105" s="110">
        <f>+IF(ISNUMBER(DATA!AH54),DATA!AH54,"n/a")</f>
        <v>-1.5755055240876739E-2</v>
      </c>
      <c r="I105" s="109">
        <f>+IF(ISNUMBER(DATA!AK54),DATA!AK54,"n/a")</f>
        <v>2.0766118564456874E-2</v>
      </c>
      <c r="J105" s="110">
        <f>+IF(ISNUMBER(DATA!AL54),DATA!AL54,"n/a")</f>
        <v>-5.8687650816302561E-2</v>
      </c>
      <c r="K105" s="109">
        <f>+IF(ISNUMBER(DATA!AO54),DATA!AO54,"n/a")</f>
        <v>1.9802928612572483E-2</v>
      </c>
      <c r="L105" s="110">
        <f>+IF(ISNUMBER(DATA!AP54),DATA!AP54,"n/a")</f>
        <v>-5.6607643479586467E-2</v>
      </c>
      <c r="R105" s="66"/>
      <c r="S105" s="66"/>
      <c r="T105" s="66"/>
      <c r="U105" s="66"/>
      <c r="V105" s="66"/>
      <c r="W105" s="66"/>
      <c r="X105" s="66"/>
      <c r="Y105" s="66"/>
    </row>
    <row r="106" spans="1:25" x14ac:dyDescent="0.2">
      <c r="A106" s="107" t="s">
        <v>19</v>
      </c>
      <c r="B106" s="107" t="s">
        <v>21</v>
      </c>
      <c r="C106" s="108" t="s">
        <v>68</v>
      </c>
      <c r="D106" s="108" t="s">
        <v>344</v>
      </c>
      <c r="E106" s="109">
        <f>+IF(ISNUMBER(DATA!AC55),DATA!AC55,"n/a")</f>
        <v>2.1041802039742843E-2</v>
      </c>
      <c r="F106" s="110">
        <f>+IF(ISNUMBER(DATA!AD55),DATA!AD55,"n/a")</f>
        <v>-7.046826286384901E-2</v>
      </c>
      <c r="G106" s="109">
        <f>+IF(ISNUMBER(DATA!AG55),DATA!AG55,"n/a")</f>
        <v>2.1632351081813599E-2</v>
      </c>
      <c r="H106" s="110">
        <f>+IF(ISNUMBER(DATA!AH55),DATA!AH55,"n/a")</f>
        <v>-8.393204278090427E-2</v>
      </c>
      <c r="I106" s="109">
        <f>+IF(ISNUMBER(DATA!AK55),DATA!AK55,"n/a")</f>
        <v>2.1077208044288122E-2</v>
      </c>
      <c r="J106" s="110">
        <f>+IF(ISNUMBER(DATA!AL55),DATA!AL55,"n/a")</f>
        <v>-0.10916222697781655</v>
      </c>
      <c r="K106" s="109">
        <f>+IF(ISNUMBER(DATA!AO55),DATA!AO55,"n/a")</f>
        <v>1.9984580490772334E-2</v>
      </c>
      <c r="L106" s="110">
        <f>+IF(ISNUMBER(DATA!AP55),DATA!AP55,"n/a")</f>
        <v>-9.8057414355161299E-2</v>
      </c>
      <c r="R106" s="66"/>
      <c r="S106" s="66"/>
      <c r="T106" s="66"/>
      <c r="U106" s="66"/>
      <c r="V106" s="66"/>
      <c r="W106" s="66"/>
      <c r="X106" s="66"/>
      <c r="Y106" s="66"/>
    </row>
    <row r="107" spans="1:25" x14ac:dyDescent="0.2">
      <c r="A107" s="107" t="s">
        <v>19</v>
      </c>
      <c r="B107" s="107" t="s">
        <v>21</v>
      </c>
      <c r="C107" s="108" t="s">
        <v>68</v>
      </c>
      <c r="D107" s="108" t="s">
        <v>345</v>
      </c>
      <c r="E107" s="109">
        <f>+IF(ISNUMBER(DATA!AC56),DATA!AC56,"n/a")</f>
        <v>2.1102490976088496E-2</v>
      </c>
      <c r="F107" s="110">
        <f>+IF(ISNUMBER(DATA!AD56),DATA!AD56,"n/a")</f>
        <v>-8.3052992260641487E-2</v>
      </c>
      <c r="G107" s="109">
        <f>+IF(ISNUMBER(DATA!AG56),DATA!AG56,"n/a")</f>
        <v>2.2060143778707249E-2</v>
      </c>
      <c r="H107" s="110">
        <f>+IF(ISNUMBER(DATA!AH56),DATA!AH56,"n/a")</f>
        <v>-6.5416257432532321E-2</v>
      </c>
      <c r="I107" s="109">
        <f>+IF(ISNUMBER(DATA!AK56),DATA!AK56,"n/a")</f>
        <v>2.0969989872135098E-2</v>
      </c>
      <c r="J107" s="110">
        <f>+IF(ISNUMBER(DATA!AL56),DATA!AL56,"n/a")</f>
        <v>-0.10474637390561065</v>
      </c>
      <c r="K107" s="109">
        <f>+IF(ISNUMBER(DATA!AO56),DATA!AO56,"n/a")</f>
        <v>1.9670483168371881E-2</v>
      </c>
      <c r="L107" s="110">
        <f>+IF(ISNUMBER(DATA!AP56),DATA!AP56,"n/a")</f>
        <v>-7.2278853420967154E-2</v>
      </c>
      <c r="R107" s="66"/>
      <c r="S107" s="66"/>
      <c r="T107" s="66"/>
      <c r="U107" s="66"/>
      <c r="V107" s="66"/>
      <c r="W107" s="66"/>
      <c r="X107" s="66"/>
      <c r="Y107" s="66"/>
    </row>
    <row r="108" spans="1:25" x14ac:dyDescent="0.2">
      <c r="A108" s="75"/>
      <c r="B108" s="75"/>
      <c r="E108" s="83"/>
      <c r="F108" s="84"/>
      <c r="G108" s="85"/>
      <c r="H108" s="84"/>
      <c r="I108" s="85"/>
      <c r="J108" s="84"/>
      <c r="K108" s="83"/>
      <c r="L108" s="84"/>
      <c r="R108" s="66"/>
      <c r="S108" s="66"/>
      <c r="T108" s="66"/>
      <c r="U108" s="66"/>
      <c r="V108" s="66"/>
      <c r="W108" s="66"/>
      <c r="X108" s="66"/>
      <c r="Y108" s="66"/>
    </row>
    <row r="109" spans="1:25" x14ac:dyDescent="0.2">
      <c r="A109" s="75" t="s">
        <v>19</v>
      </c>
      <c r="B109" s="75" t="s">
        <v>21</v>
      </c>
      <c r="C109" s="66" t="s">
        <v>0</v>
      </c>
      <c r="D109" s="66" t="s">
        <v>271</v>
      </c>
      <c r="E109" s="76">
        <f>+IF(ISNUMBER(DATA!F70),DATA!F70,"n/a")</f>
        <v>594887.77</v>
      </c>
      <c r="F109" s="77">
        <f>+IF(ISNUMBER(DATA!G70),DATA!G70,"n/a")</f>
        <v>0.12864691690637201</v>
      </c>
      <c r="G109" s="76">
        <f>+IF(ISNUMBER(DATA!P70),DATA!P70,"n/a")</f>
        <v>1919579.38</v>
      </c>
      <c r="H109" s="77">
        <f>+IF(ISNUMBER(DATA!Q70),DATA!Q70,"n/a")</f>
        <v>8.2294349291554297E-2</v>
      </c>
      <c r="I109" s="76">
        <f>+IF(ISNUMBER(DATA!Z70),DATA!Z70,"n/a")</f>
        <v>3476205.83</v>
      </c>
      <c r="J109" s="77">
        <f>+IF(ISNUMBER(DATA!AA70),DATA!AA70,"n/a")</f>
        <v>3.5745917680547301E-2</v>
      </c>
      <c r="K109" s="76">
        <f>+IF(ISNUMBER(DATA!AJ70),DATA!AJ70,"n/a")</f>
        <v>6701456</v>
      </c>
      <c r="L109" s="77">
        <f>+IF(ISNUMBER(DATA!AK70),DATA!AK70,"n/a")</f>
        <v>3.75313559199182E-2</v>
      </c>
      <c r="M109" s="97"/>
      <c r="N109" s="97"/>
      <c r="O109" s="98"/>
      <c r="P109" s="67"/>
      <c r="Q109" s="67"/>
      <c r="R109" s="66"/>
      <c r="S109" s="66"/>
      <c r="T109" s="66"/>
      <c r="U109" s="66"/>
      <c r="V109" s="66"/>
      <c r="W109" s="66"/>
      <c r="X109" s="66"/>
      <c r="Y109" s="66"/>
    </row>
    <row r="110" spans="1:25" x14ac:dyDescent="0.2">
      <c r="A110" s="75" t="s">
        <v>19</v>
      </c>
      <c r="B110" s="75" t="s">
        <v>21</v>
      </c>
      <c r="C110" s="66" t="s">
        <v>0</v>
      </c>
      <c r="D110" s="66" t="s">
        <v>272</v>
      </c>
      <c r="E110" s="76">
        <f>+IF(ISNUMBER(DATA!F71),DATA!F71,"n/a")</f>
        <v>1424407.12</v>
      </c>
      <c r="F110" s="77">
        <f>+IF(ISNUMBER(DATA!G71),DATA!G71,"n/a")</f>
        <v>5.9090351071156899E-2</v>
      </c>
      <c r="G110" s="76">
        <f>+IF(ISNUMBER(DATA!P71),DATA!P71,"n/a")</f>
        <v>4451492.45</v>
      </c>
      <c r="H110" s="77">
        <f>+IF(ISNUMBER(DATA!Q71),DATA!Q71,"n/a")</f>
        <v>3.6871745905332598E-2</v>
      </c>
      <c r="I110" s="76">
        <f>+IF(ISNUMBER(DATA!Z71),DATA!Z71,"n/a")</f>
        <v>8469320.4700000007</v>
      </c>
      <c r="J110" s="77">
        <f>+IF(ISNUMBER(DATA!AA71),DATA!AA71,"n/a")</f>
        <v>2.5046545688269001E-2</v>
      </c>
      <c r="K110" s="76">
        <f>+IF(ISNUMBER(DATA!AJ71),DATA!AJ71,"n/a")</f>
        <v>16588286.470000001</v>
      </c>
      <c r="L110" s="77">
        <f>+IF(ISNUMBER(DATA!AK71),DATA!AK71,"n/a")</f>
        <v>4.0011872356832602E-2</v>
      </c>
      <c r="M110" s="97"/>
      <c r="N110" s="97"/>
      <c r="O110" s="98"/>
      <c r="P110" s="67"/>
      <c r="Q110" s="67"/>
      <c r="R110" s="66"/>
      <c r="S110" s="66"/>
      <c r="T110" s="66"/>
      <c r="U110" s="66"/>
      <c r="V110" s="66"/>
      <c r="W110" s="66"/>
      <c r="X110" s="66"/>
      <c r="Y110" s="66"/>
    </row>
    <row r="111" spans="1:25" x14ac:dyDescent="0.2">
      <c r="A111" s="75" t="s">
        <v>19</v>
      </c>
      <c r="B111" s="75" t="s">
        <v>21</v>
      </c>
      <c r="C111" s="66" t="s">
        <v>0</v>
      </c>
      <c r="D111" s="66" t="s">
        <v>273</v>
      </c>
      <c r="E111" s="76">
        <f>+IF(ISNUMBER(DATA!F72),DATA!F72,"n/a")</f>
        <v>2458452.65</v>
      </c>
      <c r="F111" s="77">
        <f>+IF(ISNUMBER(DATA!G72),DATA!G72,"n/a")</f>
        <v>5.7610019974394099E-2</v>
      </c>
      <c r="G111" s="76">
        <f>+IF(ISNUMBER(DATA!P72),DATA!P72,"n/a")</f>
        <v>8095937.2300000004</v>
      </c>
      <c r="H111" s="77">
        <f>+IF(ISNUMBER(DATA!Q72),DATA!Q72,"n/a")</f>
        <v>6.9520156325744306E-2</v>
      </c>
      <c r="I111" s="76">
        <f>+IF(ISNUMBER(DATA!Z72),DATA!Z72,"n/a")</f>
        <v>15236637.050000001</v>
      </c>
      <c r="J111" s="77">
        <f>+IF(ISNUMBER(DATA!AA72),DATA!AA72,"n/a")</f>
        <v>3.2846251697398299E-2</v>
      </c>
      <c r="K111" s="76">
        <f>+IF(ISNUMBER(DATA!AJ72),DATA!AJ72,"n/a")</f>
        <v>28726196.350000001</v>
      </c>
      <c r="L111" s="77">
        <f>+IF(ISNUMBER(DATA!AK72),DATA!AK72,"n/a")</f>
        <v>2.1679962137993E-2</v>
      </c>
      <c r="M111" s="97"/>
      <c r="N111" s="97"/>
      <c r="O111" s="98"/>
      <c r="P111" s="67"/>
      <c r="Q111" s="67"/>
      <c r="R111" s="66"/>
      <c r="S111" s="66"/>
      <c r="T111" s="66"/>
      <c r="U111" s="66"/>
      <c r="V111" s="66"/>
      <c r="W111" s="66"/>
      <c r="X111" s="66"/>
      <c r="Y111" s="66"/>
    </row>
    <row r="112" spans="1:25" x14ac:dyDescent="0.2">
      <c r="A112" s="75" t="s">
        <v>19</v>
      </c>
      <c r="B112" s="75" t="s">
        <v>21</v>
      </c>
      <c r="C112" s="66" t="s">
        <v>0</v>
      </c>
      <c r="D112" s="66" t="s">
        <v>274</v>
      </c>
      <c r="E112" s="76">
        <f>+IF(ISNUMBER(DATA!F73),DATA!F73,"n/a")</f>
        <v>898351.4</v>
      </c>
      <c r="F112" s="77">
        <f>+IF(ISNUMBER(DATA!G73),DATA!G73,"n/a")</f>
        <v>2.3484719477271699E-2</v>
      </c>
      <c r="G112" s="76">
        <f>+IF(ISNUMBER(DATA!P73),DATA!P73,"n/a")</f>
        <v>2728045.08</v>
      </c>
      <c r="H112" s="77">
        <f>+IF(ISNUMBER(DATA!Q73),DATA!Q73,"n/a")</f>
        <v>2.5906952852520999E-2</v>
      </c>
      <c r="I112" s="76">
        <f>+IF(ISNUMBER(DATA!Z73),DATA!Z73,"n/a")</f>
        <v>5128400.96</v>
      </c>
      <c r="J112" s="77">
        <f>+IF(ISNUMBER(DATA!AA73),DATA!AA73,"n/a")</f>
        <v>2.17938338937755E-2</v>
      </c>
      <c r="K112" s="76">
        <f>+IF(ISNUMBER(DATA!AJ73),DATA!AJ73,"n/a")</f>
        <v>10270819.890000001</v>
      </c>
      <c r="L112" s="77">
        <f>+IF(ISNUMBER(DATA!AK73),DATA!AK73,"n/a")</f>
        <v>4.2400471507385497E-2</v>
      </c>
      <c r="M112" s="97"/>
      <c r="N112" s="97"/>
      <c r="O112" s="98"/>
      <c r="P112" s="67"/>
      <c r="Q112" s="67"/>
      <c r="R112" s="66"/>
      <c r="S112" s="66"/>
      <c r="T112" s="66"/>
      <c r="U112" s="66"/>
      <c r="V112" s="66"/>
      <c r="W112" s="66"/>
      <c r="X112" s="66"/>
      <c r="Y112" s="66"/>
    </row>
    <row r="113" spans="1:25" x14ac:dyDescent="0.2">
      <c r="A113" s="75" t="s">
        <v>19</v>
      </c>
      <c r="B113" s="75" t="s">
        <v>21</v>
      </c>
      <c r="C113" s="66" t="s">
        <v>0</v>
      </c>
      <c r="D113" s="66" t="s">
        <v>275</v>
      </c>
      <c r="E113" s="76">
        <f>+IF(ISNUMBER(DATA!F74),DATA!F74,"n/a")</f>
        <v>2186393.19</v>
      </c>
      <c r="F113" s="77">
        <f>+IF(ISNUMBER(DATA!G74),DATA!G74,"n/a")</f>
        <v>2.4253382824702099E-2</v>
      </c>
      <c r="G113" s="76">
        <f>+IF(ISNUMBER(DATA!P74),DATA!P74,"n/a")</f>
        <v>7667728.5199999996</v>
      </c>
      <c r="H113" s="77">
        <f>+IF(ISNUMBER(DATA!Q74),DATA!Q74,"n/a")</f>
        <v>6.8901381608829401E-2</v>
      </c>
      <c r="I113" s="76">
        <f>+IF(ISNUMBER(DATA!Z74),DATA!Z74,"n/a")</f>
        <v>14253294.140000001</v>
      </c>
      <c r="J113" s="77">
        <f>+IF(ISNUMBER(DATA!AA74),DATA!AA74,"n/a")</f>
        <v>2.8111363985606399E-2</v>
      </c>
      <c r="K113" s="76">
        <f>+IF(ISNUMBER(DATA!AJ74),DATA!AJ74,"n/a")</f>
        <v>26802881.640000001</v>
      </c>
      <c r="L113" s="77">
        <f>+IF(ISNUMBER(DATA!AK74),DATA!AK74,"n/a")</f>
        <v>2.4951731225572898E-2</v>
      </c>
      <c r="M113" s="97"/>
      <c r="N113" s="97"/>
      <c r="O113" s="98"/>
      <c r="P113" s="67"/>
      <c r="Q113" s="67"/>
      <c r="R113" s="66"/>
      <c r="S113" s="66"/>
      <c r="T113" s="66"/>
      <c r="U113" s="66"/>
      <c r="V113" s="66"/>
      <c r="W113" s="66"/>
      <c r="X113" s="66"/>
      <c r="Y113" s="66"/>
    </row>
    <row r="114" spans="1:25" x14ac:dyDescent="0.2">
      <c r="A114" s="75" t="s">
        <v>19</v>
      </c>
      <c r="B114" s="75" t="s">
        <v>21</v>
      </c>
      <c r="C114" s="66" t="s">
        <v>0</v>
      </c>
      <c r="D114" s="66" t="s">
        <v>276</v>
      </c>
      <c r="E114" s="76">
        <f>+IF(ISNUMBER(DATA!F75),DATA!F75,"n/a")</f>
        <v>985197.34</v>
      </c>
      <c r="F114" s="77">
        <f>+IF(ISNUMBER(DATA!G75),DATA!G75,"n/a")</f>
        <v>-1.9353955967878402E-2</v>
      </c>
      <c r="G114" s="76">
        <f>+IF(ISNUMBER(DATA!P75),DATA!P75,"n/a")</f>
        <v>3345955.04</v>
      </c>
      <c r="H114" s="77">
        <f>+IF(ISNUMBER(DATA!Q75),DATA!Q75,"n/a")</f>
        <v>-2.0449197547585101E-3</v>
      </c>
      <c r="I114" s="76">
        <f>+IF(ISNUMBER(DATA!Z75),DATA!Z75,"n/a")</f>
        <v>6181533.2000000002</v>
      </c>
      <c r="J114" s="77">
        <f>+IF(ISNUMBER(DATA!AA75),DATA!AA75,"n/a")</f>
        <v>-1.0044177320037101E-2</v>
      </c>
      <c r="K114" s="76">
        <f>+IF(ISNUMBER(DATA!AJ75),DATA!AJ75,"n/a")</f>
        <v>12134110.560000001</v>
      </c>
      <c r="L114" s="77">
        <f>+IF(ISNUMBER(DATA!AK75),DATA!AK75,"n/a")</f>
        <v>8.1763947575202393E-3</v>
      </c>
      <c r="M114" s="97"/>
      <c r="N114" s="97"/>
      <c r="O114" s="98"/>
      <c r="P114" s="67"/>
      <c r="Q114" s="67"/>
      <c r="R114" s="66"/>
      <c r="S114" s="66"/>
      <c r="T114" s="66"/>
      <c r="U114" s="66"/>
      <c r="V114" s="66"/>
      <c r="W114" s="66"/>
      <c r="X114" s="66"/>
      <c r="Y114" s="66"/>
    </row>
    <row r="115" spans="1:25" x14ac:dyDescent="0.2">
      <c r="A115" s="75" t="s">
        <v>19</v>
      </c>
      <c r="B115" s="75" t="s">
        <v>21</v>
      </c>
      <c r="C115" s="66" t="s">
        <v>0</v>
      </c>
      <c r="D115" s="66" t="s">
        <v>277</v>
      </c>
      <c r="E115" s="76">
        <f>+IF(ISNUMBER(DATA!F76),DATA!F76,"n/a")</f>
        <v>643905.99</v>
      </c>
      <c r="F115" s="77">
        <f>+IF(ISNUMBER(DATA!G76),DATA!G76,"n/a")</f>
        <v>7.7961884499576306E-2</v>
      </c>
      <c r="G115" s="76">
        <f>+IF(ISNUMBER(DATA!P76),DATA!P76,"n/a")</f>
        <v>2051232.91</v>
      </c>
      <c r="H115" s="77">
        <f>+IF(ISNUMBER(DATA!Q76),DATA!Q76,"n/a")</f>
        <v>7.2694344117889095E-2</v>
      </c>
      <c r="I115" s="76">
        <f>+IF(ISNUMBER(DATA!Z76),DATA!Z76,"n/a")</f>
        <v>3798879.3</v>
      </c>
      <c r="J115" s="77">
        <f>+IF(ISNUMBER(DATA!AA76),DATA!AA76,"n/a")</f>
        <v>4.2937990199689899E-2</v>
      </c>
      <c r="K115" s="76">
        <f>+IF(ISNUMBER(DATA!AJ76),DATA!AJ76,"n/a")</f>
        <v>7374227.6799999997</v>
      </c>
      <c r="L115" s="77">
        <f>+IF(ISNUMBER(DATA!AK76),DATA!AK76,"n/a")</f>
        <v>2.7861407067933001E-2</v>
      </c>
      <c r="M115" s="97"/>
      <c r="N115" s="97"/>
      <c r="O115" s="98"/>
      <c r="P115" s="67"/>
      <c r="Q115" s="67"/>
      <c r="R115" s="66"/>
      <c r="S115" s="66"/>
      <c r="T115" s="66"/>
      <c r="U115" s="66"/>
      <c r="V115" s="66"/>
      <c r="W115" s="66"/>
      <c r="X115" s="66"/>
      <c r="Y115" s="66"/>
    </row>
    <row r="116" spans="1:25" x14ac:dyDescent="0.2">
      <c r="A116" s="75" t="s">
        <v>19</v>
      </c>
      <c r="B116" s="75" t="s">
        <v>21</v>
      </c>
      <c r="C116" s="66" t="s">
        <v>0</v>
      </c>
      <c r="D116" s="66" t="s">
        <v>278</v>
      </c>
      <c r="E116" s="76">
        <f>+IF(ISNUMBER(DATA!F77),DATA!F77,"n/a")</f>
        <v>2156649.0099999998</v>
      </c>
      <c r="F116" s="77">
        <f>+IF(ISNUMBER(DATA!G77),DATA!G77,"n/a")</f>
        <v>0.152903097024219</v>
      </c>
      <c r="G116" s="76">
        <f>+IF(ISNUMBER(DATA!P77),DATA!P77,"n/a")</f>
        <v>7072783.75</v>
      </c>
      <c r="H116" s="77">
        <f>+IF(ISNUMBER(DATA!Q77),DATA!Q77,"n/a")</f>
        <v>0.133733210521571</v>
      </c>
      <c r="I116" s="76">
        <f>+IF(ISNUMBER(DATA!Z77),DATA!Z77,"n/a")</f>
        <v>13031349.460000001</v>
      </c>
      <c r="J116" s="77">
        <f>+IF(ISNUMBER(DATA!AA77),DATA!AA77,"n/a")</f>
        <v>8.6694206405806107E-2</v>
      </c>
      <c r="K116" s="76">
        <f>+IF(ISNUMBER(DATA!AJ77),DATA!AJ77,"n/a")</f>
        <v>24654993.449999999</v>
      </c>
      <c r="L116" s="77">
        <f>+IF(ISNUMBER(DATA!AK77),DATA!AK77,"n/a")</f>
        <v>8.0438073244802497E-2</v>
      </c>
      <c r="M116" s="97"/>
      <c r="N116" s="97"/>
      <c r="O116" s="98"/>
      <c r="P116" s="67"/>
      <c r="Q116" s="67"/>
      <c r="R116" s="66"/>
      <c r="S116" s="66"/>
      <c r="T116" s="66"/>
      <c r="U116" s="66"/>
      <c r="V116" s="66"/>
      <c r="W116" s="66"/>
      <c r="X116" s="66"/>
      <c r="Y116" s="66"/>
    </row>
    <row r="117" spans="1:25" x14ac:dyDescent="0.2">
      <c r="A117" s="75" t="s">
        <v>19</v>
      </c>
      <c r="B117" s="75" t="s">
        <v>21</v>
      </c>
      <c r="C117" s="66" t="s">
        <v>0</v>
      </c>
      <c r="D117" s="66" t="s">
        <v>279</v>
      </c>
      <c r="E117" s="76">
        <f>+IF(ISNUMBER(DATA!F78),DATA!F78,"n/a")</f>
        <v>856541.6</v>
      </c>
      <c r="F117" s="77">
        <f>+IF(ISNUMBER(DATA!G78),DATA!G78,"n/a")</f>
        <v>0.12854533447497299</v>
      </c>
      <c r="G117" s="76">
        <f>+IF(ISNUMBER(DATA!P78),DATA!P78,"n/a")</f>
        <v>2841060.6</v>
      </c>
      <c r="H117" s="77">
        <f>+IF(ISNUMBER(DATA!Q78),DATA!Q78,"n/a")</f>
        <v>8.0345033168508898E-2</v>
      </c>
      <c r="I117" s="76">
        <f>+IF(ISNUMBER(DATA!Z78),DATA!Z78,"n/a")</f>
        <v>5428446.3099999996</v>
      </c>
      <c r="J117" s="77">
        <f>+IF(ISNUMBER(DATA!AA78),DATA!AA78,"n/a")</f>
        <v>7.3620861673268298E-2</v>
      </c>
      <c r="K117" s="76">
        <f>+IF(ISNUMBER(DATA!AJ78),DATA!AJ78,"n/a")</f>
        <v>10648469.42</v>
      </c>
      <c r="L117" s="77">
        <f>+IF(ISNUMBER(DATA!AK78),DATA!AK78,"n/a")</f>
        <v>7.6794964164411797E-2</v>
      </c>
      <c r="M117" s="97"/>
      <c r="N117" s="97"/>
      <c r="O117" s="98"/>
      <c r="P117" s="67"/>
      <c r="Q117" s="67"/>
      <c r="R117" s="66"/>
      <c r="S117" s="66"/>
      <c r="T117" s="66"/>
      <c r="U117" s="66"/>
      <c r="V117" s="66"/>
      <c r="W117" s="66"/>
      <c r="X117" s="66"/>
      <c r="Y117" s="66"/>
    </row>
    <row r="118" spans="1:25" x14ac:dyDescent="0.2">
      <c r="A118" s="75" t="s">
        <v>19</v>
      </c>
      <c r="B118" s="75" t="s">
        <v>21</v>
      </c>
      <c r="C118" s="66" t="s">
        <v>0</v>
      </c>
      <c r="D118" s="66" t="s">
        <v>280</v>
      </c>
      <c r="E118" s="76">
        <f>+IF(ISNUMBER(DATA!F79),DATA!F79,"n/a")</f>
        <v>613495.41</v>
      </c>
      <c r="F118" s="77">
        <f>+IF(ISNUMBER(DATA!G79),DATA!G79,"n/a")</f>
        <v>3.4276133799345299E-2</v>
      </c>
      <c r="G118" s="76">
        <f>+IF(ISNUMBER(DATA!P79),DATA!P79,"n/a")</f>
        <v>2070111.06</v>
      </c>
      <c r="H118" s="77">
        <f>+IF(ISNUMBER(DATA!Q79),DATA!Q79,"n/a")</f>
        <v>1.9393461816340302E-2</v>
      </c>
      <c r="I118" s="76">
        <f>+IF(ISNUMBER(DATA!Z79),DATA!Z79,"n/a")</f>
        <v>3973547.5</v>
      </c>
      <c r="J118" s="77">
        <f>+IF(ISNUMBER(DATA!AA79),DATA!AA79,"n/a")</f>
        <v>7.7185729658270702E-3</v>
      </c>
      <c r="K118" s="76">
        <f>+IF(ISNUMBER(DATA!AJ79),DATA!AJ79,"n/a")</f>
        <v>7793073.4800000004</v>
      </c>
      <c r="L118" s="77">
        <f>+IF(ISNUMBER(DATA!AK79),DATA!AK79,"n/a")</f>
        <v>1.6103058033912501E-2</v>
      </c>
      <c r="M118" s="97"/>
      <c r="N118" s="97"/>
      <c r="O118" s="98"/>
      <c r="P118" s="67"/>
      <c r="Q118" s="67"/>
      <c r="R118" s="66"/>
      <c r="S118" s="66"/>
      <c r="T118" s="66"/>
      <c r="U118" s="66"/>
      <c r="V118" s="66"/>
      <c r="W118" s="66"/>
      <c r="X118" s="66"/>
      <c r="Y118" s="66"/>
    </row>
    <row r="119" spans="1:25" x14ac:dyDescent="0.2">
      <c r="A119" s="75" t="s">
        <v>19</v>
      </c>
      <c r="B119" s="75" t="s">
        <v>21</v>
      </c>
      <c r="C119" s="66" t="s">
        <v>0</v>
      </c>
      <c r="D119" s="66" t="s">
        <v>281</v>
      </c>
      <c r="E119" s="76">
        <f>+IF(ISNUMBER(DATA!F80),DATA!F80,"n/a")</f>
        <v>610832.78</v>
      </c>
      <c r="F119" s="77">
        <f>+IF(ISNUMBER(DATA!G80),DATA!G80,"n/a")</f>
        <v>-2.82186624217735E-2</v>
      </c>
      <c r="G119" s="76">
        <f>+IF(ISNUMBER(DATA!P80),DATA!P80,"n/a")</f>
        <v>2001260.18</v>
      </c>
      <c r="H119" s="77">
        <f>+IF(ISNUMBER(DATA!Q80),DATA!Q80,"n/a")</f>
        <v>-1.59588691426866E-3</v>
      </c>
      <c r="I119" s="76">
        <f>+IF(ISNUMBER(DATA!Z80),DATA!Z80,"n/a")</f>
        <v>3830607.99</v>
      </c>
      <c r="J119" s="77">
        <f>+IF(ISNUMBER(DATA!AA80),DATA!AA80,"n/a")</f>
        <v>9.3376740276663499E-4</v>
      </c>
      <c r="K119" s="76">
        <f>+IF(ISNUMBER(DATA!AJ80),DATA!AJ80,"n/a")</f>
        <v>7673924.6799999997</v>
      </c>
      <c r="L119" s="77">
        <f>+IF(ISNUMBER(DATA!AK80),DATA!AK80,"n/a")</f>
        <v>1.3428283700255301E-2</v>
      </c>
      <c r="M119" s="97"/>
      <c r="N119" s="97"/>
      <c r="O119" s="98"/>
      <c r="P119" s="67"/>
      <c r="Q119" s="67"/>
      <c r="R119" s="66"/>
      <c r="S119" s="66"/>
      <c r="T119" s="66"/>
      <c r="U119" s="66"/>
      <c r="V119" s="66"/>
      <c r="W119" s="66"/>
      <c r="X119" s="66"/>
      <c r="Y119" s="66"/>
    </row>
    <row r="120" spans="1:25" x14ac:dyDescent="0.2">
      <c r="A120" s="75" t="s">
        <v>19</v>
      </c>
      <c r="B120" s="75" t="s">
        <v>21</v>
      </c>
      <c r="C120" s="66" t="s">
        <v>0</v>
      </c>
      <c r="D120" s="66" t="s">
        <v>282</v>
      </c>
      <c r="E120" s="76">
        <f>+IF(ISNUMBER(DATA!F81),DATA!F81,"n/a")</f>
        <v>1543899.43</v>
      </c>
      <c r="F120" s="77">
        <f>+IF(ISNUMBER(DATA!G81),DATA!G81,"n/a")</f>
        <v>3.4278046425106901E-2</v>
      </c>
      <c r="G120" s="76">
        <f>+IF(ISNUMBER(DATA!P81),DATA!P81,"n/a")</f>
        <v>5037136.84</v>
      </c>
      <c r="H120" s="77">
        <f>+IF(ISNUMBER(DATA!Q81),DATA!Q81,"n/a")</f>
        <v>6.4735277083825302E-2</v>
      </c>
      <c r="I120" s="76">
        <f>+IF(ISNUMBER(DATA!Z81),DATA!Z81,"n/a")</f>
        <v>9619189.6300000008</v>
      </c>
      <c r="J120" s="77">
        <f>+IF(ISNUMBER(DATA!AA81),DATA!AA81,"n/a")</f>
        <v>3.70889083494449E-2</v>
      </c>
      <c r="K120" s="76">
        <f>+IF(ISNUMBER(DATA!AJ81),DATA!AJ81,"n/a")</f>
        <v>18647986.370000001</v>
      </c>
      <c r="L120" s="77">
        <f>+IF(ISNUMBER(DATA!AK81),DATA!AK81,"n/a")</f>
        <v>2.2773428872287799E-2</v>
      </c>
      <c r="M120" s="97"/>
      <c r="N120" s="97"/>
      <c r="O120" s="98"/>
      <c r="P120" s="67"/>
      <c r="Q120" s="67"/>
      <c r="R120" s="66"/>
      <c r="S120" s="66"/>
      <c r="T120" s="66"/>
      <c r="U120" s="66"/>
      <c r="V120" s="66"/>
      <c r="W120" s="66"/>
      <c r="X120" s="66"/>
      <c r="Y120" s="66"/>
    </row>
    <row r="121" spans="1:25" x14ac:dyDescent="0.2">
      <c r="A121" s="75" t="s">
        <v>19</v>
      </c>
      <c r="B121" s="75" t="s">
        <v>21</v>
      </c>
      <c r="C121" s="66" t="s">
        <v>0</v>
      </c>
      <c r="D121" s="66" t="s">
        <v>283</v>
      </c>
      <c r="E121" s="76">
        <f>+IF(ISNUMBER(DATA!F82),DATA!F82,"n/a")</f>
        <v>1464970.71</v>
      </c>
      <c r="F121" s="77">
        <f>+IF(ISNUMBER(DATA!G82),DATA!G82,"n/a")</f>
        <v>5.5179409187546699E-2</v>
      </c>
      <c r="G121" s="76">
        <f>+IF(ISNUMBER(DATA!P82),DATA!P82,"n/a")</f>
        <v>4848939.88</v>
      </c>
      <c r="H121" s="77">
        <f>+IF(ISNUMBER(DATA!Q82),DATA!Q82,"n/a")</f>
        <v>8.8064888012982998E-2</v>
      </c>
      <c r="I121" s="76">
        <f>+IF(ISNUMBER(DATA!Z82),DATA!Z82,"n/a")</f>
        <v>9203584.9199999999</v>
      </c>
      <c r="J121" s="77">
        <f>+IF(ISNUMBER(DATA!AA82),DATA!AA82,"n/a")</f>
        <v>5.3323519312179102E-2</v>
      </c>
      <c r="K121" s="76">
        <f>+IF(ISNUMBER(DATA!AJ82),DATA!AJ82,"n/a")</f>
        <v>17713227.899999999</v>
      </c>
      <c r="L121" s="77">
        <f>+IF(ISNUMBER(DATA!AK82),DATA!AK82,"n/a")</f>
        <v>5.6155673909984299E-2</v>
      </c>
      <c r="M121" s="97"/>
      <c r="N121" s="97"/>
      <c r="O121" s="98"/>
      <c r="P121" s="67"/>
      <c r="Q121" s="67"/>
      <c r="R121" s="66"/>
      <c r="S121" s="66"/>
      <c r="T121" s="66"/>
      <c r="U121" s="66"/>
      <c r="V121" s="66"/>
      <c r="W121" s="66"/>
      <c r="X121" s="66"/>
      <c r="Y121" s="66"/>
    </row>
    <row r="122" spans="1:25" x14ac:dyDescent="0.2">
      <c r="A122" s="75" t="s">
        <v>19</v>
      </c>
      <c r="B122" s="75" t="s">
        <v>21</v>
      </c>
      <c r="C122" s="66" t="s">
        <v>0</v>
      </c>
      <c r="D122" s="66" t="s">
        <v>284</v>
      </c>
      <c r="E122" s="76">
        <f>+IF(ISNUMBER(DATA!F83),DATA!F83,"n/a")</f>
        <v>1334622.57</v>
      </c>
      <c r="F122" s="77">
        <f>+IF(ISNUMBER(DATA!G83),DATA!G83,"n/a")</f>
        <v>3.9561743572137702E-2</v>
      </c>
      <c r="G122" s="76">
        <f>+IF(ISNUMBER(DATA!P83),DATA!P83,"n/a")</f>
        <v>4453816.6500000004</v>
      </c>
      <c r="H122" s="77">
        <f>+IF(ISNUMBER(DATA!Q83),DATA!Q83,"n/a")</f>
        <v>7.8444643689146998E-2</v>
      </c>
      <c r="I122" s="76">
        <f>+IF(ISNUMBER(DATA!Z83),DATA!Z83,"n/a")</f>
        <v>8376084.4199999999</v>
      </c>
      <c r="J122" s="77">
        <f>+IF(ISNUMBER(DATA!AA83),DATA!AA83,"n/a")</f>
        <v>5.4018167252043399E-2</v>
      </c>
      <c r="K122" s="76">
        <f>+IF(ISNUMBER(DATA!AJ83),DATA!AJ83,"n/a")</f>
        <v>16523026.5</v>
      </c>
      <c r="L122" s="77">
        <f>+IF(ISNUMBER(DATA!AK83),DATA!AK83,"n/a")</f>
        <v>4.7648494398154898E-2</v>
      </c>
      <c r="M122" s="97"/>
      <c r="N122" s="97"/>
      <c r="O122" s="98"/>
      <c r="P122" s="67"/>
      <c r="Q122" s="67"/>
      <c r="R122" s="66"/>
      <c r="S122" s="66"/>
      <c r="T122" s="66"/>
      <c r="U122" s="66"/>
      <c r="V122" s="66"/>
      <c r="W122" s="66"/>
      <c r="X122" s="66"/>
      <c r="Y122" s="66"/>
    </row>
    <row r="123" spans="1:25" x14ac:dyDescent="0.2">
      <c r="A123" s="75" t="s">
        <v>19</v>
      </c>
      <c r="B123" s="75" t="s">
        <v>21</v>
      </c>
      <c r="C123" s="66" t="s">
        <v>0</v>
      </c>
      <c r="D123" s="66" t="s">
        <v>285</v>
      </c>
      <c r="E123" s="76">
        <f>+IF(ISNUMBER(DATA!F84),DATA!F84,"n/a")</f>
        <v>633632.05000000005</v>
      </c>
      <c r="F123" s="77">
        <f>+IF(ISNUMBER(DATA!G84),DATA!G84,"n/a")</f>
        <v>1.0503779868038301E-2</v>
      </c>
      <c r="G123" s="76">
        <f>+IF(ISNUMBER(DATA!P84),DATA!P84,"n/a")</f>
        <v>2170246.6</v>
      </c>
      <c r="H123" s="77">
        <f>+IF(ISNUMBER(DATA!Q84),DATA!Q84,"n/a")</f>
        <v>6.2073667473137403E-2</v>
      </c>
      <c r="I123" s="76">
        <f>+IF(ISNUMBER(DATA!Z84),DATA!Z84,"n/a")</f>
        <v>4004654.15</v>
      </c>
      <c r="J123" s="77">
        <f>+IF(ISNUMBER(DATA!AA84),DATA!AA84,"n/a")</f>
        <v>3.7715673787286803E-2</v>
      </c>
      <c r="K123" s="76">
        <f>+IF(ISNUMBER(DATA!AJ84),DATA!AJ84,"n/a")</f>
        <v>8053211.8799999999</v>
      </c>
      <c r="L123" s="77">
        <f>+IF(ISNUMBER(DATA!AK84),DATA!AK84,"n/a")</f>
        <v>2.8550480564827601E-2</v>
      </c>
      <c r="M123" s="97"/>
      <c r="N123" s="97"/>
      <c r="O123" s="98"/>
      <c r="P123" s="67"/>
      <c r="Q123" s="67"/>
      <c r="R123" s="66"/>
      <c r="S123" s="66"/>
      <c r="T123" s="66"/>
      <c r="U123" s="66"/>
      <c r="V123" s="66"/>
      <c r="W123" s="66"/>
      <c r="X123" s="66"/>
      <c r="Y123" s="66"/>
    </row>
    <row r="124" spans="1:25" x14ac:dyDescent="0.2">
      <c r="A124" s="75" t="s">
        <v>19</v>
      </c>
      <c r="B124" s="75" t="s">
        <v>21</v>
      </c>
      <c r="C124" s="66" t="s">
        <v>0</v>
      </c>
      <c r="D124" s="66" t="s">
        <v>286</v>
      </c>
      <c r="E124" s="76">
        <f>+IF(ISNUMBER(DATA!F85),DATA!F85,"n/a")</f>
        <v>1172317.95</v>
      </c>
      <c r="F124" s="77">
        <f>+IF(ISNUMBER(DATA!G85),DATA!G85,"n/a")</f>
        <v>1.73135824617443E-2</v>
      </c>
      <c r="G124" s="76">
        <f>+IF(ISNUMBER(DATA!P85),DATA!P85,"n/a")</f>
        <v>3945705.84</v>
      </c>
      <c r="H124" s="77">
        <f>+IF(ISNUMBER(DATA!Q85),DATA!Q85,"n/a")</f>
        <v>3.07432694467198E-2</v>
      </c>
      <c r="I124" s="76">
        <f>+IF(ISNUMBER(DATA!Z85),DATA!Z85,"n/a")</f>
        <v>7275358.8399999999</v>
      </c>
      <c r="J124" s="77">
        <f>+IF(ISNUMBER(DATA!AA85),DATA!AA85,"n/a")</f>
        <v>-8.6650419949110598E-3</v>
      </c>
      <c r="K124" s="76">
        <f>+IF(ISNUMBER(DATA!AJ85),DATA!AJ85,"n/a")</f>
        <v>14197895.6</v>
      </c>
      <c r="L124" s="77">
        <f>+IF(ISNUMBER(DATA!AK85),DATA!AK85,"n/a")</f>
        <v>-1.1704156738842401E-2</v>
      </c>
      <c r="M124" s="97"/>
      <c r="N124" s="97"/>
      <c r="O124" s="98"/>
      <c r="P124" s="67"/>
      <c r="Q124" s="67"/>
      <c r="R124" s="66"/>
      <c r="S124" s="66"/>
      <c r="T124" s="66"/>
      <c r="U124" s="66"/>
      <c r="V124" s="66"/>
      <c r="W124" s="66"/>
      <c r="X124" s="66"/>
      <c r="Y124" s="66"/>
    </row>
    <row r="125" spans="1:25" x14ac:dyDescent="0.2">
      <c r="A125" s="75" t="s">
        <v>19</v>
      </c>
      <c r="B125" s="75" t="s">
        <v>21</v>
      </c>
      <c r="C125" s="66" t="s">
        <v>0</v>
      </c>
      <c r="D125" s="66" t="s">
        <v>287</v>
      </c>
      <c r="E125" s="76">
        <f>+IF(ISNUMBER(DATA!F86),DATA!F86,"n/a")</f>
        <v>1337517.02</v>
      </c>
      <c r="F125" s="77">
        <f>+IF(ISNUMBER(DATA!G86),DATA!G86,"n/a")</f>
        <v>8.7718293541268796E-2</v>
      </c>
      <c r="G125" s="76">
        <f>+IF(ISNUMBER(DATA!P86),DATA!P86,"n/a")</f>
        <v>4637917.21</v>
      </c>
      <c r="H125" s="77">
        <f>+IF(ISNUMBER(DATA!Q86),DATA!Q86,"n/a")</f>
        <v>7.2197080406093198E-2</v>
      </c>
      <c r="I125" s="76">
        <f>+IF(ISNUMBER(DATA!Z86),DATA!Z86,"n/a")</f>
        <v>8342634.8099999996</v>
      </c>
      <c r="J125" s="77">
        <f>+IF(ISNUMBER(DATA!AA86),DATA!AA86,"n/a")</f>
        <v>4.3871693136070204E-3</v>
      </c>
      <c r="K125" s="76">
        <f>+IF(ISNUMBER(DATA!AJ86),DATA!AJ86,"n/a")</f>
        <v>15772740.09</v>
      </c>
      <c r="L125" s="77">
        <f>+IF(ISNUMBER(DATA!AK86),DATA!AK86,"n/a")</f>
        <v>3.6305919255879898E-4</v>
      </c>
      <c r="M125" s="97"/>
      <c r="N125" s="97"/>
      <c r="O125" s="98"/>
      <c r="P125" s="67"/>
      <c r="Q125" s="67"/>
      <c r="R125" s="66"/>
      <c r="S125" s="66"/>
      <c r="T125" s="66"/>
      <c r="U125" s="66"/>
      <c r="V125" s="66"/>
      <c r="W125" s="66"/>
      <c r="X125" s="66"/>
      <c r="Y125" s="66"/>
    </row>
    <row r="126" spans="1:25" x14ac:dyDescent="0.2">
      <c r="A126" s="75" t="s">
        <v>19</v>
      </c>
      <c r="B126" s="75" t="s">
        <v>21</v>
      </c>
      <c r="C126" s="66" t="s">
        <v>0</v>
      </c>
      <c r="D126" s="66" t="s">
        <v>288</v>
      </c>
      <c r="E126" s="76">
        <f>+IF(ISNUMBER(DATA!F87),DATA!F87,"n/a")</f>
        <v>1338032.6100000001</v>
      </c>
      <c r="F126" s="77">
        <f>+IF(ISNUMBER(DATA!G87),DATA!G87,"n/a")</f>
        <v>8.6392873592330596E-2</v>
      </c>
      <c r="G126" s="76">
        <f>+IF(ISNUMBER(DATA!P87),DATA!P87,"n/a")</f>
        <v>4269135.37</v>
      </c>
      <c r="H126" s="77">
        <f>+IF(ISNUMBER(DATA!Q87),DATA!Q87,"n/a")</f>
        <v>0.105963695117016</v>
      </c>
      <c r="I126" s="76">
        <f>+IF(ISNUMBER(DATA!Z87),DATA!Z87,"n/a")</f>
        <v>8099804.4400000004</v>
      </c>
      <c r="J126" s="77">
        <f>+IF(ISNUMBER(DATA!AA87),DATA!AA87,"n/a")</f>
        <v>7.1273462212441296E-2</v>
      </c>
      <c r="K126" s="76">
        <f>+IF(ISNUMBER(DATA!AJ87),DATA!AJ87,"n/a")</f>
        <v>15487753.77</v>
      </c>
      <c r="L126" s="77">
        <f>+IF(ISNUMBER(DATA!AK87),DATA!AK87,"n/a")</f>
        <v>3.7861125785767002E-2</v>
      </c>
      <c r="M126" s="97"/>
      <c r="N126" s="97"/>
      <c r="O126" s="98"/>
      <c r="P126" s="67"/>
      <c r="Q126" s="67"/>
      <c r="R126" s="66"/>
      <c r="S126" s="66"/>
      <c r="T126" s="66"/>
      <c r="U126" s="66"/>
      <c r="V126" s="66"/>
      <c r="W126" s="66"/>
      <c r="X126" s="66"/>
      <c r="Y126" s="66"/>
    </row>
    <row r="127" spans="1:25" x14ac:dyDescent="0.2">
      <c r="A127" s="75" t="s">
        <v>19</v>
      </c>
      <c r="B127" s="75" t="s">
        <v>21</v>
      </c>
      <c r="C127" s="66" t="s">
        <v>0</v>
      </c>
      <c r="D127" s="66" t="s">
        <v>289</v>
      </c>
      <c r="E127" s="76">
        <f>+IF(ISNUMBER(DATA!F88),DATA!F88,"n/a")</f>
        <v>609314.61</v>
      </c>
      <c r="F127" s="77">
        <f>+IF(ISNUMBER(DATA!G88),DATA!G88,"n/a")</f>
        <v>2.8079063036641799E-2</v>
      </c>
      <c r="G127" s="76">
        <f>+IF(ISNUMBER(DATA!P88),DATA!P88,"n/a")</f>
        <v>1977150.89</v>
      </c>
      <c r="H127" s="77">
        <f>+IF(ISNUMBER(DATA!Q88),DATA!Q88,"n/a")</f>
        <v>5.2543093678901802E-2</v>
      </c>
      <c r="I127" s="76">
        <f>+IF(ISNUMBER(DATA!Z88),DATA!Z88,"n/a")</f>
        <v>3739331.34</v>
      </c>
      <c r="J127" s="77">
        <f>+IF(ISNUMBER(DATA!AA88),DATA!AA88,"n/a")</f>
        <v>3.9830918841964699E-2</v>
      </c>
      <c r="K127" s="76">
        <f>+IF(ISNUMBER(DATA!AJ88),DATA!AJ88,"n/a")</f>
        <v>7509489.5499999998</v>
      </c>
      <c r="L127" s="77">
        <f>+IF(ISNUMBER(DATA!AK88),DATA!AK88,"n/a")</f>
        <v>4.5854386837142699E-2</v>
      </c>
      <c r="M127" s="97"/>
      <c r="N127" s="97"/>
      <c r="O127" s="98"/>
      <c r="P127" s="67"/>
      <c r="Q127" s="67"/>
      <c r="R127" s="66"/>
      <c r="S127" s="66"/>
      <c r="T127" s="66"/>
      <c r="U127" s="66"/>
      <c r="V127" s="66"/>
      <c r="W127" s="66"/>
      <c r="X127" s="66"/>
      <c r="Y127" s="66"/>
    </row>
    <row r="128" spans="1:25" x14ac:dyDescent="0.2">
      <c r="A128" s="75" t="s">
        <v>19</v>
      </c>
      <c r="B128" s="75" t="s">
        <v>21</v>
      </c>
      <c r="C128" s="66" t="s">
        <v>0</v>
      </c>
      <c r="D128" s="66" t="s">
        <v>290</v>
      </c>
      <c r="E128" s="76">
        <f>+IF(ISNUMBER(DATA!F89),DATA!F89,"n/a")</f>
        <v>613921.47</v>
      </c>
      <c r="F128" s="77">
        <f>+IF(ISNUMBER(DATA!G89),DATA!G89,"n/a")</f>
        <v>2.87050964313211E-2</v>
      </c>
      <c r="G128" s="76">
        <f>+IF(ISNUMBER(DATA!P89),DATA!P89,"n/a")</f>
        <v>1886102.49</v>
      </c>
      <c r="H128" s="77">
        <f>+IF(ISNUMBER(DATA!Q89),DATA!Q89,"n/a")</f>
        <v>2.6396057194624602E-2</v>
      </c>
      <c r="I128" s="76">
        <f>+IF(ISNUMBER(DATA!Z89),DATA!Z89,"n/a")</f>
        <v>3632315.92</v>
      </c>
      <c r="J128" s="77">
        <f>+IF(ISNUMBER(DATA!AA89),DATA!AA89,"n/a")</f>
        <v>2.9519370833802999E-2</v>
      </c>
      <c r="K128" s="76">
        <f>+IF(ISNUMBER(DATA!AJ89),DATA!AJ89,"n/a")</f>
        <v>7061001.5300000003</v>
      </c>
      <c r="L128" s="77">
        <f>+IF(ISNUMBER(DATA!AK89),DATA!AK89,"n/a")</f>
        <v>4.7811154062026601E-2</v>
      </c>
      <c r="M128" s="97"/>
      <c r="N128" s="97"/>
      <c r="O128" s="98"/>
      <c r="P128" s="67"/>
      <c r="Q128" s="67"/>
      <c r="R128" s="66"/>
      <c r="S128" s="66"/>
      <c r="T128" s="66"/>
      <c r="U128" s="66"/>
      <c r="V128" s="66"/>
      <c r="W128" s="66"/>
      <c r="X128" s="66"/>
      <c r="Y128" s="66"/>
    </row>
    <row r="129" spans="1:25" x14ac:dyDescent="0.2">
      <c r="A129" s="75" t="s">
        <v>19</v>
      </c>
      <c r="B129" s="75" t="s">
        <v>21</v>
      </c>
      <c r="C129" s="66" t="s">
        <v>0</v>
      </c>
      <c r="D129" s="66" t="s">
        <v>291</v>
      </c>
      <c r="E129" s="76">
        <f>+IF(ISNUMBER(DATA!F90),DATA!F90,"n/a")</f>
        <v>569777.16</v>
      </c>
      <c r="F129" s="77">
        <f>+IF(ISNUMBER(DATA!G90),DATA!G90,"n/a")</f>
        <v>3.4204386872272799E-2</v>
      </c>
      <c r="G129" s="76">
        <f>+IF(ISNUMBER(DATA!P90),DATA!P90,"n/a")</f>
        <v>1904694.1</v>
      </c>
      <c r="H129" s="77">
        <f>+IF(ISNUMBER(DATA!Q90),DATA!Q90,"n/a")</f>
        <v>8.9026839068681904E-2</v>
      </c>
      <c r="I129" s="76">
        <f>+IF(ISNUMBER(DATA!Z90),DATA!Z90,"n/a")</f>
        <v>3621322.83</v>
      </c>
      <c r="J129" s="77">
        <f>+IF(ISNUMBER(DATA!AA90),DATA!AA90,"n/a")</f>
        <v>9.8861966635304402E-2</v>
      </c>
      <c r="K129" s="76">
        <f>+IF(ISNUMBER(DATA!AJ90),DATA!AJ90,"n/a")</f>
        <v>6876255.46</v>
      </c>
      <c r="L129" s="77">
        <f>+IF(ISNUMBER(DATA!AK90),DATA!AK90,"n/a")</f>
        <v>0.10093048048653901</v>
      </c>
      <c r="M129" s="97"/>
      <c r="N129" s="97"/>
      <c r="O129" s="98"/>
      <c r="P129" s="67"/>
      <c r="Q129" s="67"/>
      <c r="R129" s="66"/>
      <c r="S129" s="66"/>
      <c r="T129" s="66"/>
      <c r="U129" s="66"/>
      <c r="V129" s="66"/>
      <c r="W129" s="66"/>
      <c r="X129" s="66"/>
      <c r="Y129" s="66"/>
    </row>
    <row r="130" spans="1:25" x14ac:dyDescent="0.2">
      <c r="A130" s="75" t="s">
        <v>19</v>
      </c>
      <c r="B130" s="75" t="s">
        <v>21</v>
      </c>
      <c r="C130" s="66" t="s">
        <v>0</v>
      </c>
      <c r="D130" s="66" t="s">
        <v>292</v>
      </c>
      <c r="E130" s="76">
        <f>+IF(ISNUMBER(DATA!F91),DATA!F91,"n/a")</f>
        <v>3766857.25</v>
      </c>
      <c r="F130" s="77">
        <f>+IF(ISNUMBER(DATA!G91),DATA!G91,"n/a")</f>
        <v>3.8389003697047397E-2</v>
      </c>
      <c r="G130" s="76">
        <f>+IF(ISNUMBER(DATA!P91),DATA!P91,"n/a")</f>
        <v>12553837.24</v>
      </c>
      <c r="H130" s="77">
        <f>+IF(ISNUMBER(DATA!Q91),DATA!Q91,"n/a")</f>
        <v>6.3215200775951302E-2</v>
      </c>
      <c r="I130" s="76">
        <f>+IF(ISNUMBER(DATA!Z91),DATA!Z91,"n/a")</f>
        <v>23873180.329999998</v>
      </c>
      <c r="J130" s="77">
        <f>+IF(ISNUMBER(DATA!AA91),DATA!AA91,"n/a")</f>
        <v>3.9385451086149201E-2</v>
      </c>
      <c r="K130" s="76">
        <f>+IF(ISNUMBER(DATA!AJ91),DATA!AJ91,"n/a")</f>
        <v>45291742.619999997</v>
      </c>
      <c r="L130" s="77">
        <f>+IF(ISNUMBER(DATA!AK91),DATA!AK91,"n/a")</f>
        <v>3.0849760745300402E-2</v>
      </c>
      <c r="M130" s="97"/>
      <c r="N130" s="97"/>
      <c r="O130" s="98"/>
      <c r="P130" s="67"/>
      <c r="Q130" s="67"/>
      <c r="R130" s="66"/>
      <c r="S130" s="66"/>
      <c r="T130" s="66"/>
      <c r="U130" s="66"/>
      <c r="V130" s="66"/>
      <c r="W130" s="66"/>
      <c r="X130" s="66"/>
      <c r="Y130" s="66"/>
    </row>
    <row r="131" spans="1:25" x14ac:dyDescent="0.2">
      <c r="A131" s="75" t="s">
        <v>19</v>
      </c>
      <c r="B131" s="75" t="s">
        <v>21</v>
      </c>
      <c r="C131" s="66" t="s">
        <v>0</v>
      </c>
      <c r="D131" s="66" t="s">
        <v>293</v>
      </c>
      <c r="E131" s="76">
        <f>+IF(ISNUMBER(DATA!F92),DATA!F92,"n/a")</f>
        <v>325795.40999999997</v>
      </c>
      <c r="F131" s="77">
        <f>+IF(ISNUMBER(DATA!G92),DATA!G92,"n/a")</f>
        <v>7.6255884928191603E-2</v>
      </c>
      <c r="G131" s="76">
        <f>+IF(ISNUMBER(DATA!P92),DATA!P92,"n/a")</f>
        <v>1041255.16</v>
      </c>
      <c r="H131" s="77">
        <f>+IF(ISNUMBER(DATA!Q92),DATA!Q92,"n/a")</f>
        <v>9.4734206843318194E-2</v>
      </c>
      <c r="I131" s="76">
        <f>+IF(ISNUMBER(DATA!Z92),DATA!Z92,"n/a")</f>
        <v>1913367.8</v>
      </c>
      <c r="J131" s="77">
        <f>+IF(ISNUMBER(DATA!AA92),DATA!AA92,"n/a")</f>
        <v>7.0787665388523893E-2</v>
      </c>
      <c r="K131" s="76">
        <f>+IF(ISNUMBER(DATA!AJ92),DATA!AJ92,"n/a")</f>
        <v>3776628.76</v>
      </c>
      <c r="L131" s="77">
        <f>+IF(ISNUMBER(DATA!AK92),DATA!AK92,"n/a")</f>
        <v>7.4435946405326803E-2</v>
      </c>
      <c r="M131" s="97"/>
      <c r="N131" s="97"/>
      <c r="O131" s="98"/>
      <c r="P131" s="67"/>
      <c r="Q131" s="67"/>
      <c r="R131" s="66"/>
      <c r="S131" s="66"/>
      <c r="T131" s="66"/>
      <c r="U131" s="66"/>
      <c r="V131" s="66"/>
      <c r="W131" s="66"/>
      <c r="X131" s="66"/>
      <c r="Y131" s="66"/>
    </row>
    <row r="132" spans="1:25" x14ac:dyDescent="0.2">
      <c r="A132" s="75" t="s">
        <v>19</v>
      </c>
      <c r="B132" s="75" t="s">
        <v>21</v>
      </c>
      <c r="C132" s="66" t="s">
        <v>0</v>
      </c>
      <c r="D132" s="66" t="s">
        <v>294</v>
      </c>
      <c r="E132" s="76">
        <f>+IF(ISNUMBER(DATA!F93),DATA!F93,"n/a")</f>
        <v>1837478.44</v>
      </c>
      <c r="F132" s="77">
        <f>+IF(ISNUMBER(DATA!G93),DATA!G93,"n/a")</f>
        <v>2.5049634043503199E-2</v>
      </c>
      <c r="G132" s="76">
        <f>+IF(ISNUMBER(DATA!P93),DATA!P93,"n/a")</f>
        <v>5773124.5700000003</v>
      </c>
      <c r="H132" s="77">
        <f>+IF(ISNUMBER(DATA!Q93),DATA!Q93,"n/a")</f>
        <v>2.5595801544058099E-2</v>
      </c>
      <c r="I132" s="76">
        <f>+IF(ISNUMBER(DATA!Z93),DATA!Z93,"n/a")</f>
        <v>11210063.029999999</v>
      </c>
      <c r="J132" s="77">
        <f>+IF(ISNUMBER(DATA!AA93),DATA!AA93,"n/a")</f>
        <v>3.7556207162694498E-2</v>
      </c>
      <c r="K132" s="76">
        <f>+IF(ISNUMBER(DATA!AJ93),DATA!AJ93,"n/a")</f>
        <v>21529929.73</v>
      </c>
      <c r="L132" s="77">
        <f>+IF(ISNUMBER(DATA!AK93),DATA!AK93,"n/a")</f>
        <v>6.5075572498391396E-2</v>
      </c>
      <c r="M132" s="97"/>
      <c r="N132" s="97"/>
      <c r="O132" s="98"/>
      <c r="P132" s="67"/>
      <c r="Q132" s="67"/>
      <c r="R132" s="66"/>
      <c r="S132" s="66"/>
      <c r="T132" s="66"/>
      <c r="U132" s="66"/>
      <c r="V132" s="66"/>
      <c r="W132" s="66"/>
      <c r="X132" s="66"/>
      <c r="Y132" s="66"/>
    </row>
    <row r="133" spans="1:25" x14ac:dyDescent="0.2">
      <c r="A133" s="75" t="s">
        <v>19</v>
      </c>
      <c r="B133" s="75" t="s">
        <v>21</v>
      </c>
      <c r="C133" s="66" t="s">
        <v>0</v>
      </c>
      <c r="D133" s="66" t="s">
        <v>295</v>
      </c>
      <c r="E133" s="76">
        <f>+IF(ISNUMBER(DATA!F94),DATA!F94,"n/a")</f>
        <v>913982.81</v>
      </c>
      <c r="F133" s="77">
        <f>+IF(ISNUMBER(DATA!G94),DATA!G94,"n/a")</f>
        <v>4.9730999649378597E-2</v>
      </c>
      <c r="G133" s="76">
        <f>+IF(ISNUMBER(DATA!P94),DATA!P94,"n/a")</f>
        <v>3088883.04</v>
      </c>
      <c r="H133" s="77">
        <f>+IF(ISNUMBER(DATA!Q94),DATA!Q94,"n/a")</f>
        <v>4.5064420612667702E-2</v>
      </c>
      <c r="I133" s="76">
        <f>+IF(ISNUMBER(DATA!Z94),DATA!Z94,"n/a")</f>
        <v>5770046.1900000004</v>
      </c>
      <c r="J133" s="77">
        <f>+IF(ISNUMBER(DATA!AA94),DATA!AA94,"n/a")</f>
        <v>4.7063117894877098E-2</v>
      </c>
      <c r="K133" s="76">
        <f>+IF(ISNUMBER(DATA!AJ94),DATA!AJ94,"n/a")</f>
        <v>11265971.560000001</v>
      </c>
      <c r="L133" s="77">
        <f>+IF(ISNUMBER(DATA!AK94),DATA!AK94,"n/a")</f>
        <v>5.9330395190727303E-2</v>
      </c>
      <c r="M133" s="97"/>
      <c r="N133" s="97"/>
      <c r="O133" s="98"/>
      <c r="P133" s="67"/>
      <c r="Q133" s="67"/>
      <c r="R133" s="66"/>
      <c r="S133" s="66"/>
      <c r="T133" s="66"/>
      <c r="U133" s="66"/>
      <c r="V133" s="66"/>
      <c r="W133" s="66"/>
      <c r="X133" s="66"/>
      <c r="Y133" s="66"/>
    </row>
    <row r="134" spans="1:25" x14ac:dyDescent="0.2">
      <c r="A134" s="75" t="s">
        <v>19</v>
      </c>
      <c r="B134" s="75" t="s">
        <v>21</v>
      </c>
      <c r="C134" s="66" t="s">
        <v>0</v>
      </c>
      <c r="D134" s="66" t="s">
        <v>296</v>
      </c>
      <c r="E134" s="76">
        <f>+IF(ISNUMBER(DATA!F95),DATA!F95,"n/a")</f>
        <v>952164.64</v>
      </c>
      <c r="F134" s="77">
        <f>+IF(ISNUMBER(DATA!G95),DATA!G95,"n/a")</f>
        <v>8.1088452632058303E-4</v>
      </c>
      <c r="G134" s="76">
        <f>+IF(ISNUMBER(DATA!P95),DATA!P95,"n/a")</f>
        <v>3270298.28</v>
      </c>
      <c r="H134" s="77">
        <f>+IF(ISNUMBER(DATA!Q95),DATA!Q95,"n/a")</f>
        <v>3.7321826806184899E-2</v>
      </c>
      <c r="I134" s="76">
        <f>+IF(ISNUMBER(DATA!Z95),DATA!Z95,"n/a")</f>
        <v>6151485.1500000004</v>
      </c>
      <c r="J134" s="77">
        <f>+IF(ISNUMBER(DATA!AA95),DATA!AA95,"n/a")</f>
        <v>2.48902380141259E-2</v>
      </c>
      <c r="K134" s="76">
        <f>+IF(ISNUMBER(DATA!AJ95),DATA!AJ95,"n/a")</f>
        <v>12039942.23</v>
      </c>
      <c r="L134" s="77">
        <f>+IF(ISNUMBER(DATA!AK95),DATA!AK95,"n/a")</f>
        <v>3.7052210873189398E-2</v>
      </c>
      <c r="M134" s="97"/>
      <c r="N134" s="97"/>
      <c r="O134" s="98"/>
      <c r="P134" s="67"/>
      <c r="Q134" s="67"/>
      <c r="R134" s="66"/>
      <c r="S134" s="66"/>
      <c r="T134" s="66"/>
      <c r="U134" s="66"/>
      <c r="V134" s="66"/>
      <c r="W134" s="66"/>
      <c r="X134" s="66"/>
      <c r="Y134" s="66"/>
    </row>
    <row r="135" spans="1:25" x14ac:dyDescent="0.2">
      <c r="A135" s="75" t="s">
        <v>19</v>
      </c>
      <c r="B135" s="75" t="s">
        <v>21</v>
      </c>
      <c r="C135" s="66" t="s">
        <v>0</v>
      </c>
      <c r="D135" s="66" t="s">
        <v>297</v>
      </c>
      <c r="E135" s="76">
        <f>+IF(ISNUMBER(DATA!F96),DATA!F96,"n/a")</f>
        <v>464644.26</v>
      </c>
      <c r="F135" s="77">
        <f>+IF(ISNUMBER(DATA!G96),DATA!G96,"n/a")</f>
        <v>3.7462053125813501E-2</v>
      </c>
      <c r="G135" s="76">
        <f>+IF(ISNUMBER(DATA!P96),DATA!P96,"n/a")</f>
        <v>1449891.87</v>
      </c>
      <c r="H135" s="77">
        <f>+IF(ISNUMBER(DATA!Q96),DATA!Q96,"n/a")</f>
        <v>4.5265581095909502E-2</v>
      </c>
      <c r="I135" s="76">
        <f>+IF(ISNUMBER(DATA!Z96),DATA!Z96,"n/a")</f>
        <v>2722185.97</v>
      </c>
      <c r="J135" s="77">
        <f>+IF(ISNUMBER(DATA!AA96),DATA!AA96,"n/a")</f>
        <v>4.1361829646740803E-2</v>
      </c>
      <c r="K135" s="76">
        <f>+IF(ISNUMBER(DATA!AJ96),DATA!AJ96,"n/a")</f>
        <v>5379369.5099999998</v>
      </c>
      <c r="L135" s="77">
        <f>+IF(ISNUMBER(DATA!AK96),DATA!AK96,"n/a")</f>
        <v>4.85273912239398E-2</v>
      </c>
      <c r="M135" s="97"/>
      <c r="N135" s="97"/>
      <c r="O135" s="98"/>
      <c r="P135" s="67"/>
      <c r="Q135" s="67"/>
      <c r="R135" s="66"/>
      <c r="S135" s="66"/>
      <c r="T135" s="66"/>
      <c r="U135" s="66"/>
      <c r="V135" s="66"/>
      <c r="W135" s="66"/>
      <c r="X135" s="66"/>
      <c r="Y135" s="66"/>
    </row>
    <row r="136" spans="1:25" x14ac:dyDescent="0.2">
      <c r="A136" s="75" t="s">
        <v>19</v>
      </c>
      <c r="B136" s="75" t="s">
        <v>21</v>
      </c>
      <c r="C136" s="66" t="s">
        <v>0</v>
      </c>
      <c r="D136" s="66" t="s">
        <v>298</v>
      </c>
      <c r="E136" s="76">
        <f>+IF(ISNUMBER(DATA!F97),DATA!F97,"n/a")</f>
        <v>791672.1</v>
      </c>
      <c r="F136" s="77">
        <f>+IF(ISNUMBER(DATA!G97),DATA!G97,"n/a")</f>
        <v>-6.9309583593587007E-2</v>
      </c>
      <c r="G136" s="76">
        <f>+IF(ISNUMBER(DATA!P97),DATA!P97,"n/a")</f>
        <v>2396923.4</v>
      </c>
      <c r="H136" s="77">
        <f>+IF(ISNUMBER(DATA!Q97),DATA!Q97,"n/a")</f>
        <v>2.9514452676277498E-3</v>
      </c>
      <c r="I136" s="76">
        <f>+IF(ISNUMBER(DATA!Z97),DATA!Z97,"n/a")</f>
        <v>4624513.8499999996</v>
      </c>
      <c r="J136" s="77">
        <f>+IF(ISNUMBER(DATA!AA97),DATA!AA97,"n/a")</f>
        <v>2.18992384072621E-2</v>
      </c>
      <c r="K136" s="76">
        <f>+IF(ISNUMBER(DATA!AJ97),DATA!AJ97,"n/a")</f>
        <v>9869100.1799999997</v>
      </c>
      <c r="L136" s="77">
        <f>+IF(ISNUMBER(DATA!AK97),DATA!AK97,"n/a")</f>
        <v>4.75560716634231E-2</v>
      </c>
      <c r="M136" s="97"/>
      <c r="N136" s="97"/>
      <c r="O136" s="98"/>
      <c r="P136" s="67"/>
      <c r="Q136" s="67"/>
      <c r="R136" s="66"/>
      <c r="S136" s="66"/>
      <c r="T136" s="66"/>
      <c r="U136" s="66"/>
      <c r="V136" s="66"/>
      <c r="W136" s="66"/>
      <c r="X136" s="66"/>
      <c r="Y136" s="66"/>
    </row>
    <row r="137" spans="1:25" x14ac:dyDescent="0.2">
      <c r="A137" s="75" t="s">
        <v>19</v>
      </c>
      <c r="B137" s="75" t="s">
        <v>21</v>
      </c>
      <c r="C137" s="66" t="s">
        <v>0</v>
      </c>
      <c r="D137" s="66" t="s">
        <v>299</v>
      </c>
      <c r="E137" s="76">
        <f>+IF(ISNUMBER(DATA!F98),DATA!F98,"n/a")</f>
        <v>4333287.92</v>
      </c>
      <c r="F137" s="77">
        <f>+IF(ISNUMBER(DATA!G98),DATA!G98,"n/a")</f>
        <v>-1.43303164579667E-2</v>
      </c>
      <c r="G137" s="76">
        <f>+IF(ISNUMBER(DATA!P98),DATA!P98,"n/a")</f>
        <v>16929574.359999999</v>
      </c>
      <c r="H137" s="77">
        <f>+IF(ISNUMBER(DATA!Q98),DATA!Q98,"n/a")</f>
        <v>0.10268588226520201</v>
      </c>
      <c r="I137" s="76">
        <f>+IF(ISNUMBER(DATA!Z98),DATA!Z98,"n/a")</f>
        <v>30146264.940000001</v>
      </c>
      <c r="J137" s="77">
        <f>+IF(ISNUMBER(DATA!AA98),DATA!AA98,"n/a")</f>
        <v>-1.3657658263475401E-2</v>
      </c>
      <c r="K137" s="76">
        <f>+IF(ISNUMBER(DATA!AJ98),DATA!AJ98,"n/a")</f>
        <v>56804657.609999999</v>
      </c>
      <c r="L137" s="77">
        <f>+IF(ISNUMBER(DATA!AK98),DATA!AK98,"n/a")</f>
        <v>-1.1956471082607899E-2</v>
      </c>
      <c r="M137" s="97"/>
      <c r="N137" s="97"/>
      <c r="O137" s="98"/>
      <c r="P137" s="67"/>
      <c r="Q137" s="67"/>
      <c r="R137" s="66"/>
      <c r="S137" s="66"/>
      <c r="T137" s="66"/>
      <c r="U137" s="66"/>
      <c r="V137" s="66"/>
      <c r="W137" s="66"/>
      <c r="X137" s="66"/>
      <c r="Y137" s="66"/>
    </row>
    <row r="138" spans="1:25" x14ac:dyDescent="0.2">
      <c r="A138" s="75" t="s">
        <v>19</v>
      </c>
      <c r="B138" s="75" t="s">
        <v>21</v>
      </c>
      <c r="C138" s="66" t="s">
        <v>0</v>
      </c>
      <c r="D138" s="66" t="s">
        <v>300</v>
      </c>
      <c r="E138" s="76">
        <f>+IF(ISNUMBER(DATA!F99),DATA!F99,"n/a")</f>
        <v>2057821.09</v>
      </c>
      <c r="F138" s="77">
        <f>+IF(ISNUMBER(DATA!G99),DATA!G99,"n/a")</f>
        <v>8.4570296100196906E-3</v>
      </c>
      <c r="G138" s="76">
        <f>+IF(ISNUMBER(DATA!P99),DATA!P99,"n/a")</f>
        <v>6776301.9199999999</v>
      </c>
      <c r="H138" s="77">
        <f>+IF(ISNUMBER(DATA!Q99),DATA!Q99,"n/a")</f>
        <v>4.2027294089068697E-2</v>
      </c>
      <c r="I138" s="76">
        <f>+IF(ISNUMBER(DATA!Z99),DATA!Z99,"n/a")</f>
        <v>12471057.890000001</v>
      </c>
      <c r="J138" s="77">
        <f>+IF(ISNUMBER(DATA!AA99),DATA!AA99,"n/a")</f>
        <v>3.8808624698099897E-2</v>
      </c>
      <c r="K138" s="76">
        <f>+IF(ISNUMBER(DATA!AJ99),DATA!AJ99,"n/a")</f>
        <v>24518648.859999999</v>
      </c>
      <c r="L138" s="77">
        <f>+IF(ISNUMBER(DATA!AK99),DATA!AK99,"n/a")</f>
        <v>4.0560819140189101E-2</v>
      </c>
      <c r="M138" s="97"/>
      <c r="N138" s="97"/>
      <c r="O138" s="98"/>
      <c r="P138" s="67"/>
      <c r="Q138" s="67"/>
      <c r="R138" s="66"/>
      <c r="S138" s="66"/>
      <c r="T138" s="66"/>
      <c r="U138" s="66"/>
      <c r="V138" s="66"/>
      <c r="W138" s="66"/>
      <c r="X138" s="66"/>
      <c r="Y138" s="66"/>
    </row>
    <row r="139" spans="1:25" x14ac:dyDescent="0.2">
      <c r="A139" s="75" t="s">
        <v>19</v>
      </c>
      <c r="B139" s="75" t="s">
        <v>21</v>
      </c>
      <c r="C139" s="66" t="s">
        <v>0</v>
      </c>
      <c r="D139" s="66" t="s">
        <v>301</v>
      </c>
      <c r="E139" s="76">
        <f>+IF(ISNUMBER(DATA!F100),DATA!F100,"n/a")</f>
        <v>315446.02</v>
      </c>
      <c r="F139" s="77">
        <f>+IF(ISNUMBER(DATA!G100),DATA!G100,"n/a")</f>
        <v>0.10646056250506</v>
      </c>
      <c r="G139" s="76">
        <f>+IF(ISNUMBER(DATA!P100),DATA!P100,"n/a")</f>
        <v>1007914.35</v>
      </c>
      <c r="H139" s="77">
        <f>+IF(ISNUMBER(DATA!Q100),DATA!Q100,"n/a")</f>
        <v>0.13957872299895999</v>
      </c>
      <c r="I139" s="76">
        <f>+IF(ISNUMBER(DATA!Z100),DATA!Z100,"n/a")</f>
        <v>1897259.39</v>
      </c>
      <c r="J139" s="77">
        <f>+IF(ISNUMBER(DATA!AA100),DATA!AA100,"n/a")</f>
        <v>0.119612380044432</v>
      </c>
      <c r="K139" s="76">
        <f>+IF(ISNUMBER(DATA!AJ100),DATA!AJ100,"n/a")</f>
        <v>3721843.57</v>
      </c>
      <c r="L139" s="77">
        <f>+IF(ISNUMBER(DATA!AK100),DATA!AK100,"n/a")</f>
        <v>0.10149536174161899</v>
      </c>
      <c r="M139" s="97"/>
      <c r="N139" s="97"/>
      <c r="O139" s="98"/>
      <c r="P139" s="67"/>
      <c r="Q139" s="67"/>
      <c r="R139" s="66"/>
      <c r="S139" s="66"/>
      <c r="T139" s="66"/>
      <c r="U139" s="66"/>
      <c r="V139" s="66"/>
      <c r="W139" s="66"/>
      <c r="X139" s="66"/>
      <c r="Y139" s="66"/>
    </row>
    <row r="140" spans="1:25" x14ac:dyDescent="0.2">
      <c r="A140" s="75" t="s">
        <v>19</v>
      </c>
      <c r="B140" s="75" t="s">
        <v>21</v>
      </c>
      <c r="C140" s="66" t="s">
        <v>0</v>
      </c>
      <c r="D140" s="66" t="s">
        <v>302</v>
      </c>
      <c r="E140" s="76">
        <f>+IF(ISNUMBER(DATA!F101),DATA!F101,"n/a")</f>
        <v>1153246.48</v>
      </c>
      <c r="F140" s="77">
        <f>+IF(ISNUMBER(DATA!G101),DATA!G101,"n/a")</f>
        <v>7.1288786216885504E-3</v>
      </c>
      <c r="G140" s="76">
        <f>+IF(ISNUMBER(DATA!P101),DATA!P101,"n/a")</f>
        <v>3617712.6</v>
      </c>
      <c r="H140" s="77">
        <f>+IF(ISNUMBER(DATA!Q101),DATA!Q101,"n/a")</f>
        <v>1.35903083587508E-2</v>
      </c>
      <c r="I140" s="76">
        <f>+IF(ISNUMBER(DATA!Z101),DATA!Z101,"n/a")</f>
        <v>6914058.7400000002</v>
      </c>
      <c r="J140" s="77">
        <f>+IF(ISNUMBER(DATA!AA101),DATA!AA101,"n/a")</f>
        <v>1.9190522307974901E-2</v>
      </c>
      <c r="K140" s="76">
        <f>+IF(ISNUMBER(DATA!AJ101),DATA!AJ101,"n/a")</f>
        <v>13454275.130000001</v>
      </c>
      <c r="L140" s="77">
        <f>+IF(ISNUMBER(DATA!AK101),DATA!AK101,"n/a")</f>
        <v>4.4476665898432501E-2</v>
      </c>
      <c r="M140" s="97"/>
      <c r="N140" s="97"/>
      <c r="O140" s="98"/>
      <c r="P140" s="67"/>
      <c r="Q140" s="67"/>
      <c r="R140" s="66"/>
      <c r="S140" s="66"/>
      <c r="T140" s="66"/>
      <c r="U140" s="66"/>
      <c r="V140" s="66"/>
      <c r="W140" s="66"/>
      <c r="X140" s="66"/>
      <c r="Y140" s="66"/>
    </row>
    <row r="141" spans="1:25" x14ac:dyDescent="0.2">
      <c r="A141" s="75" t="s">
        <v>19</v>
      </c>
      <c r="B141" s="75" t="s">
        <v>21</v>
      </c>
      <c r="C141" s="66" t="s">
        <v>0</v>
      </c>
      <c r="D141" s="66" t="s">
        <v>303</v>
      </c>
      <c r="E141" s="76">
        <f>+IF(ISNUMBER(DATA!F102),DATA!F102,"n/a")</f>
        <v>544978.18000000005</v>
      </c>
      <c r="F141" s="77">
        <f>+IF(ISNUMBER(DATA!G102),DATA!G102,"n/a")</f>
        <v>1.33280472059456E-2</v>
      </c>
      <c r="G141" s="76">
        <f>+IF(ISNUMBER(DATA!P102),DATA!P102,"n/a")</f>
        <v>1758590.24</v>
      </c>
      <c r="H141" s="77">
        <f>+IF(ISNUMBER(DATA!Q102),DATA!Q102,"n/a")</f>
        <v>1.6406760683330399E-2</v>
      </c>
      <c r="I141" s="76">
        <f>+IF(ISNUMBER(DATA!Z102),DATA!Z102,"n/a")</f>
        <v>3312758.98</v>
      </c>
      <c r="J141" s="77">
        <f>+IF(ISNUMBER(DATA!AA102),DATA!AA102,"n/a")</f>
        <v>7.0612655440978403E-3</v>
      </c>
      <c r="K141" s="76">
        <f>+IF(ISNUMBER(DATA!AJ102),DATA!AJ102,"n/a")</f>
        <v>6690754.9699999997</v>
      </c>
      <c r="L141" s="77">
        <f>+IF(ISNUMBER(DATA!AK102),DATA!AK102,"n/a")</f>
        <v>2.7581320332471099E-2</v>
      </c>
      <c r="M141" s="97"/>
      <c r="N141" s="97"/>
      <c r="O141" s="98"/>
      <c r="P141" s="67"/>
      <c r="Q141" s="67"/>
      <c r="R141" s="66"/>
      <c r="S141" s="66"/>
      <c r="T141" s="66"/>
      <c r="U141" s="66"/>
      <c r="V141" s="66"/>
      <c r="W141" s="66"/>
      <c r="X141" s="66"/>
      <c r="Y141" s="66"/>
    </row>
    <row r="142" spans="1:25" x14ac:dyDescent="0.2">
      <c r="A142" s="75" t="s">
        <v>19</v>
      </c>
      <c r="B142" s="75" t="s">
        <v>21</v>
      </c>
      <c r="C142" s="66" t="s">
        <v>0</v>
      </c>
      <c r="D142" s="66" t="s">
        <v>304</v>
      </c>
      <c r="E142" s="76">
        <f>+IF(ISNUMBER(DATA!F103),DATA!F103,"n/a")</f>
        <v>1831543.01</v>
      </c>
      <c r="F142" s="77">
        <f>+IF(ISNUMBER(DATA!G103),DATA!G103,"n/a")</f>
        <v>1.0369852825033899E-2</v>
      </c>
      <c r="G142" s="76">
        <f>+IF(ISNUMBER(DATA!P103),DATA!P103,"n/a")</f>
        <v>6347422.1100000003</v>
      </c>
      <c r="H142" s="77">
        <f>+IF(ISNUMBER(DATA!Q103),DATA!Q103,"n/a")</f>
        <v>3.2984312334075797E-2</v>
      </c>
      <c r="I142" s="76">
        <f>+IF(ISNUMBER(DATA!Z103),DATA!Z103,"n/a")</f>
        <v>11787728.59</v>
      </c>
      <c r="J142" s="77">
        <f>+IF(ISNUMBER(DATA!AA103),DATA!AA103,"n/a")</f>
        <v>-2.54269934515844E-2</v>
      </c>
      <c r="K142" s="76">
        <f>+IF(ISNUMBER(DATA!AJ103),DATA!AJ103,"n/a")</f>
        <v>22582643.82</v>
      </c>
      <c r="L142" s="77">
        <f>+IF(ISNUMBER(DATA!AK103),DATA!AK103,"n/a")</f>
        <v>-9.7942752216840893E-3</v>
      </c>
      <c r="M142" s="97"/>
      <c r="N142" s="97"/>
      <c r="O142" s="98"/>
      <c r="P142" s="67"/>
      <c r="Q142" s="67"/>
      <c r="R142" s="66"/>
      <c r="S142" s="66"/>
      <c r="T142" s="66"/>
      <c r="U142" s="66"/>
      <c r="V142" s="66"/>
      <c r="W142" s="66"/>
      <c r="X142" s="66"/>
      <c r="Y142" s="66"/>
    </row>
    <row r="143" spans="1:25" x14ac:dyDescent="0.2">
      <c r="A143" s="75" t="s">
        <v>19</v>
      </c>
      <c r="B143" s="75" t="s">
        <v>21</v>
      </c>
      <c r="C143" s="66" t="s">
        <v>0</v>
      </c>
      <c r="D143" s="66" t="s">
        <v>305</v>
      </c>
      <c r="E143" s="76">
        <f>+IF(ISNUMBER(DATA!F104),DATA!F104,"n/a")</f>
        <v>1518689.97</v>
      </c>
      <c r="F143" s="77">
        <f>+IF(ISNUMBER(DATA!G104),DATA!G104,"n/a")</f>
        <v>5.9216929359710201E-2</v>
      </c>
      <c r="G143" s="76">
        <f>+IF(ISNUMBER(DATA!P104),DATA!P104,"n/a")</f>
        <v>5040503.7</v>
      </c>
      <c r="H143" s="77">
        <f>+IF(ISNUMBER(DATA!Q104),DATA!Q104,"n/a")</f>
        <v>0.10312534735948301</v>
      </c>
      <c r="I143" s="76">
        <f>+IF(ISNUMBER(DATA!Z104),DATA!Z104,"n/a")</f>
        <v>9562849.6099999994</v>
      </c>
      <c r="J143" s="77">
        <f>+IF(ISNUMBER(DATA!AA104),DATA!AA104,"n/a")</f>
        <v>7.8427334648980204E-2</v>
      </c>
      <c r="K143" s="76">
        <f>+IF(ISNUMBER(DATA!AJ104),DATA!AJ104,"n/a")</f>
        <v>17716985.359999999</v>
      </c>
      <c r="L143" s="77">
        <f>+IF(ISNUMBER(DATA!AK104),DATA!AK104,"n/a")</f>
        <v>7.2585268708964104E-2</v>
      </c>
      <c r="M143" s="97"/>
      <c r="N143" s="97"/>
      <c r="O143" s="98"/>
      <c r="P143" s="67"/>
      <c r="Q143" s="67"/>
      <c r="R143" s="66"/>
      <c r="S143" s="66"/>
      <c r="T143" s="66"/>
      <c r="U143" s="66"/>
      <c r="V143" s="66"/>
      <c r="W143" s="66"/>
      <c r="X143" s="66"/>
      <c r="Y143" s="66"/>
    </row>
    <row r="144" spans="1:25" x14ac:dyDescent="0.2">
      <c r="A144" s="75" t="s">
        <v>19</v>
      </c>
      <c r="B144" s="75" t="s">
        <v>21</v>
      </c>
      <c r="C144" s="66" t="s">
        <v>0</v>
      </c>
      <c r="D144" s="66" t="s">
        <v>306</v>
      </c>
      <c r="E144" s="76">
        <f>+IF(ISNUMBER(DATA!F105),DATA!F105,"n/a")</f>
        <v>1057306.67</v>
      </c>
      <c r="F144" s="77">
        <f>+IF(ISNUMBER(DATA!G105),DATA!G105,"n/a")</f>
        <v>1.4524973627363E-2</v>
      </c>
      <c r="G144" s="76">
        <f>+IF(ISNUMBER(DATA!P105),DATA!P105,"n/a")</f>
        <v>3534135.38</v>
      </c>
      <c r="H144" s="77">
        <f>+IF(ISNUMBER(DATA!Q105),DATA!Q105,"n/a")</f>
        <v>1.86868288293827E-2</v>
      </c>
      <c r="I144" s="76">
        <f>+IF(ISNUMBER(DATA!Z105),DATA!Z105,"n/a")</f>
        <v>6751864.4800000004</v>
      </c>
      <c r="J144" s="77">
        <f>+IF(ISNUMBER(DATA!AA105),DATA!AA105,"n/a")</f>
        <v>1.3323692557513899E-2</v>
      </c>
      <c r="K144" s="76">
        <f>+IF(ISNUMBER(DATA!AJ105),DATA!AJ105,"n/a")</f>
        <v>13168973.369999999</v>
      </c>
      <c r="L144" s="77">
        <f>+IF(ISNUMBER(DATA!AK105),DATA!AK105,"n/a")</f>
        <v>2.57800891276409E-2</v>
      </c>
      <c r="M144" s="97"/>
      <c r="N144" s="97"/>
      <c r="O144" s="98"/>
      <c r="P144" s="67"/>
      <c r="Q144" s="67"/>
      <c r="R144" s="66"/>
      <c r="S144" s="66"/>
      <c r="T144" s="66"/>
      <c r="U144" s="66"/>
      <c r="V144" s="66"/>
      <c r="W144" s="66"/>
      <c r="X144" s="66"/>
      <c r="Y144" s="66"/>
    </row>
    <row r="145" spans="1:25" x14ac:dyDescent="0.2">
      <c r="A145" s="75" t="s">
        <v>19</v>
      </c>
      <c r="B145" s="75" t="s">
        <v>21</v>
      </c>
      <c r="C145" s="66" t="s">
        <v>0</v>
      </c>
      <c r="D145" s="66" t="s">
        <v>307</v>
      </c>
      <c r="E145" s="76">
        <f>+IF(ISNUMBER(DATA!F106),DATA!F106,"n/a")</f>
        <v>1127533.1499999999</v>
      </c>
      <c r="F145" s="77">
        <f>+IF(ISNUMBER(DATA!G106),DATA!G106,"n/a")</f>
        <v>6.9981935345212895E-2</v>
      </c>
      <c r="G145" s="76">
        <f>+IF(ISNUMBER(DATA!P106),DATA!P106,"n/a")</f>
        <v>3691569.85</v>
      </c>
      <c r="H145" s="77">
        <f>+IF(ISNUMBER(DATA!Q106),DATA!Q106,"n/a")</f>
        <v>7.4503801917791906E-2</v>
      </c>
      <c r="I145" s="76">
        <f>+IF(ISNUMBER(DATA!Z106),DATA!Z106,"n/a")</f>
        <v>7052580.6399999997</v>
      </c>
      <c r="J145" s="77">
        <f>+IF(ISNUMBER(DATA!AA106),DATA!AA106,"n/a")</f>
        <v>6.3257610723392602E-2</v>
      </c>
      <c r="K145" s="76">
        <f>+IF(ISNUMBER(DATA!AJ106),DATA!AJ106,"n/a")</f>
        <v>13626211.619999999</v>
      </c>
      <c r="L145" s="77">
        <f>+IF(ISNUMBER(DATA!AK106),DATA!AK106,"n/a")</f>
        <v>5.0424587073125998E-2</v>
      </c>
      <c r="M145" s="97"/>
      <c r="N145" s="97"/>
      <c r="O145" s="98"/>
      <c r="P145" s="67"/>
      <c r="Q145" s="67"/>
      <c r="R145" s="66"/>
      <c r="S145" s="66"/>
      <c r="T145" s="66"/>
      <c r="U145" s="66"/>
      <c r="V145" s="66"/>
      <c r="W145" s="66"/>
      <c r="X145" s="66"/>
      <c r="Y145" s="66"/>
    </row>
    <row r="146" spans="1:25" x14ac:dyDescent="0.2">
      <c r="A146" s="75" t="s">
        <v>19</v>
      </c>
      <c r="B146" s="75" t="s">
        <v>21</v>
      </c>
      <c r="C146" s="66" t="s">
        <v>0</v>
      </c>
      <c r="D146" s="66" t="s">
        <v>308</v>
      </c>
      <c r="E146" s="76">
        <f>+IF(ISNUMBER(DATA!F107),DATA!F107,"n/a")</f>
        <v>877021.81</v>
      </c>
      <c r="F146" s="77">
        <f>+IF(ISNUMBER(DATA!G107),DATA!G107,"n/a")</f>
        <v>3.8891013672875403E-2</v>
      </c>
      <c r="G146" s="76">
        <f>+IF(ISNUMBER(DATA!P107),DATA!P107,"n/a")</f>
        <v>2813693.52</v>
      </c>
      <c r="H146" s="77">
        <f>+IF(ISNUMBER(DATA!Q107),DATA!Q107,"n/a")</f>
        <v>4.1163095938103099E-2</v>
      </c>
      <c r="I146" s="76">
        <f>+IF(ISNUMBER(DATA!Z107),DATA!Z107,"n/a")</f>
        <v>5276562.32</v>
      </c>
      <c r="J146" s="77">
        <f>+IF(ISNUMBER(DATA!AA107),DATA!AA107,"n/a")</f>
        <v>1.1980741941455099E-2</v>
      </c>
      <c r="K146" s="76">
        <f>+IF(ISNUMBER(DATA!AJ107),DATA!AJ107,"n/a")</f>
        <v>10256104.08</v>
      </c>
      <c r="L146" s="77">
        <f>+IF(ISNUMBER(DATA!AK107),DATA!AK107,"n/a")</f>
        <v>1.32760789681942E-2</v>
      </c>
      <c r="M146" s="97"/>
      <c r="N146" s="97"/>
      <c r="O146" s="98"/>
      <c r="P146" s="67"/>
      <c r="Q146" s="67"/>
      <c r="R146" s="66"/>
      <c r="S146" s="66"/>
      <c r="T146" s="66"/>
      <c r="U146" s="66"/>
      <c r="V146" s="66"/>
      <c r="W146" s="66"/>
      <c r="X146" s="66"/>
      <c r="Y146" s="66"/>
    </row>
    <row r="147" spans="1:25" x14ac:dyDescent="0.2">
      <c r="A147" s="75" t="s">
        <v>19</v>
      </c>
      <c r="B147" s="75" t="s">
        <v>21</v>
      </c>
      <c r="C147" s="66" t="s">
        <v>0</v>
      </c>
      <c r="D147" s="66" t="s">
        <v>309</v>
      </c>
      <c r="E147" s="76">
        <f>+IF(ISNUMBER(DATA!F108),DATA!F108,"n/a")</f>
        <v>807766.77</v>
      </c>
      <c r="F147" s="77">
        <f>+IF(ISNUMBER(DATA!G108),DATA!G108,"n/a")</f>
        <v>4.1000481537300598E-2</v>
      </c>
      <c r="G147" s="76">
        <f>+IF(ISNUMBER(DATA!P108),DATA!P108,"n/a")</f>
        <v>2628542.65</v>
      </c>
      <c r="H147" s="77">
        <f>+IF(ISNUMBER(DATA!Q108),DATA!Q108,"n/a")</f>
        <v>7.1205106281995001E-2</v>
      </c>
      <c r="I147" s="76">
        <f>+IF(ISNUMBER(DATA!Z108),DATA!Z108,"n/a")</f>
        <v>4960542.97</v>
      </c>
      <c r="J147" s="77">
        <f>+IF(ISNUMBER(DATA!AA108),DATA!AA108,"n/a")</f>
        <v>4.5978871907441501E-2</v>
      </c>
      <c r="K147" s="76">
        <f>+IF(ISNUMBER(DATA!AJ108),DATA!AJ108,"n/a")</f>
        <v>9649198.6300000008</v>
      </c>
      <c r="L147" s="77">
        <f>+IF(ISNUMBER(DATA!AK108),DATA!AK108,"n/a")</f>
        <v>4.4003539307962102E-2</v>
      </c>
      <c r="M147" s="97"/>
      <c r="N147" s="97"/>
      <c r="O147" s="98"/>
      <c r="P147" s="67"/>
      <c r="Q147" s="67"/>
      <c r="R147" s="66"/>
      <c r="S147" s="66"/>
      <c r="T147" s="66"/>
      <c r="U147" s="66"/>
      <c r="V147" s="66"/>
      <c r="W147" s="66"/>
      <c r="X147" s="66"/>
      <c r="Y147" s="66"/>
    </row>
    <row r="148" spans="1:25" x14ac:dyDescent="0.2">
      <c r="A148" s="75" t="s">
        <v>19</v>
      </c>
      <c r="B148" s="75" t="s">
        <v>21</v>
      </c>
      <c r="C148" s="66" t="s">
        <v>0</v>
      </c>
      <c r="D148" s="66" t="s">
        <v>310</v>
      </c>
      <c r="E148" s="76">
        <f>+IF(ISNUMBER(DATA!F109),DATA!F109,"n/a")</f>
        <v>569426.43000000005</v>
      </c>
      <c r="F148" s="77">
        <f>+IF(ISNUMBER(DATA!G109),DATA!G109,"n/a")</f>
        <v>8.1831642402659403E-4</v>
      </c>
      <c r="G148" s="76">
        <f>+IF(ISNUMBER(DATA!P109),DATA!P109,"n/a")</f>
        <v>1799864.38</v>
      </c>
      <c r="H148" s="77">
        <f>+IF(ISNUMBER(DATA!Q109),DATA!Q109,"n/a")</f>
        <v>3.0529179448076201E-2</v>
      </c>
      <c r="I148" s="76">
        <f>+IF(ISNUMBER(DATA!Z109),DATA!Z109,"n/a")</f>
        <v>3381999.34</v>
      </c>
      <c r="J148" s="77">
        <f>+IF(ISNUMBER(DATA!AA109),DATA!AA109,"n/a")</f>
        <v>6.42029616009038E-3</v>
      </c>
      <c r="K148" s="76">
        <f>+IF(ISNUMBER(DATA!AJ109),DATA!AJ109,"n/a")</f>
        <v>6837271.1200000001</v>
      </c>
      <c r="L148" s="77">
        <f>+IF(ISNUMBER(DATA!AK109),DATA!AK109,"n/a")</f>
        <v>1.6592847908358899E-2</v>
      </c>
      <c r="M148" s="97"/>
      <c r="N148" s="97"/>
      <c r="O148" s="98"/>
      <c r="P148" s="67"/>
      <c r="Q148" s="67"/>
      <c r="R148" s="66"/>
      <c r="S148" s="66"/>
      <c r="T148" s="66"/>
      <c r="U148" s="66"/>
      <c r="V148" s="66"/>
      <c r="W148" s="66"/>
      <c r="X148" s="66"/>
      <c r="Y148" s="66"/>
    </row>
    <row r="149" spans="1:25" x14ac:dyDescent="0.2">
      <c r="A149" s="75" t="s">
        <v>19</v>
      </c>
      <c r="B149" s="75" t="s">
        <v>21</v>
      </c>
      <c r="C149" s="66" t="s">
        <v>0</v>
      </c>
      <c r="D149" s="66" t="s">
        <v>311</v>
      </c>
      <c r="E149" s="76">
        <f>+IF(ISNUMBER(DATA!F110),DATA!F110,"n/a")</f>
        <v>1057442.8400000001</v>
      </c>
      <c r="F149" s="77">
        <f>+IF(ISNUMBER(DATA!G110),DATA!G110,"n/a")</f>
        <v>9.3267357245638304E-4</v>
      </c>
      <c r="G149" s="76">
        <f>+IF(ISNUMBER(DATA!P110),DATA!P110,"n/a")</f>
        <v>3534409.06</v>
      </c>
      <c r="H149" s="77">
        <f>+IF(ISNUMBER(DATA!Q110),DATA!Q110,"n/a")</f>
        <v>2.6545580450002999E-2</v>
      </c>
      <c r="I149" s="76">
        <f>+IF(ISNUMBER(DATA!Z110),DATA!Z110,"n/a")</f>
        <v>6554433.2999999998</v>
      </c>
      <c r="J149" s="77">
        <f>+IF(ISNUMBER(DATA!AA110),DATA!AA110,"n/a")</f>
        <v>1.3165878709700801E-2</v>
      </c>
      <c r="K149" s="76">
        <f>+IF(ISNUMBER(DATA!AJ110),DATA!AJ110,"n/a")</f>
        <v>12632028.800000001</v>
      </c>
      <c r="L149" s="77">
        <f>+IF(ISNUMBER(DATA!AK110),DATA!AK110,"n/a")</f>
        <v>2.3503712568947299E-2</v>
      </c>
      <c r="M149" s="97"/>
      <c r="N149" s="97"/>
      <c r="O149" s="98"/>
      <c r="P149" s="67"/>
      <c r="Q149" s="67"/>
      <c r="R149" s="66"/>
      <c r="S149" s="66"/>
      <c r="T149" s="66"/>
      <c r="U149" s="66"/>
      <c r="V149" s="66"/>
      <c r="W149" s="66"/>
      <c r="X149" s="66"/>
      <c r="Y149" s="66"/>
    </row>
    <row r="150" spans="1:25" x14ac:dyDescent="0.2">
      <c r="A150" s="75" t="s">
        <v>19</v>
      </c>
      <c r="B150" s="75" t="s">
        <v>21</v>
      </c>
      <c r="C150" s="66" t="s">
        <v>0</v>
      </c>
      <c r="D150" s="66" t="s">
        <v>312</v>
      </c>
      <c r="E150" s="76">
        <f>+IF(ISNUMBER(DATA!F111),DATA!F111,"n/a")</f>
        <v>545832.80000000005</v>
      </c>
      <c r="F150" s="77">
        <f>+IF(ISNUMBER(DATA!G111),DATA!G111,"n/a")</f>
        <v>6.1489450521831399E-2</v>
      </c>
      <c r="G150" s="76">
        <f>+IF(ISNUMBER(DATA!P111),DATA!P111,"n/a")</f>
        <v>1819750.41</v>
      </c>
      <c r="H150" s="77">
        <f>+IF(ISNUMBER(DATA!Q111),DATA!Q111,"n/a")</f>
        <v>0.114784106354895</v>
      </c>
      <c r="I150" s="76">
        <f>+IF(ISNUMBER(DATA!Z111),DATA!Z111,"n/a")</f>
        <v>3404625.14</v>
      </c>
      <c r="J150" s="77">
        <f>+IF(ISNUMBER(DATA!AA111),DATA!AA111,"n/a")</f>
        <v>6.89288092516121E-2</v>
      </c>
      <c r="K150" s="76">
        <f>+IF(ISNUMBER(DATA!AJ111),DATA!AJ111,"n/a")</f>
        <v>6580966.2999999998</v>
      </c>
      <c r="L150" s="77">
        <f>+IF(ISNUMBER(DATA!AK111),DATA!AK111,"n/a")</f>
        <v>7.0563470632476297E-2</v>
      </c>
      <c r="M150" s="97"/>
      <c r="N150" s="97"/>
      <c r="O150" s="98"/>
      <c r="P150" s="67"/>
      <c r="Q150" s="67"/>
      <c r="R150" s="66"/>
      <c r="S150" s="66"/>
      <c r="T150" s="66"/>
      <c r="U150" s="66"/>
      <c r="V150" s="66"/>
      <c r="W150" s="66"/>
      <c r="X150" s="66"/>
      <c r="Y150" s="66"/>
    </row>
    <row r="151" spans="1:25" x14ac:dyDescent="0.2">
      <c r="A151" s="75" t="s">
        <v>19</v>
      </c>
      <c r="B151" s="75" t="s">
        <v>21</v>
      </c>
      <c r="C151" s="66" t="s">
        <v>0</v>
      </c>
      <c r="D151" s="66" t="s">
        <v>313</v>
      </c>
      <c r="E151" s="76">
        <f>+IF(ISNUMBER(DATA!F112),DATA!F112,"n/a")</f>
        <v>926395.36</v>
      </c>
      <c r="F151" s="77">
        <f>+IF(ISNUMBER(DATA!G112),DATA!G112,"n/a")</f>
        <v>4.23148885503946E-2</v>
      </c>
      <c r="G151" s="76">
        <f>+IF(ISNUMBER(DATA!P112),DATA!P112,"n/a")</f>
        <v>3101833.75</v>
      </c>
      <c r="H151" s="77">
        <f>+IF(ISNUMBER(DATA!Q112),DATA!Q112,"n/a")</f>
        <v>5.9207942630441698E-2</v>
      </c>
      <c r="I151" s="76">
        <f>+IF(ISNUMBER(DATA!Z112),DATA!Z112,"n/a")</f>
        <v>5852206.5300000003</v>
      </c>
      <c r="J151" s="77">
        <f>+IF(ISNUMBER(DATA!AA112),DATA!AA112,"n/a")</f>
        <v>3.9681229848182002E-2</v>
      </c>
      <c r="K151" s="76">
        <f>+IF(ISNUMBER(DATA!AJ112),DATA!AJ112,"n/a")</f>
        <v>11047429.5</v>
      </c>
      <c r="L151" s="77">
        <f>+IF(ISNUMBER(DATA!AK112),DATA!AK112,"n/a")</f>
        <v>6.7944252700109699E-3</v>
      </c>
      <c r="M151" s="97"/>
      <c r="N151" s="97"/>
      <c r="O151" s="98"/>
      <c r="P151" s="67"/>
      <c r="Q151" s="67"/>
      <c r="R151" s="66"/>
      <c r="S151" s="66"/>
      <c r="T151" s="66"/>
      <c r="U151" s="66"/>
      <c r="V151" s="66"/>
      <c r="W151" s="66"/>
      <c r="X151" s="66"/>
      <c r="Y151" s="66"/>
    </row>
    <row r="152" spans="1:25" x14ac:dyDescent="0.2">
      <c r="A152" s="75" t="s">
        <v>19</v>
      </c>
      <c r="B152" s="75" t="s">
        <v>21</v>
      </c>
      <c r="C152" s="66" t="s">
        <v>0</v>
      </c>
      <c r="D152" s="66" t="s">
        <v>314</v>
      </c>
      <c r="E152" s="76">
        <f>+IF(ISNUMBER(DATA!F113),DATA!F113,"n/a")</f>
        <v>2257495.75</v>
      </c>
      <c r="F152" s="77">
        <f>+IF(ISNUMBER(DATA!G113),DATA!G113,"n/a")</f>
        <v>-1.8645577851501699E-2</v>
      </c>
      <c r="G152" s="76">
        <f>+IF(ISNUMBER(DATA!P113),DATA!P113,"n/a")</f>
        <v>7634477.9699999997</v>
      </c>
      <c r="H152" s="77">
        <f>+IF(ISNUMBER(DATA!Q113),DATA!Q113,"n/a")</f>
        <v>2.1595726182994199E-2</v>
      </c>
      <c r="I152" s="76">
        <f>+IF(ISNUMBER(DATA!Z113),DATA!Z113,"n/a")</f>
        <v>14629948.859999999</v>
      </c>
      <c r="J152" s="77">
        <f>+IF(ISNUMBER(DATA!AA113),DATA!AA113,"n/a")</f>
        <v>1.7117842356560199E-2</v>
      </c>
      <c r="K152" s="76">
        <f>+IF(ISNUMBER(DATA!AJ113),DATA!AJ113,"n/a")</f>
        <v>28157027.43</v>
      </c>
      <c r="L152" s="77">
        <f>+IF(ISNUMBER(DATA!AK113),DATA!AK113,"n/a")</f>
        <v>1.8942928162198999E-2</v>
      </c>
      <c r="M152" s="97"/>
      <c r="N152" s="97"/>
      <c r="O152" s="98"/>
      <c r="P152" s="67"/>
      <c r="Q152" s="67"/>
      <c r="R152" s="66"/>
      <c r="S152" s="66"/>
      <c r="T152" s="66"/>
      <c r="U152" s="66"/>
      <c r="V152" s="66"/>
      <c r="W152" s="66"/>
      <c r="X152" s="66"/>
      <c r="Y152" s="66"/>
    </row>
    <row r="153" spans="1:25" x14ac:dyDescent="0.2">
      <c r="A153" s="75" t="s">
        <v>19</v>
      </c>
      <c r="B153" s="75" t="s">
        <v>21</v>
      </c>
      <c r="C153" s="66" t="s">
        <v>0</v>
      </c>
      <c r="D153" s="66" t="s">
        <v>315</v>
      </c>
      <c r="E153" s="76">
        <f>+IF(ISNUMBER(DATA!F114),DATA!F114,"n/a")</f>
        <v>1458286.95</v>
      </c>
      <c r="F153" s="77">
        <f>+IF(ISNUMBER(DATA!G114),DATA!G114,"n/a")</f>
        <v>5.1295625858078203E-2</v>
      </c>
      <c r="G153" s="76">
        <f>+IF(ISNUMBER(DATA!P114),DATA!P114,"n/a")</f>
        <v>4823522.13</v>
      </c>
      <c r="H153" s="77">
        <f>+IF(ISNUMBER(DATA!Q114),DATA!Q114,"n/a")</f>
        <v>5.8587293810976701E-2</v>
      </c>
      <c r="I153" s="76">
        <f>+IF(ISNUMBER(DATA!Z114),DATA!Z114,"n/a")</f>
        <v>9184835.4100000001</v>
      </c>
      <c r="J153" s="77">
        <f>+IF(ISNUMBER(DATA!AA114),DATA!AA114,"n/a")</f>
        <v>5.6251275818581803E-2</v>
      </c>
      <c r="K153" s="76">
        <f>+IF(ISNUMBER(DATA!AJ114),DATA!AJ114,"n/a")</f>
        <v>17619425.309999999</v>
      </c>
      <c r="L153" s="77">
        <f>+IF(ISNUMBER(DATA!AK114),DATA!AK114,"n/a")</f>
        <v>2.8543151685343601E-2</v>
      </c>
      <c r="M153" s="97"/>
      <c r="N153" s="97"/>
      <c r="O153" s="98"/>
      <c r="P153" s="67"/>
      <c r="Q153" s="67"/>
      <c r="R153" s="66"/>
      <c r="S153" s="66"/>
      <c r="T153" s="66"/>
      <c r="U153" s="66"/>
      <c r="V153" s="66"/>
      <c r="W153" s="66"/>
      <c r="X153" s="66"/>
      <c r="Y153" s="66"/>
    </row>
    <row r="154" spans="1:25" x14ac:dyDescent="0.2">
      <c r="A154" s="75" t="s">
        <v>19</v>
      </c>
      <c r="B154" s="75" t="s">
        <v>21</v>
      </c>
      <c r="C154" s="66" t="s">
        <v>0</v>
      </c>
      <c r="D154" s="66" t="s">
        <v>316</v>
      </c>
      <c r="E154" s="76">
        <f>+IF(ISNUMBER(DATA!F115),DATA!F115,"n/a")</f>
        <v>1310147.27</v>
      </c>
      <c r="F154" s="77">
        <f>+IF(ISNUMBER(DATA!G115),DATA!G115,"n/a")</f>
        <v>2.21022180213328E-3</v>
      </c>
      <c r="G154" s="76">
        <f>+IF(ISNUMBER(DATA!P115),DATA!P115,"n/a")</f>
        <v>4046961.4</v>
      </c>
      <c r="H154" s="77">
        <f>+IF(ISNUMBER(DATA!Q115),DATA!Q115,"n/a")</f>
        <v>1.5618160408663999E-2</v>
      </c>
      <c r="I154" s="76">
        <f>+IF(ISNUMBER(DATA!Z115),DATA!Z115,"n/a")</f>
        <v>7689634.75</v>
      </c>
      <c r="J154" s="77">
        <f>+IF(ISNUMBER(DATA!AA115),DATA!AA115,"n/a")</f>
        <v>2.3922391965534199E-2</v>
      </c>
      <c r="K154" s="76">
        <f>+IF(ISNUMBER(DATA!AJ115),DATA!AJ115,"n/a")</f>
        <v>15386250.02</v>
      </c>
      <c r="L154" s="77">
        <f>+IF(ISNUMBER(DATA!AK115),DATA!AK115,"n/a")</f>
        <v>3.1057959884877799E-2</v>
      </c>
      <c r="M154" s="97"/>
      <c r="N154" s="97"/>
      <c r="O154" s="98"/>
      <c r="P154" s="67"/>
      <c r="Q154" s="67"/>
      <c r="R154" s="66"/>
      <c r="S154" s="66"/>
      <c r="T154" s="66"/>
      <c r="U154" s="66"/>
      <c r="V154" s="66"/>
      <c r="W154" s="66"/>
      <c r="X154" s="66"/>
      <c r="Y154" s="66"/>
    </row>
    <row r="155" spans="1:25" x14ac:dyDescent="0.2">
      <c r="A155" s="75" t="s">
        <v>19</v>
      </c>
      <c r="B155" s="75" t="s">
        <v>21</v>
      </c>
      <c r="C155" s="66" t="s">
        <v>0</v>
      </c>
      <c r="D155" s="66" t="s">
        <v>317</v>
      </c>
      <c r="E155" s="76">
        <f>+IF(ISNUMBER(DATA!F116),DATA!F116,"n/a")</f>
        <v>832601.06</v>
      </c>
      <c r="F155" s="77">
        <f>+IF(ISNUMBER(DATA!G116),DATA!G116,"n/a")</f>
        <v>3.0809387504513602E-2</v>
      </c>
      <c r="G155" s="76">
        <f>+IF(ISNUMBER(DATA!P116),DATA!P116,"n/a")</f>
        <v>2866183.87</v>
      </c>
      <c r="H155" s="77">
        <f>+IF(ISNUMBER(DATA!Q116),DATA!Q116,"n/a")</f>
        <v>4.9436772367461801E-2</v>
      </c>
      <c r="I155" s="76">
        <f>+IF(ISNUMBER(DATA!Z116),DATA!Z116,"n/a")</f>
        <v>5367200.87</v>
      </c>
      <c r="J155" s="77">
        <f>+IF(ISNUMBER(DATA!AA116),DATA!AA116,"n/a")</f>
        <v>4.0899811817128102E-2</v>
      </c>
      <c r="K155" s="76">
        <f>+IF(ISNUMBER(DATA!AJ116),DATA!AJ116,"n/a")</f>
        <v>10236709.050000001</v>
      </c>
      <c r="L155" s="77">
        <f>+IF(ISNUMBER(DATA!AK116),DATA!AK116,"n/a")</f>
        <v>5.0740122470613998E-2</v>
      </c>
      <c r="M155" s="97"/>
      <c r="N155" s="97"/>
      <c r="O155" s="98"/>
      <c r="P155" s="67"/>
      <c r="Q155" s="67"/>
      <c r="R155" s="66"/>
      <c r="S155" s="66"/>
      <c r="T155" s="66"/>
      <c r="U155" s="66"/>
      <c r="V155" s="66"/>
      <c r="W155" s="66"/>
      <c r="X155" s="66"/>
      <c r="Y155" s="66"/>
    </row>
    <row r="156" spans="1:25" x14ac:dyDescent="0.2">
      <c r="A156" s="75" t="s">
        <v>19</v>
      </c>
      <c r="B156" s="75" t="s">
        <v>21</v>
      </c>
      <c r="C156" s="66" t="s">
        <v>0</v>
      </c>
      <c r="D156" s="66" t="s">
        <v>318</v>
      </c>
      <c r="E156" s="76">
        <f>+IF(ISNUMBER(DATA!F117),DATA!F117,"n/a")</f>
        <v>1533989.94</v>
      </c>
      <c r="F156" s="77">
        <f>+IF(ISNUMBER(DATA!G117),DATA!G117,"n/a")</f>
        <v>1.00479291955706E-2</v>
      </c>
      <c r="G156" s="76">
        <f>+IF(ISNUMBER(DATA!P117),DATA!P117,"n/a")</f>
        <v>4789410.0599999996</v>
      </c>
      <c r="H156" s="77">
        <f>+IF(ISNUMBER(DATA!Q117),DATA!Q117,"n/a")</f>
        <v>2.39066500448691E-2</v>
      </c>
      <c r="I156" s="76">
        <f>+IF(ISNUMBER(DATA!Z117),DATA!Z117,"n/a")</f>
        <v>9075398.3800000008</v>
      </c>
      <c r="J156" s="77">
        <f>+IF(ISNUMBER(DATA!AA117),DATA!AA117,"n/a")</f>
        <v>2.1896860641054599E-2</v>
      </c>
      <c r="K156" s="76">
        <f>+IF(ISNUMBER(DATA!AJ117),DATA!AJ117,"n/a")</f>
        <v>17374134.09</v>
      </c>
      <c r="L156" s="77">
        <f>+IF(ISNUMBER(DATA!AK117),DATA!AK117,"n/a")</f>
        <v>3.7216683119872397E-2</v>
      </c>
      <c r="M156" s="97"/>
      <c r="N156" s="97"/>
      <c r="O156" s="98"/>
      <c r="P156" s="67"/>
      <c r="Q156" s="67"/>
      <c r="R156" s="66"/>
      <c r="S156" s="66"/>
      <c r="T156" s="66"/>
      <c r="U156" s="66"/>
      <c r="V156" s="66"/>
      <c r="W156" s="66"/>
      <c r="X156" s="66"/>
      <c r="Y156" s="66"/>
    </row>
    <row r="157" spans="1:25" x14ac:dyDescent="0.2">
      <c r="A157" s="75" t="s">
        <v>19</v>
      </c>
      <c r="B157" s="75" t="s">
        <v>21</v>
      </c>
      <c r="C157" s="66" t="s">
        <v>0</v>
      </c>
      <c r="D157" s="66" t="s">
        <v>344</v>
      </c>
      <c r="E157" s="76">
        <f>+IF(ISNUMBER(DATA!F118),DATA!F118,"n/a")</f>
        <v>469728.8</v>
      </c>
      <c r="F157" s="77">
        <f>+IF(ISNUMBER(DATA!G118),DATA!G118,"n/a")</f>
        <v>-1.95137979994967E-2</v>
      </c>
      <c r="G157" s="76">
        <f>+IF(ISNUMBER(DATA!P118),DATA!P118,"n/a")</f>
        <v>1543174.52</v>
      </c>
      <c r="H157" s="77">
        <f>+IF(ISNUMBER(DATA!Q118),DATA!Q118,"n/a")</f>
        <v>1.0392895077689201E-3</v>
      </c>
      <c r="I157" s="76">
        <f>+IF(ISNUMBER(DATA!Z118),DATA!Z118,"n/a")</f>
        <v>2903712.39</v>
      </c>
      <c r="J157" s="77">
        <f>+IF(ISNUMBER(DATA!AA118),DATA!AA118,"n/a")</f>
        <v>-1.27480015091763E-2</v>
      </c>
      <c r="K157" s="76">
        <f>+IF(ISNUMBER(DATA!AJ118),DATA!AJ118,"n/a")</f>
        <v>5939452.3899999997</v>
      </c>
      <c r="L157" s="77">
        <f>+IF(ISNUMBER(DATA!AK118),DATA!AK118,"n/a")</f>
        <v>-1.2042400185975799E-3</v>
      </c>
      <c r="M157" s="97"/>
      <c r="N157" s="97"/>
      <c r="O157" s="98"/>
      <c r="P157" s="67"/>
      <c r="Q157" s="67"/>
      <c r="R157" s="66"/>
      <c r="S157" s="66"/>
      <c r="T157" s="66"/>
      <c r="U157" s="66"/>
      <c r="V157" s="66"/>
      <c r="W157" s="66"/>
      <c r="X157" s="66"/>
      <c r="Y157" s="66"/>
    </row>
    <row r="158" spans="1:25" x14ac:dyDescent="0.2">
      <c r="A158" s="75" t="s">
        <v>19</v>
      </c>
      <c r="B158" s="75" t="s">
        <v>21</v>
      </c>
      <c r="C158" s="66" t="s">
        <v>0</v>
      </c>
      <c r="D158" s="66" t="s">
        <v>345</v>
      </c>
      <c r="E158" s="76">
        <f>+IF(ISNUMBER(DATA!F119),DATA!F119,"n/a")</f>
        <v>1136319.95</v>
      </c>
      <c r="F158" s="77">
        <f>+IF(ISNUMBER(DATA!G119),DATA!G119,"n/a")</f>
        <v>3.7173704815907101E-2</v>
      </c>
      <c r="G158" s="76">
        <f>+IF(ISNUMBER(DATA!P119),DATA!P119,"n/a")</f>
        <v>3632708.82</v>
      </c>
      <c r="H158" s="77">
        <f>+IF(ISNUMBER(DATA!Q119),DATA!Q119,"n/a")</f>
        <v>5.5148474644941402E-2</v>
      </c>
      <c r="I158" s="76">
        <f>+IF(ISNUMBER(DATA!Z119),DATA!Z119,"n/a")</f>
        <v>6968550.8200000003</v>
      </c>
      <c r="J158" s="77">
        <f>+IF(ISNUMBER(DATA!AA119),DATA!AA119,"n/a")</f>
        <v>4.2264857669223103E-2</v>
      </c>
      <c r="K158" s="76">
        <f>+IF(ISNUMBER(DATA!AJ119),DATA!AJ119,"n/a")</f>
        <v>13746894.289999999</v>
      </c>
      <c r="L158" s="77">
        <f>+IF(ISNUMBER(DATA!AK119),DATA!AK119,"n/a")</f>
        <v>5.4272457685705003E-2</v>
      </c>
      <c r="M158" s="97"/>
      <c r="N158" s="97"/>
      <c r="O158" s="98"/>
      <c r="P158" s="67"/>
      <c r="Q158" s="67"/>
      <c r="R158" s="66"/>
      <c r="S158" s="66"/>
      <c r="T158" s="66"/>
      <c r="U158" s="66"/>
      <c r="V158" s="66"/>
      <c r="W158" s="66"/>
      <c r="X158" s="66"/>
      <c r="Y158" s="66"/>
    </row>
    <row r="159" spans="1:25" x14ac:dyDescent="0.2">
      <c r="A159" s="75"/>
      <c r="B159" s="75"/>
      <c r="E159" s="80"/>
      <c r="F159" s="77"/>
      <c r="G159" s="81"/>
      <c r="H159" s="77"/>
      <c r="I159" s="81"/>
      <c r="J159" s="82"/>
      <c r="K159" s="80"/>
      <c r="L159" s="77"/>
      <c r="M159" s="67"/>
      <c r="N159" s="67"/>
      <c r="O159" s="67"/>
      <c r="P159" s="67"/>
      <c r="Q159" s="67"/>
      <c r="R159" s="66"/>
      <c r="S159" s="66"/>
      <c r="T159" s="66"/>
      <c r="U159" s="66"/>
      <c r="V159" s="66"/>
      <c r="W159" s="66"/>
      <c r="X159" s="66"/>
      <c r="Y159" s="66"/>
    </row>
    <row r="160" spans="1:25" x14ac:dyDescent="0.2">
      <c r="A160" s="75" t="s">
        <v>19</v>
      </c>
      <c r="B160" s="75" t="s">
        <v>21</v>
      </c>
      <c r="C160" s="66" t="s">
        <v>9</v>
      </c>
      <c r="D160" s="66" t="s">
        <v>271</v>
      </c>
      <c r="E160" s="80">
        <f>+IF(ISNUMBER(DATA!H70),DATA!H70,"n/a")</f>
        <v>130071.24</v>
      </c>
      <c r="F160" s="77">
        <f>+IF(ISNUMBER(DATA!I70),DATA!I70,"n/a")</f>
        <v>-1.40948154782375E-2</v>
      </c>
      <c r="G160" s="80">
        <f>+IF(ISNUMBER(DATA!R70),DATA!R70,"n/a")</f>
        <v>454798.32</v>
      </c>
      <c r="H160" s="77">
        <f>+IF(ISNUMBER(DATA!S70),DATA!S70,"n/a")</f>
        <v>7.8894806252858898E-2</v>
      </c>
      <c r="I160" s="80">
        <f>+IF(ISNUMBER(DATA!AB70),DATA!AB70,"n/a")</f>
        <v>834820.58</v>
      </c>
      <c r="J160" s="77">
        <f>+IF(ISNUMBER(DATA!AC70),DATA!AC70,"n/a")</f>
        <v>5.8969672518404001E-2</v>
      </c>
      <c r="K160" s="80">
        <f>+IF(ISNUMBER(DATA!AL70),DATA!AL70,"n/a")</f>
        <v>1592696.89</v>
      </c>
      <c r="L160" s="77">
        <f>+IF(ISNUMBER(DATA!AM70),DATA!AM70,"n/a")</f>
        <v>5.30910123006057E-2</v>
      </c>
      <c r="M160" s="67"/>
      <c r="N160" s="67"/>
      <c r="O160" s="67"/>
      <c r="P160" s="67"/>
      <c r="Q160" s="67"/>
      <c r="R160" s="66"/>
      <c r="S160" s="66"/>
      <c r="T160" s="66"/>
      <c r="U160" s="66"/>
      <c r="V160" s="66"/>
      <c r="W160" s="66"/>
      <c r="X160" s="66"/>
      <c r="Y160" s="66"/>
    </row>
    <row r="161" spans="1:25" x14ac:dyDescent="0.2">
      <c r="A161" s="75" t="s">
        <v>19</v>
      </c>
      <c r="B161" s="75" t="s">
        <v>21</v>
      </c>
      <c r="C161" s="66" t="s">
        <v>9</v>
      </c>
      <c r="D161" s="66" t="s">
        <v>272</v>
      </c>
      <c r="E161" s="80">
        <f>+IF(ISNUMBER(DATA!H71),DATA!H71,"n/a")</f>
        <v>337952.77</v>
      </c>
      <c r="F161" s="77">
        <f>+IF(ISNUMBER(DATA!I71),DATA!I71,"n/a")</f>
        <v>6.4613894529208502E-2</v>
      </c>
      <c r="G161" s="80">
        <f>+IF(ISNUMBER(DATA!R71),DATA!R71,"n/a")</f>
        <v>1050360.81</v>
      </c>
      <c r="H161" s="77">
        <f>+IF(ISNUMBER(DATA!S71),DATA!S71,"n/a")</f>
        <v>2.9305410572703399E-2</v>
      </c>
      <c r="I161" s="80">
        <f>+IF(ISNUMBER(DATA!AB71),DATA!AB71,"n/a")</f>
        <v>2013523.77</v>
      </c>
      <c r="J161" s="77">
        <f>+IF(ISNUMBER(DATA!AC71),DATA!AC71,"n/a")</f>
        <v>2.0207614333383399E-2</v>
      </c>
      <c r="K161" s="80">
        <f>+IF(ISNUMBER(DATA!AL71),DATA!AL71,"n/a")</f>
        <v>3944073.55</v>
      </c>
      <c r="L161" s="77">
        <f>+IF(ISNUMBER(DATA!AM71),DATA!AM71,"n/a")</f>
        <v>3.2882118744052703E-2</v>
      </c>
      <c r="M161" s="67"/>
      <c r="N161" s="67"/>
      <c r="O161" s="67"/>
      <c r="P161" s="67"/>
      <c r="Q161" s="67"/>
      <c r="R161" s="66"/>
      <c r="S161" s="66"/>
      <c r="T161" s="66"/>
      <c r="U161" s="66"/>
      <c r="V161" s="66"/>
      <c r="W161" s="66"/>
      <c r="X161" s="66"/>
      <c r="Y161" s="66"/>
    </row>
    <row r="162" spans="1:25" x14ac:dyDescent="0.2">
      <c r="A162" s="75" t="s">
        <v>19</v>
      </c>
      <c r="B162" s="75" t="s">
        <v>21</v>
      </c>
      <c r="C162" s="66" t="s">
        <v>9</v>
      </c>
      <c r="D162" s="66" t="s">
        <v>273</v>
      </c>
      <c r="E162" s="80">
        <f>+IF(ISNUMBER(DATA!H72),DATA!H72,"n/a")</f>
        <v>596907.12</v>
      </c>
      <c r="F162" s="77">
        <f>+IF(ISNUMBER(DATA!I72),DATA!I72,"n/a")</f>
        <v>3.9629438617423997E-2</v>
      </c>
      <c r="G162" s="80">
        <f>+IF(ISNUMBER(DATA!R72),DATA!R72,"n/a")</f>
        <v>1954972.61</v>
      </c>
      <c r="H162" s="77">
        <f>+IF(ISNUMBER(DATA!S72),DATA!S72,"n/a")</f>
        <v>5.2778524740440098E-2</v>
      </c>
      <c r="I162" s="80">
        <f>+IF(ISNUMBER(DATA!AB72),DATA!AB72,"n/a")</f>
        <v>3701662.59</v>
      </c>
      <c r="J162" s="77">
        <f>+IF(ISNUMBER(DATA!AC72),DATA!AC72,"n/a")</f>
        <v>1.7829334716959199E-2</v>
      </c>
      <c r="K162" s="80">
        <f>+IF(ISNUMBER(DATA!AL72),DATA!AL72,"n/a")</f>
        <v>6980768.29</v>
      </c>
      <c r="L162" s="77">
        <f>+IF(ISNUMBER(DATA!AM72),DATA!AM72,"n/a")</f>
        <v>2.2414957736318599E-2</v>
      </c>
      <c r="M162" s="67"/>
      <c r="N162" s="67"/>
      <c r="O162" s="67"/>
      <c r="P162" s="67"/>
      <c r="Q162" s="67"/>
      <c r="R162" s="66"/>
      <c r="S162" s="66"/>
      <c r="T162" s="66"/>
      <c r="U162" s="66"/>
      <c r="V162" s="66"/>
      <c r="W162" s="66"/>
      <c r="X162" s="66"/>
      <c r="Y162" s="66"/>
    </row>
    <row r="163" spans="1:25" x14ac:dyDescent="0.2">
      <c r="A163" s="75" t="s">
        <v>19</v>
      </c>
      <c r="B163" s="75" t="s">
        <v>21</v>
      </c>
      <c r="C163" s="66" t="s">
        <v>9</v>
      </c>
      <c r="D163" s="66" t="s">
        <v>274</v>
      </c>
      <c r="E163" s="80">
        <f>+IF(ISNUMBER(DATA!H73),DATA!H73,"n/a")</f>
        <v>218093.97</v>
      </c>
      <c r="F163" s="77">
        <f>+IF(ISNUMBER(DATA!I73),DATA!I73,"n/a")</f>
        <v>1.3135307055379601E-2</v>
      </c>
      <c r="G163" s="80">
        <f>+IF(ISNUMBER(DATA!R73),DATA!R73,"n/a")</f>
        <v>663002.92000000004</v>
      </c>
      <c r="H163" s="77">
        <f>+IF(ISNUMBER(DATA!S73),DATA!S73,"n/a")</f>
        <v>9.9543126405368092E-3</v>
      </c>
      <c r="I163" s="80">
        <f>+IF(ISNUMBER(DATA!AB73),DATA!AB73,"n/a")</f>
        <v>1256698.6299999999</v>
      </c>
      <c r="J163" s="77">
        <f>+IF(ISNUMBER(DATA!AC73),DATA!AC73,"n/a")</f>
        <v>5.5239708150490599E-3</v>
      </c>
      <c r="K163" s="80">
        <f>+IF(ISNUMBER(DATA!AL73),DATA!AL73,"n/a")</f>
        <v>2534862.21</v>
      </c>
      <c r="L163" s="77">
        <f>+IF(ISNUMBER(DATA!AM73),DATA!AM73,"n/a")</f>
        <v>3.8100796073294002E-2</v>
      </c>
      <c r="M163" s="67"/>
      <c r="N163" s="67"/>
      <c r="O163" s="67"/>
      <c r="P163" s="67"/>
      <c r="Q163" s="67"/>
      <c r="R163" s="66"/>
      <c r="S163" s="66"/>
      <c r="T163" s="66"/>
      <c r="U163" s="66"/>
      <c r="V163" s="66"/>
      <c r="W163" s="66"/>
      <c r="X163" s="66"/>
      <c r="Y163" s="66"/>
    </row>
    <row r="164" spans="1:25" x14ac:dyDescent="0.2">
      <c r="A164" s="75" t="s">
        <v>19</v>
      </c>
      <c r="B164" s="75" t="s">
        <v>21</v>
      </c>
      <c r="C164" s="66" t="s">
        <v>9</v>
      </c>
      <c r="D164" s="66" t="s">
        <v>275</v>
      </c>
      <c r="E164" s="80">
        <f>+IF(ISNUMBER(DATA!H74),DATA!H74,"n/a")</f>
        <v>596115.87</v>
      </c>
      <c r="F164" s="77">
        <f>+IF(ISNUMBER(DATA!I74),DATA!I74,"n/a")</f>
        <v>2.8685053495375701E-2</v>
      </c>
      <c r="G164" s="80">
        <f>+IF(ISNUMBER(DATA!R74),DATA!R74,"n/a")</f>
        <v>2065401.31</v>
      </c>
      <c r="H164" s="77">
        <f>+IF(ISNUMBER(DATA!S74),DATA!S74,"n/a")</f>
        <v>7.5242097861909996E-2</v>
      </c>
      <c r="I164" s="80">
        <f>+IF(ISNUMBER(DATA!AB74),DATA!AB74,"n/a")</f>
        <v>3912685.93</v>
      </c>
      <c r="J164" s="77">
        <f>+IF(ISNUMBER(DATA!AC74),DATA!AC74,"n/a")</f>
        <v>5.3178930704907999E-2</v>
      </c>
      <c r="K164" s="80">
        <f>+IF(ISNUMBER(DATA!AL74),DATA!AL74,"n/a")</f>
        <v>7260074.3200000003</v>
      </c>
      <c r="L164" s="77">
        <f>+IF(ISNUMBER(DATA!AM74),DATA!AM74,"n/a")</f>
        <v>5.0245001785116199E-2</v>
      </c>
      <c r="R164" s="66"/>
      <c r="S164" s="66"/>
      <c r="T164" s="66"/>
      <c r="U164" s="66"/>
      <c r="V164" s="66"/>
      <c r="W164" s="66"/>
      <c r="X164" s="66"/>
      <c r="Y164" s="66"/>
    </row>
    <row r="165" spans="1:25" x14ac:dyDescent="0.2">
      <c r="A165" s="75" t="s">
        <v>19</v>
      </c>
      <c r="B165" s="75" t="s">
        <v>21</v>
      </c>
      <c r="C165" s="66" t="s">
        <v>9</v>
      </c>
      <c r="D165" s="66" t="s">
        <v>276</v>
      </c>
      <c r="E165" s="80">
        <f>+IF(ISNUMBER(DATA!H75),DATA!H75,"n/a")</f>
        <v>249758.13</v>
      </c>
      <c r="F165" s="77">
        <f>+IF(ISNUMBER(DATA!I75),DATA!I75,"n/a")</f>
        <v>3.1588526816374101E-4</v>
      </c>
      <c r="G165" s="80">
        <f>+IF(ISNUMBER(DATA!R75),DATA!R75,"n/a")</f>
        <v>847695.03</v>
      </c>
      <c r="H165" s="77">
        <f>+IF(ISNUMBER(DATA!S75),DATA!S75,"n/a")</f>
        <v>-3.8925620443614299E-3</v>
      </c>
      <c r="I165" s="80">
        <f>+IF(ISNUMBER(DATA!AB75),DATA!AB75,"n/a")</f>
        <v>1559929.3</v>
      </c>
      <c r="J165" s="77">
        <f>+IF(ISNUMBER(DATA!AC75),DATA!AC75,"n/a")</f>
        <v>-1.1728006832969E-2</v>
      </c>
      <c r="K165" s="80">
        <f>+IF(ISNUMBER(DATA!AL75),DATA!AL75,"n/a")</f>
        <v>3062577.83</v>
      </c>
      <c r="L165" s="77">
        <f>+IF(ISNUMBER(DATA!AM75),DATA!AM75,"n/a")</f>
        <v>2.0331802536921E-2</v>
      </c>
      <c r="R165" s="66"/>
      <c r="S165" s="66"/>
      <c r="T165" s="66"/>
      <c r="U165" s="66"/>
      <c r="V165" s="66"/>
      <c r="W165" s="66"/>
      <c r="X165" s="66"/>
      <c r="Y165" s="66"/>
    </row>
    <row r="166" spans="1:25" x14ac:dyDescent="0.2">
      <c r="A166" s="75" t="s">
        <v>19</v>
      </c>
      <c r="B166" s="75" t="s">
        <v>21</v>
      </c>
      <c r="C166" s="66" t="s">
        <v>9</v>
      </c>
      <c r="D166" s="66" t="s">
        <v>277</v>
      </c>
      <c r="E166" s="80">
        <f>+IF(ISNUMBER(DATA!H76),DATA!H76,"n/a")</f>
        <v>174115.4</v>
      </c>
      <c r="F166" s="77">
        <f>+IF(ISNUMBER(DATA!I76),DATA!I76,"n/a")</f>
        <v>0.120504670308596</v>
      </c>
      <c r="G166" s="80">
        <f>+IF(ISNUMBER(DATA!R76),DATA!R76,"n/a")</f>
        <v>555936.86</v>
      </c>
      <c r="H166" s="77">
        <f>+IF(ISNUMBER(DATA!S76),DATA!S76,"n/a")</f>
        <v>0.14568777822406101</v>
      </c>
      <c r="I166" s="80">
        <f>+IF(ISNUMBER(DATA!AB76),DATA!AB76,"n/a")</f>
        <v>998290.34</v>
      </c>
      <c r="J166" s="77">
        <f>+IF(ISNUMBER(DATA!AC76),DATA!AC76,"n/a")</f>
        <v>7.3573454632355706E-2</v>
      </c>
      <c r="K166" s="80">
        <f>+IF(ISNUMBER(DATA!AL76),DATA!AL76,"n/a")</f>
        <v>1894050.42</v>
      </c>
      <c r="L166" s="77">
        <f>+IF(ISNUMBER(DATA!AM76),DATA!AM76,"n/a")</f>
        <v>4.6024504686340902E-2</v>
      </c>
      <c r="R166" s="66"/>
      <c r="S166" s="66"/>
      <c r="T166" s="66"/>
      <c r="U166" s="66"/>
      <c r="V166" s="66"/>
      <c r="W166" s="66"/>
      <c r="X166" s="66"/>
      <c r="Y166" s="66"/>
    </row>
    <row r="167" spans="1:25" x14ac:dyDescent="0.2">
      <c r="A167" s="75" t="s">
        <v>19</v>
      </c>
      <c r="B167" s="75" t="s">
        <v>21</v>
      </c>
      <c r="C167" s="66" t="s">
        <v>9</v>
      </c>
      <c r="D167" s="66" t="s">
        <v>278</v>
      </c>
      <c r="E167" s="80">
        <f>+IF(ISNUMBER(DATA!H77),DATA!H77,"n/a")</f>
        <v>567707.18000000005</v>
      </c>
      <c r="F167" s="77">
        <f>+IF(ISNUMBER(DATA!I77),DATA!I77,"n/a")</f>
        <v>0.177932273008506</v>
      </c>
      <c r="G167" s="80">
        <f>+IF(ISNUMBER(DATA!R77),DATA!R77,"n/a")</f>
        <v>1861625.66</v>
      </c>
      <c r="H167" s="77">
        <f>+IF(ISNUMBER(DATA!S77),DATA!S77,"n/a")</f>
        <v>0.14122265241304</v>
      </c>
      <c r="I167" s="80">
        <f>+IF(ISNUMBER(DATA!AB77),DATA!AB77,"n/a")</f>
        <v>3416376.82</v>
      </c>
      <c r="J167" s="77">
        <f>+IF(ISNUMBER(DATA!AC77),DATA!AC77,"n/a")</f>
        <v>9.3960783167496398E-2</v>
      </c>
      <c r="K167" s="80">
        <f>+IF(ISNUMBER(DATA!AL77),DATA!AL77,"n/a")</f>
        <v>6397355.9500000002</v>
      </c>
      <c r="L167" s="77">
        <f>+IF(ISNUMBER(DATA!AM77),DATA!AM77,"n/a")</f>
        <v>7.5900823608642198E-2</v>
      </c>
      <c r="R167" s="66"/>
      <c r="S167" s="66"/>
      <c r="T167" s="66"/>
      <c r="U167" s="66"/>
      <c r="V167" s="66"/>
      <c r="W167" s="66"/>
      <c r="X167" s="66"/>
      <c r="Y167" s="66"/>
    </row>
    <row r="168" spans="1:25" x14ac:dyDescent="0.2">
      <c r="A168" s="75" t="s">
        <v>19</v>
      </c>
      <c r="B168" s="75" t="s">
        <v>21</v>
      </c>
      <c r="C168" s="66" t="s">
        <v>9</v>
      </c>
      <c r="D168" s="66" t="s">
        <v>279</v>
      </c>
      <c r="E168" s="80">
        <f>+IF(ISNUMBER(DATA!H78),DATA!H78,"n/a")</f>
        <v>221791.66</v>
      </c>
      <c r="F168" s="77">
        <f>+IF(ISNUMBER(DATA!I78),DATA!I78,"n/a")</f>
        <v>5.9847054209679298E-2</v>
      </c>
      <c r="G168" s="80">
        <f>+IF(ISNUMBER(DATA!R78),DATA!R78,"n/a")</f>
        <v>726002.2</v>
      </c>
      <c r="H168" s="77">
        <f>+IF(ISNUMBER(DATA!S78),DATA!S78,"n/a")</f>
        <v>7.2727465887480594E-2</v>
      </c>
      <c r="I168" s="80">
        <f>+IF(ISNUMBER(DATA!AB78),DATA!AB78,"n/a")</f>
        <v>1383231.63</v>
      </c>
      <c r="J168" s="77">
        <f>+IF(ISNUMBER(DATA!AC78),DATA!AC78,"n/a")</f>
        <v>6.7031249453990194E-2</v>
      </c>
      <c r="K168" s="80">
        <f>+IF(ISNUMBER(DATA!AL78),DATA!AL78,"n/a")</f>
        <v>2716131.8</v>
      </c>
      <c r="L168" s="77">
        <f>+IF(ISNUMBER(DATA!AM78),DATA!AM78,"n/a")</f>
        <v>5.8037320626822798E-2</v>
      </c>
      <c r="R168" s="66"/>
      <c r="S168" s="66"/>
      <c r="T168" s="66"/>
      <c r="U168" s="66"/>
      <c r="V168" s="66"/>
      <c r="W168" s="66"/>
      <c r="X168" s="66"/>
      <c r="Y168" s="66"/>
    </row>
    <row r="169" spans="1:25" x14ac:dyDescent="0.2">
      <c r="A169" s="75" t="s">
        <v>19</v>
      </c>
      <c r="B169" s="75" t="s">
        <v>21</v>
      </c>
      <c r="C169" s="66" t="s">
        <v>9</v>
      </c>
      <c r="D169" s="66" t="s">
        <v>280</v>
      </c>
      <c r="E169" s="80">
        <f>+IF(ISNUMBER(DATA!H79),DATA!H79,"n/a")</f>
        <v>135535.17000000001</v>
      </c>
      <c r="F169" s="77">
        <f>+IF(ISNUMBER(DATA!I79),DATA!I79,"n/a")</f>
        <v>7.6474337514609095E-2</v>
      </c>
      <c r="G169" s="80">
        <f>+IF(ISNUMBER(DATA!R79),DATA!R79,"n/a")</f>
        <v>490962.31</v>
      </c>
      <c r="H169" s="77">
        <f>+IF(ISNUMBER(DATA!S79),DATA!S79,"n/a")</f>
        <v>4.9879857580027998E-2</v>
      </c>
      <c r="I169" s="80">
        <f>+IF(ISNUMBER(DATA!AB79),DATA!AB79,"n/a")</f>
        <v>930979.68</v>
      </c>
      <c r="J169" s="77">
        <f>+IF(ISNUMBER(DATA!AC79),DATA!AC79,"n/a")</f>
        <v>-2.5906544271122801E-2</v>
      </c>
      <c r="K169" s="80">
        <f>+IF(ISNUMBER(DATA!AL79),DATA!AL79,"n/a")</f>
        <v>1778456.42</v>
      </c>
      <c r="L169" s="77">
        <f>+IF(ISNUMBER(DATA!AM79),DATA!AM79,"n/a")</f>
        <v>-2.3753217912574499E-2</v>
      </c>
      <c r="R169" s="66"/>
      <c r="S169" s="66"/>
      <c r="T169" s="66"/>
      <c r="U169" s="66"/>
      <c r="V169" s="66"/>
      <c r="W169" s="66"/>
      <c r="X169" s="66"/>
      <c r="Y169" s="66"/>
    </row>
    <row r="170" spans="1:25" x14ac:dyDescent="0.2">
      <c r="A170" s="75" t="s">
        <v>19</v>
      </c>
      <c r="B170" s="75" t="s">
        <v>21</v>
      </c>
      <c r="C170" s="66" t="s">
        <v>9</v>
      </c>
      <c r="D170" s="66" t="s">
        <v>281</v>
      </c>
      <c r="E170" s="80">
        <f>+IF(ISNUMBER(DATA!H80),DATA!H80,"n/a")</f>
        <v>150045.51999999999</v>
      </c>
      <c r="F170" s="77">
        <f>+IF(ISNUMBER(DATA!I80),DATA!I80,"n/a")</f>
        <v>7.31356321579801E-3</v>
      </c>
      <c r="G170" s="80">
        <f>+IF(ISNUMBER(DATA!R80),DATA!R80,"n/a")</f>
        <v>495875.66</v>
      </c>
      <c r="H170" s="77">
        <f>+IF(ISNUMBER(DATA!S80),DATA!S80,"n/a")</f>
        <v>1.20729761863603E-2</v>
      </c>
      <c r="I170" s="80">
        <f>+IF(ISNUMBER(DATA!AB80),DATA!AB80,"n/a")</f>
        <v>950445.41</v>
      </c>
      <c r="J170" s="77">
        <f>+IF(ISNUMBER(DATA!AC80),DATA!AC80,"n/a")</f>
        <v>3.07403016732248E-4</v>
      </c>
      <c r="K170" s="80">
        <f>+IF(ISNUMBER(DATA!AL80),DATA!AL80,"n/a")</f>
        <v>1891978.06</v>
      </c>
      <c r="L170" s="77">
        <f>+IF(ISNUMBER(DATA!AM80),DATA!AM80,"n/a")</f>
        <v>-2.6782773973002701E-3</v>
      </c>
      <c r="R170" s="66"/>
      <c r="S170" s="66"/>
      <c r="T170" s="66"/>
      <c r="U170" s="66"/>
      <c r="V170" s="66"/>
      <c r="W170" s="66"/>
      <c r="X170" s="66"/>
      <c r="Y170" s="66"/>
    </row>
    <row r="171" spans="1:25" x14ac:dyDescent="0.2">
      <c r="A171" s="75" t="s">
        <v>19</v>
      </c>
      <c r="B171" s="75" t="s">
        <v>21</v>
      </c>
      <c r="C171" s="66" t="s">
        <v>9</v>
      </c>
      <c r="D171" s="66" t="s">
        <v>282</v>
      </c>
      <c r="E171" s="80">
        <f>+IF(ISNUMBER(DATA!H81),DATA!H81,"n/a")</f>
        <v>360212.87</v>
      </c>
      <c r="F171" s="77">
        <f>+IF(ISNUMBER(DATA!I81),DATA!I81,"n/a")</f>
        <v>7.1417101766385496E-4</v>
      </c>
      <c r="G171" s="80">
        <f>+IF(ISNUMBER(DATA!R81),DATA!R81,"n/a")</f>
        <v>1160045.45</v>
      </c>
      <c r="H171" s="77">
        <f>+IF(ISNUMBER(DATA!S81),DATA!S81,"n/a")</f>
        <v>1.59820412941983E-2</v>
      </c>
      <c r="I171" s="80">
        <f>+IF(ISNUMBER(DATA!AB81),DATA!AB81,"n/a")</f>
        <v>2239766.15</v>
      </c>
      <c r="J171" s="77">
        <f>+IF(ISNUMBER(DATA!AC81),DATA!AC81,"n/a")</f>
        <v>-3.4751958567002402E-3</v>
      </c>
      <c r="K171" s="80">
        <f>+IF(ISNUMBER(DATA!AL81),DATA!AL81,"n/a")</f>
        <v>4444771.93</v>
      </c>
      <c r="L171" s="77">
        <f>+IF(ISNUMBER(DATA!AM81),DATA!AM81,"n/a")</f>
        <v>2.6027323474494199E-3</v>
      </c>
      <c r="R171" s="66"/>
      <c r="S171" s="66"/>
      <c r="T171" s="66"/>
      <c r="U171" s="66"/>
      <c r="V171" s="66"/>
      <c r="W171" s="66"/>
      <c r="X171" s="66"/>
      <c r="Y171" s="66"/>
    </row>
    <row r="172" spans="1:25" x14ac:dyDescent="0.2">
      <c r="A172" s="75" t="s">
        <v>19</v>
      </c>
      <c r="B172" s="75" t="s">
        <v>21</v>
      </c>
      <c r="C172" s="66" t="s">
        <v>9</v>
      </c>
      <c r="D172" s="66" t="s">
        <v>283</v>
      </c>
      <c r="E172" s="80">
        <f>+IF(ISNUMBER(DATA!H82),DATA!H82,"n/a")</f>
        <v>340128.69</v>
      </c>
      <c r="F172" s="77">
        <f>+IF(ISNUMBER(DATA!I82),DATA!I82,"n/a")</f>
        <v>-1.41136237772608E-2</v>
      </c>
      <c r="G172" s="80">
        <f>+IF(ISNUMBER(DATA!R82),DATA!R82,"n/a")</f>
        <v>1131835.68</v>
      </c>
      <c r="H172" s="77">
        <f>+IF(ISNUMBER(DATA!S82),DATA!S82,"n/a")</f>
        <v>2.5226943650981101E-2</v>
      </c>
      <c r="I172" s="80">
        <f>+IF(ISNUMBER(DATA!AB82),DATA!AB82,"n/a")</f>
        <v>2179227.89</v>
      </c>
      <c r="J172" s="77">
        <f>+IF(ISNUMBER(DATA!AC82),DATA!AC82,"n/a")</f>
        <v>9.8946489272141707E-3</v>
      </c>
      <c r="K172" s="80">
        <f>+IF(ISNUMBER(DATA!AL82),DATA!AL82,"n/a")</f>
        <v>4312630.76</v>
      </c>
      <c r="L172" s="77">
        <f>+IF(ISNUMBER(DATA!AM82),DATA!AM82,"n/a")</f>
        <v>3.3294061283096497E-2</v>
      </c>
      <c r="R172" s="66"/>
      <c r="S172" s="66"/>
      <c r="T172" s="66"/>
      <c r="U172" s="66"/>
      <c r="V172" s="66"/>
      <c r="W172" s="66"/>
      <c r="X172" s="66"/>
      <c r="Y172" s="66"/>
    </row>
    <row r="173" spans="1:25" x14ac:dyDescent="0.2">
      <c r="A173" s="75" t="s">
        <v>19</v>
      </c>
      <c r="B173" s="75" t="s">
        <v>21</v>
      </c>
      <c r="C173" s="66" t="s">
        <v>9</v>
      </c>
      <c r="D173" s="66" t="s">
        <v>284</v>
      </c>
      <c r="E173" s="80">
        <f>+IF(ISNUMBER(DATA!H83),DATA!H83,"n/a")</f>
        <v>362877.62</v>
      </c>
      <c r="F173" s="77">
        <f>+IF(ISNUMBER(DATA!I83),DATA!I83,"n/a")</f>
        <v>0.13437346383965501</v>
      </c>
      <c r="G173" s="80">
        <f>+IF(ISNUMBER(DATA!R83),DATA!R83,"n/a")</f>
        <v>1175018.95</v>
      </c>
      <c r="H173" s="77">
        <f>+IF(ISNUMBER(DATA!S83),DATA!S83,"n/a")</f>
        <v>0.10625402293379201</v>
      </c>
      <c r="I173" s="80">
        <f>+IF(ISNUMBER(DATA!AB83),DATA!AB83,"n/a")</f>
        <v>2224864.7400000002</v>
      </c>
      <c r="J173" s="77">
        <f>+IF(ISNUMBER(DATA!AC83),DATA!AC83,"n/a")</f>
        <v>7.1443206547040297E-2</v>
      </c>
      <c r="K173" s="80">
        <f>+IF(ISNUMBER(DATA!AL83),DATA!AL83,"n/a")</f>
        <v>4335787.2</v>
      </c>
      <c r="L173" s="77">
        <f>+IF(ISNUMBER(DATA!AM83),DATA!AM83,"n/a")</f>
        <v>4.61130770699704E-2</v>
      </c>
      <c r="R173" s="66"/>
      <c r="S173" s="66"/>
      <c r="T173" s="66"/>
      <c r="U173" s="66"/>
      <c r="V173" s="66"/>
      <c r="W173" s="66"/>
      <c r="X173" s="66"/>
      <c r="Y173" s="66"/>
    </row>
    <row r="174" spans="1:25" x14ac:dyDescent="0.2">
      <c r="A174" s="75" t="s">
        <v>19</v>
      </c>
      <c r="B174" s="75" t="s">
        <v>21</v>
      </c>
      <c r="C174" s="66" t="s">
        <v>9</v>
      </c>
      <c r="D174" s="66" t="s">
        <v>285</v>
      </c>
      <c r="E174" s="80">
        <f>+IF(ISNUMBER(DATA!H84),DATA!H84,"n/a")</f>
        <v>194109.27</v>
      </c>
      <c r="F174" s="77">
        <f>+IF(ISNUMBER(DATA!I84),DATA!I84,"n/a")</f>
        <v>8.7521159008001698E-2</v>
      </c>
      <c r="G174" s="80">
        <f>+IF(ISNUMBER(DATA!R84),DATA!R84,"n/a")</f>
        <v>633586.54</v>
      </c>
      <c r="H174" s="77">
        <f>+IF(ISNUMBER(DATA!S84),DATA!S84,"n/a")</f>
        <v>8.5792933928987694E-2</v>
      </c>
      <c r="I174" s="80">
        <f>+IF(ISNUMBER(DATA!AB84),DATA!AB84,"n/a")</f>
        <v>1207300.6200000001</v>
      </c>
      <c r="J174" s="77">
        <f>+IF(ISNUMBER(DATA!AC84),DATA!AC84,"n/a")</f>
        <v>8.4299788107650805E-2</v>
      </c>
      <c r="K174" s="80">
        <f>+IF(ISNUMBER(DATA!AL84),DATA!AL84,"n/a")</f>
        <v>2364175.4700000002</v>
      </c>
      <c r="L174" s="77">
        <f>+IF(ISNUMBER(DATA!AM84),DATA!AM84,"n/a")</f>
        <v>4.5688979492814197E-2</v>
      </c>
      <c r="R174" s="66"/>
      <c r="S174" s="66"/>
      <c r="T174" s="66"/>
      <c r="U174" s="66"/>
      <c r="V174" s="66"/>
      <c r="W174" s="66"/>
      <c r="X174" s="66"/>
      <c r="Y174" s="66"/>
    </row>
    <row r="175" spans="1:25" x14ac:dyDescent="0.2">
      <c r="A175" s="75" t="s">
        <v>19</v>
      </c>
      <c r="B175" s="75" t="s">
        <v>21</v>
      </c>
      <c r="C175" s="66" t="s">
        <v>9</v>
      </c>
      <c r="D175" s="66" t="s">
        <v>286</v>
      </c>
      <c r="E175" s="80">
        <f>+IF(ISNUMBER(DATA!H85),DATA!H85,"n/a")</f>
        <v>312139.11</v>
      </c>
      <c r="F175" s="77">
        <f>+IF(ISNUMBER(DATA!I85),DATA!I85,"n/a")</f>
        <v>2.9211637926045898E-2</v>
      </c>
      <c r="G175" s="80">
        <f>+IF(ISNUMBER(DATA!R85),DATA!R85,"n/a")</f>
        <v>1050306.58</v>
      </c>
      <c r="H175" s="77">
        <f>+IF(ISNUMBER(DATA!S85),DATA!S85,"n/a")</f>
        <v>5.0759930371959097E-2</v>
      </c>
      <c r="I175" s="80">
        <f>+IF(ISNUMBER(DATA!AB85),DATA!AB85,"n/a")</f>
        <v>1931275.75</v>
      </c>
      <c r="J175" s="77">
        <f>+IF(ISNUMBER(DATA!AC85),DATA!AC85,"n/a")</f>
        <v>1.5978603925813E-2</v>
      </c>
      <c r="K175" s="80">
        <f>+IF(ISNUMBER(DATA!AL85),DATA!AL85,"n/a")</f>
        <v>3704575.94</v>
      </c>
      <c r="L175" s="77">
        <f>+IF(ISNUMBER(DATA!AM85),DATA!AM85,"n/a")</f>
        <v>1.11289475832754E-3</v>
      </c>
      <c r="R175" s="66"/>
      <c r="S175" s="66"/>
      <c r="T175" s="66"/>
      <c r="U175" s="66"/>
      <c r="V175" s="66"/>
      <c r="W175" s="66"/>
      <c r="X175" s="66"/>
      <c r="Y175" s="66"/>
    </row>
    <row r="176" spans="1:25" x14ac:dyDescent="0.2">
      <c r="A176" s="75" t="s">
        <v>19</v>
      </c>
      <c r="B176" s="75" t="s">
        <v>21</v>
      </c>
      <c r="C176" s="66" t="s">
        <v>9</v>
      </c>
      <c r="D176" s="66" t="s">
        <v>287</v>
      </c>
      <c r="E176" s="80">
        <f>+IF(ISNUMBER(DATA!H86),DATA!H86,"n/a")</f>
        <v>348744.87</v>
      </c>
      <c r="F176" s="77">
        <f>+IF(ISNUMBER(DATA!I86),DATA!I86,"n/a")</f>
        <v>6.6153480852014293E-2</v>
      </c>
      <c r="G176" s="80">
        <f>+IF(ISNUMBER(DATA!R86),DATA!R86,"n/a")</f>
        <v>1226922.3999999999</v>
      </c>
      <c r="H176" s="77">
        <f>+IF(ISNUMBER(DATA!S86),DATA!S86,"n/a")</f>
        <v>9.1425678363961399E-2</v>
      </c>
      <c r="I176" s="80">
        <f>+IF(ISNUMBER(DATA!AB86),DATA!AB86,"n/a")</f>
        <v>2220858.2799999998</v>
      </c>
      <c r="J176" s="77">
        <f>+IF(ISNUMBER(DATA!AC86),DATA!AC86,"n/a")</f>
        <v>2.1533962355372801E-2</v>
      </c>
      <c r="K176" s="80">
        <f>+IF(ISNUMBER(DATA!AL86),DATA!AL86,"n/a")</f>
        <v>4127668.01</v>
      </c>
      <c r="L176" s="77">
        <f>+IF(ISNUMBER(DATA!AM86),DATA!AM86,"n/a")</f>
        <v>1.3489346475265101E-2</v>
      </c>
      <c r="R176" s="66"/>
      <c r="S176" s="66"/>
      <c r="T176" s="66"/>
      <c r="U176" s="66"/>
      <c r="V176" s="66"/>
      <c r="W176" s="66"/>
      <c r="X176" s="66"/>
      <c r="Y176" s="66"/>
    </row>
    <row r="177" spans="1:25" x14ac:dyDescent="0.2">
      <c r="A177" s="75" t="s">
        <v>19</v>
      </c>
      <c r="B177" s="75" t="s">
        <v>21</v>
      </c>
      <c r="C177" s="66" t="s">
        <v>9</v>
      </c>
      <c r="D177" s="66" t="s">
        <v>288</v>
      </c>
      <c r="E177" s="80">
        <f>+IF(ISNUMBER(DATA!H87),DATA!H87,"n/a")</f>
        <v>311708.31</v>
      </c>
      <c r="F177" s="77">
        <f>+IF(ISNUMBER(DATA!I87),DATA!I87,"n/a")</f>
        <v>2.09149669611642E-2</v>
      </c>
      <c r="G177" s="80">
        <f>+IF(ISNUMBER(DATA!R87),DATA!R87,"n/a")</f>
        <v>985101.18</v>
      </c>
      <c r="H177" s="77">
        <f>+IF(ISNUMBER(DATA!S87),DATA!S87,"n/a")</f>
        <v>2.6910506279512102E-2</v>
      </c>
      <c r="I177" s="80">
        <f>+IF(ISNUMBER(DATA!AB87),DATA!AB87,"n/a")</f>
        <v>1899729.35</v>
      </c>
      <c r="J177" s="77">
        <f>+IF(ISNUMBER(DATA!AC87),DATA!AC87,"n/a")</f>
        <v>8.7046408972711199E-3</v>
      </c>
      <c r="K177" s="80">
        <f>+IF(ISNUMBER(DATA!AL87),DATA!AL87,"n/a")</f>
        <v>3755569.7</v>
      </c>
      <c r="L177" s="77">
        <f>+IF(ISNUMBER(DATA!AM87),DATA!AM87,"n/a")</f>
        <v>5.4085451527813499E-3</v>
      </c>
      <c r="R177" s="66"/>
      <c r="S177" s="66"/>
      <c r="T177" s="66"/>
      <c r="U177" s="66"/>
      <c r="V177" s="66"/>
      <c r="W177" s="66"/>
      <c r="X177" s="66"/>
      <c r="Y177" s="66"/>
    </row>
    <row r="178" spans="1:25" x14ac:dyDescent="0.2">
      <c r="A178" s="75" t="s">
        <v>19</v>
      </c>
      <c r="B178" s="75" t="s">
        <v>21</v>
      </c>
      <c r="C178" s="66" t="s">
        <v>9</v>
      </c>
      <c r="D178" s="66" t="s">
        <v>289</v>
      </c>
      <c r="E178" s="80">
        <f>+IF(ISNUMBER(DATA!H88),DATA!H88,"n/a")</f>
        <v>153244.35999999999</v>
      </c>
      <c r="F178" s="77">
        <f>+IF(ISNUMBER(DATA!I88),DATA!I88,"n/a")</f>
        <v>4.3946982844714301E-2</v>
      </c>
      <c r="G178" s="80">
        <f>+IF(ISNUMBER(DATA!R88),DATA!R88,"n/a")</f>
        <v>490879.38</v>
      </c>
      <c r="H178" s="77">
        <f>+IF(ISNUMBER(DATA!S88),DATA!S88,"n/a")</f>
        <v>4.0758197375182E-2</v>
      </c>
      <c r="I178" s="80">
        <f>+IF(ISNUMBER(DATA!AB88),DATA!AB88,"n/a")</f>
        <v>934188.11</v>
      </c>
      <c r="J178" s="77">
        <f>+IF(ISNUMBER(DATA!AC88),DATA!AC88,"n/a")</f>
        <v>3.16465756037215E-2</v>
      </c>
      <c r="K178" s="80">
        <f>+IF(ISNUMBER(DATA!AL88),DATA!AL88,"n/a")</f>
        <v>1863055.39</v>
      </c>
      <c r="L178" s="77">
        <f>+IF(ISNUMBER(DATA!AM88),DATA!AM88,"n/a")</f>
        <v>2.67230540385037E-2</v>
      </c>
      <c r="R178" s="66"/>
      <c r="S178" s="66"/>
      <c r="T178" s="66"/>
      <c r="U178" s="66"/>
      <c r="V178" s="66"/>
      <c r="W178" s="66"/>
      <c r="X178" s="66"/>
      <c r="Y178" s="66"/>
    </row>
    <row r="179" spans="1:25" x14ac:dyDescent="0.2">
      <c r="A179" s="75" t="s">
        <v>19</v>
      </c>
      <c r="B179" s="75" t="s">
        <v>21</v>
      </c>
      <c r="C179" s="66" t="s">
        <v>9</v>
      </c>
      <c r="D179" s="66" t="s">
        <v>290</v>
      </c>
      <c r="E179" s="80">
        <f>+IF(ISNUMBER(DATA!H89),DATA!H89,"n/a")</f>
        <v>152008.67000000001</v>
      </c>
      <c r="F179" s="77">
        <f>+IF(ISNUMBER(DATA!I89),DATA!I89,"n/a")</f>
        <v>1.8055660759802802E-2</v>
      </c>
      <c r="G179" s="80">
        <f>+IF(ISNUMBER(DATA!R89),DATA!R89,"n/a")</f>
        <v>467096.23</v>
      </c>
      <c r="H179" s="77">
        <f>+IF(ISNUMBER(DATA!S89),DATA!S89,"n/a")</f>
        <v>5.8073082449818696E-3</v>
      </c>
      <c r="I179" s="80">
        <f>+IF(ISNUMBER(DATA!AB89),DATA!AB89,"n/a")</f>
        <v>907070.45</v>
      </c>
      <c r="J179" s="77">
        <f>+IF(ISNUMBER(DATA!AC89),DATA!AC89,"n/a")</f>
        <v>9.1714095707900005E-3</v>
      </c>
      <c r="K179" s="80">
        <f>+IF(ISNUMBER(DATA!AL89),DATA!AL89,"n/a")</f>
        <v>1774786.15</v>
      </c>
      <c r="L179" s="77">
        <f>+IF(ISNUMBER(DATA!AM89),DATA!AM89,"n/a")</f>
        <v>3.7489527692593602E-2</v>
      </c>
      <c r="R179" s="66"/>
      <c r="S179" s="66"/>
      <c r="T179" s="66"/>
      <c r="U179" s="66"/>
      <c r="V179" s="66"/>
      <c r="W179" s="66"/>
      <c r="X179" s="66"/>
      <c r="Y179" s="66"/>
    </row>
    <row r="180" spans="1:25" x14ac:dyDescent="0.2">
      <c r="A180" s="75" t="s">
        <v>19</v>
      </c>
      <c r="B180" s="75" t="s">
        <v>21</v>
      </c>
      <c r="C180" s="66" t="s">
        <v>9</v>
      </c>
      <c r="D180" s="66" t="s">
        <v>291</v>
      </c>
      <c r="E180" s="80">
        <f>+IF(ISNUMBER(DATA!H90),DATA!H90,"n/a")</f>
        <v>124136.73</v>
      </c>
      <c r="F180" s="77">
        <f>+IF(ISNUMBER(DATA!I90),DATA!I90,"n/a")</f>
        <v>-4.7054515613586999E-2</v>
      </c>
      <c r="G180" s="80">
        <f>+IF(ISNUMBER(DATA!R90),DATA!R90,"n/a")</f>
        <v>415592.13</v>
      </c>
      <c r="H180" s="77">
        <f>+IF(ISNUMBER(DATA!S90),DATA!S90,"n/a")</f>
        <v>4.2897866545893101E-2</v>
      </c>
      <c r="I180" s="80">
        <f>+IF(ISNUMBER(DATA!AB90),DATA!AB90,"n/a")</f>
        <v>803472.05</v>
      </c>
      <c r="J180" s="77">
        <f>+IF(ISNUMBER(DATA!AC90),DATA!AC90,"n/a")</f>
        <v>7.5001654703852699E-2</v>
      </c>
      <c r="K180" s="80">
        <f>+IF(ISNUMBER(DATA!AL90),DATA!AL90,"n/a")</f>
        <v>1553075.91</v>
      </c>
      <c r="L180" s="77">
        <f>+IF(ISNUMBER(DATA!AM90),DATA!AM90,"n/a")</f>
        <v>8.5743024989066094E-2</v>
      </c>
      <c r="R180" s="66"/>
      <c r="S180" s="66"/>
      <c r="T180" s="66"/>
      <c r="U180" s="66"/>
      <c r="V180" s="66"/>
      <c r="W180" s="66"/>
      <c r="X180" s="66"/>
      <c r="Y180" s="66"/>
    </row>
    <row r="181" spans="1:25" x14ac:dyDescent="0.2">
      <c r="A181" s="75" t="s">
        <v>19</v>
      </c>
      <c r="B181" s="75" t="s">
        <v>21</v>
      </c>
      <c r="C181" s="66" t="s">
        <v>9</v>
      </c>
      <c r="D181" s="66" t="s">
        <v>292</v>
      </c>
      <c r="E181" s="80">
        <f>+IF(ISNUMBER(DATA!H91),DATA!H91,"n/a")</f>
        <v>877431.59</v>
      </c>
      <c r="F181" s="77">
        <f>+IF(ISNUMBER(DATA!I91),DATA!I91,"n/a")</f>
        <v>4.3903123900284301E-2</v>
      </c>
      <c r="G181" s="80">
        <f>+IF(ISNUMBER(DATA!R91),DATA!R91,"n/a")</f>
        <v>2871929.94</v>
      </c>
      <c r="H181" s="77">
        <f>+IF(ISNUMBER(DATA!S91),DATA!S91,"n/a")</f>
        <v>6.4098835229083106E-2</v>
      </c>
      <c r="I181" s="80">
        <f>+IF(ISNUMBER(DATA!AB91),DATA!AB91,"n/a")</f>
        <v>5468016.9299999997</v>
      </c>
      <c r="J181" s="77">
        <f>+IF(ISNUMBER(DATA!AC91),DATA!AC91,"n/a")</f>
        <v>4.1689932765314797E-2</v>
      </c>
      <c r="K181" s="80">
        <f>+IF(ISNUMBER(DATA!AL91),DATA!AL91,"n/a")</f>
        <v>10468988.4</v>
      </c>
      <c r="L181" s="77">
        <f>+IF(ISNUMBER(DATA!AM91),DATA!AM91,"n/a")</f>
        <v>5.4041030454689699E-2</v>
      </c>
      <c r="R181" s="66"/>
      <c r="S181" s="66"/>
      <c r="T181" s="66"/>
      <c r="U181" s="66"/>
      <c r="V181" s="66"/>
      <c r="W181" s="66"/>
      <c r="X181" s="66"/>
      <c r="Y181" s="66"/>
    </row>
    <row r="182" spans="1:25" x14ac:dyDescent="0.2">
      <c r="A182" s="75" t="s">
        <v>19</v>
      </c>
      <c r="B182" s="75" t="s">
        <v>21</v>
      </c>
      <c r="C182" s="66" t="s">
        <v>9</v>
      </c>
      <c r="D182" s="66" t="s">
        <v>293</v>
      </c>
      <c r="E182" s="80">
        <f>+IF(ISNUMBER(DATA!H92),DATA!H92,"n/a")</f>
        <v>78842.7</v>
      </c>
      <c r="F182" s="77">
        <f>+IF(ISNUMBER(DATA!I92),DATA!I92,"n/a")</f>
        <v>9.9860080938224904E-2</v>
      </c>
      <c r="G182" s="80">
        <f>+IF(ISNUMBER(DATA!R92),DATA!R92,"n/a")</f>
        <v>250450.04</v>
      </c>
      <c r="H182" s="77">
        <f>+IF(ISNUMBER(DATA!S92),DATA!S92,"n/a")</f>
        <v>9.7256373198716495E-2</v>
      </c>
      <c r="I182" s="80">
        <f>+IF(ISNUMBER(DATA!AB92),DATA!AB92,"n/a")</f>
        <v>471638.83</v>
      </c>
      <c r="J182" s="77">
        <f>+IF(ISNUMBER(DATA!AC92),DATA!AC92,"n/a")</f>
        <v>8.9927667437849801E-2</v>
      </c>
      <c r="K182" s="80">
        <f>+IF(ISNUMBER(DATA!AL92),DATA!AL92,"n/a")</f>
        <v>934709.17</v>
      </c>
      <c r="L182" s="77">
        <f>+IF(ISNUMBER(DATA!AM92),DATA!AM92,"n/a")</f>
        <v>7.0407292907536903E-2</v>
      </c>
      <c r="R182" s="66"/>
      <c r="S182" s="66"/>
      <c r="T182" s="66"/>
      <c r="U182" s="66"/>
      <c r="V182" s="66"/>
      <c r="W182" s="66"/>
      <c r="X182" s="66"/>
      <c r="Y182" s="66"/>
    </row>
    <row r="183" spans="1:25" x14ac:dyDescent="0.2">
      <c r="A183" s="75" t="s">
        <v>19</v>
      </c>
      <c r="B183" s="75" t="s">
        <v>21</v>
      </c>
      <c r="C183" s="66" t="s">
        <v>9</v>
      </c>
      <c r="D183" s="66" t="s">
        <v>294</v>
      </c>
      <c r="E183" s="80">
        <f>+IF(ISNUMBER(DATA!H93),DATA!H93,"n/a")</f>
        <v>443180.93</v>
      </c>
      <c r="F183" s="77">
        <f>+IF(ISNUMBER(DATA!I93),DATA!I93,"n/a")</f>
        <v>3.6256751420231999E-2</v>
      </c>
      <c r="G183" s="80">
        <f>+IF(ISNUMBER(DATA!R93),DATA!R93,"n/a")</f>
        <v>1379116.79</v>
      </c>
      <c r="H183" s="77">
        <f>+IF(ISNUMBER(DATA!S93),DATA!S93,"n/a")</f>
        <v>1.56620157753493E-2</v>
      </c>
      <c r="I183" s="80">
        <f>+IF(ISNUMBER(DATA!AB93),DATA!AB93,"n/a")</f>
        <v>2704033.98</v>
      </c>
      <c r="J183" s="77">
        <f>+IF(ISNUMBER(DATA!AC93),DATA!AC93,"n/a")</f>
        <v>2.9493020578096302E-2</v>
      </c>
      <c r="K183" s="80">
        <f>+IF(ISNUMBER(DATA!AL93),DATA!AL93,"n/a")</f>
        <v>5212491.87</v>
      </c>
      <c r="L183" s="77">
        <f>+IF(ISNUMBER(DATA!AM93),DATA!AM93,"n/a")</f>
        <v>6.1382402675037202E-2</v>
      </c>
      <c r="R183" s="66"/>
      <c r="S183" s="66"/>
      <c r="T183" s="66"/>
      <c r="U183" s="66"/>
      <c r="V183" s="66"/>
      <c r="W183" s="66"/>
      <c r="X183" s="66"/>
      <c r="Y183" s="66"/>
    </row>
    <row r="184" spans="1:25" x14ac:dyDescent="0.2">
      <c r="A184" s="75" t="s">
        <v>19</v>
      </c>
      <c r="B184" s="75" t="s">
        <v>21</v>
      </c>
      <c r="C184" s="66" t="s">
        <v>9</v>
      </c>
      <c r="D184" s="66" t="s">
        <v>295</v>
      </c>
      <c r="E184" s="80">
        <f>+IF(ISNUMBER(DATA!H94),DATA!H94,"n/a")</f>
        <v>264010.51</v>
      </c>
      <c r="F184" s="77">
        <f>+IF(ISNUMBER(DATA!I94),DATA!I94,"n/a")</f>
        <v>-4.9485351010185898E-2</v>
      </c>
      <c r="G184" s="80">
        <f>+IF(ISNUMBER(DATA!R94),DATA!R94,"n/a")</f>
        <v>894013.4</v>
      </c>
      <c r="H184" s="77">
        <f>+IF(ISNUMBER(DATA!S94),DATA!S94,"n/a")</f>
        <v>-4.6642965613396398E-2</v>
      </c>
      <c r="I184" s="80">
        <f>+IF(ISNUMBER(DATA!AB94),DATA!AB94,"n/a")</f>
        <v>1667751.38</v>
      </c>
      <c r="J184" s="77">
        <f>+IF(ISNUMBER(DATA!AC94),DATA!AC94,"n/a")</f>
        <v>1.5915896962657401E-2</v>
      </c>
      <c r="K184" s="80">
        <f>+IF(ISNUMBER(DATA!AL94),DATA!AL94,"n/a")</f>
        <v>3322213.98</v>
      </c>
      <c r="L184" s="77">
        <f>+IF(ISNUMBER(DATA!AM94),DATA!AM94,"n/a")</f>
        <v>3.40439211217489E-2</v>
      </c>
      <c r="R184" s="66"/>
      <c r="S184" s="66"/>
      <c r="T184" s="66"/>
      <c r="U184" s="66"/>
      <c r="V184" s="66"/>
      <c r="W184" s="66"/>
      <c r="X184" s="66"/>
      <c r="Y184" s="66"/>
    </row>
    <row r="185" spans="1:25" x14ac:dyDescent="0.2">
      <c r="A185" s="75" t="s">
        <v>19</v>
      </c>
      <c r="B185" s="75" t="s">
        <v>21</v>
      </c>
      <c r="C185" s="66" t="s">
        <v>9</v>
      </c>
      <c r="D185" s="66" t="s">
        <v>296</v>
      </c>
      <c r="E185" s="80">
        <f>+IF(ISNUMBER(DATA!H95),DATA!H95,"n/a")</f>
        <v>256220.59</v>
      </c>
      <c r="F185" s="77">
        <f>+IF(ISNUMBER(DATA!I95),DATA!I95,"n/a")</f>
        <v>-7.3985202590840501E-2</v>
      </c>
      <c r="G185" s="80">
        <f>+IF(ISNUMBER(DATA!R95),DATA!R95,"n/a")</f>
        <v>918525.4</v>
      </c>
      <c r="H185" s="77">
        <f>+IF(ISNUMBER(DATA!S95),DATA!S95,"n/a")</f>
        <v>8.3095546759889599E-4</v>
      </c>
      <c r="I185" s="80">
        <f>+IF(ISNUMBER(DATA!AB95),DATA!AB95,"n/a")</f>
        <v>1734569.38</v>
      </c>
      <c r="J185" s="77">
        <f>+IF(ISNUMBER(DATA!AC95),DATA!AC95,"n/a")</f>
        <v>1.8279161551772401E-2</v>
      </c>
      <c r="K185" s="80">
        <f>+IF(ISNUMBER(DATA!AL95),DATA!AL95,"n/a")</f>
        <v>3424602.29</v>
      </c>
      <c r="L185" s="77">
        <f>+IF(ISNUMBER(DATA!AM95),DATA!AM95,"n/a")</f>
        <v>2.6498821862138498E-2</v>
      </c>
      <c r="R185" s="66"/>
      <c r="S185" s="66"/>
      <c r="T185" s="66"/>
      <c r="U185" s="66"/>
      <c r="V185" s="66"/>
      <c r="W185" s="66"/>
      <c r="X185" s="66"/>
      <c r="Y185" s="66"/>
    </row>
    <row r="186" spans="1:25" x14ac:dyDescent="0.2">
      <c r="A186" s="75" t="s">
        <v>19</v>
      </c>
      <c r="B186" s="75" t="s">
        <v>21</v>
      </c>
      <c r="C186" s="66" t="s">
        <v>9</v>
      </c>
      <c r="D186" s="66" t="s">
        <v>297</v>
      </c>
      <c r="E186" s="80">
        <f>+IF(ISNUMBER(DATA!H96),DATA!H96,"n/a")</f>
        <v>109844.06</v>
      </c>
      <c r="F186" s="77">
        <f>+IF(ISNUMBER(DATA!I96),DATA!I96,"n/a")</f>
        <v>4.2415459899947203E-2</v>
      </c>
      <c r="G186" s="80">
        <f>+IF(ISNUMBER(DATA!R96),DATA!R96,"n/a")</f>
        <v>343849.93</v>
      </c>
      <c r="H186" s="77">
        <f>+IF(ISNUMBER(DATA!S96),DATA!S96,"n/a")</f>
        <v>4.6765351326153302E-2</v>
      </c>
      <c r="I186" s="80">
        <f>+IF(ISNUMBER(DATA!AB96),DATA!AB96,"n/a")</f>
        <v>656127.66</v>
      </c>
      <c r="J186" s="77">
        <f>+IF(ISNUMBER(DATA!AC96),DATA!AC96,"n/a")</f>
        <v>5.2754089803695503E-2</v>
      </c>
      <c r="K186" s="80">
        <f>+IF(ISNUMBER(DATA!AL96),DATA!AL96,"n/a")</f>
        <v>1300762.24</v>
      </c>
      <c r="L186" s="77">
        <f>+IF(ISNUMBER(DATA!AM96),DATA!AM96,"n/a")</f>
        <v>4.9706786143035503E-2</v>
      </c>
      <c r="R186" s="66"/>
      <c r="S186" s="66"/>
      <c r="T186" s="66"/>
      <c r="U186" s="66"/>
      <c r="V186" s="66"/>
      <c r="W186" s="66"/>
      <c r="X186" s="66"/>
      <c r="Y186" s="66"/>
    </row>
    <row r="187" spans="1:25" x14ac:dyDescent="0.2">
      <c r="A187" s="75" t="s">
        <v>19</v>
      </c>
      <c r="B187" s="75" t="s">
        <v>21</v>
      </c>
      <c r="C187" s="66" t="s">
        <v>9</v>
      </c>
      <c r="D187" s="66" t="s">
        <v>298</v>
      </c>
      <c r="E187" s="80">
        <f>+IF(ISNUMBER(DATA!H97),DATA!H97,"n/a")</f>
        <v>201095.49</v>
      </c>
      <c r="F187" s="77">
        <f>+IF(ISNUMBER(DATA!I97),DATA!I97,"n/a")</f>
        <v>-8.0418917674978094E-2</v>
      </c>
      <c r="G187" s="80">
        <f>+IF(ISNUMBER(DATA!R97),DATA!R97,"n/a")</f>
        <v>614443.23</v>
      </c>
      <c r="H187" s="77">
        <f>+IF(ISNUMBER(DATA!S97),DATA!S97,"n/a")</f>
        <v>2.5750260404340801E-4</v>
      </c>
      <c r="I187" s="80">
        <f>+IF(ISNUMBER(DATA!AB97),DATA!AB97,"n/a")</f>
        <v>1185832.01</v>
      </c>
      <c r="J187" s="77">
        <f>+IF(ISNUMBER(DATA!AC97),DATA!AC97,"n/a")</f>
        <v>2.4860103198846E-2</v>
      </c>
      <c r="K187" s="80">
        <f>+IF(ISNUMBER(DATA!AL97),DATA!AL97,"n/a")</f>
        <v>2560004.1800000002</v>
      </c>
      <c r="L187" s="77">
        <f>+IF(ISNUMBER(DATA!AM97),DATA!AM97,"n/a")</f>
        <v>6.2947613360146606E-2</v>
      </c>
      <c r="R187" s="66"/>
      <c r="S187" s="66"/>
      <c r="T187" s="66"/>
      <c r="U187" s="66"/>
      <c r="V187" s="66"/>
      <c r="W187" s="66"/>
      <c r="X187" s="66"/>
      <c r="Y187" s="66"/>
    </row>
    <row r="188" spans="1:25" x14ac:dyDescent="0.2">
      <c r="A188" s="75" t="s">
        <v>19</v>
      </c>
      <c r="B188" s="75" t="s">
        <v>21</v>
      </c>
      <c r="C188" s="66" t="s">
        <v>9</v>
      </c>
      <c r="D188" s="66" t="s">
        <v>299</v>
      </c>
      <c r="E188" s="80">
        <f>+IF(ISNUMBER(DATA!H98),DATA!H98,"n/a")</f>
        <v>1217685.71</v>
      </c>
      <c r="F188" s="77">
        <f>+IF(ISNUMBER(DATA!I98),DATA!I98,"n/a")</f>
        <v>-1.3906886111468401E-2</v>
      </c>
      <c r="G188" s="80">
        <f>+IF(ISNUMBER(DATA!R98),DATA!R98,"n/a")</f>
        <v>4863647.74</v>
      </c>
      <c r="H188" s="77">
        <f>+IF(ISNUMBER(DATA!S98),DATA!S98,"n/a")</f>
        <v>0.198008211433614</v>
      </c>
      <c r="I188" s="80">
        <f>+IF(ISNUMBER(DATA!AB98),DATA!AB98,"n/a")</f>
        <v>8572588.6999999993</v>
      </c>
      <c r="J188" s="77">
        <f>+IF(ISNUMBER(DATA!AC98),DATA!AC98,"n/a")</f>
        <v>7.6396170645323197E-2</v>
      </c>
      <c r="K188" s="80">
        <f>+IF(ISNUMBER(DATA!AL98),DATA!AL98,"n/a")</f>
        <v>15984567.84</v>
      </c>
      <c r="L188" s="77">
        <f>+IF(ISNUMBER(DATA!AM98),DATA!AM98,"n/a")</f>
        <v>8.4258766426906107E-2</v>
      </c>
      <c r="R188" s="66"/>
      <c r="S188" s="66"/>
      <c r="T188" s="66"/>
      <c r="U188" s="66"/>
      <c r="V188" s="66"/>
      <c r="W188" s="66"/>
      <c r="X188" s="66"/>
      <c r="Y188" s="66"/>
    </row>
    <row r="189" spans="1:25" x14ac:dyDescent="0.2">
      <c r="A189" s="75" t="s">
        <v>19</v>
      </c>
      <c r="B189" s="75" t="s">
        <v>21</v>
      </c>
      <c r="C189" s="66" t="s">
        <v>9</v>
      </c>
      <c r="D189" s="66" t="s">
        <v>300</v>
      </c>
      <c r="E189" s="80">
        <f>+IF(ISNUMBER(DATA!H99),DATA!H99,"n/a")</f>
        <v>520369.56</v>
      </c>
      <c r="F189" s="77">
        <f>+IF(ISNUMBER(DATA!I99),DATA!I99,"n/a")</f>
        <v>-6.19457358134963E-3</v>
      </c>
      <c r="G189" s="80">
        <f>+IF(ISNUMBER(DATA!R99),DATA!R99,"n/a")</f>
        <v>1723058.72</v>
      </c>
      <c r="H189" s="77">
        <f>+IF(ISNUMBER(DATA!S99),DATA!S99,"n/a")</f>
        <v>3.8854530383364498E-2</v>
      </c>
      <c r="I189" s="80">
        <f>+IF(ISNUMBER(DATA!AB99),DATA!AB99,"n/a")</f>
        <v>3217818.69</v>
      </c>
      <c r="J189" s="77">
        <f>+IF(ISNUMBER(DATA!AC99),DATA!AC99,"n/a")</f>
        <v>4.7740238851086698E-2</v>
      </c>
      <c r="K189" s="80">
        <f>+IF(ISNUMBER(DATA!AL99),DATA!AL99,"n/a")</f>
        <v>6268418.0499999998</v>
      </c>
      <c r="L189" s="77">
        <f>+IF(ISNUMBER(DATA!AM99),DATA!AM99,"n/a")</f>
        <v>4.5986494264747199E-2</v>
      </c>
      <c r="R189" s="66"/>
      <c r="S189" s="66"/>
      <c r="T189" s="66"/>
      <c r="U189" s="66"/>
      <c r="V189" s="66"/>
      <c r="W189" s="66"/>
      <c r="X189" s="66"/>
      <c r="Y189" s="66"/>
    </row>
    <row r="190" spans="1:25" x14ac:dyDescent="0.2">
      <c r="A190" s="75" t="s">
        <v>19</v>
      </c>
      <c r="B190" s="75" t="s">
        <v>21</v>
      </c>
      <c r="C190" s="66" t="s">
        <v>9</v>
      </c>
      <c r="D190" s="66" t="s">
        <v>301</v>
      </c>
      <c r="E190" s="80">
        <f>+IF(ISNUMBER(DATA!H100),DATA!H100,"n/a")</f>
        <v>75218.539999999994</v>
      </c>
      <c r="F190" s="77">
        <f>+IF(ISNUMBER(DATA!I100),DATA!I100,"n/a")</f>
        <v>0.105832682297601</v>
      </c>
      <c r="G190" s="80">
        <f>+IF(ISNUMBER(DATA!R100),DATA!R100,"n/a")</f>
        <v>239122.83</v>
      </c>
      <c r="H190" s="77">
        <f>+IF(ISNUMBER(DATA!S100),DATA!S100,"n/a")</f>
        <v>0.119059669668839</v>
      </c>
      <c r="I190" s="80">
        <f>+IF(ISNUMBER(DATA!AB100),DATA!AB100,"n/a")</f>
        <v>452721.52</v>
      </c>
      <c r="J190" s="77">
        <f>+IF(ISNUMBER(DATA!AC100),DATA!AC100,"n/a")</f>
        <v>9.4874398216515998E-2</v>
      </c>
      <c r="K190" s="80">
        <f>+IF(ISNUMBER(DATA!AL100),DATA!AL100,"n/a")</f>
        <v>882898.61</v>
      </c>
      <c r="L190" s="77">
        <f>+IF(ISNUMBER(DATA!AM100),DATA!AM100,"n/a")</f>
        <v>6.2540940504618003E-2</v>
      </c>
      <c r="R190" s="66"/>
      <c r="S190" s="66"/>
      <c r="T190" s="66"/>
      <c r="U190" s="66"/>
      <c r="V190" s="66"/>
      <c r="W190" s="66"/>
      <c r="X190" s="66"/>
      <c r="Y190" s="66"/>
    </row>
    <row r="191" spans="1:25" x14ac:dyDescent="0.2">
      <c r="A191" s="75" t="s">
        <v>19</v>
      </c>
      <c r="B191" s="75" t="s">
        <v>21</v>
      </c>
      <c r="C191" s="66" t="s">
        <v>9</v>
      </c>
      <c r="D191" s="66" t="s">
        <v>302</v>
      </c>
      <c r="E191" s="80">
        <f>+IF(ISNUMBER(DATA!H101),DATA!H101,"n/a")</f>
        <v>285696.53999999998</v>
      </c>
      <c r="F191" s="77">
        <f>+IF(ISNUMBER(DATA!I101),DATA!I101,"n/a")</f>
        <v>4.1811276475534603E-3</v>
      </c>
      <c r="G191" s="80">
        <f>+IF(ISNUMBER(DATA!R101),DATA!R101,"n/a")</f>
        <v>894914.78</v>
      </c>
      <c r="H191" s="77">
        <f>+IF(ISNUMBER(DATA!S101),DATA!S101,"n/a")</f>
        <v>-2.5365848134517098E-3</v>
      </c>
      <c r="I191" s="80">
        <f>+IF(ISNUMBER(DATA!AB101),DATA!AB101,"n/a")</f>
        <v>1722068.92</v>
      </c>
      <c r="J191" s="77">
        <f>+IF(ISNUMBER(DATA!AC101),DATA!AC101,"n/a")</f>
        <v>2.2377758540343402E-3</v>
      </c>
      <c r="K191" s="80">
        <f>+IF(ISNUMBER(DATA!AL101),DATA!AL101,"n/a")</f>
        <v>3369753.66</v>
      </c>
      <c r="L191" s="77">
        <f>+IF(ISNUMBER(DATA!AM101),DATA!AM101,"n/a")</f>
        <v>3.5258874345561603E-2</v>
      </c>
      <c r="R191" s="66"/>
      <c r="S191" s="66"/>
      <c r="T191" s="66"/>
      <c r="U191" s="66"/>
      <c r="V191" s="66"/>
      <c r="W191" s="66"/>
      <c r="X191" s="66"/>
      <c r="Y191" s="66"/>
    </row>
    <row r="192" spans="1:25" x14ac:dyDescent="0.2">
      <c r="A192" s="75" t="s">
        <v>19</v>
      </c>
      <c r="B192" s="75" t="s">
        <v>21</v>
      </c>
      <c r="C192" s="66" t="s">
        <v>9</v>
      </c>
      <c r="D192" s="66" t="s">
        <v>303</v>
      </c>
      <c r="E192" s="80">
        <f>+IF(ISNUMBER(DATA!H102),DATA!H102,"n/a")</f>
        <v>143103.94</v>
      </c>
      <c r="F192" s="77">
        <f>+IF(ISNUMBER(DATA!I102),DATA!I102,"n/a")</f>
        <v>4.9588808684224397E-2</v>
      </c>
      <c r="G192" s="80">
        <f>+IF(ISNUMBER(DATA!R102),DATA!R102,"n/a")</f>
        <v>458498.3</v>
      </c>
      <c r="H192" s="77">
        <f>+IF(ISNUMBER(DATA!S102),DATA!S102,"n/a")</f>
        <v>1.8405623112513699E-2</v>
      </c>
      <c r="I192" s="80">
        <f>+IF(ISNUMBER(DATA!AB102),DATA!AB102,"n/a")</f>
        <v>870170.47</v>
      </c>
      <c r="J192" s="77">
        <f>+IF(ISNUMBER(DATA!AC102),DATA!AC102,"n/a")</f>
        <v>1.53760952565716E-2</v>
      </c>
      <c r="K192" s="80">
        <f>+IF(ISNUMBER(DATA!AL102),DATA!AL102,"n/a")</f>
        <v>1739061.2</v>
      </c>
      <c r="L192" s="77">
        <f>+IF(ISNUMBER(DATA!AM102),DATA!AM102,"n/a")</f>
        <v>1.6381393333407199E-2</v>
      </c>
      <c r="R192" s="66"/>
      <c r="S192" s="66"/>
      <c r="T192" s="66"/>
      <c r="U192" s="66"/>
      <c r="V192" s="66"/>
      <c r="W192" s="66"/>
      <c r="X192" s="66"/>
      <c r="Y192" s="66"/>
    </row>
    <row r="193" spans="1:25" x14ac:dyDescent="0.2">
      <c r="A193" s="75" t="s">
        <v>19</v>
      </c>
      <c r="B193" s="75" t="s">
        <v>21</v>
      </c>
      <c r="C193" s="66" t="s">
        <v>9</v>
      </c>
      <c r="D193" s="66" t="s">
        <v>304</v>
      </c>
      <c r="E193" s="80">
        <f>+IF(ISNUMBER(DATA!H103),DATA!H103,"n/a")</f>
        <v>539791.26</v>
      </c>
      <c r="F193" s="77">
        <f>+IF(ISNUMBER(DATA!I103),DATA!I103,"n/a")</f>
        <v>0.111246419939616</v>
      </c>
      <c r="G193" s="80">
        <f>+IF(ISNUMBER(DATA!R103),DATA!R103,"n/a")</f>
        <v>1740891.03</v>
      </c>
      <c r="H193" s="77">
        <f>+IF(ISNUMBER(DATA!S103),DATA!S103,"n/a")</f>
        <v>9.3814555827007998E-2</v>
      </c>
      <c r="I193" s="80">
        <f>+IF(ISNUMBER(DATA!AB103),DATA!AB103,"n/a")</f>
        <v>3186023.02</v>
      </c>
      <c r="J193" s="77">
        <f>+IF(ISNUMBER(DATA!AC103),DATA!AC103,"n/a")</f>
        <v>2.7220634261793102E-2</v>
      </c>
      <c r="K193" s="80">
        <f>+IF(ISNUMBER(DATA!AL103),DATA!AL103,"n/a")</f>
        <v>6029277.0199999996</v>
      </c>
      <c r="L193" s="77">
        <f>+IF(ISNUMBER(DATA!AM103),DATA!AM103,"n/a")</f>
        <v>3.4358636554657103E-2</v>
      </c>
      <c r="R193" s="66"/>
      <c r="S193" s="66"/>
      <c r="T193" s="66"/>
      <c r="U193" s="66"/>
      <c r="V193" s="66"/>
      <c r="W193" s="66"/>
      <c r="X193" s="66"/>
      <c r="Y193" s="66"/>
    </row>
    <row r="194" spans="1:25" x14ac:dyDescent="0.2">
      <c r="A194" s="75" t="s">
        <v>19</v>
      </c>
      <c r="B194" s="75" t="s">
        <v>21</v>
      </c>
      <c r="C194" s="66" t="s">
        <v>9</v>
      </c>
      <c r="D194" s="66" t="s">
        <v>305</v>
      </c>
      <c r="E194" s="80">
        <f>+IF(ISNUMBER(DATA!H104),DATA!H104,"n/a")</f>
        <v>365703.66</v>
      </c>
      <c r="F194" s="77">
        <f>+IF(ISNUMBER(DATA!I104),DATA!I104,"n/a")</f>
        <v>8.5771777071760105E-3</v>
      </c>
      <c r="G194" s="80">
        <f>+IF(ISNUMBER(DATA!R104),DATA!R104,"n/a")</f>
        <v>1201789.23</v>
      </c>
      <c r="H194" s="77">
        <f>+IF(ISNUMBER(DATA!S104),DATA!S104,"n/a")</f>
        <v>5.6457096741623101E-2</v>
      </c>
      <c r="I194" s="80">
        <f>+IF(ISNUMBER(DATA!AB104),DATA!AB104,"n/a")</f>
        <v>2284083.14</v>
      </c>
      <c r="J194" s="77">
        <f>+IF(ISNUMBER(DATA!AC104),DATA!AC104,"n/a")</f>
        <v>4.3911603539949197E-2</v>
      </c>
      <c r="K194" s="80">
        <f>+IF(ISNUMBER(DATA!AL104),DATA!AL104,"n/a")</f>
        <v>4303429.03</v>
      </c>
      <c r="L194" s="77">
        <f>+IF(ISNUMBER(DATA!AM104),DATA!AM104,"n/a")</f>
        <v>5.1623308208077999E-2</v>
      </c>
      <c r="R194" s="66"/>
      <c r="S194" s="66"/>
      <c r="T194" s="66"/>
      <c r="U194" s="66"/>
      <c r="V194" s="66"/>
      <c r="W194" s="66"/>
      <c r="X194" s="66"/>
      <c r="Y194" s="66"/>
    </row>
    <row r="195" spans="1:25" x14ac:dyDescent="0.2">
      <c r="A195" s="75" t="s">
        <v>19</v>
      </c>
      <c r="B195" s="75" t="s">
        <v>21</v>
      </c>
      <c r="C195" s="66" t="s">
        <v>9</v>
      </c>
      <c r="D195" s="66" t="s">
        <v>306</v>
      </c>
      <c r="E195" s="80">
        <f>+IF(ISNUMBER(DATA!H105),DATA!H105,"n/a")</f>
        <v>240888.81</v>
      </c>
      <c r="F195" s="77">
        <f>+IF(ISNUMBER(DATA!I105),DATA!I105,"n/a")</f>
        <v>4.5450613834744698E-2</v>
      </c>
      <c r="G195" s="80">
        <f>+IF(ISNUMBER(DATA!R105),DATA!R105,"n/a")</f>
        <v>862856</v>
      </c>
      <c r="H195" s="77">
        <f>+IF(ISNUMBER(DATA!S105),DATA!S105,"n/a")</f>
        <v>4.9857704114595898E-2</v>
      </c>
      <c r="I195" s="80">
        <f>+IF(ISNUMBER(DATA!AB105),DATA!AB105,"n/a")</f>
        <v>1635746.97</v>
      </c>
      <c r="J195" s="77">
        <f>+IF(ISNUMBER(DATA!AC105),DATA!AC105,"n/a")</f>
        <v>-2.1089565680531002E-3</v>
      </c>
      <c r="K195" s="80">
        <f>+IF(ISNUMBER(DATA!AL105),DATA!AL105,"n/a")</f>
        <v>3114152.54</v>
      </c>
      <c r="L195" s="77">
        <f>+IF(ISNUMBER(DATA!AM105),DATA!AM105,"n/a")</f>
        <v>2.6037380361973502E-3</v>
      </c>
      <c r="R195" s="66"/>
      <c r="S195" s="66"/>
      <c r="T195" s="66"/>
      <c r="U195" s="66"/>
      <c r="V195" s="66"/>
      <c r="W195" s="66"/>
      <c r="X195" s="66"/>
      <c r="Y195" s="66"/>
    </row>
    <row r="196" spans="1:25" x14ac:dyDescent="0.2">
      <c r="A196" s="75" t="s">
        <v>19</v>
      </c>
      <c r="B196" s="75" t="s">
        <v>21</v>
      </c>
      <c r="C196" s="66" t="s">
        <v>9</v>
      </c>
      <c r="D196" s="66" t="s">
        <v>307</v>
      </c>
      <c r="E196" s="80">
        <f>+IF(ISNUMBER(DATA!H106),DATA!H106,"n/a")</f>
        <v>292840.46999999997</v>
      </c>
      <c r="F196" s="77">
        <f>+IF(ISNUMBER(DATA!I106),DATA!I106,"n/a")</f>
        <v>3.8886446353134603E-2</v>
      </c>
      <c r="G196" s="80">
        <f>+IF(ISNUMBER(DATA!R106),DATA!R106,"n/a")</f>
        <v>954261.66</v>
      </c>
      <c r="H196" s="77">
        <f>+IF(ISNUMBER(DATA!S106),DATA!S106,"n/a")</f>
        <v>3.4159050884099901E-2</v>
      </c>
      <c r="I196" s="80">
        <f>+IF(ISNUMBER(DATA!AB106),DATA!AB106,"n/a")</f>
        <v>1823703.26</v>
      </c>
      <c r="J196" s="77">
        <f>+IF(ISNUMBER(DATA!AC106),DATA!AC106,"n/a")</f>
        <v>2.4005223545915E-2</v>
      </c>
      <c r="K196" s="80">
        <f>+IF(ISNUMBER(DATA!AL106),DATA!AL106,"n/a")</f>
        <v>3582339.44</v>
      </c>
      <c r="L196" s="77">
        <f>+IF(ISNUMBER(DATA!AM106),DATA!AM106,"n/a")</f>
        <v>6.4363126929846304E-2</v>
      </c>
      <c r="R196" s="66"/>
      <c r="S196" s="66"/>
      <c r="T196" s="66"/>
      <c r="U196" s="66"/>
      <c r="V196" s="66"/>
      <c r="W196" s="66"/>
      <c r="X196" s="66"/>
      <c r="Y196" s="66"/>
    </row>
    <row r="197" spans="1:25" x14ac:dyDescent="0.2">
      <c r="A197" s="75" t="s">
        <v>19</v>
      </c>
      <c r="B197" s="75" t="s">
        <v>21</v>
      </c>
      <c r="C197" s="66" t="s">
        <v>9</v>
      </c>
      <c r="D197" s="66" t="s">
        <v>308</v>
      </c>
      <c r="E197" s="80">
        <f>+IF(ISNUMBER(DATA!H107),DATA!H107,"n/a")</f>
        <v>224365.94</v>
      </c>
      <c r="F197" s="77">
        <f>+IF(ISNUMBER(DATA!I107),DATA!I107,"n/a")</f>
        <v>4.727082455224E-2</v>
      </c>
      <c r="G197" s="80">
        <f>+IF(ISNUMBER(DATA!R107),DATA!R107,"n/a")</f>
        <v>720045.18</v>
      </c>
      <c r="H197" s="77">
        <f>+IF(ISNUMBER(DATA!S107),DATA!S107,"n/a")</f>
        <v>6.6320752199437297E-2</v>
      </c>
      <c r="I197" s="80">
        <f>+IF(ISNUMBER(DATA!AB107),DATA!AB107,"n/a")</f>
        <v>1334628.18</v>
      </c>
      <c r="J197" s="77">
        <f>+IF(ISNUMBER(DATA!AC107),DATA!AC107,"n/a")</f>
        <v>2.2601757012778698E-2</v>
      </c>
      <c r="K197" s="80">
        <f>+IF(ISNUMBER(DATA!AL107),DATA!AL107,"n/a")</f>
        <v>2564493.5099999998</v>
      </c>
      <c r="L197" s="77">
        <f>+IF(ISNUMBER(DATA!AM107),DATA!AM107,"n/a")</f>
        <v>2.1508486211689801E-2</v>
      </c>
      <c r="R197" s="66"/>
      <c r="S197" s="66"/>
      <c r="T197" s="66"/>
      <c r="U197" s="66"/>
      <c r="V197" s="66"/>
      <c r="W197" s="66"/>
      <c r="X197" s="66"/>
      <c r="Y197" s="66"/>
    </row>
    <row r="198" spans="1:25" x14ac:dyDescent="0.2">
      <c r="A198" s="75" t="s">
        <v>19</v>
      </c>
      <c r="B198" s="75" t="s">
        <v>21</v>
      </c>
      <c r="C198" s="66" t="s">
        <v>9</v>
      </c>
      <c r="D198" s="66" t="s">
        <v>309</v>
      </c>
      <c r="E198" s="80">
        <f>+IF(ISNUMBER(DATA!H108),DATA!H108,"n/a")</f>
        <v>198491.32</v>
      </c>
      <c r="F198" s="77">
        <f>+IF(ISNUMBER(DATA!I108),DATA!I108,"n/a")</f>
        <v>4.5222571054546599E-2</v>
      </c>
      <c r="G198" s="80">
        <f>+IF(ISNUMBER(DATA!R108),DATA!R108,"n/a")</f>
        <v>638593.97</v>
      </c>
      <c r="H198" s="77">
        <f>+IF(ISNUMBER(DATA!S108),DATA!S108,"n/a")</f>
        <v>6.2157067102830602E-2</v>
      </c>
      <c r="I198" s="80">
        <f>+IF(ISNUMBER(DATA!AB108),DATA!AB108,"n/a")</f>
        <v>1205138.46</v>
      </c>
      <c r="J198" s="77">
        <f>+IF(ISNUMBER(DATA!AC108),DATA!AC108,"n/a")</f>
        <v>3.4917621048070502E-2</v>
      </c>
      <c r="K198" s="80">
        <f>+IF(ISNUMBER(DATA!AL108),DATA!AL108,"n/a")</f>
        <v>2342086.15</v>
      </c>
      <c r="L198" s="77">
        <f>+IF(ISNUMBER(DATA!AM108),DATA!AM108,"n/a")</f>
        <v>3.5425451543836001E-2</v>
      </c>
      <c r="R198" s="66"/>
      <c r="S198" s="66"/>
      <c r="T198" s="66"/>
      <c r="U198" s="66"/>
      <c r="V198" s="66"/>
      <c r="W198" s="66"/>
      <c r="X198" s="66"/>
      <c r="Y198" s="66"/>
    </row>
    <row r="199" spans="1:25" x14ac:dyDescent="0.2">
      <c r="A199" s="75" t="s">
        <v>19</v>
      </c>
      <c r="B199" s="75" t="s">
        <v>21</v>
      </c>
      <c r="C199" s="66" t="s">
        <v>9</v>
      </c>
      <c r="D199" s="66" t="s">
        <v>310</v>
      </c>
      <c r="E199" s="80">
        <f>+IF(ISNUMBER(DATA!H109),DATA!H109,"n/a")</f>
        <v>140527.93</v>
      </c>
      <c r="F199" s="77">
        <f>+IF(ISNUMBER(DATA!I109),DATA!I109,"n/a")</f>
        <v>3.7913845899319197E-2</v>
      </c>
      <c r="G199" s="80">
        <f>+IF(ISNUMBER(DATA!R109),DATA!R109,"n/a")</f>
        <v>438223.11</v>
      </c>
      <c r="H199" s="77">
        <f>+IF(ISNUMBER(DATA!S109),DATA!S109,"n/a")</f>
        <v>2.9224923412864399E-2</v>
      </c>
      <c r="I199" s="80">
        <f>+IF(ISNUMBER(DATA!AB109),DATA!AB109,"n/a")</f>
        <v>810205.6</v>
      </c>
      <c r="J199" s="77">
        <f>+IF(ISNUMBER(DATA!AC109),DATA!AC109,"n/a")</f>
        <v>-4.3203007929794599E-3</v>
      </c>
      <c r="K199" s="80">
        <f>+IF(ISNUMBER(DATA!AL109),DATA!AL109,"n/a")</f>
        <v>1626879.85</v>
      </c>
      <c r="L199" s="77">
        <f>+IF(ISNUMBER(DATA!AM109),DATA!AM109,"n/a")</f>
        <v>6.0835631608363904E-3</v>
      </c>
      <c r="R199" s="66"/>
      <c r="S199" s="66"/>
      <c r="T199" s="66"/>
      <c r="U199" s="66"/>
      <c r="V199" s="66"/>
      <c r="W199" s="66"/>
      <c r="X199" s="66"/>
      <c r="Y199" s="66"/>
    </row>
    <row r="200" spans="1:25" x14ac:dyDescent="0.2">
      <c r="A200" s="75" t="s">
        <v>19</v>
      </c>
      <c r="B200" s="75" t="s">
        <v>21</v>
      </c>
      <c r="C200" s="66" t="s">
        <v>9</v>
      </c>
      <c r="D200" s="66" t="s">
        <v>311</v>
      </c>
      <c r="E200" s="80">
        <f>+IF(ISNUMBER(DATA!H110),DATA!H110,"n/a")</f>
        <v>291095.96999999997</v>
      </c>
      <c r="F200" s="77">
        <f>+IF(ISNUMBER(DATA!I110),DATA!I110,"n/a")</f>
        <v>-5.07974520455318E-2</v>
      </c>
      <c r="G200" s="80">
        <f>+IF(ISNUMBER(DATA!R110),DATA!R110,"n/a")</f>
        <v>964254.92</v>
      </c>
      <c r="H200" s="77">
        <f>+IF(ISNUMBER(DATA!S110),DATA!S110,"n/a")</f>
        <v>-4.72796650946984E-2</v>
      </c>
      <c r="I200" s="80">
        <f>+IF(ISNUMBER(DATA!AB110),DATA!AB110,"n/a")</f>
        <v>1815481.83</v>
      </c>
      <c r="J200" s="77">
        <f>+IF(ISNUMBER(DATA!AC110),DATA!AC110,"n/a")</f>
        <v>-5.4000455866397297E-2</v>
      </c>
      <c r="K200" s="80">
        <f>+IF(ISNUMBER(DATA!AL110),DATA!AL110,"n/a")</f>
        <v>3542379.78</v>
      </c>
      <c r="L200" s="77">
        <f>+IF(ISNUMBER(DATA!AM110),DATA!AM110,"n/a")</f>
        <v>-3.2010629864992798E-2</v>
      </c>
      <c r="R200" s="66"/>
      <c r="S200" s="66"/>
      <c r="T200" s="66"/>
      <c r="U200" s="66"/>
      <c r="V200" s="66"/>
      <c r="W200" s="66"/>
      <c r="X200" s="66"/>
      <c r="Y200" s="66"/>
    </row>
    <row r="201" spans="1:25" x14ac:dyDescent="0.2">
      <c r="A201" s="75" t="s">
        <v>19</v>
      </c>
      <c r="B201" s="75" t="s">
        <v>21</v>
      </c>
      <c r="C201" s="66" t="s">
        <v>9</v>
      </c>
      <c r="D201" s="66" t="s">
        <v>312</v>
      </c>
      <c r="E201" s="80">
        <f>+IF(ISNUMBER(DATA!H111),DATA!H111,"n/a")</f>
        <v>138259.16</v>
      </c>
      <c r="F201" s="77">
        <f>+IF(ISNUMBER(DATA!I111),DATA!I111,"n/a")</f>
        <v>3.72604274715281E-2</v>
      </c>
      <c r="G201" s="80">
        <f>+IF(ISNUMBER(DATA!R111),DATA!R111,"n/a")</f>
        <v>458969.59999999998</v>
      </c>
      <c r="H201" s="77">
        <f>+IF(ISNUMBER(DATA!S111),DATA!S111,"n/a")</f>
        <v>9.0125426881252302E-2</v>
      </c>
      <c r="I201" s="80">
        <f>+IF(ISNUMBER(DATA!AB111),DATA!AB111,"n/a")</f>
        <v>863702.02</v>
      </c>
      <c r="J201" s="77">
        <f>+IF(ISNUMBER(DATA!AC111),DATA!AC111,"n/a")</f>
        <v>5.3781363632842201E-2</v>
      </c>
      <c r="K201" s="80">
        <f>+IF(ISNUMBER(DATA!AL111),DATA!AL111,"n/a")</f>
        <v>1681961.21</v>
      </c>
      <c r="L201" s="77">
        <f>+IF(ISNUMBER(DATA!AM111),DATA!AM111,"n/a")</f>
        <v>5.4144590383119598E-2</v>
      </c>
      <c r="R201" s="66"/>
      <c r="S201" s="66"/>
      <c r="T201" s="66"/>
      <c r="U201" s="66"/>
      <c r="V201" s="66"/>
      <c r="W201" s="66"/>
      <c r="X201" s="66"/>
      <c r="Y201" s="66"/>
    </row>
    <row r="202" spans="1:25" x14ac:dyDescent="0.2">
      <c r="A202" s="75" t="s">
        <v>19</v>
      </c>
      <c r="B202" s="75" t="s">
        <v>21</v>
      </c>
      <c r="C202" s="66" t="s">
        <v>9</v>
      </c>
      <c r="D202" s="66" t="s">
        <v>313</v>
      </c>
      <c r="E202" s="80">
        <f>+IF(ISNUMBER(DATA!H112),DATA!H112,"n/a")</f>
        <v>214032.54</v>
      </c>
      <c r="F202" s="77">
        <f>+IF(ISNUMBER(DATA!I112),DATA!I112,"n/a")</f>
        <v>3.2184453604840901E-2</v>
      </c>
      <c r="G202" s="80">
        <f>+IF(ISNUMBER(DATA!R112),DATA!R112,"n/a")</f>
        <v>708866.02</v>
      </c>
      <c r="H202" s="77">
        <f>+IF(ISNUMBER(DATA!S112),DATA!S112,"n/a")</f>
        <v>5.6049005406369402E-2</v>
      </c>
      <c r="I202" s="80">
        <f>+IF(ISNUMBER(DATA!AB112),DATA!AB112,"n/a")</f>
        <v>1341961.56</v>
      </c>
      <c r="J202" s="77">
        <f>+IF(ISNUMBER(DATA!AC112),DATA!AC112,"n/a")</f>
        <v>3.9461248069002398E-2</v>
      </c>
      <c r="K202" s="80">
        <f>+IF(ISNUMBER(DATA!AL112),DATA!AL112,"n/a")</f>
        <v>2565147.5</v>
      </c>
      <c r="L202" s="77">
        <f>+IF(ISNUMBER(DATA!AM112),DATA!AM112,"n/a")</f>
        <v>3.9618401820103698E-2</v>
      </c>
      <c r="R202" s="66"/>
      <c r="S202" s="66"/>
      <c r="T202" s="66"/>
      <c r="U202" s="66"/>
      <c r="V202" s="66"/>
      <c r="W202" s="66"/>
      <c r="X202" s="66"/>
      <c r="Y202" s="66"/>
    </row>
    <row r="203" spans="1:25" x14ac:dyDescent="0.2">
      <c r="A203" s="75" t="s">
        <v>19</v>
      </c>
      <c r="B203" s="75" t="s">
        <v>21</v>
      </c>
      <c r="C203" s="66" t="s">
        <v>9</v>
      </c>
      <c r="D203" s="66" t="s">
        <v>314</v>
      </c>
      <c r="E203" s="80">
        <f>+IF(ISNUMBER(DATA!H113),DATA!H113,"n/a")</f>
        <v>485221.38</v>
      </c>
      <c r="F203" s="77">
        <f>+IF(ISNUMBER(DATA!I113),DATA!I113,"n/a")</f>
        <v>-1.50106813446615E-2</v>
      </c>
      <c r="G203" s="80">
        <f>+IF(ISNUMBER(DATA!R113),DATA!R113,"n/a")</f>
        <v>1593406.06</v>
      </c>
      <c r="H203" s="77">
        <f>+IF(ISNUMBER(DATA!S113),DATA!S113,"n/a")</f>
        <v>-1.7723386138113799E-2</v>
      </c>
      <c r="I203" s="80">
        <f>+IF(ISNUMBER(DATA!AB113),DATA!AB113,"n/a")</f>
        <v>3060450.94</v>
      </c>
      <c r="J203" s="77">
        <f>+IF(ISNUMBER(DATA!AC113),DATA!AC113,"n/a")</f>
        <v>-4.4636661100788497E-2</v>
      </c>
      <c r="K203" s="80">
        <f>+IF(ISNUMBER(DATA!AL113),DATA!AL113,"n/a")</f>
        <v>5992319.29</v>
      </c>
      <c r="L203" s="77">
        <f>+IF(ISNUMBER(DATA!AM113),DATA!AM113,"n/a")</f>
        <v>-3.1391471218820098E-2</v>
      </c>
      <c r="R203" s="66"/>
      <c r="S203" s="66"/>
      <c r="T203" s="66"/>
      <c r="U203" s="66"/>
      <c r="V203" s="66"/>
      <c r="W203" s="66"/>
      <c r="X203" s="66"/>
      <c r="Y203" s="66"/>
    </row>
    <row r="204" spans="1:25" x14ac:dyDescent="0.2">
      <c r="A204" s="75" t="s">
        <v>19</v>
      </c>
      <c r="B204" s="75" t="s">
        <v>21</v>
      </c>
      <c r="C204" s="66" t="s">
        <v>9</v>
      </c>
      <c r="D204" s="66" t="s">
        <v>315</v>
      </c>
      <c r="E204" s="80">
        <f>+IF(ISNUMBER(DATA!H114),DATA!H114,"n/a")</f>
        <v>355836.5</v>
      </c>
      <c r="F204" s="77">
        <f>+IF(ISNUMBER(DATA!I114),DATA!I114,"n/a")</f>
        <v>3.7314357849921098E-2</v>
      </c>
      <c r="G204" s="80">
        <f>+IF(ISNUMBER(DATA!R114),DATA!R114,"n/a")</f>
        <v>1164123.29</v>
      </c>
      <c r="H204" s="77">
        <f>+IF(ISNUMBER(DATA!S114),DATA!S114,"n/a")</f>
        <v>3.2936354815953799E-2</v>
      </c>
      <c r="I204" s="80">
        <f>+IF(ISNUMBER(DATA!AB114),DATA!AB114,"n/a")</f>
        <v>2241140.88</v>
      </c>
      <c r="J204" s="77">
        <f>+IF(ISNUMBER(DATA!AC114),DATA!AC114,"n/a")</f>
        <v>3.6711471127388103E-2</v>
      </c>
      <c r="K204" s="80">
        <f>+IF(ISNUMBER(DATA!AL114),DATA!AL114,"n/a")</f>
        <v>4372334.05</v>
      </c>
      <c r="L204" s="77">
        <f>+IF(ISNUMBER(DATA!AM114),DATA!AM114,"n/a")</f>
        <v>6.03269538522423E-2</v>
      </c>
      <c r="R204" s="66"/>
      <c r="S204" s="66"/>
      <c r="T204" s="66"/>
      <c r="U204" s="66"/>
      <c r="V204" s="66"/>
      <c r="W204" s="66"/>
      <c r="X204" s="66"/>
      <c r="Y204" s="66"/>
    </row>
    <row r="205" spans="1:25" x14ac:dyDescent="0.2">
      <c r="A205" s="75" t="s">
        <v>19</v>
      </c>
      <c r="B205" s="75" t="s">
        <v>21</v>
      </c>
      <c r="C205" s="66" t="s">
        <v>9</v>
      </c>
      <c r="D205" s="66" t="s">
        <v>316</v>
      </c>
      <c r="E205" s="80">
        <f>+IF(ISNUMBER(DATA!H115),DATA!H115,"n/a")</f>
        <v>315981.51</v>
      </c>
      <c r="F205" s="77">
        <f>+IF(ISNUMBER(DATA!I115),DATA!I115,"n/a")</f>
        <v>5.58283889018793E-3</v>
      </c>
      <c r="G205" s="80">
        <f>+IF(ISNUMBER(DATA!R115),DATA!R115,"n/a")</f>
        <v>980982.39</v>
      </c>
      <c r="H205" s="77">
        <f>+IF(ISNUMBER(DATA!S115),DATA!S115,"n/a")</f>
        <v>1.84496557126754E-2</v>
      </c>
      <c r="I205" s="80">
        <f>+IF(ISNUMBER(DATA!AB115),DATA!AB115,"n/a")</f>
        <v>1870419.76</v>
      </c>
      <c r="J205" s="77">
        <f>+IF(ISNUMBER(DATA!AC115),DATA!AC115,"n/a")</f>
        <v>2.2801562560048599E-2</v>
      </c>
      <c r="K205" s="80">
        <f>+IF(ISNUMBER(DATA!AL115),DATA!AL115,"n/a")</f>
        <v>3739743.52</v>
      </c>
      <c r="L205" s="77">
        <f>+IF(ISNUMBER(DATA!AM115),DATA!AM115,"n/a")</f>
        <v>3.1952297995148898E-2</v>
      </c>
      <c r="R205" s="66"/>
      <c r="S205" s="66"/>
      <c r="T205" s="66"/>
      <c r="U205" s="66"/>
      <c r="V205" s="66"/>
      <c r="W205" s="66"/>
      <c r="X205" s="66"/>
      <c r="Y205" s="66"/>
    </row>
    <row r="206" spans="1:25" x14ac:dyDescent="0.2">
      <c r="A206" s="75" t="s">
        <v>19</v>
      </c>
      <c r="B206" s="75" t="s">
        <v>21</v>
      </c>
      <c r="C206" s="66" t="s">
        <v>9</v>
      </c>
      <c r="D206" s="66" t="s">
        <v>317</v>
      </c>
      <c r="E206" s="80">
        <f>+IF(ISNUMBER(DATA!H116),DATA!H116,"n/a")</f>
        <v>218094.16</v>
      </c>
      <c r="F206" s="77">
        <f>+IF(ISNUMBER(DATA!I116),DATA!I116,"n/a")</f>
        <v>6.4165896048750296E-2</v>
      </c>
      <c r="G206" s="80">
        <f>+IF(ISNUMBER(DATA!R116),DATA!R116,"n/a")</f>
        <v>739841.69</v>
      </c>
      <c r="H206" s="77">
        <f>+IF(ISNUMBER(DATA!S116),DATA!S116,"n/a")</f>
        <v>2.8753786189481999E-2</v>
      </c>
      <c r="I206" s="80">
        <f>+IF(ISNUMBER(DATA!AB116),DATA!AB116,"n/a")</f>
        <v>1425923.11</v>
      </c>
      <c r="J206" s="77">
        <f>+IF(ISNUMBER(DATA!AC116),DATA!AC116,"n/a")</f>
        <v>6.44222881383478E-2</v>
      </c>
      <c r="K206" s="80">
        <f>+IF(ISNUMBER(DATA!AL116),DATA!AL116,"n/a")</f>
        <v>2674078.65</v>
      </c>
      <c r="L206" s="77">
        <f>+IF(ISNUMBER(DATA!AM116),DATA!AM116,"n/a")</f>
        <v>4.8079421357712301E-2</v>
      </c>
      <c r="R206" s="66"/>
      <c r="S206" s="66"/>
      <c r="T206" s="66"/>
      <c r="U206" s="66"/>
      <c r="V206" s="66"/>
      <c r="W206" s="66"/>
      <c r="X206" s="66"/>
      <c r="Y206" s="66"/>
    </row>
    <row r="207" spans="1:25" x14ac:dyDescent="0.2">
      <c r="A207" s="75" t="s">
        <v>19</v>
      </c>
      <c r="B207" s="75" t="s">
        <v>21</v>
      </c>
      <c r="C207" s="66" t="s">
        <v>9</v>
      </c>
      <c r="D207" s="66" t="s">
        <v>318</v>
      </c>
      <c r="E207" s="80">
        <f>+IF(ISNUMBER(DATA!H117),DATA!H117,"n/a")</f>
        <v>379925.44</v>
      </c>
      <c r="F207" s="77">
        <f>+IF(ISNUMBER(DATA!I117),DATA!I117,"n/a")</f>
        <v>6.75527569097096E-3</v>
      </c>
      <c r="G207" s="80">
        <f>+IF(ISNUMBER(DATA!R117),DATA!R117,"n/a")</f>
        <v>1191774.79</v>
      </c>
      <c r="H207" s="77">
        <f>+IF(ISNUMBER(DATA!S117),DATA!S117,"n/a")</f>
        <v>1.2656554360214499E-2</v>
      </c>
      <c r="I207" s="80">
        <f>+IF(ISNUMBER(DATA!AB117),DATA!AB117,"n/a")</f>
        <v>2271705.37</v>
      </c>
      <c r="J207" s="77">
        <f>+IF(ISNUMBER(DATA!AC117),DATA!AC117,"n/a")</f>
        <v>8.65166399913566E-3</v>
      </c>
      <c r="K207" s="80">
        <f>+IF(ISNUMBER(DATA!AL117),DATA!AL117,"n/a")</f>
        <v>4360249.9400000004</v>
      </c>
      <c r="L207" s="77">
        <f>+IF(ISNUMBER(DATA!AM117),DATA!AM117,"n/a")</f>
        <v>3.1788365284705501E-2</v>
      </c>
      <c r="R207" s="66"/>
      <c r="S207" s="66"/>
      <c r="T207" s="66"/>
      <c r="U207" s="66"/>
      <c r="V207" s="66"/>
      <c r="W207" s="66"/>
      <c r="X207" s="66"/>
      <c r="Y207" s="66"/>
    </row>
    <row r="208" spans="1:25" x14ac:dyDescent="0.2">
      <c r="A208" s="75" t="s">
        <v>19</v>
      </c>
      <c r="B208" s="75" t="s">
        <v>21</v>
      </c>
      <c r="C208" s="66" t="s">
        <v>9</v>
      </c>
      <c r="D208" s="66" t="s">
        <v>344</v>
      </c>
      <c r="E208" s="80">
        <f>+IF(ISNUMBER(DATA!H118),DATA!H118,"n/a")</f>
        <v>126602.9</v>
      </c>
      <c r="F208" s="77">
        <f>+IF(ISNUMBER(DATA!I118),DATA!I118,"n/a")</f>
        <v>4.3714390554419703E-2</v>
      </c>
      <c r="G208" s="80">
        <f>+IF(ISNUMBER(DATA!R118),DATA!R118,"n/a")</f>
        <v>406480.36</v>
      </c>
      <c r="H208" s="77">
        <f>+IF(ISNUMBER(DATA!S118),DATA!S118,"n/a")</f>
        <v>2.62000133450314E-2</v>
      </c>
      <c r="I208" s="80">
        <f>+IF(ISNUMBER(DATA!AB118),DATA!AB118,"n/a")</f>
        <v>772704.54</v>
      </c>
      <c r="J208" s="77">
        <f>+IF(ISNUMBER(DATA!AC118),DATA!AC118,"n/a")</f>
        <v>8.8258754966308306E-3</v>
      </c>
      <c r="K208" s="80">
        <f>+IF(ISNUMBER(DATA!AL118),DATA!AL118,"n/a")</f>
        <v>1568616.05</v>
      </c>
      <c r="L208" s="77">
        <f>+IF(ISNUMBER(DATA!AM118),DATA!AM118,"n/a")</f>
        <v>-1.55194514480908E-3</v>
      </c>
      <c r="R208" s="66"/>
      <c r="S208" s="66"/>
      <c r="T208" s="66"/>
      <c r="U208" s="66"/>
      <c r="V208" s="66"/>
      <c r="W208" s="66"/>
      <c r="X208" s="66"/>
      <c r="Y208" s="66"/>
    </row>
    <row r="209" spans="1:25" x14ac:dyDescent="0.2">
      <c r="A209" s="75" t="s">
        <v>19</v>
      </c>
      <c r="B209" s="75" t="s">
        <v>21</v>
      </c>
      <c r="C209" s="66" t="s">
        <v>9</v>
      </c>
      <c r="D209" s="66" t="s">
        <v>345</v>
      </c>
      <c r="E209" s="80">
        <f>+IF(ISNUMBER(DATA!H119),DATA!H119,"n/a")</f>
        <v>337489.88</v>
      </c>
      <c r="F209" s="77">
        <f>+IF(ISNUMBER(DATA!I119),DATA!I119,"n/a")</f>
        <v>6.5468065606868403E-3</v>
      </c>
      <c r="G209" s="80">
        <f>+IF(ISNUMBER(DATA!R119),DATA!R119,"n/a")</f>
        <v>1074895.1000000001</v>
      </c>
      <c r="H209" s="77">
        <f>+IF(ISNUMBER(DATA!S119),DATA!S119,"n/a")</f>
        <v>3.48081433466403E-2</v>
      </c>
      <c r="I209" s="80">
        <f>+IF(ISNUMBER(DATA!AB119),DATA!AB119,"n/a")</f>
        <v>2059517.6</v>
      </c>
      <c r="J209" s="77">
        <f>+IF(ISNUMBER(DATA!AC119),DATA!AC119,"n/a")</f>
        <v>2.5882456971622302E-2</v>
      </c>
      <c r="K209" s="80">
        <f>+IF(ISNUMBER(DATA!AL119),DATA!AL119,"n/a")</f>
        <v>4119882.41</v>
      </c>
      <c r="L209" s="77">
        <f>+IF(ISNUMBER(DATA!AM119),DATA!AM119,"n/a")</f>
        <v>5.9971925996637802E-2</v>
      </c>
      <c r="R209" s="66"/>
      <c r="S209" s="66"/>
      <c r="T209" s="66"/>
      <c r="U209" s="66"/>
      <c r="V209" s="66"/>
      <c r="W209" s="66"/>
      <c r="X209" s="66"/>
      <c r="Y209" s="66"/>
    </row>
    <row r="210" spans="1:25" x14ac:dyDescent="0.2">
      <c r="A210" s="75"/>
      <c r="B210" s="75"/>
      <c r="E210" s="80"/>
      <c r="F210" s="77"/>
      <c r="G210" s="80"/>
      <c r="H210" s="77"/>
      <c r="I210" s="80"/>
      <c r="J210" s="82"/>
      <c r="K210" s="80"/>
      <c r="L210" s="77"/>
      <c r="R210" s="66"/>
      <c r="S210" s="66"/>
      <c r="T210" s="66"/>
      <c r="U210" s="66"/>
      <c r="V210" s="66"/>
      <c r="W210" s="66"/>
      <c r="X210" s="66"/>
      <c r="Y210" s="66"/>
    </row>
    <row r="211" spans="1:25" x14ac:dyDescent="0.2">
      <c r="A211" s="75" t="s">
        <v>19</v>
      </c>
      <c r="B211" s="75" t="s">
        <v>21</v>
      </c>
      <c r="C211" s="66" t="s">
        <v>25</v>
      </c>
      <c r="D211" s="66" t="s">
        <v>271</v>
      </c>
      <c r="E211" s="80">
        <f>+IF(ISNUMBER(DATA!J70),DATA!J70,"n/a")</f>
        <v>224185.46</v>
      </c>
      <c r="F211" s="77">
        <f>+IF(ISNUMBER(DATA!K70),DATA!K70,"n/a")</f>
        <v>3.02205717864969E-3</v>
      </c>
      <c r="G211" s="80">
        <f>+IF(ISNUMBER(DATA!T70),DATA!T70,"n/a")</f>
        <v>743741.34</v>
      </c>
      <c r="H211" s="77">
        <f>+IF(ISNUMBER(DATA!U70),DATA!U70,"n/a")</f>
        <v>7.4302547082191694E-2</v>
      </c>
      <c r="I211" s="80">
        <f>+IF(ISNUMBER(DATA!AD70),DATA!AD70,"n/a")</f>
        <v>1379898.65</v>
      </c>
      <c r="J211" s="77">
        <f>+IF(ISNUMBER(DATA!AE70),DATA!AE70,"n/a")</f>
        <v>7.0372985363544499E-2</v>
      </c>
      <c r="K211" s="80">
        <f>+IF(ISNUMBER(DATA!AN70),DATA!AN70,"n/a")</f>
        <v>2643747.7799999998</v>
      </c>
      <c r="L211" s="77">
        <f>+IF(ISNUMBER(DATA!AO70),DATA!AO70,"n/a")</f>
        <v>6.1305445774273402E-2</v>
      </c>
      <c r="R211" s="66"/>
      <c r="S211" s="66"/>
      <c r="T211" s="66"/>
      <c r="U211" s="66"/>
      <c r="V211" s="66"/>
      <c r="W211" s="66"/>
      <c r="X211" s="66"/>
      <c r="Y211" s="66"/>
    </row>
    <row r="212" spans="1:25" x14ac:dyDescent="0.2">
      <c r="A212" s="75" t="s">
        <v>19</v>
      </c>
      <c r="B212" s="75" t="s">
        <v>21</v>
      </c>
      <c r="C212" s="66" t="s">
        <v>25</v>
      </c>
      <c r="D212" s="66" t="s">
        <v>272</v>
      </c>
      <c r="E212" s="80">
        <f>+IF(ISNUMBER(DATA!J71),DATA!J71,"n/a")</f>
        <v>586895.15</v>
      </c>
      <c r="F212" s="77">
        <f>+IF(ISNUMBER(DATA!K71),DATA!K71,"n/a")</f>
        <v>3.7839931858852802E-2</v>
      </c>
      <c r="G212" s="80">
        <f>+IF(ISNUMBER(DATA!T71),DATA!T71,"n/a")</f>
        <v>1823313.18</v>
      </c>
      <c r="H212" s="77">
        <f>+IF(ISNUMBER(DATA!U71),DATA!U71,"n/a")</f>
        <v>1.14090588103239E-2</v>
      </c>
      <c r="I212" s="80">
        <f>+IF(ISNUMBER(DATA!AD71),DATA!AD71,"n/a")</f>
        <v>3515731.45</v>
      </c>
      <c r="J212" s="77">
        <f>+IF(ISNUMBER(DATA!AE71),DATA!AE71,"n/a")</f>
        <v>3.1702315405010301E-3</v>
      </c>
      <c r="K212" s="80">
        <f>+IF(ISNUMBER(DATA!AN71),DATA!AN71,"n/a")</f>
        <v>6931121.2699999996</v>
      </c>
      <c r="L212" s="77">
        <f>+IF(ISNUMBER(DATA!AO71),DATA!AO71,"n/a")</f>
        <v>1.67231499963021E-2</v>
      </c>
      <c r="R212" s="66"/>
      <c r="S212" s="66"/>
      <c r="T212" s="66"/>
      <c r="U212" s="66"/>
      <c r="V212" s="66"/>
      <c r="W212" s="66"/>
      <c r="X212" s="66"/>
      <c r="Y212" s="66"/>
    </row>
    <row r="213" spans="1:25" x14ac:dyDescent="0.2">
      <c r="A213" s="75" t="s">
        <v>19</v>
      </c>
      <c r="B213" s="75" t="s">
        <v>21</v>
      </c>
      <c r="C213" s="66" t="s">
        <v>25</v>
      </c>
      <c r="D213" s="66" t="s">
        <v>273</v>
      </c>
      <c r="E213" s="80">
        <f>+IF(ISNUMBER(DATA!J72),DATA!J72,"n/a")</f>
        <v>1078737.68</v>
      </c>
      <c r="F213" s="77">
        <f>+IF(ISNUMBER(DATA!K72),DATA!K72,"n/a")</f>
        <v>2.63815760447733E-2</v>
      </c>
      <c r="G213" s="80">
        <f>+IF(ISNUMBER(DATA!T72),DATA!T72,"n/a")</f>
        <v>3493958.47</v>
      </c>
      <c r="H213" s="77">
        <f>+IF(ISNUMBER(DATA!U72),DATA!U72,"n/a")</f>
        <v>3.0723048009479201E-2</v>
      </c>
      <c r="I213" s="80">
        <f>+IF(ISNUMBER(DATA!AD72),DATA!AD72,"n/a")</f>
        <v>6655420.4400000004</v>
      </c>
      <c r="J213" s="77">
        <f>+IF(ISNUMBER(DATA!AE72),DATA!AE72,"n/a")</f>
        <v>-6.0117643882933898E-3</v>
      </c>
      <c r="K213" s="80">
        <f>+IF(ISNUMBER(DATA!AN72),DATA!AN72,"n/a")</f>
        <v>12661869.960000001</v>
      </c>
      <c r="L213" s="77">
        <f>+IF(ISNUMBER(DATA!AO72),DATA!AO72,"n/a")</f>
        <v>-2.2087150953559202E-3</v>
      </c>
      <c r="R213" s="66"/>
      <c r="S213" s="66"/>
      <c r="T213" s="66"/>
      <c r="U213" s="66"/>
      <c r="V213" s="66"/>
      <c r="W213" s="66"/>
      <c r="X213" s="66"/>
      <c r="Y213" s="66"/>
    </row>
    <row r="214" spans="1:25" x14ac:dyDescent="0.2">
      <c r="A214" s="75" t="s">
        <v>19</v>
      </c>
      <c r="B214" s="75" t="s">
        <v>21</v>
      </c>
      <c r="C214" s="66" t="s">
        <v>25</v>
      </c>
      <c r="D214" s="66" t="s">
        <v>274</v>
      </c>
      <c r="E214" s="80">
        <f>+IF(ISNUMBER(DATA!J73),DATA!J73,"n/a")</f>
        <v>370033.7</v>
      </c>
      <c r="F214" s="77">
        <f>+IF(ISNUMBER(DATA!K73),DATA!K73,"n/a")</f>
        <v>1.44712939269244E-2</v>
      </c>
      <c r="G214" s="80">
        <f>+IF(ISNUMBER(DATA!T73),DATA!T73,"n/a")</f>
        <v>1122772.76</v>
      </c>
      <c r="H214" s="77">
        <f>+IF(ISNUMBER(DATA!U73),DATA!U73,"n/a")</f>
        <v>9.0076426993888296E-3</v>
      </c>
      <c r="I214" s="80">
        <f>+IF(ISNUMBER(DATA!AD73),DATA!AD73,"n/a")</f>
        <v>2123531.4</v>
      </c>
      <c r="J214" s="77">
        <f>+IF(ISNUMBER(DATA!AE73),DATA!AE73,"n/a")</f>
        <v>3.4240186530625398E-3</v>
      </c>
      <c r="K214" s="80">
        <f>+IF(ISNUMBER(DATA!AN73),DATA!AN73,"n/a")</f>
        <v>4278125.46</v>
      </c>
      <c r="L214" s="77">
        <f>+IF(ISNUMBER(DATA!AO73),DATA!AO73,"n/a")</f>
        <v>2.0644070505017102E-2</v>
      </c>
      <c r="R214" s="66"/>
      <c r="S214" s="66"/>
      <c r="T214" s="66"/>
      <c r="U214" s="66"/>
      <c r="V214" s="66"/>
      <c r="W214" s="66"/>
      <c r="X214" s="66"/>
      <c r="Y214" s="66"/>
    </row>
    <row r="215" spans="1:25" x14ac:dyDescent="0.2">
      <c r="A215" s="75" t="s">
        <v>19</v>
      </c>
      <c r="B215" s="75" t="s">
        <v>21</v>
      </c>
      <c r="C215" s="66" t="s">
        <v>25</v>
      </c>
      <c r="D215" s="66" t="s">
        <v>275</v>
      </c>
      <c r="E215" s="80">
        <f>+IF(ISNUMBER(DATA!J74),DATA!J74,"n/a")</f>
        <v>997123.47</v>
      </c>
      <c r="F215" s="77">
        <f>+IF(ISNUMBER(DATA!K74),DATA!K74,"n/a")</f>
        <v>6.2622738642893902E-2</v>
      </c>
      <c r="G215" s="80">
        <f>+IF(ISNUMBER(DATA!T74),DATA!T74,"n/a")</f>
        <v>3354221.57</v>
      </c>
      <c r="H215" s="77">
        <f>+IF(ISNUMBER(DATA!U74),DATA!U74,"n/a")</f>
        <v>8.2548619996762204E-2</v>
      </c>
      <c r="I215" s="80">
        <f>+IF(ISNUMBER(DATA!AD74),DATA!AD74,"n/a")</f>
        <v>6417218.0199999996</v>
      </c>
      <c r="J215" s="77">
        <f>+IF(ISNUMBER(DATA!AE74),DATA!AE74,"n/a")</f>
        <v>5.82887538363503E-2</v>
      </c>
      <c r="K215" s="80">
        <f>+IF(ISNUMBER(DATA!AN74),DATA!AN74,"n/a")</f>
        <v>11937437.369999999</v>
      </c>
      <c r="L215" s="77">
        <f>+IF(ISNUMBER(DATA!AO74),DATA!AO74,"n/a")</f>
        <v>4.5022450627262102E-2</v>
      </c>
      <c r="R215" s="66"/>
      <c r="S215" s="66"/>
      <c r="T215" s="66"/>
      <c r="U215" s="66"/>
      <c r="V215" s="66"/>
      <c r="W215" s="66"/>
      <c r="X215" s="66"/>
      <c r="Y215" s="66"/>
    </row>
    <row r="216" spans="1:25" x14ac:dyDescent="0.2">
      <c r="A216" s="75" t="s">
        <v>19</v>
      </c>
      <c r="B216" s="75" t="s">
        <v>21</v>
      </c>
      <c r="C216" s="66" t="s">
        <v>25</v>
      </c>
      <c r="D216" s="66" t="s">
        <v>276</v>
      </c>
      <c r="E216" s="80">
        <f>+IF(ISNUMBER(DATA!J75),DATA!J75,"n/a")</f>
        <v>431362.32</v>
      </c>
      <c r="F216" s="77">
        <f>+IF(ISNUMBER(DATA!K75),DATA!K75,"n/a")</f>
        <v>7.1028768051415503E-2</v>
      </c>
      <c r="G216" s="80">
        <f>+IF(ISNUMBER(DATA!T75),DATA!T75,"n/a")</f>
        <v>1394788.6</v>
      </c>
      <c r="H216" s="77">
        <f>+IF(ISNUMBER(DATA!U75),DATA!U75,"n/a")</f>
        <v>2.9722730344980901E-2</v>
      </c>
      <c r="I216" s="80">
        <f>+IF(ISNUMBER(DATA!AD75),DATA!AD75,"n/a")</f>
        <v>2564267.21</v>
      </c>
      <c r="J216" s="77">
        <f>+IF(ISNUMBER(DATA!AE75),DATA!AE75,"n/a")</f>
        <v>1.68801851997828E-4</v>
      </c>
      <c r="K216" s="80">
        <f>+IF(ISNUMBER(DATA!AN75),DATA!AN75,"n/a")</f>
        <v>5056566.21</v>
      </c>
      <c r="L216" s="77">
        <f>+IF(ISNUMBER(DATA!AO75),DATA!AO75,"n/a")</f>
        <v>1.83673196682443E-2</v>
      </c>
      <c r="R216" s="66"/>
      <c r="S216" s="66"/>
      <c r="T216" s="66"/>
      <c r="U216" s="66"/>
      <c r="V216" s="66"/>
      <c r="W216" s="66"/>
      <c r="X216" s="66"/>
      <c r="Y216" s="66"/>
    </row>
    <row r="217" spans="1:25" x14ac:dyDescent="0.2">
      <c r="A217" s="75" t="s">
        <v>19</v>
      </c>
      <c r="B217" s="75" t="s">
        <v>21</v>
      </c>
      <c r="C217" s="66" t="s">
        <v>25</v>
      </c>
      <c r="D217" s="66" t="s">
        <v>277</v>
      </c>
      <c r="E217" s="80">
        <f>+IF(ISNUMBER(DATA!J76),DATA!J76,"n/a")</f>
        <v>283049.81</v>
      </c>
      <c r="F217" s="77">
        <f>+IF(ISNUMBER(DATA!K76),DATA!K76,"n/a")</f>
        <v>2.30565770365369E-2</v>
      </c>
      <c r="G217" s="80">
        <f>+IF(ISNUMBER(DATA!T76),DATA!T76,"n/a")</f>
        <v>910348.63</v>
      </c>
      <c r="H217" s="77">
        <f>+IF(ISNUMBER(DATA!U76),DATA!U76,"n/a")</f>
        <v>6.6591858084663794E-2</v>
      </c>
      <c r="I217" s="80">
        <f>+IF(ISNUMBER(DATA!AD76),DATA!AD76,"n/a")</f>
        <v>1690969.42</v>
      </c>
      <c r="J217" s="77">
        <f>+IF(ISNUMBER(DATA!AE76),DATA!AE76,"n/a")</f>
        <v>2.6351695182188301E-2</v>
      </c>
      <c r="K217" s="80">
        <f>+IF(ISNUMBER(DATA!AN76),DATA!AN76,"n/a")</f>
        <v>3274424.65</v>
      </c>
      <c r="L217" s="77">
        <f>+IF(ISNUMBER(DATA!AO76),DATA!AO76,"n/a")</f>
        <v>2.1873581745236102E-2</v>
      </c>
      <c r="R217" s="66"/>
      <c r="S217" s="66"/>
      <c r="T217" s="66"/>
      <c r="U217" s="66"/>
      <c r="V217" s="66"/>
      <c r="W217" s="66"/>
      <c r="X217" s="66"/>
      <c r="Y217" s="66"/>
    </row>
    <row r="218" spans="1:25" x14ac:dyDescent="0.2">
      <c r="A218" s="75" t="s">
        <v>19</v>
      </c>
      <c r="B218" s="75" t="s">
        <v>21</v>
      </c>
      <c r="C218" s="66" t="s">
        <v>25</v>
      </c>
      <c r="D218" s="66" t="s">
        <v>278</v>
      </c>
      <c r="E218" s="80">
        <f>+IF(ISNUMBER(DATA!J77),DATA!J77,"n/a")</f>
        <v>970006.7</v>
      </c>
      <c r="F218" s="77">
        <f>+IF(ISNUMBER(DATA!K77),DATA!K77,"n/a")</f>
        <v>0.159609206267566</v>
      </c>
      <c r="G218" s="80">
        <f>+IF(ISNUMBER(DATA!T77),DATA!T77,"n/a")</f>
        <v>3164402.27</v>
      </c>
      <c r="H218" s="77">
        <f>+IF(ISNUMBER(DATA!U77),DATA!U77,"n/a")</f>
        <v>0.13596779094945199</v>
      </c>
      <c r="I218" s="80">
        <f>+IF(ISNUMBER(DATA!AD77),DATA!AD77,"n/a")</f>
        <v>5830257.9500000002</v>
      </c>
      <c r="J218" s="77">
        <f>+IF(ISNUMBER(DATA!AE77),DATA!AE77,"n/a")</f>
        <v>9.5729201926646398E-2</v>
      </c>
      <c r="K218" s="80">
        <f>+IF(ISNUMBER(DATA!AN77),DATA!AN77,"n/a")</f>
        <v>10958228.43</v>
      </c>
      <c r="L218" s="77">
        <f>+IF(ISNUMBER(DATA!AO77),DATA!AO77,"n/a")</f>
        <v>8.1352609513767396E-2</v>
      </c>
      <c r="R218" s="66"/>
      <c r="S218" s="66"/>
      <c r="T218" s="66"/>
      <c r="U218" s="66"/>
      <c r="V218" s="66"/>
      <c r="W218" s="66"/>
      <c r="X218" s="66"/>
      <c r="Y218" s="66"/>
    </row>
    <row r="219" spans="1:25" x14ac:dyDescent="0.2">
      <c r="A219" s="75" t="s">
        <v>19</v>
      </c>
      <c r="B219" s="75" t="s">
        <v>21</v>
      </c>
      <c r="C219" s="66" t="s">
        <v>25</v>
      </c>
      <c r="D219" s="66" t="s">
        <v>279</v>
      </c>
      <c r="E219" s="80">
        <f>+IF(ISNUMBER(DATA!J78),DATA!J78,"n/a")</f>
        <v>367583.45</v>
      </c>
      <c r="F219" s="77">
        <f>+IF(ISNUMBER(DATA!K78),DATA!K78,"n/a")</f>
        <v>5.5221213289760401E-2</v>
      </c>
      <c r="G219" s="80">
        <f>+IF(ISNUMBER(DATA!T78),DATA!T78,"n/a")</f>
        <v>1183972.05</v>
      </c>
      <c r="H219" s="77">
        <f>+IF(ISNUMBER(DATA!U78),DATA!U78,"n/a")</f>
        <v>5.87161472438519E-2</v>
      </c>
      <c r="I219" s="80">
        <f>+IF(ISNUMBER(DATA!AD78),DATA!AD78,"n/a")</f>
        <v>2280098.42</v>
      </c>
      <c r="J219" s="77">
        <f>+IF(ISNUMBER(DATA!AE78),DATA!AE78,"n/a")</f>
        <v>4.2271953117925198E-2</v>
      </c>
      <c r="K219" s="80">
        <f>+IF(ISNUMBER(DATA!AN78),DATA!AN78,"n/a")</f>
        <v>4508154.3499999996</v>
      </c>
      <c r="L219" s="77">
        <f>+IF(ISNUMBER(DATA!AO78),DATA!AO78,"n/a")</f>
        <v>1.6678811630933401E-2</v>
      </c>
      <c r="R219" s="66"/>
      <c r="S219" s="66"/>
      <c r="T219" s="66"/>
      <c r="U219" s="66"/>
      <c r="V219" s="66"/>
      <c r="W219" s="66"/>
      <c r="X219" s="66"/>
      <c r="Y219" s="66"/>
    </row>
    <row r="220" spans="1:25" x14ac:dyDescent="0.2">
      <c r="A220" s="75" t="s">
        <v>19</v>
      </c>
      <c r="B220" s="75" t="s">
        <v>21</v>
      </c>
      <c r="C220" s="66" t="s">
        <v>25</v>
      </c>
      <c r="D220" s="66" t="s">
        <v>280</v>
      </c>
      <c r="E220" s="80">
        <f>+IF(ISNUMBER(DATA!J79),DATA!J79,"n/a")</f>
        <v>236125.6</v>
      </c>
      <c r="F220" s="77">
        <f>+IF(ISNUMBER(DATA!K79),DATA!K79,"n/a")</f>
        <v>5.5544027238577001E-2</v>
      </c>
      <c r="G220" s="80">
        <f>+IF(ISNUMBER(DATA!T79),DATA!T79,"n/a")</f>
        <v>883367.52</v>
      </c>
      <c r="H220" s="77">
        <f>+IF(ISNUMBER(DATA!U79),DATA!U79,"n/a")</f>
        <v>4.4375878763955399E-2</v>
      </c>
      <c r="I220" s="80">
        <f>+IF(ISNUMBER(DATA!AD79),DATA!AD79,"n/a")</f>
        <v>1705691.57</v>
      </c>
      <c r="J220" s="77">
        <f>+IF(ISNUMBER(DATA!AE79),DATA!AE79,"n/a")</f>
        <v>-3.4259776843208398E-2</v>
      </c>
      <c r="K220" s="80">
        <f>+IF(ISNUMBER(DATA!AN79),DATA!AN79,"n/a")</f>
        <v>3243824.95</v>
      </c>
      <c r="L220" s="77">
        <f>+IF(ISNUMBER(DATA!AO79),DATA!AO79,"n/a")</f>
        <v>-3.5424891725136E-2</v>
      </c>
      <c r="R220" s="66"/>
      <c r="S220" s="66"/>
      <c r="T220" s="66"/>
      <c r="U220" s="66"/>
      <c r="V220" s="66"/>
      <c r="W220" s="66"/>
      <c r="X220" s="66"/>
      <c r="Y220" s="66"/>
    </row>
    <row r="221" spans="1:25" x14ac:dyDescent="0.2">
      <c r="A221" s="75" t="s">
        <v>19</v>
      </c>
      <c r="B221" s="75" t="s">
        <v>21</v>
      </c>
      <c r="C221" s="66" t="s">
        <v>25</v>
      </c>
      <c r="D221" s="66" t="s">
        <v>281</v>
      </c>
      <c r="E221" s="80">
        <f>+IF(ISNUMBER(DATA!J80),DATA!J80,"n/a")</f>
        <v>263011.99</v>
      </c>
      <c r="F221" s="77">
        <f>+IF(ISNUMBER(DATA!K80),DATA!K80,"n/a")</f>
        <v>-8.30504774982062E-3</v>
      </c>
      <c r="G221" s="80">
        <f>+IF(ISNUMBER(DATA!T80),DATA!T80,"n/a")</f>
        <v>868885.05</v>
      </c>
      <c r="H221" s="77">
        <f>+IF(ISNUMBER(DATA!U80),DATA!U80,"n/a")</f>
        <v>-4.1239308346037104E-3</v>
      </c>
      <c r="I221" s="80">
        <f>+IF(ISNUMBER(DATA!AD80),DATA!AD80,"n/a")</f>
        <v>1674624.94</v>
      </c>
      <c r="J221" s="77">
        <f>+IF(ISNUMBER(DATA!AE80),DATA!AE80,"n/a")</f>
        <v>-1.9629298004732301E-2</v>
      </c>
      <c r="K221" s="80">
        <f>+IF(ISNUMBER(DATA!AN80),DATA!AN80,"n/a")</f>
        <v>3333237.6</v>
      </c>
      <c r="L221" s="77">
        <f>+IF(ISNUMBER(DATA!AO80),DATA!AO80,"n/a")</f>
        <v>-2.35367953137351E-2</v>
      </c>
      <c r="R221" s="66"/>
      <c r="S221" s="66"/>
      <c r="T221" s="66"/>
      <c r="U221" s="66"/>
      <c r="V221" s="66"/>
      <c r="W221" s="66"/>
      <c r="X221" s="66"/>
      <c r="Y221" s="66"/>
    </row>
    <row r="222" spans="1:25" x14ac:dyDescent="0.2">
      <c r="A222" s="75" t="s">
        <v>19</v>
      </c>
      <c r="B222" s="75" t="s">
        <v>21</v>
      </c>
      <c r="C222" s="66" t="s">
        <v>25</v>
      </c>
      <c r="D222" s="66" t="s">
        <v>282</v>
      </c>
      <c r="E222" s="80">
        <f>+IF(ISNUMBER(DATA!J81),DATA!J81,"n/a")</f>
        <v>604991.89</v>
      </c>
      <c r="F222" s="77">
        <f>+IF(ISNUMBER(DATA!K81),DATA!K81,"n/a")</f>
        <v>-3.3016692581444799E-3</v>
      </c>
      <c r="G222" s="80">
        <f>+IF(ISNUMBER(DATA!T81),DATA!T81,"n/a")</f>
        <v>1930240.54</v>
      </c>
      <c r="H222" s="77">
        <f>+IF(ISNUMBER(DATA!U81),DATA!U81,"n/a")</f>
        <v>6.2472661375016503E-3</v>
      </c>
      <c r="I222" s="80">
        <f>+IF(ISNUMBER(DATA!AD81),DATA!AD81,"n/a")</f>
        <v>3730198.23</v>
      </c>
      <c r="J222" s="77">
        <f>+IF(ISNUMBER(DATA!AE81),DATA!AE81,"n/a")</f>
        <v>-9.8975967350973595E-3</v>
      </c>
      <c r="K222" s="80">
        <f>+IF(ISNUMBER(DATA!AN81),DATA!AN81,"n/a")</f>
        <v>7407407.4500000002</v>
      </c>
      <c r="L222" s="77">
        <f>+IF(ISNUMBER(DATA!AO81),DATA!AO81,"n/a")</f>
        <v>-7.4338764956176397E-3</v>
      </c>
      <c r="R222" s="66"/>
      <c r="S222" s="66"/>
      <c r="T222" s="66"/>
      <c r="U222" s="66"/>
      <c r="V222" s="66"/>
      <c r="W222" s="66"/>
      <c r="X222" s="66"/>
      <c r="Y222" s="66"/>
    </row>
    <row r="223" spans="1:25" x14ac:dyDescent="0.2">
      <c r="A223" s="75" t="s">
        <v>19</v>
      </c>
      <c r="B223" s="75" t="s">
        <v>21</v>
      </c>
      <c r="C223" s="66" t="s">
        <v>25</v>
      </c>
      <c r="D223" s="66" t="s">
        <v>283</v>
      </c>
      <c r="E223" s="80">
        <f>+IF(ISNUMBER(DATA!J82),DATA!J82,"n/a")</f>
        <v>569349.67000000004</v>
      </c>
      <c r="F223" s="77">
        <f>+IF(ISNUMBER(DATA!K82),DATA!K82,"n/a")</f>
        <v>-7.1962167004396504E-2</v>
      </c>
      <c r="G223" s="80">
        <f>+IF(ISNUMBER(DATA!T82),DATA!T82,"n/a")</f>
        <v>1897709.37</v>
      </c>
      <c r="H223" s="77">
        <f>+IF(ISNUMBER(DATA!U82),DATA!U82,"n/a")</f>
        <v>-3.2376061890261397E-2</v>
      </c>
      <c r="I223" s="80">
        <f>+IF(ISNUMBER(DATA!AD82),DATA!AD82,"n/a")</f>
        <v>3665363.54</v>
      </c>
      <c r="J223" s="77">
        <f>+IF(ISNUMBER(DATA!AE82),DATA!AE82,"n/a")</f>
        <v>-3.6374528661023697E-2</v>
      </c>
      <c r="K223" s="80">
        <f>+IF(ISNUMBER(DATA!AN82),DATA!AN82,"n/a")</f>
        <v>7283001.96</v>
      </c>
      <c r="L223" s="77">
        <f>+IF(ISNUMBER(DATA!AO82),DATA!AO82,"n/a")</f>
        <v>-2.8495507186721701E-3</v>
      </c>
      <c r="R223" s="66"/>
      <c r="S223" s="66"/>
      <c r="T223" s="66"/>
      <c r="U223" s="66"/>
      <c r="V223" s="66"/>
      <c r="W223" s="66"/>
      <c r="X223" s="66"/>
      <c r="Y223" s="66"/>
    </row>
    <row r="224" spans="1:25" x14ac:dyDescent="0.2">
      <c r="A224" s="75" t="s">
        <v>19</v>
      </c>
      <c r="B224" s="75" t="s">
        <v>21</v>
      </c>
      <c r="C224" s="66" t="s">
        <v>25</v>
      </c>
      <c r="D224" s="66" t="s">
        <v>284</v>
      </c>
      <c r="E224" s="80">
        <f>+IF(ISNUMBER(DATA!J83),DATA!J83,"n/a")</f>
        <v>634432.57999999996</v>
      </c>
      <c r="F224" s="77">
        <f>+IF(ISNUMBER(DATA!K83),DATA!K83,"n/a")</f>
        <v>0.116974932278069</v>
      </c>
      <c r="G224" s="80">
        <f>+IF(ISNUMBER(DATA!T83),DATA!T83,"n/a")</f>
        <v>2029157.82</v>
      </c>
      <c r="H224" s="77">
        <f>+IF(ISNUMBER(DATA!U83),DATA!U83,"n/a")</f>
        <v>8.0921746894067101E-2</v>
      </c>
      <c r="I224" s="80">
        <f>+IF(ISNUMBER(DATA!AD83),DATA!AD83,"n/a")</f>
        <v>3863316.78</v>
      </c>
      <c r="J224" s="77">
        <f>+IF(ISNUMBER(DATA!AE83),DATA!AE83,"n/a")</f>
        <v>4.8645447516505798E-2</v>
      </c>
      <c r="K224" s="80">
        <f>+IF(ISNUMBER(DATA!AN83),DATA!AN83,"n/a")</f>
        <v>7543769.5099999998</v>
      </c>
      <c r="L224" s="77">
        <f>+IF(ISNUMBER(DATA!AO83),DATA!AO83,"n/a")</f>
        <v>2.5453020490210299E-2</v>
      </c>
      <c r="R224" s="66"/>
      <c r="S224" s="66"/>
      <c r="T224" s="66"/>
      <c r="U224" s="66"/>
      <c r="V224" s="66"/>
      <c r="W224" s="66"/>
      <c r="X224" s="66"/>
      <c r="Y224" s="66"/>
    </row>
    <row r="225" spans="1:25" x14ac:dyDescent="0.2">
      <c r="A225" s="75" t="s">
        <v>19</v>
      </c>
      <c r="B225" s="75" t="s">
        <v>21</v>
      </c>
      <c r="C225" s="66" t="s">
        <v>25</v>
      </c>
      <c r="D225" s="66" t="s">
        <v>285</v>
      </c>
      <c r="E225" s="80">
        <f>+IF(ISNUMBER(DATA!J84),DATA!J84,"n/a")</f>
        <v>352707.17</v>
      </c>
      <c r="F225" s="77">
        <f>+IF(ISNUMBER(DATA!K84),DATA!K84,"n/a")</f>
        <v>3.2436069884109797E-2</v>
      </c>
      <c r="G225" s="80">
        <f>+IF(ISNUMBER(DATA!T84),DATA!T84,"n/a")</f>
        <v>1143953.42</v>
      </c>
      <c r="H225" s="77">
        <f>+IF(ISNUMBER(DATA!U84),DATA!U84,"n/a")</f>
        <v>3.6008550063026501E-2</v>
      </c>
      <c r="I225" s="80">
        <f>+IF(ISNUMBER(DATA!AD84),DATA!AD84,"n/a")</f>
        <v>2195417.7999999998</v>
      </c>
      <c r="J225" s="77">
        <f>+IF(ISNUMBER(DATA!AE84),DATA!AE84,"n/a")</f>
        <v>4.6274126707506302E-2</v>
      </c>
      <c r="K225" s="80">
        <f>+IF(ISNUMBER(DATA!AN84),DATA!AN84,"n/a")</f>
        <v>4287395.1399999997</v>
      </c>
      <c r="L225" s="77">
        <f>+IF(ISNUMBER(DATA!AO84),DATA!AO84,"n/a")</f>
        <v>1.7649770770295999E-2</v>
      </c>
      <c r="R225" s="66"/>
      <c r="S225" s="66"/>
      <c r="T225" s="66"/>
      <c r="U225" s="66"/>
      <c r="V225" s="66"/>
      <c r="W225" s="66"/>
      <c r="X225" s="66"/>
      <c r="Y225" s="66"/>
    </row>
    <row r="226" spans="1:25" x14ac:dyDescent="0.2">
      <c r="A226" s="75" t="s">
        <v>19</v>
      </c>
      <c r="B226" s="75" t="s">
        <v>21</v>
      </c>
      <c r="C226" s="66" t="s">
        <v>25</v>
      </c>
      <c r="D226" s="66" t="s">
        <v>286</v>
      </c>
      <c r="E226" s="80">
        <f>+IF(ISNUMBER(DATA!J85),DATA!J85,"n/a")</f>
        <v>536994</v>
      </c>
      <c r="F226" s="77">
        <f>+IF(ISNUMBER(DATA!K85),DATA!K85,"n/a")</f>
        <v>2.7779466838324999E-2</v>
      </c>
      <c r="G226" s="80">
        <f>+IF(ISNUMBER(DATA!T85),DATA!T85,"n/a")</f>
        <v>1739227.68</v>
      </c>
      <c r="H226" s="77">
        <f>+IF(ISNUMBER(DATA!U85),DATA!U85,"n/a")</f>
        <v>2.34236960335008E-2</v>
      </c>
      <c r="I226" s="80">
        <f>+IF(ISNUMBER(DATA!AD85),DATA!AD85,"n/a")</f>
        <v>3245402.85</v>
      </c>
      <c r="J226" s="77">
        <f>+IF(ISNUMBER(DATA!AE85),DATA!AE85,"n/a")</f>
        <v>-6.1753406301629597E-3</v>
      </c>
      <c r="K226" s="80">
        <f>+IF(ISNUMBER(DATA!AN85),DATA!AN85,"n/a")</f>
        <v>6299669.0800000001</v>
      </c>
      <c r="L226" s="77">
        <f>+IF(ISNUMBER(DATA!AO85),DATA!AO85,"n/a")</f>
        <v>-1.9164129489840601E-2</v>
      </c>
      <c r="R226" s="66"/>
      <c r="S226" s="66"/>
      <c r="T226" s="66"/>
      <c r="U226" s="66"/>
      <c r="V226" s="66"/>
      <c r="W226" s="66"/>
      <c r="X226" s="66"/>
      <c r="Y226" s="66"/>
    </row>
    <row r="227" spans="1:25" x14ac:dyDescent="0.2">
      <c r="A227" s="75" t="s">
        <v>19</v>
      </c>
      <c r="B227" s="75" t="s">
        <v>21</v>
      </c>
      <c r="C227" s="66" t="s">
        <v>25</v>
      </c>
      <c r="D227" s="66" t="s">
        <v>287</v>
      </c>
      <c r="E227" s="80">
        <f>+IF(ISNUMBER(DATA!J86),DATA!J86,"n/a")</f>
        <v>612912.92000000004</v>
      </c>
      <c r="F227" s="77">
        <f>+IF(ISNUMBER(DATA!K86),DATA!K86,"n/a")</f>
        <v>8.0738987005502902E-2</v>
      </c>
      <c r="G227" s="80">
        <f>+IF(ISNUMBER(DATA!T86),DATA!T86,"n/a")</f>
        <v>2014408.83</v>
      </c>
      <c r="H227" s="77">
        <f>+IF(ISNUMBER(DATA!U86),DATA!U86,"n/a")</f>
        <v>4.9058644808402198E-2</v>
      </c>
      <c r="I227" s="80">
        <f>+IF(ISNUMBER(DATA!AD86),DATA!AD86,"n/a")</f>
        <v>3721084.02</v>
      </c>
      <c r="J227" s="77">
        <f>+IF(ISNUMBER(DATA!AE86),DATA!AE86,"n/a")</f>
        <v>-8.6839668090482897E-3</v>
      </c>
      <c r="K227" s="80">
        <f>+IF(ISNUMBER(DATA!AN86),DATA!AN86,"n/a")</f>
        <v>7043882.1500000004</v>
      </c>
      <c r="L227" s="77">
        <f>+IF(ISNUMBER(DATA!AO86),DATA!AO86,"n/a")</f>
        <v>-8.6405124084585304E-3</v>
      </c>
      <c r="R227" s="66"/>
      <c r="S227" s="66"/>
      <c r="T227" s="66"/>
      <c r="U227" s="66"/>
      <c r="V227" s="66"/>
      <c r="W227" s="66"/>
      <c r="X227" s="66"/>
      <c r="Y227" s="66"/>
    </row>
    <row r="228" spans="1:25" x14ac:dyDescent="0.2">
      <c r="A228" s="75" t="s">
        <v>19</v>
      </c>
      <c r="B228" s="75" t="s">
        <v>21</v>
      </c>
      <c r="C228" s="66" t="s">
        <v>25</v>
      </c>
      <c r="D228" s="66" t="s">
        <v>288</v>
      </c>
      <c r="E228" s="80">
        <f>+IF(ISNUMBER(DATA!J87),DATA!J87,"n/a")</f>
        <v>514245.17</v>
      </c>
      <c r="F228" s="77">
        <f>+IF(ISNUMBER(DATA!K87),DATA!K87,"n/a")</f>
        <v>2.8460514645075399E-2</v>
      </c>
      <c r="G228" s="80">
        <f>+IF(ISNUMBER(DATA!T87),DATA!T87,"n/a")</f>
        <v>1609043.39</v>
      </c>
      <c r="H228" s="77">
        <f>+IF(ISNUMBER(DATA!U87),DATA!U87,"n/a")</f>
        <v>3.1167897913516499E-2</v>
      </c>
      <c r="I228" s="80">
        <f>+IF(ISNUMBER(DATA!AD87),DATA!AD87,"n/a")</f>
        <v>3115977.67</v>
      </c>
      <c r="J228" s="77">
        <f>+IF(ISNUMBER(DATA!AE87),DATA!AE87,"n/a")</f>
        <v>1.4247823264865799E-2</v>
      </c>
      <c r="K228" s="80">
        <f>+IF(ISNUMBER(DATA!AN87),DATA!AN87,"n/a")</f>
        <v>6132551.0199999996</v>
      </c>
      <c r="L228" s="77">
        <f>+IF(ISNUMBER(DATA!AO87),DATA!AO87,"n/a")</f>
        <v>8.9181303203595304E-3</v>
      </c>
      <c r="R228" s="66"/>
      <c r="S228" s="66"/>
      <c r="T228" s="66"/>
      <c r="U228" s="66"/>
      <c r="V228" s="66"/>
      <c r="W228" s="66"/>
      <c r="X228" s="66"/>
      <c r="Y228" s="66"/>
    </row>
    <row r="229" spans="1:25" x14ac:dyDescent="0.2">
      <c r="A229" s="75" t="s">
        <v>19</v>
      </c>
      <c r="B229" s="75" t="s">
        <v>21</v>
      </c>
      <c r="C229" s="66" t="s">
        <v>25</v>
      </c>
      <c r="D229" s="66" t="s">
        <v>289</v>
      </c>
      <c r="E229" s="80">
        <f>+IF(ISNUMBER(DATA!J88),DATA!J88,"n/a")</f>
        <v>255563.53</v>
      </c>
      <c r="F229" s="77">
        <f>+IF(ISNUMBER(DATA!K88),DATA!K88,"n/a")</f>
        <v>2.95590058761321E-2</v>
      </c>
      <c r="G229" s="80">
        <f>+IF(ISNUMBER(DATA!T88),DATA!T88,"n/a")</f>
        <v>814238.13</v>
      </c>
      <c r="H229" s="77">
        <f>+IF(ISNUMBER(DATA!U88),DATA!U88,"n/a")</f>
        <v>1.7515530881174801E-2</v>
      </c>
      <c r="I229" s="80">
        <f>+IF(ISNUMBER(DATA!AD88),DATA!AD88,"n/a")</f>
        <v>1560725.56</v>
      </c>
      <c r="J229" s="77">
        <f>+IF(ISNUMBER(DATA!AE88),DATA!AE88,"n/a")</f>
        <v>-1.2414237163448901E-3</v>
      </c>
      <c r="K229" s="80">
        <f>+IF(ISNUMBER(DATA!AN88),DATA!AN88,"n/a")</f>
        <v>3125752.24</v>
      </c>
      <c r="L229" s="77">
        <f>+IF(ISNUMBER(DATA!AO88),DATA!AO88,"n/a")</f>
        <v>-1.6830679762576101E-2</v>
      </c>
      <c r="R229" s="66"/>
      <c r="S229" s="66"/>
      <c r="T229" s="66"/>
      <c r="U229" s="66"/>
      <c r="V229" s="66"/>
      <c r="W229" s="66"/>
      <c r="X229" s="66"/>
      <c r="Y229" s="66"/>
    </row>
    <row r="230" spans="1:25" x14ac:dyDescent="0.2">
      <c r="A230" s="75" t="s">
        <v>19</v>
      </c>
      <c r="B230" s="75" t="s">
        <v>21</v>
      </c>
      <c r="C230" s="66" t="s">
        <v>25</v>
      </c>
      <c r="D230" s="66" t="s">
        <v>290</v>
      </c>
      <c r="E230" s="80">
        <f>+IF(ISNUMBER(DATA!J89),DATA!J89,"n/a")</f>
        <v>257492.21</v>
      </c>
      <c r="F230" s="77">
        <f>+IF(ISNUMBER(DATA!K89),DATA!K89,"n/a")</f>
        <v>2.0619152071701501E-2</v>
      </c>
      <c r="G230" s="80">
        <f>+IF(ISNUMBER(DATA!T89),DATA!T89,"n/a")</f>
        <v>793148.03</v>
      </c>
      <c r="H230" s="77">
        <f>+IF(ISNUMBER(DATA!U89),DATA!U89,"n/a")</f>
        <v>1.0718407659943301E-2</v>
      </c>
      <c r="I230" s="80">
        <f>+IF(ISNUMBER(DATA!AD89),DATA!AD89,"n/a")</f>
        <v>1537575.6</v>
      </c>
      <c r="J230" s="77">
        <f>+IF(ISNUMBER(DATA!AE89),DATA!AE89,"n/a")</f>
        <v>1.08802446474205E-2</v>
      </c>
      <c r="K230" s="80">
        <f>+IF(ISNUMBER(DATA!AN89),DATA!AN89,"n/a")</f>
        <v>3007769.65</v>
      </c>
      <c r="L230" s="77">
        <f>+IF(ISNUMBER(DATA!AO89),DATA!AO89,"n/a")</f>
        <v>3.0647905226915101E-2</v>
      </c>
      <c r="R230" s="66"/>
      <c r="S230" s="66"/>
      <c r="T230" s="66"/>
      <c r="U230" s="66"/>
      <c r="V230" s="66"/>
      <c r="W230" s="66"/>
      <c r="X230" s="66"/>
      <c r="Y230" s="66"/>
    </row>
    <row r="231" spans="1:25" x14ac:dyDescent="0.2">
      <c r="A231" s="75" t="s">
        <v>19</v>
      </c>
      <c r="B231" s="75" t="s">
        <v>21</v>
      </c>
      <c r="C231" s="66" t="s">
        <v>25</v>
      </c>
      <c r="D231" s="66" t="s">
        <v>291</v>
      </c>
      <c r="E231" s="80">
        <f>+IF(ISNUMBER(DATA!J90),DATA!J90,"n/a")</f>
        <v>221144.21</v>
      </c>
      <c r="F231" s="77">
        <f>+IF(ISNUMBER(DATA!K90),DATA!K90,"n/a")</f>
        <v>-6.4189322143878805E-2</v>
      </c>
      <c r="G231" s="80">
        <f>+IF(ISNUMBER(DATA!T90),DATA!T90,"n/a")</f>
        <v>740778.38</v>
      </c>
      <c r="H231" s="77">
        <f>+IF(ISNUMBER(DATA!U90),DATA!U90,"n/a")</f>
        <v>3.2799003654483502E-2</v>
      </c>
      <c r="I231" s="80">
        <f>+IF(ISNUMBER(DATA!AD90),DATA!AD90,"n/a")</f>
        <v>1439068.83</v>
      </c>
      <c r="J231" s="77">
        <f>+IF(ISNUMBER(DATA!AE90),DATA!AE90,"n/a")</f>
        <v>6.92159940434664E-2</v>
      </c>
      <c r="K231" s="80">
        <f>+IF(ISNUMBER(DATA!AN90),DATA!AN90,"n/a")</f>
        <v>2770767.91</v>
      </c>
      <c r="L231" s="77">
        <f>+IF(ISNUMBER(DATA!AO90),DATA!AO90,"n/a")</f>
        <v>7.70022455959017E-2</v>
      </c>
      <c r="R231" s="66"/>
      <c r="S231" s="66"/>
      <c r="T231" s="66"/>
      <c r="U231" s="66"/>
      <c r="V231" s="66"/>
      <c r="W231" s="66"/>
      <c r="X231" s="66"/>
      <c r="Y231" s="66"/>
    </row>
    <row r="232" spans="1:25" x14ac:dyDescent="0.2">
      <c r="A232" s="75" t="s">
        <v>19</v>
      </c>
      <c r="B232" s="75" t="s">
        <v>21</v>
      </c>
      <c r="C232" s="66" t="s">
        <v>25</v>
      </c>
      <c r="D232" s="66" t="s">
        <v>292</v>
      </c>
      <c r="E232" s="80">
        <f>+IF(ISNUMBER(DATA!J91),DATA!J91,"n/a")</f>
        <v>1616940.83</v>
      </c>
      <c r="F232" s="77">
        <f>+IF(ISNUMBER(DATA!K91),DATA!K91,"n/a")</f>
        <v>2.1462437635525401E-2</v>
      </c>
      <c r="G232" s="80">
        <f>+IF(ISNUMBER(DATA!T91),DATA!T91,"n/a")</f>
        <v>5329750.0999999996</v>
      </c>
      <c r="H232" s="77">
        <f>+IF(ISNUMBER(DATA!U91),DATA!U91,"n/a")</f>
        <v>4.8157933191458002E-2</v>
      </c>
      <c r="I232" s="80">
        <f>+IF(ISNUMBER(DATA!AD91),DATA!AD91,"n/a")</f>
        <v>10234286.17</v>
      </c>
      <c r="J232" s="77">
        <f>+IF(ISNUMBER(DATA!AE91),DATA!AE91,"n/a")</f>
        <v>3.3228449948832998E-2</v>
      </c>
      <c r="K232" s="80">
        <f>+IF(ISNUMBER(DATA!AN91),DATA!AN91,"n/a")</f>
        <v>19667512.510000002</v>
      </c>
      <c r="L232" s="77">
        <f>+IF(ISNUMBER(DATA!AO91),DATA!AO91,"n/a")</f>
        <v>4.94015640586839E-2</v>
      </c>
      <c r="R232" s="66"/>
      <c r="S232" s="66"/>
      <c r="T232" s="66"/>
      <c r="U232" s="66"/>
      <c r="V232" s="66"/>
      <c r="W232" s="66"/>
      <c r="X232" s="66"/>
      <c r="Y232" s="66"/>
    </row>
    <row r="233" spans="1:25" x14ac:dyDescent="0.2">
      <c r="A233" s="75" t="s">
        <v>19</v>
      </c>
      <c r="B233" s="75" t="s">
        <v>21</v>
      </c>
      <c r="C233" s="66" t="s">
        <v>25</v>
      </c>
      <c r="D233" s="66" t="s">
        <v>293</v>
      </c>
      <c r="E233" s="80">
        <f>+IF(ISNUMBER(DATA!J92),DATA!J92,"n/a")</f>
        <v>126276.71</v>
      </c>
      <c r="F233" s="77">
        <f>+IF(ISNUMBER(DATA!K92),DATA!K92,"n/a")</f>
        <v>8.2833613066921594E-2</v>
      </c>
      <c r="G233" s="80">
        <f>+IF(ISNUMBER(DATA!T92),DATA!T92,"n/a")</f>
        <v>395701.37</v>
      </c>
      <c r="H233" s="77">
        <f>+IF(ISNUMBER(DATA!U92),DATA!U92,"n/a")</f>
        <v>6.5949246067780298E-2</v>
      </c>
      <c r="I233" s="80">
        <f>+IF(ISNUMBER(DATA!AD92),DATA!AD92,"n/a")</f>
        <v>755859.69</v>
      </c>
      <c r="J233" s="77">
        <f>+IF(ISNUMBER(DATA!AE92),DATA!AE92,"n/a")</f>
        <v>5.6256741175097803E-2</v>
      </c>
      <c r="K233" s="80">
        <f>+IF(ISNUMBER(DATA!AN92),DATA!AN92,"n/a")</f>
        <v>1507647.17</v>
      </c>
      <c r="L233" s="77">
        <f>+IF(ISNUMBER(DATA!AO92),DATA!AO92,"n/a")</f>
        <v>2.46369494774843E-2</v>
      </c>
      <c r="R233" s="66"/>
      <c r="S233" s="66"/>
      <c r="T233" s="66"/>
      <c r="U233" s="66"/>
      <c r="V233" s="66"/>
      <c r="W233" s="66"/>
      <c r="X233" s="66"/>
      <c r="Y233" s="66"/>
    </row>
    <row r="234" spans="1:25" x14ac:dyDescent="0.2">
      <c r="A234" s="75" t="s">
        <v>19</v>
      </c>
      <c r="B234" s="75" t="s">
        <v>21</v>
      </c>
      <c r="C234" s="66" t="s">
        <v>25</v>
      </c>
      <c r="D234" s="66" t="s">
        <v>294</v>
      </c>
      <c r="E234" s="80">
        <f>+IF(ISNUMBER(DATA!J93),DATA!J93,"n/a")</f>
        <v>756920.28</v>
      </c>
      <c r="F234" s="77">
        <f>+IF(ISNUMBER(DATA!K93),DATA!K93,"n/a")</f>
        <v>2.91437152737886E-2</v>
      </c>
      <c r="G234" s="80">
        <f>+IF(ISNUMBER(DATA!T93),DATA!T93,"n/a")</f>
        <v>2373156.59</v>
      </c>
      <c r="H234" s="77">
        <f>+IF(ISNUMBER(DATA!U93),DATA!U93,"n/a")</f>
        <v>1.9977535757191099E-2</v>
      </c>
      <c r="I234" s="80">
        <f>+IF(ISNUMBER(DATA!AD93),DATA!AD93,"n/a")</f>
        <v>4651515.5199999996</v>
      </c>
      <c r="J234" s="77">
        <f>+IF(ISNUMBER(DATA!AE93),DATA!AE93,"n/a")</f>
        <v>3.0337511770124101E-2</v>
      </c>
      <c r="K234" s="80">
        <f>+IF(ISNUMBER(DATA!AN93),DATA!AN93,"n/a")</f>
        <v>8967550.2100000009</v>
      </c>
      <c r="L234" s="77">
        <f>+IF(ISNUMBER(DATA!AO93),DATA!AO93,"n/a")</f>
        <v>5.7292842672389203E-2</v>
      </c>
      <c r="R234" s="66"/>
      <c r="S234" s="66"/>
      <c r="T234" s="66"/>
      <c r="U234" s="66"/>
      <c r="V234" s="66"/>
      <c r="W234" s="66"/>
      <c r="X234" s="66"/>
      <c r="Y234" s="66"/>
    </row>
    <row r="235" spans="1:25" x14ac:dyDescent="0.2">
      <c r="A235" s="75" t="s">
        <v>19</v>
      </c>
      <c r="B235" s="75" t="s">
        <v>21</v>
      </c>
      <c r="C235" s="66" t="s">
        <v>25</v>
      </c>
      <c r="D235" s="66" t="s">
        <v>295</v>
      </c>
      <c r="E235" s="80">
        <f>+IF(ISNUMBER(DATA!J94),DATA!J94,"n/a")</f>
        <v>433663.98</v>
      </c>
      <c r="F235" s="77">
        <f>+IF(ISNUMBER(DATA!K94),DATA!K94,"n/a")</f>
        <v>-8.3615038929732294E-2</v>
      </c>
      <c r="G235" s="80">
        <f>+IF(ISNUMBER(DATA!T94),DATA!T94,"n/a")</f>
        <v>1503484.41</v>
      </c>
      <c r="H235" s="77">
        <f>+IF(ISNUMBER(DATA!U94),DATA!U94,"n/a")</f>
        <v>-7.4247020831677599E-2</v>
      </c>
      <c r="I235" s="80">
        <f>+IF(ISNUMBER(DATA!AD94),DATA!AD94,"n/a")</f>
        <v>2864130.88</v>
      </c>
      <c r="J235" s="77">
        <f>+IF(ISNUMBER(DATA!AE94),DATA!AE94,"n/a")</f>
        <v>3.63453633024109E-3</v>
      </c>
      <c r="K235" s="80">
        <f>+IF(ISNUMBER(DATA!AN94),DATA!AN94,"n/a")</f>
        <v>5735531.3899999997</v>
      </c>
      <c r="L235" s="77">
        <f>+IF(ISNUMBER(DATA!AO94),DATA!AO94,"n/a")</f>
        <v>1.5981493625056901E-2</v>
      </c>
      <c r="R235" s="66"/>
      <c r="S235" s="66"/>
      <c r="T235" s="66"/>
      <c r="U235" s="66"/>
      <c r="V235" s="66"/>
      <c r="W235" s="66"/>
      <c r="X235" s="66"/>
      <c r="Y235" s="66"/>
    </row>
    <row r="236" spans="1:25" x14ac:dyDescent="0.2">
      <c r="A236" s="75" t="s">
        <v>19</v>
      </c>
      <c r="B236" s="75" t="s">
        <v>21</v>
      </c>
      <c r="C236" s="66" t="s">
        <v>25</v>
      </c>
      <c r="D236" s="66" t="s">
        <v>296</v>
      </c>
      <c r="E236" s="80">
        <f>+IF(ISNUMBER(DATA!J95),DATA!J95,"n/a")</f>
        <v>465678.86</v>
      </c>
      <c r="F236" s="77">
        <f>+IF(ISNUMBER(DATA!K95),DATA!K95,"n/a")</f>
        <v>-7.1853296335996006E-2</v>
      </c>
      <c r="G236" s="80">
        <f>+IF(ISNUMBER(DATA!T95),DATA!T95,"n/a")</f>
        <v>1674970.75</v>
      </c>
      <c r="H236" s="77">
        <f>+IF(ISNUMBER(DATA!U95),DATA!U95,"n/a")</f>
        <v>5.2740840328744602E-3</v>
      </c>
      <c r="I236" s="80">
        <f>+IF(ISNUMBER(DATA!AD95),DATA!AD95,"n/a")</f>
        <v>3183141.83</v>
      </c>
      <c r="J236" s="77">
        <f>+IF(ISNUMBER(DATA!AE95),DATA!AE95,"n/a")</f>
        <v>2.0982507317132498E-2</v>
      </c>
      <c r="K236" s="80">
        <f>+IF(ISNUMBER(DATA!AN95),DATA!AN95,"n/a")</f>
        <v>6265636.0999999996</v>
      </c>
      <c r="L236" s="77">
        <f>+IF(ISNUMBER(DATA!AO95),DATA!AO95,"n/a")</f>
        <v>2.1703766497485299E-2</v>
      </c>
      <c r="R236" s="66"/>
      <c r="S236" s="66"/>
      <c r="T236" s="66"/>
      <c r="U236" s="66"/>
      <c r="V236" s="66"/>
      <c r="W236" s="66"/>
      <c r="X236" s="66"/>
      <c r="Y236" s="66"/>
    </row>
    <row r="237" spans="1:25" x14ac:dyDescent="0.2">
      <c r="A237" s="75" t="s">
        <v>19</v>
      </c>
      <c r="B237" s="75" t="s">
        <v>21</v>
      </c>
      <c r="C237" s="66" t="s">
        <v>25</v>
      </c>
      <c r="D237" s="66" t="s">
        <v>297</v>
      </c>
      <c r="E237" s="80">
        <f>+IF(ISNUMBER(DATA!J96),DATA!J96,"n/a")</f>
        <v>178753.04</v>
      </c>
      <c r="F237" s="77">
        <f>+IF(ISNUMBER(DATA!K96),DATA!K96,"n/a")</f>
        <v>2.0110181439560601E-2</v>
      </c>
      <c r="G237" s="80">
        <f>+IF(ISNUMBER(DATA!T96),DATA!T96,"n/a")</f>
        <v>558429.97</v>
      </c>
      <c r="H237" s="77">
        <f>+IF(ISNUMBER(DATA!U96),DATA!U96,"n/a")</f>
        <v>2.4642974023685899E-2</v>
      </c>
      <c r="I237" s="80">
        <f>+IF(ISNUMBER(DATA!AD96),DATA!AD96,"n/a")</f>
        <v>1076942.76</v>
      </c>
      <c r="J237" s="77">
        <f>+IF(ISNUMBER(DATA!AE96),DATA!AE96,"n/a")</f>
        <v>3.1433243567374099E-2</v>
      </c>
      <c r="K237" s="80">
        <f>+IF(ISNUMBER(DATA!AN96),DATA!AN96,"n/a")</f>
        <v>2144505.61</v>
      </c>
      <c r="L237" s="77">
        <f>+IF(ISNUMBER(DATA!AO96),DATA!AO96,"n/a")</f>
        <v>2.1342861891988901E-2</v>
      </c>
      <c r="R237" s="66"/>
      <c r="S237" s="66"/>
      <c r="T237" s="66"/>
      <c r="U237" s="66"/>
      <c r="V237" s="66"/>
      <c r="W237" s="66"/>
      <c r="X237" s="66"/>
      <c r="Y237" s="66"/>
    </row>
    <row r="238" spans="1:25" x14ac:dyDescent="0.2">
      <c r="A238" s="75" t="s">
        <v>19</v>
      </c>
      <c r="B238" s="75" t="s">
        <v>21</v>
      </c>
      <c r="C238" s="66" t="s">
        <v>25</v>
      </c>
      <c r="D238" s="66" t="s">
        <v>298</v>
      </c>
      <c r="E238" s="80">
        <f>+IF(ISNUMBER(DATA!J97),DATA!J97,"n/a")</f>
        <v>307895.28999999998</v>
      </c>
      <c r="F238" s="77">
        <f>+IF(ISNUMBER(DATA!K97),DATA!K97,"n/a")</f>
        <v>-9.1727942781583804E-2</v>
      </c>
      <c r="G238" s="80">
        <f>+IF(ISNUMBER(DATA!T97),DATA!T97,"n/a")</f>
        <v>948247.09</v>
      </c>
      <c r="H238" s="77">
        <f>+IF(ISNUMBER(DATA!U97),DATA!U97,"n/a")</f>
        <v>-2.1275376281164299E-2</v>
      </c>
      <c r="I238" s="80">
        <f>+IF(ISNUMBER(DATA!AD97),DATA!AD97,"n/a")</f>
        <v>1825904.62</v>
      </c>
      <c r="J238" s="77">
        <f>+IF(ISNUMBER(DATA!AE97),DATA!AE97,"n/a")</f>
        <v>-6.49490275335132E-3</v>
      </c>
      <c r="K238" s="80">
        <f>+IF(ISNUMBER(DATA!AN97),DATA!AN97,"n/a")</f>
        <v>3940992.54</v>
      </c>
      <c r="L238" s="77">
        <f>+IF(ISNUMBER(DATA!AO97),DATA!AO97,"n/a")</f>
        <v>1.8690503990313401E-2</v>
      </c>
      <c r="R238" s="66"/>
      <c r="S238" s="66"/>
      <c r="T238" s="66"/>
      <c r="U238" s="66"/>
      <c r="V238" s="66"/>
      <c r="W238" s="66"/>
      <c r="X238" s="66"/>
      <c r="Y238" s="66"/>
    </row>
    <row r="239" spans="1:25" x14ac:dyDescent="0.2">
      <c r="A239" s="75" t="s">
        <v>19</v>
      </c>
      <c r="B239" s="75" t="s">
        <v>21</v>
      </c>
      <c r="C239" s="66" t="s">
        <v>25</v>
      </c>
      <c r="D239" s="66" t="s">
        <v>299</v>
      </c>
      <c r="E239" s="80">
        <f>+IF(ISNUMBER(DATA!J98),DATA!J98,"n/a")</f>
        <v>1806030.52</v>
      </c>
      <c r="F239" s="77">
        <f>+IF(ISNUMBER(DATA!K98),DATA!K98,"n/a")</f>
        <v>-1.88234880842938E-2</v>
      </c>
      <c r="G239" s="80">
        <f>+IF(ISNUMBER(DATA!T98),DATA!T98,"n/a")</f>
        <v>6303735.2199999997</v>
      </c>
      <c r="H239" s="77">
        <f>+IF(ISNUMBER(DATA!U98),DATA!U98,"n/a")</f>
        <v>5.4274238646934099E-2</v>
      </c>
      <c r="I239" s="80">
        <f>+IF(ISNUMBER(DATA!AD98),DATA!AD98,"n/a")</f>
        <v>11728246.91</v>
      </c>
      <c r="J239" s="77">
        <f>+IF(ISNUMBER(DATA!AE98),DATA!AE98,"n/a")</f>
        <v>-7.4739858340575598E-3</v>
      </c>
      <c r="K239" s="80">
        <f>+IF(ISNUMBER(DATA!AN98),DATA!AN98,"n/a")</f>
        <v>22221834.699999999</v>
      </c>
      <c r="L239" s="77">
        <f>+IF(ISNUMBER(DATA!AO98),DATA!AO98,"n/a")</f>
        <v>-1.1007909213101401E-2</v>
      </c>
      <c r="R239" s="66"/>
      <c r="S239" s="66"/>
      <c r="T239" s="66"/>
      <c r="U239" s="66"/>
      <c r="V239" s="66"/>
      <c r="W239" s="66"/>
      <c r="X239" s="66"/>
      <c r="Y239" s="66"/>
    </row>
    <row r="240" spans="1:25" x14ac:dyDescent="0.2">
      <c r="A240" s="75" t="s">
        <v>19</v>
      </c>
      <c r="B240" s="75" t="s">
        <v>21</v>
      </c>
      <c r="C240" s="66" t="s">
        <v>25</v>
      </c>
      <c r="D240" s="66" t="s">
        <v>300</v>
      </c>
      <c r="E240" s="80">
        <f>+IF(ISNUMBER(DATA!J99),DATA!J99,"n/a")</f>
        <v>879490.53</v>
      </c>
      <c r="F240" s="77">
        <f>+IF(ISNUMBER(DATA!K99),DATA!K99,"n/a")</f>
        <v>1.4484351026853999E-2</v>
      </c>
      <c r="G240" s="80">
        <f>+IF(ISNUMBER(DATA!T99),DATA!T99,"n/a")</f>
        <v>2860611.56</v>
      </c>
      <c r="H240" s="77">
        <f>+IF(ISNUMBER(DATA!U99),DATA!U99,"n/a")</f>
        <v>5.0328512725819098E-2</v>
      </c>
      <c r="I240" s="80">
        <f>+IF(ISNUMBER(DATA!AD99),DATA!AD99,"n/a")</f>
        <v>5368556.08</v>
      </c>
      <c r="J240" s="77">
        <f>+IF(ISNUMBER(DATA!AE99),DATA!AE99,"n/a")</f>
        <v>6.1702265576190303E-2</v>
      </c>
      <c r="K240" s="80">
        <f>+IF(ISNUMBER(DATA!AN99),DATA!AN99,"n/a")</f>
        <v>10443750.779999999</v>
      </c>
      <c r="L240" s="77">
        <f>+IF(ISNUMBER(DATA!AO99),DATA!AO99,"n/a")</f>
        <v>5.0822020311337E-2</v>
      </c>
      <c r="R240" s="66"/>
      <c r="S240" s="66"/>
      <c r="T240" s="66"/>
      <c r="U240" s="66"/>
      <c r="V240" s="66"/>
      <c r="W240" s="66"/>
      <c r="X240" s="66"/>
      <c r="Y240" s="66"/>
    </row>
    <row r="241" spans="1:25" x14ac:dyDescent="0.2">
      <c r="A241" s="75" t="s">
        <v>19</v>
      </c>
      <c r="B241" s="75" t="s">
        <v>21</v>
      </c>
      <c r="C241" s="66" t="s">
        <v>25</v>
      </c>
      <c r="D241" s="66" t="s">
        <v>301</v>
      </c>
      <c r="E241" s="80">
        <f>+IF(ISNUMBER(DATA!J100),DATA!J100,"n/a")</f>
        <v>124729.08</v>
      </c>
      <c r="F241" s="77">
        <f>+IF(ISNUMBER(DATA!K100),DATA!K100,"n/a")</f>
        <v>9.6233062995150803E-2</v>
      </c>
      <c r="G241" s="80">
        <f>+IF(ISNUMBER(DATA!T100),DATA!T100,"n/a")</f>
        <v>394524.1</v>
      </c>
      <c r="H241" s="77">
        <f>+IF(ISNUMBER(DATA!U100),DATA!U100,"n/a")</f>
        <v>0.11391330799733</v>
      </c>
      <c r="I241" s="80">
        <f>+IF(ISNUMBER(DATA!AD100),DATA!AD100,"n/a")</f>
        <v>750978.27</v>
      </c>
      <c r="J241" s="77">
        <f>+IF(ISNUMBER(DATA!AE100),DATA!AE100,"n/a")</f>
        <v>9.5623728990460802E-2</v>
      </c>
      <c r="K241" s="80">
        <f>+IF(ISNUMBER(DATA!AN100),DATA!AN100,"n/a")</f>
        <v>1469274.72</v>
      </c>
      <c r="L241" s="77">
        <f>+IF(ISNUMBER(DATA!AO100),DATA!AO100,"n/a")</f>
        <v>5.9794523274574997E-2</v>
      </c>
      <c r="R241" s="66"/>
      <c r="S241" s="66"/>
      <c r="T241" s="66"/>
      <c r="U241" s="66"/>
      <c r="V241" s="66"/>
      <c r="W241" s="66"/>
      <c r="X241" s="66"/>
      <c r="Y241" s="66"/>
    </row>
    <row r="242" spans="1:25" x14ac:dyDescent="0.2">
      <c r="A242" s="75" t="s">
        <v>19</v>
      </c>
      <c r="B242" s="75" t="s">
        <v>21</v>
      </c>
      <c r="C242" s="66" t="s">
        <v>25</v>
      </c>
      <c r="D242" s="66" t="s">
        <v>302</v>
      </c>
      <c r="E242" s="80">
        <f>+IF(ISNUMBER(DATA!J101),DATA!J101,"n/a")</f>
        <v>478799.37</v>
      </c>
      <c r="F242" s="77">
        <f>+IF(ISNUMBER(DATA!K101),DATA!K101,"n/a")</f>
        <v>3.0932730482143402E-3</v>
      </c>
      <c r="G242" s="80">
        <f>+IF(ISNUMBER(DATA!T101),DATA!T101,"n/a")</f>
        <v>1498232.35</v>
      </c>
      <c r="H242" s="77">
        <f>+IF(ISNUMBER(DATA!U101),DATA!U101,"n/a")</f>
        <v>-2.2768201305637201E-3</v>
      </c>
      <c r="I242" s="80">
        <f>+IF(ISNUMBER(DATA!AD101),DATA!AD101,"n/a")</f>
        <v>2886897.12</v>
      </c>
      <c r="J242" s="77">
        <f>+IF(ISNUMBER(DATA!AE101),DATA!AE101,"n/a")</f>
        <v>1.7078738991312E-3</v>
      </c>
      <c r="K242" s="80">
        <f>+IF(ISNUMBER(DATA!AN101),DATA!AN101,"n/a")</f>
        <v>5649154.5899999999</v>
      </c>
      <c r="L242" s="77">
        <f>+IF(ISNUMBER(DATA!AO101),DATA!AO101,"n/a")</f>
        <v>2.7381940213841698E-2</v>
      </c>
      <c r="R242" s="66"/>
      <c r="S242" s="66"/>
      <c r="T242" s="66"/>
      <c r="U242" s="66"/>
      <c r="V242" s="66"/>
      <c r="W242" s="66"/>
      <c r="X242" s="66"/>
      <c r="Y242" s="66"/>
    </row>
    <row r="243" spans="1:25" x14ac:dyDescent="0.2">
      <c r="A243" s="75" t="s">
        <v>19</v>
      </c>
      <c r="B243" s="75" t="s">
        <v>21</v>
      </c>
      <c r="C243" s="66" t="s">
        <v>25</v>
      </c>
      <c r="D243" s="66" t="s">
        <v>303</v>
      </c>
      <c r="E243" s="80">
        <f>+IF(ISNUMBER(DATA!J102),DATA!J102,"n/a")</f>
        <v>221332.42</v>
      </c>
      <c r="F243" s="77">
        <f>+IF(ISNUMBER(DATA!K102),DATA!K102,"n/a")</f>
        <v>3.8052633988134701E-2</v>
      </c>
      <c r="G243" s="80">
        <f>+IF(ISNUMBER(DATA!T102),DATA!T102,"n/a")</f>
        <v>709186.27</v>
      </c>
      <c r="H243" s="77">
        <f>+IF(ISNUMBER(DATA!U102),DATA!U102,"n/a")</f>
        <v>3.23908772113588E-3</v>
      </c>
      <c r="I243" s="80">
        <f>+IF(ISNUMBER(DATA!AD102),DATA!AD102,"n/a")</f>
        <v>1350745.84</v>
      </c>
      <c r="J243" s="77">
        <f>+IF(ISNUMBER(DATA!AE102),DATA!AE102,"n/a")</f>
        <v>-1.02840867471687E-2</v>
      </c>
      <c r="K243" s="80">
        <f>+IF(ISNUMBER(DATA!AN102),DATA!AN102,"n/a")</f>
        <v>2701521.38</v>
      </c>
      <c r="L243" s="77">
        <f>+IF(ISNUMBER(DATA!AO102),DATA!AO102,"n/a")</f>
        <v>-2.2844513605453799E-2</v>
      </c>
      <c r="R243" s="66"/>
      <c r="S243" s="66"/>
      <c r="T243" s="66"/>
      <c r="U243" s="66"/>
      <c r="V243" s="66"/>
      <c r="W243" s="66"/>
      <c r="X243" s="66"/>
      <c r="Y243" s="66"/>
    </row>
    <row r="244" spans="1:25" x14ac:dyDescent="0.2">
      <c r="A244" s="75" t="s">
        <v>19</v>
      </c>
      <c r="B244" s="75" t="s">
        <v>21</v>
      </c>
      <c r="C244" s="66" t="s">
        <v>25</v>
      </c>
      <c r="D244" s="66" t="s">
        <v>304</v>
      </c>
      <c r="E244" s="80">
        <f>+IF(ISNUMBER(DATA!J103),DATA!J103,"n/a")</f>
        <v>855259.31</v>
      </c>
      <c r="F244" s="77">
        <f>+IF(ISNUMBER(DATA!K103),DATA!K103,"n/a")</f>
        <v>6.1623306834767397E-2</v>
      </c>
      <c r="G244" s="80">
        <f>+IF(ISNUMBER(DATA!T103),DATA!T103,"n/a")</f>
        <v>2734077.5</v>
      </c>
      <c r="H244" s="77">
        <f>+IF(ISNUMBER(DATA!U103),DATA!U103,"n/a")</f>
        <v>4.0068108150566099E-2</v>
      </c>
      <c r="I244" s="80">
        <f>+IF(ISNUMBER(DATA!AD103),DATA!AD103,"n/a")</f>
        <v>5137492.01</v>
      </c>
      <c r="J244" s="77">
        <f>+IF(ISNUMBER(DATA!AE103),DATA!AE103,"n/a")</f>
        <v>-1.2973141930529199E-2</v>
      </c>
      <c r="K244" s="80">
        <f>+IF(ISNUMBER(DATA!AN103),DATA!AN103,"n/a")</f>
        <v>9808256.2100000009</v>
      </c>
      <c r="L244" s="77">
        <f>+IF(ISNUMBER(DATA!AO103),DATA!AO103,"n/a")</f>
        <v>-6.1898851207912702E-3</v>
      </c>
      <c r="R244" s="66"/>
      <c r="S244" s="66"/>
      <c r="T244" s="66"/>
      <c r="U244" s="66"/>
      <c r="V244" s="66"/>
      <c r="W244" s="66"/>
      <c r="X244" s="66"/>
      <c r="Y244" s="66"/>
    </row>
    <row r="245" spans="1:25" x14ac:dyDescent="0.2">
      <c r="A245" s="75" t="s">
        <v>19</v>
      </c>
      <c r="B245" s="75" t="s">
        <v>21</v>
      </c>
      <c r="C245" s="66" t="s">
        <v>25</v>
      </c>
      <c r="D245" s="66" t="s">
        <v>305</v>
      </c>
      <c r="E245" s="80">
        <f>+IF(ISNUMBER(DATA!J104),DATA!J104,"n/a")</f>
        <v>608680.17000000004</v>
      </c>
      <c r="F245" s="77">
        <f>+IF(ISNUMBER(DATA!K104),DATA!K104,"n/a")</f>
        <v>-5.7627061386039499E-2</v>
      </c>
      <c r="G245" s="80">
        <f>+IF(ISNUMBER(DATA!T104),DATA!T104,"n/a")</f>
        <v>2001037.74</v>
      </c>
      <c r="H245" s="77">
        <f>+IF(ISNUMBER(DATA!U104),DATA!U104,"n/a")</f>
        <v>-1.05704779854253E-2</v>
      </c>
      <c r="I245" s="80">
        <f>+IF(ISNUMBER(DATA!AD104),DATA!AD104,"n/a")</f>
        <v>3828458.88</v>
      </c>
      <c r="J245" s="77">
        <f>+IF(ISNUMBER(DATA!AE104),DATA!AE104,"n/a")</f>
        <v>-2.0512211735579301E-2</v>
      </c>
      <c r="K245" s="80">
        <f>+IF(ISNUMBER(DATA!AN104),DATA!AN104,"n/a")</f>
        <v>7391101.7699999996</v>
      </c>
      <c r="L245" s="77">
        <f>+IF(ISNUMBER(DATA!AO104),DATA!AO104,"n/a")</f>
        <v>2.9716211017976201E-3</v>
      </c>
      <c r="R245" s="66"/>
      <c r="S245" s="66"/>
      <c r="T245" s="66"/>
      <c r="U245" s="66"/>
      <c r="V245" s="66"/>
      <c r="W245" s="66"/>
      <c r="X245" s="66"/>
      <c r="Y245" s="66"/>
    </row>
    <row r="246" spans="1:25" x14ac:dyDescent="0.2">
      <c r="A246" s="75" t="s">
        <v>19</v>
      </c>
      <c r="B246" s="75" t="s">
        <v>21</v>
      </c>
      <c r="C246" s="66" t="s">
        <v>25</v>
      </c>
      <c r="D246" s="66" t="s">
        <v>306</v>
      </c>
      <c r="E246" s="80">
        <f>+IF(ISNUMBER(DATA!J105),DATA!J105,"n/a")</f>
        <v>412515.47</v>
      </c>
      <c r="F246" s="77">
        <f>+IF(ISNUMBER(DATA!K105),DATA!K105,"n/a")</f>
        <v>2.8870007386635602E-2</v>
      </c>
      <c r="G246" s="80">
        <f>+IF(ISNUMBER(DATA!T105),DATA!T105,"n/a")</f>
        <v>1514211.27</v>
      </c>
      <c r="H246" s="77">
        <f>+IF(ISNUMBER(DATA!U105),DATA!U105,"n/a")</f>
        <v>4.1619645545979897E-2</v>
      </c>
      <c r="I246" s="80">
        <f>+IF(ISNUMBER(DATA!AD105),DATA!AD105,"n/a")</f>
        <v>2919451.09</v>
      </c>
      <c r="J246" s="77">
        <f>+IF(ISNUMBER(DATA!AE105),DATA!AE105,"n/a")</f>
        <v>-1.3232388351838599E-2</v>
      </c>
      <c r="K246" s="80">
        <f>+IF(ISNUMBER(DATA!AN105),DATA!AN105,"n/a")</f>
        <v>5519106.3399999999</v>
      </c>
      <c r="L246" s="77">
        <f>+IF(ISNUMBER(DATA!AO105),DATA!AO105,"n/a")</f>
        <v>-1.1897606742699501E-2</v>
      </c>
      <c r="R246" s="66"/>
      <c r="S246" s="66"/>
      <c r="T246" s="66"/>
      <c r="U246" s="66"/>
      <c r="V246" s="66"/>
      <c r="W246" s="66"/>
      <c r="X246" s="66"/>
      <c r="Y246" s="66"/>
    </row>
    <row r="247" spans="1:25" x14ac:dyDescent="0.2">
      <c r="A247" s="75" t="s">
        <v>19</v>
      </c>
      <c r="B247" s="75" t="s">
        <v>21</v>
      </c>
      <c r="C247" s="66" t="s">
        <v>25</v>
      </c>
      <c r="D247" s="66" t="s">
        <v>307</v>
      </c>
      <c r="E247" s="80">
        <f>+IF(ISNUMBER(DATA!J106),DATA!J106,"n/a")</f>
        <v>561648.43000000005</v>
      </c>
      <c r="F247" s="77">
        <f>+IF(ISNUMBER(DATA!K106),DATA!K106,"n/a")</f>
        <v>1.1021269704057E-2</v>
      </c>
      <c r="G247" s="80">
        <f>+IF(ISNUMBER(DATA!T106),DATA!T106,"n/a")</f>
        <v>1821565.69</v>
      </c>
      <c r="H247" s="77">
        <f>+IF(ISNUMBER(DATA!U106),DATA!U106,"n/a")</f>
        <v>6.43202623384986E-3</v>
      </c>
      <c r="I247" s="80">
        <f>+IF(ISNUMBER(DATA!AD106),DATA!AD106,"n/a")</f>
        <v>3507068.22</v>
      </c>
      <c r="J247" s="77">
        <f>+IF(ISNUMBER(DATA!AE106),DATA!AE106,"n/a")</f>
        <v>4.1993241162761796E-3</v>
      </c>
      <c r="K247" s="80">
        <f>+IF(ISNUMBER(DATA!AN106),DATA!AN106,"n/a")</f>
        <v>6929449.1399999997</v>
      </c>
      <c r="L247" s="77">
        <f>+IF(ISNUMBER(DATA!AO106),DATA!AO106,"n/a")</f>
        <v>5.4325325509262203E-2</v>
      </c>
      <c r="R247" s="66"/>
      <c r="S247" s="66"/>
      <c r="T247" s="66"/>
      <c r="U247" s="66"/>
      <c r="V247" s="66"/>
      <c r="W247" s="66"/>
      <c r="X247" s="66"/>
      <c r="Y247" s="66"/>
    </row>
    <row r="248" spans="1:25" x14ac:dyDescent="0.2">
      <c r="A248" s="75" t="s">
        <v>19</v>
      </c>
      <c r="B248" s="75" t="s">
        <v>21</v>
      </c>
      <c r="C248" s="66" t="s">
        <v>25</v>
      </c>
      <c r="D248" s="66" t="s">
        <v>308</v>
      </c>
      <c r="E248" s="80">
        <f>+IF(ISNUMBER(DATA!J107),DATA!J107,"n/a")</f>
        <v>383160.76</v>
      </c>
      <c r="F248" s="77">
        <f>+IF(ISNUMBER(DATA!K107),DATA!K107,"n/a")</f>
        <v>6.4292779036598897E-3</v>
      </c>
      <c r="G248" s="80">
        <f>+IF(ISNUMBER(DATA!T107),DATA!T107,"n/a")</f>
        <v>1234307.8799999999</v>
      </c>
      <c r="H248" s="77">
        <f>+IF(ISNUMBER(DATA!U107),DATA!U107,"n/a")</f>
        <v>3.6219071549441602E-2</v>
      </c>
      <c r="I248" s="80">
        <f>+IF(ISNUMBER(DATA!AD107),DATA!AD107,"n/a")</f>
        <v>2327922.7200000002</v>
      </c>
      <c r="J248" s="77">
        <f>+IF(ISNUMBER(DATA!AE107),DATA!AE107,"n/a")</f>
        <v>6.45097259573454E-3</v>
      </c>
      <c r="K248" s="80">
        <f>+IF(ISNUMBER(DATA!AN107),DATA!AN107,"n/a")</f>
        <v>4514720.67</v>
      </c>
      <c r="L248" s="77">
        <f>+IF(ISNUMBER(DATA!AO107),DATA!AO107,"n/a")</f>
        <v>9.9030758086164593E-3</v>
      </c>
      <c r="R248" s="66"/>
      <c r="S248" s="66"/>
      <c r="T248" s="66"/>
      <c r="U248" s="66"/>
      <c r="V248" s="66"/>
      <c r="W248" s="66"/>
      <c r="X248" s="66"/>
      <c r="Y248" s="66"/>
    </row>
    <row r="249" spans="1:25" x14ac:dyDescent="0.2">
      <c r="A249" s="75" t="s">
        <v>19</v>
      </c>
      <c r="B249" s="75" t="s">
        <v>21</v>
      </c>
      <c r="C249" s="66" t="s">
        <v>25</v>
      </c>
      <c r="D249" s="66" t="s">
        <v>309</v>
      </c>
      <c r="E249" s="80">
        <f>+IF(ISNUMBER(DATA!J108),DATA!J108,"n/a")</f>
        <v>361803.71</v>
      </c>
      <c r="F249" s="77">
        <f>+IF(ISNUMBER(DATA!K108),DATA!K108,"n/a")</f>
        <v>3.1213791741641201E-2</v>
      </c>
      <c r="G249" s="80">
        <f>+IF(ISNUMBER(DATA!T108),DATA!T108,"n/a")</f>
        <v>1159817</v>
      </c>
      <c r="H249" s="77">
        <f>+IF(ISNUMBER(DATA!U108),DATA!U108,"n/a")</f>
        <v>4.4933509444423203E-2</v>
      </c>
      <c r="I249" s="80">
        <f>+IF(ISNUMBER(DATA!AD108),DATA!AD108,"n/a")</f>
        <v>2199873.19</v>
      </c>
      <c r="J249" s="77">
        <f>+IF(ISNUMBER(DATA!AE108),DATA!AE108,"n/a")</f>
        <v>1.96985409168564E-2</v>
      </c>
      <c r="K249" s="80">
        <f>+IF(ISNUMBER(DATA!AN108),DATA!AN108,"n/a")</f>
        <v>4289950.59</v>
      </c>
      <c r="L249" s="77">
        <f>+IF(ISNUMBER(DATA!AO108),DATA!AO108,"n/a")</f>
        <v>2.0845371931828598E-2</v>
      </c>
      <c r="R249" s="66"/>
      <c r="S249" s="66"/>
      <c r="T249" s="66"/>
      <c r="U249" s="66"/>
      <c r="V249" s="66"/>
      <c r="W249" s="66"/>
      <c r="X249" s="66"/>
      <c r="Y249" s="66"/>
    </row>
    <row r="250" spans="1:25" x14ac:dyDescent="0.2">
      <c r="A250" s="75" t="s">
        <v>19</v>
      </c>
      <c r="B250" s="75" t="s">
        <v>21</v>
      </c>
      <c r="C250" s="66" t="s">
        <v>25</v>
      </c>
      <c r="D250" s="66" t="s">
        <v>310</v>
      </c>
      <c r="E250" s="80">
        <f>+IF(ISNUMBER(DATA!J109),DATA!J109,"n/a")</f>
        <v>242150.41</v>
      </c>
      <c r="F250" s="77">
        <f>+IF(ISNUMBER(DATA!K109),DATA!K109,"n/a")</f>
        <v>2.2817133255643102E-3</v>
      </c>
      <c r="G250" s="80">
        <f>+IF(ISNUMBER(DATA!T109),DATA!T109,"n/a")</f>
        <v>755821.16</v>
      </c>
      <c r="H250" s="77">
        <f>+IF(ISNUMBER(DATA!U109),DATA!U109,"n/a")</f>
        <v>-8.1786230002081194E-3</v>
      </c>
      <c r="I250" s="80">
        <f>+IF(ISNUMBER(DATA!AD109),DATA!AD109,"n/a")</f>
        <v>1420675.38</v>
      </c>
      <c r="J250" s="77">
        <f>+IF(ISNUMBER(DATA!AE109),DATA!AE109,"n/a")</f>
        <v>-2.9939228500788E-2</v>
      </c>
      <c r="K250" s="80">
        <f>+IF(ISNUMBER(DATA!AN109),DATA!AN109,"n/a")</f>
        <v>2876103.34</v>
      </c>
      <c r="L250" s="77">
        <f>+IF(ISNUMBER(DATA!AO109),DATA!AO109,"n/a")</f>
        <v>-2.0712210622471101E-2</v>
      </c>
      <c r="R250" s="66"/>
      <c r="S250" s="66"/>
      <c r="T250" s="66"/>
      <c r="U250" s="66"/>
      <c r="V250" s="66"/>
      <c r="W250" s="66"/>
      <c r="X250" s="66"/>
      <c r="Y250" s="66"/>
    </row>
    <row r="251" spans="1:25" x14ac:dyDescent="0.2">
      <c r="A251" s="75" t="s">
        <v>19</v>
      </c>
      <c r="B251" s="75" t="s">
        <v>21</v>
      </c>
      <c r="C251" s="66" t="s">
        <v>25</v>
      </c>
      <c r="D251" s="66" t="s">
        <v>311</v>
      </c>
      <c r="E251" s="80">
        <f>+IF(ISNUMBER(DATA!J110),DATA!J110,"n/a")</f>
        <v>393119.2</v>
      </c>
      <c r="F251" s="77">
        <f>+IF(ISNUMBER(DATA!K110),DATA!K110,"n/a")</f>
        <v>-6.0971482853637701E-3</v>
      </c>
      <c r="G251" s="80">
        <f>+IF(ISNUMBER(DATA!T110),DATA!T110,"n/a")</f>
        <v>1279482.0900000001</v>
      </c>
      <c r="H251" s="77">
        <f>+IF(ISNUMBER(DATA!U110),DATA!U110,"n/a")</f>
        <v>-7.8814166051247702E-3</v>
      </c>
      <c r="I251" s="80">
        <f>+IF(ISNUMBER(DATA!AD110),DATA!AD110,"n/a")</f>
        <v>2359676.89</v>
      </c>
      <c r="J251" s="77">
        <f>+IF(ISNUMBER(DATA!AE110),DATA!AE110,"n/a")</f>
        <v>-4.8430191643850297E-2</v>
      </c>
      <c r="K251" s="80">
        <f>+IF(ISNUMBER(DATA!AN110),DATA!AN110,"n/a")</f>
        <v>4615781.0999999996</v>
      </c>
      <c r="L251" s="77">
        <f>+IF(ISNUMBER(DATA!AO110),DATA!AO110,"n/a")</f>
        <v>-2.7348596415795599E-2</v>
      </c>
      <c r="R251" s="66"/>
      <c r="S251" s="66"/>
      <c r="T251" s="66"/>
      <c r="U251" s="66"/>
      <c r="V251" s="66"/>
      <c r="W251" s="66"/>
      <c r="X251" s="66"/>
      <c r="Y251" s="66"/>
    </row>
    <row r="252" spans="1:25" x14ac:dyDescent="0.2">
      <c r="A252" s="75" t="s">
        <v>19</v>
      </c>
      <c r="B252" s="75" t="s">
        <v>21</v>
      </c>
      <c r="C252" s="66" t="s">
        <v>25</v>
      </c>
      <c r="D252" s="66" t="s">
        <v>312</v>
      </c>
      <c r="E252" s="80">
        <f>+IF(ISNUMBER(DATA!J111),DATA!J111,"n/a")</f>
        <v>227774.74</v>
      </c>
      <c r="F252" s="77">
        <f>+IF(ISNUMBER(DATA!K111),DATA!K111,"n/a")</f>
        <v>2.4364545842496501E-2</v>
      </c>
      <c r="G252" s="80">
        <f>+IF(ISNUMBER(DATA!T111),DATA!T111,"n/a")</f>
        <v>754153.13</v>
      </c>
      <c r="H252" s="77">
        <f>+IF(ISNUMBER(DATA!U111),DATA!U111,"n/a")</f>
        <v>6.7494865988865602E-2</v>
      </c>
      <c r="I252" s="80">
        <f>+IF(ISNUMBER(DATA!AD111),DATA!AD111,"n/a")</f>
        <v>1421881.56</v>
      </c>
      <c r="J252" s="77">
        <f>+IF(ISNUMBER(DATA!AE111),DATA!AE111,"n/a")</f>
        <v>1.66910312680629E-2</v>
      </c>
      <c r="K252" s="80">
        <f>+IF(ISNUMBER(DATA!AN111),DATA!AN111,"n/a")</f>
        <v>2771941.93</v>
      </c>
      <c r="L252" s="77">
        <f>+IF(ISNUMBER(DATA!AO111),DATA!AO111,"n/a")</f>
        <v>4.5001789765464102E-3</v>
      </c>
      <c r="R252" s="66"/>
      <c r="S252" s="66"/>
      <c r="T252" s="66"/>
      <c r="U252" s="66"/>
      <c r="V252" s="66"/>
      <c r="W252" s="66"/>
      <c r="X252" s="66"/>
      <c r="Y252" s="66"/>
    </row>
    <row r="253" spans="1:25" x14ac:dyDescent="0.2">
      <c r="A253" s="75" t="s">
        <v>19</v>
      </c>
      <c r="B253" s="75" t="s">
        <v>21</v>
      </c>
      <c r="C253" s="66" t="s">
        <v>25</v>
      </c>
      <c r="D253" s="66" t="s">
        <v>313</v>
      </c>
      <c r="E253" s="80">
        <f>+IF(ISNUMBER(DATA!J112),DATA!J112,"n/a")</f>
        <v>402604.97</v>
      </c>
      <c r="F253" s="77">
        <f>+IF(ISNUMBER(DATA!K112),DATA!K112,"n/a")</f>
        <v>1.7861736036062701E-2</v>
      </c>
      <c r="G253" s="80">
        <f>+IF(ISNUMBER(DATA!T112),DATA!T112,"n/a")</f>
        <v>1334095.3999999999</v>
      </c>
      <c r="H253" s="77">
        <f>+IF(ISNUMBER(DATA!U112),DATA!U112,"n/a")</f>
        <v>4.5698711897128798E-2</v>
      </c>
      <c r="I253" s="80">
        <f>+IF(ISNUMBER(DATA!AD112),DATA!AD112,"n/a")</f>
        <v>2540859.73</v>
      </c>
      <c r="J253" s="77">
        <f>+IF(ISNUMBER(DATA!AE112),DATA!AE112,"n/a")</f>
        <v>3.6173057043488901E-2</v>
      </c>
      <c r="K253" s="80">
        <f>+IF(ISNUMBER(DATA!AN112),DATA!AN112,"n/a")</f>
        <v>4868264.22</v>
      </c>
      <c r="L253" s="77">
        <f>+IF(ISNUMBER(DATA!AO112),DATA!AO112,"n/a")</f>
        <v>4.1086209025702702E-2</v>
      </c>
      <c r="R253" s="66"/>
      <c r="S253" s="66"/>
      <c r="T253" s="66"/>
      <c r="U253" s="66"/>
      <c r="V253" s="66"/>
      <c r="W253" s="66"/>
      <c r="X253" s="66"/>
      <c r="Y253" s="66"/>
    </row>
    <row r="254" spans="1:25" x14ac:dyDescent="0.2">
      <c r="A254" s="75" t="s">
        <v>19</v>
      </c>
      <c r="B254" s="75" t="s">
        <v>21</v>
      </c>
      <c r="C254" s="66" t="s">
        <v>25</v>
      </c>
      <c r="D254" s="66" t="s">
        <v>314</v>
      </c>
      <c r="E254" s="80">
        <f>+IF(ISNUMBER(DATA!J113),DATA!J113,"n/a")</f>
        <v>808410.91</v>
      </c>
      <c r="F254" s="77">
        <f>+IF(ISNUMBER(DATA!K113),DATA!K113,"n/a")</f>
        <v>-2.7377849197620301E-2</v>
      </c>
      <c r="G254" s="80">
        <f>+IF(ISNUMBER(DATA!T113),DATA!T113,"n/a")</f>
        <v>2654331.5699999998</v>
      </c>
      <c r="H254" s="77">
        <f>+IF(ISNUMBER(DATA!U113),DATA!U113,"n/a")</f>
        <v>-3.01484504144858E-2</v>
      </c>
      <c r="I254" s="80">
        <f>+IF(ISNUMBER(DATA!AD113),DATA!AD113,"n/a")</f>
        <v>5108514.03</v>
      </c>
      <c r="J254" s="77">
        <f>+IF(ISNUMBER(DATA!AE113),DATA!AE113,"n/a")</f>
        <v>-5.9324993724645697E-2</v>
      </c>
      <c r="K254" s="80">
        <f>+IF(ISNUMBER(DATA!AN113),DATA!AN113,"n/a")</f>
        <v>10072286.6</v>
      </c>
      <c r="L254" s="77">
        <f>+IF(ISNUMBER(DATA!AO113),DATA!AO113,"n/a")</f>
        <v>-4.3164908689275798E-2</v>
      </c>
      <c r="R254" s="66"/>
      <c r="S254" s="66"/>
      <c r="T254" s="66"/>
      <c r="U254" s="66"/>
      <c r="V254" s="66"/>
      <c r="W254" s="66"/>
      <c r="X254" s="66"/>
      <c r="Y254" s="66"/>
    </row>
    <row r="255" spans="1:25" x14ac:dyDescent="0.2">
      <c r="A255" s="75" t="s">
        <v>19</v>
      </c>
      <c r="B255" s="75" t="s">
        <v>21</v>
      </c>
      <c r="C255" s="66" t="s">
        <v>25</v>
      </c>
      <c r="D255" s="66" t="s">
        <v>315</v>
      </c>
      <c r="E255" s="80">
        <f>+IF(ISNUMBER(DATA!J114),DATA!J114,"n/a")</f>
        <v>667657.6</v>
      </c>
      <c r="F255" s="77">
        <f>+IF(ISNUMBER(DATA!K114),DATA!K114,"n/a")</f>
        <v>1.6729730654129301E-2</v>
      </c>
      <c r="G255" s="80">
        <f>+IF(ISNUMBER(DATA!T114),DATA!T114,"n/a")</f>
        <v>2172168.63</v>
      </c>
      <c r="H255" s="77">
        <f>+IF(ISNUMBER(DATA!U114),DATA!U114,"n/a")</f>
        <v>1.9597170397587199E-3</v>
      </c>
      <c r="I255" s="80">
        <f>+IF(ISNUMBER(DATA!AD114),DATA!AD114,"n/a")</f>
        <v>4202768.6399999997</v>
      </c>
      <c r="J255" s="77">
        <f>+IF(ISNUMBER(DATA!AE114),DATA!AE114,"n/a")</f>
        <v>9.1709417801988796E-3</v>
      </c>
      <c r="K255" s="80">
        <f>+IF(ISNUMBER(DATA!AN114),DATA!AN114,"n/a")</f>
        <v>8244716.7999999998</v>
      </c>
      <c r="L255" s="77">
        <f>+IF(ISNUMBER(DATA!AO114),DATA!AO114,"n/a")</f>
        <v>3.2363284001431403E-2</v>
      </c>
      <c r="R255" s="66"/>
      <c r="S255" s="66"/>
      <c r="T255" s="66"/>
      <c r="U255" s="66"/>
      <c r="V255" s="66"/>
      <c r="W255" s="66"/>
      <c r="X255" s="66"/>
      <c r="Y255" s="66"/>
    </row>
    <row r="256" spans="1:25" x14ac:dyDescent="0.2">
      <c r="A256" s="75" t="s">
        <v>19</v>
      </c>
      <c r="B256" s="75" t="s">
        <v>21</v>
      </c>
      <c r="C256" s="66" t="s">
        <v>25</v>
      </c>
      <c r="D256" s="66" t="s">
        <v>316</v>
      </c>
      <c r="E256" s="80">
        <f>+IF(ISNUMBER(DATA!J115),DATA!J115,"n/a")</f>
        <v>558919.43000000005</v>
      </c>
      <c r="F256" s="77">
        <f>+IF(ISNUMBER(DATA!K115),DATA!K115,"n/a")</f>
        <v>-2.4217516401017201E-3</v>
      </c>
      <c r="G256" s="80">
        <f>+IF(ISNUMBER(DATA!T115),DATA!T115,"n/a")</f>
        <v>1733221</v>
      </c>
      <c r="H256" s="77">
        <f>+IF(ISNUMBER(DATA!U115),DATA!U115,"n/a")</f>
        <v>1.8437538781481098E-2</v>
      </c>
      <c r="I256" s="80">
        <f>+IF(ISNUMBER(DATA!AD115),DATA!AD115,"n/a")</f>
        <v>3303272.43</v>
      </c>
      <c r="J256" s="77">
        <f>+IF(ISNUMBER(DATA!AE115),DATA!AE115,"n/a")</f>
        <v>2.00991063597225E-2</v>
      </c>
      <c r="K256" s="80">
        <f>+IF(ISNUMBER(DATA!AN115),DATA!AN115,"n/a")</f>
        <v>6608384.6600000001</v>
      </c>
      <c r="L256" s="77">
        <f>+IF(ISNUMBER(DATA!AO115),DATA!AO115,"n/a")</f>
        <v>2.1115433370321301E-2</v>
      </c>
      <c r="R256" s="66"/>
      <c r="S256" s="66"/>
      <c r="T256" s="66"/>
      <c r="U256" s="66"/>
      <c r="V256" s="66"/>
      <c r="W256" s="66"/>
      <c r="X256" s="66"/>
      <c r="Y256" s="66"/>
    </row>
    <row r="257" spans="1:25" x14ac:dyDescent="0.2">
      <c r="A257" s="75" t="s">
        <v>19</v>
      </c>
      <c r="B257" s="75" t="s">
        <v>21</v>
      </c>
      <c r="C257" s="66" t="s">
        <v>25</v>
      </c>
      <c r="D257" s="66" t="s">
        <v>317</v>
      </c>
      <c r="E257" s="80">
        <f>+IF(ISNUMBER(DATA!J116),DATA!J116,"n/a")</f>
        <v>320392.17</v>
      </c>
      <c r="F257" s="77">
        <f>+IF(ISNUMBER(DATA!K116),DATA!K116,"n/a")</f>
        <v>3.51263061447964E-3</v>
      </c>
      <c r="G257" s="80">
        <f>+IF(ISNUMBER(DATA!T116),DATA!T116,"n/a")</f>
        <v>1127545.21</v>
      </c>
      <c r="H257" s="77">
        <f>+IF(ISNUMBER(DATA!U116),DATA!U116,"n/a")</f>
        <v>6.7617209843953904E-3</v>
      </c>
      <c r="I257" s="80">
        <f>+IF(ISNUMBER(DATA!AD116),DATA!AD116,"n/a")</f>
        <v>2157899.39</v>
      </c>
      <c r="J257" s="77">
        <f>+IF(ISNUMBER(DATA!AE116),DATA!AE116,"n/a")</f>
        <v>4.41137077551274E-2</v>
      </c>
      <c r="K257" s="80">
        <f>+IF(ISNUMBER(DATA!AN116),DATA!AN116,"n/a")</f>
        <v>4056075.02</v>
      </c>
      <c r="L257" s="77">
        <f>+IF(ISNUMBER(DATA!AO116),DATA!AO116,"n/a")</f>
        <v>2.33555078293399E-2</v>
      </c>
      <c r="R257" s="66"/>
      <c r="S257" s="66"/>
      <c r="T257" s="66"/>
      <c r="U257" s="66"/>
      <c r="V257" s="66"/>
      <c r="W257" s="66"/>
      <c r="X257" s="66"/>
      <c r="Y257" s="66"/>
    </row>
    <row r="258" spans="1:25" x14ac:dyDescent="0.2">
      <c r="A258" s="75" t="s">
        <v>19</v>
      </c>
      <c r="B258" s="75" t="s">
        <v>21</v>
      </c>
      <c r="C258" s="66" t="s">
        <v>25</v>
      </c>
      <c r="D258" s="66" t="s">
        <v>318</v>
      </c>
      <c r="E258" s="80">
        <f>+IF(ISNUMBER(DATA!J117),DATA!J117,"n/a")</f>
        <v>645246.21</v>
      </c>
      <c r="F258" s="77">
        <f>+IF(ISNUMBER(DATA!K117),DATA!K117,"n/a")</f>
        <v>3.5441920765473399E-3</v>
      </c>
      <c r="G258" s="80">
        <f>+IF(ISNUMBER(DATA!T117),DATA!T117,"n/a")</f>
        <v>2013833.94</v>
      </c>
      <c r="H258" s="77">
        <f>+IF(ISNUMBER(DATA!U117),DATA!U117,"n/a")</f>
        <v>8.2726025969175696E-3</v>
      </c>
      <c r="I258" s="80">
        <f>+IF(ISNUMBER(DATA!AD117),DATA!AD117,"n/a")</f>
        <v>3845899.25</v>
      </c>
      <c r="J258" s="77">
        <f>+IF(ISNUMBER(DATA!AE117),DATA!AE117,"n/a")</f>
        <v>2.5745386121563199E-3</v>
      </c>
      <c r="K258" s="80">
        <f>+IF(ISNUMBER(DATA!AN117),DATA!AN117,"n/a")</f>
        <v>7396157.1500000004</v>
      </c>
      <c r="L258" s="77">
        <f>+IF(ISNUMBER(DATA!AO117),DATA!AO117,"n/a")</f>
        <v>1.9918294228137599E-2</v>
      </c>
      <c r="R258" s="66"/>
      <c r="S258" s="66"/>
      <c r="T258" s="66"/>
      <c r="U258" s="66"/>
      <c r="V258" s="66"/>
      <c r="W258" s="66"/>
      <c r="X258" s="66"/>
      <c r="Y258" s="66"/>
    </row>
    <row r="259" spans="1:25" x14ac:dyDescent="0.2">
      <c r="A259" s="75" t="s">
        <v>19</v>
      </c>
      <c r="B259" s="75" t="s">
        <v>21</v>
      </c>
      <c r="C259" s="66" t="s">
        <v>25</v>
      </c>
      <c r="D259" s="66" t="s">
        <v>344</v>
      </c>
      <c r="E259" s="80">
        <f>+IF(ISNUMBER(DATA!J118),DATA!J118,"n/a")</f>
        <v>216103.22</v>
      </c>
      <c r="F259" s="77">
        <f>+IF(ISNUMBER(DATA!K118),DATA!K118,"n/a")</f>
        <v>7.7898993162475103E-3</v>
      </c>
      <c r="G259" s="80">
        <f>+IF(ISNUMBER(DATA!T118),DATA!T118,"n/a")</f>
        <v>687630.74</v>
      </c>
      <c r="H259" s="77">
        <f>+IF(ISNUMBER(DATA!U118),DATA!U118,"n/a")</f>
        <v>-7.6381030075243503E-3</v>
      </c>
      <c r="I259" s="80">
        <f>+IF(ISNUMBER(DATA!AD118),DATA!AD118,"n/a")</f>
        <v>1314451.3899999999</v>
      </c>
      <c r="J259" s="77">
        <f>+IF(ISNUMBER(DATA!AE118),DATA!AE118,"n/a")</f>
        <v>-2.59330950094868E-2</v>
      </c>
      <c r="K259" s="80">
        <f>+IF(ISNUMBER(DATA!AN118),DATA!AN118,"n/a")</f>
        <v>2678835.33</v>
      </c>
      <c r="L259" s="77">
        <f>+IF(ISNUMBER(DATA!AO118),DATA!AO118,"n/a")</f>
        <v>-3.8696995436271898E-2</v>
      </c>
      <c r="R259" s="66"/>
      <c r="S259" s="66"/>
      <c r="T259" s="66"/>
      <c r="U259" s="66"/>
      <c r="V259" s="66"/>
      <c r="W259" s="66"/>
      <c r="X259" s="66"/>
      <c r="Y259" s="66"/>
    </row>
    <row r="260" spans="1:25" x14ac:dyDescent="0.2">
      <c r="A260" s="75" t="s">
        <v>19</v>
      </c>
      <c r="B260" s="75" t="s">
        <v>21</v>
      </c>
      <c r="C260" s="66" t="s">
        <v>25</v>
      </c>
      <c r="D260" s="66" t="s">
        <v>345</v>
      </c>
      <c r="E260" s="80">
        <f>+IF(ISNUMBER(DATA!J119),DATA!J119,"n/a")</f>
        <v>464002.05</v>
      </c>
      <c r="F260" s="77">
        <f>+IF(ISNUMBER(DATA!K119),DATA!K119,"n/a")</f>
        <v>-1.6815641393904301E-2</v>
      </c>
      <c r="G260" s="80">
        <f>+IF(ISNUMBER(DATA!T119),DATA!T119,"n/a")</f>
        <v>1472621.5</v>
      </c>
      <c r="H260" s="77">
        <f>+IF(ISNUMBER(DATA!U119),DATA!U119,"n/a")</f>
        <v>1.0624891761396299E-2</v>
      </c>
      <c r="I260" s="80">
        <f>+IF(ISNUMBER(DATA!AD119),DATA!AD119,"n/a")</f>
        <v>2831401.05</v>
      </c>
      <c r="J260" s="77">
        <f>+IF(ISNUMBER(DATA!AE119),DATA!AE119,"n/a")</f>
        <v>-1.5661765529373501E-3</v>
      </c>
      <c r="K260" s="80">
        <f>+IF(ISNUMBER(DATA!AN119),DATA!AN119,"n/a")</f>
        <v>5696951.8899999997</v>
      </c>
      <c r="L260" s="77">
        <f>+IF(ISNUMBER(DATA!AO119),DATA!AO119,"n/a")</f>
        <v>1.9097446371565199E-2</v>
      </c>
      <c r="R260" s="66"/>
      <c r="S260" s="66"/>
      <c r="T260" s="66"/>
      <c r="U260" s="66"/>
      <c r="V260" s="66"/>
      <c r="W260" s="66"/>
      <c r="X260" s="66"/>
      <c r="Y260" s="66"/>
    </row>
    <row r="261" spans="1:25" x14ac:dyDescent="0.2">
      <c r="A261" s="75"/>
      <c r="B261" s="75"/>
      <c r="E261" s="80"/>
      <c r="F261" s="77"/>
      <c r="G261" s="81"/>
      <c r="H261" s="77"/>
      <c r="I261" s="81"/>
      <c r="J261" s="82"/>
      <c r="K261" s="81"/>
      <c r="L261" s="77"/>
      <c r="R261" s="66"/>
      <c r="S261" s="66"/>
      <c r="T261" s="66"/>
      <c r="U261" s="66"/>
      <c r="V261" s="66"/>
      <c r="W261" s="66"/>
      <c r="X261" s="66"/>
      <c r="Y261" s="66"/>
    </row>
    <row r="262" spans="1:25" x14ac:dyDescent="0.2">
      <c r="A262" s="75" t="s">
        <v>19</v>
      </c>
      <c r="B262" s="75" t="s">
        <v>21</v>
      </c>
      <c r="C262" s="66" t="s">
        <v>10</v>
      </c>
      <c r="D262" s="66" t="s">
        <v>271</v>
      </c>
      <c r="E262" s="87">
        <f>+IF(ISNUMBER(DATA!L70),DATA!L70,"n/a")</f>
        <v>4.5735534619336304</v>
      </c>
      <c r="F262" s="77">
        <f>+IF(ISNUMBER(DATA!M70),DATA!M70,"n/a")</f>
        <v>0.14478241379149501</v>
      </c>
      <c r="G262" s="87">
        <f>+IF(ISNUMBER(DATA!V70),DATA!V70,"n/a")</f>
        <v>4.2207266288934404</v>
      </c>
      <c r="H262" s="77">
        <f>+IF(ISNUMBER(DATA!W70),DATA!W70,"n/a")</f>
        <v>3.1509494892300598E-3</v>
      </c>
      <c r="I262" s="87">
        <f>+IF(ISNUMBER(DATA!AF70),DATA!AF70,"n/a")</f>
        <v>4.1640154942035599</v>
      </c>
      <c r="J262" s="77">
        <f>+IF(ISNUMBER(DATA!AG70),DATA!AG70,"n/a")</f>
        <v>-2.19305192967677E-2</v>
      </c>
      <c r="K262" s="87">
        <f>+IF(ISNUMBER(DATA!AP70),DATA!AP70,"n/a")</f>
        <v>4.2076154239241301</v>
      </c>
      <c r="L262" s="77">
        <f>+IF(ISNUMBER(DATA!AQ70),DATA!AQ70,"n/a")</f>
        <v>-1.47752247421574E-2</v>
      </c>
      <c r="R262" s="66"/>
      <c r="S262" s="66"/>
      <c r="T262" s="66"/>
      <c r="U262" s="66"/>
      <c r="V262" s="66"/>
      <c r="W262" s="66"/>
      <c r="X262" s="66"/>
      <c r="Y262" s="66"/>
    </row>
    <row r="263" spans="1:25" x14ac:dyDescent="0.2">
      <c r="A263" s="75" t="s">
        <v>19</v>
      </c>
      <c r="B263" s="75" t="s">
        <v>21</v>
      </c>
      <c r="C263" s="66" t="s">
        <v>10</v>
      </c>
      <c r="D263" s="66" t="s">
        <v>272</v>
      </c>
      <c r="E263" s="87">
        <f>+IF(ISNUMBER(DATA!L71),DATA!L71,"n/a")</f>
        <v>4.2148111998016802</v>
      </c>
      <c r="F263" s="77">
        <f>+IF(ISNUMBER(DATA!M71),DATA!M71,"n/a")</f>
        <v>-5.1883067527443497E-3</v>
      </c>
      <c r="G263" s="87">
        <f>+IF(ISNUMBER(DATA!V71),DATA!V71,"n/a")</f>
        <v>4.2380603004409503</v>
      </c>
      <c r="H263" s="77">
        <f>+IF(ISNUMBER(DATA!W71),DATA!W71,"n/a")</f>
        <v>7.3509137860445399E-3</v>
      </c>
      <c r="I263" s="87">
        <f>+IF(ISNUMBER(DATA!AF71),DATA!AF71,"n/a")</f>
        <v>4.2062182707681703</v>
      </c>
      <c r="J263" s="77">
        <f>+IF(ISNUMBER(DATA!AG71),DATA!AG71,"n/a")</f>
        <v>4.7430849239910797E-3</v>
      </c>
      <c r="K263" s="87">
        <f>+IF(ISNUMBER(DATA!AP71),DATA!AP71,"n/a")</f>
        <v>4.2058765536966201</v>
      </c>
      <c r="L263" s="77">
        <f>+IF(ISNUMBER(DATA!AQ71),DATA!AQ71,"n/a")</f>
        <v>6.9027757218310696E-3</v>
      </c>
      <c r="R263" s="66"/>
      <c r="S263" s="66"/>
      <c r="T263" s="66"/>
      <c r="U263" s="66"/>
      <c r="V263" s="66"/>
      <c r="W263" s="66"/>
      <c r="X263" s="66"/>
      <c r="Y263" s="66"/>
    </row>
    <row r="264" spans="1:25" x14ac:dyDescent="0.2">
      <c r="A264" s="75" t="s">
        <v>19</v>
      </c>
      <c r="B264" s="75" t="s">
        <v>21</v>
      </c>
      <c r="C264" s="66" t="s">
        <v>10</v>
      </c>
      <c r="D264" s="66" t="s">
        <v>273</v>
      </c>
      <c r="E264" s="87">
        <f>+IF(ISNUMBER(DATA!L72),DATA!L72,"n/a")</f>
        <v>4.1186519102000299</v>
      </c>
      <c r="F264" s="77">
        <f>+IF(ISNUMBER(DATA!M72),DATA!M72,"n/a")</f>
        <v>1.7295182965270901E-2</v>
      </c>
      <c r="G264" s="87">
        <f>+IF(ISNUMBER(DATA!V72),DATA!V72,"n/a")</f>
        <v>4.1412023823699498</v>
      </c>
      <c r="H264" s="77">
        <f>+IF(ISNUMBER(DATA!W72),DATA!W72,"n/a")</f>
        <v>1.59023300645613E-2</v>
      </c>
      <c r="I264" s="87">
        <f>+IF(ISNUMBER(DATA!AF72),DATA!AF72,"n/a")</f>
        <v>4.1161604223900898</v>
      </c>
      <c r="J264" s="77">
        <f>+IF(ISNUMBER(DATA!AG72),DATA!AG72,"n/a")</f>
        <v>1.47538653762764E-2</v>
      </c>
      <c r="K264" s="87">
        <f>+IF(ISNUMBER(DATA!AP72),DATA!AP72,"n/a")</f>
        <v>4.1150479655871797</v>
      </c>
      <c r="L264" s="77">
        <f>+IF(ISNUMBER(DATA!AQ72),DATA!AQ72,"n/a")</f>
        <v>-7.1888189111881501E-4</v>
      </c>
      <c r="R264" s="66"/>
      <c r="S264" s="66"/>
      <c r="T264" s="66"/>
      <c r="U264" s="66"/>
      <c r="V264" s="66"/>
      <c r="W264" s="66"/>
      <c r="X264" s="66"/>
      <c r="Y264" s="66"/>
    </row>
    <row r="265" spans="1:25" x14ac:dyDescent="0.2">
      <c r="A265" s="75" t="s">
        <v>19</v>
      </c>
      <c r="B265" s="75" t="s">
        <v>21</v>
      </c>
      <c r="C265" s="66" t="s">
        <v>10</v>
      </c>
      <c r="D265" s="66" t="s">
        <v>274</v>
      </c>
      <c r="E265" s="87">
        <f>+IF(ISNUMBER(DATA!L73),DATA!L73,"n/a")</f>
        <v>4.1191024217680097</v>
      </c>
      <c r="F265" s="77">
        <f>+IF(ISNUMBER(DATA!M73),DATA!M73,"n/a")</f>
        <v>1.02152322101694E-2</v>
      </c>
      <c r="G265" s="87">
        <f>+IF(ISNUMBER(DATA!V73),DATA!V73,"n/a")</f>
        <v>4.1146803395677303</v>
      </c>
      <c r="H265" s="77">
        <f>+IF(ISNUMBER(DATA!W73),DATA!W73,"n/a")</f>
        <v>1.57954077846112E-2</v>
      </c>
      <c r="I265" s="87">
        <f>+IF(ISNUMBER(DATA!AF73),DATA!AF73,"n/a")</f>
        <v>4.0808518745659796</v>
      </c>
      <c r="J265" s="77">
        <f>+IF(ISNUMBER(DATA!AG73),DATA!AG73,"n/a")</f>
        <v>1.6180482565262701E-2</v>
      </c>
      <c r="K265" s="87">
        <f>+IF(ISNUMBER(DATA!AP73),DATA!AP73,"n/a")</f>
        <v>4.05182571639663</v>
      </c>
      <c r="L265" s="77">
        <f>+IF(ISNUMBER(DATA!AQ73),DATA!AQ73,"n/a")</f>
        <v>4.1418670040090297E-3</v>
      </c>
      <c r="R265" s="66"/>
      <c r="S265" s="66"/>
      <c r="T265" s="66"/>
      <c r="U265" s="66"/>
      <c r="V265" s="66"/>
      <c r="W265" s="66"/>
      <c r="X265" s="66"/>
      <c r="Y265" s="66"/>
    </row>
    <row r="266" spans="1:25" x14ac:dyDescent="0.2">
      <c r="A266" s="75" t="s">
        <v>19</v>
      </c>
      <c r="B266" s="75" t="s">
        <v>21</v>
      </c>
      <c r="C266" s="66" t="s">
        <v>10</v>
      </c>
      <c r="D266" s="66" t="s">
        <v>275</v>
      </c>
      <c r="E266" s="87">
        <f>+IF(ISNUMBER(DATA!L74),DATA!L74,"n/a")</f>
        <v>3.6677318958141498</v>
      </c>
      <c r="F266" s="77">
        <f>+IF(ISNUMBER(DATA!M74),DATA!M74,"n/a")</f>
        <v>-4.3080927982916302E-3</v>
      </c>
      <c r="G266" s="87">
        <f>+IF(ISNUMBER(DATA!V74),DATA!V74,"n/a")</f>
        <v>3.7124642474444798</v>
      </c>
      <c r="H266" s="77">
        <f>+IF(ISNUMBER(DATA!W74),DATA!W74,"n/a")</f>
        <v>-5.8970126501641101E-3</v>
      </c>
      <c r="I266" s="87">
        <f>+IF(ISNUMBER(DATA!AF74),DATA!AF74,"n/a")</f>
        <v>3.6428413614071999</v>
      </c>
      <c r="J266" s="77">
        <f>+IF(ISNUMBER(DATA!AG74),DATA!AG74,"n/a")</f>
        <v>-2.38018118179819E-2</v>
      </c>
      <c r="K266" s="87">
        <f>+IF(ISNUMBER(DATA!AP74),DATA!AP74,"n/a")</f>
        <v>3.6918191823689201</v>
      </c>
      <c r="L266" s="77">
        <f>+IF(ISNUMBER(DATA!AQ74),DATA!AQ74,"n/a")</f>
        <v>-2.40832096477984E-2</v>
      </c>
      <c r="R266" s="66"/>
      <c r="S266" s="66"/>
      <c r="T266" s="66"/>
      <c r="U266" s="66"/>
      <c r="V266" s="66"/>
      <c r="W266" s="66"/>
      <c r="X266" s="66"/>
      <c r="Y266" s="66"/>
    </row>
    <row r="267" spans="1:25" x14ac:dyDescent="0.2">
      <c r="A267" s="75" t="s">
        <v>19</v>
      </c>
      <c r="B267" s="75" t="s">
        <v>21</v>
      </c>
      <c r="C267" s="66" t="s">
        <v>10</v>
      </c>
      <c r="D267" s="66" t="s">
        <v>276</v>
      </c>
      <c r="E267" s="87">
        <f>+IF(ISNUMBER(DATA!L75),DATA!L75,"n/a")</f>
        <v>3.94460568711016</v>
      </c>
      <c r="F267" s="77">
        <f>+IF(ISNUMBER(DATA!M75),DATA!M75,"n/a")</f>
        <v>-1.9663629785074601E-2</v>
      </c>
      <c r="G267" s="87">
        <f>+IF(ISNUMBER(DATA!V75),DATA!V75,"n/a")</f>
        <v>3.9471212188185198</v>
      </c>
      <c r="H267" s="77">
        <f>+IF(ISNUMBER(DATA!W75),DATA!W75,"n/a")</f>
        <v>1.85486245679978E-3</v>
      </c>
      <c r="I267" s="87">
        <f>+IF(ISNUMBER(DATA!AF75),DATA!AF75,"n/a")</f>
        <v>3.9627008736870302</v>
      </c>
      <c r="J267" s="77">
        <f>+IF(ISNUMBER(DATA!AG75),DATA!AG75,"n/a")</f>
        <v>1.70381182971279E-3</v>
      </c>
      <c r="K267" s="87">
        <f>+IF(ISNUMBER(DATA!AP75),DATA!AP75,"n/a")</f>
        <v>3.9620578589508</v>
      </c>
      <c r="L267" s="77">
        <f>+IF(ISNUMBER(DATA!AQ75),DATA!AQ75,"n/a")</f>
        <v>-1.1913191129765801E-2</v>
      </c>
      <c r="R267" s="66"/>
      <c r="S267" s="66"/>
      <c r="T267" s="66"/>
      <c r="U267" s="66"/>
      <c r="V267" s="66"/>
      <c r="W267" s="66"/>
      <c r="X267" s="66"/>
      <c r="Y267" s="66"/>
    </row>
    <row r="268" spans="1:25" x14ac:dyDescent="0.2">
      <c r="A268" s="75" t="s">
        <v>19</v>
      </c>
      <c r="B268" s="75" t="s">
        <v>21</v>
      </c>
      <c r="C268" s="66" t="s">
        <v>10</v>
      </c>
      <c r="D268" s="66" t="s">
        <v>277</v>
      </c>
      <c r="E268" s="87">
        <f>+IF(ISNUMBER(DATA!L76),DATA!L76,"n/a")</f>
        <v>3.69815645255962</v>
      </c>
      <c r="F268" s="77">
        <f>+IF(ISNUMBER(DATA!M76),DATA!M76,"n/a")</f>
        <v>-3.7967522078513997E-2</v>
      </c>
      <c r="G268" s="87">
        <f>+IF(ISNUMBER(DATA!V76),DATA!V76,"n/a")</f>
        <v>3.68968682882441</v>
      </c>
      <c r="H268" s="77">
        <f>+IF(ISNUMBER(DATA!W76),DATA!W76,"n/a")</f>
        <v>-6.3711453934962206E-2</v>
      </c>
      <c r="I268" s="87">
        <f>+IF(ISNUMBER(DATA!AF76),DATA!AF76,"n/a")</f>
        <v>3.80538521488648</v>
      </c>
      <c r="J268" s="77">
        <f>+IF(ISNUMBER(DATA!AG76),DATA!AG76,"n/a")</f>
        <v>-2.8535974227452299E-2</v>
      </c>
      <c r="K268" s="87">
        <f>+IF(ISNUMBER(DATA!AP76),DATA!AP76,"n/a")</f>
        <v>3.89336397919122</v>
      </c>
      <c r="L268" s="77">
        <f>+IF(ISNUMBER(DATA!AQ76),DATA!AQ76,"n/a")</f>
        <v>-1.7363931281757301E-2</v>
      </c>
      <c r="R268" s="66"/>
      <c r="S268" s="66"/>
      <c r="T268" s="66"/>
      <c r="U268" s="66"/>
      <c r="V268" s="66"/>
      <c r="W268" s="66"/>
      <c r="X268" s="66"/>
      <c r="Y268" s="66"/>
    </row>
    <row r="269" spans="1:25" x14ac:dyDescent="0.2">
      <c r="A269" s="75" t="s">
        <v>19</v>
      </c>
      <c r="B269" s="75" t="s">
        <v>21</v>
      </c>
      <c r="C269" s="66" t="s">
        <v>10</v>
      </c>
      <c r="D269" s="66" t="s">
        <v>278</v>
      </c>
      <c r="E269" s="87">
        <f>+IF(ISNUMBER(DATA!L77),DATA!L77,"n/a")</f>
        <v>3.7988756985599501</v>
      </c>
      <c r="F269" s="77">
        <f>+IF(ISNUMBER(DATA!M77),DATA!M77,"n/a")</f>
        <v>-2.1248399893451401E-2</v>
      </c>
      <c r="G269" s="87">
        <f>+IF(ISNUMBER(DATA!V77),DATA!V77,"n/a")</f>
        <v>3.7992513220944799</v>
      </c>
      <c r="H269" s="77">
        <f>+IF(ISNUMBER(DATA!W77),DATA!W77,"n/a")</f>
        <v>-6.56264741646402E-3</v>
      </c>
      <c r="I269" s="87">
        <f>+IF(ISNUMBER(DATA!AF77),DATA!AF77,"n/a")</f>
        <v>3.8143770861903898</v>
      </c>
      <c r="J269" s="77">
        <f>+IF(ISNUMBER(DATA!AG77),DATA!AG77,"n/a")</f>
        <v>-6.6424472188576604E-3</v>
      </c>
      <c r="K269" s="87">
        <f>+IF(ISNUMBER(DATA!AP77),DATA!AP77,"n/a")</f>
        <v>3.85393491353252</v>
      </c>
      <c r="L269" s="77">
        <f>+IF(ISNUMBER(DATA!AQ77),DATA!AQ77,"n/a")</f>
        <v>4.2171634565182298E-3</v>
      </c>
      <c r="R269" s="66"/>
      <c r="S269" s="66"/>
      <c r="T269" s="66"/>
      <c r="U269" s="66"/>
      <c r="V269" s="66"/>
      <c r="W269" s="66"/>
      <c r="X269" s="66"/>
      <c r="Y269" s="66"/>
    </row>
    <row r="270" spans="1:25" x14ac:dyDescent="0.2">
      <c r="A270" s="75" t="s">
        <v>19</v>
      </c>
      <c r="B270" s="75" t="s">
        <v>21</v>
      </c>
      <c r="C270" s="66" t="s">
        <v>10</v>
      </c>
      <c r="D270" s="66" t="s">
        <v>279</v>
      </c>
      <c r="E270" s="87">
        <f>+IF(ISNUMBER(DATA!L78),DATA!L78,"n/a")</f>
        <v>3.8619197854418901</v>
      </c>
      <c r="F270" s="77">
        <f>+IF(ISNUMBER(DATA!M78),DATA!M78,"n/a")</f>
        <v>6.4819051005922404E-2</v>
      </c>
      <c r="G270" s="87">
        <f>+IF(ISNUMBER(DATA!V78),DATA!V78,"n/a")</f>
        <v>3.9132947531013</v>
      </c>
      <c r="H270" s="77">
        <f>+IF(ISNUMBER(DATA!W78),DATA!W78,"n/a")</f>
        <v>7.1011207629761101E-3</v>
      </c>
      <c r="I270" s="87">
        <f>+IF(ISNUMBER(DATA!AF78),DATA!AF78,"n/a")</f>
        <v>3.92446658409626</v>
      </c>
      <c r="J270" s="77">
        <f>+IF(ISNUMBER(DATA!AG78),DATA!AG78,"n/a")</f>
        <v>6.17565064064438E-3</v>
      </c>
      <c r="K270" s="87">
        <f>+IF(ISNUMBER(DATA!AP78),DATA!AP78,"n/a")</f>
        <v>3.9204538675185101</v>
      </c>
      <c r="L270" s="77">
        <f>+IF(ISNUMBER(DATA!AQ78),DATA!AQ78,"n/a")</f>
        <v>1.77287163428945E-2</v>
      </c>
      <c r="R270" s="66"/>
      <c r="S270" s="66"/>
      <c r="T270" s="66"/>
      <c r="U270" s="66"/>
      <c r="V270" s="66"/>
      <c r="W270" s="66"/>
      <c r="X270" s="66"/>
      <c r="Y270" s="66"/>
    </row>
    <row r="271" spans="1:25" x14ac:dyDescent="0.2">
      <c r="A271" s="75" t="s">
        <v>19</v>
      </c>
      <c r="B271" s="75" t="s">
        <v>21</v>
      </c>
      <c r="C271" s="66" t="s">
        <v>10</v>
      </c>
      <c r="D271" s="66" t="s">
        <v>280</v>
      </c>
      <c r="E271" s="87">
        <f>+IF(ISNUMBER(DATA!L79),DATA!L79,"n/a")</f>
        <v>4.5264665252568799</v>
      </c>
      <c r="F271" s="77">
        <f>+IF(ISNUMBER(DATA!M79),DATA!M79,"n/a")</f>
        <v>-3.92003805800814E-2</v>
      </c>
      <c r="G271" s="87">
        <f>+IF(ISNUMBER(DATA!V79),DATA!V79,"n/a")</f>
        <v>4.2164357993182797</v>
      </c>
      <c r="H271" s="77">
        <f>+IF(ISNUMBER(DATA!W79),DATA!W79,"n/a")</f>
        <v>-2.9037985197619399E-2</v>
      </c>
      <c r="I271" s="87">
        <f>+IF(ISNUMBER(DATA!AF79),DATA!AF79,"n/a")</f>
        <v>4.2681355837970596</v>
      </c>
      <c r="J271" s="77">
        <f>+IF(ISNUMBER(DATA!AG79),DATA!AG79,"n/a")</f>
        <v>3.4519395484275801E-2</v>
      </c>
      <c r="K271" s="87">
        <f>+IF(ISNUMBER(DATA!AP79),DATA!AP79,"n/a")</f>
        <v>4.38193109055773</v>
      </c>
      <c r="L271" s="77">
        <f>+IF(ISNUMBER(DATA!AQ79),DATA!AQ79,"n/a")</f>
        <v>4.0826025424908999E-2</v>
      </c>
      <c r="R271" s="66"/>
      <c r="S271" s="66"/>
      <c r="T271" s="66"/>
      <c r="U271" s="66"/>
      <c r="V271" s="66"/>
      <c r="W271" s="66"/>
      <c r="X271" s="66"/>
      <c r="Y271" s="66"/>
    </row>
    <row r="272" spans="1:25" x14ac:dyDescent="0.2">
      <c r="A272" s="75" t="s">
        <v>19</v>
      </c>
      <c r="B272" s="75" t="s">
        <v>21</v>
      </c>
      <c r="C272" s="66" t="s">
        <v>10</v>
      </c>
      <c r="D272" s="66" t="s">
        <v>281</v>
      </c>
      <c r="E272" s="87">
        <f>+IF(ISNUMBER(DATA!L80),DATA!L80,"n/a")</f>
        <v>4.0709831256541298</v>
      </c>
      <c r="F272" s="77">
        <f>+IF(ISNUMBER(DATA!M80),DATA!M80,"n/a")</f>
        <v>-3.5274245215299899E-2</v>
      </c>
      <c r="G272" s="87">
        <f>+IF(ISNUMBER(DATA!V80),DATA!V80,"n/a")</f>
        <v>4.0358104691002596</v>
      </c>
      <c r="H272" s="77">
        <f>+IF(ISNUMBER(DATA!W80),DATA!W80,"n/a")</f>
        <v>-1.3505807804626201E-2</v>
      </c>
      <c r="I272" s="87">
        <f>+IF(ISNUMBER(DATA!AF80),DATA!AF80,"n/a")</f>
        <v>4.0303293063407004</v>
      </c>
      <c r="J272" s="77">
        <f>+IF(ISNUMBER(DATA!AG80),DATA!AG80,"n/a")</f>
        <v>6.26171898903587E-4</v>
      </c>
      <c r="K272" s="87">
        <f>+IF(ISNUMBER(DATA!AP80),DATA!AP80,"n/a")</f>
        <v>4.0560325947965801</v>
      </c>
      <c r="L272" s="77">
        <f>+IF(ISNUMBER(DATA!AQ80),DATA!AQ80,"n/a")</f>
        <v>1.6149814781455399E-2</v>
      </c>
      <c r="R272" s="66"/>
      <c r="S272" s="66"/>
      <c r="T272" s="66"/>
      <c r="U272" s="66"/>
      <c r="V272" s="66"/>
      <c r="W272" s="66"/>
      <c r="X272" s="66"/>
      <c r="Y272" s="66"/>
    </row>
    <row r="273" spans="1:25" x14ac:dyDescent="0.2">
      <c r="A273" s="75" t="s">
        <v>19</v>
      </c>
      <c r="B273" s="75" t="s">
        <v>21</v>
      </c>
      <c r="C273" s="66" t="s">
        <v>10</v>
      </c>
      <c r="D273" s="66" t="s">
        <v>282</v>
      </c>
      <c r="E273" s="87">
        <f>+IF(ISNUMBER(DATA!L81),DATA!L81,"n/a")</f>
        <v>4.2860751477313999</v>
      </c>
      <c r="F273" s="77">
        <f>+IF(ISNUMBER(DATA!M81),DATA!M81,"n/a")</f>
        <v>3.3539922167096697E-2</v>
      </c>
      <c r="G273" s="87">
        <f>+IF(ISNUMBER(DATA!V81),DATA!V81,"n/a")</f>
        <v>4.3421892133622899</v>
      </c>
      <c r="H273" s="77">
        <f>+IF(ISNUMBER(DATA!W81),DATA!W81,"n/a")</f>
        <v>4.7986316497802502E-2</v>
      </c>
      <c r="I273" s="87">
        <f>+IF(ISNUMBER(DATA!AF81),DATA!AF81,"n/a")</f>
        <v>4.2947294430715397</v>
      </c>
      <c r="J273" s="77">
        <f>+IF(ISNUMBER(DATA!AG81),DATA!AG81,"n/a")</f>
        <v>4.0705564013549599E-2</v>
      </c>
      <c r="K273" s="87">
        <f>+IF(ISNUMBER(DATA!AP81),DATA!AP81,"n/a")</f>
        <v>4.1954877918786702</v>
      </c>
      <c r="L273" s="77">
        <f>+IF(ISNUMBER(DATA!AQ81),DATA!AQ81,"n/a")</f>
        <v>2.01183338864553E-2</v>
      </c>
      <c r="R273" s="66"/>
      <c r="S273" s="66"/>
      <c r="T273" s="66"/>
      <c r="U273" s="66"/>
      <c r="V273" s="66"/>
      <c r="W273" s="66"/>
      <c r="X273" s="66"/>
      <c r="Y273" s="66"/>
    </row>
    <row r="274" spans="1:25" x14ac:dyDescent="0.2">
      <c r="A274" s="75" t="s">
        <v>19</v>
      </c>
      <c r="B274" s="75" t="s">
        <v>21</v>
      </c>
      <c r="C274" s="66" t="s">
        <v>10</v>
      </c>
      <c r="D274" s="66" t="s">
        <v>283</v>
      </c>
      <c r="E274" s="87">
        <f>+IF(ISNUMBER(DATA!L82),DATA!L82,"n/a")</f>
        <v>4.3071071422995804</v>
      </c>
      <c r="F274" s="77">
        <f>+IF(ISNUMBER(DATA!M82),DATA!M82,"n/a")</f>
        <v>7.0285009141004995E-2</v>
      </c>
      <c r="G274" s="87">
        <f>+IF(ISNUMBER(DATA!V82),DATA!V82,"n/a")</f>
        <v>4.2841376762393599</v>
      </c>
      <c r="H274" s="77">
        <f>+IF(ISNUMBER(DATA!W82),DATA!W82,"n/a")</f>
        <v>6.1291741063911998E-2</v>
      </c>
      <c r="I274" s="87">
        <f>+IF(ISNUMBER(DATA!AF82),DATA!AF82,"n/a")</f>
        <v>4.2233237571128903</v>
      </c>
      <c r="J274" s="77">
        <f>+IF(ISNUMBER(DATA!AG82),DATA!AG82,"n/a")</f>
        <v>4.3003367164187303E-2</v>
      </c>
      <c r="K274" s="87">
        <f>+IF(ISNUMBER(DATA!AP82),DATA!AP82,"n/a")</f>
        <v>4.1072906274034899</v>
      </c>
      <c r="L274" s="77">
        <f>+IF(ISNUMBER(DATA!AQ82),DATA!AQ82,"n/a")</f>
        <v>2.2124982116416499E-2</v>
      </c>
      <c r="R274" s="66"/>
      <c r="S274" s="66"/>
      <c r="T274" s="66"/>
      <c r="U274" s="66"/>
      <c r="V274" s="66"/>
      <c r="W274" s="66"/>
      <c r="X274" s="66"/>
      <c r="Y274" s="66"/>
    </row>
    <row r="275" spans="1:25" x14ac:dyDescent="0.2">
      <c r="A275" s="75" t="s">
        <v>19</v>
      </c>
      <c r="B275" s="75" t="s">
        <v>21</v>
      </c>
      <c r="C275" s="66" t="s">
        <v>10</v>
      </c>
      <c r="D275" s="66" t="s">
        <v>284</v>
      </c>
      <c r="E275" s="87">
        <f>+IF(ISNUMBER(DATA!L83),DATA!L83,"n/a")</f>
        <v>3.6778861424410798</v>
      </c>
      <c r="F275" s="77">
        <f>+IF(ISNUMBER(DATA!M83),DATA!M83,"n/a")</f>
        <v>-8.3580693034369796E-2</v>
      </c>
      <c r="G275" s="87">
        <f>+IF(ISNUMBER(DATA!V83),DATA!V83,"n/a")</f>
        <v>3.7904211246976098</v>
      </c>
      <c r="H275" s="77">
        <f>+IF(ISNUMBER(DATA!W83),DATA!W83,"n/a")</f>
        <v>-2.5138330499259402E-2</v>
      </c>
      <c r="I275" s="87">
        <f>+IF(ISNUMBER(DATA!AF83),DATA!AF83,"n/a")</f>
        <v>3.7647611872351399</v>
      </c>
      <c r="J275" s="77">
        <f>+IF(ISNUMBER(DATA!AG83),DATA!AG83,"n/a")</f>
        <v>-1.62631478631079E-2</v>
      </c>
      <c r="K275" s="87">
        <f>+IF(ISNUMBER(DATA!AP83),DATA!AP83,"n/a")</f>
        <v>3.8108481200368902</v>
      </c>
      <c r="L275" s="77">
        <f>+IF(ISNUMBER(DATA!AQ83),DATA!AQ83,"n/a")</f>
        <v>1.4677355267223701E-3</v>
      </c>
      <c r="R275" s="66"/>
      <c r="S275" s="66"/>
      <c r="T275" s="66"/>
      <c r="U275" s="66"/>
      <c r="V275" s="66"/>
      <c r="W275" s="66"/>
      <c r="X275" s="66"/>
      <c r="Y275" s="66"/>
    </row>
    <row r="276" spans="1:25" x14ac:dyDescent="0.2">
      <c r="A276" s="75" t="s">
        <v>19</v>
      </c>
      <c r="B276" s="75" t="s">
        <v>21</v>
      </c>
      <c r="C276" s="66" t="s">
        <v>10</v>
      </c>
      <c r="D276" s="66" t="s">
        <v>285</v>
      </c>
      <c r="E276" s="87">
        <f>+IF(ISNUMBER(DATA!L84),DATA!L84,"n/a")</f>
        <v>3.2643059757012098</v>
      </c>
      <c r="F276" s="77">
        <f>+IF(ISNUMBER(DATA!M84),DATA!M84,"n/a")</f>
        <v>-7.0819200621545605E-2</v>
      </c>
      <c r="G276" s="87">
        <f>+IF(ISNUMBER(DATA!V84),DATA!V84,"n/a")</f>
        <v>3.4253357086784102</v>
      </c>
      <c r="H276" s="77">
        <f>+IF(ISNUMBER(DATA!W84),DATA!W84,"n/a")</f>
        <v>-2.18451103471646E-2</v>
      </c>
      <c r="I276" s="87">
        <f>+IF(ISNUMBER(DATA!AF84),DATA!AF84,"n/a")</f>
        <v>3.3170314697593701</v>
      </c>
      <c r="J276" s="77">
        <f>+IF(ISNUMBER(DATA!AG84),DATA!AG84,"n/a")</f>
        <v>-4.2962393639921E-2</v>
      </c>
      <c r="K276" s="87">
        <f>+IF(ISNUMBER(DATA!AP84),DATA!AP84,"n/a")</f>
        <v>3.4063511707106899</v>
      </c>
      <c r="L276" s="77">
        <f>+IF(ISNUMBER(DATA!AQ84),DATA!AQ84,"n/a")</f>
        <v>-1.6389671560179599E-2</v>
      </c>
      <c r="R276" s="66"/>
      <c r="S276" s="66"/>
      <c r="T276" s="66"/>
      <c r="U276" s="66"/>
      <c r="V276" s="66"/>
      <c r="W276" s="66"/>
      <c r="X276" s="66"/>
      <c r="Y276" s="66"/>
    </row>
    <row r="277" spans="1:25" x14ac:dyDescent="0.2">
      <c r="A277" s="75" t="s">
        <v>19</v>
      </c>
      <c r="B277" s="75" t="s">
        <v>21</v>
      </c>
      <c r="C277" s="66" t="s">
        <v>10</v>
      </c>
      <c r="D277" s="66" t="s">
        <v>286</v>
      </c>
      <c r="E277" s="87">
        <f>+IF(ISNUMBER(DATA!L85),DATA!L85,"n/a")</f>
        <v>3.7557547658798698</v>
      </c>
      <c r="F277" s="77">
        <f>+IF(ISNUMBER(DATA!M85),DATA!M85,"n/a")</f>
        <v>-1.15603584587105E-2</v>
      </c>
      <c r="G277" s="87">
        <f>+IF(ISNUMBER(DATA!V85),DATA!V85,"n/a")</f>
        <v>3.75671819555772</v>
      </c>
      <c r="H277" s="77">
        <f>+IF(ISNUMBER(DATA!W85),DATA!W85,"n/a")</f>
        <v>-1.9049699504770399E-2</v>
      </c>
      <c r="I277" s="87">
        <f>+IF(ISNUMBER(DATA!AF85),DATA!AF85,"n/a")</f>
        <v>3.7671258700369399</v>
      </c>
      <c r="J277" s="77">
        <f>+IF(ISNUMBER(DATA!AG85),DATA!AG85,"n/a")</f>
        <v>-2.4256067820227E-2</v>
      </c>
      <c r="K277" s="87">
        <f>+IF(ISNUMBER(DATA!AP85),DATA!AP85,"n/a")</f>
        <v>3.8325292368011201</v>
      </c>
      <c r="L277" s="77">
        <f>+IF(ISNUMBER(DATA!AQ85),DATA!AQ85,"n/a")</f>
        <v>-1.28028033244582E-2</v>
      </c>
      <c r="R277" s="66"/>
      <c r="S277" s="66"/>
      <c r="T277" s="66"/>
      <c r="U277" s="66"/>
      <c r="V277" s="66"/>
      <c r="W277" s="66"/>
      <c r="X277" s="66"/>
      <c r="Y277" s="66"/>
    </row>
    <row r="278" spans="1:25" x14ac:dyDescent="0.2">
      <c r="A278" s="75" t="s">
        <v>19</v>
      </c>
      <c r="B278" s="75" t="s">
        <v>21</v>
      </c>
      <c r="C278" s="66" t="s">
        <v>10</v>
      </c>
      <c r="D278" s="66" t="s">
        <v>287</v>
      </c>
      <c r="E278" s="87">
        <f>+IF(ISNUMBER(DATA!L86),DATA!L86,"n/a")</f>
        <v>3.8352306659019799</v>
      </c>
      <c r="F278" s="77">
        <f>+IF(ISNUMBER(DATA!M86),DATA!M86,"n/a")</f>
        <v>2.0226743219016598E-2</v>
      </c>
      <c r="G278" s="87">
        <f>+IF(ISNUMBER(DATA!V86),DATA!V86,"n/a")</f>
        <v>3.7801226956162801</v>
      </c>
      <c r="H278" s="77">
        <f>+IF(ISNUMBER(DATA!W86),DATA!W86,"n/a")</f>
        <v>-1.7617872054001699E-2</v>
      </c>
      <c r="I278" s="87">
        <f>+IF(ISNUMBER(DATA!AF86),DATA!AF86,"n/a")</f>
        <v>3.7564913011918999</v>
      </c>
      <c r="J278" s="77">
        <f>+IF(ISNUMBER(DATA!AG86),DATA!AG86,"n/a")</f>
        <v>-1.6785338200827001E-2</v>
      </c>
      <c r="K278" s="87">
        <f>+IF(ISNUMBER(DATA!AP86),DATA!AP86,"n/a")</f>
        <v>3.8212230372665101</v>
      </c>
      <c r="L278" s="77">
        <f>+IF(ISNUMBER(DATA!AQ86),DATA!AQ86,"n/a")</f>
        <v>-1.295157894689E-2</v>
      </c>
      <c r="R278" s="66"/>
      <c r="S278" s="66"/>
      <c r="T278" s="66"/>
      <c r="U278" s="66"/>
      <c r="V278" s="66"/>
      <c r="W278" s="66"/>
      <c r="X278" s="66"/>
      <c r="Y278" s="66"/>
    </row>
    <row r="279" spans="1:25" x14ac:dyDescent="0.2">
      <c r="A279" s="75" t="s">
        <v>19</v>
      </c>
      <c r="B279" s="75" t="s">
        <v>21</v>
      </c>
      <c r="C279" s="66" t="s">
        <v>10</v>
      </c>
      <c r="D279" s="66" t="s">
        <v>288</v>
      </c>
      <c r="E279" s="87">
        <f>+IF(ISNUMBER(DATA!L87),DATA!L87,"n/a")</f>
        <v>4.2925792065023902</v>
      </c>
      <c r="F279" s="77">
        <f>+IF(ISNUMBER(DATA!M87),DATA!M87,"n/a")</f>
        <v>6.4136493978599204E-2</v>
      </c>
      <c r="G279" s="87">
        <f>+IF(ISNUMBER(DATA!V87),DATA!V87,"n/a")</f>
        <v>4.3337024223237703</v>
      </c>
      <c r="H279" s="77">
        <f>+IF(ISNUMBER(DATA!W87),DATA!W87,"n/a")</f>
        <v>7.6981575662238705E-2</v>
      </c>
      <c r="I279" s="87">
        <f>+IF(ISNUMBER(DATA!AF87),DATA!AF87,"n/a")</f>
        <v>4.2636623158977898</v>
      </c>
      <c r="J279" s="77">
        <f>+IF(ISNUMBER(DATA!AG87),DATA!AG87,"n/a")</f>
        <v>6.2028882170615897E-2</v>
      </c>
      <c r="K279" s="87">
        <f>+IF(ISNUMBER(DATA!AP87),DATA!AP87,"n/a")</f>
        <v>4.1239425725476497</v>
      </c>
      <c r="L279" s="77">
        <f>+IF(ISNUMBER(DATA!AQ87),DATA!AQ87,"n/a")</f>
        <v>3.2278003593110803E-2</v>
      </c>
      <c r="R279" s="66"/>
      <c r="S279" s="66"/>
      <c r="T279" s="66"/>
      <c r="U279" s="66"/>
      <c r="V279" s="66"/>
      <c r="W279" s="66"/>
      <c r="X279" s="66"/>
      <c r="Y279" s="66"/>
    </row>
    <row r="280" spans="1:25" x14ac:dyDescent="0.2">
      <c r="A280" s="75" t="s">
        <v>19</v>
      </c>
      <c r="B280" s="75" t="s">
        <v>21</v>
      </c>
      <c r="C280" s="66" t="s">
        <v>10</v>
      </c>
      <c r="D280" s="66" t="s">
        <v>289</v>
      </c>
      <c r="E280" s="87">
        <f>+IF(ISNUMBER(DATA!L88),DATA!L88,"n/a")</f>
        <v>3.9760981089287699</v>
      </c>
      <c r="F280" s="77">
        <f>+IF(ISNUMBER(DATA!M88),DATA!M88,"n/a")</f>
        <v>-1.51999287979481E-2</v>
      </c>
      <c r="G280" s="87">
        <f>+IF(ISNUMBER(DATA!V88),DATA!V88,"n/a")</f>
        <v>4.0277733605351296</v>
      </c>
      <c r="H280" s="77">
        <f>+IF(ISNUMBER(DATA!W88),DATA!W88,"n/a")</f>
        <v>1.1323375913292501E-2</v>
      </c>
      <c r="I280" s="87">
        <f>+IF(ISNUMBER(DATA!AF88),DATA!AF88,"n/a")</f>
        <v>4.0027605789159502</v>
      </c>
      <c r="J280" s="77">
        <f>+IF(ISNUMBER(DATA!AG88),DATA!AG88,"n/a")</f>
        <v>7.9332820287352796E-3</v>
      </c>
      <c r="K280" s="87">
        <f>+IF(ISNUMBER(DATA!AP88),DATA!AP88,"n/a")</f>
        <v>4.0307387479231096</v>
      </c>
      <c r="L280" s="77">
        <f>+IF(ISNUMBER(DATA!AQ88),DATA!AQ88,"n/a")</f>
        <v>1.86333916662219E-2</v>
      </c>
      <c r="R280" s="66"/>
      <c r="S280" s="66"/>
      <c r="T280" s="66"/>
      <c r="U280" s="66"/>
      <c r="V280" s="66"/>
      <c r="W280" s="66"/>
      <c r="X280" s="66"/>
      <c r="Y280" s="66"/>
    </row>
    <row r="281" spans="1:25" x14ac:dyDescent="0.2">
      <c r="A281" s="75" t="s">
        <v>19</v>
      </c>
      <c r="B281" s="75" t="s">
        <v>21</v>
      </c>
      <c r="C281" s="66" t="s">
        <v>10</v>
      </c>
      <c r="D281" s="66" t="s">
        <v>290</v>
      </c>
      <c r="E281" s="87">
        <f>+IF(ISNUMBER(DATA!L89),DATA!L89,"n/a")</f>
        <v>4.0387266726299202</v>
      </c>
      <c r="F281" s="77">
        <f>+IF(ISNUMBER(DATA!M89),DATA!M89,"n/a")</f>
        <v>1.04605632894082E-2</v>
      </c>
      <c r="G281" s="87">
        <f>+IF(ISNUMBER(DATA!V89),DATA!V89,"n/a")</f>
        <v>4.0379313059323998</v>
      </c>
      <c r="H281" s="77">
        <f>+IF(ISNUMBER(DATA!W89),DATA!W89,"n/a")</f>
        <v>2.0469874081117601E-2</v>
      </c>
      <c r="I281" s="87">
        <f>+IF(ISNUMBER(DATA!AF89),DATA!AF89,"n/a")</f>
        <v>4.0044474164052</v>
      </c>
      <c r="J281" s="77">
        <f>+IF(ISNUMBER(DATA!AG89),DATA!AG89,"n/a")</f>
        <v>2.0163037785292801E-2</v>
      </c>
      <c r="K281" s="87">
        <f>+IF(ISNUMBER(DATA!AP89),DATA!AP89,"n/a")</f>
        <v>3.97850835718996</v>
      </c>
      <c r="L281" s="77">
        <f>+IF(ISNUMBER(DATA!AQ89),DATA!AQ89,"n/a")</f>
        <v>9.9486559564496806E-3</v>
      </c>
      <c r="R281" s="66"/>
      <c r="S281" s="66"/>
      <c r="T281" s="66"/>
      <c r="U281" s="66"/>
      <c r="V281" s="66"/>
      <c r="W281" s="66"/>
      <c r="X281" s="66"/>
      <c r="Y281" s="66"/>
    </row>
    <row r="282" spans="1:25" x14ac:dyDescent="0.2">
      <c r="A282" s="75" t="s">
        <v>19</v>
      </c>
      <c r="B282" s="75" t="s">
        <v>21</v>
      </c>
      <c r="C282" s="66" t="s">
        <v>10</v>
      </c>
      <c r="D282" s="66" t="s">
        <v>291</v>
      </c>
      <c r="E282" s="87">
        <f>+IF(ISNUMBER(DATA!L90),DATA!L90,"n/a")</f>
        <v>4.5899159741037199</v>
      </c>
      <c r="F282" s="77">
        <f>+IF(ISNUMBER(DATA!M90),DATA!M90,"n/a")</f>
        <v>8.5271302311885303E-2</v>
      </c>
      <c r="G282" s="87">
        <f>+IF(ISNUMBER(DATA!V90),DATA!V90,"n/a")</f>
        <v>4.5830851031755602</v>
      </c>
      <c r="H282" s="77">
        <f>+IF(ISNUMBER(DATA!W90),DATA!W90,"n/a")</f>
        <v>4.4231534076840301E-2</v>
      </c>
      <c r="I282" s="87">
        <f>+IF(ISNUMBER(DATA!AF90),DATA!AF90,"n/a")</f>
        <v>4.5070924744675303</v>
      </c>
      <c r="J282" s="77">
        <f>+IF(ISNUMBER(DATA!AG90),DATA!AG90,"n/a")</f>
        <v>2.2195604841208302E-2</v>
      </c>
      <c r="K282" s="87">
        <f>+IF(ISNUMBER(DATA!AP90),DATA!AP90,"n/a")</f>
        <v>4.4275076419155797</v>
      </c>
      <c r="L282" s="77">
        <f>+IF(ISNUMBER(DATA!AQ90),DATA!AQ90,"n/a")</f>
        <v>1.39880755831942E-2</v>
      </c>
      <c r="R282" s="66"/>
      <c r="S282" s="66"/>
      <c r="T282" s="66"/>
      <c r="U282" s="66"/>
      <c r="V282" s="66"/>
      <c r="W282" s="66"/>
      <c r="X282" s="66"/>
      <c r="Y282" s="66"/>
    </row>
    <row r="283" spans="1:25" x14ac:dyDescent="0.2">
      <c r="A283" s="75" t="s">
        <v>19</v>
      </c>
      <c r="B283" s="75" t="s">
        <v>21</v>
      </c>
      <c r="C283" s="66" t="s">
        <v>10</v>
      </c>
      <c r="D283" s="66" t="s">
        <v>292</v>
      </c>
      <c r="E283" s="87">
        <f>+IF(ISNUMBER(DATA!L91),DATA!L91,"n/a")</f>
        <v>4.2930495014431802</v>
      </c>
      <c r="F283" s="77">
        <f>+IF(ISNUMBER(DATA!M91),DATA!M91,"n/a")</f>
        <v>-5.2822144861822502E-3</v>
      </c>
      <c r="G283" s="87">
        <f>+IF(ISNUMBER(DATA!V91),DATA!V91,"n/a")</f>
        <v>4.3712198773205397</v>
      </c>
      <c r="H283" s="77">
        <f>+IF(ISNUMBER(DATA!W91),DATA!W91,"n/a")</f>
        <v>-8.30406371924728E-4</v>
      </c>
      <c r="I283" s="87">
        <f>+IF(ISNUMBER(DATA!AF91),DATA!AF91,"n/a")</f>
        <v>4.3659667911818199</v>
      </c>
      <c r="J283" s="77">
        <f>+IF(ISNUMBER(DATA!AG91),DATA!AG91,"n/a")</f>
        <v>-2.2122530003224799E-3</v>
      </c>
      <c r="K283" s="87">
        <f>+IF(ISNUMBER(DATA!AP91),DATA!AP91,"n/a")</f>
        <v>4.3262768941457601</v>
      </c>
      <c r="L283" s="77">
        <f>+IF(ISNUMBER(DATA!AQ91),DATA!AQ91,"n/a")</f>
        <v>-2.2002245680497901E-2</v>
      </c>
      <c r="R283" s="66"/>
      <c r="S283" s="66"/>
      <c r="T283" s="66"/>
      <c r="U283" s="66"/>
      <c r="V283" s="66"/>
      <c r="W283" s="66"/>
      <c r="X283" s="66"/>
      <c r="Y283" s="66"/>
    </row>
    <row r="284" spans="1:25" x14ac:dyDescent="0.2">
      <c r="A284" s="75" t="s">
        <v>19</v>
      </c>
      <c r="B284" s="75" t="s">
        <v>21</v>
      </c>
      <c r="C284" s="66" t="s">
        <v>10</v>
      </c>
      <c r="D284" s="66" t="s">
        <v>293</v>
      </c>
      <c r="E284" s="87">
        <f>+IF(ISNUMBER(DATA!L92),DATA!L92,"n/a")</f>
        <v>4.1322203577503096</v>
      </c>
      <c r="F284" s="77">
        <f>+IF(ISNUMBER(DATA!M92),DATA!M92,"n/a")</f>
        <v>-2.1461089841444101E-2</v>
      </c>
      <c r="G284" s="87">
        <f>+IF(ISNUMBER(DATA!V92),DATA!V92,"n/a")</f>
        <v>4.15753640925751</v>
      </c>
      <c r="H284" s="77">
        <f>+IF(ISNUMBER(DATA!W92),DATA!W92,"n/a")</f>
        <v>-2.2986117164628698E-3</v>
      </c>
      <c r="I284" s="87">
        <f>+IF(ISNUMBER(DATA!AF92),DATA!AF92,"n/a")</f>
        <v>4.0568496024807796</v>
      </c>
      <c r="J284" s="77">
        <f>+IF(ISNUMBER(DATA!AG92),DATA!AG92,"n/a")</f>
        <v>-1.7560800244955099E-2</v>
      </c>
      <c r="K284" s="87">
        <f>+IF(ISNUMBER(DATA!AP92),DATA!AP92,"n/a")</f>
        <v>4.0404319131693098</v>
      </c>
      <c r="L284" s="77">
        <f>+IF(ISNUMBER(DATA!AQ92),DATA!AQ92,"n/a")</f>
        <v>3.7636640972868E-3</v>
      </c>
      <c r="R284" s="66"/>
      <c r="S284" s="66"/>
      <c r="T284" s="66"/>
      <c r="U284" s="66"/>
      <c r="V284" s="66"/>
      <c r="W284" s="66"/>
      <c r="X284" s="66"/>
      <c r="Y284" s="66"/>
    </row>
    <row r="285" spans="1:25" x14ac:dyDescent="0.2">
      <c r="A285" s="75" t="s">
        <v>19</v>
      </c>
      <c r="B285" s="75" t="s">
        <v>21</v>
      </c>
      <c r="C285" s="66" t="s">
        <v>10</v>
      </c>
      <c r="D285" s="66" t="s">
        <v>294</v>
      </c>
      <c r="E285" s="87">
        <f>+IF(ISNUMBER(DATA!L93),DATA!L93,"n/a")</f>
        <v>4.1461135071854303</v>
      </c>
      <c r="F285" s="77">
        <f>+IF(ISNUMBER(DATA!M93),DATA!M93,"n/a")</f>
        <v>-1.0815000588772E-2</v>
      </c>
      <c r="G285" s="87">
        <f>+IF(ISNUMBER(DATA!V93),DATA!V93,"n/a")</f>
        <v>4.1861027375353803</v>
      </c>
      <c r="H285" s="77">
        <f>+IF(ISNUMBER(DATA!W93),DATA!W93,"n/a")</f>
        <v>9.7806018285772605E-3</v>
      </c>
      <c r="I285" s="87">
        <f>+IF(ISNUMBER(DATA!AF93),DATA!AF93,"n/a")</f>
        <v>4.14568127209703</v>
      </c>
      <c r="J285" s="77">
        <f>+IF(ISNUMBER(DATA!AG93),DATA!AG93,"n/a")</f>
        <v>7.8321915966662204E-3</v>
      </c>
      <c r="K285" s="87">
        <f>+IF(ISNUMBER(DATA!AP93),DATA!AP93,"n/a")</f>
        <v>4.1304485967476401</v>
      </c>
      <c r="L285" s="77">
        <f>+IF(ISNUMBER(DATA!AQ93),DATA!AQ93,"n/a")</f>
        <v>3.4795845625913602E-3</v>
      </c>
      <c r="R285" s="66"/>
      <c r="S285" s="66"/>
      <c r="T285" s="66"/>
      <c r="U285" s="66"/>
      <c r="V285" s="66"/>
      <c r="W285" s="66"/>
      <c r="X285" s="66"/>
      <c r="Y285" s="66"/>
    </row>
    <row r="286" spans="1:25" x14ac:dyDescent="0.2">
      <c r="A286" s="75" t="s">
        <v>19</v>
      </c>
      <c r="B286" s="75" t="s">
        <v>21</v>
      </c>
      <c r="C286" s="66" t="s">
        <v>10</v>
      </c>
      <c r="D286" s="66" t="s">
        <v>295</v>
      </c>
      <c r="E286" s="87">
        <f>+IF(ISNUMBER(DATA!L94),DATA!L94,"n/a")</f>
        <v>3.4619182774200898</v>
      </c>
      <c r="F286" s="77">
        <f>+IF(ISNUMBER(DATA!M94),DATA!M94,"n/a")</f>
        <v>0.104381716541675</v>
      </c>
      <c r="G286" s="87">
        <f>+IF(ISNUMBER(DATA!V94),DATA!V94,"n/a")</f>
        <v>3.4550746554805598</v>
      </c>
      <c r="H286" s="77">
        <f>+IF(ISNUMBER(DATA!W94),DATA!W94,"n/a")</f>
        <v>9.6194167471653796E-2</v>
      </c>
      <c r="I286" s="87">
        <f>+IF(ISNUMBER(DATA!AF94),DATA!AF94,"n/a")</f>
        <v>3.4597759949087799</v>
      </c>
      <c r="J286" s="77">
        <f>+IF(ISNUMBER(DATA!AG94),DATA!AG94,"n/a")</f>
        <v>3.0659251445264501E-2</v>
      </c>
      <c r="K286" s="87">
        <f>+IF(ISNUMBER(DATA!AP94),DATA!AP94,"n/a")</f>
        <v>3.3911035315070199</v>
      </c>
      <c r="L286" s="77">
        <f>+IF(ISNUMBER(DATA!AQ94),DATA!AQ94,"n/a")</f>
        <v>2.4453965206378599E-2</v>
      </c>
      <c r="R286" s="66"/>
      <c r="S286" s="66"/>
      <c r="T286" s="66"/>
      <c r="U286" s="66"/>
      <c r="V286" s="66"/>
      <c r="W286" s="66"/>
      <c r="X286" s="66"/>
      <c r="Y286" s="66"/>
    </row>
    <row r="287" spans="1:25" x14ac:dyDescent="0.2">
      <c r="A287" s="75" t="s">
        <v>19</v>
      </c>
      <c r="B287" s="75" t="s">
        <v>21</v>
      </c>
      <c r="C287" s="66" t="s">
        <v>10</v>
      </c>
      <c r="D287" s="66" t="s">
        <v>296</v>
      </c>
      <c r="E287" s="87">
        <f>+IF(ISNUMBER(DATA!L95),DATA!L95,"n/a")</f>
        <v>3.7161909587359898</v>
      </c>
      <c r="F287" s="77">
        <f>+IF(ISNUMBER(DATA!M95),DATA!M95,"n/a")</f>
        <v>8.0772021490831999E-2</v>
      </c>
      <c r="G287" s="87">
        <f>+IF(ISNUMBER(DATA!V95),DATA!V95,"n/a")</f>
        <v>3.5603787113562699</v>
      </c>
      <c r="H287" s="77">
        <f>+IF(ISNUMBER(DATA!W95),DATA!W95,"n/a")</f>
        <v>3.64605742250819E-2</v>
      </c>
      <c r="I287" s="87">
        <f>+IF(ISNUMBER(DATA!AF95),DATA!AF95,"n/a")</f>
        <v>3.5464047854920602</v>
      </c>
      <c r="J287" s="77">
        <f>+IF(ISNUMBER(DATA!AG95),DATA!AG95,"n/a")</f>
        <v>6.4924008189254498E-3</v>
      </c>
      <c r="K287" s="87">
        <f>+IF(ISNUMBER(DATA!AP95),DATA!AP95,"n/a")</f>
        <v>3.5157198443618398</v>
      </c>
      <c r="L287" s="77">
        <f>+IF(ISNUMBER(DATA!AQ95),DATA!AQ95,"n/a")</f>
        <v>1.02809557948701E-2</v>
      </c>
      <c r="R287" s="66"/>
      <c r="S287" s="66"/>
      <c r="T287" s="66"/>
      <c r="U287" s="66"/>
      <c r="V287" s="66"/>
      <c r="W287" s="66"/>
      <c r="X287" s="66"/>
      <c r="Y287" s="66"/>
    </row>
    <row r="288" spans="1:25" x14ac:dyDescent="0.2">
      <c r="A288" s="75" t="s">
        <v>19</v>
      </c>
      <c r="B288" s="75" t="s">
        <v>21</v>
      </c>
      <c r="C288" s="66" t="s">
        <v>10</v>
      </c>
      <c r="D288" s="66" t="s">
        <v>297</v>
      </c>
      <c r="E288" s="87">
        <f>+IF(ISNUMBER(DATA!L96),DATA!L96,"n/a")</f>
        <v>4.2300353792458099</v>
      </c>
      <c r="F288" s="77">
        <f>+IF(ISNUMBER(DATA!M96),DATA!M96,"n/a")</f>
        <v>-4.75185467280889E-3</v>
      </c>
      <c r="G288" s="87">
        <f>+IF(ISNUMBER(DATA!V96),DATA!V96,"n/a")</f>
        <v>4.21664145751026</v>
      </c>
      <c r="H288" s="77">
        <f>+IF(ISNUMBER(DATA!W96),DATA!W96,"n/a")</f>
        <v>-1.4327664059032999E-3</v>
      </c>
      <c r="I288" s="87">
        <f>+IF(ISNUMBER(DATA!AF96),DATA!AF96,"n/a")</f>
        <v>4.1488663501855703</v>
      </c>
      <c r="J288" s="77">
        <f>+IF(ISNUMBER(DATA!AG96),DATA!AG96,"n/a")</f>
        <v>-1.0821387698507001E-2</v>
      </c>
      <c r="K288" s="87">
        <f>+IF(ISNUMBER(DATA!AP96),DATA!AP96,"n/a")</f>
        <v>4.1355517131247597</v>
      </c>
      <c r="L288" s="77">
        <f>+IF(ISNUMBER(DATA!AQ96),DATA!AQ96,"n/a")</f>
        <v>-1.1235470082355801E-3</v>
      </c>
      <c r="R288" s="66"/>
      <c r="S288" s="66"/>
      <c r="T288" s="66"/>
      <c r="U288" s="66"/>
      <c r="V288" s="66"/>
      <c r="W288" s="66"/>
      <c r="X288" s="66"/>
      <c r="Y288" s="66"/>
    </row>
    <row r="289" spans="1:25" x14ac:dyDescent="0.2">
      <c r="A289" s="75" t="s">
        <v>19</v>
      </c>
      <c r="B289" s="75" t="s">
        <v>21</v>
      </c>
      <c r="C289" s="66" t="s">
        <v>10</v>
      </c>
      <c r="D289" s="66" t="s">
        <v>298</v>
      </c>
      <c r="E289" s="87">
        <f>+IF(ISNUMBER(DATA!L97),DATA!L97,"n/a")</f>
        <v>3.9367968918646601</v>
      </c>
      <c r="F289" s="77">
        <f>+IF(ISNUMBER(DATA!M97),DATA!M97,"n/a")</f>
        <v>1.2080864096619799E-2</v>
      </c>
      <c r="G289" s="87">
        <f>+IF(ISNUMBER(DATA!V97),DATA!V97,"n/a")</f>
        <v>3.9009680357288699</v>
      </c>
      <c r="H289" s="77">
        <f>+IF(ISNUMBER(DATA!W97),DATA!W97,"n/a")</f>
        <v>2.6932491449161901E-3</v>
      </c>
      <c r="I289" s="87">
        <f>+IF(ISNUMBER(DATA!AF97),DATA!AF97,"n/a")</f>
        <v>3.8998052093398998</v>
      </c>
      <c r="J289" s="77">
        <f>+IF(ISNUMBER(DATA!AG97),DATA!AG97,"n/a")</f>
        <v>-2.8890428872606799E-3</v>
      </c>
      <c r="K289" s="87">
        <f>+IF(ISNUMBER(DATA!AP97),DATA!AP97,"n/a")</f>
        <v>3.85511096313913</v>
      </c>
      <c r="L289" s="77">
        <f>+IF(ISNUMBER(DATA!AQ97),DATA!AQ97,"n/a")</f>
        <v>-1.4480056686959701E-2</v>
      </c>
      <c r="R289" s="66"/>
      <c r="S289" s="66"/>
      <c r="T289" s="66"/>
      <c r="U289" s="66"/>
      <c r="V289" s="66"/>
      <c r="W289" s="66"/>
      <c r="X289" s="66"/>
      <c r="Y289" s="66"/>
    </row>
    <row r="290" spans="1:25" x14ac:dyDescent="0.2">
      <c r="A290" s="75" t="s">
        <v>19</v>
      </c>
      <c r="B290" s="75" t="s">
        <v>21</v>
      </c>
      <c r="C290" s="66" t="s">
        <v>10</v>
      </c>
      <c r="D290" s="66" t="s">
        <v>299</v>
      </c>
      <c r="E290" s="87">
        <f>+IF(ISNUMBER(DATA!L98),DATA!L98,"n/a")</f>
        <v>3.5586259117716001</v>
      </c>
      <c r="F290" s="77">
        <f>+IF(ISNUMBER(DATA!M98),DATA!M98,"n/a")</f>
        <v>-4.2940199108423198E-4</v>
      </c>
      <c r="G290" s="87">
        <f>+IF(ISNUMBER(DATA!V98),DATA!V98,"n/a")</f>
        <v>3.4808389227629402</v>
      </c>
      <c r="H290" s="77">
        <f>+IF(ISNUMBER(DATA!W98),DATA!W98,"n/a")</f>
        <v>-7.9567342075513706E-2</v>
      </c>
      <c r="I290" s="87">
        <f>+IF(ISNUMBER(DATA!AF98),DATA!AF98,"n/a")</f>
        <v>3.51658827863747</v>
      </c>
      <c r="J290" s="77">
        <f>+IF(ISNUMBER(DATA!AG98),DATA!AG98,"n/a")</f>
        <v>-8.3662346043844996E-2</v>
      </c>
      <c r="K290" s="87">
        <f>+IF(ISNUMBER(DATA!AP98),DATA!AP98,"n/a")</f>
        <v>3.5537186978462598</v>
      </c>
      <c r="L290" s="77">
        <f>+IF(ISNUMBER(DATA!AQ98),DATA!AQ98,"n/a")</f>
        <v>-8.8738261094797599E-2</v>
      </c>
      <c r="R290" s="66"/>
      <c r="S290" s="66"/>
      <c r="T290" s="66"/>
      <c r="U290" s="66"/>
      <c r="V290" s="66"/>
      <c r="W290" s="66"/>
      <c r="X290" s="66"/>
      <c r="Y290" s="66"/>
    </row>
    <row r="291" spans="1:25" x14ac:dyDescent="0.2">
      <c r="A291" s="75" t="s">
        <v>19</v>
      </c>
      <c r="B291" s="75" t="s">
        <v>21</v>
      </c>
      <c r="C291" s="66" t="s">
        <v>10</v>
      </c>
      <c r="D291" s="66" t="s">
        <v>300</v>
      </c>
      <c r="E291" s="87">
        <f>+IF(ISNUMBER(DATA!L99),DATA!L99,"n/a")</f>
        <v>3.9545377904118801</v>
      </c>
      <c r="F291" s="77">
        <f>+IF(ISNUMBER(DATA!M99),DATA!M99,"n/a")</f>
        <v>1.47429293520452E-2</v>
      </c>
      <c r="G291" s="87">
        <f>+IF(ISNUMBER(DATA!V99),DATA!V99,"n/a")</f>
        <v>3.9327167677721402</v>
      </c>
      <c r="H291" s="77">
        <f>+IF(ISNUMBER(DATA!W99),DATA!W99,"n/a")</f>
        <v>3.0540981561041499E-3</v>
      </c>
      <c r="I291" s="87">
        <f>+IF(ISNUMBER(DATA!AF99),DATA!AF99,"n/a")</f>
        <v>3.8756247916504001</v>
      </c>
      <c r="J291" s="77">
        <f>+IF(ISNUMBER(DATA!AG99),DATA!AG99,"n/a")</f>
        <v>-8.5246455388416995E-3</v>
      </c>
      <c r="K291" s="87">
        <f>+IF(ISNUMBER(DATA!AP99),DATA!AP99,"n/a")</f>
        <v>3.91145719134032</v>
      </c>
      <c r="L291" s="77">
        <f>+IF(ISNUMBER(DATA!AQ99),DATA!AQ99,"n/a")</f>
        <v>-5.1871368839919302E-3</v>
      </c>
      <c r="R291" s="66"/>
      <c r="S291" s="66"/>
      <c r="T291" s="66"/>
      <c r="U291" s="66"/>
      <c r="V291" s="66"/>
      <c r="W291" s="66"/>
      <c r="X291" s="66"/>
      <c r="Y291" s="66"/>
    </row>
    <row r="292" spans="1:25" x14ac:dyDescent="0.2">
      <c r="A292" s="75" t="s">
        <v>19</v>
      </c>
      <c r="B292" s="75" t="s">
        <v>21</v>
      </c>
      <c r="C292" s="66" t="s">
        <v>10</v>
      </c>
      <c r="D292" s="66" t="s">
        <v>301</v>
      </c>
      <c r="E292" s="87">
        <f>+IF(ISNUMBER(DATA!L100),DATA!L100,"n/a")</f>
        <v>4.1937269721002304</v>
      </c>
      <c r="F292" s="77">
        <f>+IF(ISNUMBER(DATA!M100),DATA!M100,"n/a")</f>
        <v>5.67789519617085E-4</v>
      </c>
      <c r="G292" s="87">
        <f>+IF(ISNUMBER(DATA!V100),DATA!V100,"n/a")</f>
        <v>4.2150486007546801</v>
      </c>
      <c r="H292" s="77">
        <f>+IF(ISNUMBER(DATA!W100),DATA!W100,"n/a")</f>
        <v>1.8335977862729599E-2</v>
      </c>
      <c r="I292" s="87">
        <f>+IF(ISNUMBER(DATA!AF100),DATA!AF100,"n/a")</f>
        <v>4.1907868439741902</v>
      </c>
      <c r="J292" s="77">
        <f>+IF(ISNUMBER(DATA!AG100),DATA!AG100,"n/a")</f>
        <v>2.2594355908050399E-2</v>
      </c>
      <c r="K292" s="87">
        <f>+IF(ISNUMBER(DATA!AP100),DATA!AP100,"n/a")</f>
        <v>4.2154824210222701</v>
      </c>
      <c r="L292" s="77">
        <f>+IF(ISNUMBER(DATA!AQ100),DATA!AQ100,"n/a")</f>
        <v>3.66615720411686E-2</v>
      </c>
      <c r="R292" s="66"/>
      <c r="S292" s="66"/>
      <c r="T292" s="66"/>
      <c r="U292" s="66"/>
      <c r="V292" s="66"/>
      <c r="W292" s="66"/>
      <c r="X292" s="66"/>
      <c r="Y292" s="66"/>
    </row>
    <row r="293" spans="1:25" x14ac:dyDescent="0.2">
      <c r="A293" s="75" t="s">
        <v>19</v>
      </c>
      <c r="B293" s="75" t="s">
        <v>21</v>
      </c>
      <c r="C293" s="66" t="s">
        <v>10</v>
      </c>
      <c r="D293" s="66" t="s">
        <v>302</v>
      </c>
      <c r="E293" s="87">
        <f>+IF(ISNUMBER(DATA!L101),DATA!L101,"n/a")</f>
        <v>4.0366133940579099</v>
      </c>
      <c r="F293" s="77">
        <f>+IF(ISNUMBER(DATA!M101),DATA!M101,"n/a")</f>
        <v>2.9354773685507699E-3</v>
      </c>
      <c r="G293" s="87">
        <f>+IF(ISNUMBER(DATA!V101),DATA!V101,"n/a")</f>
        <v>4.0425219035939897</v>
      </c>
      <c r="H293" s="77">
        <f>+IF(ISNUMBER(DATA!W101),DATA!W101,"n/a")</f>
        <v>1.6167904433052702E-2</v>
      </c>
      <c r="I293" s="87">
        <f>+IF(ISNUMBER(DATA!AF101),DATA!AF101,"n/a")</f>
        <v>4.0149721417653801</v>
      </c>
      <c r="J293" s="77">
        <f>+IF(ISNUMBER(DATA!AG101),DATA!AG101,"n/a")</f>
        <v>1.69148947109828E-2</v>
      </c>
      <c r="K293" s="87">
        <f>+IF(ISNUMBER(DATA!AP101),DATA!AP101,"n/a")</f>
        <v>3.9926583624513401</v>
      </c>
      <c r="L293" s="77">
        <f>+IF(ISNUMBER(DATA!AQ101),DATA!AQ101,"n/a")</f>
        <v>8.9038517623892793E-3</v>
      </c>
      <c r="R293" s="66"/>
      <c r="S293" s="66"/>
      <c r="T293" s="66"/>
      <c r="U293" s="66"/>
      <c r="V293" s="66"/>
      <c r="W293" s="66"/>
      <c r="X293" s="66"/>
      <c r="Y293" s="66"/>
    </row>
    <row r="294" spans="1:25" x14ac:dyDescent="0.2">
      <c r="A294" s="75" t="s">
        <v>19</v>
      </c>
      <c r="B294" s="75" t="s">
        <v>21</v>
      </c>
      <c r="C294" s="66" t="s">
        <v>10</v>
      </c>
      <c r="D294" s="66" t="s">
        <v>303</v>
      </c>
      <c r="E294" s="87">
        <f>+IF(ISNUMBER(DATA!L102),DATA!L102,"n/a")</f>
        <v>3.8082681720712901</v>
      </c>
      <c r="F294" s="77">
        <f>+IF(ISNUMBER(DATA!M102),DATA!M102,"n/a")</f>
        <v>-3.45475877584248E-2</v>
      </c>
      <c r="G294" s="87">
        <f>+IF(ISNUMBER(DATA!V102),DATA!V102,"n/a")</f>
        <v>3.83554364323706</v>
      </c>
      <c r="H294" s="77">
        <f>+IF(ISNUMBER(DATA!W102),DATA!W102,"n/a")</f>
        <v>-1.9627370311194898E-3</v>
      </c>
      <c r="I294" s="87">
        <f>+IF(ISNUMBER(DATA!AF102),DATA!AF102,"n/a")</f>
        <v>3.8070229848181398</v>
      </c>
      <c r="J294" s="77">
        <f>+IF(ISNUMBER(DATA!AG102),DATA!AG102,"n/a")</f>
        <v>-8.18891615758662E-3</v>
      </c>
      <c r="K294" s="87">
        <f>+IF(ISNUMBER(DATA!AP102),DATA!AP102,"n/a")</f>
        <v>3.8473372702467299</v>
      </c>
      <c r="L294" s="77">
        <f>+IF(ISNUMBER(DATA!AQ102),DATA!AQ102,"n/a")</f>
        <v>1.10194136497637E-2</v>
      </c>
      <c r="R294" s="66"/>
      <c r="S294" s="66"/>
      <c r="T294" s="66"/>
      <c r="U294" s="66"/>
      <c r="V294" s="66"/>
      <c r="W294" s="66"/>
      <c r="X294" s="66"/>
      <c r="Y294" s="66"/>
    </row>
    <row r="295" spans="1:25" x14ac:dyDescent="0.2">
      <c r="A295" s="75" t="s">
        <v>19</v>
      </c>
      <c r="B295" s="75" t="s">
        <v>21</v>
      </c>
      <c r="C295" s="66" t="s">
        <v>10</v>
      </c>
      <c r="D295" s="66" t="s">
        <v>304</v>
      </c>
      <c r="E295" s="87">
        <f>+IF(ISNUMBER(DATA!L103),DATA!L103,"n/a")</f>
        <v>3.3930579202041899</v>
      </c>
      <c r="F295" s="77">
        <f>+IF(ISNUMBER(DATA!M103),DATA!M103,"n/a")</f>
        <v>-9.0777855662350804E-2</v>
      </c>
      <c r="G295" s="87">
        <f>+IF(ISNUMBER(DATA!V103),DATA!V103,"n/a")</f>
        <v>3.6460766358248198</v>
      </c>
      <c r="H295" s="77">
        <f>+IF(ISNUMBER(DATA!W103),DATA!W103,"n/a")</f>
        <v>-5.5612940208991699E-2</v>
      </c>
      <c r="I295" s="87">
        <f>+IF(ISNUMBER(DATA!AF103),DATA!AF103,"n/a")</f>
        <v>3.6998253044637499</v>
      </c>
      <c r="J295" s="77">
        <f>+IF(ISNUMBER(DATA!AG103),DATA!AG103,"n/a")</f>
        <v>-5.1252502098745802E-2</v>
      </c>
      <c r="K295" s="87">
        <f>+IF(ISNUMBER(DATA!AP103),DATA!AP103,"n/a")</f>
        <v>3.7454978009950501</v>
      </c>
      <c r="L295" s="77">
        <f>+IF(ISNUMBER(DATA!AQ103),DATA!AQ103,"n/a")</f>
        <v>-4.26862697481891E-2</v>
      </c>
      <c r="R295" s="66"/>
      <c r="S295" s="66"/>
      <c r="T295" s="66"/>
      <c r="U295" s="66"/>
      <c r="V295" s="66"/>
      <c r="W295" s="66"/>
      <c r="X295" s="66"/>
      <c r="Y295" s="66"/>
    </row>
    <row r="296" spans="1:25" x14ac:dyDescent="0.2">
      <c r="A296" s="75" t="s">
        <v>19</v>
      </c>
      <c r="B296" s="75" t="s">
        <v>21</v>
      </c>
      <c r="C296" s="66" t="s">
        <v>10</v>
      </c>
      <c r="D296" s="66" t="s">
        <v>305</v>
      </c>
      <c r="E296" s="87">
        <f>+IF(ISNUMBER(DATA!L104),DATA!L104,"n/a")</f>
        <v>4.1527885446921697</v>
      </c>
      <c r="F296" s="77">
        <f>+IF(ISNUMBER(DATA!M104),DATA!M104,"n/a")</f>
        <v>5.0209099285445598E-2</v>
      </c>
      <c r="G296" s="87">
        <f>+IF(ISNUMBER(DATA!V104),DATA!V104,"n/a")</f>
        <v>4.194166143426</v>
      </c>
      <c r="H296" s="77">
        <f>+IF(ISNUMBER(DATA!W104),DATA!W104,"n/a")</f>
        <v>4.4174298002064502E-2</v>
      </c>
      <c r="I296" s="87">
        <f>+IF(ISNUMBER(DATA!AF104),DATA!AF104,"n/a")</f>
        <v>4.1867344679931398</v>
      </c>
      <c r="J296" s="77">
        <f>+IF(ISNUMBER(DATA!AG104),DATA!AG104,"n/a")</f>
        <v>3.30638446703597E-2</v>
      </c>
      <c r="K296" s="87">
        <f>+IF(ISNUMBER(DATA!AP104),DATA!AP104,"n/a")</f>
        <v>4.1169460996083904</v>
      </c>
      <c r="L296" s="77">
        <f>+IF(ISNUMBER(DATA!AQ104),DATA!AQ104,"n/a")</f>
        <v>1.9932955400736099E-2</v>
      </c>
      <c r="R296" s="66"/>
      <c r="S296" s="66"/>
      <c r="T296" s="66"/>
      <c r="U296" s="66"/>
      <c r="V296" s="66"/>
      <c r="W296" s="66"/>
      <c r="X296" s="66"/>
      <c r="Y296" s="66"/>
    </row>
    <row r="297" spans="1:25" x14ac:dyDescent="0.2">
      <c r="A297" s="75" t="s">
        <v>19</v>
      </c>
      <c r="B297" s="75" t="s">
        <v>21</v>
      </c>
      <c r="C297" s="66" t="s">
        <v>10</v>
      </c>
      <c r="D297" s="66" t="s">
        <v>306</v>
      </c>
      <c r="E297" s="87">
        <f>+IF(ISNUMBER(DATA!L105),DATA!L105,"n/a")</f>
        <v>4.3891896431386801</v>
      </c>
      <c r="F297" s="77">
        <f>+IF(ISNUMBER(DATA!M105),DATA!M105,"n/a")</f>
        <v>-2.9581158400152002E-2</v>
      </c>
      <c r="G297" s="87">
        <f>+IF(ISNUMBER(DATA!V105),DATA!V105,"n/a")</f>
        <v>4.09585768656647</v>
      </c>
      <c r="H297" s="77">
        <f>+IF(ISNUMBER(DATA!W105),DATA!W105,"n/a")</f>
        <v>-2.9690571553695699E-2</v>
      </c>
      <c r="I297" s="87">
        <f>+IF(ISNUMBER(DATA!AF105),DATA!AF105,"n/a")</f>
        <v>4.1276949331594999</v>
      </c>
      <c r="J297" s="77">
        <f>+IF(ISNUMBER(DATA!AG105),DATA!AG105,"n/a")</f>
        <v>1.54652646971268E-2</v>
      </c>
      <c r="K297" s="87">
        <f>+IF(ISNUMBER(DATA!AP105),DATA!AP105,"n/a")</f>
        <v>4.2287502621820803</v>
      </c>
      <c r="L297" s="77">
        <f>+IF(ISNUMBER(DATA!AQ105),DATA!AQ105,"n/a")</f>
        <v>2.3116162659476001E-2</v>
      </c>
      <c r="R297" s="66"/>
      <c r="S297" s="66"/>
      <c r="T297" s="66"/>
      <c r="U297" s="66"/>
      <c r="V297" s="66"/>
      <c r="W297" s="66"/>
      <c r="X297" s="66"/>
      <c r="Y297" s="66"/>
    </row>
    <row r="298" spans="1:25" x14ac:dyDescent="0.2">
      <c r="A298" s="75" t="s">
        <v>19</v>
      </c>
      <c r="B298" s="75" t="s">
        <v>21</v>
      </c>
      <c r="C298" s="66" t="s">
        <v>10</v>
      </c>
      <c r="D298" s="66" t="s">
        <v>307</v>
      </c>
      <c r="E298" s="87">
        <f>+IF(ISNUMBER(DATA!L106),DATA!L106,"n/a")</f>
        <v>3.8503324011192901</v>
      </c>
      <c r="F298" s="77">
        <f>+IF(ISNUMBER(DATA!M106),DATA!M106,"n/a")</f>
        <v>2.9931557102544401E-2</v>
      </c>
      <c r="G298" s="87">
        <f>+IF(ISNUMBER(DATA!V106),DATA!V106,"n/a")</f>
        <v>3.8685090313698698</v>
      </c>
      <c r="H298" s="77">
        <f>+IF(ISNUMBER(DATA!W106),DATA!W106,"n/a")</f>
        <v>3.9012133577713597E-2</v>
      </c>
      <c r="I298" s="87">
        <f>+IF(ISNUMBER(DATA!AF106),DATA!AF106,"n/a")</f>
        <v>3.8671755403891699</v>
      </c>
      <c r="J298" s="77">
        <f>+IF(ISNUMBER(DATA!AG106),DATA!AG106,"n/a")</f>
        <v>3.8332213815819097E-2</v>
      </c>
      <c r="K298" s="87">
        <f>+IF(ISNUMBER(DATA!AP106),DATA!AP106,"n/a")</f>
        <v>3.8037187285635898</v>
      </c>
      <c r="L298" s="77">
        <f>+IF(ISNUMBER(DATA!AQ106),DATA!AQ106,"n/a")</f>
        <v>-1.30956620950652E-2</v>
      </c>
      <c r="R298" s="66"/>
      <c r="S298" s="66"/>
      <c r="T298" s="66"/>
      <c r="U298" s="66"/>
      <c r="V298" s="66"/>
      <c r="W298" s="66"/>
      <c r="X298" s="66"/>
      <c r="Y298" s="66"/>
    </row>
    <row r="299" spans="1:25" x14ac:dyDescent="0.2">
      <c r="A299" s="75" t="s">
        <v>19</v>
      </c>
      <c r="B299" s="75" t="s">
        <v>21</v>
      </c>
      <c r="C299" s="66" t="s">
        <v>10</v>
      </c>
      <c r="D299" s="66" t="s">
        <v>308</v>
      </c>
      <c r="E299" s="87">
        <f>+IF(ISNUMBER(DATA!L107),DATA!L107,"n/a")</f>
        <v>3.9088901372463201</v>
      </c>
      <c r="F299" s="77">
        <f>+IF(ISNUMBER(DATA!M107),DATA!M107,"n/a")</f>
        <v>-8.0015700646940205E-3</v>
      </c>
      <c r="G299" s="87">
        <f>+IF(ISNUMBER(DATA!V107),DATA!V107,"n/a")</f>
        <v>3.9076624608472499</v>
      </c>
      <c r="H299" s="77">
        <f>+IF(ISNUMBER(DATA!W107),DATA!W107,"n/a")</f>
        <v>-2.35929538175477E-2</v>
      </c>
      <c r="I299" s="87">
        <f>+IF(ISNUMBER(DATA!AF107),DATA!AF107,"n/a")</f>
        <v>3.9535822778745802</v>
      </c>
      <c r="J299" s="77">
        <f>+IF(ISNUMBER(DATA!AG107),DATA!AG107,"n/a")</f>
        <v>-1.0386267184157401E-2</v>
      </c>
      <c r="K299" s="87">
        <f>+IF(ISNUMBER(DATA!AP107),DATA!AP107,"n/a")</f>
        <v>3.99927082677624</v>
      </c>
      <c r="L299" s="77">
        <f>+IF(ISNUMBER(DATA!AQ107),DATA!AQ107,"n/a")</f>
        <v>-8.05906887178774E-3</v>
      </c>
      <c r="R299" s="66"/>
      <c r="S299" s="66"/>
      <c r="T299" s="66"/>
      <c r="U299" s="66"/>
      <c r="V299" s="66"/>
      <c r="W299" s="66"/>
      <c r="X299" s="66"/>
      <c r="Y299" s="66"/>
    </row>
    <row r="300" spans="1:25" x14ac:dyDescent="0.2">
      <c r="A300" s="75" t="s">
        <v>19</v>
      </c>
      <c r="B300" s="75" t="s">
        <v>21</v>
      </c>
      <c r="C300" s="66" t="s">
        <v>10</v>
      </c>
      <c r="D300" s="66" t="s">
        <v>309</v>
      </c>
      <c r="E300" s="87">
        <f>+IF(ISNUMBER(DATA!L108),DATA!L108,"n/a")</f>
        <v>4.0695319573672002</v>
      </c>
      <c r="F300" s="77">
        <f>+IF(ISNUMBER(DATA!M108),DATA!M108,"n/a")</f>
        <v>-4.0394167081429502E-3</v>
      </c>
      <c r="G300" s="87">
        <f>+IF(ISNUMBER(DATA!V108),DATA!V108,"n/a")</f>
        <v>4.1161407302358297</v>
      </c>
      <c r="H300" s="77">
        <f>+IF(ISNUMBER(DATA!W108),DATA!W108,"n/a")</f>
        <v>8.5185510311051801E-3</v>
      </c>
      <c r="I300" s="87">
        <f>+IF(ISNUMBER(DATA!AF108),DATA!AF108,"n/a")</f>
        <v>4.11616020452953</v>
      </c>
      <c r="J300" s="77">
        <f>+IF(ISNUMBER(DATA!AG108),DATA!AG108,"n/a")</f>
        <v>1.0688049593908001E-2</v>
      </c>
      <c r="K300" s="87">
        <f>+IF(ISNUMBER(DATA!AP108),DATA!AP108,"n/a")</f>
        <v>4.1199161824171204</v>
      </c>
      <c r="L300" s="77">
        <f>+IF(ISNUMBER(DATA!AQ108),DATA!AQ108,"n/a")</f>
        <v>8.2846019975036603E-3</v>
      </c>
      <c r="R300" s="66"/>
      <c r="S300" s="66"/>
      <c r="T300" s="66"/>
      <c r="U300" s="66"/>
      <c r="V300" s="66"/>
      <c r="W300" s="66"/>
      <c r="X300" s="66"/>
      <c r="Y300" s="66"/>
    </row>
    <row r="301" spans="1:25" x14ac:dyDescent="0.2">
      <c r="A301" s="75" t="s">
        <v>19</v>
      </c>
      <c r="B301" s="75" t="s">
        <v>21</v>
      </c>
      <c r="C301" s="66" t="s">
        <v>10</v>
      </c>
      <c r="D301" s="66" t="s">
        <v>310</v>
      </c>
      <c r="E301" s="87">
        <f>+IF(ISNUMBER(DATA!L109),DATA!L109,"n/a")</f>
        <v>4.0520516455340996</v>
      </c>
      <c r="F301" s="77">
        <f>+IF(ISNUMBER(DATA!M109),DATA!M109,"n/a")</f>
        <v>-3.5740470773997897E-2</v>
      </c>
      <c r="G301" s="87">
        <f>+IF(ISNUMBER(DATA!V109),DATA!V109,"n/a")</f>
        <v>4.1071872727113803</v>
      </c>
      <c r="H301" s="77">
        <f>+IF(ISNUMBER(DATA!W109),DATA!W109,"n/a")</f>
        <v>1.26722158154419E-3</v>
      </c>
      <c r="I301" s="87">
        <f>+IF(ISNUMBER(DATA!AF109),DATA!AF109,"n/a")</f>
        <v>4.1742482895699604</v>
      </c>
      <c r="J301" s="77">
        <f>+IF(ISNUMBER(DATA!AG109),DATA!AG109,"n/a")</f>
        <v>1.0787200905696801E-2</v>
      </c>
      <c r="K301" s="87">
        <f>+IF(ISNUMBER(DATA!AP109),DATA!AP109,"n/a")</f>
        <v>4.2026896577519199</v>
      </c>
      <c r="L301" s="77">
        <f>+IF(ISNUMBER(DATA!AQ109),DATA!AQ109,"n/a")</f>
        <v>1.04457374440204E-2</v>
      </c>
      <c r="R301" s="66"/>
      <c r="S301" s="66"/>
      <c r="T301" s="66"/>
      <c r="U301" s="66"/>
      <c r="V301" s="66"/>
      <c r="W301" s="66"/>
      <c r="X301" s="66"/>
      <c r="Y301" s="66"/>
    </row>
    <row r="302" spans="1:25" x14ac:dyDescent="0.2">
      <c r="A302" s="75" t="s">
        <v>19</v>
      </c>
      <c r="B302" s="75" t="s">
        <v>21</v>
      </c>
      <c r="C302" s="66" t="s">
        <v>10</v>
      </c>
      <c r="D302" s="66" t="s">
        <v>311</v>
      </c>
      <c r="E302" s="87">
        <f>+IF(ISNUMBER(DATA!L110),DATA!L110,"n/a")</f>
        <v>3.6326261747972701</v>
      </c>
      <c r="F302" s="77">
        <f>+IF(ISNUMBER(DATA!M110),DATA!M110,"n/a")</f>
        <v>5.4498511123328298E-2</v>
      </c>
      <c r="G302" s="87">
        <f>+IF(ISNUMBER(DATA!V110),DATA!V110,"n/a")</f>
        <v>3.6654301540924501</v>
      </c>
      <c r="H302" s="77">
        <f>+IF(ISNUMBER(DATA!W110),DATA!W110,"n/a")</f>
        <v>7.7488894526471397E-2</v>
      </c>
      <c r="I302" s="87">
        <f>+IF(ISNUMBER(DATA!AF110),DATA!AF110,"n/a")</f>
        <v>3.61029958641888</v>
      </c>
      <c r="J302" s="77">
        <f>+IF(ISNUMBER(DATA!AG110),DATA!AG110,"n/a")</f>
        <v>7.1000387888783406E-2</v>
      </c>
      <c r="K302" s="87">
        <f>+IF(ISNUMBER(DATA!AP110),DATA!AP110,"n/a")</f>
        <v>3.5659724774061301</v>
      </c>
      <c r="L302" s="77">
        <f>+IF(ISNUMBER(DATA!AQ110),DATA!AQ110,"n/a")</f>
        <v>5.7350157085090198E-2</v>
      </c>
      <c r="R302" s="66"/>
      <c r="S302" s="66"/>
      <c r="T302" s="66"/>
      <c r="U302" s="66"/>
      <c r="V302" s="66"/>
      <c r="W302" s="66"/>
      <c r="X302" s="66"/>
      <c r="Y302" s="66"/>
    </row>
    <row r="303" spans="1:25" x14ac:dyDescent="0.2">
      <c r="A303" s="75" t="s">
        <v>19</v>
      </c>
      <c r="B303" s="75" t="s">
        <v>21</v>
      </c>
      <c r="C303" s="66" t="s">
        <v>10</v>
      </c>
      <c r="D303" s="66" t="s">
        <v>312</v>
      </c>
      <c r="E303" s="87">
        <f>+IF(ISNUMBER(DATA!L111),DATA!L111,"n/a")</f>
        <v>3.9478961104638599</v>
      </c>
      <c r="F303" s="77">
        <f>+IF(ISNUMBER(DATA!M111),DATA!M111,"n/a")</f>
        <v>2.3358669056106899E-2</v>
      </c>
      <c r="G303" s="87">
        <f>+IF(ISNUMBER(DATA!V111),DATA!V111,"n/a")</f>
        <v>3.9648604395585201</v>
      </c>
      <c r="H303" s="77">
        <f>+IF(ISNUMBER(DATA!W111),DATA!W111,"n/a")</f>
        <v>2.2620038819008901E-2</v>
      </c>
      <c r="I303" s="87">
        <f>+IF(ISNUMBER(DATA!AF111),DATA!AF111,"n/a")</f>
        <v>3.9418978550032802</v>
      </c>
      <c r="J303" s="77">
        <f>+IF(ISNUMBER(DATA!AG111),DATA!AG111,"n/a")</f>
        <v>1.437437227638E-2</v>
      </c>
      <c r="K303" s="87">
        <f>+IF(ISNUMBER(DATA!AP111),DATA!AP111,"n/a")</f>
        <v>3.91267424056706</v>
      </c>
      <c r="L303" s="77">
        <f>+IF(ISNUMBER(DATA!AQ111),DATA!AQ111,"n/a")</f>
        <v>1.55755485529641E-2</v>
      </c>
      <c r="R303" s="66"/>
      <c r="S303" s="66"/>
      <c r="T303" s="66"/>
      <c r="U303" s="66"/>
      <c r="V303" s="66"/>
      <c r="W303" s="66"/>
      <c r="X303" s="66"/>
      <c r="Y303" s="66"/>
    </row>
    <row r="304" spans="1:25" x14ac:dyDescent="0.2">
      <c r="A304" s="75" t="s">
        <v>19</v>
      </c>
      <c r="B304" s="75" t="s">
        <v>21</v>
      </c>
      <c r="C304" s="66" t="s">
        <v>10</v>
      </c>
      <c r="D304" s="66" t="s">
        <v>313</v>
      </c>
      <c r="E304" s="87">
        <f>+IF(ISNUMBER(DATA!L112),DATA!L112,"n/a")</f>
        <v>4.3282921372610001</v>
      </c>
      <c r="F304" s="77">
        <f>+IF(ISNUMBER(DATA!M112),DATA!M112,"n/a")</f>
        <v>9.8145587352858905E-3</v>
      </c>
      <c r="G304" s="87">
        <f>+IF(ISNUMBER(DATA!V112),DATA!V112,"n/a")</f>
        <v>4.3757687101435598</v>
      </c>
      <c r="H304" s="77">
        <f>+IF(ISNUMBER(DATA!W112),DATA!W112,"n/a")</f>
        <v>2.9912790106333101E-3</v>
      </c>
      <c r="I304" s="87">
        <f>+IF(ISNUMBER(DATA!AF112),DATA!AF112,"n/a")</f>
        <v>4.3609345486766404</v>
      </c>
      <c r="J304" s="77">
        <f>+IF(ISNUMBER(DATA!AG112),DATA!AG112,"n/a")</f>
        <v>2.11630572653131E-4</v>
      </c>
      <c r="K304" s="87">
        <f>+IF(ISNUMBER(DATA!AP112),DATA!AP112,"n/a")</f>
        <v>4.3067423998035199</v>
      </c>
      <c r="L304" s="77">
        <f>+IF(ISNUMBER(DATA!AQ112),DATA!AQ112,"n/a")</f>
        <v>-3.1573100757572699E-2</v>
      </c>
      <c r="R304" s="66"/>
      <c r="S304" s="66"/>
      <c r="T304" s="66"/>
      <c r="U304" s="66"/>
      <c r="V304" s="66"/>
      <c r="W304" s="66"/>
      <c r="X304" s="66"/>
      <c r="Y304" s="66"/>
    </row>
    <row r="305" spans="1:25" x14ac:dyDescent="0.2">
      <c r="A305" s="75" t="s">
        <v>19</v>
      </c>
      <c r="B305" s="75" t="s">
        <v>21</v>
      </c>
      <c r="C305" s="66" t="s">
        <v>10</v>
      </c>
      <c r="D305" s="66" t="s">
        <v>314</v>
      </c>
      <c r="E305" s="87">
        <f>+IF(ISNUMBER(DATA!L113),DATA!L113,"n/a")</f>
        <v>4.65250675887365</v>
      </c>
      <c r="F305" s="77">
        <f>+IF(ISNUMBER(DATA!M113),DATA!M113,"n/a")</f>
        <v>-3.6902902782767299E-3</v>
      </c>
      <c r="G305" s="87">
        <f>+IF(ISNUMBER(DATA!V113),DATA!V113,"n/a")</f>
        <v>4.7912946747547798</v>
      </c>
      <c r="H305" s="77">
        <f>+IF(ISNUMBER(DATA!W113),DATA!W113,"n/a")</f>
        <v>4.0028553837317002E-2</v>
      </c>
      <c r="I305" s="87">
        <f>+IF(ISNUMBER(DATA!AF113),DATA!AF113,"n/a")</f>
        <v>4.7803245818408699</v>
      </c>
      <c r="J305" s="77">
        <f>+IF(ISNUMBER(DATA!AG113),DATA!AG113,"n/a")</f>
        <v>6.4639808691532394E-2</v>
      </c>
      <c r="K305" s="87">
        <f>+IF(ISNUMBER(DATA!AP113),DATA!AP113,"n/a")</f>
        <v>4.6988529928618004</v>
      </c>
      <c r="L305" s="77">
        <f>+IF(ISNUMBER(DATA!AQ113),DATA!AQ113,"n/a")</f>
        <v>5.1965678481435601E-2</v>
      </c>
      <c r="R305" s="66"/>
      <c r="S305" s="66"/>
      <c r="T305" s="66"/>
      <c r="U305" s="66"/>
      <c r="V305" s="66"/>
      <c r="W305" s="66"/>
      <c r="X305" s="66"/>
      <c r="Y305" s="66"/>
    </row>
    <row r="306" spans="1:25" x14ac:dyDescent="0.2">
      <c r="A306" s="75" t="s">
        <v>19</v>
      </c>
      <c r="B306" s="75" t="s">
        <v>21</v>
      </c>
      <c r="C306" s="66" t="s">
        <v>10</v>
      </c>
      <c r="D306" s="66" t="s">
        <v>315</v>
      </c>
      <c r="E306" s="87">
        <f>+IF(ISNUMBER(DATA!L114),DATA!L114,"n/a")</f>
        <v>4.0981938334038199</v>
      </c>
      <c r="F306" s="77">
        <f>+IF(ISNUMBER(DATA!M114),DATA!M114,"n/a")</f>
        <v>1.3478332679339899E-2</v>
      </c>
      <c r="G306" s="87">
        <f>+IF(ISNUMBER(DATA!V114),DATA!V114,"n/a")</f>
        <v>4.1434804813500499</v>
      </c>
      <c r="H306" s="77">
        <f>+IF(ISNUMBER(DATA!W114),DATA!W114,"n/a")</f>
        <v>2.4833029523482399E-2</v>
      </c>
      <c r="I306" s="87">
        <f>+IF(ISNUMBER(DATA!AF114),DATA!AF114,"n/a")</f>
        <v>4.09828560621321</v>
      </c>
      <c r="J306" s="77">
        <f>+IF(ISNUMBER(DATA!AG114),DATA!AG114,"n/a")</f>
        <v>1.8847871597239101E-2</v>
      </c>
      <c r="K306" s="87">
        <f>+IF(ISNUMBER(DATA!AP114),DATA!AP114,"n/a")</f>
        <v>4.0297527838706699</v>
      </c>
      <c r="L306" s="77">
        <f>+IF(ISNUMBER(DATA!AQ114),DATA!AQ114,"n/a")</f>
        <v>-2.99754731796886E-2</v>
      </c>
      <c r="R306" s="66"/>
      <c r="S306" s="66"/>
      <c r="T306" s="66"/>
      <c r="U306" s="66"/>
      <c r="V306" s="66"/>
      <c r="W306" s="66"/>
      <c r="X306" s="66"/>
      <c r="Y306" s="66"/>
    </row>
    <row r="307" spans="1:25" x14ac:dyDescent="0.2">
      <c r="A307" s="75" t="s">
        <v>19</v>
      </c>
      <c r="B307" s="75" t="s">
        <v>21</v>
      </c>
      <c r="C307" s="66" t="s">
        <v>10</v>
      </c>
      <c r="D307" s="66" t="s">
        <v>316</v>
      </c>
      <c r="E307" s="87">
        <f>+IF(ISNUMBER(DATA!L115),DATA!L115,"n/a")</f>
        <v>4.1462782743205402</v>
      </c>
      <c r="F307" s="77">
        <f>+IF(ISNUMBER(DATA!M115),DATA!M115,"n/a")</f>
        <v>-3.3538928446479699E-3</v>
      </c>
      <c r="G307" s="87">
        <f>+IF(ISNUMBER(DATA!V115),DATA!V115,"n/a")</f>
        <v>4.1254169710426698</v>
      </c>
      <c r="H307" s="77">
        <f>+IF(ISNUMBER(DATA!W115),DATA!W115,"n/a")</f>
        <v>-2.7802015427360999E-3</v>
      </c>
      <c r="I307" s="87">
        <f>+IF(ISNUMBER(DATA!AF115),DATA!AF115,"n/a")</f>
        <v>4.1111813050991302</v>
      </c>
      <c r="J307" s="77">
        <f>+IF(ISNUMBER(DATA!AG115),DATA!AG115,"n/a")</f>
        <v>1.0958424845189301E-3</v>
      </c>
      <c r="K307" s="87">
        <f>+IF(ISNUMBER(DATA!AP115),DATA!AP115,"n/a")</f>
        <v>4.1142527389151002</v>
      </c>
      <c r="L307" s="77">
        <f>+IF(ISNUMBER(DATA!AQ115),DATA!AQ115,"n/a")</f>
        <v>-8.66646754901855E-4</v>
      </c>
      <c r="R307" s="66"/>
      <c r="S307" s="66"/>
      <c r="T307" s="66"/>
      <c r="U307" s="66"/>
      <c r="V307" s="66"/>
      <c r="W307" s="66"/>
      <c r="X307" s="66"/>
      <c r="Y307" s="66"/>
    </row>
    <row r="308" spans="1:25" x14ac:dyDescent="0.2">
      <c r="A308" s="75" t="s">
        <v>19</v>
      </c>
      <c r="B308" s="75" t="s">
        <v>21</v>
      </c>
      <c r="C308" s="66" t="s">
        <v>10</v>
      </c>
      <c r="D308" s="66" t="s">
        <v>317</v>
      </c>
      <c r="E308" s="87">
        <f>+IF(ISNUMBER(DATA!L116),DATA!L116,"n/a")</f>
        <v>3.8176219849261401</v>
      </c>
      <c r="F308" s="77">
        <f>+IF(ISNUMBER(DATA!M116),DATA!M116,"n/a")</f>
        <v>-3.1345214752783797E-2</v>
      </c>
      <c r="G308" s="87">
        <f>+IF(ISNUMBER(DATA!V116),DATA!V116,"n/a")</f>
        <v>3.8740502309352198</v>
      </c>
      <c r="H308" s="77">
        <f>+IF(ISNUMBER(DATA!W116),DATA!W116,"n/a")</f>
        <v>2.0104894344632199E-2</v>
      </c>
      <c r="I308" s="87">
        <f>+IF(ISNUMBER(DATA!AF116),DATA!AF116,"n/a")</f>
        <v>3.7640184329434101</v>
      </c>
      <c r="J308" s="77">
        <f>+IF(ISNUMBER(DATA!AG116),DATA!AG116,"n/a")</f>
        <v>-2.20988197854819E-2</v>
      </c>
      <c r="K308" s="87">
        <f>+IF(ISNUMBER(DATA!AP116),DATA!AP116,"n/a")</f>
        <v>3.8281256424525898</v>
      </c>
      <c r="L308" s="77">
        <f>+IF(ISNUMBER(DATA!AQ116),DATA!AQ116,"n/a")</f>
        <v>2.5386445518174E-3</v>
      </c>
      <c r="R308" s="66"/>
      <c r="S308" s="66"/>
      <c r="T308" s="66"/>
      <c r="U308" s="66"/>
      <c r="V308" s="66"/>
      <c r="W308" s="66"/>
      <c r="X308" s="66"/>
      <c r="Y308" s="66"/>
    </row>
    <row r="309" spans="1:25" x14ac:dyDescent="0.2">
      <c r="A309" s="75" t="s">
        <v>19</v>
      </c>
      <c r="B309" s="75" t="s">
        <v>21</v>
      </c>
      <c r="C309" s="66" t="s">
        <v>10</v>
      </c>
      <c r="D309" s="66" t="s">
        <v>318</v>
      </c>
      <c r="E309" s="87">
        <f>+IF(ISNUMBER(DATA!L117),DATA!L117,"n/a")</f>
        <v>4.0376078527407904</v>
      </c>
      <c r="F309" s="77">
        <f>+IF(ISNUMBER(DATA!M117),DATA!M117,"n/a")</f>
        <v>3.2705599703362199E-3</v>
      </c>
      <c r="G309" s="87">
        <f>+IF(ISNUMBER(DATA!V117),DATA!V117,"n/a")</f>
        <v>4.0187207349804703</v>
      </c>
      <c r="H309" s="77">
        <f>+IF(ISNUMBER(DATA!W117),DATA!W117,"n/a")</f>
        <v>1.1109487847794801E-2</v>
      </c>
      <c r="I309" s="87">
        <f>+IF(ISNUMBER(DATA!AF117),DATA!AF117,"n/a")</f>
        <v>3.9949715750330799</v>
      </c>
      <c r="J309" s="77">
        <f>+IF(ISNUMBER(DATA!AG117),DATA!AG117,"n/a")</f>
        <v>1.3131586567164301E-2</v>
      </c>
      <c r="K309" s="87">
        <f>+IF(ISNUMBER(DATA!AP117),DATA!AP117,"n/a")</f>
        <v>3.9846647162616602</v>
      </c>
      <c r="L309" s="77">
        <f>+IF(ISNUMBER(DATA!AQ117),DATA!AQ117,"n/a")</f>
        <v>5.2610768039325698E-3</v>
      </c>
      <c r="R309" s="66"/>
      <c r="S309" s="66"/>
      <c r="T309" s="66"/>
      <c r="U309" s="66"/>
      <c r="V309" s="66"/>
      <c r="W309" s="66"/>
      <c r="X309" s="66"/>
      <c r="Y309" s="66"/>
    </row>
    <row r="310" spans="1:25" x14ac:dyDescent="0.2">
      <c r="A310" s="75" t="s">
        <v>19</v>
      </c>
      <c r="B310" s="75" t="s">
        <v>21</v>
      </c>
      <c r="C310" s="66" t="s">
        <v>10</v>
      </c>
      <c r="D310" s="66" t="s">
        <v>344</v>
      </c>
      <c r="E310" s="87">
        <f>+IF(ISNUMBER(DATA!L118),DATA!L118,"n/a")</f>
        <v>3.7102530826703002</v>
      </c>
      <c r="F310" s="77">
        <f>+IF(ISNUMBER(DATA!M118),DATA!M118,"n/a")</f>
        <v>-6.0579971998210802E-2</v>
      </c>
      <c r="G310" s="87">
        <f>+IF(ISNUMBER(DATA!V118),DATA!V118,"n/a")</f>
        <v>3.7964307057787501</v>
      </c>
      <c r="H310" s="77">
        <f>+IF(ISNUMBER(DATA!W118),DATA!W118,"n/a")</f>
        <v>-2.4518342925418501E-2</v>
      </c>
      <c r="I310" s="87">
        <f>+IF(ISNUMBER(DATA!AF118),DATA!AF118,"n/a")</f>
        <v>3.7578559975847901</v>
      </c>
      <c r="J310" s="77">
        <f>+IF(ISNUMBER(DATA!AG118),DATA!AG118,"n/a")</f>
        <v>-2.13851344714832E-2</v>
      </c>
      <c r="K310" s="87">
        <f>+IF(ISNUMBER(DATA!AP118),DATA!AP118,"n/a")</f>
        <v>3.7864284188600501</v>
      </c>
      <c r="L310" s="77">
        <f>+IF(ISNUMBER(DATA!AQ118),DATA!AQ118,"n/a")</f>
        <v>3.48245584255097E-4</v>
      </c>
      <c r="R310" s="66"/>
      <c r="S310" s="66"/>
      <c r="T310" s="66"/>
      <c r="U310" s="66"/>
      <c r="V310" s="66"/>
      <c r="W310" s="66"/>
      <c r="X310" s="66"/>
      <c r="Y310" s="66"/>
    </row>
    <row r="311" spans="1:25" x14ac:dyDescent="0.2">
      <c r="A311" s="75" t="s">
        <v>19</v>
      </c>
      <c r="B311" s="75" t="s">
        <v>21</v>
      </c>
      <c r="C311" s="66" t="s">
        <v>10</v>
      </c>
      <c r="D311" s="66" t="s">
        <v>345</v>
      </c>
      <c r="E311" s="87">
        <f>+IF(ISNUMBER(DATA!L119),DATA!L119,"n/a")</f>
        <v>3.3669748852913801</v>
      </c>
      <c r="F311" s="77">
        <f>+IF(ISNUMBER(DATA!M119),DATA!M119,"n/a")</f>
        <v>3.0427694028329001E-2</v>
      </c>
      <c r="G311" s="87">
        <f>+IF(ISNUMBER(DATA!V119),DATA!V119,"n/a")</f>
        <v>3.3795938040837701</v>
      </c>
      <c r="H311" s="77">
        <f>+IF(ISNUMBER(DATA!W119),DATA!W119,"n/a")</f>
        <v>1.9656137641629899E-2</v>
      </c>
      <c r="I311" s="87">
        <f>+IF(ISNUMBER(DATA!AF119),DATA!AF119,"n/a")</f>
        <v>3.38358401015849</v>
      </c>
      <c r="J311" s="77">
        <f>+IF(ISNUMBER(DATA!AG119),DATA!AG119,"n/a")</f>
        <v>1.59690816294503E-2</v>
      </c>
      <c r="K311" s="87">
        <f>+IF(ISNUMBER(DATA!AP119),DATA!AP119,"n/a")</f>
        <v>3.3367200618718602</v>
      </c>
      <c r="L311" s="77">
        <f>+IF(ISNUMBER(DATA!AQ119),DATA!AQ119,"n/a")</f>
        <v>-5.3769993064427604E-3</v>
      </c>
      <c r="R311" s="66"/>
      <c r="S311" s="66"/>
      <c r="T311" s="66"/>
      <c r="U311" s="66"/>
      <c r="V311" s="66"/>
      <c r="W311" s="66"/>
      <c r="X311" s="66"/>
      <c r="Y311" s="66"/>
    </row>
    <row r="312" spans="1:25" x14ac:dyDescent="0.2">
      <c r="A312" s="75"/>
      <c r="B312" s="75"/>
      <c r="E312" s="88"/>
      <c r="F312" s="77"/>
      <c r="G312" s="89"/>
      <c r="H312" s="77"/>
      <c r="I312" s="89"/>
      <c r="J312" s="82"/>
      <c r="K312" s="89"/>
      <c r="L312" s="77"/>
      <c r="R312" s="66"/>
      <c r="S312" s="66"/>
      <c r="T312" s="66"/>
      <c r="U312" s="66"/>
      <c r="V312" s="66"/>
      <c r="W312" s="66"/>
      <c r="X312" s="66"/>
      <c r="Y312" s="66"/>
    </row>
    <row r="313" spans="1:25" x14ac:dyDescent="0.2">
      <c r="A313" s="75" t="s">
        <v>19</v>
      </c>
      <c r="B313" s="75" t="s">
        <v>21</v>
      </c>
      <c r="C313" s="66" t="s">
        <v>26</v>
      </c>
      <c r="D313" s="66" t="s">
        <v>271</v>
      </c>
      <c r="E313" s="87">
        <f>+IF(ISNUMBER(DATA!N70),DATA!N70,"n/a")</f>
        <v>2.6535519743341101</v>
      </c>
      <c r="F313" s="77">
        <f>+IF(ISNUMBER(DATA!O70),DATA!O70,"n/a")</f>
        <v>0.12524635807221099</v>
      </c>
      <c r="G313" s="87">
        <f>+IF(ISNUMBER(DATA!X70),DATA!X70,"n/a")</f>
        <v>2.5809771176629801</v>
      </c>
      <c r="H313" s="77">
        <f>+IF(ISNUMBER(DATA!Y70),DATA!Y70,"n/a")</f>
        <v>7.4390610271457503E-3</v>
      </c>
      <c r="I313" s="87">
        <f>+IF(ISNUMBER(DATA!AH70),DATA!AH70,"n/a")</f>
        <v>2.5191747451887099</v>
      </c>
      <c r="J313" s="77">
        <f>+IF(ISNUMBER(DATA!AI70),DATA!AI70,"n/a")</f>
        <v>-3.2350468627752503E-2</v>
      </c>
      <c r="K313" s="87">
        <f>+IF(ISNUMBER(DATA!AR70),DATA!AR70,"n/a")</f>
        <v>2.5348318212110201</v>
      </c>
      <c r="L313" s="77">
        <f>+IF(ISNUMBER(DATA!AS70),DATA!AS70,"n/a")</f>
        <v>-2.2400798892547698E-2</v>
      </c>
      <c r="R313" s="66"/>
      <c r="S313" s="66"/>
      <c r="T313" s="66"/>
      <c r="U313" s="66"/>
      <c r="V313" s="66"/>
      <c r="W313" s="66"/>
      <c r="X313" s="66"/>
      <c r="Y313" s="66"/>
    </row>
    <row r="314" spans="1:25" x14ac:dyDescent="0.2">
      <c r="A314" s="75" t="s">
        <v>19</v>
      </c>
      <c r="B314" s="75" t="s">
        <v>21</v>
      </c>
      <c r="C314" s="66" t="s">
        <v>26</v>
      </c>
      <c r="D314" s="66" t="s">
        <v>272</v>
      </c>
      <c r="E314" s="87">
        <f>+IF(ISNUMBER(DATA!N71),DATA!N71,"n/a")</f>
        <v>2.4270214534913102</v>
      </c>
      <c r="F314" s="77">
        <f>+IF(ISNUMBER(DATA!O71),DATA!O71,"n/a")</f>
        <v>2.0475623032005501E-2</v>
      </c>
      <c r="G314" s="87">
        <f>+IF(ISNUMBER(DATA!X71),DATA!X71,"n/a")</f>
        <v>2.4414305226488899</v>
      </c>
      <c r="H314" s="77">
        <f>+IF(ISNUMBER(DATA!Y71),DATA!Y71,"n/a")</f>
        <v>2.5175458804926502E-2</v>
      </c>
      <c r="I314" s="87">
        <f>+IF(ISNUMBER(DATA!AH71),DATA!AH71,"n/a")</f>
        <v>2.4089782141920999</v>
      </c>
      <c r="J314" s="77">
        <f>+IF(ISNUMBER(DATA!AI71),DATA!AI71,"n/a")</f>
        <v>2.1807180336854699E-2</v>
      </c>
      <c r="K314" s="87">
        <f>+IF(ISNUMBER(DATA!AR71),DATA!AR71,"n/a")</f>
        <v>2.3933048959623799</v>
      </c>
      <c r="L314" s="77">
        <f>+IF(ISNUMBER(DATA!AS71),DATA!AS71,"n/a")</f>
        <v>2.29056674480317E-2</v>
      </c>
      <c r="R314" s="66"/>
      <c r="S314" s="66"/>
      <c r="T314" s="66"/>
      <c r="U314" s="66"/>
      <c r="V314" s="66"/>
      <c r="W314" s="66"/>
      <c r="X314" s="66"/>
      <c r="Y314" s="66"/>
    </row>
    <row r="315" spans="1:25" x14ac:dyDescent="0.2">
      <c r="A315" s="75" t="s">
        <v>19</v>
      </c>
      <c r="B315" s="75" t="s">
        <v>21</v>
      </c>
      <c r="C315" s="66" t="s">
        <v>26</v>
      </c>
      <c r="D315" s="66" t="s">
        <v>273</v>
      </c>
      <c r="E315" s="87">
        <f>+IF(ISNUMBER(DATA!N72),DATA!N72,"n/a")</f>
        <v>2.27900878552791</v>
      </c>
      <c r="F315" s="77">
        <f>+IF(ISNUMBER(DATA!O72),DATA!O72,"n/a")</f>
        <v>3.0425764314634E-2</v>
      </c>
      <c r="G315" s="87">
        <f>+IF(ISNUMBER(DATA!X72),DATA!X72,"n/a")</f>
        <v>2.31712463084886</v>
      </c>
      <c r="H315" s="77">
        <f>+IF(ISNUMBER(DATA!Y72),DATA!Y72,"n/a")</f>
        <v>3.7640672139028601E-2</v>
      </c>
      <c r="I315" s="87">
        <f>+IF(ISNUMBER(DATA!AH72),DATA!AH72,"n/a")</f>
        <v>2.2893575525936298</v>
      </c>
      <c r="J315" s="77">
        <f>+IF(ISNUMBER(DATA!AI72),DATA!AI72,"n/a")</f>
        <v>3.90930341965047E-2</v>
      </c>
      <c r="K315" s="87">
        <f>+IF(ISNUMBER(DATA!AR72),DATA!AR72,"n/a")</f>
        <v>2.2687167409512701</v>
      </c>
      <c r="L315" s="77">
        <f>+IF(ISNUMBER(DATA!AS72),DATA!AS72,"n/a")</f>
        <v>2.3941557312391001E-2</v>
      </c>
      <c r="R315" s="66"/>
      <c r="S315" s="66"/>
      <c r="T315" s="66"/>
      <c r="U315" s="66"/>
      <c r="V315" s="66"/>
      <c r="W315" s="66"/>
      <c r="X315" s="66"/>
      <c r="Y315" s="66"/>
    </row>
    <row r="316" spans="1:25" x14ac:dyDescent="0.2">
      <c r="A316" s="75" t="s">
        <v>19</v>
      </c>
      <c r="B316" s="75" t="s">
        <v>21</v>
      </c>
      <c r="C316" s="66" t="s">
        <v>26</v>
      </c>
      <c r="D316" s="66" t="s">
        <v>274</v>
      </c>
      <c r="E316" s="87">
        <f>+IF(ISNUMBER(DATA!N73),DATA!N73,"n/a")</f>
        <v>2.4277556341489999</v>
      </c>
      <c r="F316" s="77">
        <f>+IF(ISNUMBER(DATA!O73),DATA!O73,"n/a")</f>
        <v>8.8848502705849396E-3</v>
      </c>
      <c r="G316" s="87">
        <f>+IF(ISNUMBER(DATA!X73),DATA!X73,"n/a")</f>
        <v>2.42973928223909</v>
      </c>
      <c r="H316" s="77">
        <f>+IF(ISNUMBER(DATA!Y73),DATA!Y73,"n/a")</f>
        <v>1.6748446134581801E-2</v>
      </c>
      <c r="I316" s="87">
        <f>+IF(ISNUMBER(DATA!AH73),DATA!AH73,"n/a")</f>
        <v>2.4150342019901401</v>
      </c>
      <c r="J316" s="77">
        <f>+IF(ISNUMBER(DATA!AI73),DATA!AI73,"n/a")</f>
        <v>1.8307131281720301E-2</v>
      </c>
      <c r="K316" s="87">
        <f>+IF(ISNUMBER(DATA!AR73),DATA!AR73,"n/a")</f>
        <v>2.40077575705318</v>
      </c>
      <c r="L316" s="77">
        <f>+IF(ISNUMBER(DATA!AS73),DATA!AS73,"n/a")</f>
        <v>2.1316344875842299E-2</v>
      </c>
      <c r="R316" s="66"/>
      <c r="S316" s="66"/>
      <c r="T316" s="66"/>
      <c r="U316" s="66"/>
      <c r="V316" s="66"/>
      <c r="W316" s="66"/>
      <c r="X316" s="66"/>
      <c r="Y316" s="66"/>
    </row>
    <row r="317" spans="1:25" x14ac:dyDescent="0.2">
      <c r="A317" s="75" t="s">
        <v>19</v>
      </c>
      <c r="B317" s="75" t="s">
        <v>21</v>
      </c>
      <c r="C317" s="66" t="s">
        <v>26</v>
      </c>
      <c r="D317" s="66" t="s">
        <v>275</v>
      </c>
      <c r="E317" s="87">
        <f>+IF(ISNUMBER(DATA!N74),DATA!N74,"n/a")</f>
        <v>2.1927005589388102</v>
      </c>
      <c r="F317" s="77">
        <f>+IF(ISNUMBER(DATA!O74),DATA!O74,"n/a")</f>
        <v>-3.6108163718757101E-2</v>
      </c>
      <c r="G317" s="87">
        <f>+IF(ISNUMBER(DATA!X74),DATA!X74,"n/a")</f>
        <v>2.2859934443746401</v>
      </c>
      <c r="H317" s="77">
        <f>+IF(ISNUMBER(DATA!Y74),DATA!Y74,"n/a")</f>
        <v>-1.26065824073321E-2</v>
      </c>
      <c r="I317" s="87">
        <f>+IF(ISNUMBER(DATA!AH74),DATA!AH74,"n/a")</f>
        <v>2.2211017446466599</v>
      </c>
      <c r="J317" s="77">
        <f>+IF(ISNUMBER(DATA!AI74),DATA!AI74,"n/a")</f>
        <v>-2.85152702807711E-2</v>
      </c>
      <c r="K317" s="87">
        <f>+IF(ISNUMBER(DATA!AR74),DATA!AR74,"n/a")</f>
        <v>2.2452793517776599</v>
      </c>
      <c r="L317" s="77">
        <f>+IF(ISNUMBER(DATA!AS74),DATA!AS74,"n/a")</f>
        <v>-1.9206017430191999E-2</v>
      </c>
      <c r="R317" s="66"/>
      <c r="S317" s="66"/>
      <c r="T317" s="66"/>
      <c r="U317" s="66"/>
      <c r="V317" s="66"/>
      <c r="W317" s="66"/>
      <c r="X317" s="66"/>
      <c r="Y317" s="66"/>
    </row>
    <row r="318" spans="1:25" x14ac:dyDescent="0.2">
      <c r="A318" s="75" t="s">
        <v>19</v>
      </c>
      <c r="B318" s="75" t="s">
        <v>21</v>
      </c>
      <c r="C318" s="66" t="s">
        <v>26</v>
      </c>
      <c r="D318" s="66" t="s">
        <v>276</v>
      </c>
      <c r="E318" s="87">
        <f>+IF(ISNUMBER(DATA!N75),DATA!N75,"n/a")</f>
        <v>2.28392071889821</v>
      </c>
      <c r="F318" s="77">
        <f>+IF(ISNUMBER(DATA!O75),DATA!O75,"n/a")</f>
        <v>-8.4388698712297303E-2</v>
      </c>
      <c r="G318" s="87">
        <f>+IF(ISNUMBER(DATA!X75),DATA!X75,"n/a")</f>
        <v>2.3988976107203599</v>
      </c>
      <c r="H318" s="77">
        <f>+IF(ISNUMBER(DATA!Y75),DATA!Y75,"n/a")</f>
        <v>-3.0850683551577399E-2</v>
      </c>
      <c r="I318" s="87">
        <f>+IF(ISNUMBER(DATA!AH75),DATA!AH75,"n/a")</f>
        <v>2.4106431560227302</v>
      </c>
      <c r="J318" s="77">
        <f>+IF(ISNUMBER(DATA!AI75),DATA!AI75,"n/a")</f>
        <v>-1.02112554931965E-2</v>
      </c>
      <c r="K318" s="87">
        <f>+IF(ISNUMBER(DATA!AR75),DATA!AR75,"n/a")</f>
        <v>2.3996740191008001</v>
      </c>
      <c r="L318" s="77">
        <f>+IF(ISNUMBER(DATA!AS75),DATA!AS75,"n/a")</f>
        <v>-1.00071209217948E-2</v>
      </c>
      <c r="R318" s="66"/>
      <c r="S318" s="66"/>
      <c r="T318" s="66"/>
      <c r="U318" s="66"/>
      <c r="V318" s="66"/>
      <c r="W318" s="66"/>
      <c r="X318" s="66"/>
      <c r="Y318" s="66"/>
    </row>
    <row r="319" spans="1:25" x14ac:dyDescent="0.2">
      <c r="A319" s="75" t="s">
        <v>19</v>
      </c>
      <c r="B319" s="75" t="s">
        <v>21</v>
      </c>
      <c r="C319" s="66" t="s">
        <v>26</v>
      </c>
      <c r="D319" s="66" t="s">
        <v>277</v>
      </c>
      <c r="E319" s="87">
        <f>+IF(ISNUMBER(DATA!N76),DATA!N76,"n/a")</f>
        <v>2.2748857877700002</v>
      </c>
      <c r="F319" s="77">
        <f>+IF(ISNUMBER(DATA!O76),DATA!O76,"n/a")</f>
        <v>5.3667909180626402E-2</v>
      </c>
      <c r="G319" s="87">
        <f>+IF(ISNUMBER(DATA!X76),DATA!X76,"n/a")</f>
        <v>2.2532388608087399</v>
      </c>
      <c r="H319" s="77">
        <f>+IF(ISNUMBER(DATA!Y76),DATA!Y76,"n/a")</f>
        <v>5.7214819211013502E-3</v>
      </c>
      <c r="I319" s="87">
        <f>+IF(ISNUMBER(DATA!AH76),DATA!AH76,"n/a")</f>
        <v>2.2465688941908799</v>
      </c>
      <c r="J319" s="77">
        <f>+IF(ISNUMBER(DATA!AI76),DATA!AI76,"n/a")</f>
        <v>1.61604400278768E-2</v>
      </c>
      <c r="K319" s="87">
        <f>+IF(ISNUMBER(DATA!AR76),DATA!AR76,"n/a")</f>
        <v>2.2520682160146799</v>
      </c>
      <c r="L319" s="77">
        <f>+IF(ISNUMBER(DATA!AS76),DATA!AS76,"n/a")</f>
        <v>5.8596537083093897E-3</v>
      </c>
      <c r="R319" s="66"/>
      <c r="S319" s="66"/>
      <c r="T319" s="66"/>
      <c r="U319" s="66"/>
      <c r="V319" s="66"/>
      <c r="W319" s="66"/>
      <c r="X319" s="66"/>
      <c r="Y319" s="66"/>
    </row>
    <row r="320" spans="1:25" x14ac:dyDescent="0.2">
      <c r="A320" s="75" t="s">
        <v>19</v>
      </c>
      <c r="B320" s="75" t="s">
        <v>21</v>
      </c>
      <c r="C320" s="66" t="s">
        <v>26</v>
      </c>
      <c r="D320" s="66" t="s">
        <v>278</v>
      </c>
      <c r="E320" s="87">
        <f>+IF(ISNUMBER(DATA!N77),DATA!N77,"n/a")</f>
        <v>2.2233341377951299</v>
      </c>
      <c r="F320" s="77">
        <f>+IF(ISNUMBER(DATA!O77),DATA!O77,"n/a")</f>
        <v>-5.7830769254857599E-3</v>
      </c>
      <c r="G320" s="87">
        <f>+IF(ISNUMBER(DATA!X77),DATA!X77,"n/a")</f>
        <v>2.2351089231142498</v>
      </c>
      <c r="H320" s="77">
        <f>+IF(ISNUMBER(DATA!Y77),DATA!Y77,"n/a")</f>
        <v>-1.9671160095246902E-3</v>
      </c>
      <c r="I320" s="87">
        <f>+IF(ISNUMBER(DATA!AH77),DATA!AH77,"n/a")</f>
        <v>2.23512399824437</v>
      </c>
      <c r="J320" s="77">
        <f>+IF(ISNUMBER(DATA!AI77),DATA!AI77,"n/a")</f>
        <v>-8.2456463740802899E-3</v>
      </c>
      <c r="K320" s="87">
        <f>+IF(ISNUMBER(DATA!AR77),DATA!AR77,"n/a")</f>
        <v>2.2499068720362501</v>
      </c>
      <c r="L320" s="77">
        <f>+IF(ISNUMBER(DATA!AS77),DATA!AS77,"n/a")</f>
        <v>-8.4573363111991196E-4</v>
      </c>
      <c r="R320" s="66"/>
      <c r="S320" s="66"/>
      <c r="T320" s="66"/>
      <c r="U320" s="66"/>
      <c r="V320" s="66"/>
      <c r="W320" s="66"/>
      <c r="X320" s="66"/>
      <c r="Y320" s="66"/>
    </row>
    <row r="321" spans="1:25" x14ac:dyDescent="0.2">
      <c r="A321" s="75" t="s">
        <v>19</v>
      </c>
      <c r="B321" s="75" t="s">
        <v>21</v>
      </c>
      <c r="C321" s="66" t="s">
        <v>26</v>
      </c>
      <c r="D321" s="66" t="s">
        <v>279</v>
      </c>
      <c r="E321" s="87">
        <f>+IF(ISNUMBER(DATA!N78),DATA!N78,"n/a")</f>
        <v>2.3301963132453301</v>
      </c>
      <c r="F321" s="77">
        <f>+IF(ISNUMBER(DATA!O78),DATA!O78,"n/a")</f>
        <v>6.9486966582691295E-2</v>
      </c>
      <c r="G321" s="87">
        <f>+IF(ISNUMBER(DATA!X78),DATA!X78,"n/a")</f>
        <v>2.3996010716638101</v>
      </c>
      <c r="H321" s="77">
        <f>+IF(ISNUMBER(DATA!Y78),DATA!Y78,"n/a")</f>
        <v>2.04293530243807E-2</v>
      </c>
      <c r="I321" s="87">
        <f>+IF(ISNUMBER(DATA!AH78),DATA!AH78,"n/a")</f>
        <v>2.3807947334133099</v>
      </c>
      <c r="J321" s="77">
        <f>+IF(ISNUMBER(DATA!AI78),DATA!AI78,"n/a")</f>
        <v>3.00774749445804E-2</v>
      </c>
      <c r="K321" s="87">
        <f>+IF(ISNUMBER(DATA!AR78),DATA!AR78,"n/a")</f>
        <v>2.3620463261201299</v>
      </c>
      <c r="L321" s="77">
        <f>+IF(ISNUMBER(DATA!AS78),DATA!AS78,"n/a")</f>
        <v>5.9129935477893303E-2</v>
      </c>
      <c r="R321" s="66"/>
      <c r="S321" s="66"/>
      <c r="T321" s="66"/>
      <c r="U321" s="66"/>
      <c r="V321" s="66"/>
      <c r="W321" s="66"/>
      <c r="X321" s="66"/>
      <c r="Y321" s="66"/>
    </row>
    <row r="322" spans="1:25" x14ac:dyDescent="0.2">
      <c r="A322" s="75" t="s">
        <v>19</v>
      </c>
      <c r="B322" s="75" t="s">
        <v>21</v>
      </c>
      <c r="C322" s="66" t="s">
        <v>26</v>
      </c>
      <c r="D322" s="66" t="s">
        <v>280</v>
      </c>
      <c r="E322" s="87">
        <f>+IF(ISNUMBER(DATA!N79),DATA!N79,"n/a")</f>
        <v>2.5981740649891401</v>
      </c>
      <c r="F322" s="77">
        <f>+IF(ISNUMBER(DATA!O79),DATA!O79,"n/a")</f>
        <v>-2.0148750682499501E-2</v>
      </c>
      <c r="G322" s="87">
        <f>+IF(ISNUMBER(DATA!X79),DATA!X79,"n/a")</f>
        <v>2.3434312595056701</v>
      </c>
      <c r="H322" s="77">
        <f>+IF(ISNUMBER(DATA!Y79),DATA!Y79,"n/a")</f>
        <v>-2.3920905734803599E-2</v>
      </c>
      <c r="I322" s="87">
        <f>+IF(ISNUMBER(DATA!AH79),DATA!AH79,"n/a")</f>
        <v>2.3295814846525902</v>
      </c>
      <c r="J322" s="77">
        <f>+IF(ISNUMBER(DATA!AI79),DATA!AI79,"n/a")</f>
        <v>4.3467537959449999E-2</v>
      </c>
      <c r="K322" s="87">
        <f>+IF(ISNUMBER(DATA!AR79),DATA!AR79,"n/a")</f>
        <v>2.40243342354217</v>
      </c>
      <c r="L322" s="77">
        <f>+IF(ISNUMBER(DATA!AS79),DATA!AS79,"n/a")</f>
        <v>5.3420360236338497E-2</v>
      </c>
      <c r="R322" s="66"/>
      <c r="S322" s="66"/>
      <c r="T322" s="66"/>
      <c r="U322" s="66"/>
      <c r="V322" s="66"/>
      <c r="W322" s="66"/>
      <c r="X322" s="66"/>
      <c r="Y322" s="66"/>
    </row>
    <row r="323" spans="1:25" x14ac:dyDescent="0.2">
      <c r="A323" s="75" t="s">
        <v>19</v>
      </c>
      <c r="B323" s="75" t="s">
        <v>21</v>
      </c>
      <c r="C323" s="66" t="s">
        <v>26</v>
      </c>
      <c r="D323" s="66" t="s">
        <v>281</v>
      </c>
      <c r="E323" s="87">
        <f>+IF(ISNUMBER(DATA!N80),DATA!N80,"n/a")</f>
        <v>2.3224522197638202</v>
      </c>
      <c r="F323" s="77">
        <f>+IF(ISNUMBER(DATA!O80),DATA!O80,"n/a")</f>
        <v>-2.0080383213374599E-2</v>
      </c>
      <c r="G323" s="87">
        <f>+IF(ISNUMBER(DATA!X80),DATA!X80,"n/a")</f>
        <v>2.3032507924955099</v>
      </c>
      <c r="H323" s="77">
        <f>+IF(ISNUMBER(DATA!Y80),DATA!Y80,"n/a")</f>
        <v>2.5385125705991202E-3</v>
      </c>
      <c r="I323" s="87">
        <f>+IF(ISNUMBER(DATA!AH80),DATA!AH80,"n/a")</f>
        <v>2.2874423391783498</v>
      </c>
      <c r="J323" s="77">
        <f>+IF(ISNUMBER(DATA!AI80),DATA!AI80,"n/a")</f>
        <v>2.0974785727122001E-2</v>
      </c>
      <c r="K323" s="87">
        <f>+IF(ISNUMBER(DATA!AR80),DATA!AR80,"n/a")</f>
        <v>2.30224352443402</v>
      </c>
      <c r="L323" s="77">
        <f>+IF(ISNUMBER(DATA!AS80),DATA!AS80,"n/a")</f>
        <v>3.78560900570412E-2</v>
      </c>
      <c r="R323" s="66"/>
      <c r="S323" s="66"/>
      <c r="T323" s="66"/>
      <c r="U323" s="66"/>
      <c r="V323" s="66"/>
      <c r="W323" s="66"/>
      <c r="X323" s="66"/>
      <c r="Y323" s="66"/>
    </row>
    <row r="324" spans="1:25" x14ac:dyDescent="0.2">
      <c r="A324" s="75" t="s">
        <v>19</v>
      </c>
      <c r="B324" s="75" t="s">
        <v>21</v>
      </c>
      <c r="C324" s="66" t="s">
        <v>26</v>
      </c>
      <c r="D324" s="66" t="s">
        <v>282</v>
      </c>
      <c r="E324" s="87">
        <f>+IF(ISNUMBER(DATA!N81),DATA!N81,"n/a")</f>
        <v>2.5519340928685801</v>
      </c>
      <c r="F324" s="77">
        <f>+IF(ISNUMBER(DATA!O81),DATA!O81,"n/a")</f>
        <v>3.7704202489513797E-2</v>
      </c>
      <c r="G324" s="87">
        <f>+IF(ISNUMBER(DATA!X81),DATA!X81,"n/a")</f>
        <v>2.6095902223667902</v>
      </c>
      <c r="H324" s="77">
        <f>+IF(ISNUMBER(DATA!Y81),DATA!Y81,"n/a")</f>
        <v>5.8124889293693201E-2</v>
      </c>
      <c r="I324" s="87">
        <f>+IF(ISNUMBER(DATA!AH81),DATA!AH81,"n/a")</f>
        <v>2.57873416823749</v>
      </c>
      <c r="J324" s="77">
        <f>+IF(ISNUMBER(DATA!AI81),DATA!AI81,"n/a")</f>
        <v>4.7456207488844E-2</v>
      </c>
      <c r="K324" s="87">
        <f>+IF(ISNUMBER(DATA!AR81),DATA!AR81,"n/a")</f>
        <v>2.5174781454745001</v>
      </c>
      <c r="L324" s="77">
        <f>+IF(ISNUMBER(DATA!AS81),DATA!AS81,"n/a")</f>
        <v>3.0433544579634299E-2</v>
      </c>
      <c r="R324" s="66"/>
      <c r="S324" s="66"/>
      <c r="T324" s="66"/>
      <c r="U324" s="66"/>
      <c r="V324" s="66"/>
      <c r="W324" s="66"/>
      <c r="X324" s="66"/>
      <c r="Y324" s="66"/>
    </row>
    <row r="325" spans="1:25" x14ac:dyDescent="0.2">
      <c r="A325" s="75" t="s">
        <v>19</v>
      </c>
      <c r="B325" s="75" t="s">
        <v>21</v>
      </c>
      <c r="C325" s="66" t="s">
        <v>26</v>
      </c>
      <c r="D325" s="66" t="s">
        <v>283</v>
      </c>
      <c r="E325" s="87">
        <f>+IF(ISNUMBER(DATA!N82),DATA!N82,"n/a")</f>
        <v>2.5730597332215899</v>
      </c>
      <c r="F325" s="77">
        <f>+IF(ISNUMBER(DATA!O82),DATA!O82,"n/a")</f>
        <v>0.13700042355120901</v>
      </c>
      <c r="G325" s="87">
        <f>+IF(ISNUMBER(DATA!X82),DATA!X82,"n/a")</f>
        <v>2.5551541013890899</v>
      </c>
      <c r="H325" s="77">
        <f>+IF(ISNUMBER(DATA!Y82),DATA!Y82,"n/a")</f>
        <v>0.12447082503821399</v>
      </c>
      <c r="I325" s="87">
        <f>+IF(ISNUMBER(DATA!AH82),DATA!AH82,"n/a")</f>
        <v>2.51096100552143</v>
      </c>
      <c r="J325" s="77">
        <f>+IF(ISNUMBER(DATA!AI82),DATA!AI82,"n/a")</f>
        <v>9.3083932130359204E-2</v>
      </c>
      <c r="K325" s="87">
        <f>+IF(ISNUMBER(DATA!AR82),DATA!AR82,"n/a")</f>
        <v>2.43213279321979</v>
      </c>
      <c r="L325" s="77">
        <f>+IF(ISNUMBER(DATA!AS82),DATA!AS82,"n/a")</f>
        <v>5.9173843496919697E-2</v>
      </c>
      <c r="R325" s="66"/>
      <c r="S325" s="66"/>
      <c r="T325" s="66"/>
      <c r="U325" s="66"/>
      <c r="V325" s="66"/>
      <c r="W325" s="66"/>
      <c r="X325" s="66"/>
      <c r="Y325" s="66"/>
    </row>
    <row r="326" spans="1:25" x14ac:dyDescent="0.2">
      <c r="A326" s="75" t="s">
        <v>19</v>
      </c>
      <c r="B326" s="75" t="s">
        <v>21</v>
      </c>
      <c r="C326" s="66" t="s">
        <v>26</v>
      </c>
      <c r="D326" s="66" t="s">
        <v>284</v>
      </c>
      <c r="E326" s="87">
        <f>+IF(ISNUMBER(DATA!N83),DATA!N83,"n/a")</f>
        <v>2.10364759325569</v>
      </c>
      <c r="F326" s="77">
        <f>+IF(ISNUMBER(DATA!O83),DATA!O83,"n/a")</f>
        <v>-6.9306111058416803E-2</v>
      </c>
      <c r="G326" s="87">
        <f>+IF(ISNUMBER(DATA!X83),DATA!X83,"n/a")</f>
        <v>2.1949089450321799</v>
      </c>
      <c r="H326" s="77">
        <f>+IF(ISNUMBER(DATA!Y83),DATA!Y83,"n/a")</f>
        <v>-2.2916582185877801E-3</v>
      </c>
      <c r="I326" s="87">
        <f>+IF(ISNUMBER(DATA!AH83),DATA!AH83,"n/a")</f>
        <v>2.1681070688694599</v>
      </c>
      <c r="J326" s="77">
        <f>+IF(ISNUMBER(DATA!AI83),DATA!AI83,"n/a")</f>
        <v>5.1234854909843804E-3</v>
      </c>
      <c r="K326" s="87">
        <f>+IF(ISNUMBER(DATA!AR83),DATA!AR83,"n/a")</f>
        <v>2.19028782336167</v>
      </c>
      <c r="L326" s="77">
        <f>+IF(ISNUMBER(DATA!AS83),DATA!AS83,"n/a")</f>
        <v>2.1644554615806999E-2</v>
      </c>
      <c r="R326" s="66"/>
      <c r="S326" s="66"/>
      <c r="T326" s="66"/>
      <c r="U326" s="66"/>
      <c r="V326" s="66"/>
      <c r="W326" s="66"/>
      <c r="X326" s="66"/>
      <c r="Y326" s="66"/>
    </row>
    <row r="327" spans="1:25" x14ac:dyDescent="0.2">
      <c r="A327" s="75" t="s">
        <v>19</v>
      </c>
      <c r="B327" s="75" t="s">
        <v>21</v>
      </c>
      <c r="C327" s="66" t="s">
        <v>26</v>
      </c>
      <c r="D327" s="66" t="s">
        <v>285</v>
      </c>
      <c r="E327" s="87">
        <f>+IF(ISNUMBER(DATA!N84),DATA!N84,"n/a")</f>
        <v>1.79648190877435</v>
      </c>
      <c r="F327" s="77">
        <f>+IF(ISNUMBER(DATA!O84),DATA!O84,"n/a")</f>
        <v>-2.1243242710934501E-2</v>
      </c>
      <c r="G327" s="87">
        <f>+IF(ISNUMBER(DATA!X84),DATA!X84,"n/a")</f>
        <v>1.89714595197416</v>
      </c>
      <c r="H327" s="77">
        <f>+IF(ISNUMBER(DATA!Y84),DATA!Y84,"n/a")</f>
        <v>2.5159172101934101E-2</v>
      </c>
      <c r="I327" s="87">
        <f>+IF(ISNUMBER(DATA!AH84),DATA!AH84,"n/a")</f>
        <v>1.82409660247813</v>
      </c>
      <c r="J327" s="77">
        <f>+IF(ISNUMBER(DATA!AI84),DATA!AI84,"n/a")</f>
        <v>-8.1799336347461501E-3</v>
      </c>
      <c r="K327" s="87">
        <f>+IF(ISNUMBER(DATA!AR84),DATA!AR84,"n/a")</f>
        <v>1.87834608591733</v>
      </c>
      <c r="L327" s="77">
        <f>+IF(ISNUMBER(DATA!AS84),DATA!AS84,"n/a")</f>
        <v>1.0711651599233899E-2</v>
      </c>
      <c r="R327" s="66"/>
      <c r="S327" s="66"/>
      <c r="T327" s="66"/>
      <c r="U327" s="66"/>
      <c r="V327" s="66"/>
      <c r="W327" s="66"/>
      <c r="X327" s="66"/>
      <c r="Y327" s="66"/>
    </row>
    <row r="328" spans="1:25" x14ac:dyDescent="0.2">
      <c r="A328" s="75" t="s">
        <v>19</v>
      </c>
      <c r="B328" s="75" t="s">
        <v>21</v>
      </c>
      <c r="C328" s="66" t="s">
        <v>26</v>
      </c>
      <c r="D328" s="66" t="s">
        <v>286</v>
      </c>
      <c r="E328" s="87">
        <f>+IF(ISNUMBER(DATA!N85),DATA!N85,"n/a")</f>
        <v>2.1831118224784598</v>
      </c>
      <c r="F328" s="77">
        <f>+IF(ISNUMBER(DATA!O85),DATA!O85,"n/a")</f>
        <v>-1.01830059018168E-2</v>
      </c>
      <c r="G328" s="87">
        <f>+IF(ISNUMBER(DATA!X85),DATA!X85,"n/a")</f>
        <v>2.2686540039427201</v>
      </c>
      <c r="H328" s="77">
        <f>+IF(ISNUMBER(DATA!Y85),DATA!Y85,"n/a")</f>
        <v>7.1520460602852703E-3</v>
      </c>
      <c r="I328" s="87">
        <f>+IF(ISNUMBER(DATA!AH85),DATA!AH85,"n/a")</f>
        <v>2.24174291336436</v>
      </c>
      <c r="J328" s="77">
        <f>+IF(ISNUMBER(DATA!AI85),DATA!AI85,"n/a")</f>
        <v>-2.50517165304263E-3</v>
      </c>
      <c r="K328" s="87">
        <f>+IF(ISNUMBER(DATA!AR85),DATA!AR85,"n/a")</f>
        <v>2.25375260504953</v>
      </c>
      <c r="L328" s="77">
        <f>+IF(ISNUMBER(DATA!AS85),DATA!AS85,"n/a")</f>
        <v>7.6057299445196399E-3</v>
      </c>
      <c r="R328" s="66"/>
      <c r="S328" s="66"/>
      <c r="T328" s="66"/>
      <c r="U328" s="66"/>
      <c r="V328" s="66"/>
      <c r="W328" s="66"/>
      <c r="X328" s="66"/>
      <c r="Y328" s="66"/>
    </row>
    <row r="329" spans="1:25" x14ac:dyDescent="0.2">
      <c r="A329" s="75" t="s">
        <v>19</v>
      </c>
      <c r="B329" s="75" t="s">
        <v>21</v>
      </c>
      <c r="C329" s="66" t="s">
        <v>26</v>
      </c>
      <c r="D329" s="66" t="s">
        <v>287</v>
      </c>
      <c r="E329" s="87">
        <f>+IF(ISNUMBER(DATA!N86),DATA!N86,"n/a")</f>
        <v>2.1822300955900902</v>
      </c>
      <c r="F329" s="77">
        <f>+IF(ISNUMBER(DATA!O86),DATA!O86,"n/a")</f>
        <v>6.4579020648678296E-3</v>
      </c>
      <c r="G329" s="87">
        <f>+IF(ISNUMBER(DATA!X86),DATA!X86,"n/a")</f>
        <v>2.3023713661938201</v>
      </c>
      <c r="H329" s="77">
        <f>+IF(ISNUMBER(DATA!Y86),DATA!Y86,"n/a")</f>
        <v>2.2056379509571601E-2</v>
      </c>
      <c r="I329" s="87">
        <f>+IF(ISNUMBER(DATA!AH86),DATA!AH86,"n/a")</f>
        <v>2.2419904428817499</v>
      </c>
      <c r="J329" s="77">
        <f>+IF(ISNUMBER(DATA!AI86),DATA!AI86,"n/a")</f>
        <v>1.31856397808683E-2</v>
      </c>
      <c r="K329" s="87">
        <f>+IF(ISNUMBER(DATA!AR86),DATA!AR86,"n/a")</f>
        <v>2.2392112409206</v>
      </c>
      <c r="L329" s="77">
        <f>+IF(ISNUMBER(DATA!AS86),DATA!AS86,"n/a")</f>
        <v>9.0820451246107197E-3</v>
      </c>
      <c r="R329" s="66"/>
      <c r="S329" s="66"/>
      <c r="T329" s="66"/>
      <c r="U329" s="66"/>
      <c r="V329" s="66"/>
      <c r="W329" s="66"/>
      <c r="X329" s="66"/>
      <c r="Y329" s="66"/>
    </row>
    <row r="330" spans="1:25" x14ac:dyDescent="0.2">
      <c r="A330" s="75" t="s">
        <v>19</v>
      </c>
      <c r="B330" s="75" t="s">
        <v>21</v>
      </c>
      <c r="C330" s="66" t="s">
        <v>26</v>
      </c>
      <c r="D330" s="66" t="s">
        <v>288</v>
      </c>
      <c r="E330" s="87">
        <f>+IF(ISNUMBER(DATA!N87),DATA!N87,"n/a")</f>
        <v>2.6019352014526498</v>
      </c>
      <c r="F330" s="77">
        <f>+IF(ISNUMBER(DATA!O87),DATA!O87,"n/a")</f>
        <v>5.6329200900092601E-2</v>
      </c>
      <c r="G330" s="87">
        <f>+IF(ISNUMBER(DATA!X87),DATA!X87,"n/a")</f>
        <v>2.6532133294429099</v>
      </c>
      <c r="H330" s="77">
        <f>+IF(ISNUMBER(DATA!Y87),DATA!Y87,"n/a")</f>
        <v>7.2535032708875902E-2</v>
      </c>
      <c r="I330" s="87">
        <f>+IF(ISNUMBER(DATA!AH87),DATA!AH87,"n/a")</f>
        <v>2.5994423894571699</v>
      </c>
      <c r="J330" s="77">
        <f>+IF(ISNUMBER(DATA!AI87),DATA!AI87,"n/a")</f>
        <v>5.6224561334536398E-2</v>
      </c>
      <c r="K330" s="87">
        <f>+IF(ISNUMBER(DATA!AR87),DATA!AR87,"n/a")</f>
        <v>2.5254993752991202</v>
      </c>
      <c r="L330" s="77">
        <f>+IF(ISNUMBER(DATA!AS87),DATA!AS87,"n/a")</f>
        <v>2.86871596372416E-2</v>
      </c>
      <c r="R330" s="66"/>
      <c r="S330" s="66"/>
      <c r="T330" s="66"/>
      <c r="U330" s="66"/>
      <c r="V330" s="66"/>
      <c r="W330" s="66"/>
      <c r="X330" s="66"/>
      <c r="Y330" s="66"/>
    </row>
    <row r="331" spans="1:25" x14ac:dyDescent="0.2">
      <c r="A331" s="75" t="s">
        <v>19</v>
      </c>
      <c r="B331" s="75" t="s">
        <v>21</v>
      </c>
      <c r="C331" s="66" t="s">
        <v>26</v>
      </c>
      <c r="D331" s="66" t="s">
        <v>289</v>
      </c>
      <c r="E331" s="87">
        <f>+IF(ISNUMBER(DATA!N88),DATA!N88,"n/a")</f>
        <v>2.38420016345838</v>
      </c>
      <c r="F331" s="77">
        <f>+IF(ISNUMBER(DATA!O88),DATA!O88,"n/a")</f>
        <v>-1.4374531532856301E-3</v>
      </c>
      <c r="G331" s="87">
        <f>+IF(ISNUMBER(DATA!X88),DATA!X88,"n/a")</f>
        <v>2.42822193797286</v>
      </c>
      <c r="H331" s="77">
        <f>+IF(ISNUMBER(DATA!Y88),DATA!Y88,"n/a")</f>
        <v>3.4424597693750003E-2</v>
      </c>
      <c r="I331" s="87">
        <f>+IF(ISNUMBER(DATA!AH88),DATA!AH88,"n/a")</f>
        <v>2.3958929332841801</v>
      </c>
      <c r="J331" s="77">
        <f>+IF(ISNUMBER(DATA!AI88),DATA!AI88,"n/a")</f>
        <v>4.1123394115060601E-2</v>
      </c>
      <c r="K331" s="87">
        <f>+IF(ISNUMBER(DATA!AR88),DATA!AR88,"n/a")</f>
        <v>2.40245834391532</v>
      </c>
      <c r="L331" s="77">
        <f>+IF(ISNUMBER(DATA!AS88),DATA!AS88,"n/a")</f>
        <v>6.3758159769042602E-2</v>
      </c>
      <c r="R331" s="66"/>
      <c r="S331" s="66"/>
      <c r="T331" s="66"/>
      <c r="U331" s="66"/>
      <c r="V331" s="66"/>
      <c r="W331" s="66"/>
      <c r="X331" s="66"/>
      <c r="Y331" s="66"/>
    </row>
    <row r="332" spans="1:25" x14ac:dyDescent="0.2">
      <c r="A332" s="75" t="s">
        <v>19</v>
      </c>
      <c r="B332" s="75" t="s">
        <v>21</v>
      </c>
      <c r="C332" s="66" t="s">
        <v>26</v>
      </c>
      <c r="D332" s="66" t="s">
        <v>290</v>
      </c>
      <c r="E332" s="87">
        <f>+IF(ISNUMBER(DATA!N89),DATA!N89,"n/a")</f>
        <v>2.3842331773842802</v>
      </c>
      <c r="F332" s="77">
        <f>+IF(ISNUMBER(DATA!O89),DATA!O89,"n/a")</f>
        <v>7.9225873267283701E-3</v>
      </c>
      <c r="G332" s="87">
        <f>+IF(ISNUMBER(DATA!X89),DATA!X89,"n/a")</f>
        <v>2.37799555525593</v>
      </c>
      <c r="H332" s="77">
        <f>+IF(ISNUMBER(DATA!Y89),DATA!Y89,"n/a")</f>
        <v>1.5511392110665901E-2</v>
      </c>
      <c r="I332" s="87">
        <f>+IF(ISNUMBER(DATA!AH89),DATA!AH89,"n/a")</f>
        <v>2.362365739935</v>
      </c>
      <c r="J332" s="77">
        <f>+IF(ISNUMBER(DATA!AI89),DATA!AI89,"n/a")</f>
        <v>1.84385106792582E-2</v>
      </c>
      <c r="K332" s="87">
        <f>+IF(ISNUMBER(DATA!AR89),DATA!AR89,"n/a")</f>
        <v>2.3475871997045998</v>
      </c>
      <c r="L332" s="77">
        <f>+IF(ISNUMBER(DATA!AS89),DATA!AS89,"n/a")</f>
        <v>1.6652873156844699E-2</v>
      </c>
      <c r="R332" s="66"/>
      <c r="S332" s="66"/>
      <c r="T332" s="66"/>
      <c r="U332" s="66"/>
      <c r="V332" s="66"/>
      <c r="W332" s="66"/>
      <c r="X332" s="66"/>
      <c r="Y332" s="66"/>
    </row>
    <row r="333" spans="1:25" x14ac:dyDescent="0.2">
      <c r="A333" s="75" t="s">
        <v>19</v>
      </c>
      <c r="B333" s="75" t="s">
        <v>21</v>
      </c>
      <c r="C333" s="66" t="s">
        <v>26</v>
      </c>
      <c r="D333" s="66" t="s">
        <v>291</v>
      </c>
      <c r="E333" s="87">
        <f>+IF(ISNUMBER(DATA!N90),DATA!N90,"n/a")</f>
        <v>2.57649594352934</v>
      </c>
      <c r="F333" s="77">
        <f>+IF(ISNUMBER(DATA!O90),DATA!O90,"n/a")</f>
        <v>0.105142750926464</v>
      </c>
      <c r="G333" s="87">
        <f>+IF(ISNUMBER(DATA!X90),DATA!X90,"n/a")</f>
        <v>2.5712063842899999</v>
      </c>
      <c r="H333" s="77">
        <f>+IF(ISNUMBER(DATA!Y90),DATA!Y90,"n/a")</f>
        <v>5.4442185958003798E-2</v>
      </c>
      <c r="I333" s="87">
        <f>+IF(ISNUMBER(DATA!AH90),DATA!AH90,"n/a")</f>
        <v>2.5164347628876098</v>
      </c>
      <c r="J333" s="77">
        <f>+IF(ISNUMBER(DATA!AI90),DATA!AI90,"n/a")</f>
        <v>2.7726832330412201E-2</v>
      </c>
      <c r="K333" s="87">
        <f>+IF(ISNUMBER(DATA!AR90),DATA!AR90,"n/a")</f>
        <v>2.4817147026941</v>
      </c>
      <c r="L333" s="77">
        <f>+IF(ISNUMBER(DATA!AS90),DATA!AS90,"n/a")</f>
        <v>2.2217441967726102E-2</v>
      </c>
      <c r="R333" s="66"/>
      <c r="S333" s="66"/>
      <c r="T333" s="66"/>
      <c r="U333" s="66"/>
      <c r="V333" s="66"/>
      <c r="W333" s="66"/>
      <c r="X333" s="66"/>
      <c r="Y333" s="66"/>
    </row>
    <row r="334" spans="1:25" x14ac:dyDescent="0.2">
      <c r="A334" s="75" t="s">
        <v>19</v>
      </c>
      <c r="B334" s="75" t="s">
        <v>21</v>
      </c>
      <c r="C334" s="66" t="s">
        <v>26</v>
      </c>
      <c r="D334" s="66" t="s">
        <v>292</v>
      </c>
      <c r="E334" s="87">
        <f>+IF(ISNUMBER(DATA!N91),DATA!N91,"n/a")</f>
        <v>2.3296197239326299</v>
      </c>
      <c r="F334" s="77">
        <f>+IF(ISNUMBER(DATA!O91),DATA!O91,"n/a")</f>
        <v>1.65709138563171E-2</v>
      </c>
      <c r="G334" s="87">
        <f>+IF(ISNUMBER(DATA!X91),DATA!X91,"n/a")</f>
        <v>2.3554269908452201</v>
      </c>
      <c r="H334" s="77">
        <f>+IF(ISNUMBER(DATA!Y91),DATA!Y91,"n/a")</f>
        <v>1.43654568721782E-2</v>
      </c>
      <c r="I334" s="87">
        <f>+IF(ISNUMBER(DATA!AH91),DATA!AH91,"n/a")</f>
        <v>2.3326668742154202</v>
      </c>
      <c r="J334" s="77">
        <f>+IF(ISNUMBER(DATA!AI91),DATA!AI91,"n/a")</f>
        <v>5.9589930354909896E-3</v>
      </c>
      <c r="K334" s="87">
        <f>+IF(ISNUMBER(DATA!AR91),DATA!AR91,"n/a")</f>
        <v>2.3028709195924599</v>
      </c>
      <c r="L334" s="77">
        <f>+IF(ISNUMBER(DATA!AS91),DATA!AS91,"n/a")</f>
        <v>-1.7678459751510299E-2</v>
      </c>
      <c r="R334" s="66"/>
      <c r="S334" s="66"/>
      <c r="T334" s="66"/>
      <c r="U334" s="66"/>
      <c r="V334" s="66"/>
      <c r="W334" s="66"/>
      <c r="X334" s="66"/>
      <c r="Y334" s="66"/>
    </row>
    <row r="335" spans="1:25" x14ac:dyDescent="0.2">
      <c r="A335" s="75" t="s">
        <v>19</v>
      </c>
      <c r="B335" s="75" t="s">
        <v>21</v>
      </c>
      <c r="C335" s="66" t="s">
        <v>26</v>
      </c>
      <c r="D335" s="66" t="s">
        <v>293</v>
      </c>
      <c r="E335" s="87">
        <f>+IF(ISNUMBER(DATA!N92),DATA!N92,"n/a")</f>
        <v>2.5800118644205998</v>
      </c>
      <c r="F335" s="77">
        <f>+IF(ISNUMBER(DATA!O92),DATA!O92,"n/a")</f>
        <v>-6.07455112157062E-3</v>
      </c>
      <c r="G335" s="87">
        <f>+IF(ISNUMBER(DATA!X92),DATA!X92,"n/a")</f>
        <v>2.6314166160203101</v>
      </c>
      <c r="H335" s="77">
        <f>+IF(ISNUMBER(DATA!Y92),DATA!Y92,"n/a")</f>
        <v>2.7004063168789599E-2</v>
      </c>
      <c r="I335" s="87">
        <f>+IF(ISNUMBER(DATA!AH92),DATA!AH92,"n/a")</f>
        <v>2.53137960035943</v>
      </c>
      <c r="J335" s="77">
        <f>+IF(ISNUMBER(DATA!AI92),DATA!AI92,"n/a")</f>
        <v>1.37570002130925E-2</v>
      </c>
      <c r="K335" s="87">
        <f>+IF(ISNUMBER(DATA!AR92),DATA!AR92,"n/a")</f>
        <v>2.5049818254227199</v>
      </c>
      <c r="L335" s="77">
        <f>+IF(ISNUMBER(DATA!AS92),DATA!AS92,"n/a")</f>
        <v>4.8601601721700201E-2</v>
      </c>
      <c r="R335" s="66"/>
      <c r="S335" s="66"/>
      <c r="T335" s="66"/>
      <c r="U335" s="66"/>
      <c r="V335" s="66"/>
      <c r="W335" s="66"/>
      <c r="X335" s="66"/>
      <c r="Y335" s="66"/>
    </row>
    <row r="336" spans="1:25" x14ac:dyDescent="0.2">
      <c r="A336" s="75" t="s">
        <v>19</v>
      </c>
      <c r="B336" s="75" t="s">
        <v>21</v>
      </c>
      <c r="C336" s="66" t="s">
        <v>26</v>
      </c>
      <c r="D336" s="66" t="s">
        <v>294</v>
      </c>
      <c r="E336" s="87">
        <f>+IF(ISNUMBER(DATA!N93),DATA!N93,"n/a")</f>
        <v>2.4275719498492001</v>
      </c>
      <c r="F336" s="77">
        <f>+IF(ISNUMBER(DATA!O93),DATA!O93,"n/a")</f>
        <v>-3.9781433530847203E-3</v>
      </c>
      <c r="G336" s="87">
        <f>+IF(ISNUMBER(DATA!X93),DATA!X93,"n/a")</f>
        <v>2.4326774703054901</v>
      </c>
      <c r="H336" s="77">
        <f>+IF(ISNUMBER(DATA!Y93),DATA!Y93,"n/a")</f>
        <v>5.5082250244817103E-3</v>
      </c>
      <c r="I336" s="87">
        <f>+IF(ISNUMBER(DATA!AH93),DATA!AH93,"n/a")</f>
        <v>2.4099807862191098</v>
      </c>
      <c r="J336" s="77">
        <f>+IF(ISNUMBER(DATA!AI93),DATA!AI93,"n/a")</f>
        <v>7.0061463453550497E-3</v>
      </c>
      <c r="K336" s="87">
        <f>+IF(ISNUMBER(DATA!AR93),DATA!AR93,"n/a")</f>
        <v>2.4008708315891298</v>
      </c>
      <c r="L336" s="77">
        <f>+IF(ISNUMBER(DATA!AS93),DATA!AS93,"n/a")</f>
        <v>7.3609973622169103E-3</v>
      </c>
      <c r="R336" s="66"/>
      <c r="S336" s="66"/>
      <c r="T336" s="66"/>
      <c r="U336" s="66"/>
      <c r="V336" s="66"/>
      <c r="W336" s="66"/>
      <c r="X336" s="66"/>
      <c r="Y336" s="66"/>
    </row>
    <row r="337" spans="1:25" x14ac:dyDescent="0.2">
      <c r="A337" s="75" t="s">
        <v>19</v>
      </c>
      <c r="B337" s="75" t="s">
        <v>21</v>
      </c>
      <c r="C337" s="66" t="s">
        <v>26</v>
      </c>
      <c r="D337" s="66" t="s">
        <v>295</v>
      </c>
      <c r="E337" s="87">
        <f>+IF(ISNUMBER(DATA!N94),DATA!N94,"n/a")</f>
        <v>2.1075829493609302</v>
      </c>
      <c r="F337" s="77">
        <f>+IF(ISNUMBER(DATA!O94),DATA!O94,"n/a")</f>
        <v>0.14551312411693501</v>
      </c>
      <c r="G337" s="87">
        <f>+IF(ISNUMBER(DATA!X94),DATA!X94,"n/a")</f>
        <v>2.0544829194470999</v>
      </c>
      <c r="H337" s="77">
        <f>+IF(ISNUMBER(DATA!Y94),DATA!Y94,"n/a")</f>
        <v>0.128880429368461</v>
      </c>
      <c r="I337" s="87">
        <f>+IF(ISNUMBER(DATA!AH94),DATA!AH94,"n/a")</f>
        <v>2.0145888689276701</v>
      </c>
      <c r="J337" s="77">
        <f>+IF(ISNUMBER(DATA!AI94),DATA!AI94,"n/a")</f>
        <v>4.3271310414875898E-2</v>
      </c>
      <c r="K337" s="87">
        <f>+IF(ISNUMBER(DATA!AR94),DATA!AR94,"n/a")</f>
        <v>1.9642419845600401</v>
      </c>
      <c r="L337" s="77">
        <f>+IF(ISNUMBER(DATA!AS94),DATA!AS94,"n/a")</f>
        <v>4.2667018875511303E-2</v>
      </c>
      <c r="R337" s="66"/>
      <c r="S337" s="66"/>
      <c r="T337" s="66"/>
      <c r="U337" s="66"/>
      <c r="V337" s="66"/>
      <c r="W337" s="66"/>
      <c r="X337" s="66"/>
      <c r="Y337" s="66"/>
    </row>
    <row r="338" spans="1:25" x14ac:dyDescent="0.2">
      <c r="A338" s="75" t="s">
        <v>19</v>
      </c>
      <c r="B338" s="75" t="s">
        <v>21</v>
      </c>
      <c r="C338" s="66" t="s">
        <v>26</v>
      </c>
      <c r="D338" s="66" t="s">
        <v>296</v>
      </c>
      <c r="E338" s="87">
        <f>+IF(ISNUMBER(DATA!N95),DATA!N95,"n/a")</f>
        <v>2.0446808343414999</v>
      </c>
      <c r="F338" s="77">
        <f>+IF(ISNUMBER(DATA!O95),DATA!O95,"n/a")</f>
        <v>7.8289542564190906E-2</v>
      </c>
      <c r="G338" s="87">
        <f>+IF(ISNUMBER(DATA!X95),DATA!X95,"n/a")</f>
        <v>1.95245097862157</v>
      </c>
      <c r="H338" s="77">
        <f>+IF(ISNUMBER(DATA!Y95),DATA!Y95,"n/a")</f>
        <v>3.1879607046810497E-2</v>
      </c>
      <c r="I338" s="87">
        <f>+IF(ISNUMBER(DATA!AH95),DATA!AH95,"n/a")</f>
        <v>1.9325199688007599</v>
      </c>
      <c r="J338" s="77">
        <f>+IF(ISNUMBER(DATA!AI95),DATA!AI95,"n/a")</f>
        <v>3.8274217912526599E-3</v>
      </c>
      <c r="K338" s="87">
        <f>+IF(ISNUMBER(DATA!AR95),DATA!AR95,"n/a")</f>
        <v>1.9215833856039</v>
      </c>
      <c r="L338" s="77">
        <f>+IF(ISNUMBER(DATA!AS95),DATA!AS95,"n/a")</f>
        <v>1.5022401677465E-2</v>
      </c>
      <c r="R338" s="66"/>
      <c r="S338" s="66"/>
      <c r="T338" s="66"/>
      <c r="U338" s="66"/>
      <c r="V338" s="66"/>
      <c r="W338" s="66"/>
      <c r="X338" s="66"/>
      <c r="Y338" s="66"/>
    </row>
    <row r="339" spans="1:25" x14ac:dyDescent="0.2">
      <c r="A339" s="75" t="s">
        <v>19</v>
      </c>
      <c r="B339" s="75" t="s">
        <v>21</v>
      </c>
      <c r="C339" s="66" t="s">
        <v>26</v>
      </c>
      <c r="D339" s="66" t="s">
        <v>297</v>
      </c>
      <c r="E339" s="87">
        <f>+IF(ISNUMBER(DATA!N96),DATA!N96,"n/a")</f>
        <v>2.5993642401829899</v>
      </c>
      <c r="F339" s="77">
        <f>+IF(ISNUMBER(DATA!O96),DATA!O96,"n/a")</f>
        <v>1.7009801491997999E-2</v>
      </c>
      <c r="G339" s="87">
        <f>+IF(ISNUMBER(DATA!X96),DATA!X96,"n/a")</f>
        <v>2.5963718781067602</v>
      </c>
      <c r="H339" s="77">
        <f>+IF(ISNUMBER(DATA!Y96),DATA!Y96,"n/a")</f>
        <v>2.0126627122850699E-2</v>
      </c>
      <c r="I339" s="87">
        <f>+IF(ISNUMBER(DATA!AH96),DATA!AH96,"n/a")</f>
        <v>2.5276979159040902</v>
      </c>
      <c r="J339" s="77">
        <f>+IF(ISNUMBER(DATA!AI96),DATA!AI96,"n/a")</f>
        <v>9.6260093818842495E-3</v>
      </c>
      <c r="K339" s="87">
        <f>+IF(ISNUMBER(DATA!AR96),DATA!AR96,"n/a")</f>
        <v>2.5084427314694699</v>
      </c>
      <c r="L339" s="77">
        <f>+IF(ISNUMBER(DATA!AS96),DATA!AS96,"n/a")</f>
        <v>2.66164579459565E-2</v>
      </c>
      <c r="R339" s="66"/>
      <c r="S339" s="66"/>
      <c r="T339" s="66"/>
      <c r="U339" s="66"/>
      <c r="V339" s="66"/>
      <c r="W339" s="66"/>
      <c r="X339" s="66"/>
      <c r="Y339" s="66"/>
    </row>
    <row r="340" spans="1:25" x14ac:dyDescent="0.2">
      <c r="A340" s="75" t="s">
        <v>19</v>
      </c>
      <c r="B340" s="75" t="s">
        <v>21</v>
      </c>
      <c r="C340" s="66" t="s">
        <v>26</v>
      </c>
      <c r="D340" s="66" t="s">
        <v>298</v>
      </c>
      <c r="E340" s="87">
        <f>+IF(ISNUMBER(DATA!N97),DATA!N97,"n/a")</f>
        <v>2.5712380985107002</v>
      </c>
      <c r="F340" s="77">
        <f>+IF(ISNUMBER(DATA!O97),DATA!O97,"n/a")</f>
        <v>2.4682427483955698E-2</v>
      </c>
      <c r="G340" s="87">
        <f>+IF(ISNUMBER(DATA!X97),DATA!X97,"n/a")</f>
        <v>2.5277413717135699</v>
      </c>
      <c r="H340" s="77">
        <f>+IF(ISNUMBER(DATA!Y97),DATA!Y97,"n/a")</f>
        <v>2.47534607403029E-2</v>
      </c>
      <c r="I340" s="87">
        <f>+IF(ISNUMBER(DATA!AH97),DATA!AH97,"n/a")</f>
        <v>2.53272476521802</v>
      </c>
      <c r="J340" s="77">
        <f>+IF(ISNUMBER(DATA!AI97),DATA!AI97,"n/a")</f>
        <v>2.8579763948170502E-2</v>
      </c>
      <c r="K340" s="87">
        <f>+IF(ISNUMBER(DATA!AR97),DATA!AR97,"n/a")</f>
        <v>2.5042169148587101</v>
      </c>
      <c r="L340" s="77">
        <f>+IF(ISNUMBER(DATA!AS97),DATA!AS97,"n/a")</f>
        <v>2.8335954404247701E-2</v>
      </c>
      <c r="R340" s="66"/>
      <c r="S340" s="66"/>
      <c r="T340" s="66"/>
      <c r="U340" s="66"/>
      <c r="V340" s="66"/>
      <c r="W340" s="66"/>
      <c r="X340" s="66"/>
      <c r="Y340" s="66"/>
    </row>
    <row r="341" spans="1:25" x14ac:dyDescent="0.2">
      <c r="A341" s="75" t="s">
        <v>19</v>
      </c>
      <c r="B341" s="75" t="s">
        <v>21</v>
      </c>
      <c r="C341" s="66" t="s">
        <v>26</v>
      </c>
      <c r="D341" s="66" t="s">
        <v>299</v>
      </c>
      <c r="E341" s="87">
        <f>+IF(ISNUMBER(DATA!N98),DATA!N98,"n/a")</f>
        <v>2.3993436832950099</v>
      </c>
      <c r="F341" s="77">
        <f>+IF(ISNUMBER(DATA!O98),DATA!O98,"n/a")</f>
        <v>4.5793713687197098E-3</v>
      </c>
      <c r="G341" s="87">
        <f>+IF(ISNUMBER(DATA!X98),DATA!X98,"n/a")</f>
        <v>2.6856417297298898</v>
      </c>
      <c r="H341" s="77">
        <f>+IF(ISNUMBER(DATA!Y98),DATA!Y98,"n/a")</f>
        <v>4.5919402982282399E-2</v>
      </c>
      <c r="I341" s="87">
        <f>+IF(ISNUMBER(DATA!AH98),DATA!AH98,"n/a")</f>
        <v>2.57039821648844</v>
      </c>
      <c r="J341" s="77">
        <f>+IF(ISNUMBER(DATA!AI98),DATA!AI98,"n/a")</f>
        <v>-6.2302371334963004E-3</v>
      </c>
      <c r="K341" s="87">
        <f>+IF(ISNUMBER(DATA!AR98),DATA!AR98,"n/a")</f>
        <v>2.5562541696883399</v>
      </c>
      <c r="L341" s="77">
        <f>+IF(ISNUMBER(DATA!AS98),DATA!AS98,"n/a")</f>
        <v>-9.5911977289102096E-4</v>
      </c>
      <c r="R341" s="66"/>
      <c r="S341" s="66"/>
      <c r="T341" s="66"/>
      <c r="U341" s="66"/>
      <c r="V341" s="66"/>
      <c r="W341" s="66"/>
      <c r="X341" s="66"/>
      <c r="Y341" s="66"/>
    </row>
    <row r="342" spans="1:25" x14ac:dyDescent="0.2">
      <c r="A342" s="75" t="s">
        <v>19</v>
      </c>
      <c r="B342" s="75" t="s">
        <v>21</v>
      </c>
      <c r="C342" s="66" t="s">
        <v>26</v>
      </c>
      <c r="D342" s="66" t="s">
        <v>300</v>
      </c>
      <c r="E342" s="87">
        <f>+IF(ISNUMBER(DATA!N99),DATA!N99,"n/a")</f>
        <v>2.3397876609313801</v>
      </c>
      <c r="F342" s="77">
        <f>+IF(ISNUMBER(DATA!O99),DATA!O99,"n/a")</f>
        <v>-5.9412660340531298E-3</v>
      </c>
      <c r="G342" s="87">
        <f>+IF(ISNUMBER(DATA!X99),DATA!X99,"n/a")</f>
        <v>2.3688298036522002</v>
      </c>
      <c r="H342" s="77">
        <f>+IF(ISNUMBER(DATA!Y99),DATA!Y99,"n/a")</f>
        <v>-7.90344976469033E-3</v>
      </c>
      <c r="I342" s="87">
        <f>+IF(ISNUMBER(DATA!AH99),DATA!AH99,"n/a")</f>
        <v>2.3229817671942801</v>
      </c>
      <c r="J342" s="77">
        <f>+IF(ISNUMBER(DATA!AI99),DATA!AI99,"n/a")</f>
        <v>-2.15631459217673E-2</v>
      </c>
      <c r="K342" s="87">
        <f>+IF(ISNUMBER(DATA!AR99),DATA!AR99,"n/a")</f>
        <v>2.34768613082512</v>
      </c>
      <c r="L342" s="77">
        <f>+IF(ISNUMBER(DATA!AS99),DATA!AS99,"n/a")</f>
        <v>-9.7649278115697798E-3</v>
      </c>
      <c r="R342" s="66"/>
      <c r="S342" s="66"/>
      <c r="T342" s="66"/>
      <c r="U342" s="66"/>
      <c r="V342" s="66"/>
      <c r="W342" s="66"/>
      <c r="X342" s="66"/>
      <c r="Y342" s="66"/>
    </row>
    <row r="343" spans="1:25" x14ac:dyDescent="0.2">
      <c r="A343" s="75" t="s">
        <v>19</v>
      </c>
      <c r="B343" s="75" t="s">
        <v>21</v>
      </c>
      <c r="C343" s="66" t="s">
        <v>26</v>
      </c>
      <c r="D343" s="66" t="s">
        <v>301</v>
      </c>
      <c r="E343" s="87">
        <f>+IF(ISNUMBER(DATA!N100),DATA!N100,"n/a")</f>
        <v>2.52904952076933</v>
      </c>
      <c r="F343" s="77">
        <f>+IF(ISNUMBER(DATA!O100),DATA!O100,"n/a")</f>
        <v>9.3296761930944504E-3</v>
      </c>
      <c r="G343" s="87">
        <f>+IF(ISNUMBER(DATA!X100),DATA!X100,"n/a")</f>
        <v>2.5547598993318799</v>
      </c>
      <c r="H343" s="77">
        <f>+IF(ISNUMBER(DATA!Y100),DATA!Y100,"n/a")</f>
        <v>2.3040765216974901E-2</v>
      </c>
      <c r="I343" s="87">
        <f>+IF(ISNUMBER(DATA!AH100),DATA!AH100,"n/a")</f>
        <v>2.5263838725986001</v>
      </c>
      <c r="J343" s="77">
        <f>+IF(ISNUMBER(DATA!AI100),DATA!AI100,"n/a")</f>
        <v>2.1894972169026701E-2</v>
      </c>
      <c r="K343" s="87">
        <f>+IF(ISNUMBER(DATA!AR100),DATA!AR100,"n/a")</f>
        <v>2.5331161826564301</v>
      </c>
      <c r="L343" s="77">
        <f>+IF(ISNUMBER(DATA!AS100),DATA!AS100,"n/a")</f>
        <v>3.9348041107247801E-2</v>
      </c>
      <c r="R343" s="66"/>
      <c r="S343" s="66"/>
      <c r="T343" s="66"/>
      <c r="U343" s="66"/>
      <c r="V343" s="66"/>
      <c r="W343" s="66"/>
      <c r="X343" s="66"/>
      <c r="Y343" s="66"/>
    </row>
    <row r="344" spans="1:25" x14ac:dyDescent="0.2">
      <c r="A344" s="75" t="s">
        <v>19</v>
      </c>
      <c r="B344" s="75" t="s">
        <v>21</v>
      </c>
      <c r="C344" s="66" t="s">
        <v>26</v>
      </c>
      <c r="D344" s="66" t="s">
        <v>302</v>
      </c>
      <c r="E344" s="87">
        <f>+IF(ISNUMBER(DATA!N101),DATA!N101,"n/a")</f>
        <v>2.4086215485204199</v>
      </c>
      <c r="F344" s="77">
        <f>+IF(ISNUMBER(DATA!O101),DATA!O101,"n/a")</f>
        <v>4.0231608384838601E-3</v>
      </c>
      <c r="G344" s="87">
        <f>+IF(ISNUMBER(DATA!X101),DATA!X101,"n/a")</f>
        <v>2.4146539086544201</v>
      </c>
      <c r="H344" s="77">
        <f>+IF(ISNUMBER(DATA!Y101),DATA!Y101,"n/a")</f>
        <v>1.5903337528342099E-2</v>
      </c>
      <c r="I344" s="87">
        <f>+IF(ISNUMBER(DATA!AH101),DATA!AH101,"n/a")</f>
        <v>2.3949792641034602</v>
      </c>
      <c r="J344" s="77">
        <f>+IF(ISNUMBER(DATA!AI101),DATA!AI101,"n/a")</f>
        <v>1.7452841156965999E-2</v>
      </c>
      <c r="K344" s="87">
        <f>+IF(ISNUMBER(DATA!AR101),DATA!AR101,"n/a")</f>
        <v>2.3816439992306901</v>
      </c>
      <c r="L344" s="77">
        <f>+IF(ISNUMBER(DATA!AS101),DATA!AS101,"n/a")</f>
        <v>1.66391144475759E-2</v>
      </c>
      <c r="R344" s="66"/>
      <c r="S344" s="66"/>
      <c r="T344" s="66"/>
      <c r="U344" s="66"/>
      <c r="V344" s="66"/>
      <c r="W344" s="66"/>
      <c r="X344" s="66"/>
      <c r="Y344" s="66"/>
    </row>
    <row r="345" spans="1:25" x14ac:dyDescent="0.2">
      <c r="A345" s="75" t="s">
        <v>19</v>
      </c>
      <c r="B345" s="75" t="s">
        <v>21</v>
      </c>
      <c r="C345" s="66" t="s">
        <v>26</v>
      </c>
      <c r="D345" s="66" t="s">
        <v>303</v>
      </c>
      <c r="E345" s="87">
        <f>+IF(ISNUMBER(DATA!N102),DATA!N102,"n/a")</f>
        <v>2.4622609737877501</v>
      </c>
      <c r="F345" s="77">
        <f>+IF(ISNUMBER(DATA!O102),DATA!O102,"n/a")</f>
        <v>-2.38182400127426E-2</v>
      </c>
      <c r="G345" s="87">
        <f>+IF(ISNUMBER(DATA!X102),DATA!X102,"n/a")</f>
        <v>2.4797296766616799</v>
      </c>
      <c r="H345" s="77">
        <f>+IF(ISNUMBER(DATA!Y102),DATA!Y102,"n/a")</f>
        <v>1.31251594194808E-2</v>
      </c>
      <c r="I345" s="87">
        <f>+IF(ISNUMBER(DATA!AH102),DATA!AH102,"n/a")</f>
        <v>2.4525405756570802</v>
      </c>
      <c r="J345" s="77">
        <f>+IF(ISNUMBER(DATA!AI102),DATA!AI102,"n/a")</f>
        <v>1.75255869477321E-2</v>
      </c>
      <c r="K345" s="87">
        <f>+IF(ISNUMBER(DATA!AR102),DATA!AR102,"n/a")</f>
        <v>2.4766618615470701</v>
      </c>
      <c r="L345" s="77">
        <f>+IF(ISNUMBER(DATA!AS102),DATA!AS102,"n/a")</f>
        <v>5.1604718634885E-2</v>
      </c>
      <c r="R345" s="66"/>
      <c r="S345" s="66"/>
      <c r="T345" s="66"/>
      <c r="U345" s="66"/>
      <c r="V345" s="66"/>
      <c r="W345" s="66"/>
      <c r="X345" s="66"/>
      <c r="Y345" s="66"/>
    </row>
    <row r="346" spans="1:25" x14ac:dyDescent="0.2">
      <c r="A346" s="75" t="s">
        <v>19</v>
      </c>
      <c r="B346" s="75" t="s">
        <v>21</v>
      </c>
      <c r="C346" s="66" t="s">
        <v>26</v>
      </c>
      <c r="D346" s="66" t="s">
        <v>304</v>
      </c>
      <c r="E346" s="87">
        <f>+IF(ISNUMBER(DATA!N103),DATA!N103,"n/a")</f>
        <v>2.1415060772621102</v>
      </c>
      <c r="F346" s="77">
        <f>+IF(ISNUMBER(DATA!O103),DATA!O103,"n/a")</f>
        <v>-4.8278380551521401E-2</v>
      </c>
      <c r="G346" s="87">
        <f>+IF(ISNUMBER(DATA!X103),DATA!X103,"n/a")</f>
        <v>2.32159553267967</v>
      </c>
      <c r="H346" s="77">
        <f>+IF(ISNUMBER(DATA!Y103),DATA!Y103,"n/a")</f>
        <v>-6.8108960951477103E-3</v>
      </c>
      <c r="I346" s="87">
        <f>+IF(ISNUMBER(DATA!AH103),DATA!AH103,"n/a")</f>
        <v>2.2944519557510699</v>
      </c>
      <c r="J346" s="77">
        <f>+IF(ISNUMBER(DATA!AI103),DATA!AI103,"n/a")</f>
        <v>-1.26175406669417E-2</v>
      </c>
      <c r="K346" s="87">
        <f>+IF(ISNUMBER(DATA!AR103),DATA!AR103,"n/a")</f>
        <v>2.3024116964823902</v>
      </c>
      <c r="L346" s="77">
        <f>+IF(ISNUMBER(DATA!AS103),DATA!AS103,"n/a")</f>
        <v>-3.6268398227471401E-3</v>
      </c>
      <c r="R346" s="66"/>
      <c r="S346" s="66"/>
      <c r="T346" s="66"/>
      <c r="U346" s="66"/>
      <c r="V346" s="66"/>
      <c r="W346" s="66"/>
      <c r="X346" s="66"/>
      <c r="Y346" s="66"/>
    </row>
    <row r="347" spans="1:25" x14ac:dyDescent="0.2">
      <c r="A347" s="75" t="s">
        <v>19</v>
      </c>
      <c r="B347" s="75" t="s">
        <v>21</v>
      </c>
      <c r="C347" s="66" t="s">
        <v>26</v>
      </c>
      <c r="D347" s="66" t="s">
        <v>305</v>
      </c>
      <c r="E347" s="87">
        <f>+IF(ISNUMBER(DATA!N104),DATA!N104,"n/a")</f>
        <v>2.4950541267017101</v>
      </c>
      <c r="F347" s="77">
        <f>+IF(ISNUMBER(DATA!O104),DATA!O104,"n/a")</f>
        <v>0.12398911933698301</v>
      </c>
      <c r="G347" s="87">
        <f>+IF(ISNUMBER(DATA!X104),DATA!X104,"n/a")</f>
        <v>2.5189448450882299</v>
      </c>
      <c r="H347" s="77">
        <f>+IF(ISNUMBER(DATA!Y104),DATA!Y104,"n/a")</f>
        <v>0.11491048408724799</v>
      </c>
      <c r="I347" s="87">
        <f>+IF(ISNUMBER(DATA!AH104),DATA!AH104,"n/a")</f>
        <v>2.4978326553163899</v>
      </c>
      <c r="J347" s="77">
        <f>+IF(ISNUMBER(DATA!AI104),DATA!AI104,"n/a")</f>
        <v>0.101011515988242</v>
      </c>
      <c r="K347" s="87">
        <f>+IF(ISNUMBER(DATA!AR104),DATA!AR104,"n/a")</f>
        <v>2.39706959954361</v>
      </c>
      <c r="L347" s="77">
        <f>+IF(ISNUMBER(DATA!AS104),DATA!AS104,"n/a")</f>
        <v>6.94073951271858E-2</v>
      </c>
      <c r="R347" s="66"/>
      <c r="S347" s="66"/>
      <c r="T347" s="66"/>
      <c r="U347" s="66"/>
      <c r="V347" s="66"/>
      <c r="W347" s="66"/>
      <c r="X347" s="66"/>
      <c r="Y347" s="66"/>
    </row>
    <row r="348" spans="1:25" x14ac:dyDescent="0.2">
      <c r="A348" s="75" t="s">
        <v>19</v>
      </c>
      <c r="B348" s="75" t="s">
        <v>21</v>
      </c>
      <c r="C348" s="66" t="s">
        <v>26</v>
      </c>
      <c r="D348" s="66" t="s">
        <v>306</v>
      </c>
      <c r="E348" s="87">
        <f>+IF(ISNUMBER(DATA!N105),DATA!N105,"n/a")</f>
        <v>2.5630715618980302</v>
      </c>
      <c r="F348" s="77">
        <f>+IF(ISNUMBER(DATA!O105),DATA!O105,"n/a")</f>
        <v>-1.3942513297388701E-2</v>
      </c>
      <c r="G348" s="87">
        <f>+IF(ISNUMBER(DATA!X105),DATA!X105,"n/a")</f>
        <v>2.3339777282201899</v>
      </c>
      <c r="H348" s="77">
        <f>+IF(ISNUMBER(DATA!Y105),DATA!Y105,"n/a")</f>
        <v>-2.2016497878721002E-2</v>
      </c>
      <c r="I348" s="87">
        <f>+IF(ISNUMBER(DATA!AH105),DATA!AH105,"n/a")</f>
        <v>2.3127171073792501</v>
      </c>
      <c r="J348" s="77">
        <f>+IF(ISNUMBER(DATA!AI105),DATA!AI105,"n/a")</f>
        <v>2.6912193505213299E-2</v>
      </c>
      <c r="K348" s="87">
        <f>+IF(ISNUMBER(DATA!AR105),DATA!AR105,"n/a")</f>
        <v>2.3860698741311102</v>
      </c>
      <c r="L348" s="77">
        <f>+IF(ISNUMBER(DATA!AS105),DATA!AS105,"n/a")</f>
        <v>3.8131367890057499E-2</v>
      </c>
      <c r="R348" s="66"/>
      <c r="S348" s="66"/>
      <c r="T348" s="66"/>
      <c r="U348" s="66"/>
      <c r="V348" s="66"/>
      <c r="W348" s="66"/>
      <c r="X348" s="66"/>
      <c r="Y348" s="66"/>
    </row>
    <row r="349" spans="1:25" x14ac:dyDescent="0.2">
      <c r="A349" s="75" t="s">
        <v>19</v>
      </c>
      <c r="B349" s="75" t="s">
        <v>21</v>
      </c>
      <c r="C349" s="66" t="s">
        <v>26</v>
      </c>
      <c r="D349" s="66" t="s">
        <v>307</v>
      </c>
      <c r="E349" s="87">
        <f>+IF(ISNUMBER(DATA!N106),DATA!N106,"n/a")</f>
        <v>2.0075426009826098</v>
      </c>
      <c r="F349" s="77">
        <f>+IF(ISNUMBER(DATA!O106),DATA!O106,"n/a")</f>
        <v>5.8317928027779999E-2</v>
      </c>
      <c r="G349" s="87">
        <f>+IF(ISNUMBER(DATA!X106),DATA!X106,"n/a")</f>
        <v>2.0265916679622999</v>
      </c>
      <c r="H349" s="77">
        <f>+IF(ISNUMBER(DATA!Y106),DATA!Y106,"n/a")</f>
        <v>6.76367344336926E-2</v>
      </c>
      <c r="I349" s="87">
        <f>+IF(ISNUMBER(DATA!AH106),DATA!AH106,"n/a")</f>
        <v>2.0109619196401001</v>
      </c>
      <c r="J349" s="77">
        <f>+IF(ISNUMBER(DATA!AI106),DATA!AI106,"n/a")</f>
        <v>5.8811318817695399E-2</v>
      </c>
      <c r="K349" s="87">
        <f>+IF(ISNUMBER(DATA!AR106),DATA!AR106,"n/a")</f>
        <v>1.96642061218736</v>
      </c>
      <c r="L349" s="77">
        <f>+IF(ISNUMBER(DATA!AS106),DATA!AS106,"n/a")</f>
        <v>-3.6997484000035399E-3</v>
      </c>
      <c r="R349" s="66"/>
      <c r="S349" s="66"/>
      <c r="T349" s="66"/>
      <c r="U349" s="66"/>
      <c r="V349" s="66"/>
      <c r="W349" s="66"/>
      <c r="X349" s="66"/>
      <c r="Y349" s="66"/>
    </row>
    <row r="350" spans="1:25" x14ac:dyDescent="0.2">
      <c r="A350" s="75" t="s">
        <v>19</v>
      </c>
      <c r="B350" s="75" t="s">
        <v>21</v>
      </c>
      <c r="C350" s="66" t="s">
        <v>26</v>
      </c>
      <c r="D350" s="66" t="s">
        <v>308</v>
      </c>
      <c r="E350" s="87">
        <f>+IF(ISNUMBER(DATA!N107),DATA!N107,"n/a")</f>
        <v>2.2889134315319799</v>
      </c>
      <c r="F350" s="77">
        <f>+IF(ISNUMBER(DATA!O107),DATA!O107,"n/a")</f>
        <v>3.2254363502651297E-2</v>
      </c>
      <c r="G350" s="87">
        <f>+IF(ISNUMBER(DATA!X107),DATA!X107,"n/a")</f>
        <v>2.2795718682440902</v>
      </c>
      <c r="H350" s="77">
        <f>+IF(ISNUMBER(DATA!Y107),DATA!Y107,"n/a")</f>
        <v>4.7712153968260196E-3</v>
      </c>
      <c r="I350" s="87">
        <f>+IF(ISNUMBER(DATA!AH107),DATA!AH107,"n/a")</f>
        <v>2.26663981354158</v>
      </c>
      <c r="J350" s="77">
        <f>+IF(ISNUMBER(DATA!AI107),DATA!AI107,"n/a")</f>
        <v>5.4943256018310802E-3</v>
      </c>
      <c r="K350" s="87">
        <f>+IF(ISNUMBER(DATA!AR107),DATA!AR107,"n/a")</f>
        <v>2.2717029091414398</v>
      </c>
      <c r="L350" s="77">
        <f>+IF(ISNUMBER(DATA!AS107),DATA!AS107,"n/a")</f>
        <v>3.3399276033266199E-3</v>
      </c>
      <c r="R350" s="66"/>
      <c r="S350" s="66"/>
      <c r="T350" s="66"/>
      <c r="U350" s="66"/>
      <c r="V350" s="66"/>
      <c r="W350" s="66"/>
      <c r="X350" s="66"/>
      <c r="Y350" s="66"/>
    </row>
    <row r="351" spans="1:25" x14ac:dyDescent="0.2">
      <c r="A351" s="75" t="s">
        <v>19</v>
      </c>
      <c r="B351" s="75" t="s">
        <v>21</v>
      </c>
      <c r="C351" s="66" t="s">
        <v>26</v>
      </c>
      <c r="D351" s="66" t="s">
        <v>309</v>
      </c>
      <c r="E351" s="87">
        <f>+IF(ISNUMBER(DATA!N108),DATA!N108,"n/a")</f>
        <v>2.2326105224294102</v>
      </c>
      <c r="F351" s="77">
        <f>+IF(ISNUMBER(DATA!O108),DATA!O108,"n/a")</f>
        <v>9.4904566580034395E-3</v>
      </c>
      <c r="G351" s="87">
        <f>+IF(ISNUMBER(DATA!X108),DATA!X108,"n/a")</f>
        <v>2.2663425781825901</v>
      </c>
      <c r="H351" s="77">
        <f>+IF(ISNUMBER(DATA!Y108),DATA!Y108,"n/a")</f>
        <v>2.51418837659249E-2</v>
      </c>
      <c r="I351" s="87">
        <f>+IF(ISNUMBER(DATA!AH108),DATA!AH108,"n/a")</f>
        <v>2.2549222348584599</v>
      </c>
      <c r="J351" s="77">
        <f>+IF(ISNUMBER(DATA!AI108),DATA!AI108,"n/a")</f>
        <v>2.5772647440443899E-2</v>
      </c>
      <c r="K351" s="87">
        <f>+IF(ISNUMBER(DATA!AR108),DATA!AR108,"n/a")</f>
        <v>2.2492563556541998</v>
      </c>
      <c r="L351" s="77">
        <f>+IF(ISNUMBER(DATA!AS108),DATA!AS108,"n/a")</f>
        <v>2.2685284189817599E-2</v>
      </c>
      <c r="R351" s="66"/>
      <c r="S351" s="66"/>
      <c r="T351" s="66"/>
      <c r="U351" s="66"/>
      <c r="V351" s="66"/>
      <c r="W351" s="66"/>
      <c r="X351" s="66"/>
      <c r="Y351" s="66"/>
    </row>
    <row r="352" spans="1:25" x14ac:dyDescent="0.2">
      <c r="A352" s="75" t="s">
        <v>19</v>
      </c>
      <c r="B352" s="75" t="s">
        <v>21</v>
      </c>
      <c r="C352" s="66" t="s">
        <v>26</v>
      </c>
      <c r="D352" s="66" t="s">
        <v>310</v>
      </c>
      <c r="E352" s="87">
        <f>+IF(ISNUMBER(DATA!N109),DATA!N109,"n/a")</f>
        <v>2.35154022658892</v>
      </c>
      <c r="F352" s="77">
        <f>+IF(ISNUMBER(DATA!O109),DATA!O109,"n/a")</f>
        <v>-1.4600654507425999E-3</v>
      </c>
      <c r="G352" s="87">
        <f>+IF(ISNUMBER(DATA!X109),DATA!X109,"n/a")</f>
        <v>2.38133632035388</v>
      </c>
      <c r="H352" s="77">
        <f>+IF(ISNUMBER(DATA!Y109),DATA!Y109,"n/a")</f>
        <v>3.9026989482091601E-2</v>
      </c>
      <c r="I352" s="87">
        <f>+IF(ISNUMBER(DATA!AH109),DATA!AH109,"n/a")</f>
        <v>2.3805574359992101</v>
      </c>
      <c r="J352" s="77">
        <f>+IF(ISNUMBER(DATA!AI109),DATA!AI109,"n/a")</f>
        <v>3.7481697775166502E-2</v>
      </c>
      <c r="K352" s="87">
        <f>+IF(ISNUMBER(DATA!AR109),DATA!AR109,"n/a")</f>
        <v>2.3772689335981898</v>
      </c>
      <c r="L352" s="77">
        <f>+IF(ISNUMBER(DATA!AS109),DATA!AS109,"n/a")</f>
        <v>3.8094070951852098E-2</v>
      </c>
      <c r="R352" s="66"/>
      <c r="S352" s="66"/>
      <c r="T352" s="66"/>
      <c r="U352" s="66"/>
      <c r="V352" s="66"/>
      <c r="W352" s="66"/>
      <c r="X352" s="66"/>
      <c r="Y352" s="66"/>
    </row>
    <row r="353" spans="1:25" x14ac:dyDescent="0.2">
      <c r="A353" s="75" t="s">
        <v>19</v>
      </c>
      <c r="B353" s="75" t="s">
        <v>21</v>
      </c>
      <c r="C353" s="66" t="s">
        <v>26</v>
      </c>
      <c r="D353" s="66" t="s">
        <v>311</v>
      </c>
      <c r="E353" s="87">
        <f>+IF(ISNUMBER(DATA!N110),DATA!N110,"n/a")</f>
        <v>2.6898783880309098</v>
      </c>
      <c r="F353" s="77">
        <f>+IF(ISNUMBER(DATA!O110),DATA!O110,"n/a")</f>
        <v>7.0729466624354798E-3</v>
      </c>
      <c r="G353" s="87">
        <f>+IF(ISNUMBER(DATA!X110),DATA!X110,"n/a")</f>
        <v>2.7623747824402902</v>
      </c>
      <c r="H353" s="77">
        <f>+IF(ISNUMBER(DATA!Y110),DATA!Y110,"n/a")</f>
        <v>3.4700486042025303E-2</v>
      </c>
      <c r="I353" s="87">
        <f>+IF(ISNUMBER(DATA!AH110),DATA!AH110,"n/a")</f>
        <v>2.7776825411041801</v>
      </c>
      <c r="J353" s="77">
        <f>+IF(ISNUMBER(DATA!AI110),DATA!AI110,"n/a")</f>
        <v>6.4731005347846399E-2</v>
      </c>
      <c r="K353" s="87">
        <f>+IF(ISNUMBER(DATA!AR110),DATA!AR110,"n/a")</f>
        <v>2.7367044767352602</v>
      </c>
      <c r="L353" s="77">
        <f>+IF(ISNUMBER(DATA!AS110),DATA!AS110,"n/a")</f>
        <v>5.2282152472461298E-2</v>
      </c>
      <c r="R353" s="66"/>
      <c r="S353" s="66"/>
      <c r="T353" s="66"/>
      <c r="U353" s="66"/>
      <c r="V353" s="66"/>
      <c r="W353" s="66"/>
      <c r="X353" s="66"/>
      <c r="Y353" s="66"/>
    </row>
    <row r="354" spans="1:25" x14ac:dyDescent="0.2">
      <c r="A354" s="75" t="s">
        <v>19</v>
      </c>
      <c r="B354" s="75" t="s">
        <v>21</v>
      </c>
      <c r="C354" s="66" t="s">
        <v>26</v>
      </c>
      <c r="D354" s="66" t="s">
        <v>312</v>
      </c>
      <c r="E354" s="87">
        <f>+IF(ISNUMBER(DATA!N111),DATA!N111,"n/a")</f>
        <v>2.3963710813587098</v>
      </c>
      <c r="F354" s="77">
        <f>+IF(ISNUMBER(DATA!O111),DATA!O111,"n/a")</f>
        <v>3.6241887548735301E-2</v>
      </c>
      <c r="G354" s="87">
        <f>+IF(ISNUMBER(DATA!X111),DATA!X111,"n/a")</f>
        <v>2.4129720312902498</v>
      </c>
      <c r="H354" s="77">
        <f>+IF(ISNUMBER(DATA!Y111),DATA!Y111,"n/a")</f>
        <v>4.4299267258979702E-2</v>
      </c>
      <c r="I354" s="87">
        <f>+IF(ISNUMBER(DATA!AH111),DATA!AH111,"n/a")</f>
        <v>2.39445058982268</v>
      </c>
      <c r="J354" s="77">
        <f>+IF(ISNUMBER(DATA!AI111),DATA!AI111,"n/a")</f>
        <v>5.1380189631845E-2</v>
      </c>
      <c r="K354" s="87">
        <f>+IF(ISNUMBER(DATA!AR111),DATA!AR111,"n/a")</f>
        <v>2.3741357020419298</v>
      </c>
      <c r="L354" s="77">
        <f>+IF(ISNUMBER(DATA!AS111),DATA!AS111,"n/a")</f>
        <v>6.5767326914007801E-2</v>
      </c>
      <c r="R354" s="66"/>
      <c r="S354" s="66"/>
      <c r="T354" s="66"/>
      <c r="U354" s="66"/>
      <c r="V354" s="66"/>
      <c r="W354" s="66"/>
      <c r="X354" s="66"/>
      <c r="Y354" s="66"/>
    </row>
    <row r="355" spans="1:25" x14ac:dyDescent="0.2">
      <c r="A355" s="75" t="s">
        <v>19</v>
      </c>
      <c r="B355" s="75" t="s">
        <v>21</v>
      </c>
      <c r="C355" s="66" t="s">
        <v>26</v>
      </c>
      <c r="D355" s="66" t="s">
        <v>313</v>
      </c>
      <c r="E355" s="87">
        <f>+IF(ISNUMBER(DATA!N112),DATA!N112,"n/a")</f>
        <v>2.30100328865786</v>
      </c>
      <c r="F355" s="77">
        <f>+IF(ISNUMBER(DATA!O112),DATA!O112,"n/a")</f>
        <v>2.4024041427828501E-2</v>
      </c>
      <c r="G355" s="87">
        <f>+IF(ISNUMBER(DATA!X112),DATA!X112,"n/a")</f>
        <v>2.32504643221167</v>
      </c>
      <c r="H355" s="77">
        <f>+IF(ISNUMBER(DATA!Y112),DATA!Y112,"n/a")</f>
        <v>1.29188556700085E-2</v>
      </c>
      <c r="I355" s="87">
        <f>+IF(ISNUMBER(DATA!AH112),DATA!AH112,"n/a")</f>
        <v>2.3032387269957599</v>
      </c>
      <c r="J355" s="77">
        <f>+IF(ISNUMBER(DATA!AI112),DATA!AI112,"n/a")</f>
        <v>3.38570162662099E-3</v>
      </c>
      <c r="K355" s="87">
        <f>+IF(ISNUMBER(DATA!AR112),DATA!AR112,"n/a")</f>
        <v>2.2692748381680898</v>
      </c>
      <c r="L355" s="77">
        <f>+IF(ISNUMBER(DATA!AS112),DATA!AS112,"n/a")</f>
        <v>-3.2938467014930202E-2</v>
      </c>
      <c r="R355" s="66"/>
      <c r="S355" s="66"/>
      <c r="T355" s="66"/>
      <c r="U355" s="66"/>
      <c r="V355" s="66"/>
      <c r="W355" s="66"/>
      <c r="X355" s="66"/>
      <c r="Y355" s="66"/>
    </row>
    <row r="356" spans="1:25" x14ac:dyDescent="0.2">
      <c r="A356" s="75" t="s">
        <v>19</v>
      </c>
      <c r="B356" s="75" t="s">
        <v>21</v>
      </c>
      <c r="C356" s="66" t="s">
        <v>26</v>
      </c>
      <c r="D356" s="66" t="s">
        <v>314</v>
      </c>
      <c r="E356" s="87">
        <f>+IF(ISNUMBER(DATA!N113),DATA!N113,"n/a")</f>
        <v>2.7925102470475101</v>
      </c>
      <c r="F356" s="77">
        <f>+IF(ISNUMBER(DATA!O113),DATA!O113,"n/a")</f>
        <v>8.9780716374954096E-3</v>
      </c>
      <c r="G356" s="87">
        <f>+IF(ISNUMBER(DATA!X113),DATA!X113,"n/a")</f>
        <v>2.8762337216220502</v>
      </c>
      <c r="H356" s="77">
        <f>+IF(ISNUMBER(DATA!Y113),DATA!Y113,"n/a")</f>
        <v>5.3352677138675302E-2</v>
      </c>
      <c r="I356" s="87">
        <f>+IF(ISNUMBER(DATA!AH113),DATA!AH113,"n/a")</f>
        <v>2.86383648436412</v>
      </c>
      <c r="J356" s="77">
        <f>+IF(ISNUMBER(DATA!AI113),DATA!AI113,"n/a")</f>
        <v>8.1263811168838004E-2</v>
      </c>
      <c r="K356" s="87">
        <f>+IF(ISNUMBER(DATA!AR113),DATA!AR113,"n/a")</f>
        <v>2.7954950596818802</v>
      </c>
      <c r="L356" s="77">
        <f>+IF(ISNUMBER(DATA!AS113),DATA!AS113,"n/a")</f>
        <v>6.4909656235951699E-2</v>
      </c>
      <c r="R356" s="66"/>
      <c r="S356" s="66"/>
      <c r="T356" s="66"/>
      <c r="U356" s="66"/>
      <c r="V356" s="66"/>
      <c r="W356" s="66"/>
      <c r="X356" s="66"/>
      <c r="Y356" s="66"/>
    </row>
    <row r="357" spans="1:25" x14ac:dyDescent="0.2">
      <c r="A357" s="75" t="s">
        <v>19</v>
      </c>
      <c r="B357" s="75" t="s">
        <v>21</v>
      </c>
      <c r="C357" s="66" t="s">
        <v>26</v>
      </c>
      <c r="D357" s="66" t="s">
        <v>315</v>
      </c>
      <c r="E357" s="87">
        <f>+IF(ISNUMBER(DATA!N114),DATA!N114,"n/a")</f>
        <v>2.1841838541192402</v>
      </c>
      <c r="F357" s="77">
        <f>+IF(ISNUMBER(DATA!O114),DATA!O114,"n/a")</f>
        <v>3.3997132336939101E-2</v>
      </c>
      <c r="G357" s="87">
        <f>+IF(ISNUMBER(DATA!X114),DATA!X114,"n/a")</f>
        <v>2.2206020579534802</v>
      </c>
      <c r="H357" s="77">
        <f>+IF(ISNUMBER(DATA!Y114),DATA!Y114,"n/a")</f>
        <v>5.6516819796429897E-2</v>
      </c>
      <c r="I357" s="87">
        <f>+IF(ISNUMBER(DATA!AH114),DATA!AH114,"n/a")</f>
        <v>2.1854249416879599</v>
      </c>
      <c r="J357" s="77">
        <f>+IF(ISNUMBER(DATA!AI114),DATA!AI114,"n/a")</f>
        <v>4.66524867980566E-2</v>
      </c>
      <c r="K357" s="87">
        <f>+IF(ISNUMBER(DATA!AR114),DATA!AR114,"n/a")</f>
        <v>2.13705646141781</v>
      </c>
      <c r="L357" s="77">
        <f>+IF(ISNUMBER(DATA!AS114),DATA!AS114,"n/a")</f>
        <v>-3.70037599679173E-3</v>
      </c>
      <c r="R357" s="66"/>
      <c r="S357" s="66"/>
      <c r="T357" s="66"/>
      <c r="U357" s="66"/>
      <c r="V357" s="66"/>
      <c r="W357" s="66"/>
      <c r="X357" s="66"/>
      <c r="Y357" s="66"/>
    </row>
    <row r="358" spans="1:25" x14ac:dyDescent="0.2">
      <c r="A358" s="75" t="s">
        <v>19</v>
      </c>
      <c r="B358" s="75" t="s">
        <v>21</v>
      </c>
      <c r="C358" s="66" t="s">
        <v>26</v>
      </c>
      <c r="D358" s="66" t="s">
        <v>316</v>
      </c>
      <c r="E358" s="87">
        <f>+IF(ISNUMBER(DATA!N115),DATA!N115,"n/a")</f>
        <v>2.3440717922438301</v>
      </c>
      <c r="F358" s="77">
        <f>+IF(ISNUMBER(DATA!O115),DATA!O115,"n/a")</f>
        <v>4.6432181634376204E-3</v>
      </c>
      <c r="G358" s="87">
        <f>+IF(ISNUMBER(DATA!X115),DATA!X115,"n/a")</f>
        <v>2.3349367449390499</v>
      </c>
      <c r="H358" s="77">
        <f>+IF(ISNUMBER(DATA!Y115),DATA!Y115,"n/a")</f>
        <v>-2.7683370510775602E-3</v>
      </c>
      <c r="I358" s="87">
        <f>+IF(ISNUMBER(DATA!AH115),DATA!AH115,"n/a")</f>
        <v>2.3278839129838298</v>
      </c>
      <c r="J358" s="77">
        <f>+IF(ISNUMBER(DATA!AI115),DATA!AI115,"n/a")</f>
        <v>3.7479550584601901E-3</v>
      </c>
      <c r="K358" s="87">
        <f>+IF(ISNUMBER(DATA!AR115),DATA!AR115,"n/a")</f>
        <v>2.32829213364829</v>
      </c>
      <c r="L358" s="77">
        <f>+IF(ISNUMBER(DATA!AS115),DATA!AS115,"n/a")</f>
        <v>9.7369270795760205E-3</v>
      </c>
      <c r="R358" s="66"/>
      <c r="S358" s="66"/>
      <c r="T358" s="66"/>
      <c r="U358" s="66"/>
      <c r="V358" s="66"/>
      <c r="W358" s="66"/>
      <c r="X358" s="66"/>
      <c r="Y358" s="66"/>
    </row>
    <row r="359" spans="1:25" x14ac:dyDescent="0.2">
      <c r="A359" s="75" t="s">
        <v>19</v>
      </c>
      <c r="B359" s="75" t="s">
        <v>21</v>
      </c>
      <c r="C359" s="66" t="s">
        <v>26</v>
      </c>
      <c r="D359" s="66" t="s">
        <v>317</v>
      </c>
      <c r="E359" s="87">
        <f>+IF(ISNUMBER(DATA!N116),DATA!N116,"n/a")</f>
        <v>2.59869353236691</v>
      </c>
      <c r="F359" s="77">
        <f>+IF(ISNUMBER(DATA!O116),DATA!O116,"n/a")</f>
        <v>2.72012090902327E-2</v>
      </c>
      <c r="G359" s="87">
        <f>+IF(ISNUMBER(DATA!X116),DATA!X116,"n/a")</f>
        <v>2.5419680245016498</v>
      </c>
      <c r="H359" s="77">
        <f>+IF(ISNUMBER(DATA!Y116),DATA!Y116,"n/a")</f>
        <v>4.23884326286657E-2</v>
      </c>
      <c r="I359" s="87">
        <f>+IF(ISNUMBER(DATA!AH116),DATA!AH116,"n/a")</f>
        <v>2.4872340642350301</v>
      </c>
      <c r="J359" s="77">
        <f>+IF(ISNUMBER(DATA!AI116),DATA!AI116,"n/a")</f>
        <v>-3.0781091313408899E-3</v>
      </c>
      <c r="K359" s="87">
        <f>+IF(ISNUMBER(DATA!AR116),DATA!AR116,"n/a")</f>
        <v>2.5237967738574998</v>
      </c>
      <c r="L359" s="77">
        <f>+IF(ISNUMBER(DATA!AS116),DATA!AS116,"n/a")</f>
        <v>2.67596298957339E-2</v>
      </c>
      <c r="R359" s="66"/>
      <c r="S359" s="66"/>
      <c r="T359" s="66"/>
      <c r="U359" s="66"/>
      <c r="V359" s="66"/>
      <c r="W359" s="66"/>
      <c r="X359" s="66"/>
      <c r="Y359" s="66"/>
    </row>
    <row r="360" spans="1:25" x14ac:dyDescent="0.2">
      <c r="A360" s="75" t="s">
        <v>19</v>
      </c>
      <c r="B360" s="75" t="s">
        <v>21</v>
      </c>
      <c r="C360" s="66" t="s">
        <v>26</v>
      </c>
      <c r="D360" s="66" t="s">
        <v>318</v>
      </c>
      <c r="E360" s="87">
        <f>+IF(ISNUMBER(DATA!N117),DATA!N117,"n/a")</f>
        <v>2.3773714842896898</v>
      </c>
      <c r="F360" s="77">
        <f>+IF(ISNUMBER(DATA!O117),DATA!O117,"n/a")</f>
        <v>6.4807680323132003E-3</v>
      </c>
      <c r="G360" s="87">
        <f>+IF(ISNUMBER(DATA!X117),DATA!X117,"n/a")</f>
        <v>2.3782547134944001</v>
      </c>
      <c r="H360" s="77">
        <f>+IF(ISNUMBER(DATA!Y117),DATA!Y117,"n/a")</f>
        <v>1.5505774338888501E-2</v>
      </c>
      <c r="I360" s="87">
        <f>+IF(ISNUMBER(DATA!AH117),DATA!AH117,"n/a")</f>
        <v>2.3597597830988399</v>
      </c>
      <c r="J360" s="77">
        <f>+IF(ISNUMBER(DATA!AI117),DATA!AI117,"n/a")</f>
        <v>1.9272703709038799E-2</v>
      </c>
      <c r="K360" s="87">
        <f>+IF(ISNUMBER(DATA!AR117),DATA!AR117,"n/a")</f>
        <v>2.3490758427165099</v>
      </c>
      <c r="L360" s="77">
        <f>+IF(ISNUMBER(DATA!AS117),DATA!AS117,"n/a")</f>
        <v>1.6960563399665299E-2</v>
      </c>
      <c r="R360" s="66"/>
      <c r="S360" s="66"/>
      <c r="T360" s="66"/>
      <c r="U360" s="66"/>
      <c r="V360" s="66"/>
      <c r="W360" s="66"/>
      <c r="X360" s="66"/>
      <c r="Y360" s="66"/>
    </row>
    <row r="361" spans="1:25" x14ac:dyDescent="0.2">
      <c r="A361" s="75" t="s">
        <v>19</v>
      </c>
      <c r="B361" s="75" t="s">
        <v>21</v>
      </c>
      <c r="C361" s="66" t="s">
        <v>26</v>
      </c>
      <c r="D361" s="66" t="s">
        <v>344</v>
      </c>
      <c r="E361" s="87">
        <f>+IF(ISNUMBER(DATA!N118),DATA!N118,"n/a")</f>
        <v>2.17363165620577</v>
      </c>
      <c r="F361" s="77">
        <f>+IF(ISNUMBER(DATA!O118),DATA!O118,"n/a")</f>
        <v>-2.7092648313174102E-2</v>
      </c>
      <c r="G361" s="87">
        <f>+IF(ISNUMBER(DATA!X118),DATA!X118,"n/a")</f>
        <v>2.2441907120091802</v>
      </c>
      <c r="H361" s="77">
        <f>+IF(ISNUMBER(DATA!Y118),DATA!Y118,"n/a")</f>
        <v>8.7441814741090404E-3</v>
      </c>
      <c r="I361" s="87">
        <f>+IF(ISNUMBER(DATA!AH118),DATA!AH118,"n/a")</f>
        <v>2.20906791387698</v>
      </c>
      <c r="J361" s="77">
        <f>+IF(ISNUMBER(DATA!AI118),DATA!AI118,"n/a")</f>
        <v>1.35361271723312E-2</v>
      </c>
      <c r="K361" s="87">
        <f>+IF(ISNUMBER(DATA!AR118),DATA!AR118,"n/a")</f>
        <v>2.2171771155489401</v>
      </c>
      <c r="L361" s="77">
        <f>+IF(ISNUMBER(DATA!AS118),DATA!AS118,"n/a")</f>
        <v>3.9002016263009302E-2</v>
      </c>
      <c r="R361" s="66"/>
      <c r="S361" s="66"/>
      <c r="T361" s="66"/>
      <c r="U361" s="66"/>
      <c r="V361" s="66"/>
      <c r="W361" s="66"/>
      <c r="X361" s="66"/>
      <c r="Y361" s="66"/>
    </row>
    <row r="362" spans="1:25" x14ac:dyDescent="0.2">
      <c r="A362" s="75" t="s">
        <v>19</v>
      </c>
      <c r="B362" s="75" t="s">
        <v>21</v>
      </c>
      <c r="C362" s="66" t="s">
        <v>26</v>
      </c>
      <c r="D362" s="66" t="s">
        <v>345</v>
      </c>
      <c r="E362" s="87">
        <f>+IF(ISNUMBER(DATA!N119),DATA!N119,"n/a")</f>
        <v>2.4489545897480398</v>
      </c>
      <c r="F362" s="77">
        <f>+IF(ISNUMBER(DATA!O119),DATA!O119,"n/a")</f>
        <v>5.4912739139132097E-2</v>
      </c>
      <c r="G362" s="87">
        <f>+IF(ISNUMBER(DATA!X119),DATA!X119,"n/a")</f>
        <v>2.4668313072979</v>
      </c>
      <c r="H362" s="77">
        <f>+IF(ISNUMBER(DATA!Y119),DATA!Y119,"n/a")</f>
        <v>4.4055497985950001E-2</v>
      </c>
      <c r="I362" s="87">
        <f>+IF(ISNUMBER(DATA!AH119),DATA!AH119,"n/a")</f>
        <v>2.4611669971655901</v>
      </c>
      <c r="J362" s="77">
        <f>+IF(ISNUMBER(DATA!AI119),DATA!AI119,"n/a")</f>
        <v>4.3899789042437597E-2</v>
      </c>
      <c r="K362" s="87">
        <f>+IF(ISNUMBER(DATA!AR119),DATA!AR119,"n/a")</f>
        <v>2.4130262209393498</v>
      </c>
      <c r="L362" s="77">
        <f>+IF(ISNUMBER(DATA!AS119),DATA!AS119,"n/a")</f>
        <v>3.45158467812655E-2</v>
      </c>
      <c r="R362" s="66"/>
      <c r="S362" s="66"/>
      <c r="T362" s="66"/>
      <c r="U362" s="66"/>
      <c r="V362" s="66"/>
      <c r="W362" s="66"/>
      <c r="X362" s="66"/>
      <c r="Y362" s="66"/>
    </row>
    <row r="363" spans="1:25" x14ac:dyDescent="0.2">
      <c r="A363" s="75"/>
      <c r="B363" s="75"/>
      <c r="E363" s="90"/>
      <c r="F363" s="77"/>
      <c r="G363" s="91"/>
      <c r="H363" s="77"/>
      <c r="I363" s="91"/>
      <c r="J363" s="82"/>
      <c r="K363" s="91"/>
      <c r="L363" s="77"/>
      <c r="R363" s="66"/>
      <c r="S363" s="66"/>
      <c r="T363" s="66"/>
      <c r="U363" s="66"/>
      <c r="V363" s="66"/>
      <c r="W363" s="66"/>
      <c r="X363" s="66"/>
      <c r="Y363" s="66"/>
    </row>
    <row r="364" spans="1:25" x14ac:dyDescent="0.2">
      <c r="A364" s="75" t="s">
        <v>19</v>
      </c>
      <c r="B364" s="66" t="s">
        <v>12</v>
      </c>
      <c r="C364" s="66" t="s">
        <v>0</v>
      </c>
      <c r="D364" s="66" t="s">
        <v>271</v>
      </c>
      <c r="E364" s="76">
        <f t="array" ref="E364">IFERROR(INDEX(DATA!$F$133:$F$368,MATCH(1,(DATA!$D$133:$D$368=B364)*(DATA!$E$133:$E$368=D364),0)),"n/a")</f>
        <v>433580.71</v>
      </c>
      <c r="F364" s="77">
        <f t="array" ref="F364">IFERROR(INDEX(DATA!$G$133:$G$368,MATCH(1,(DATA!$D$133:$D$368=B364)*(DATA!$E$133:$E$368=D364),0)),"n/a")</f>
        <v>0.16973451915230101</v>
      </c>
      <c r="G364" s="76">
        <f t="array" ref="G364">IFERROR(INDEX(DATA!$P$133:$P$368,MATCH(1,(DATA!$D$133:$D$368=B364)*(DATA!$E$133:$E$368=D364),0)),"n/a")</f>
        <v>1336828.06</v>
      </c>
      <c r="H364" s="77">
        <f t="array" ref="H364">IFERROR(INDEX(DATA!$Q$133:$Q$368,MATCH(1,(DATA!$D$133:$D$368=B364)*(DATA!$E$133:$E$368=D364),0)),"n/a")</f>
        <v>7.7732145407426206E-2</v>
      </c>
      <c r="I364" s="76">
        <f t="array" ref="I364">IFERROR(INDEX(DATA!$Z$133:$Z$368,MATCH(1,(DATA!$D$133:$D$368=B364)*(DATA!$E$133:$E$368=D364),0)),"n/a")</f>
        <v>2398659.39</v>
      </c>
      <c r="J364" s="77">
        <f t="array" ref="J364">IFERROR(INDEX(DATA!$AA$133:$AA$368,MATCH(1,(DATA!$D$133:$D$368=B364)*(DATA!$E$133:$E$368=D364),0)),"n/a")</f>
        <v>2.82607948441762E-2</v>
      </c>
      <c r="K364" s="76">
        <f t="array" ref="K364">IFERROR(INDEX(DATA!$AJ$133:$AJ$368,MATCH(1,(DATA!$D$133:$D$368=B364)*(DATA!$E$133:$E$368=D364),0)),"n/a")</f>
        <v>4551776.8899999997</v>
      </c>
      <c r="L364" s="77">
        <f t="array" ref="L364">IFERROR(INDEX(DATA!$AK$133:$AK$368,MATCH(1,(DATA!$D$133:$D$368=B364)*(DATA!$E$133:$E$368=D364),0)),"n/a")</f>
        <v>2.7215518029855199E-2</v>
      </c>
      <c r="R364" s="66"/>
      <c r="S364" s="66"/>
      <c r="T364" s="66"/>
      <c r="U364" s="66"/>
      <c r="V364" s="66"/>
      <c r="W364" s="66"/>
      <c r="X364" s="66"/>
      <c r="Y364" s="66"/>
    </row>
    <row r="365" spans="1:25" x14ac:dyDescent="0.2">
      <c r="A365" s="75" t="s">
        <v>19</v>
      </c>
      <c r="B365" s="66" t="s">
        <v>12</v>
      </c>
      <c r="C365" s="66" t="s">
        <v>0</v>
      </c>
      <c r="D365" s="66" t="s">
        <v>272</v>
      </c>
      <c r="E365" s="76">
        <f t="array" ref="E365">IFERROR(INDEX(DATA!$F$133:$F$368,MATCH(1,(DATA!$D$133:$D$368=B365)*(DATA!$E$133:$E$368=D365),0)),"n/a")</f>
        <v>817336.34</v>
      </c>
      <c r="F365" s="77">
        <f t="array" ref="F365">IFERROR(INDEX(DATA!$G$133:$G$368,MATCH(1,(DATA!$D$133:$D$368=B365)*(DATA!$E$133:$E$368=D365),0)),"n/a")</f>
        <v>1.29216560568677E-2</v>
      </c>
      <c r="G365" s="76">
        <f t="array" ref="G365">IFERROR(INDEX(DATA!$P$133:$P$368,MATCH(1,(DATA!$D$133:$D$368=B365)*(DATA!$E$133:$E$368=D365),0)),"n/a")</f>
        <v>2635701.4900000002</v>
      </c>
      <c r="H365" s="77">
        <f t="array" ref="H365">IFERROR(INDEX(DATA!$Q$133:$Q$368,MATCH(1,(DATA!$D$133:$D$368=B365)*(DATA!$E$133:$E$368=D365),0)),"n/a")</f>
        <v>-1.31268987828181E-2</v>
      </c>
      <c r="I365" s="76">
        <f t="array" ref="I365">IFERROR(INDEX(DATA!$Z$133:$Z$368,MATCH(1,(DATA!$D$133:$D$368=B365)*(DATA!$E$133:$E$368=D365),0)),"n/a")</f>
        <v>5034940.12</v>
      </c>
      <c r="J365" s="77">
        <f t="array" ref="J365">IFERROR(INDEX(DATA!$AA$133:$AA$368,MATCH(1,(DATA!$D$133:$D$368=B365)*(DATA!$E$133:$E$368=D365),0)),"n/a")</f>
        <v>-2.1191217223772901E-2</v>
      </c>
      <c r="K365" s="76">
        <f t="array" ref="K365">IFERROR(INDEX(DATA!$AJ$133:$AJ$368,MATCH(1,(DATA!$D$133:$D$368=B365)*(DATA!$E$133:$E$368=D365),0)),"n/a")</f>
        <v>9992168.3699999992</v>
      </c>
      <c r="L365" s="77">
        <f t="array" ref="L365">IFERROR(INDEX(DATA!$AK$133:$AK$368,MATCH(1,(DATA!$D$133:$D$368=B365)*(DATA!$E$133:$E$368=D365),0)),"n/a")</f>
        <v>4.5975751319326198E-3</v>
      </c>
      <c r="R365" s="66"/>
      <c r="S365" s="66"/>
      <c r="T365" s="66"/>
      <c r="U365" s="66"/>
      <c r="V365" s="66"/>
      <c r="W365" s="66"/>
      <c r="X365" s="66"/>
      <c r="Y365" s="66"/>
    </row>
    <row r="366" spans="1:25" x14ac:dyDescent="0.2">
      <c r="A366" s="75" t="s">
        <v>19</v>
      </c>
      <c r="B366" s="66" t="s">
        <v>12</v>
      </c>
      <c r="C366" s="66" t="s">
        <v>0</v>
      </c>
      <c r="D366" s="66" t="s">
        <v>273</v>
      </c>
      <c r="E366" s="76">
        <f t="array" ref="E366">IFERROR(INDEX(DATA!$F$133:$F$368,MATCH(1,(DATA!$D$133:$D$368=B366)*(DATA!$E$133:$E$368=D366),0)),"n/a")</f>
        <v>1402307.14</v>
      </c>
      <c r="F366" s="77">
        <f t="array" ref="F366">IFERROR(INDEX(DATA!$G$133:$G$368,MATCH(1,(DATA!$D$133:$D$368=B366)*(DATA!$E$133:$E$368=D366),0)),"n/a")</f>
        <v>6.6049821564286601E-4</v>
      </c>
      <c r="G366" s="76">
        <f t="array" ref="G366">IFERROR(INDEX(DATA!$P$133:$P$368,MATCH(1,(DATA!$D$133:$D$368=B366)*(DATA!$E$133:$E$368=D366),0)),"n/a")</f>
        <v>4716610</v>
      </c>
      <c r="H366" s="77">
        <f t="array" ref="H366">IFERROR(INDEX(DATA!$Q$133:$Q$368,MATCH(1,(DATA!$D$133:$D$368=B366)*(DATA!$E$133:$E$368=D366),0)),"n/a")</f>
        <v>3.6444894752810597E-2</v>
      </c>
      <c r="I366" s="76">
        <f t="array" ref="I366">IFERROR(INDEX(DATA!$Z$133:$Z$368,MATCH(1,(DATA!$D$133:$D$368=B366)*(DATA!$E$133:$E$368=D366),0)),"n/a")</f>
        <v>8892104.9700000007</v>
      </c>
      <c r="J366" s="77">
        <f t="array" ref="J366">IFERROR(INDEX(DATA!$AA$133:$AA$368,MATCH(1,(DATA!$D$133:$D$368=B366)*(DATA!$E$133:$E$368=D366),0)),"n/a")</f>
        <v>-4.5635999790802897E-3</v>
      </c>
      <c r="K366" s="76">
        <f t="array" ref="K366">IFERROR(INDEX(DATA!$AJ$133:$AJ$368,MATCH(1,(DATA!$D$133:$D$368=B366)*(DATA!$E$133:$E$368=D366),0)),"n/a")</f>
        <v>16927324.690000001</v>
      </c>
      <c r="L366" s="77">
        <f t="array" ref="L366">IFERROR(INDEX(DATA!$AK$133:$AK$368,MATCH(1,(DATA!$D$133:$D$368=B366)*(DATA!$E$133:$E$368=D366),0)),"n/a")</f>
        <v>-1.1786727273084699E-2</v>
      </c>
      <c r="R366" s="66"/>
      <c r="S366" s="66"/>
      <c r="T366" s="66"/>
      <c r="U366" s="66"/>
      <c r="V366" s="66"/>
      <c r="W366" s="66"/>
      <c r="X366" s="66"/>
      <c r="Y366" s="66"/>
    </row>
    <row r="367" spans="1:25" x14ac:dyDescent="0.2">
      <c r="A367" s="75" t="s">
        <v>19</v>
      </c>
      <c r="B367" s="66" t="s">
        <v>12</v>
      </c>
      <c r="C367" s="66" t="s">
        <v>0</v>
      </c>
      <c r="D367" s="66" t="s">
        <v>274</v>
      </c>
      <c r="E367" s="76">
        <f t="array" ref="E367">IFERROR(INDEX(DATA!$F$133:$F$368,MATCH(1,(DATA!$D$133:$D$368=B367)*(DATA!$E$133:$E$368=D367),0)),"n/a")</f>
        <v>513326.74</v>
      </c>
      <c r="F367" s="77">
        <f t="array" ref="F367">IFERROR(INDEX(DATA!$G$133:$G$368,MATCH(1,(DATA!$D$133:$D$368=B367)*(DATA!$E$133:$E$368=D367),0)),"n/a")</f>
        <v>1.43871655031003E-2</v>
      </c>
      <c r="G367" s="76">
        <f t="array" ref="G367">IFERROR(INDEX(DATA!$P$133:$P$368,MATCH(1,(DATA!$D$133:$D$368=B367)*(DATA!$E$133:$E$368=D367),0)),"n/a")</f>
        <v>1592356.73</v>
      </c>
      <c r="H367" s="77">
        <f t="array" ref="H367">IFERROR(INDEX(DATA!$Q$133:$Q$368,MATCH(1,(DATA!$D$133:$D$368=B367)*(DATA!$E$133:$E$368=D367),0)),"n/a")</f>
        <v>-1.8031345449409199E-3</v>
      </c>
      <c r="I367" s="76">
        <f t="array" ref="I367">IFERROR(INDEX(DATA!$Z$133:$Z$368,MATCH(1,(DATA!$D$133:$D$368=B367)*(DATA!$E$133:$E$368=D367),0)),"n/a")</f>
        <v>3002824.47</v>
      </c>
      <c r="J367" s="77">
        <f t="array" ref="J367">IFERROR(INDEX(DATA!$AA$133:$AA$368,MATCH(1,(DATA!$D$133:$D$368=B367)*(DATA!$E$133:$E$368=D367),0)),"n/a")</f>
        <v>-7.9748223762306607E-3</v>
      </c>
      <c r="K367" s="76">
        <f t="array" ref="K367">IFERROR(INDEX(DATA!$AJ$133:$AJ$368,MATCH(1,(DATA!$D$133:$D$368=B367)*(DATA!$E$133:$E$368=D367),0)),"n/a")</f>
        <v>6064049.04</v>
      </c>
      <c r="L367" s="77">
        <f t="array" ref="L367">IFERROR(INDEX(DATA!$AK$133:$AK$368,MATCH(1,(DATA!$D$133:$D$368=B367)*(DATA!$E$133:$E$368=D367),0)),"n/a")</f>
        <v>7.3955944039713296E-3</v>
      </c>
      <c r="R367" s="66"/>
      <c r="S367" s="66"/>
      <c r="T367" s="66"/>
      <c r="U367" s="66"/>
      <c r="V367" s="66"/>
      <c r="W367" s="66"/>
      <c r="X367" s="66"/>
      <c r="Y367" s="66"/>
    </row>
    <row r="368" spans="1:25" x14ac:dyDescent="0.2">
      <c r="A368" s="75" t="s">
        <v>19</v>
      </c>
      <c r="B368" s="66" t="s">
        <v>12</v>
      </c>
      <c r="C368" s="66" t="s">
        <v>0</v>
      </c>
      <c r="D368" s="66" t="s">
        <v>275</v>
      </c>
      <c r="E368" s="76">
        <f t="array" ref="E368">IFERROR(INDEX(DATA!$F$133:$F$368,MATCH(1,(DATA!$D$133:$D$368=B368)*(DATA!$E$133:$E$368=D368),0)),"n/a")</f>
        <v>1344671.37</v>
      </c>
      <c r="F368" s="77">
        <f t="array" ref="F368">IFERROR(INDEX(DATA!$G$133:$G$368,MATCH(1,(DATA!$D$133:$D$368=B368)*(DATA!$E$133:$E$368=D368),0)),"n/a")</f>
        <v>-1.54723134369452E-2</v>
      </c>
      <c r="G368" s="76">
        <f t="array" ref="G368">IFERROR(INDEX(DATA!$P$133:$P$368,MATCH(1,(DATA!$D$133:$D$368=B368)*(DATA!$E$133:$E$368=D368),0)),"n/a")</f>
        <v>4795778.1900000004</v>
      </c>
      <c r="H368" s="77">
        <f t="array" ref="H368">IFERROR(INDEX(DATA!$Q$133:$Q$368,MATCH(1,(DATA!$D$133:$D$368=B368)*(DATA!$E$133:$E$368=D368),0)),"n/a")</f>
        <v>4.76952487217287E-2</v>
      </c>
      <c r="I368" s="76">
        <f t="array" ref="I368">IFERROR(INDEX(DATA!$Z$133:$Z$368,MATCH(1,(DATA!$D$133:$D$368=B368)*(DATA!$E$133:$E$368=D368),0)),"n/a")</f>
        <v>8945443.0299999993</v>
      </c>
      <c r="J368" s="77">
        <f t="array" ref="J368">IFERROR(INDEX(DATA!$AA$133:$AA$368,MATCH(1,(DATA!$D$133:$D$368=B368)*(DATA!$E$133:$E$368=D368),0)),"n/a")</f>
        <v>1.61406106562441E-2</v>
      </c>
      <c r="K368" s="76">
        <f t="array" ref="K368">IFERROR(INDEX(DATA!$AJ$133:$AJ$368,MATCH(1,(DATA!$D$133:$D$368=B368)*(DATA!$E$133:$E$368=D368),0)),"n/a")</f>
        <v>16853316.949999999</v>
      </c>
      <c r="L368" s="77">
        <f t="array" ref="L368">IFERROR(INDEX(DATA!$AK$133:$AK$368,MATCH(1,(DATA!$D$133:$D$368=B368)*(DATA!$E$133:$E$368=D368),0)),"n/a")</f>
        <v>1.88371404182807E-2</v>
      </c>
      <c r="R368" s="66"/>
      <c r="S368" s="66"/>
      <c r="T368" s="66"/>
      <c r="U368" s="66"/>
      <c r="V368" s="66"/>
      <c r="W368" s="66"/>
      <c r="X368" s="66"/>
      <c r="Y368" s="66"/>
    </row>
    <row r="369" spans="1:25" x14ac:dyDescent="0.2">
      <c r="A369" s="75" t="s">
        <v>19</v>
      </c>
      <c r="B369" s="66" t="s">
        <v>12</v>
      </c>
      <c r="C369" s="66" t="s">
        <v>0</v>
      </c>
      <c r="D369" s="66" t="s">
        <v>276</v>
      </c>
      <c r="E369" s="76">
        <f t="array" ref="E369">IFERROR(INDEX(DATA!$F$133:$F$368,MATCH(1,(DATA!$D$133:$D$368=B369)*(DATA!$E$133:$E$368=D369),0)),"n/a")</f>
        <v>558717.1</v>
      </c>
      <c r="F369" s="77">
        <f t="array" ref="F369">IFERROR(INDEX(DATA!$G$133:$G$368,MATCH(1,(DATA!$D$133:$D$368=B369)*(DATA!$E$133:$E$368=D369),0)),"n/a")</f>
        <v>-3.4367270717376398E-3</v>
      </c>
      <c r="G369" s="76">
        <f t="array" ref="G369">IFERROR(INDEX(DATA!$P$133:$P$368,MATCH(1,(DATA!$D$133:$D$368=B369)*(DATA!$E$133:$E$368=D369),0)),"n/a")</f>
        <v>1925038.64</v>
      </c>
      <c r="H369" s="77">
        <f t="array" ref="H369">IFERROR(INDEX(DATA!$Q$133:$Q$368,MATCH(1,(DATA!$D$133:$D$368=B369)*(DATA!$E$133:$E$368=D369),0)),"n/a")</f>
        <v>-4.9137561331491697E-3</v>
      </c>
      <c r="I369" s="76">
        <f t="array" ref="I369">IFERROR(INDEX(DATA!$Z$133:$Z$368,MATCH(1,(DATA!$D$133:$D$368=B369)*(DATA!$E$133:$E$368=D369),0)),"n/a")</f>
        <v>3507388.59</v>
      </c>
      <c r="J369" s="77">
        <f t="array" ref="J369">IFERROR(INDEX(DATA!$AA$133:$AA$368,MATCH(1,(DATA!$D$133:$D$368=B369)*(DATA!$E$133:$E$368=D369),0)),"n/a")</f>
        <v>-2.5162777903339501E-2</v>
      </c>
      <c r="K369" s="76">
        <f t="array" ref="K369">IFERROR(INDEX(DATA!$AJ$133:$AJ$368,MATCH(1,(DATA!$D$133:$D$368=B369)*(DATA!$E$133:$E$368=D369),0)),"n/a")</f>
        <v>6811276.9299999997</v>
      </c>
      <c r="L369" s="77">
        <f t="array" ref="L369">IFERROR(INDEX(DATA!$AK$133:$AK$368,MATCH(1,(DATA!$D$133:$D$368=B369)*(DATA!$E$133:$E$368=D369),0)),"n/a")</f>
        <v>8.8883573367892603E-4</v>
      </c>
      <c r="R369" s="66"/>
      <c r="S369" s="66"/>
      <c r="T369" s="66"/>
      <c r="U369" s="66"/>
      <c r="V369" s="66"/>
      <c r="W369" s="66"/>
      <c r="X369" s="66"/>
      <c r="Y369" s="66"/>
    </row>
    <row r="370" spans="1:25" x14ac:dyDescent="0.2">
      <c r="A370" s="75" t="s">
        <v>19</v>
      </c>
      <c r="B370" s="66" t="s">
        <v>12</v>
      </c>
      <c r="C370" s="66" t="s">
        <v>0</v>
      </c>
      <c r="D370" s="66" t="s">
        <v>277</v>
      </c>
      <c r="E370" s="76">
        <f t="array" ref="E370">IFERROR(INDEX(DATA!$F$133:$F$368,MATCH(1,(DATA!$D$133:$D$368=B370)*(DATA!$E$133:$E$368=D370),0)),"n/a")</f>
        <v>403832.78</v>
      </c>
      <c r="F370" s="77">
        <f t="array" ref="F370">IFERROR(INDEX(DATA!$G$133:$G$368,MATCH(1,(DATA!$D$133:$D$368=B370)*(DATA!$E$133:$E$368=D370),0)),"n/a")</f>
        <v>5.2017248660512903E-2</v>
      </c>
      <c r="G370" s="76">
        <f t="array" ref="G370">IFERROR(INDEX(DATA!$P$133:$P$368,MATCH(1,(DATA!$D$133:$D$368=B370)*(DATA!$E$133:$E$368=D370),0)),"n/a")</f>
        <v>1307282.77</v>
      </c>
      <c r="H370" s="77">
        <f t="array" ref="H370">IFERROR(INDEX(DATA!$Q$133:$Q$368,MATCH(1,(DATA!$D$133:$D$368=B370)*(DATA!$E$133:$E$368=D370),0)),"n/a")</f>
        <v>5.1903356221833397E-2</v>
      </c>
      <c r="I370" s="76">
        <f t="array" ref="I370">IFERROR(INDEX(DATA!$Z$133:$Z$368,MATCH(1,(DATA!$D$133:$D$368=B370)*(DATA!$E$133:$E$368=D370),0)),"n/a")</f>
        <v>2383000.21</v>
      </c>
      <c r="J370" s="77">
        <f t="array" ref="J370">IFERROR(INDEX(DATA!$AA$133:$AA$368,MATCH(1,(DATA!$D$133:$D$368=B370)*(DATA!$E$133:$E$368=D370),0)),"n/a")</f>
        <v>-1.09023537861346E-2</v>
      </c>
      <c r="K370" s="76">
        <f t="array" ref="K370">IFERROR(INDEX(DATA!$AJ$133:$AJ$368,MATCH(1,(DATA!$D$133:$D$368=B370)*(DATA!$E$133:$E$368=D370),0)),"n/a")</f>
        <v>4680963.99</v>
      </c>
      <c r="L370" s="77">
        <f t="array" ref="L370">IFERROR(INDEX(DATA!$AK$133:$AK$368,MATCH(1,(DATA!$D$133:$D$368=B370)*(DATA!$E$133:$E$368=D370),0)),"n/a")</f>
        <v>-2.4323085166746802E-2</v>
      </c>
      <c r="R370" s="66"/>
      <c r="S370" s="66"/>
      <c r="T370" s="66"/>
      <c r="U370" s="66"/>
      <c r="V370" s="66"/>
      <c r="W370" s="66"/>
      <c r="X370" s="66"/>
      <c r="Y370" s="66"/>
    </row>
    <row r="371" spans="1:25" x14ac:dyDescent="0.2">
      <c r="A371" s="75" t="s">
        <v>19</v>
      </c>
      <c r="B371" s="66" t="s">
        <v>12</v>
      </c>
      <c r="C371" s="66" t="s">
        <v>0</v>
      </c>
      <c r="D371" s="66" t="s">
        <v>278</v>
      </c>
      <c r="E371" s="76">
        <f t="array" ref="E371">IFERROR(INDEX(DATA!$F$133:$F$368,MATCH(1,(DATA!$D$133:$D$368=B371)*(DATA!$E$133:$E$368=D371),0)),"n/a")</f>
        <v>1424828.71</v>
      </c>
      <c r="F371" s="77">
        <f t="array" ref="F371">IFERROR(INDEX(DATA!$G$133:$G$368,MATCH(1,(DATA!$D$133:$D$368=B371)*(DATA!$E$133:$E$368=D371),0)),"n/a")</f>
        <v>0.13343621239342501</v>
      </c>
      <c r="G371" s="76">
        <f t="array" ref="G371">IFERROR(INDEX(DATA!$P$133:$P$368,MATCH(1,(DATA!$D$133:$D$368=B371)*(DATA!$E$133:$E$368=D371),0)),"n/a")</f>
        <v>4767447.0199999996</v>
      </c>
      <c r="H371" s="77">
        <f t="array" ref="H371">IFERROR(INDEX(DATA!$Q$133:$Q$368,MATCH(1,(DATA!$D$133:$D$368=B371)*(DATA!$E$133:$E$368=D371),0)),"n/a")</f>
        <v>0.121729137658489</v>
      </c>
      <c r="I371" s="76">
        <f t="array" ref="I371">IFERROR(INDEX(DATA!$Z$133:$Z$368,MATCH(1,(DATA!$D$133:$D$368=B371)*(DATA!$E$133:$E$368=D371),0)),"n/a")</f>
        <v>8841175.6199999992</v>
      </c>
      <c r="J371" s="77">
        <f t="array" ref="J371">IFERROR(INDEX(DATA!$AA$133:$AA$368,MATCH(1,(DATA!$D$133:$D$368=B371)*(DATA!$E$133:$E$368=D371),0)),"n/a")</f>
        <v>6.7485877283000595E-2</v>
      </c>
      <c r="K371" s="76">
        <f t="array" ref="K371">IFERROR(INDEX(DATA!$AJ$133:$AJ$368,MATCH(1,(DATA!$D$133:$D$368=B371)*(DATA!$E$133:$E$368=D371),0)),"n/a")</f>
        <v>16653868.07</v>
      </c>
      <c r="L371" s="77">
        <f t="array" ref="L371">IFERROR(INDEX(DATA!$AK$133:$AK$368,MATCH(1,(DATA!$D$133:$D$368=B371)*(DATA!$E$133:$E$368=D371),0)),"n/a")</f>
        <v>4.7174722194131997E-2</v>
      </c>
      <c r="R371" s="66"/>
      <c r="S371" s="66"/>
      <c r="T371" s="66"/>
      <c r="U371" s="66"/>
      <c r="V371" s="66"/>
      <c r="W371" s="66"/>
      <c r="X371" s="66"/>
      <c r="Y371" s="66"/>
    </row>
    <row r="372" spans="1:25" x14ac:dyDescent="0.2">
      <c r="A372" s="75" t="s">
        <v>19</v>
      </c>
      <c r="B372" s="66" t="s">
        <v>12</v>
      </c>
      <c r="C372" s="66" t="s">
        <v>0</v>
      </c>
      <c r="D372" s="66" t="s">
        <v>279</v>
      </c>
      <c r="E372" s="76">
        <f t="array" ref="E372">IFERROR(INDEX(DATA!$F$133:$F$368,MATCH(1,(DATA!$D$133:$D$368=B372)*(DATA!$E$133:$E$368=D372),0)),"n/a")</f>
        <v>520030.51</v>
      </c>
      <c r="F372" s="77">
        <f t="array" ref="F372">IFERROR(INDEX(DATA!$G$133:$G$368,MATCH(1,(DATA!$D$133:$D$368=B372)*(DATA!$E$133:$E$368=D372),0)),"n/a")</f>
        <v>9.3677901017062901E-2</v>
      </c>
      <c r="G372" s="76">
        <f t="array" ref="G372">IFERROR(INDEX(DATA!$P$133:$P$368,MATCH(1,(DATA!$D$133:$D$368=B372)*(DATA!$E$133:$E$368=D372),0)),"n/a")</f>
        <v>1733489.5</v>
      </c>
      <c r="H372" s="77">
        <f t="array" ref="H372">IFERROR(INDEX(DATA!$Q$133:$Q$368,MATCH(1,(DATA!$D$133:$D$368=B372)*(DATA!$E$133:$E$368=D372),0)),"n/a")</f>
        <v>2.9603259773956399E-2</v>
      </c>
      <c r="I372" s="76">
        <f t="array" ref="I372">IFERROR(INDEX(DATA!$Z$133:$Z$368,MATCH(1,(DATA!$D$133:$D$368=B372)*(DATA!$E$133:$E$368=D372),0)),"n/a")</f>
        <v>3307448.64</v>
      </c>
      <c r="J372" s="77">
        <f t="array" ref="J372">IFERROR(INDEX(DATA!$AA$133:$AA$368,MATCH(1,(DATA!$D$133:$D$368=B372)*(DATA!$E$133:$E$368=D372),0)),"n/a")</f>
        <v>2.9459534856858798E-3</v>
      </c>
      <c r="K372" s="76">
        <f t="array" ref="K372">IFERROR(INDEX(DATA!$AJ$133:$AJ$368,MATCH(1,(DATA!$D$133:$D$368=B372)*(DATA!$E$133:$E$368=D372),0)),"n/a")</f>
        <v>6582784.9100000001</v>
      </c>
      <c r="L372" s="77">
        <f t="array" ref="L372">IFERROR(INDEX(DATA!$AK$133:$AK$368,MATCH(1,(DATA!$D$133:$D$368=B372)*(DATA!$E$133:$E$368=D372),0)),"n/a")</f>
        <v>2.1176550752387401E-3</v>
      </c>
      <c r="R372" s="66"/>
      <c r="S372" s="66"/>
      <c r="T372" s="66"/>
      <c r="U372" s="66"/>
      <c r="V372" s="66"/>
      <c r="W372" s="66"/>
      <c r="X372" s="66"/>
      <c r="Y372" s="66"/>
    </row>
    <row r="373" spans="1:25" x14ac:dyDescent="0.2">
      <c r="A373" s="75" t="s">
        <v>19</v>
      </c>
      <c r="B373" s="66" t="s">
        <v>12</v>
      </c>
      <c r="C373" s="66" t="s">
        <v>0</v>
      </c>
      <c r="D373" s="66" t="s">
        <v>280</v>
      </c>
      <c r="E373" s="76">
        <f t="array" ref="E373">IFERROR(INDEX(DATA!$F$133:$F$368,MATCH(1,(DATA!$D$133:$D$368=B373)*(DATA!$E$133:$E$368=D373),0)),"n/a")</f>
        <v>415763.88</v>
      </c>
      <c r="F373" s="77">
        <f t="array" ref="F373">IFERROR(INDEX(DATA!$G$133:$G$368,MATCH(1,(DATA!$D$133:$D$368=B373)*(DATA!$E$133:$E$368=D373),0)),"n/a")</f>
        <v>2.32926804447788E-4</v>
      </c>
      <c r="G373" s="76">
        <f t="array" ref="G373">IFERROR(INDEX(DATA!$P$133:$P$368,MATCH(1,(DATA!$D$133:$D$368=B373)*(DATA!$E$133:$E$368=D373),0)),"n/a")</f>
        <v>1409730.85</v>
      </c>
      <c r="H373" s="77">
        <f t="array" ref="H373">IFERROR(INDEX(DATA!$Q$133:$Q$368,MATCH(1,(DATA!$D$133:$D$368=B373)*(DATA!$E$133:$E$368=D373),0)),"n/a")</f>
        <v>-1.6380050095350901E-2</v>
      </c>
      <c r="I373" s="76">
        <f t="array" ref="I373">IFERROR(INDEX(DATA!$Z$133:$Z$368,MATCH(1,(DATA!$D$133:$D$368=B373)*(DATA!$E$133:$E$368=D373),0)),"n/a")</f>
        <v>2712219.38</v>
      </c>
      <c r="J373" s="77">
        <f t="array" ref="J373">IFERROR(INDEX(DATA!$AA$133:$AA$368,MATCH(1,(DATA!$D$133:$D$368=B373)*(DATA!$E$133:$E$368=D373),0)),"n/a")</f>
        <v>-3.3505944997081601E-2</v>
      </c>
      <c r="K373" s="76">
        <f t="array" ref="K373">IFERROR(INDEX(DATA!$AJ$133:$AJ$368,MATCH(1,(DATA!$D$133:$D$368=B373)*(DATA!$E$133:$E$368=D373),0)),"n/a")</f>
        <v>5276557.92</v>
      </c>
      <c r="L373" s="77">
        <f t="array" ref="L373">IFERROR(INDEX(DATA!$AK$133:$AK$368,MATCH(1,(DATA!$D$133:$D$368=B373)*(DATA!$E$133:$E$368=D373),0)),"n/a")</f>
        <v>-3.0990742883375499E-2</v>
      </c>
      <c r="R373" s="66"/>
      <c r="S373" s="66"/>
      <c r="T373" s="66"/>
      <c r="U373" s="66"/>
      <c r="V373" s="66"/>
      <c r="W373" s="66"/>
      <c r="X373" s="66"/>
      <c r="Y373" s="66"/>
    </row>
    <row r="374" spans="1:25" x14ac:dyDescent="0.2">
      <c r="A374" s="75" t="s">
        <v>19</v>
      </c>
      <c r="B374" s="66" t="s">
        <v>12</v>
      </c>
      <c r="C374" s="66" t="s">
        <v>0</v>
      </c>
      <c r="D374" s="66" t="s">
        <v>281</v>
      </c>
      <c r="E374" s="76">
        <f t="array" ref="E374">IFERROR(INDEX(DATA!$F$133:$F$368,MATCH(1,(DATA!$D$133:$D$368=B374)*(DATA!$E$133:$E$368=D374),0)),"n/a")</f>
        <v>388072.94</v>
      </c>
      <c r="F374" s="77">
        <f t="array" ref="F374">IFERROR(INDEX(DATA!$G$133:$G$368,MATCH(1,(DATA!$D$133:$D$368=B374)*(DATA!$E$133:$E$368=D374),0)),"n/a")</f>
        <v>-5.7718075958755E-2</v>
      </c>
      <c r="G374" s="76">
        <f t="array" ref="G374">IFERROR(INDEX(DATA!$P$133:$P$368,MATCH(1,(DATA!$D$133:$D$368=B374)*(DATA!$E$133:$E$368=D374),0)),"n/a")</f>
        <v>1288787.79</v>
      </c>
      <c r="H374" s="77">
        <f t="array" ref="H374">IFERROR(INDEX(DATA!$Q$133:$Q$368,MATCH(1,(DATA!$D$133:$D$368=B374)*(DATA!$E$133:$E$368=D374),0)),"n/a")</f>
        <v>-2.60492723832196E-2</v>
      </c>
      <c r="I374" s="76">
        <f t="array" ref="I374">IFERROR(INDEX(DATA!$Z$133:$Z$368,MATCH(1,(DATA!$D$133:$D$368=B374)*(DATA!$E$133:$E$368=D374),0)),"n/a")</f>
        <v>2457149.5</v>
      </c>
      <c r="J374" s="77">
        <f t="array" ref="J374">IFERROR(INDEX(DATA!$AA$133:$AA$368,MATCH(1,(DATA!$D$133:$D$368=B374)*(DATA!$E$133:$E$368=D374),0)),"n/a")</f>
        <v>-3.2560752068994198E-2</v>
      </c>
      <c r="K374" s="76">
        <f t="array" ref="K374">IFERROR(INDEX(DATA!$AJ$133:$AJ$368,MATCH(1,(DATA!$D$133:$D$368=B374)*(DATA!$E$133:$E$368=D374),0)),"n/a")</f>
        <v>4927829.41</v>
      </c>
      <c r="L374" s="77">
        <f t="array" ref="L374">IFERROR(INDEX(DATA!$AK$133:$AK$368,MATCH(1,(DATA!$D$133:$D$368=B374)*(DATA!$E$133:$E$368=D374),0)),"n/a")</f>
        <v>-3.05133450188587E-2</v>
      </c>
      <c r="R374" s="66"/>
      <c r="S374" s="66"/>
      <c r="T374" s="66"/>
      <c r="U374" s="66"/>
      <c r="V374" s="66"/>
      <c r="W374" s="66"/>
      <c r="X374" s="66"/>
      <c r="Y374" s="66"/>
    </row>
    <row r="375" spans="1:25" x14ac:dyDescent="0.2">
      <c r="A375" s="75" t="s">
        <v>19</v>
      </c>
      <c r="B375" s="66" t="s">
        <v>12</v>
      </c>
      <c r="C375" s="66" t="s">
        <v>0</v>
      </c>
      <c r="D375" s="66" t="s">
        <v>282</v>
      </c>
      <c r="E375" s="76">
        <f t="array" ref="E375">IFERROR(INDEX(DATA!$F$133:$F$368,MATCH(1,(DATA!$D$133:$D$368=B375)*(DATA!$E$133:$E$368=D375),0)),"n/a")</f>
        <v>974445.16</v>
      </c>
      <c r="F375" s="77">
        <f t="array" ref="F375">IFERROR(INDEX(DATA!$G$133:$G$368,MATCH(1,(DATA!$D$133:$D$368=B375)*(DATA!$E$133:$E$368=D375),0)),"n/a")</f>
        <v>-8.8468463295693996E-4</v>
      </c>
      <c r="G375" s="76">
        <f t="array" ref="G375">IFERROR(INDEX(DATA!$P$133:$P$368,MATCH(1,(DATA!$D$133:$D$368=B375)*(DATA!$E$133:$E$368=D375),0)),"n/a")</f>
        <v>3204267.26</v>
      </c>
      <c r="H375" s="77">
        <f t="array" ref="H375">IFERROR(INDEX(DATA!$Q$133:$Q$368,MATCH(1,(DATA!$D$133:$D$368=B375)*(DATA!$E$133:$E$368=D375),0)),"n/a")</f>
        <v>1.99575288694093E-2</v>
      </c>
      <c r="I375" s="76">
        <f t="array" ref="I375">IFERROR(INDEX(DATA!$Z$133:$Z$368,MATCH(1,(DATA!$D$133:$D$368=B375)*(DATA!$E$133:$E$368=D375),0)),"n/a")</f>
        <v>6142338.3899999997</v>
      </c>
      <c r="J375" s="77">
        <f t="array" ref="J375">IFERROR(INDEX(DATA!$AA$133:$AA$368,MATCH(1,(DATA!$D$133:$D$368=B375)*(DATA!$E$133:$E$368=D375),0)),"n/a")</f>
        <v>-2.25928347491248E-2</v>
      </c>
      <c r="K375" s="76">
        <f t="array" ref="K375">IFERROR(INDEX(DATA!$AJ$133:$AJ$368,MATCH(1,(DATA!$D$133:$D$368=B375)*(DATA!$E$133:$E$368=D375),0)),"n/a")</f>
        <v>11944693.199999999</v>
      </c>
      <c r="L375" s="77">
        <f t="array" ref="L375">IFERROR(INDEX(DATA!$AK$133:$AK$368,MATCH(1,(DATA!$D$133:$D$368=B375)*(DATA!$E$133:$E$368=D375),0)),"n/a")</f>
        <v>-4.5902103509369498E-2</v>
      </c>
      <c r="R375" s="66"/>
      <c r="S375" s="66"/>
      <c r="T375" s="66"/>
      <c r="U375" s="66"/>
      <c r="V375" s="66"/>
      <c r="W375" s="66"/>
      <c r="X375" s="66"/>
      <c r="Y375" s="66"/>
    </row>
    <row r="376" spans="1:25" x14ac:dyDescent="0.2">
      <c r="A376" s="75" t="s">
        <v>19</v>
      </c>
      <c r="B376" s="66" t="s">
        <v>12</v>
      </c>
      <c r="C376" s="66" t="s">
        <v>0</v>
      </c>
      <c r="D376" s="66" t="s">
        <v>283</v>
      </c>
      <c r="E376" s="76">
        <f t="array" ref="E376">IFERROR(INDEX(DATA!$F$133:$F$368,MATCH(1,(DATA!$D$133:$D$368=B376)*(DATA!$E$133:$E$368=D376),0)),"n/a")</f>
        <v>944007.41</v>
      </c>
      <c r="F376" s="77">
        <f t="array" ref="F376">IFERROR(INDEX(DATA!$G$133:$G$368,MATCH(1,(DATA!$D$133:$D$368=B376)*(DATA!$E$133:$E$368=D376),0)),"n/a")</f>
        <v>-2.6811493711395899E-2</v>
      </c>
      <c r="G376" s="76">
        <f t="array" ref="G376">IFERROR(INDEX(DATA!$P$133:$P$368,MATCH(1,(DATA!$D$133:$D$368=B376)*(DATA!$E$133:$E$368=D376),0)),"n/a")</f>
        <v>3150840.21</v>
      </c>
      <c r="H376" s="77">
        <f t="array" ref="H376">IFERROR(INDEX(DATA!$Q$133:$Q$368,MATCH(1,(DATA!$D$133:$D$368=B376)*(DATA!$E$133:$E$368=D376),0)),"n/a")</f>
        <v>-2.0436939210024302E-3</v>
      </c>
      <c r="I376" s="76">
        <f t="array" ref="I376">IFERROR(INDEX(DATA!$Z$133:$Z$368,MATCH(1,(DATA!$D$133:$D$368=B376)*(DATA!$E$133:$E$368=D376),0)),"n/a")</f>
        <v>5991631.3499999996</v>
      </c>
      <c r="J376" s="77">
        <f t="array" ref="J376">IFERROR(INDEX(DATA!$AA$133:$AA$368,MATCH(1,(DATA!$D$133:$D$368=B376)*(DATA!$E$133:$E$368=D376),0)),"n/a")</f>
        <v>-4.6239164535858301E-2</v>
      </c>
      <c r="K376" s="76">
        <f t="array" ref="K376">IFERROR(INDEX(DATA!$AJ$133:$AJ$368,MATCH(1,(DATA!$D$133:$D$368=B376)*(DATA!$E$133:$E$368=D376),0)),"n/a")</f>
        <v>11753668.1</v>
      </c>
      <c r="L376" s="77">
        <f t="array" ref="L376">IFERROR(INDEX(DATA!$AK$133:$AK$368,MATCH(1,(DATA!$D$133:$D$368=B376)*(DATA!$E$133:$E$368=D376),0)),"n/a")</f>
        <v>-3.3729608579751401E-2</v>
      </c>
      <c r="R376" s="66"/>
      <c r="S376" s="66"/>
      <c r="T376" s="66"/>
      <c r="U376" s="66"/>
      <c r="V376" s="66"/>
      <c r="W376" s="66"/>
      <c r="X376" s="66"/>
      <c r="Y376" s="66"/>
    </row>
    <row r="377" spans="1:25" x14ac:dyDescent="0.2">
      <c r="A377" s="75" t="s">
        <v>19</v>
      </c>
      <c r="B377" s="66" t="s">
        <v>12</v>
      </c>
      <c r="C377" s="66" t="s">
        <v>0</v>
      </c>
      <c r="D377" s="66" t="s">
        <v>284</v>
      </c>
      <c r="E377" s="76">
        <f t="array" ref="E377">IFERROR(INDEX(DATA!$F$133:$F$368,MATCH(1,(DATA!$D$133:$D$368=B377)*(DATA!$E$133:$E$368=D377),0)),"n/a")</f>
        <v>923284.88</v>
      </c>
      <c r="F377" s="77">
        <f t="array" ref="F377">IFERROR(INDEX(DATA!$G$133:$G$368,MATCH(1,(DATA!$D$133:$D$368=B377)*(DATA!$E$133:$E$368=D377),0)),"n/a")</f>
        <v>1.0527188617413899E-2</v>
      </c>
      <c r="G377" s="76">
        <f t="array" ref="G377">IFERROR(INDEX(DATA!$P$133:$P$368,MATCH(1,(DATA!$D$133:$D$368=B377)*(DATA!$E$133:$E$368=D377),0)),"n/a")</f>
        <v>3130454.99</v>
      </c>
      <c r="H377" s="77">
        <f t="array" ref="H377">IFERROR(INDEX(DATA!$Q$133:$Q$368,MATCH(1,(DATA!$D$133:$D$368=B377)*(DATA!$E$133:$E$368=D377),0)),"n/a")</f>
        <v>5.6793314647937201E-2</v>
      </c>
      <c r="I377" s="76">
        <f t="array" ref="I377">IFERROR(INDEX(DATA!$Z$133:$Z$368,MATCH(1,(DATA!$D$133:$D$368=B377)*(DATA!$E$133:$E$368=D377),0)),"n/a")</f>
        <v>5888882.3899999997</v>
      </c>
      <c r="J377" s="77">
        <f t="array" ref="J377">IFERROR(INDEX(DATA!$AA$133:$AA$368,MATCH(1,(DATA!$D$133:$D$368=B377)*(DATA!$E$133:$E$368=D377),0)),"n/a")</f>
        <v>3.6223908827085601E-2</v>
      </c>
      <c r="K377" s="76">
        <f t="array" ref="K377">IFERROR(INDEX(DATA!$AJ$133:$AJ$368,MATCH(1,(DATA!$D$133:$D$368=B377)*(DATA!$E$133:$E$368=D377),0)),"n/a")</f>
        <v>11696197.859999999</v>
      </c>
      <c r="L377" s="77">
        <f t="array" ref="L377">IFERROR(INDEX(DATA!$AK$133:$AK$368,MATCH(1,(DATA!$D$133:$D$368=B377)*(DATA!$E$133:$E$368=D377),0)),"n/a")</f>
        <v>3.3518641934872001E-2</v>
      </c>
      <c r="R377" s="66"/>
      <c r="S377" s="66"/>
      <c r="T377" s="66"/>
      <c r="U377" s="66"/>
      <c r="V377" s="66"/>
      <c r="W377" s="66"/>
      <c r="X377" s="66"/>
      <c r="Y377" s="66"/>
    </row>
    <row r="378" spans="1:25" x14ac:dyDescent="0.2">
      <c r="A378" s="75" t="s">
        <v>19</v>
      </c>
      <c r="B378" s="66" t="s">
        <v>12</v>
      </c>
      <c r="C378" s="66" t="s">
        <v>0</v>
      </c>
      <c r="D378" s="66" t="s">
        <v>285</v>
      </c>
      <c r="E378" s="76">
        <f t="array" ref="E378">IFERROR(INDEX(DATA!$F$133:$F$368,MATCH(1,(DATA!$D$133:$D$368=B378)*(DATA!$E$133:$E$368=D378),0)),"n/a")</f>
        <v>404902.23</v>
      </c>
      <c r="F378" s="77">
        <f t="array" ref="F378">IFERROR(INDEX(DATA!$G$133:$G$368,MATCH(1,(DATA!$D$133:$D$368=B378)*(DATA!$E$133:$E$368=D378),0)),"n/a")</f>
        <v>-0.105108445605801</v>
      </c>
      <c r="G378" s="76">
        <f t="array" ref="G378">IFERROR(INDEX(DATA!$P$133:$P$368,MATCH(1,(DATA!$D$133:$D$368=B378)*(DATA!$E$133:$E$368=D378),0)),"n/a")</f>
        <v>1419460.44</v>
      </c>
      <c r="H378" s="77">
        <f t="array" ref="H378">IFERROR(INDEX(DATA!$Q$133:$Q$368,MATCH(1,(DATA!$D$133:$D$368=B378)*(DATA!$E$133:$E$368=D378),0)),"n/a")</f>
        <v>-2.1595872956387201E-2</v>
      </c>
      <c r="I378" s="76">
        <f t="array" ref="I378">IFERROR(INDEX(DATA!$Z$133:$Z$368,MATCH(1,(DATA!$D$133:$D$368=B378)*(DATA!$E$133:$E$368=D378),0)),"n/a")</f>
        <v>2621737.2599999998</v>
      </c>
      <c r="J378" s="77">
        <f t="array" ref="J378">IFERROR(INDEX(DATA!$AA$133:$AA$368,MATCH(1,(DATA!$D$133:$D$368=B378)*(DATA!$E$133:$E$368=D378),0)),"n/a")</f>
        <v>-2.5592569891582598E-2</v>
      </c>
      <c r="K378" s="76">
        <f t="array" ref="K378">IFERROR(INDEX(DATA!$AJ$133:$AJ$368,MATCH(1,(DATA!$D$133:$D$368=B378)*(DATA!$E$133:$E$368=D378),0)),"n/a")</f>
        <v>5366548.5999999996</v>
      </c>
      <c r="L378" s="77">
        <f t="array" ref="L378">IFERROR(INDEX(DATA!$AK$133:$AK$368,MATCH(1,(DATA!$D$133:$D$368=B378)*(DATA!$E$133:$E$368=D378),0)),"n/a")</f>
        <v>-1.21577766979178E-2</v>
      </c>
      <c r="R378" s="66"/>
      <c r="S378" s="66"/>
      <c r="T378" s="66"/>
      <c r="U378" s="66"/>
      <c r="V378" s="66"/>
      <c r="W378" s="66"/>
      <c r="X378" s="66"/>
      <c r="Y378" s="66"/>
    </row>
    <row r="379" spans="1:25" x14ac:dyDescent="0.2">
      <c r="A379" s="75" t="s">
        <v>19</v>
      </c>
      <c r="B379" s="66" t="s">
        <v>12</v>
      </c>
      <c r="C379" s="66" t="s">
        <v>0</v>
      </c>
      <c r="D379" s="66" t="s">
        <v>286</v>
      </c>
      <c r="E379" s="76">
        <f t="array" ref="E379">IFERROR(INDEX(DATA!$F$133:$F$368,MATCH(1,(DATA!$D$133:$D$368=B379)*(DATA!$E$133:$E$368=D379),0)),"n/a")</f>
        <v>679003.27</v>
      </c>
      <c r="F379" s="77">
        <f t="array" ref="F379">IFERROR(INDEX(DATA!$G$133:$G$368,MATCH(1,(DATA!$D$133:$D$368=B379)*(DATA!$E$133:$E$368=D379),0)),"n/a")</f>
        <v>-8.3335508222152303E-3</v>
      </c>
      <c r="G379" s="76">
        <f t="array" ref="G379">IFERROR(INDEX(DATA!$P$133:$P$368,MATCH(1,(DATA!$D$133:$D$368=B379)*(DATA!$E$133:$E$368=D379),0)),"n/a")</f>
        <v>2344701.65</v>
      </c>
      <c r="H379" s="77">
        <f t="array" ref="H379">IFERROR(INDEX(DATA!$Q$133:$Q$368,MATCH(1,(DATA!$D$133:$D$368=B379)*(DATA!$E$133:$E$368=D379),0)),"n/a")</f>
        <v>3.1663202887877002E-2</v>
      </c>
      <c r="I379" s="76">
        <f t="array" ref="I379">IFERROR(INDEX(DATA!$Z$133:$Z$368,MATCH(1,(DATA!$D$133:$D$368=B379)*(DATA!$E$133:$E$368=D379),0)),"n/a")</f>
        <v>4282378.84</v>
      </c>
      <c r="J379" s="77">
        <f t="array" ref="J379">IFERROR(INDEX(DATA!$AA$133:$AA$368,MATCH(1,(DATA!$D$133:$D$368=B379)*(DATA!$E$133:$E$368=D379),0)),"n/a")</f>
        <v>1.1298501648447701E-2</v>
      </c>
      <c r="K379" s="76">
        <f t="array" ref="K379">IFERROR(INDEX(DATA!$AJ$133:$AJ$368,MATCH(1,(DATA!$D$133:$D$368=B379)*(DATA!$E$133:$E$368=D379),0)),"n/a")</f>
        <v>8318505.7400000002</v>
      </c>
      <c r="L379" s="77">
        <f t="array" ref="L379">IFERROR(INDEX(DATA!$AK$133:$AK$368,MATCH(1,(DATA!$D$133:$D$368=B379)*(DATA!$E$133:$E$368=D379),0)),"n/a")</f>
        <v>1.7328008635948201E-3</v>
      </c>
      <c r="R379" s="66"/>
      <c r="S379" s="66"/>
      <c r="T379" s="66"/>
      <c r="U379" s="66"/>
      <c r="V379" s="66"/>
      <c r="W379" s="66"/>
      <c r="X379" s="66"/>
      <c r="Y379" s="66"/>
    </row>
    <row r="380" spans="1:25" x14ac:dyDescent="0.2">
      <c r="A380" s="75" t="s">
        <v>19</v>
      </c>
      <c r="B380" s="66" t="s">
        <v>12</v>
      </c>
      <c r="C380" s="66" t="s">
        <v>0</v>
      </c>
      <c r="D380" s="66" t="s">
        <v>287</v>
      </c>
      <c r="E380" s="76">
        <f t="array" ref="E380">IFERROR(INDEX(DATA!$F$133:$F$368,MATCH(1,(DATA!$D$133:$D$368=B380)*(DATA!$E$133:$E$368=D380),0)),"n/a")</f>
        <v>792829.39</v>
      </c>
      <c r="F380" s="77">
        <f t="array" ref="F380">IFERROR(INDEX(DATA!$G$133:$G$368,MATCH(1,(DATA!$D$133:$D$368=B380)*(DATA!$E$133:$E$368=D380),0)),"n/a")</f>
        <v>4.5316164379313802E-2</v>
      </c>
      <c r="G380" s="76">
        <f t="array" ref="G380">IFERROR(INDEX(DATA!$P$133:$P$368,MATCH(1,(DATA!$D$133:$D$368=B380)*(DATA!$E$133:$E$368=D380),0)),"n/a")</f>
        <v>2892693.88</v>
      </c>
      <c r="H380" s="77">
        <f t="array" ref="H380">IFERROR(INDEX(DATA!$Q$133:$Q$368,MATCH(1,(DATA!$D$133:$D$368=B380)*(DATA!$E$133:$E$368=D380),0)),"n/a")</f>
        <v>1.8340098607086901E-2</v>
      </c>
      <c r="I380" s="76">
        <f t="array" ref="I380">IFERROR(INDEX(DATA!$Z$133:$Z$368,MATCH(1,(DATA!$D$133:$D$368=B380)*(DATA!$E$133:$E$368=D380),0)),"n/a")</f>
        <v>5153050.0999999996</v>
      </c>
      <c r="J380" s="77">
        <f t="array" ref="J380">IFERROR(INDEX(DATA!$AA$133:$AA$368,MATCH(1,(DATA!$D$133:$D$368=B380)*(DATA!$E$133:$E$368=D380),0)),"n/a")</f>
        <v>-1.2484095696439899E-2</v>
      </c>
      <c r="K380" s="76">
        <f t="array" ref="K380">IFERROR(INDEX(DATA!$AJ$133:$AJ$368,MATCH(1,(DATA!$D$133:$D$368=B380)*(DATA!$E$133:$E$368=D380),0)),"n/a")</f>
        <v>9609445.5299999993</v>
      </c>
      <c r="L380" s="77">
        <f t="array" ref="L380">IFERROR(INDEX(DATA!$AK$133:$AK$368,MATCH(1,(DATA!$D$133:$D$368=B380)*(DATA!$E$133:$E$368=D380),0)),"n/a")</f>
        <v>3.7290214679765198E-3</v>
      </c>
      <c r="R380" s="66"/>
      <c r="S380" s="66"/>
      <c r="T380" s="66"/>
      <c r="U380" s="66"/>
      <c r="V380" s="66"/>
      <c r="W380" s="66"/>
      <c r="X380" s="66"/>
      <c r="Y380" s="66"/>
    </row>
    <row r="381" spans="1:25" x14ac:dyDescent="0.2">
      <c r="A381" s="75" t="s">
        <v>19</v>
      </c>
      <c r="B381" s="66" t="s">
        <v>12</v>
      </c>
      <c r="C381" s="66" t="s">
        <v>0</v>
      </c>
      <c r="D381" s="66" t="s">
        <v>288</v>
      </c>
      <c r="E381" s="76">
        <f t="array" ref="E381">IFERROR(INDEX(DATA!$F$133:$F$368,MATCH(1,(DATA!$D$133:$D$368=B381)*(DATA!$E$133:$E$368=D381),0)),"n/a")</f>
        <v>890538.63</v>
      </c>
      <c r="F381" s="77">
        <f t="array" ref="F381">IFERROR(INDEX(DATA!$G$133:$G$368,MATCH(1,(DATA!$D$133:$D$368=B381)*(DATA!$E$133:$E$368=D381),0)),"n/a")</f>
        <v>5.1942141746580697E-2</v>
      </c>
      <c r="G381" s="76">
        <f t="array" ref="G381">IFERROR(INDEX(DATA!$P$133:$P$368,MATCH(1,(DATA!$D$133:$D$368=B381)*(DATA!$E$133:$E$368=D381),0)),"n/a")</f>
        <v>2849914.97</v>
      </c>
      <c r="H381" s="77">
        <f t="array" ref="H381">IFERROR(INDEX(DATA!$Q$133:$Q$368,MATCH(1,(DATA!$D$133:$D$368=B381)*(DATA!$E$133:$E$368=D381),0)),"n/a")</f>
        <v>6.2132300023432098E-2</v>
      </c>
      <c r="I381" s="76">
        <f t="array" ref="I381">IFERROR(INDEX(DATA!$Z$133:$Z$368,MATCH(1,(DATA!$D$133:$D$368=B381)*(DATA!$E$133:$E$368=D381),0)),"n/a")</f>
        <v>5431331.4100000001</v>
      </c>
      <c r="J381" s="77">
        <f t="array" ref="J381">IFERROR(INDEX(DATA!$AA$133:$AA$368,MATCH(1,(DATA!$D$133:$D$368=B381)*(DATA!$E$133:$E$368=D381),0)),"n/a")</f>
        <v>1.8704876118144E-2</v>
      </c>
      <c r="K381" s="76">
        <f t="array" ref="K381">IFERROR(INDEX(DATA!$AJ$133:$AJ$368,MATCH(1,(DATA!$D$133:$D$368=B381)*(DATA!$E$133:$E$368=D381),0)),"n/a")</f>
        <v>10470251.02</v>
      </c>
      <c r="L381" s="77">
        <f t="array" ref="L381">IFERROR(INDEX(DATA!$AK$133:$AK$368,MATCH(1,(DATA!$D$133:$D$368=B381)*(DATA!$E$133:$E$368=D381),0)),"n/a")</f>
        <v>-1.10344020069214E-2</v>
      </c>
      <c r="R381" s="66"/>
      <c r="S381" s="66"/>
      <c r="T381" s="66"/>
      <c r="U381" s="66"/>
      <c r="V381" s="66"/>
      <c r="W381" s="66"/>
      <c r="X381" s="66"/>
      <c r="Y381" s="66"/>
    </row>
    <row r="382" spans="1:25" x14ac:dyDescent="0.2">
      <c r="A382" s="75" t="s">
        <v>19</v>
      </c>
      <c r="B382" s="66" t="s">
        <v>12</v>
      </c>
      <c r="C382" s="66" t="s">
        <v>0</v>
      </c>
      <c r="D382" s="66" t="s">
        <v>289</v>
      </c>
      <c r="E382" s="76">
        <f t="array" ref="E382">IFERROR(INDEX(DATA!$F$133:$F$368,MATCH(1,(DATA!$D$133:$D$368=B382)*(DATA!$E$133:$E$368=D382),0)),"n/a")</f>
        <v>370846.55</v>
      </c>
      <c r="F382" s="77">
        <f t="array" ref="F382">IFERROR(INDEX(DATA!$G$133:$G$368,MATCH(1,(DATA!$D$133:$D$368=B382)*(DATA!$E$133:$E$368=D382),0)),"n/a")</f>
        <v>-3.0747707802202099E-2</v>
      </c>
      <c r="G382" s="76">
        <f t="array" ref="G382">IFERROR(INDEX(DATA!$P$133:$P$368,MATCH(1,(DATA!$D$133:$D$368=B382)*(DATA!$E$133:$E$368=D382),0)),"n/a")</f>
        <v>1212835.06</v>
      </c>
      <c r="H382" s="77">
        <f t="array" ref="H382">IFERROR(INDEX(DATA!$Q$133:$Q$368,MATCH(1,(DATA!$D$133:$D$368=B382)*(DATA!$E$133:$E$368=D382),0)),"n/a")</f>
        <v>3.4278463944304402E-3</v>
      </c>
      <c r="I382" s="76">
        <f t="array" ref="I382">IFERROR(INDEX(DATA!$Z$133:$Z$368,MATCH(1,(DATA!$D$133:$D$368=B382)*(DATA!$E$133:$E$368=D382),0)),"n/a")</f>
        <v>2300426.12</v>
      </c>
      <c r="J382" s="77">
        <f t="array" ref="J382">IFERROR(INDEX(DATA!$AA$133:$AA$368,MATCH(1,(DATA!$D$133:$D$368=B382)*(DATA!$E$133:$E$368=D382),0)),"n/a")</f>
        <v>-7.7523449747640702E-3</v>
      </c>
      <c r="K382" s="76">
        <f t="array" ref="K382">IFERROR(INDEX(DATA!$AJ$133:$AJ$368,MATCH(1,(DATA!$D$133:$D$368=B382)*(DATA!$E$133:$E$368=D382),0)),"n/a")</f>
        <v>4671405.8600000003</v>
      </c>
      <c r="L382" s="77">
        <f t="array" ref="L382">IFERROR(INDEX(DATA!$AK$133:$AK$368,MATCH(1,(DATA!$D$133:$D$368=B382)*(DATA!$E$133:$E$368=D382),0)),"n/a")</f>
        <v>-4.5365959795482698E-3</v>
      </c>
      <c r="R382" s="66"/>
      <c r="S382" s="66"/>
      <c r="T382" s="66"/>
      <c r="U382" s="66"/>
      <c r="V382" s="66"/>
      <c r="W382" s="66"/>
      <c r="X382" s="66"/>
      <c r="Y382" s="66"/>
    </row>
    <row r="383" spans="1:25" x14ac:dyDescent="0.2">
      <c r="A383" s="75" t="s">
        <v>19</v>
      </c>
      <c r="B383" s="66" t="s">
        <v>12</v>
      </c>
      <c r="C383" s="66" t="s">
        <v>0</v>
      </c>
      <c r="D383" s="66" t="s">
        <v>290</v>
      </c>
      <c r="E383" s="76">
        <f t="array" ref="E383">IFERROR(INDEX(DATA!$F$133:$F$368,MATCH(1,(DATA!$D$133:$D$368=B383)*(DATA!$E$133:$E$368=D383),0)),"n/a")</f>
        <v>352560.85</v>
      </c>
      <c r="F383" s="77">
        <f t="array" ref="F383">IFERROR(INDEX(DATA!$G$133:$G$368,MATCH(1,(DATA!$D$133:$D$368=B383)*(DATA!$E$133:$E$368=D383),0)),"n/a")</f>
        <v>7.2990149367927498E-2</v>
      </c>
      <c r="G383" s="76">
        <f t="array" ref="G383">IFERROR(INDEX(DATA!$P$133:$P$368,MATCH(1,(DATA!$D$133:$D$368=B383)*(DATA!$E$133:$E$368=D383),0)),"n/a")</f>
        <v>1117691.42</v>
      </c>
      <c r="H383" s="77">
        <f t="array" ref="H383">IFERROR(INDEX(DATA!$Q$133:$Q$368,MATCH(1,(DATA!$D$133:$D$368=B383)*(DATA!$E$133:$E$368=D383),0)),"n/a")</f>
        <v>3.6764265888877497E-2</v>
      </c>
      <c r="I383" s="76">
        <f t="array" ref="I383">IFERROR(INDEX(DATA!$Z$133:$Z$368,MATCH(1,(DATA!$D$133:$D$368=B383)*(DATA!$E$133:$E$368=D383),0)),"n/a")</f>
        <v>2140245.98</v>
      </c>
      <c r="J383" s="77">
        <f t="array" ref="J383">IFERROR(INDEX(DATA!$AA$133:$AA$368,MATCH(1,(DATA!$D$133:$D$368=B383)*(DATA!$E$133:$E$368=D383),0)),"n/a")</f>
        <v>2.5251411255649499E-2</v>
      </c>
      <c r="K383" s="76">
        <f t="array" ref="K383">IFERROR(INDEX(DATA!$AJ$133:$AJ$368,MATCH(1,(DATA!$D$133:$D$368=B383)*(DATA!$E$133:$E$368=D383),0)),"n/a")</f>
        <v>4160874.67</v>
      </c>
      <c r="L383" s="77">
        <f t="array" ref="L383">IFERROR(INDEX(DATA!$AK$133:$AK$368,MATCH(1,(DATA!$D$133:$D$368=B383)*(DATA!$E$133:$E$368=D383),0)),"n/a")</f>
        <v>3.4903619838270797E-2</v>
      </c>
      <c r="R383" s="66"/>
      <c r="S383" s="66"/>
      <c r="T383" s="66"/>
      <c r="U383" s="66"/>
      <c r="V383" s="66"/>
      <c r="W383" s="66"/>
      <c r="X383" s="66"/>
      <c r="Y383" s="66"/>
    </row>
    <row r="384" spans="1:25" x14ac:dyDescent="0.2">
      <c r="A384" s="75" t="s">
        <v>19</v>
      </c>
      <c r="B384" s="66" t="s">
        <v>12</v>
      </c>
      <c r="C384" s="66" t="s">
        <v>0</v>
      </c>
      <c r="D384" s="66" t="s">
        <v>291</v>
      </c>
      <c r="E384" s="76">
        <f t="array" ref="E384">IFERROR(INDEX(DATA!$F$133:$F$368,MATCH(1,(DATA!$D$133:$D$368=B384)*(DATA!$E$133:$E$368=D384),0)),"n/a")</f>
        <v>346151.72</v>
      </c>
      <c r="F384" s="77">
        <f t="array" ref="F384">IFERROR(INDEX(DATA!$G$133:$G$368,MATCH(1,(DATA!$D$133:$D$368=B384)*(DATA!$E$133:$E$368=D384),0)),"n/a")</f>
        <v>-2.6129259618835499E-2</v>
      </c>
      <c r="G384" s="76">
        <f t="array" ref="G384">IFERROR(INDEX(DATA!$P$133:$P$368,MATCH(1,(DATA!$D$133:$D$368=B384)*(DATA!$E$133:$E$368=D384),0)),"n/a")</f>
        <v>1150179.51</v>
      </c>
      <c r="H384" s="77">
        <f t="array" ref="H384">IFERROR(INDEX(DATA!$Q$133:$Q$368,MATCH(1,(DATA!$D$133:$D$368=B384)*(DATA!$E$133:$E$368=D384),0)),"n/a")</f>
        <v>2.2826893655401699E-2</v>
      </c>
      <c r="I384" s="76">
        <f t="array" ref="I384">IFERROR(INDEX(DATA!$Z$133:$Z$368,MATCH(1,(DATA!$D$133:$D$368=B384)*(DATA!$E$133:$E$368=D384),0)),"n/a")</f>
        <v>2200939.5</v>
      </c>
      <c r="J384" s="77">
        <f t="array" ref="J384">IFERROR(INDEX(DATA!$AA$133:$AA$368,MATCH(1,(DATA!$D$133:$D$368=B384)*(DATA!$E$133:$E$368=D384),0)),"n/a")</f>
        <v>2.8385754950955001E-2</v>
      </c>
      <c r="K384" s="76">
        <f t="array" ref="K384">IFERROR(INDEX(DATA!$AJ$133:$AJ$368,MATCH(1,(DATA!$D$133:$D$368=B384)*(DATA!$E$133:$E$368=D384),0)),"n/a")</f>
        <v>4253410.5999999996</v>
      </c>
      <c r="L384" s="77">
        <f t="array" ref="L384">IFERROR(INDEX(DATA!$AK$133:$AK$368,MATCH(1,(DATA!$D$133:$D$368=B384)*(DATA!$E$133:$E$368=D384),0)),"n/a")</f>
        <v>3.54094948415829E-2</v>
      </c>
      <c r="R384" s="66"/>
      <c r="S384" s="66"/>
      <c r="T384" s="66"/>
      <c r="U384" s="66"/>
      <c r="V384" s="66"/>
      <c r="W384" s="66"/>
      <c r="X384" s="66"/>
      <c r="Y384" s="66"/>
    </row>
    <row r="385" spans="1:25" x14ac:dyDescent="0.2">
      <c r="A385" s="75" t="s">
        <v>19</v>
      </c>
      <c r="B385" s="66" t="s">
        <v>12</v>
      </c>
      <c r="C385" s="66" t="s">
        <v>0</v>
      </c>
      <c r="D385" s="66" t="s">
        <v>292</v>
      </c>
      <c r="E385" s="76">
        <f t="array" ref="E385">IFERROR(INDEX(DATA!$F$133:$F$368,MATCH(1,(DATA!$D$133:$D$368=B385)*(DATA!$E$133:$E$368=D385),0)),"n/a")</f>
        <v>2571660.42</v>
      </c>
      <c r="F385" s="77">
        <f t="array" ref="F385">IFERROR(INDEX(DATA!$G$133:$G$368,MATCH(1,(DATA!$D$133:$D$368=B385)*(DATA!$E$133:$E$368=D385),0)),"n/a")</f>
        <v>1.13406250587596E-3</v>
      </c>
      <c r="G385" s="76">
        <f t="array" ref="G385">IFERROR(INDEX(DATA!$P$133:$P$368,MATCH(1,(DATA!$D$133:$D$368=B385)*(DATA!$E$133:$E$368=D385),0)),"n/a")</f>
        <v>8600359.7899999991</v>
      </c>
      <c r="H385" s="77">
        <f t="array" ref="H385">IFERROR(INDEX(DATA!$Q$133:$Q$368,MATCH(1,(DATA!$D$133:$D$368=B385)*(DATA!$E$133:$E$368=D385),0)),"n/a")</f>
        <v>2.9882577138220099E-2</v>
      </c>
      <c r="I385" s="76">
        <f t="array" ref="I385">IFERROR(INDEX(DATA!$Z$133:$Z$368,MATCH(1,(DATA!$D$133:$D$368=B385)*(DATA!$E$133:$E$368=D385),0)),"n/a")</f>
        <v>16526849.91</v>
      </c>
      <c r="J385" s="77">
        <f t="array" ref="J385">IFERROR(INDEX(DATA!$AA$133:$AA$368,MATCH(1,(DATA!$D$133:$D$368=B385)*(DATA!$E$133:$E$368=D385),0)),"n/a")</f>
        <v>1.50010777214356E-2</v>
      </c>
      <c r="K385" s="76">
        <f t="array" ref="K385">IFERROR(INDEX(DATA!$AJ$133:$AJ$368,MATCH(1,(DATA!$D$133:$D$368=B385)*(DATA!$E$133:$E$368=D385),0)),"n/a")</f>
        <v>31633637.34</v>
      </c>
      <c r="L385" s="77">
        <f t="array" ref="L385">IFERROR(INDEX(DATA!$AK$133:$AK$368,MATCH(1,(DATA!$D$133:$D$368=B385)*(DATA!$E$133:$E$368=D385),0)),"n/a")</f>
        <v>9.71546243811423E-3</v>
      </c>
      <c r="R385" s="66"/>
      <c r="S385" s="66"/>
      <c r="T385" s="66"/>
      <c r="U385" s="66"/>
      <c r="V385" s="66"/>
      <c r="W385" s="66"/>
      <c r="X385" s="66"/>
      <c r="Y385" s="66"/>
    </row>
    <row r="386" spans="1:25" x14ac:dyDescent="0.2">
      <c r="A386" s="75" t="s">
        <v>19</v>
      </c>
      <c r="B386" s="66" t="s">
        <v>12</v>
      </c>
      <c r="C386" s="66" t="s">
        <v>0</v>
      </c>
      <c r="D386" s="66" t="s">
        <v>293</v>
      </c>
      <c r="E386" s="76">
        <f t="array" ref="E386">IFERROR(INDEX(DATA!$F$133:$F$368,MATCH(1,(DATA!$D$133:$D$368=B386)*(DATA!$E$133:$E$368=D386),0)),"n/a")</f>
        <v>199827.09</v>
      </c>
      <c r="F386" s="77">
        <f t="array" ref="F386">IFERROR(INDEX(DATA!$G$133:$G$368,MATCH(1,(DATA!$D$133:$D$368=B386)*(DATA!$E$133:$E$368=D386),0)),"n/a")</f>
        <v>4.6100725905823302E-3</v>
      </c>
      <c r="G386" s="76">
        <f t="array" ref="G386">IFERROR(INDEX(DATA!$P$133:$P$368,MATCH(1,(DATA!$D$133:$D$368=B386)*(DATA!$E$133:$E$368=D386),0)),"n/a")</f>
        <v>651373.77</v>
      </c>
      <c r="H386" s="77">
        <f t="array" ref="H386">IFERROR(INDEX(DATA!$Q$133:$Q$368,MATCH(1,(DATA!$D$133:$D$368=B386)*(DATA!$E$133:$E$368=D386),0)),"n/a")</f>
        <v>2.28175219434128E-2</v>
      </c>
      <c r="I386" s="76">
        <f t="array" ref="I386">IFERROR(INDEX(DATA!$Z$133:$Z$368,MATCH(1,(DATA!$D$133:$D$368=B386)*(DATA!$E$133:$E$368=D386),0)),"n/a")</f>
        <v>1207182.8500000001</v>
      </c>
      <c r="J386" s="77">
        <f t="array" ref="J386">IFERROR(INDEX(DATA!$AA$133:$AA$368,MATCH(1,(DATA!$D$133:$D$368=B386)*(DATA!$E$133:$E$368=D386),0)),"n/a")</f>
        <v>5.66652653891865E-3</v>
      </c>
      <c r="K386" s="76">
        <f t="array" ref="K386">IFERROR(INDEX(DATA!$AJ$133:$AJ$368,MATCH(1,(DATA!$D$133:$D$368=B386)*(DATA!$E$133:$E$368=D386),0)),"n/a")</f>
        <v>2434732.9</v>
      </c>
      <c r="L386" s="77">
        <f t="array" ref="L386">IFERROR(INDEX(DATA!$AK$133:$AK$368,MATCH(1,(DATA!$D$133:$D$368=B386)*(DATA!$E$133:$E$368=D386),0)),"n/a")</f>
        <v>2.0759015531879199E-2</v>
      </c>
      <c r="R386" s="66"/>
      <c r="S386" s="66"/>
      <c r="T386" s="66"/>
      <c r="U386" s="66"/>
      <c r="V386" s="66"/>
      <c r="W386" s="66"/>
      <c r="X386" s="66"/>
      <c r="Y386" s="66"/>
    </row>
    <row r="387" spans="1:25" x14ac:dyDescent="0.2">
      <c r="A387" s="75" t="s">
        <v>19</v>
      </c>
      <c r="B387" s="66" t="s">
        <v>12</v>
      </c>
      <c r="C387" s="66" t="s">
        <v>0</v>
      </c>
      <c r="D387" s="66" t="s">
        <v>294</v>
      </c>
      <c r="E387" s="76">
        <f t="array" ref="E387">IFERROR(INDEX(DATA!$F$133:$F$368,MATCH(1,(DATA!$D$133:$D$368=B387)*(DATA!$E$133:$E$368=D387),0)),"n/a")</f>
        <v>1078788.98</v>
      </c>
      <c r="F387" s="77">
        <f t="array" ref="F387">IFERROR(INDEX(DATA!$G$133:$G$368,MATCH(1,(DATA!$D$133:$D$368=B387)*(DATA!$E$133:$E$368=D387),0)),"n/a")</f>
        <v>6.8164809849918906E-2</v>
      </c>
      <c r="G387" s="76">
        <f t="array" ref="G387">IFERROR(INDEX(DATA!$P$133:$P$368,MATCH(1,(DATA!$D$133:$D$368=B387)*(DATA!$E$133:$E$368=D387),0)),"n/a")</f>
        <v>3439036.93</v>
      </c>
      <c r="H387" s="77">
        <f t="array" ref="H387">IFERROR(INDEX(DATA!$Q$133:$Q$368,MATCH(1,(DATA!$D$133:$D$368=B387)*(DATA!$E$133:$E$368=D387),0)),"n/a")</f>
        <v>3.53583420436673E-2</v>
      </c>
      <c r="I387" s="76">
        <f t="array" ref="I387">IFERROR(INDEX(DATA!$Z$133:$Z$368,MATCH(1,(DATA!$D$133:$D$368=B387)*(DATA!$E$133:$E$368=D387),0)),"n/a")</f>
        <v>6585365.1900000004</v>
      </c>
      <c r="J387" s="77">
        <f t="array" ref="J387">IFERROR(INDEX(DATA!$AA$133:$AA$368,MATCH(1,(DATA!$D$133:$D$368=B387)*(DATA!$E$133:$E$368=D387),0)),"n/a")</f>
        <v>3.0996153439071202E-2</v>
      </c>
      <c r="K387" s="76">
        <f t="array" ref="K387">IFERROR(INDEX(DATA!$AJ$133:$AJ$368,MATCH(1,(DATA!$D$133:$D$368=B387)*(DATA!$E$133:$E$368=D387),0)),"n/a")</f>
        <v>12594224.09</v>
      </c>
      <c r="L387" s="77">
        <f t="array" ref="L387">IFERROR(INDEX(DATA!$AK$133:$AK$368,MATCH(1,(DATA!$D$133:$D$368=B387)*(DATA!$E$133:$E$368=D387),0)),"n/a")</f>
        <v>4.7442582739728102E-2</v>
      </c>
      <c r="R387" s="66"/>
      <c r="S387" s="66"/>
      <c r="T387" s="66"/>
      <c r="U387" s="66"/>
      <c r="V387" s="66"/>
      <c r="W387" s="66"/>
      <c r="X387" s="66"/>
      <c r="Y387" s="66"/>
    </row>
    <row r="388" spans="1:25" x14ac:dyDescent="0.2">
      <c r="A388" s="75" t="s">
        <v>19</v>
      </c>
      <c r="B388" s="66" t="s">
        <v>12</v>
      </c>
      <c r="C388" s="66" t="s">
        <v>0</v>
      </c>
      <c r="D388" s="66" t="s">
        <v>295</v>
      </c>
      <c r="E388" s="76">
        <f t="array" ref="E388">IFERROR(INDEX(DATA!$F$133:$F$368,MATCH(1,(DATA!$D$133:$D$368=B388)*(DATA!$E$133:$E$368=D388),0)),"n/a")</f>
        <v>617151.78</v>
      </c>
      <c r="F388" s="77">
        <f t="array" ref="F388">IFERROR(INDEX(DATA!$G$133:$G$368,MATCH(1,(DATA!$D$133:$D$368=B388)*(DATA!$E$133:$E$368=D388),0)),"n/a")</f>
        <v>1.83340186009315E-2</v>
      </c>
      <c r="G388" s="76">
        <f t="array" ref="G388">IFERROR(INDEX(DATA!$P$133:$P$368,MATCH(1,(DATA!$D$133:$D$368=B388)*(DATA!$E$133:$E$368=D388),0)),"n/a")</f>
        <v>2136358.96</v>
      </c>
      <c r="H388" s="77">
        <f t="array" ref="H388">IFERROR(INDEX(DATA!$Q$133:$Q$368,MATCH(1,(DATA!$D$133:$D$368=B388)*(DATA!$E$133:$E$368=D388),0)),"n/a")</f>
        <v>1.3362598021317999E-2</v>
      </c>
      <c r="I388" s="76">
        <f t="array" ref="I388">IFERROR(INDEX(DATA!$Z$133:$Z$368,MATCH(1,(DATA!$D$133:$D$368=B388)*(DATA!$E$133:$E$368=D388),0)),"n/a")</f>
        <v>3937847.86</v>
      </c>
      <c r="J388" s="77">
        <f t="array" ref="J388">IFERROR(INDEX(DATA!$AA$133:$AA$368,MATCH(1,(DATA!$D$133:$D$368=B388)*(DATA!$E$133:$E$368=D388),0)),"n/a")</f>
        <v>4.1290473892660502E-3</v>
      </c>
      <c r="K388" s="76">
        <f t="array" ref="K388">IFERROR(INDEX(DATA!$AJ$133:$AJ$368,MATCH(1,(DATA!$D$133:$D$368=B388)*(DATA!$E$133:$E$368=D388),0)),"n/a")</f>
        <v>7849277.4800000004</v>
      </c>
      <c r="L388" s="77">
        <f t="array" ref="L388">IFERROR(INDEX(DATA!$AK$133:$AK$368,MATCH(1,(DATA!$D$133:$D$368=B388)*(DATA!$E$133:$E$368=D388),0)),"n/a")</f>
        <v>2.27391169528149E-2</v>
      </c>
      <c r="R388" s="66"/>
      <c r="S388" s="66"/>
      <c r="T388" s="66"/>
      <c r="U388" s="66"/>
      <c r="V388" s="66"/>
      <c r="W388" s="66"/>
      <c r="X388" s="66"/>
      <c r="Y388" s="66"/>
    </row>
    <row r="389" spans="1:25" x14ac:dyDescent="0.2">
      <c r="A389" s="75" t="s">
        <v>19</v>
      </c>
      <c r="B389" s="66" t="s">
        <v>12</v>
      </c>
      <c r="C389" s="66" t="s">
        <v>0</v>
      </c>
      <c r="D389" s="66" t="s">
        <v>296</v>
      </c>
      <c r="E389" s="76">
        <f t="array" ref="E389">IFERROR(INDEX(DATA!$F$133:$F$368,MATCH(1,(DATA!$D$133:$D$368=B389)*(DATA!$E$133:$E$368=D389),0)),"n/a")</f>
        <v>586483.57999999996</v>
      </c>
      <c r="F389" s="77">
        <f t="array" ref="F389">IFERROR(INDEX(DATA!$G$133:$G$368,MATCH(1,(DATA!$D$133:$D$368=B389)*(DATA!$E$133:$E$368=D389),0)),"n/a")</f>
        <v>-6.2557025381551695E-2</v>
      </c>
      <c r="G389" s="76">
        <f t="array" ref="G389">IFERROR(INDEX(DATA!$P$133:$P$368,MATCH(1,(DATA!$D$133:$D$368=B389)*(DATA!$E$133:$E$368=D389),0)),"n/a")</f>
        <v>2111896.79</v>
      </c>
      <c r="H389" s="77">
        <f t="array" ref="H389">IFERROR(INDEX(DATA!$Q$133:$Q$368,MATCH(1,(DATA!$D$133:$D$368=B389)*(DATA!$E$133:$E$368=D389),0)),"n/a")</f>
        <v>-2.6780206618945601E-3</v>
      </c>
      <c r="I389" s="76">
        <f t="array" ref="I389">IFERROR(INDEX(DATA!$Z$133:$Z$368,MATCH(1,(DATA!$D$133:$D$368=B389)*(DATA!$E$133:$E$368=D389),0)),"n/a")</f>
        <v>3962868.66</v>
      </c>
      <c r="J389" s="77">
        <f t="array" ref="J389">IFERROR(INDEX(DATA!$AA$133:$AA$368,MATCH(1,(DATA!$D$133:$D$368=B389)*(DATA!$E$133:$E$368=D389),0)),"n/a")</f>
        <v>7.67778221823401E-4</v>
      </c>
      <c r="K389" s="76">
        <f t="array" ref="K389">IFERROR(INDEX(DATA!$AJ$133:$AJ$368,MATCH(1,(DATA!$D$133:$D$368=B389)*(DATA!$E$133:$E$368=D389),0)),"n/a")</f>
        <v>7944324.4100000001</v>
      </c>
      <c r="L389" s="77">
        <f t="array" ref="L389">IFERROR(INDEX(DATA!$AK$133:$AK$368,MATCH(1,(DATA!$D$133:$D$368=B389)*(DATA!$E$133:$E$368=D389),0)),"n/a")</f>
        <v>1.20386882514664E-2</v>
      </c>
      <c r="R389" s="66"/>
      <c r="S389" s="66"/>
      <c r="T389" s="66"/>
      <c r="U389" s="66"/>
      <c r="V389" s="66"/>
      <c r="W389" s="66"/>
      <c r="X389" s="66"/>
      <c r="Y389" s="66"/>
    </row>
    <row r="390" spans="1:25" x14ac:dyDescent="0.2">
      <c r="A390" s="75" t="s">
        <v>19</v>
      </c>
      <c r="B390" s="66" t="s">
        <v>12</v>
      </c>
      <c r="C390" s="66" t="s">
        <v>0</v>
      </c>
      <c r="D390" s="66" t="s">
        <v>297</v>
      </c>
      <c r="E390" s="76">
        <f t="array" ref="E390">IFERROR(INDEX(DATA!$F$133:$F$368,MATCH(1,(DATA!$D$133:$D$368=B390)*(DATA!$E$133:$E$368=D390),0)),"n/a")</f>
        <v>268834.83</v>
      </c>
      <c r="F390" s="77">
        <f t="array" ref="F390">IFERROR(INDEX(DATA!$G$133:$G$368,MATCH(1,(DATA!$D$133:$D$368=B390)*(DATA!$E$133:$E$368=D390),0)),"n/a")</f>
        <v>-6.1011126343415399E-3</v>
      </c>
      <c r="G390" s="76">
        <f t="array" ref="G390">IFERROR(INDEX(DATA!$P$133:$P$368,MATCH(1,(DATA!$D$133:$D$368=B390)*(DATA!$E$133:$E$368=D390),0)),"n/a")</f>
        <v>857224.94</v>
      </c>
      <c r="H390" s="77">
        <f t="array" ref="H390">IFERROR(INDEX(DATA!$Q$133:$Q$368,MATCH(1,(DATA!$D$133:$D$368=B390)*(DATA!$E$133:$E$368=D390),0)),"n/a")</f>
        <v>-9.82512059030821E-3</v>
      </c>
      <c r="I390" s="76">
        <f t="array" ref="I390">IFERROR(INDEX(DATA!$Z$133:$Z$368,MATCH(1,(DATA!$D$133:$D$368=B390)*(DATA!$E$133:$E$368=D390),0)),"n/a")</f>
        <v>1613199.47</v>
      </c>
      <c r="J390" s="77">
        <f t="array" ref="J390">IFERROR(INDEX(DATA!$AA$133:$AA$368,MATCH(1,(DATA!$D$133:$D$368=B390)*(DATA!$E$133:$E$368=D390),0)),"n/a")</f>
        <v>-1.6153805972622799E-2</v>
      </c>
      <c r="K390" s="76">
        <f t="array" ref="K390">IFERROR(INDEX(DATA!$AJ$133:$AJ$368,MATCH(1,(DATA!$D$133:$D$368=B390)*(DATA!$E$133:$E$368=D390),0)),"n/a")</f>
        <v>3243320.56</v>
      </c>
      <c r="L390" s="77">
        <f t="array" ref="L390">IFERROR(INDEX(DATA!$AK$133:$AK$368,MATCH(1,(DATA!$D$133:$D$368=B390)*(DATA!$E$133:$E$368=D390),0)),"n/a")</f>
        <v>-4.2664576997492598E-3</v>
      </c>
      <c r="R390" s="66"/>
      <c r="S390" s="66"/>
      <c r="T390" s="66"/>
      <c r="U390" s="66"/>
      <c r="V390" s="66"/>
      <c r="W390" s="66"/>
      <c r="X390" s="66"/>
      <c r="Y390" s="66"/>
    </row>
    <row r="391" spans="1:25" x14ac:dyDescent="0.2">
      <c r="A391" s="75" t="s">
        <v>19</v>
      </c>
      <c r="B391" s="66" t="s">
        <v>12</v>
      </c>
      <c r="C391" s="66" t="s">
        <v>0</v>
      </c>
      <c r="D391" s="66" t="s">
        <v>298</v>
      </c>
      <c r="E391" s="76">
        <f t="array" ref="E391">IFERROR(INDEX(DATA!$F$133:$F$368,MATCH(1,(DATA!$D$133:$D$368=B391)*(DATA!$E$133:$E$368=D391),0)),"n/a")</f>
        <v>489972.87</v>
      </c>
      <c r="F391" s="77">
        <f t="array" ref="F391">IFERROR(INDEX(DATA!$G$133:$G$368,MATCH(1,(DATA!$D$133:$D$368=B391)*(DATA!$E$133:$E$368=D391),0)),"n/a")</f>
        <v>-0.14822781418252801</v>
      </c>
      <c r="G391" s="76">
        <f t="array" ref="G391">IFERROR(INDEX(DATA!$P$133:$P$368,MATCH(1,(DATA!$D$133:$D$368=B391)*(DATA!$E$133:$E$368=D391),0)),"n/a")</f>
        <v>1510083.27</v>
      </c>
      <c r="H391" s="77">
        <f t="array" ref="H391">IFERROR(INDEX(DATA!$Q$133:$Q$368,MATCH(1,(DATA!$D$133:$D$368=B391)*(DATA!$E$133:$E$368=D391),0)),"n/a")</f>
        <v>-5.7906877845096898E-2</v>
      </c>
      <c r="I391" s="76">
        <f t="array" ref="I391">IFERROR(INDEX(DATA!$Z$133:$Z$368,MATCH(1,(DATA!$D$133:$D$368=B391)*(DATA!$E$133:$E$368=D391),0)),"n/a")</f>
        <v>2951242.53</v>
      </c>
      <c r="J391" s="77">
        <f t="array" ref="J391">IFERROR(INDEX(DATA!$AA$133:$AA$368,MATCH(1,(DATA!$D$133:$D$368=B391)*(DATA!$E$133:$E$368=D391),0)),"n/a")</f>
        <v>-3.06067132362246E-2</v>
      </c>
      <c r="K391" s="76">
        <f t="array" ref="K391">IFERROR(INDEX(DATA!$AJ$133:$AJ$368,MATCH(1,(DATA!$D$133:$D$368=B391)*(DATA!$E$133:$E$368=D391),0)),"n/a")</f>
        <v>6600955.4199999999</v>
      </c>
      <c r="L391" s="77">
        <f t="array" ref="L391">IFERROR(INDEX(DATA!$AK$133:$AK$368,MATCH(1,(DATA!$D$133:$D$368=B391)*(DATA!$E$133:$E$368=D391),0)),"n/a")</f>
        <v>1.9838229689401301E-3</v>
      </c>
      <c r="R391" s="66"/>
      <c r="S391" s="66"/>
      <c r="T391" s="66"/>
      <c r="U391" s="66"/>
      <c r="V391" s="66"/>
      <c r="W391" s="66"/>
      <c r="X391" s="66"/>
      <c r="Y391" s="66"/>
    </row>
    <row r="392" spans="1:25" x14ac:dyDescent="0.2">
      <c r="A392" s="75" t="s">
        <v>19</v>
      </c>
      <c r="B392" s="66" t="s">
        <v>12</v>
      </c>
      <c r="C392" s="66" t="s">
        <v>0</v>
      </c>
      <c r="D392" s="66" t="s">
        <v>299</v>
      </c>
      <c r="E392" s="76">
        <f t="array" ref="E392">IFERROR(INDEX(DATA!$F$133:$F$368,MATCH(1,(DATA!$D$133:$D$368=B392)*(DATA!$E$133:$E$368=D392),0)),"n/a")</f>
        <v>2723444.25</v>
      </c>
      <c r="F392" s="77">
        <f t="array" ref="F392">IFERROR(INDEX(DATA!$G$133:$G$368,MATCH(1,(DATA!$D$133:$D$368=B392)*(DATA!$E$133:$E$368=D392),0)),"n/a")</f>
        <v>-7.53567875679981E-3</v>
      </c>
      <c r="G392" s="76">
        <f t="array" ref="G392">IFERROR(INDEX(DATA!$P$133:$P$368,MATCH(1,(DATA!$D$133:$D$368=B392)*(DATA!$E$133:$E$368=D392),0)),"n/a")</f>
        <v>11546570.83</v>
      </c>
      <c r="H392" s="77">
        <f t="array" ref="H392">IFERROR(INDEX(DATA!$Q$133:$Q$368,MATCH(1,(DATA!$D$133:$D$368=B392)*(DATA!$E$133:$E$368=D392),0)),"n/a")</f>
        <v>0.15187986493736</v>
      </c>
      <c r="I392" s="76">
        <f t="array" ref="I392">IFERROR(INDEX(DATA!$Z$133:$Z$368,MATCH(1,(DATA!$D$133:$D$368=B392)*(DATA!$E$133:$E$368=D392),0)),"n/a")</f>
        <v>19991059.91</v>
      </c>
      <c r="J392" s="77">
        <f t="array" ref="J392">IFERROR(INDEX(DATA!$AA$133:$AA$368,MATCH(1,(DATA!$D$133:$D$368=B392)*(DATA!$E$133:$E$368=D392),0)),"n/a")</f>
        <v>-2.5610822707606701E-3</v>
      </c>
      <c r="K392" s="76">
        <f t="array" ref="K392">IFERROR(INDEX(DATA!$AJ$133:$AJ$368,MATCH(1,(DATA!$D$133:$D$368=B392)*(DATA!$E$133:$E$368=D392),0)),"n/a")</f>
        <v>36793703.840000004</v>
      </c>
      <c r="L392" s="77">
        <f t="array" ref="L392">IFERROR(INDEX(DATA!$AK$133:$AK$368,MATCH(1,(DATA!$D$133:$D$368=B392)*(DATA!$E$133:$E$368=D392),0)),"n/a")</f>
        <v>-2.71712440465588E-3</v>
      </c>
      <c r="R392" s="66"/>
      <c r="S392" s="66"/>
      <c r="T392" s="66"/>
      <c r="U392" s="66"/>
      <c r="V392" s="66"/>
      <c r="W392" s="66"/>
      <c r="X392" s="66"/>
      <c r="Y392" s="66"/>
    </row>
    <row r="393" spans="1:25" x14ac:dyDescent="0.2">
      <c r="A393" s="75" t="s">
        <v>19</v>
      </c>
      <c r="B393" s="66" t="s">
        <v>12</v>
      </c>
      <c r="C393" s="66" t="s">
        <v>0</v>
      </c>
      <c r="D393" s="66" t="s">
        <v>300</v>
      </c>
      <c r="E393" s="76">
        <f t="array" ref="E393">IFERROR(INDEX(DATA!$F$133:$F$368,MATCH(1,(DATA!$D$133:$D$368=B393)*(DATA!$E$133:$E$368=D393),0)),"n/a")</f>
        <v>1375347.38</v>
      </c>
      <c r="F393" s="77">
        <f t="array" ref="F393">IFERROR(INDEX(DATA!$G$133:$G$368,MATCH(1,(DATA!$D$133:$D$368=B393)*(DATA!$E$133:$E$368=D393),0)),"n/a")</f>
        <v>-1.25751151698152E-2</v>
      </c>
      <c r="G393" s="76">
        <f t="array" ref="G393">IFERROR(INDEX(DATA!$P$133:$P$368,MATCH(1,(DATA!$D$133:$D$368=B393)*(DATA!$E$133:$E$368=D393),0)),"n/a")</f>
        <v>4514255.42</v>
      </c>
      <c r="H393" s="77">
        <f t="array" ref="H393">IFERROR(INDEX(DATA!$Q$133:$Q$368,MATCH(1,(DATA!$D$133:$D$368=B393)*(DATA!$E$133:$E$368=D393),0)),"n/a")</f>
        <v>1.3101838941514701E-2</v>
      </c>
      <c r="I393" s="76">
        <f t="array" ref="I393">IFERROR(INDEX(DATA!$Z$133:$Z$368,MATCH(1,(DATA!$D$133:$D$368=B393)*(DATA!$E$133:$E$368=D393),0)),"n/a")</f>
        <v>8356656.71</v>
      </c>
      <c r="J393" s="77">
        <f t="array" ref="J393">IFERROR(INDEX(DATA!$AA$133:$AA$368,MATCH(1,(DATA!$D$133:$D$368=B393)*(DATA!$E$133:$E$368=D393),0)),"n/a")</f>
        <v>1.42165479925291E-2</v>
      </c>
      <c r="K393" s="76">
        <f t="array" ref="K393">IFERROR(INDEX(DATA!$AJ$133:$AJ$368,MATCH(1,(DATA!$D$133:$D$368=B393)*(DATA!$E$133:$E$368=D393),0)),"n/a")</f>
        <v>16538438.539999999</v>
      </c>
      <c r="L393" s="77">
        <f t="array" ref="L393">IFERROR(INDEX(DATA!$AK$133:$AK$368,MATCH(1,(DATA!$D$133:$D$368=B393)*(DATA!$E$133:$E$368=D393),0)),"n/a")</f>
        <v>1.96338592024877E-2</v>
      </c>
      <c r="R393" s="66"/>
      <c r="S393" s="66"/>
      <c r="T393" s="66"/>
      <c r="U393" s="66"/>
      <c r="V393" s="66"/>
      <c r="W393" s="66"/>
      <c r="X393" s="66"/>
      <c r="Y393" s="66"/>
    </row>
    <row r="394" spans="1:25" x14ac:dyDescent="0.2">
      <c r="A394" s="75" t="s">
        <v>19</v>
      </c>
      <c r="B394" s="66" t="s">
        <v>12</v>
      </c>
      <c r="C394" s="66" t="s">
        <v>0</v>
      </c>
      <c r="D394" s="66" t="s">
        <v>301</v>
      </c>
      <c r="E394" s="76">
        <f t="array" ref="E394">IFERROR(INDEX(DATA!$F$133:$F$368,MATCH(1,(DATA!$D$133:$D$368=B394)*(DATA!$E$133:$E$368=D394),0)),"n/a")</f>
        <v>210426.77</v>
      </c>
      <c r="F394" s="77">
        <f t="array" ref="F394">IFERROR(INDEX(DATA!$G$133:$G$368,MATCH(1,(DATA!$D$133:$D$368=B394)*(DATA!$E$133:$E$368=D394),0)),"n/a")</f>
        <v>0.109944651190465</v>
      </c>
      <c r="G394" s="76">
        <f t="array" ref="G394">IFERROR(INDEX(DATA!$P$133:$P$368,MATCH(1,(DATA!$D$133:$D$368=B394)*(DATA!$E$133:$E$368=D394),0)),"n/a")</f>
        <v>670853.84</v>
      </c>
      <c r="H394" s="77">
        <f t="array" ref="H394">IFERROR(INDEX(DATA!$Q$133:$Q$368,MATCH(1,(DATA!$D$133:$D$368=B394)*(DATA!$E$133:$E$368=D394),0)),"n/a")</f>
        <v>0.101564756513793</v>
      </c>
      <c r="I394" s="76">
        <f t="array" ref="I394">IFERROR(INDEX(DATA!$Z$133:$Z$368,MATCH(1,(DATA!$D$133:$D$368=B394)*(DATA!$E$133:$E$368=D394),0)),"n/a")</f>
        <v>1287679.97</v>
      </c>
      <c r="J394" s="77">
        <f t="array" ref="J394">IFERROR(INDEX(DATA!$AA$133:$AA$368,MATCH(1,(DATA!$D$133:$D$368=B394)*(DATA!$E$133:$E$368=D394),0)),"n/a")</f>
        <v>6.3247164247547005E-2</v>
      </c>
      <c r="K394" s="76">
        <f t="array" ref="K394">IFERROR(INDEX(DATA!$AJ$133:$AJ$368,MATCH(1,(DATA!$D$133:$D$368=B394)*(DATA!$E$133:$E$368=D394),0)),"n/a")</f>
        <v>2499318.4900000002</v>
      </c>
      <c r="L394" s="77">
        <f t="array" ref="L394">IFERROR(INDEX(DATA!$AK$133:$AK$368,MATCH(1,(DATA!$D$133:$D$368=B394)*(DATA!$E$133:$E$368=D394),0)),"n/a")</f>
        <v>1.4500157728786101E-2</v>
      </c>
      <c r="R394" s="66"/>
      <c r="S394" s="66"/>
      <c r="T394" s="66"/>
      <c r="U394" s="66"/>
      <c r="V394" s="66"/>
      <c r="W394" s="66"/>
      <c r="X394" s="66"/>
      <c r="Y394" s="66"/>
    </row>
    <row r="395" spans="1:25" x14ac:dyDescent="0.2">
      <c r="A395" s="75" t="s">
        <v>19</v>
      </c>
      <c r="B395" s="66" t="s">
        <v>12</v>
      </c>
      <c r="C395" s="66" t="s">
        <v>0</v>
      </c>
      <c r="D395" s="66" t="s">
        <v>302</v>
      </c>
      <c r="E395" s="76">
        <f t="array" ref="E395">IFERROR(INDEX(DATA!$F$133:$F$368,MATCH(1,(DATA!$D$133:$D$368=B395)*(DATA!$E$133:$E$368=D395),0)),"n/a")</f>
        <v>690216.88</v>
      </c>
      <c r="F395" s="77">
        <f t="array" ref="F395">IFERROR(INDEX(DATA!$G$133:$G$368,MATCH(1,(DATA!$D$133:$D$368=B395)*(DATA!$E$133:$E$368=D395),0)),"n/a")</f>
        <v>4.1613195126625098E-2</v>
      </c>
      <c r="G395" s="76">
        <f t="array" ref="G395">IFERROR(INDEX(DATA!$P$133:$P$368,MATCH(1,(DATA!$D$133:$D$368=B395)*(DATA!$E$133:$E$368=D395),0)),"n/a")</f>
        <v>2212053.27</v>
      </c>
      <c r="H395" s="77">
        <f t="array" ref="H395">IFERROR(INDEX(DATA!$Q$133:$Q$368,MATCH(1,(DATA!$D$133:$D$368=B395)*(DATA!$E$133:$E$368=D395),0)),"n/a")</f>
        <v>1.8371063648090599E-2</v>
      </c>
      <c r="I395" s="76">
        <f t="array" ref="I395">IFERROR(INDEX(DATA!$Z$133:$Z$368,MATCH(1,(DATA!$D$133:$D$368=B395)*(DATA!$E$133:$E$368=D395),0)),"n/a")</f>
        <v>4165339</v>
      </c>
      <c r="J395" s="77">
        <f t="array" ref="J395">IFERROR(INDEX(DATA!$AA$133:$AA$368,MATCH(1,(DATA!$D$133:$D$368=B395)*(DATA!$E$133:$E$368=D395),0)),"n/a")</f>
        <v>7.8100324160091496E-3</v>
      </c>
      <c r="K395" s="76">
        <f t="array" ref="K395">IFERROR(INDEX(DATA!$AJ$133:$AJ$368,MATCH(1,(DATA!$D$133:$D$368=B395)*(DATA!$E$133:$E$368=D395),0)),"n/a")</f>
        <v>8095439.4100000001</v>
      </c>
      <c r="L395" s="77">
        <f t="array" ref="L395">IFERROR(INDEX(DATA!$AK$133:$AK$368,MATCH(1,(DATA!$D$133:$D$368=B395)*(DATA!$E$133:$E$368=D395),0)),"n/a")</f>
        <v>2.2051777703545401E-2</v>
      </c>
      <c r="R395" s="66"/>
      <c r="S395" s="66"/>
      <c r="T395" s="66"/>
      <c r="U395" s="66"/>
      <c r="V395" s="66"/>
      <c r="W395" s="66"/>
      <c r="X395" s="66"/>
      <c r="Y395" s="66"/>
    </row>
    <row r="396" spans="1:25" x14ac:dyDescent="0.2">
      <c r="A396" s="75" t="s">
        <v>19</v>
      </c>
      <c r="B396" s="66" t="s">
        <v>12</v>
      </c>
      <c r="C396" s="66" t="s">
        <v>0</v>
      </c>
      <c r="D396" s="66" t="s">
        <v>303</v>
      </c>
      <c r="E396" s="76">
        <f t="array" ref="E396">IFERROR(INDEX(DATA!$F$133:$F$368,MATCH(1,(DATA!$D$133:$D$368=B396)*(DATA!$E$133:$E$368=D396),0)),"n/a")</f>
        <v>347566.87</v>
      </c>
      <c r="F396" s="77">
        <f t="array" ref="F396">IFERROR(INDEX(DATA!$G$133:$G$368,MATCH(1,(DATA!$D$133:$D$368=B396)*(DATA!$E$133:$E$368=D396),0)),"n/a")</f>
        <v>-2.4621560730125301E-2</v>
      </c>
      <c r="G396" s="76">
        <f t="array" ref="G396">IFERROR(INDEX(DATA!$P$133:$P$368,MATCH(1,(DATA!$D$133:$D$368=B396)*(DATA!$E$133:$E$368=D396),0)),"n/a")</f>
        <v>1137718.19</v>
      </c>
      <c r="H396" s="77">
        <f t="array" ref="H396">IFERROR(INDEX(DATA!$Q$133:$Q$368,MATCH(1,(DATA!$D$133:$D$368=B396)*(DATA!$E$133:$E$368=D396),0)),"n/a")</f>
        <v>-2.8812488337848101E-2</v>
      </c>
      <c r="I396" s="76">
        <f t="array" ref="I396">IFERROR(INDEX(DATA!$Z$133:$Z$368,MATCH(1,(DATA!$D$133:$D$368=B396)*(DATA!$E$133:$E$368=D396),0)),"n/a")</f>
        <v>2162664.5299999998</v>
      </c>
      <c r="J396" s="77">
        <f t="array" ref="J396">IFERROR(INDEX(DATA!$AA$133:$AA$368,MATCH(1,(DATA!$D$133:$D$368=B396)*(DATA!$E$133:$E$368=D396),0)),"n/a")</f>
        <v>-3.83337131904097E-2</v>
      </c>
      <c r="K396" s="76">
        <f t="array" ref="K396">IFERROR(INDEX(DATA!$AJ$133:$AJ$368,MATCH(1,(DATA!$D$133:$D$368=B396)*(DATA!$E$133:$E$368=D396),0)),"n/a")</f>
        <v>4419135.97</v>
      </c>
      <c r="L396" s="77">
        <f t="array" ref="L396">IFERROR(INDEX(DATA!$AK$133:$AK$368,MATCH(1,(DATA!$D$133:$D$368=B396)*(DATA!$E$133:$E$368=D396),0)),"n/a")</f>
        <v>-2.2019153259606902E-2</v>
      </c>
      <c r="R396" s="66"/>
      <c r="S396" s="66"/>
      <c r="T396" s="66"/>
      <c r="U396" s="66"/>
      <c r="V396" s="66"/>
      <c r="W396" s="66"/>
      <c r="X396" s="66"/>
      <c r="Y396" s="66"/>
    </row>
    <row r="397" spans="1:25" x14ac:dyDescent="0.2">
      <c r="A397" s="75" t="s">
        <v>19</v>
      </c>
      <c r="B397" s="66" t="s">
        <v>12</v>
      </c>
      <c r="C397" s="66" t="s">
        <v>0</v>
      </c>
      <c r="D397" s="66" t="s">
        <v>304</v>
      </c>
      <c r="E397" s="76">
        <f t="array" ref="E397">IFERROR(INDEX(DATA!$F$133:$F$368,MATCH(1,(DATA!$D$133:$D$368=B397)*(DATA!$E$133:$E$368=D397),0)),"n/a")</f>
        <v>1128961.44</v>
      </c>
      <c r="F397" s="77">
        <f t="array" ref="F397">IFERROR(INDEX(DATA!$G$133:$G$368,MATCH(1,(DATA!$D$133:$D$368=B397)*(DATA!$E$133:$E$368=D397),0)),"n/a")</f>
        <v>8.0847947386212694E-3</v>
      </c>
      <c r="G397" s="76">
        <f t="array" ref="G397">IFERROR(INDEX(DATA!$P$133:$P$368,MATCH(1,(DATA!$D$133:$D$368=B397)*(DATA!$E$133:$E$368=D397),0)),"n/a")</f>
        <v>4018607.06</v>
      </c>
      <c r="H397" s="77">
        <f t="array" ref="H397">IFERROR(INDEX(DATA!$Q$133:$Q$368,MATCH(1,(DATA!$D$133:$D$368=B397)*(DATA!$E$133:$E$368=D397),0)),"n/a")</f>
        <v>3.1775473296127101E-2</v>
      </c>
      <c r="I397" s="76">
        <f t="array" ref="I397">IFERROR(INDEX(DATA!$Z$133:$Z$368,MATCH(1,(DATA!$D$133:$D$368=B397)*(DATA!$E$133:$E$368=D397),0)),"n/a")</f>
        <v>7396502.7800000003</v>
      </c>
      <c r="J397" s="77">
        <f t="array" ref="J397">IFERROR(INDEX(DATA!$AA$133:$AA$368,MATCH(1,(DATA!$D$133:$D$368=B397)*(DATA!$E$133:$E$368=D397),0)),"n/a")</f>
        <v>-3.9369091884299497E-2</v>
      </c>
      <c r="K397" s="76">
        <f t="array" ref="K397">IFERROR(INDEX(DATA!$AJ$133:$AJ$368,MATCH(1,(DATA!$D$133:$D$368=B397)*(DATA!$E$133:$E$368=D397),0)),"n/a")</f>
        <v>14113443.83</v>
      </c>
      <c r="L397" s="77">
        <f t="array" ref="L397">IFERROR(INDEX(DATA!$AK$133:$AK$368,MATCH(1,(DATA!$D$133:$D$368=B397)*(DATA!$E$133:$E$368=D397),0)),"n/a")</f>
        <v>-2.8360189167124201E-2</v>
      </c>
      <c r="R397" s="66"/>
      <c r="S397" s="66"/>
      <c r="T397" s="66"/>
      <c r="U397" s="66"/>
      <c r="V397" s="66"/>
      <c r="W397" s="66"/>
      <c r="X397" s="66"/>
      <c r="Y397" s="66"/>
    </row>
    <row r="398" spans="1:25" x14ac:dyDescent="0.2">
      <c r="A398" s="75" t="s">
        <v>19</v>
      </c>
      <c r="B398" s="66" t="s">
        <v>12</v>
      </c>
      <c r="C398" s="66" t="s">
        <v>0</v>
      </c>
      <c r="D398" s="66" t="s">
        <v>305</v>
      </c>
      <c r="E398" s="76">
        <f t="array" ref="E398">IFERROR(INDEX(DATA!$F$133:$F$368,MATCH(1,(DATA!$D$133:$D$368=B398)*(DATA!$E$133:$E$368=D398),0)),"n/a")</f>
        <v>1080685.8400000001</v>
      </c>
      <c r="F398" s="77">
        <f t="array" ref="F398">IFERROR(INDEX(DATA!$G$133:$G$368,MATCH(1,(DATA!$D$133:$D$368=B398)*(DATA!$E$133:$E$368=D398),0)),"n/a")</f>
        <v>4.2860990309024398E-2</v>
      </c>
      <c r="G398" s="76">
        <f t="array" ref="G398">IFERROR(INDEX(DATA!$P$133:$P$368,MATCH(1,(DATA!$D$133:$D$368=B398)*(DATA!$E$133:$E$368=D398),0)),"n/a")</f>
        <v>3556979.25</v>
      </c>
      <c r="H398" s="77">
        <f t="array" ref="H398">IFERROR(INDEX(DATA!$Q$133:$Q$368,MATCH(1,(DATA!$D$133:$D$368=B398)*(DATA!$E$133:$E$368=D398),0)),"n/a")</f>
        <v>6.84148015235366E-2</v>
      </c>
      <c r="I398" s="76">
        <f t="array" ref="I398">IFERROR(INDEX(DATA!$Z$133:$Z$368,MATCH(1,(DATA!$D$133:$D$368=B398)*(DATA!$E$133:$E$368=D398),0)),"n/a")</f>
        <v>6752902.8700000001</v>
      </c>
      <c r="J398" s="77">
        <f t="array" ref="J398">IFERROR(INDEX(DATA!$AA$133:$AA$368,MATCH(1,(DATA!$D$133:$D$368=B398)*(DATA!$E$133:$E$368=D398),0)),"n/a")</f>
        <v>5.3201955845841899E-2</v>
      </c>
      <c r="K398" s="76">
        <f t="array" ref="K398">IFERROR(INDEX(DATA!$AJ$133:$AJ$368,MATCH(1,(DATA!$D$133:$D$368=B398)*(DATA!$E$133:$E$368=D398),0)),"n/a")</f>
        <v>12628788.800000001</v>
      </c>
      <c r="L398" s="77">
        <f t="array" ref="L398">IFERROR(INDEX(DATA!$AK$133:$AK$368,MATCH(1,(DATA!$D$133:$D$368=B398)*(DATA!$E$133:$E$368=D398),0)),"n/a")</f>
        <v>4.7951190664108197E-2</v>
      </c>
      <c r="R398" s="66"/>
      <c r="S398" s="66"/>
      <c r="T398" s="66"/>
      <c r="U398" s="66"/>
      <c r="V398" s="66"/>
      <c r="W398" s="66"/>
      <c r="X398" s="66"/>
      <c r="Y398" s="66"/>
    </row>
    <row r="399" spans="1:25" x14ac:dyDescent="0.2">
      <c r="A399" s="75" t="s">
        <v>19</v>
      </c>
      <c r="B399" s="66" t="s">
        <v>12</v>
      </c>
      <c r="C399" s="66" t="s">
        <v>0</v>
      </c>
      <c r="D399" s="66" t="s">
        <v>306</v>
      </c>
      <c r="E399" s="76">
        <f t="array" ref="E399">IFERROR(INDEX(DATA!$F$133:$F$368,MATCH(1,(DATA!$D$133:$D$368=B399)*(DATA!$E$133:$E$368=D399),0)),"n/a")</f>
        <v>690408.16</v>
      </c>
      <c r="F399" s="77">
        <f t="array" ref="F399">IFERROR(INDEX(DATA!$G$133:$G$368,MATCH(1,(DATA!$D$133:$D$368=B399)*(DATA!$E$133:$E$368=D399),0)),"n/a")</f>
        <v>-1.56026560733988E-2</v>
      </c>
      <c r="G399" s="76">
        <f t="array" ref="G399">IFERROR(INDEX(DATA!$P$133:$P$368,MATCH(1,(DATA!$D$133:$D$368=B399)*(DATA!$E$133:$E$368=D399),0)),"n/a")</f>
        <v>2328753.67</v>
      </c>
      <c r="H399" s="77">
        <f t="array" ref="H399">IFERROR(INDEX(DATA!$Q$133:$Q$368,MATCH(1,(DATA!$D$133:$D$368=B399)*(DATA!$E$133:$E$368=D399),0)),"n/a")</f>
        <v>-1.26546418882937E-2</v>
      </c>
      <c r="I399" s="76">
        <f t="array" ref="I399">IFERROR(INDEX(DATA!$Z$133:$Z$368,MATCH(1,(DATA!$D$133:$D$368=B399)*(DATA!$E$133:$E$368=D399),0)),"n/a")</f>
        <v>4462515.82</v>
      </c>
      <c r="J399" s="77">
        <f t="array" ref="J399">IFERROR(INDEX(DATA!$AA$133:$AA$368,MATCH(1,(DATA!$D$133:$D$368=B399)*(DATA!$E$133:$E$368=D399),0)),"n/a")</f>
        <v>-2.2931496438505401E-2</v>
      </c>
      <c r="K399" s="76">
        <f t="array" ref="K399">IFERROR(INDEX(DATA!$AJ$133:$AJ$368,MATCH(1,(DATA!$D$133:$D$368=B399)*(DATA!$E$133:$E$368=D399),0)),"n/a")</f>
        <v>8612162</v>
      </c>
      <c r="L399" s="77">
        <f t="array" ref="L399">IFERROR(INDEX(DATA!$AK$133:$AK$368,MATCH(1,(DATA!$D$133:$D$368=B399)*(DATA!$E$133:$E$368=D399),0)),"n/a")</f>
        <v>-1.45522402303069E-2</v>
      </c>
      <c r="R399" s="66"/>
      <c r="S399" s="66"/>
      <c r="T399" s="66"/>
      <c r="U399" s="66"/>
      <c r="V399" s="66"/>
      <c r="W399" s="66"/>
      <c r="X399" s="66"/>
      <c r="Y399" s="66"/>
    </row>
    <row r="400" spans="1:25" x14ac:dyDescent="0.2">
      <c r="A400" s="75" t="s">
        <v>19</v>
      </c>
      <c r="B400" s="66" t="s">
        <v>12</v>
      </c>
      <c r="C400" s="66" t="s">
        <v>0</v>
      </c>
      <c r="D400" s="66" t="s">
        <v>307</v>
      </c>
      <c r="E400" s="76">
        <f t="array" ref="E400">IFERROR(INDEX(DATA!$F$133:$F$368,MATCH(1,(DATA!$D$133:$D$368=B400)*(DATA!$E$133:$E$368=D400),0)),"n/a")</f>
        <v>661299.87</v>
      </c>
      <c r="F400" s="77">
        <f t="array" ref="F400">IFERROR(INDEX(DATA!$G$133:$G$368,MATCH(1,(DATA!$D$133:$D$368=B400)*(DATA!$E$133:$E$368=D400),0)),"n/a")</f>
        <v>3.1576077276528801E-2</v>
      </c>
      <c r="G400" s="76">
        <f t="array" ref="G400">IFERROR(INDEX(DATA!$P$133:$P$368,MATCH(1,(DATA!$D$133:$D$368=B400)*(DATA!$E$133:$E$368=D400),0)),"n/a")</f>
        <v>2174777.9300000002</v>
      </c>
      <c r="H400" s="77">
        <f t="array" ref="H400">IFERROR(INDEX(DATA!$Q$133:$Q$368,MATCH(1,(DATA!$D$133:$D$368=B400)*(DATA!$E$133:$E$368=D400),0)),"n/a")</f>
        <v>1.22431653006746E-2</v>
      </c>
      <c r="I400" s="76">
        <f t="array" ref="I400">IFERROR(INDEX(DATA!$Z$133:$Z$368,MATCH(1,(DATA!$D$133:$D$368=B400)*(DATA!$E$133:$E$368=D400),0)),"n/a")</f>
        <v>4206079.38</v>
      </c>
      <c r="J400" s="77">
        <f t="array" ref="J400">IFERROR(INDEX(DATA!$AA$133:$AA$368,MATCH(1,(DATA!$D$133:$D$368=B400)*(DATA!$E$133:$E$368=D400),0)),"n/a")</f>
        <v>1.6800901649389301E-3</v>
      </c>
      <c r="K400" s="76">
        <f t="array" ref="K400">IFERROR(INDEX(DATA!$AJ$133:$AJ$368,MATCH(1,(DATA!$D$133:$D$368=B400)*(DATA!$E$133:$E$368=D400),0)),"n/a")</f>
        <v>8162481.7999999998</v>
      </c>
      <c r="L400" s="77">
        <f t="array" ref="L400">IFERROR(INDEX(DATA!$AK$133:$AK$368,MATCH(1,(DATA!$D$133:$D$368=B400)*(DATA!$E$133:$E$368=D400),0)),"n/a")</f>
        <v>2.9660768100965699E-3</v>
      </c>
      <c r="R400" s="66"/>
      <c r="S400" s="66"/>
      <c r="T400" s="66"/>
      <c r="U400" s="66"/>
      <c r="V400" s="66"/>
      <c r="W400" s="66"/>
      <c r="X400" s="66"/>
      <c r="Y400" s="66"/>
    </row>
    <row r="401" spans="1:25" x14ac:dyDescent="0.2">
      <c r="A401" s="75" t="s">
        <v>19</v>
      </c>
      <c r="B401" s="66" t="s">
        <v>12</v>
      </c>
      <c r="C401" s="66" t="s">
        <v>0</v>
      </c>
      <c r="D401" s="66" t="s">
        <v>308</v>
      </c>
      <c r="E401" s="76">
        <f t="array" ref="E401">IFERROR(INDEX(DATA!$F$133:$F$368,MATCH(1,(DATA!$D$133:$D$368=B401)*(DATA!$E$133:$E$368=D401),0)),"n/a")</f>
        <v>553073.96</v>
      </c>
      <c r="F401" s="77">
        <f t="array" ref="F401">IFERROR(INDEX(DATA!$G$133:$G$368,MATCH(1,(DATA!$D$133:$D$368=B401)*(DATA!$E$133:$E$368=D401),0)),"n/a")</f>
        <v>1.2347505346465899E-2</v>
      </c>
      <c r="G401" s="76">
        <f t="array" ref="G401">IFERROR(INDEX(DATA!$P$133:$P$368,MATCH(1,(DATA!$D$133:$D$368=B401)*(DATA!$E$133:$E$368=D401),0)),"n/a")</f>
        <v>1795456.62</v>
      </c>
      <c r="H401" s="77">
        <f t="array" ref="H401">IFERROR(INDEX(DATA!$Q$133:$Q$368,MATCH(1,(DATA!$D$133:$D$368=B401)*(DATA!$E$133:$E$368=D401),0)),"n/a")</f>
        <v>2.20452372420697E-2</v>
      </c>
      <c r="I401" s="76">
        <f t="array" ref="I401">IFERROR(INDEX(DATA!$Z$133:$Z$368,MATCH(1,(DATA!$D$133:$D$368=B401)*(DATA!$E$133:$E$368=D401),0)),"n/a")</f>
        <v>3354231.31</v>
      </c>
      <c r="J401" s="77">
        <f t="array" ref="J401">IFERROR(INDEX(DATA!$AA$133:$AA$368,MATCH(1,(DATA!$D$133:$D$368=B401)*(DATA!$E$133:$E$368=D401),0)),"n/a")</f>
        <v>-1.3123072195755E-2</v>
      </c>
      <c r="K401" s="76">
        <f t="array" ref="K401">IFERROR(INDEX(DATA!$AJ$133:$AJ$368,MATCH(1,(DATA!$D$133:$D$368=B401)*(DATA!$E$133:$E$368=D401),0)),"n/a")</f>
        <v>6576843.2300000004</v>
      </c>
      <c r="L401" s="77">
        <f t="array" ref="L401">IFERROR(INDEX(DATA!$AK$133:$AK$368,MATCH(1,(DATA!$D$133:$D$368=B401)*(DATA!$E$133:$E$368=D401),0)),"n/a")</f>
        <v>-1.6941425183328501E-2</v>
      </c>
      <c r="R401" s="66"/>
      <c r="S401" s="66"/>
      <c r="T401" s="66"/>
      <c r="U401" s="66"/>
      <c r="V401" s="66"/>
      <c r="W401" s="66"/>
      <c r="X401" s="66"/>
      <c r="Y401" s="66"/>
    </row>
    <row r="402" spans="1:25" x14ac:dyDescent="0.2">
      <c r="A402" s="75" t="s">
        <v>19</v>
      </c>
      <c r="B402" s="66" t="s">
        <v>12</v>
      </c>
      <c r="C402" s="66" t="s">
        <v>0</v>
      </c>
      <c r="D402" s="66" t="s">
        <v>309</v>
      </c>
      <c r="E402" s="76">
        <f t="array" ref="E402">IFERROR(INDEX(DATA!$F$133:$F$368,MATCH(1,(DATA!$D$133:$D$368=B402)*(DATA!$E$133:$E$368=D402),0)),"n/a")</f>
        <v>505804.6</v>
      </c>
      <c r="F402" s="77">
        <f t="array" ref="F402">IFERROR(INDEX(DATA!$G$133:$G$368,MATCH(1,(DATA!$D$133:$D$368=B402)*(DATA!$E$133:$E$368=D402),0)),"n/a")</f>
        <v>1.1424594782960099E-2</v>
      </c>
      <c r="G402" s="76">
        <f t="array" ref="G402">IFERROR(INDEX(DATA!$P$133:$P$368,MATCH(1,(DATA!$D$133:$D$368=B402)*(DATA!$E$133:$E$368=D402),0)),"n/a")</f>
        <v>1650061.85</v>
      </c>
      <c r="H402" s="77">
        <f t="array" ref="H402">IFERROR(INDEX(DATA!$Q$133:$Q$368,MATCH(1,(DATA!$D$133:$D$368=B402)*(DATA!$E$133:$E$368=D402),0)),"n/a")</f>
        <v>4.0913482281039401E-2</v>
      </c>
      <c r="I402" s="76">
        <f t="array" ref="I402">IFERROR(INDEX(DATA!$Z$133:$Z$368,MATCH(1,(DATA!$D$133:$D$368=B402)*(DATA!$E$133:$E$368=D402),0)),"n/a")</f>
        <v>3124496.62</v>
      </c>
      <c r="J402" s="77">
        <f t="array" ref="J402">IFERROR(INDEX(DATA!$AA$133:$AA$368,MATCH(1,(DATA!$D$133:$D$368=B402)*(DATA!$E$133:$E$368=D402),0)),"n/a")</f>
        <v>1.7405384420552401E-2</v>
      </c>
      <c r="K402" s="76">
        <f t="array" ref="K402">IFERROR(INDEX(DATA!$AJ$133:$AJ$368,MATCH(1,(DATA!$D$133:$D$368=B402)*(DATA!$E$133:$E$368=D402),0)),"n/a")</f>
        <v>6152474.7199999997</v>
      </c>
      <c r="L402" s="77">
        <f t="array" ref="L402">IFERROR(INDEX(DATA!$AK$133:$AK$368,MATCH(1,(DATA!$D$133:$D$368=B402)*(DATA!$E$133:$E$368=D402),0)),"n/a")</f>
        <v>8.1975755102652297E-3</v>
      </c>
      <c r="R402" s="66"/>
      <c r="S402" s="66"/>
      <c r="T402" s="66"/>
      <c r="U402" s="66"/>
      <c r="V402" s="66"/>
      <c r="W402" s="66"/>
      <c r="X402" s="66"/>
      <c r="Y402" s="66"/>
    </row>
    <row r="403" spans="1:25" x14ac:dyDescent="0.2">
      <c r="A403" s="75" t="s">
        <v>19</v>
      </c>
      <c r="B403" s="66" t="s">
        <v>12</v>
      </c>
      <c r="C403" s="66" t="s">
        <v>0</v>
      </c>
      <c r="D403" s="66" t="s">
        <v>310</v>
      </c>
      <c r="E403" s="76">
        <f t="array" ref="E403">IFERROR(INDEX(DATA!$F$133:$F$368,MATCH(1,(DATA!$D$133:$D$368=B403)*(DATA!$E$133:$E$368=D403),0)),"n/a")</f>
        <v>381711.56</v>
      </c>
      <c r="F403" s="77">
        <f t="array" ref="F403">IFERROR(INDEX(DATA!$G$133:$G$368,MATCH(1,(DATA!$D$133:$D$368=B403)*(DATA!$E$133:$E$368=D403),0)),"n/a")</f>
        <v>-3.8350028930503002E-2</v>
      </c>
      <c r="G403" s="76">
        <f t="array" ref="G403">IFERROR(INDEX(DATA!$P$133:$P$368,MATCH(1,(DATA!$D$133:$D$368=B403)*(DATA!$E$133:$E$368=D403),0)),"n/a")</f>
        <v>1204228.1599999999</v>
      </c>
      <c r="H403" s="77">
        <f t="array" ref="H403">IFERROR(INDEX(DATA!$Q$133:$Q$368,MATCH(1,(DATA!$D$133:$D$368=B403)*(DATA!$E$133:$E$368=D403),0)),"n/a")</f>
        <v>-1.48008435633918E-2</v>
      </c>
      <c r="I403" s="76">
        <f t="array" ref="I403">IFERROR(INDEX(DATA!$Z$133:$Z$368,MATCH(1,(DATA!$D$133:$D$368=B403)*(DATA!$E$133:$E$368=D403),0)),"n/a")</f>
        <v>2273506.7200000002</v>
      </c>
      <c r="J403" s="77">
        <f t="array" ref="J403">IFERROR(INDEX(DATA!$AA$133:$AA$368,MATCH(1,(DATA!$D$133:$D$368=B403)*(DATA!$E$133:$E$368=D403),0)),"n/a")</f>
        <v>-2.7604405166992502E-2</v>
      </c>
      <c r="K403" s="76">
        <f t="array" ref="K403">IFERROR(INDEX(DATA!$AJ$133:$AJ$368,MATCH(1,(DATA!$D$133:$D$368=B403)*(DATA!$E$133:$E$368=D403),0)),"n/a")</f>
        <v>4675756.38</v>
      </c>
      <c r="L403" s="77">
        <f t="array" ref="L403">IFERROR(INDEX(DATA!$AK$133:$AK$368,MATCH(1,(DATA!$D$133:$D$368=B403)*(DATA!$E$133:$E$368=D403),0)),"n/a")</f>
        <v>-1.34818359926249E-2</v>
      </c>
      <c r="R403" s="66"/>
      <c r="S403" s="66"/>
      <c r="T403" s="66"/>
      <c r="U403" s="66"/>
      <c r="V403" s="66"/>
      <c r="W403" s="66"/>
      <c r="X403" s="66"/>
      <c r="Y403" s="66"/>
    </row>
    <row r="404" spans="1:25" x14ac:dyDescent="0.2">
      <c r="A404" s="75" t="s">
        <v>19</v>
      </c>
      <c r="B404" s="66" t="s">
        <v>12</v>
      </c>
      <c r="C404" s="66" t="s">
        <v>0</v>
      </c>
      <c r="D404" s="66" t="s">
        <v>311</v>
      </c>
      <c r="E404" s="76">
        <f t="array" ref="E404">IFERROR(INDEX(DATA!$F$133:$F$368,MATCH(1,(DATA!$D$133:$D$368=B404)*(DATA!$E$133:$E$368=D404),0)),"n/a")</f>
        <v>783361.69</v>
      </c>
      <c r="F404" s="77">
        <f t="array" ref="F404">IFERROR(INDEX(DATA!$G$133:$G$368,MATCH(1,(DATA!$D$133:$D$368=B404)*(DATA!$E$133:$E$368=D404),0)),"n/a")</f>
        <v>6.59261868390838E-2</v>
      </c>
      <c r="G404" s="76">
        <f t="array" ref="G404">IFERROR(INDEX(DATA!$P$133:$P$368,MATCH(1,(DATA!$D$133:$D$368=B404)*(DATA!$E$133:$E$368=D404),0)),"n/a")</f>
        <v>2628991.96</v>
      </c>
      <c r="H404" s="77">
        <f t="array" ref="H404">IFERROR(INDEX(DATA!$Q$133:$Q$368,MATCH(1,(DATA!$D$133:$D$368=B404)*(DATA!$E$133:$E$368=D404),0)),"n/a")</f>
        <v>0.10270890309422399</v>
      </c>
      <c r="I404" s="76">
        <f t="array" ref="I404">IFERROR(INDEX(DATA!$Z$133:$Z$368,MATCH(1,(DATA!$D$133:$D$368=B404)*(DATA!$E$133:$E$368=D404),0)),"n/a")</f>
        <v>4756714</v>
      </c>
      <c r="J404" s="77">
        <f t="array" ref="J404">IFERROR(INDEX(DATA!$AA$133:$AA$368,MATCH(1,(DATA!$D$133:$D$368=B404)*(DATA!$E$133:$E$368=D404),0)),"n/a")</f>
        <v>7.4772432627142699E-2</v>
      </c>
      <c r="K404" s="76">
        <f t="array" ref="K404">IFERROR(INDEX(DATA!$AJ$133:$AJ$368,MATCH(1,(DATA!$D$133:$D$368=B404)*(DATA!$E$133:$E$368=D404),0)),"n/a")</f>
        <v>8891875.9399999995</v>
      </c>
      <c r="L404" s="77">
        <f t="array" ref="L404">IFERROR(INDEX(DATA!$AK$133:$AK$368,MATCH(1,(DATA!$D$133:$D$368=B404)*(DATA!$E$133:$E$368=D404),0)),"n/a")</f>
        <v>5.9480824466404403E-2</v>
      </c>
      <c r="R404" s="66"/>
      <c r="S404" s="66"/>
      <c r="T404" s="66"/>
      <c r="U404" s="66"/>
      <c r="V404" s="66"/>
      <c r="W404" s="66"/>
      <c r="X404" s="66"/>
      <c r="Y404" s="66"/>
    </row>
    <row r="405" spans="1:25" x14ac:dyDescent="0.2">
      <c r="A405" s="75" t="s">
        <v>19</v>
      </c>
      <c r="B405" s="66" t="s">
        <v>12</v>
      </c>
      <c r="C405" s="66" t="s">
        <v>0</v>
      </c>
      <c r="D405" s="66" t="s">
        <v>312</v>
      </c>
      <c r="E405" s="76">
        <f t="array" ref="E405">IFERROR(INDEX(DATA!$F$133:$F$368,MATCH(1,(DATA!$D$133:$D$368=B405)*(DATA!$E$133:$E$368=D405),0)),"n/a")</f>
        <v>407486.71</v>
      </c>
      <c r="F405" s="77">
        <f t="array" ref="F405">IFERROR(INDEX(DATA!$G$133:$G$368,MATCH(1,(DATA!$D$133:$D$368=B405)*(DATA!$E$133:$E$368=D405),0)),"n/a")</f>
        <v>3.51115970522312E-2</v>
      </c>
      <c r="G405" s="76">
        <f t="array" ref="G405">IFERROR(INDEX(DATA!$P$133:$P$368,MATCH(1,(DATA!$D$133:$D$368=B405)*(DATA!$E$133:$E$368=D405),0)),"n/a")</f>
        <v>1347472.11</v>
      </c>
      <c r="H405" s="77">
        <f t="array" ref="H405">IFERROR(INDEX(DATA!$Q$133:$Q$368,MATCH(1,(DATA!$D$133:$D$368=B405)*(DATA!$E$133:$E$368=D405),0)),"n/a")</f>
        <v>5.9157368205692201E-2</v>
      </c>
      <c r="I405" s="76">
        <f t="array" ref="I405">IFERROR(INDEX(DATA!$Z$133:$Z$368,MATCH(1,(DATA!$D$133:$D$368=B405)*(DATA!$E$133:$E$368=D405),0)),"n/a")</f>
        <v>2546896.73</v>
      </c>
      <c r="J405" s="77">
        <f t="array" ref="J405">IFERROR(INDEX(DATA!$AA$133:$AA$368,MATCH(1,(DATA!$D$133:$D$368=B405)*(DATA!$E$133:$E$368=D405),0)),"n/a")</f>
        <v>1.6950834095408499E-2</v>
      </c>
      <c r="K405" s="76">
        <f t="array" ref="K405">IFERROR(INDEX(DATA!$AJ$133:$AJ$368,MATCH(1,(DATA!$D$133:$D$368=B405)*(DATA!$E$133:$E$368=D405),0)),"n/a")</f>
        <v>4966816.6900000004</v>
      </c>
      <c r="L405" s="77">
        <f t="array" ref="L405">IFERROR(INDEX(DATA!$AK$133:$AK$368,MATCH(1,(DATA!$D$133:$D$368=B405)*(DATA!$E$133:$E$368=D405),0)),"n/a")</f>
        <v>2.1761824444936899E-2</v>
      </c>
      <c r="R405" s="66"/>
      <c r="S405" s="66"/>
      <c r="T405" s="66"/>
      <c r="U405" s="66"/>
      <c r="V405" s="66"/>
      <c r="W405" s="66"/>
      <c r="X405" s="66"/>
      <c r="Y405" s="66"/>
    </row>
    <row r="406" spans="1:25" x14ac:dyDescent="0.2">
      <c r="A406" s="75" t="s">
        <v>19</v>
      </c>
      <c r="B406" s="66" t="s">
        <v>12</v>
      </c>
      <c r="C406" s="66" t="s">
        <v>0</v>
      </c>
      <c r="D406" s="66" t="s">
        <v>313</v>
      </c>
      <c r="E406" s="76">
        <f t="array" ref="E406">IFERROR(INDEX(DATA!$F$133:$F$368,MATCH(1,(DATA!$D$133:$D$368=B406)*(DATA!$E$133:$E$368=D406),0)),"n/a")</f>
        <v>583360.96</v>
      </c>
      <c r="F406" s="77">
        <f t="array" ref="F406">IFERROR(INDEX(DATA!$G$133:$G$368,MATCH(1,(DATA!$D$133:$D$368=B406)*(DATA!$E$133:$E$368=D406),0)),"n/a")</f>
        <v>-2.7602566540922299E-2</v>
      </c>
      <c r="G406" s="76">
        <f t="array" ref="G406">IFERROR(INDEX(DATA!$P$133:$P$368,MATCH(1,(DATA!$D$133:$D$368=B406)*(DATA!$E$133:$E$368=D406),0)),"n/a")</f>
        <v>1975434.53</v>
      </c>
      <c r="H406" s="77">
        <f t="array" ref="H406">IFERROR(INDEX(DATA!$Q$133:$Q$368,MATCH(1,(DATA!$D$133:$D$368=B406)*(DATA!$E$133:$E$368=D406),0)),"n/a")</f>
        <v>-6.3015759024032201E-4</v>
      </c>
      <c r="I406" s="76">
        <f t="array" ref="I406">IFERROR(INDEX(DATA!$Z$133:$Z$368,MATCH(1,(DATA!$D$133:$D$368=B406)*(DATA!$E$133:$E$368=D406),0)),"n/a")</f>
        <v>3774793.39</v>
      </c>
      <c r="J406" s="77">
        <f t="array" ref="J406">IFERROR(INDEX(DATA!$AA$133:$AA$368,MATCH(1,(DATA!$D$133:$D$368=B406)*(DATA!$E$133:$E$368=D406),0)),"n/a")</f>
        <v>-5.2053430486123601E-3</v>
      </c>
      <c r="K406" s="76">
        <f t="array" ref="K406">IFERROR(INDEX(DATA!$AJ$133:$AJ$368,MATCH(1,(DATA!$D$133:$D$368=B406)*(DATA!$E$133:$E$368=D406),0)),"n/a")</f>
        <v>7233410.4900000002</v>
      </c>
      <c r="L406" s="77">
        <f t="array" ref="L406">IFERROR(INDEX(DATA!$AK$133:$AK$368,MATCH(1,(DATA!$D$133:$D$368=B406)*(DATA!$E$133:$E$368=D406),0)),"n/a")</f>
        <v>-2.1258615241368E-2</v>
      </c>
      <c r="R406" s="66"/>
      <c r="S406" s="66"/>
      <c r="T406" s="66"/>
      <c r="U406" s="66"/>
      <c r="V406" s="66"/>
      <c r="W406" s="66"/>
      <c r="X406" s="66"/>
      <c r="Y406" s="66"/>
    </row>
    <row r="407" spans="1:25" x14ac:dyDescent="0.2">
      <c r="A407" s="75" t="s">
        <v>19</v>
      </c>
      <c r="B407" s="66" t="s">
        <v>12</v>
      </c>
      <c r="C407" s="66" t="s">
        <v>0</v>
      </c>
      <c r="D407" s="66" t="s">
        <v>314</v>
      </c>
      <c r="E407" s="76">
        <f t="array" ref="E407">IFERROR(INDEX(DATA!$F$133:$F$368,MATCH(1,(DATA!$D$133:$D$368=B407)*(DATA!$E$133:$E$368=D407),0)),"n/a")</f>
        <v>1586686.96</v>
      </c>
      <c r="F407" s="77">
        <f t="array" ref="F407">IFERROR(INDEX(DATA!$G$133:$G$368,MATCH(1,(DATA!$D$133:$D$368=B407)*(DATA!$E$133:$E$368=D407),0)),"n/a")</f>
        <v>-4.0074011767069997E-2</v>
      </c>
      <c r="G407" s="76">
        <f t="array" ref="G407">IFERROR(INDEX(DATA!$P$133:$P$368,MATCH(1,(DATA!$D$133:$D$368=B407)*(DATA!$E$133:$E$368=D407),0)),"n/a")</f>
        <v>5420496.6600000001</v>
      </c>
      <c r="H407" s="77">
        <f t="array" ref="H407">IFERROR(INDEX(DATA!$Q$133:$Q$368,MATCH(1,(DATA!$D$133:$D$368=B407)*(DATA!$E$133:$E$368=D407),0)),"n/a")</f>
        <v>1.3558278625336101E-2</v>
      </c>
      <c r="I407" s="76">
        <f t="array" ref="I407">IFERROR(INDEX(DATA!$Z$133:$Z$368,MATCH(1,(DATA!$D$133:$D$368=B407)*(DATA!$E$133:$E$368=D407),0)),"n/a")</f>
        <v>10364425.07</v>
      </c>
      <c r="J407" s="77">
        <f t="array" ref="J407">IFERROR(INDEX(DATA!$AA$133:$AA$368,MATCH(1,(DATA!$D$133:$D$368=B407)*(DATA!$E$133:$E$368=D407),0)),"n/a")</f>
        <v>2.7049119857975399E-2</v>
      </c>
      <c r="K407" s="76">
        <f t="array" ref="K407">IFERROR(INDEX(DATA!$AJ$133:$AJ$368,MATCH(1,(DATA!$D$133:$D$368=B407)*(DATA!$E$133:$E$368=D407),0)),"n/a")</f>
        <v>19873519.73</v>
      </c>
      <c r="L407" s="77">
        <f t="array" ref="L407">IFERROR(INDEX(DATA!$AK$133:$AK$368,MATCH(1,(DATA!$D$133:$D$368=B407)*(DATA!$E$133:$E$368=D407),0)),"n/a")</f>
        <v>4.3011088417867001E-2</v>
      </c>
      <c r="R407" s="66"/>
      <c r="S407" s="66"/>
      <c r="T407" s="66"/>
      <c r="U407" s="66"/>
      <c r="V407" s="66"/>
      <c r="W407" s="66"/>
      <c r="X407" s="66"/>
      <c r="Y407" s="66"/>
    </row>
    <row r="408" spans="1:25" x14ac:dyDescent="0.2">
      <c r="A408" s="75" t="s">
        <v>19</v>
      </c>
      <c r="B408" s="66" t="s">
        <v>12</v>
      </c>
      <c r="C408" s="66" t="s">
        <v>0</v>
      </c>
      <c r="D408" s="66" t="s">
        <v>315</v>
      </c>
      <c r="E408" s="76">
        <f t="array" ref="E408">IFERROR(INDEX(DATA!$F$133:$F$368,MATCH(1,(DATA!$D$133:$D$368=B408)*(DATA!$E$133:$E$368=D408),0)),"n/a")</f>
        <v>875667.27</v>
      </c>
      <c r="F408" s="77">
        <f t="array" ref="F408">IFERROR(INDEX(DATA!$G$133:$G$368,MATCH(1,(DATA!$D$133:$D$368=B408)*(DATA!$E$133:$E$368=D408),0)),"n/a")</f>
        <v>-6.2689444510132201E-3</v>
      </c>
      <c r="G408" s="76">
        <f t="array" ref="G408">IFERROR(INDEX(DATA!$P$133:$P$368,MATCH(1,(DATA!$D$133:$D$368=B408)*(DATA!$E$133:$E$368=D408),0)),"n/a")</f>
        <v>2881835.14</v>
      </c>
      <c r="H408" s="77">
        <f t="array" ref="H408">IFERROR(INDEX(DATA!$Q$133:$Q$368,MATCH(1,(DATA!$D$133:$D$368=B408)*(DATA!$E$133:$E$368=D408),0)),"n/a")</f>
        <v>-2.40079764717059E-2</v>
      </c>
      <c r="I408" s="76">
        <f t="array" ref="I408">IFERROR(INDEX(DATA!$Z$133:$Z$368,MATCH(1,(DATA!$D$133:$D$368=B408)*(DATA!$E$133:$E$368=D408),0)),"n/a")</f>
        <v>5521423.8600000003</v>
      </c>
      <c r="J408" s="77">
        <f t="array" ref="J408">IFERROR(INDEX(DATA!$AA$133:$AA$368,MATCH(1,(DATA!$D$133:$D$368=B408)*(DATA!$E$133:$E$368=D408),0)),"n/a")</f>
        <v>-2.70896032647697E-2</v>
      </c>
      <c r="K408" s="76">
        <f t="array" ref="K408">IFERROR(INDEX(DATA!$AJ$133:$AJ$368,MATCH(1,(DATA!$D$133:$D$368=B408)*(DATA!$E$133:$E$368=D408),0)),"n/a")</f>
        <v>10790949.41</v>
      </c>
      <c r="L408" s="77">
        <f t="array" ref="L408">IFERROR(INDEX(DATA!$AK$133:$AK$368,MATCH(1,(DATA!$D$133:$D$368=B408)*(DATA!$E$133:$E$368=D408),0)),"n/a")</f>
        <v>-4.9365316274444099E-2</v>
      </c>
      <c r="R408" s="66"/>
      <c r="S408" s="66"/>
      <c r="T408" s="66"/>
      <c r="U408" s="66"/>
      <c r="V408" s="66"/>
      <c r="W408" s="66"/>
      <c r="X408" s="66"/>
      <c r="Y408" s="66"/>
    </row>
    <row r="409" spans="1:25" x14ac:dyDescent="0.2">
      <c r="A409" s="75" t="s">
        <v>19</v>
      </c>
      <c r="B409" s="66" t="s">
        <v>12</v>
      </c>
      <c r="C409" s="66" t="s">
        <v>0</v>
      </c>
      <c r="D409" s="66" t="s">
        <v>316</v>
      </c>
      <c r="E409" s="76">
        <f t="array" ref="E409">IFERROR(INDEX(DATA!$F$133:$F$368,MATCH(1,(DATA!$D$133:$D$368=B409)*(DATA!$E$133:$E$368=D409),0)),"n/a")</f>
        <v>802956.32</v>
      </c>
      <c r="F409" s="77">
        <f t="array" ref="F409">IFERROR(INDEX(DATA!$G$133:$G$368,MATCH(1,(DATA!$D$133:$D$368=B409)*(DATA!$E$133:$E$368=D409),0)),"n/a")</f>
        <v>1.5872755610367599E-2</v>
      </c>
      <c r="G409" s="76">
        <f t="array" ref="G409">IFERROR(INDEX(DATA!$P$133:$P$368,MATCH(1,(DATA!$D$133:$D$368=B409)*(DATA!$E$133:$E$368=D409),0)),"n/a")</f>
        <v>2512735.7000000002</v>
      </c>
      <c r="H409" s="77">
        <f t="array" ref="H409">IFERROR(INDEX(DATA!$Q$133:$Q$368,MATCH(1,(DATA!$D$133:$D$368=B409)*(DATA!$E$133:$E$368=D409),0)),"n/a")</f>
        <v>7.0262275927975397E-3</v>
      </c>
      <c r="I409" s="76">
        <f t="array" ref="I409">IFERROR(INDEX(DATA!$Z$133:$Z$368,MATCH(1,(DATA!$D$133:$D$368=B409)*(DATA!$E$133:$E$368=D409),0)),"n/a")</f>
        <v>4764132.88</v>
      </c>
      <c r="J409" s="77">
        <f t="array" ref="J409">IFERROR(INDEX(DATA!$AA$133:$AA$368,MATCH(1,(DATA!$D$133:$D$368=B409)*(DATA!$E$133:$E$368=D409),0)),"n/a")</f>
        <v>1.40020809331485E-3</v>
      </c>
      <c r="K409" s="76">
        <f t="array" ref="K409">IFERROR(INDEX(DATA!$AJ$133:$AJ$368,MATCH(1,(DATA!$D$133:$D$368=B409)*(DATA!$E$133:$E$368=D409),0)),"n/a")</f>
        <v>9565356.0399999991</v>
      </c>
      <c r="L409" s="77">
        <f t="array" ref="L409">IFERROR(INDEX(DATA!$AK$133:$AK$368,MATCH(1,(DATA!$D$133:$D$368=B409)*(DATA!$E$133:$E$368=D409),0)),"n/a")</f>
        <v>-1.72565309879461E-3</v>
      </c>
      <c r="R409" s="66"/>
      <c r="S409" s="66"/>
      <c r="T409" s="66"/>
      <c r="U409" s="66"/>
      <c r="V409" s="66"/>
      <c r="W409" s="66"/>
      <c r="X409" s="66"/>
      <c r="Y409" s="66"/>
    </row>
    <row r="410" spans="1:25" x14ac:dyDescent="0.2">
      <c r="A410" s="75" t="s">
        <v>19</v>
      </c>
      <c r="B410" s="66" t="s">
        <v>12</v>
      </c>
      <c r="C410" s="66" t="s">
        <v>0</v>
      </c>
      <c r="D410" s="66" t="s">
        <v>317</v>
      </c>
      <c r="E410" s="76">
        <f t="array" ref="E410">IFERROR(INDEX(DATA!$F$133:$F$368,MATCH(1,(DATA!$D$133:$D$368=B410)*(DATA!$E$133:$E$368=D410),0)),"n/a")</f>
        <v>547126.61</v>
      </c>
      <c r="F410" s="77">
        <f t="array" ref="F410">IFERROR(INDEX(DATA!$G$133:$G$368,MATCH(1,(DATA!$D$133:$D$368=B410)*(DATA!$E$133:$E$368=D410),0)),"n/a")</f>
        <v>3.2404898452226501E-2</v>
      </c>
      <c r="G410" s="76">
        <f t="array" ref="G410">IFERROR(INDEX(DATA!$P$133:$P$368,MATCH(1,(DATA!$D$133:$D$368=B410)*(DATA!$E$133:$E$368=D410),0)),"n/a")</f>
        <v>1887650.43</v>
      </c>
      <c r="H410" s="77">
        <f t="array" ref="H410">IFERROR(INDEX(DATA!$Q$133:$Q$368,MATCH(1,(DATA!$D$133:$D$368=B410)*(DATA!$E$133:$E$368=D410),0)),"n/a")</f>
        <v>1.11186386502939E-2</v>
      </c>
      <c r="I410" s="76">
        <f t="array" ref="I410">IFERROR(INDEX(DATA!$Z$133:$Z$368,MATCH(1,(DATA!$D$133:$D$368=B410)*(DATA!$E$133:$E$368=D410),0)),"n/a")</f>
        <v>3563234.65</v>
      </c>
      <c r="J410" s="77">
        <f t="array" ref="J410">IFERROR(INDEX(DATA!$AA$133:$AA$368,MATCH(1,(DATA!$D$133:$D$368=B410)*(DATA!$E$133:$E$368=D410),0)),"n/a")</f>
        <v>4.4661011830088703E-3</v>
      </c>
      <c r="K410" s="76">
        <f t="array" ref="K410">IFERROR(INDEX(DATA!$AJ$133:$AJ$368,MATCH(1,(DATA!$D$133:$D$368=B410)*(DATA!$E$133:$E$368=D410),0)),"n/a")</f>
        <v>6819792.3799999999</v>
      </c>
      <c r="L410" s="77">
        <f t="array" ref="L410">IFERROR(INDEX(DATA!$AK$133:$AK$368,MATCH(1,(DATA!$D$133:$D$368=B410)*(DATA!$E$133:$E$368=D410),0)),"n/a")</f>
        <v>1.52368874848268E-2</v>
      </c>
      <c r="R410" s="66"/>
      <c r="S410" s="66"/>
      <c r="T410" s="66"/>
      <c r="U410" s="66"/>
      <c r="V410" s="66"/>
      <c r="W410" s="66"/>
      <c r="X410" s="66"/>
      <c r="Y410" s="66"/>
    </row>
    <row r="411" spans="1:25" x14ac:dyDescent="0.2">
      <c r="A411" s="75" t="s">
        <v>19</v>
      </c>
      <c r="B411" s="66" t="s">
        <v>12</v>
      </c>
      <c r="C411" s="66" t="s">
        <v>0</v>
      </c>
      <c r="D411" s="66" t="s">
        <v>318</v>
      </c>
      <c r="E411" s="76">
        <f t="array" ref="E411">IFERROR(INDEX(DATA!$F$133:$F$368,MATCH(1,(DATA!$D$133:$D$368=B411)*(DATA!$E$133:$E$368=D411),0)),"n/a")</f>
        <v>923799.18</v>
      </c>
      <c r="F411" s="77">
        <f t="array" ref="F411">IFERROR(INDEX(DATA!$G$133:$G$368,MATCH(1,(DATA!$D$133:$D$368=B411)*(DATA!$E$133:$E$368=D411),0)),"n/a")</f>
        <v>5.44204356038629E-2</v>
      </c>
      <c r="G411" s="76">
        <f t="array" ref="G411">IFERROR(INDEX(DATA!$P$133:$P$368,MATCH(1,(DATA!$D$133:$D$368=B411)*(DATA!$E$133:$E$368=D411),0)),"n/a")</f>
        <v>2941584.37</v>
      </c>
      <c r="H411" s="77">
        <f t="array" ref="H411">IFERROR(INDEX(DATA!$Q$133:$Q$368,MATCH(1,(DATA!$D$133:$D$368=B411)*(DATA!$E$133:$E$368=D411),0)),"n/a")</f>
        <v>3.82741415921624E-2</v>
      </c>
      <c r="I411" s="76">
        <f t="array" ref="I411">IFERROR(INDEX(DATA!$Z$133:$Z$368,MATCH(1,(DATA!$D$133:$D$368=B411)*(DATA!$E$133:$E$368=D411),0)),"n/a")</f>
        <v>5493026.4000000004</v>
      </c>
      <c r="J411" s="77">
        <f t="array" ref="J411">IFERROR(INDEX(DATA!$AA$133:$AA$368,MATCH(1,(DATA!$D$133:$D$368=B411)*(DATA!$E$133:$E$368=D411),0)),"n/a")</f>
        <v>1.9847554633150102E-2</v>
      </c>
      <c r="K411" s="76">
        <f t="array" ref="K411">IFERROR(INDEX(DATA!$AJ$133:$AJ$368,MATCH(1,(DATA!$D$133:$D$368=B411)*(DATA!$E$133:$E$368=D411),0)),"n/a")</f>
        <v>10476297.390000001</v>
      </c>
      <c r="L411" s="77">
        <f t="array" ref="L411">IFERROR(INDEX(DATA!$AK$133:$AK$368,MATCH(1,(DATA!$D$133:$D$368=B411)*(DATA!$E$133:$E$368=D411),0)),"n/a")</f>
        <v>2.5099859539180199E-2</v>
      </c>
      <c r="R411" s="66"/>
      <c r="S411" s="66"/>
      <c r="T411" s="66"/>
      <c r="U411" s="66"/>
      <c r="V411" s="66"/>
      <c r="W411" s="66"/>
      <c r="X411" s="66"/>
      <c r="Y411" s="66"/>
    </row>
    <row r="412" spans="1:25" x14ac:dyDescent="0.2">
      <c r="A412" s="75" t="s">
        <v>19</v>
      </c>
      <c r="B412" s="66" t="s">
        <v>12</v>
      </c>
      <c r="C412" s="66" t="s">
        <v>0</v>
      </c>
      <c r="D412" s="66" t="s">
        <v>344</v>
      </c>
      <c r="E412" s="76">
        <f t="array" ref="E412">IFERROR(INDEX(DATA!$F$133:$F$368,MATCH(1,(DATA!$D$133:$D$368=B412)*(DATA!$E$133:$E$368=D412),0)),"n/a")</f>
        <v>318228.53999999998</v>
      </c>
      <c r="F412" s="77">
        <f t="array" ref="F412">IFERROR(INDEX(DATA!$G$133:$G$368,MATCH(1,(DATA!$D$133:$D$368=B412)*(DATA!$E$133:$E$368=D412),0)),"n/a")</f>
        <v>-7.3911771495913797E-2</v>
      </c>
      <c r="G412" s="76">
        <f t="array" ref="G412">IFERROR(INDEX(DATA!$P$133:$P$368,MATCH(1,(DATA!$D$133:$D$368=B412)*(DATA!$E$133:$E$368=D412),0)),"n/a")</f>
        <v>1065335.46</v>
      </c>
      <c r="H412" s="77">
        <f t="array" ref="H412">IFERROR(INDEX(DATA!$Q$133:$Q$368,MATCH(1,(DATA!$D$133:$D$368=B412)*(DATA!$E$133:$E$368=D412),0)),"n/a")</f>
        <v>-4.6029526700254897E-2</v>
      </c>
      <c r="I412" s="76">
        <f t="array" ref="I412">IFERROR(INDEX(DATA!$Z$133:$Z$368,MATCH(1,(DATA!$D$133:$D$368=B412)*(DATA!$E$133:$E$368=D412),0)),"n/a")</f>
        <v>1997983.44</v>
      </c>
      <c r="J412" s="77">
        <f t="array" ref="J412">IFERROR(INDEX(DATA!$AA$133:$AA$368,MATCH(1,(DATA!$D$133:$D$368=B412)*(DATA!$E$133:$E$368=D412),0)),"n/a")</f>
        <v>-6.1191059014019097E-2</v>
      </c>
      <c r="K412" s="76">
        <f t="array" ref="K412">IFERROR(INDEX(DATA!$AJ$133:$AJ$368,MATCH(1,(DATA!$D$133:$D$368=B412)*(DATA!$E$133:$E$368=D412),0)),"n/a")</f>
        <v>4126950.88</v>
      </c>
      <c r="L412" s="77">
        <f t="array" ref="L412">IFERROR(INDEX(DATA!$AK$133:$AK$368,MATCH(1,(DATA!$D$133:$D$368=B412)*(DATA!$E$133:$E$368=D412),0)),"n/a")</f>
        <v>-4.8243310446483598E-2</v>
      </c>
      <c r="R412" s="66"/>
      <c r="S412" s="66"/>
      <c r="T412" s="66"/>
      <c r="U412" s="66"/>
      <c r="V412" s="66"/>
      <c r="W412" s="66"/>
      <c r="X412" s="66"/>
      <c r="Y412" s="66"/>
    </row>
    <row r="413" spans="1:25" x14ac:dyDescent="0.2">
      <c r="A413" s="75" t="s">
        <v>19</v>
      </c>
      <c r="B413" s="66" t="s">
        <v>12</v>
      </c>
      <c r="C413" s="66" t="s">
        <v>0</v>
      </c>
      <c r="D413" s="66" t="s">
        <v>345</v>
      </c>
      <c r="E413" s="76">
        <f t="array" ref="E413">IFERROR(INDEX(DATA!$F$133:$F$368,MATCH(1,(DATA!$D$133:$D$368=B413)*(DATA!$E$133:$E$368=D413),0)),"n/a")</f>
        <v>722841.59999999998</v>
      </c>
      <c r="F413" s="77">
        <f t="array" ref="F413">IFERROR(INDEX(DATA!$G$133:$G$368,MATCH(1,(DATA!$D$133:$D$368=B413)*(DATA!$E$133:$E$368=D413),0)),"n/a")</f>
        <v>-3.1903657136195399E-3</v>
      </c>
      <c r="G413" s="76">
        <f t="array" ref="G413">IFERROR(INDEX(DATA!$P$133:$P$368,MATCH(1,(DATA!$D$133:$D$368=B413)*(DATA!$E$133:$E$368=D413),0)),"n/a")</f>
        <v>2326075.41</v>
      </c>
      <c r="H413" s="77">
        <f t="array" ref="H413">IFERROR(INDEX(DATA!$Q$133:$Q$368,MATCH(1,(DATA!$D$133:$D$368=B413)*(DATA!$E$133:$E$368=D413),0)),"n/a")</f>
        <v>4.2051779207169498E-3</v>
      </c>
      <c r="I413" s="76">
        <f t="array" ref="I413">IFERROR(INDEX(DATA!$Z$133:$Z$368,MATCH(1,(DATA!$D$133:$D$368=B413)*(DATA!$E$133:$E$368=D413),0)),"n/a")</f>
        <v>4468306.8099999996</v>
      </c>
      <c r="J413" s="77">
        <f t="array" ref="J413">IFERROR(INDEX(DATA!$AA$133:$AA$368,MATCH(1,(DATA!$D$133:$D$368=B413)*(DATA!$E$133:$E$368=D413),0)),"n/a")</f>
        <v>-2.5518610184585701E-3</v>
      </c>
      <c r="K413" s="76">
        <f t="array" ref="K413">IFERROR(INDEX(DATA!$AJ$133:$AJ$368,MATCH(1,(DATA!$D$133:$D$368=B413)*(DATA!$E$133:$E$368=D413),0)),"n/a")</f>
        <v>8886618.0999999996</v>
      </c>
      <c r="L413" s="77">
        <f t="array" ref="L413">IFERROR(INDEX(DATA!$AK$133:$AK$368,MATCH(1,(DATA!$D$133:$D$368=B413)*(DATA!$E$133:$E$368=D413),0)),"n/a")</f>
        <v>7.8688497571550095E-3</v>
      </c>
      <c r="R413" s="66"/>
      <c r="S413" s="66"/>
      <c r="T413" s="66"/>
      <c r="U413" s="66"/>
      <c r="V413" s="66"/>
      <c r="W413" s="66"/>
      <c r="X413" s="66"/>
      <c r="Y413" s="66"/>
    </row>
    <row r="414" spans="1:25" x14ac:dyDescent="0.2">
      <c r="A414" s="75"/>
      <c r="E414" s="80"/>
      <c r="F414" s="77"/>
      <c r="G414" s="81"/>
      <c r="H414" s="77"/>
      <c r="I414" s="81"/>
      <c r="J414" s="82"/>
      <c r="K414" s="81"/>
      <c r="L414" s="77"/>
      <c r="R414" s="66"/>
      <c r="S414" s="66"/>
      <c r="T414" s="66"/>
      <c r="U414" s="66"/>
      <c r="V414" s="66"/>
      <c r="W414" s="66"/>
      <c r="X414" s="66"/>
      <c r="Y414" s="66"/>
    </row>
    <row r="415" spans="1:25" x14ac:dyDescent="0.2">
      <c r="A415" s="75" t="s">
        <v>19</v>
      </c>
      <c r="B415" s="66" t="s">
        <v>12</v>
      </c>
      <c r="C415" s="66" t="s">
        <v>9</v>
      </c>
      <c r="D415" s="66" t="s">
        <v>271</v>
      </c>
      <c r="E415" s="86">
        <f t="array" ref="E415">IFERROR(INDEX(DATA!$H$133:$H$368,MATCH(1,(DATA!$D$133:$D$368=B415)*(DATA!$E$133:$E$368=D415),0)),"n/a")</f>
        <v>98591.21</v>
      </c>
      <c r="F415" s="77">
        <f t="array" ref="F415">IFERROR(INDEX(DATA!$I$133:$I$368,MATCH(1,(DATA!$D$133:$D$368=B415)*(DATA!$E$133:$E$368=D415),0)),"n/a")</f>
        <v>-1.72482331318944E-2</v>
      </c>
      <c r="G415" s="86">
        <f t="array" ref="G415">IFERROR(INDEX(DATA!$R$133:$R$368,MATCH(1,(DATA!$D$133:$D$368=B415)*(DATA!$E$133:$E$368=D415),0)),"n/a")</f>
        <v>337363.12</v>
      </c>
      <c r="H415" s="77">
        <f t="array" ref="H415">IFERROR(INDEX(DATA!$S$133:$S$368,MATCH(1,(DATA!$D$133:$D$368=B415)*(DATA!$E$133:$E$368=D415),0)),"n/a")</f>
        <v>6.4088167102688706E-2</v>
      </c>
      <c r="I415" s="86">
        <f t="array" ref="I415">IFERROR(INDEX(DATA!$AB$133:$AB$368,MATCH(1,(DATA!$D$133:$D$368=B415)*(DATA!$E$133:$E$368=D415),0)),"n/a")</f>
        <v>614930.87</v>
      </c>
      <c r="J415" s="77">
        <f t="array" ref="J415">IFERROR(INDEX(DATA!$AC$133:$AC$368,MATCH(1,(DATA!$D$133:$D$368=B415)*(DATA!$E$133:$E$368=D415),0)),"n/a")</f>
        <v>4.4063676231749997E-2</v>
      </c>
      <c r="K415" s="86">
        <f t="array" ref="K415">IFERROR(INDEX(DATA!$AL$133:$AL$368,MATCH(1,(DATA!$D$133:$D$368=B415)*(DATA!$E$133:$E$368=D415),0)),"n/a")</f>
        <v>1153504.99</v>
      </c>
      <c r="L415" s="77">
        <f t="array" ref="L415">IFERROR(INDEX(DATA!$AM$133:$AM$368,MATCH(1,(DATA!$D$133:$D$368=B415)*(DATA!$E$133:$E$368=D415),0)),"n/a")</f>
        <v>3.4904629666879301E-2</v>
      </c>
      <c r="R415" s="66"/>
      <c r="S415" s="66"/>
      <c r="T415" s="66"/>
      <c r="U415" s="66"/>
      <c r="V415" s="66"/>
      <c r="W415" s="66"/>
      <c r="X415" s="66"/>
      <c r="Y415" s="66"/>
    </row>
    <row r="416" spans="1:25" x14ac:dyDescent="0.2">
      <c r="A416" s="75" t="s">
        <v>19</v>
      </c>
      <c r="B416" s="66" t="s">
        <v>12</v>
      </c>
      <c r="C416" s="66" t="s">
        <v>9</v>
      </c>
      <c r="D416" s="66" t="s">
        <v>272</v>
      </c>
      <c r="E416" s="86">
        <f t="array" ref="E416">IFERROR(INDEX(DATA!$H$133:$H$368,MATCH(1,(DATA!$D$133:$D$368=B416)*(DATA!$E$133:$E$368=D416),0)),"n/a")</f>
        <v>218744.59</v>
      </c>
      <c r="F416" s="77">
        <f t="array" ref="F416">IFERROR(INDEX(DATA!$I$133:$I$368,MATCH(1,(DATA!$D$133:$D$368=B416)*(DATA!$E$133:$E$368=D416),0)),"n/a")</f>
        <v>3.5107013547531797E-2</v>
      </c>
      <c r="G416" s="86">
        <f t="array" ref="G416">IFERROR(INDEX(DATA!$R$133:$R$368,MATCH(1,(DATA!$D$133:$D$368=B416)*(DATA!$E$133:$E$368=D416),0)),"n/a")</f>
        <v>698880.69</v>
      </c>
      <c r="H416" s="77">
        <f t="array" ref="H416">IFERROR(INDEX(DATA!$S$133:$S$368,MATCH(1,(DATA!$D$133:$D$368=B416)*(DATA!$E$133:$E$368=D416),0)),"n/a")</f>
        <v>-7.0608886404144901E-3</v>
      </c>
      <c r="I416" s="86">
        <f t="array" ref="I416">IFERROR(INDEX(DATA!$AB$133:$AB$368,MATCH(1,(DATA!$D$133:$D$368=B416)*(DATA!$E$133:$E$368=D416),0)),"n/a")</f>
        <v>1341442.71</v>
      </c>
      <c r="J416" s="77">
        <f t="array" ref="J416">IFERROR(INDEX(DATA!$AC$133:$AC$368,MATCH(1,(DATA!$D$133:$D$368=B416)*(DATA!$E$133:$E$368=D416),0)),"n/a")</f>
        <v>-1.75095119065172E-2</v>
      </c>
      <c r="K416" s="86">
        <f t="array" ref="K416">IFERROR(INDEX(DATA!$AL$133:$AL$368,MATCH(1,(DATA!$D$133:$D$368=B416)*(DATA!$E$133:$E$368=D416),0)),"n/a")</f>
        <v>2661624.7000000002</v>
      </c>
      <c r="L416" s="77">
        <f t="array" ref="L416">IFERROR(INDEX(DATA!$AM$133:$AM$368,MATCH(1,(DATA!$D$133:$D$368=B416)*(DATA!$E$133:$E$368=D416),0)),"n/a")</f>
        <v>2.7138120624493598E-3</v>
      </c>
      <c r="R416" s="66"/>
      <c r="S416" s="66"/>
      <c r="T416" s="66"/>
      <c r="U416" s="66"/>
      <c r="V416" s="66"/>
      <c r="W416" s="66"/>
      <c r="X416" s="66"/>
      <c r="Y416" s="66"/>
    </row>
    <row r="417" spans="1:25" x14ac:dyDescent="0.2">
      <c r="A417" s="75" t="s">
        <v>19</v>
      </c>
      <c r="B417" s="66" t="s">
        <v>12</v>
      </c>
      <c r="C417" s="66" t="s">
        <v>9</v>
      </c>
      <c r="D417" s="66" t="s">
        <v>273</v>
      </c>
      <c r="E417" s="86">
        <f t="array" ref="E417">IFERROR(INDEX(DATA!$H$133:$H$368,MATCH(1,(DATA!$D$133:$D$368=B417)*(DATA!$E$133:$E$368=D417),0)),"n/a")</f>
        <v>388497.57</v>
      </c>
      <c r="F417" s="77">
        <f t="array" ref="F417">IFERROR(INDEX(DATA!$I$133:$I$368,MATCH(1,(DATA!$D$133:$D$368=B417)*(DATA!$E$133:$E$368=D417),0)),"n/a")</f>
        <v>-1.2295560745436E-2</v>
      </c>
      <c r="G417" s="86">
        <f t="array" ref="G417">IFERROR(INDEX(DATA!$R$133:$R$368,MATCH(1,(DATA!$D$133:$D$368=B417)*(DATA!$E$133:$E$368=D417),0)),"n/a")</f>
        <v>1283910.99</v>
      </c>
      <c r="H417" s="77">
        <f t="array" ref="H417">IFERROR(INDEX(DATA!$S$133:$S$368,MATCH(1,(DATA!$D$133:$D$368=B417)*(DATA!$E$133:$E$368=D417),0)),"n/a")</f>
        <v>2.56629637240679E-2</v>
      </c>
      <c r="I417" s="86">
        <f t="array" ref="I417">IFERROR(INDEX(DATA!$AB$133:$AB$368,MATCH(1,(DATA!$D$133:$D$368=B417)*(DATA!$E$133:$E$368=D417),0)),"n/a")</f>
        <v>2428039.27</v>
      </c>
      <c r="J417" s="77">
        <f t="array" ref="J417">IFERROR(INDEX(DATA!$AC$133:$AC$368,MATCH(1,(DATA!$D$133:$D$368=B417)*(DATA!$E$133:$E$368=D417),0)),"n/a")</f>
        <v>-8.3067668608618507E-3</v>
      </c>
      <c r="K417" s="86">
        <f t="array" ref="K417">IFERROR(INDEX(DATA!$AL$133:$AL$368,MATCH(1,(DATA!$D$133:$D$368=B417)*(DATA!$E$133:$E$368=D417),0)),"n/a")</f>
        <v>4633959.42</v>
      </c>
      <c r="L417" s="77">
        <f t="array" ref="L417">IFERROR(INDEX(DATA!$AM$133:$AM$368,MATCH(1,(DATA!$D$133:$D$368=B417)*(DATA!$E$133:$E$368=D417),0)),"n/a")</f>
        <v>1.07565373465423E-2</v>
      </c>
      <c r="R417" s="66"/>
      <c r="S417" s="66"/>
      <c r="T417" s="66"/>
      <c r="U417" s="66"/>
      <c r="V417" s="66"/>
      <c r="W417" s="66"/>
      <c r="X417" s="66"/>
      <c r="Y417" s="66"/>
    </row>
    <row r="418" spans="1:25" x14ac:dyDescent="0.2">
      <c r="A418" s="75" t="s">
        <v>19</v>
      </c>
      <c r="B418" s="66" t="s">
        <v>12</v>
      </c>
      <c r="C418" s="66" t="s">
        <v>9</v>
      </c>
      <c r="D418" s="66" t="s">
        <v>274</v>
      </c>
      <c r="E418" s="86">
        <f t="array" ref="E418">IFERROR(INDEX(DATA!$H$133:$H$368,MATCH(1,(DATA!$D$133:$D$368=B418)*(DATA!$E$133:$E$368=D418),0)),"n/a")</f>
        <v>136508.75</v>
      </c>
      <c r="F418" s="77">
        <f t="array" ref="F418">IFERROR(INDEX(DATA!$I$133:$I$368,MATCH(1,(DATA!$D$133:$D$368=B418)*(DATA!$E$133:$E$368=D418),0)),"n/a")</f>
        <v>8.4005089399871204E-3</v>
      </c>
      <c r="G418" s="86">
        <f t="array" ref="G418">IFERROR(INDEX(DATA!$R$133:$R$368,MATCH(1,(DATA!$D$133:$D$368=B418)*(DATA!$E$133:$E$368=D418),0)),"n/a")</f>
        <v>425421.92</v>
      </c>
      <c r="H418" s="77">
        <f t="array" ref="H418">IFERROR(INDEX(DATA!$S$133:$S$368,MATCH(1,(DATA!$D$133:$D$368=B418)*(DATA!$E$133:$E$368=D418),0)),"n/a")</f>
        <v>-9.7816383079776404E-3</v>
      </c>
      <c r="I418" s="86">
        <f t="array" ref="I418">IFERROR(INDEX(DATA!$AB$133:$AB$368,MATCH(1,(DATA!$D$133:$D$368=B418)*(DATA!$E$133:$E$368=D418),0)),"n/a")</f>
        <v>804747.54</v>
      </c>
      <c r="J418" s="77">
        <f t="array" ref="J418">IFERROR(INDEX(DATA!$AC$133:$AC$368,MATCH(1,(DATA!$D$133:$D$368=B418)*(DATA!$E$133:$E$368=D418),0)),"n/a")</f>
        <v>-2.0964752007697499E-2</v>
      </c>
      <c r="K418" s="86">
        <f t="array" ref="K418">IFERROR(INDEX(DATA!$AL$133:$AL$368,MATCH(1,(DATA!$D$133:$D$368=B418)*(DATA!$E$133:$E$368=D418),0)),"n/a")</f>
        <v>1639928.31</v>
      </c>
      <c r="L418" s="77">
        <f t="array" ref="L418">IFERROR(INDEX(DATA!$AM$133:$AM$368,MATCH(1,(DATA!$D$133:$D$368=B418)*(DATA!$E$133:$E$368=D418),0)),"n/a")</f>
        <v>-4.45123845791343E-3</v>
      </c>
      <c r="R418" s="66"/>
      <c r="S418" s="66"/>
      <c r="T418" s="66"/>
      <c r="U418" s="66"/>
      <c r="V418" s="66"/>
      <c r="W418" s="66"/>
      <c r="X418" s="66"/>
      <c r="Y418" s="66"/>
    </row>
    <row r="419" spans="1:25" x14ac:dyDescent="0.2">
      <c r="A419" s="75" t="s">
        <v>19</v>
      </c>
      <c r="B419" s="66" t="s">
        <v>12</v>
      </c>
      <c r="C419" s="66" t="s">
        <v>9</v>
      </c>
      <c r="D419" s="66" t="s">
        <v>275</v>
      </c>
      <c r="E419" s="86">
        <f t="array" ref="E419">IFERROR(INDEX(DATA!$H$133:$H$368,MATCH(1,(DATA!$D$133:$D$368=B419)*(DATA!$E$133:$E$368=D419),0)),"n/a")</f>
        <v>405259.09</v>
      </c>
      <c r="F419" s="77">
        <f t="array" ref="F419">IFERROR(INDEX(DATA!$I$133:$I$368,MATCH(1,(DATA!$D$133:$D$368=B419)*(DATA!$E$133:$E$368=D419),0)),"n/a")</f>
        <v>-1.65068214490139E-3</v>
      </c>
      <c r="G419" s="86">
        <f t="array" ref="G419">IFERROR(INDEX(DATA!$R$133:$R$368,MATCH(1,(DATA!$D$133:$D$368=B419)*(DATA!$E$133:$E$368=D419),0)),"n/a")</f>
        <v>1425819.01</v>
      </c>
      <c r="H419" s="77">
        <f t="array" ref="H419">IFERROR(INDEX(DATA!$S$133:$S$368,MATCH(1,(DATA!$D$133:$D$368=B419)*(DATA!$E$133:$E$368=D419),0)),"n/a")</f>
        <v>7.1651837662229004E-2</v>
      </c>
      <c r="I419" s="86">
        <f t="array" ref="I419">IFERROR(INDEX(DATA!$AB$133:$AB$368,MATCH(1,(DATA!$D$133:$D$368=B419)*(DATA!$E$133:$E$368=D419),0)),"n/a")</f>
        <v>2702400.38</v>
      </c>
      <c r="J419" s="77">
        <f t="array" ref="J419">IFERROR(INDEX(DATA!$AC$133:$AC$368,MATCH(1,(DATA!$D$133:$D$368=B419)*(DATA!$E$133:$E$368=D419),0)),"n/a")</f>
        <v>5.1431444300288898E-2</v>
      </c>
      <c r="K419" s="86">
        <f t="array" ref="K419">IFERROR(INDEX(DATA!$AL$133:$AL$368,MATCH(1,(DATA!$D$133:$D$368=B419)*(DATA!$E$133:$E$368=D419),0)),"n/a")</f>
        <v>5028808.49</v>
      </c>
      <c r="L419" s="77">
        <f t="array" ref="L419">IFERROR(INDEX(DATA!$AM$133:$AM$368,MATCH(1,(DATA!$D$133:$D$368=B419)*(DATA!$E$133:$E$368=D419),0)),"n/a")</f>
        <v>5.2508972420824598E-2</v>
      </c>
      <c r="R419" s="66"/>
      <c r="S419" s="66"/>
      <c r="T419" s="66"/>
      <c r="U419" s="66"/>
      <c r="V419" s="66"/>
      <c r="W419" s="66"/>
      <c r="X419" s="66"/>
      <c r="Y419" s="66"/>
    </row>
    <row r="420" spans="1:25" x14ac:dyDescent="0.2">
      <c r="A420" s="75" t="s">
        <v>19</v>
      </c>
      <c r="B420" s="66" t="s">
        <v>12</v>
      </c>
      <c r="C420" s="66" t="s">
        <v>9</v>
      </c>
      <c r="D420" s="66" t="s">
        <v>276</v>
      </c>
      <c r="E420" s="86">
        <f t="array" ref="E420">IFERROR(INDEX(DATA!$H$133:$H$368,MATCH(1,(DATA!$D$133:$D$368=B420)*(DATA!$E$133:$E$368=D420),0)),"n/a")</f>
        <v>156526.91</v>
      </c>
      <c r="F420" s="77">
        <f t="array" ref="F420">IFERROR(INDEX(DATA!$I$133:$I$368,MATCH(1,(DATA!$D$133:$D$368=B420)*(DATA!$E$133:$E$368=D420),0)),"n/a")</f>
        <v>1.4906773983197801E-2</v>
      </c>
      <c r="G420" s="86">
        <f t="array" ref="G420">IFERROR(INDEX(DATA!$R$133:$R$368,MATCH(1,(DATA!$D$133:$D$368=B420)*(DATA!$E$133:$E$368=D420),0)),"n/a")</f>
        <v>534663.61</v>
      </c>
      <c r="H420" s="77">
        <f t="array" ref="H420">IFERROR(INDEX(DATA!$S$133:$S$368,MATCH(1,(DATA!$D$133:$D$368=B420)*(DATA!$E$133:$E$368=D420),0)),"n/a")</f>
        <v>-8.7280327097888494E-3</v>
      </c>
      <c r="I420" s="86">
        <f t="array" ref="I420">IFERROR(INDEX(DATA!$AB$133:$AB$368,MATCH(1,(DATA!$D$133:$D$368=B420)*(DATA!$E$133:$E$368=D420),0)),"n/a")</f>
        <v>964553.19</v>
      </c>
      <c r="J420" s="77">
        <f t="array" ref="J420">IFERROR(INDEX(DATA!$AC$133:$AC$368,MATCH(1,(DATA!$D$133:$D$368=B420)*(DATA!$E$133:$E$368=D420),0)),"n/a")</f>
        <v>-3.6118452301252102E-2</v>
      </c>
      <c r="K420" s="86">
        <f t="array" ref="K420">IFERROR(INDEX(DATA!$AL$133:$AL$368,MATCH(1,(DATA!$D$133:$D$368=B420)*(DATA!$E$133:$E$368=D420),0)),"n/a")</f>
        <v>1894452.96</v>
      </c>
      <c r="L420" s="77">
        <f t="array" ref="L420">IFERROR(INDEX(DATA!$AM$133:$AM$368,MATCH(1,(DATA!$D$133:$D$368=B420)*(DATA!$E$133:$E$368=D420),0)),"n/a")</f>
        <v>9.4418485594699696E-3</v>
      </c>
      <c r="R420" s="66"/>
      <c r="S420" s="66"/>
      <c r="T420" s="66"/>
      <c r="U420" s="66"/>
      <c r="V420" s="66"/>
      <c r="W420" s="66"/>
      <c r="X420" s="66"/>
      <c r="Y420" s="66"/>
    </row>
    <row r="421" spans="1:25" x14ac:dyDescent="0.2">
      <c r="A421" s="75" t="s">
        <v>19</v>
      </c>
      <c r="B421" s="66" t="s">
        <v>12</v>
      </c>
      <c r="C421" s="66" t="s">
        <v>9</v>
      </c>
      <c r="D421" s="66" t="s">
        <v>277</v>
      </c>
      <c r="E421" s="86">
        <f t="array" ref="E421">IFERROR(INDEX(DATA!$H$133:$H$368,MATCH(1,(DATA!$D$133:$D$368=B421)*(DATA!$E$133:$E$368=D421),0)),"n/a")</f>
        <v>128094.41</v>
      </c>
      <c r="F421" s="77">
        <f t="array" ref="F421">IFERROR(INDEX(DATA!$I$133:$I$368,MATCH(1,(DATA!$D$133:$D$368=B421)*(DATA!$E$133:$E$368=D421),0)),"n/a")</f>
        <v>9.9448560856876103E-2</v>
      </c>
      <c r="G421" s="86">
        <f t="array" ref="G421">IFERROR(INDEX(DATA!$R$133:$R$368,MATCH(1,(DATA!$D$133:$D$368=B421)*(DATA!$E$133:$E$368=D421),0)),"n/a")</f>
        <v>412686.22</v>
      </c>
      <c r="H421" s="77">
        <f t="array" ref="H421">IFERROR(INDEX(DATA!$S$133:$S$368,MATCH(1,(DATA!$D$133:$D$368=B421)*(DATA!$E$133:$E$368=D421),0)),"n/a")</f>
        <v>0.13883534178770901</v>
      </c>
      <c r="I421" s="86">
        <f t="array" ref="I421">IFERROR(INDEX(DATA!$AB$133:$AB$368,MATCH(1,(DATA!$D$133:$D$368=B421)*(DATA!$E$133:$E$368=D421),0)),"n/a")</f>
        <v>723674.77</v>
      </c>
      <c r="J421" s="77">
        <f t="array" ref="J421">IFERROR(INDEX(DATA!$AC$133:$AC$368,MATCH(1,(DATA!$D$133:$D$368=B421)*(DATA!$E$133:$E$368=D421),0)),"n/a")</f>
        <v>2.99541665091035E-2</v>
      </c>
      <c r="K421" s="86">
        <f t="array" ref="K421">IFERROR(INDEX(DATA!$AL$133:$AL$368,MATCH(1,(DATA!$D$133:$D$368=B421)*(DATA!$E$133:$E$368=D421),0)),"n/a")</f>
        <v>1384153.16</v>
      </c>
      <c r="L421" s="77">
        <f t="array" ref="L421">IFERROR(INDEX(DATA!$AM$133:$AM$368,MATCH(1,(DATA!$D$133:$D$368=B421)*(DATA!$E$133:$E$368=D421),0)),"n/a")</f>
        <v>5.97452221170525E-3</v>
      </c>
      <c r="R421" s="66"/>
      <c r="S421" s="66"/>
      <c r="T421" s="66"/>
      <c r="U421" s="66"/>
      <c r="V421" s="66"/>
      <c r="W421" s="66"/>
      <c r="X421" s="66"/>
      <c r="Y421" s="66"/>
    </row>
    <row r="422" spans="1:25" x14ac:dyDescent="0.2">
      <c r="A422" s="75" t="s">
        <v>19</v>
      </c>
      <c r="B422" s="66" t="s">
        <v>12</v>
      </c>
      <c r="C422" s="66" t="s">
        <v>9</v>
      </c>
      <c r="D422" s="66" t="s">
        <v>278</v>
      </c>
      <c r="E422" s="86">
        <f t="array" ref="E422">IFERROR(INDEX(DATA!$H$133:$H$368,MATCH(1,(DATA!$D$133:$D$368=B422)*(DATA!$E$133:$E$368=D422),0)),"n/a")</f>
        <v>412859.51</v>
      </c>
      <c r="F422" s="77">
        <f t="array" ref="F422">IFERROR(INDEX(DATA!$I$133:$I$368,MATCH(1,(DATA!$D$133:$D$368=B422)*(DATA!$E$133:$E$368=D422),0)),"n/a")</f>
        <v>0.13365935437300999</v>
      </c>
      <c r="G422" s="86">
        <f t="array" ref="G422">IFERROR(INDEX(DATA!$R$133:$R$368,MATCH(1,(DATA!$D$133:$D$368=B422)*(DATA!$E$133:$E$368=D422),0)),"n/a")</f>
        <v>1387567.92</v>
      </c>
      <c r="H422" s="77">
        <f t="array" ref="H422">IFERROR(INDEX(DATA!$S$133:$S$368,MATCH(1,(DATA!$D$133:$D$368=B422)*(DATA!$E$133:$E$368=D422),0)),"n/a")</f>
        <v>0.116365417633583</v>
      </c>
      <c r="I422" s="86">
        <f t="array" ref="I422">IFERROR(INDEX(DATA!$AB$133:$AB$368,MATCH(1,(DATA!$D$133:$D$368=B422)*(DATA!$E$133:$E$368=D422),0)),"n/a")</f>
        <v>2563184.7999999998</v>
      </c>
      <c r="J422" s="77">
        <f t="array" ref="J422">IFERROR(INDEX(DATA!$AC$133:$AC$368,MATCH(1,(DATA!$D$133:$D$368=B422)*(DATA!$E$133:$E$368=D422),0)),"n/a")</f>
        <v>7.1165360520032306E-2</v>
      </c>
      <c r="K422" s="86">
        <f t="array" ref="K422">IFERROR(INDEX(DATA!$AL$133:$AL$368,MATCH(1,(DATA!$D$133:$D$368=B422)*(DATA!$E$133:$E$368=D422),0)),"n/a")</f>
        <v>4795794.6100000003</v>
      </c>
      <c r="L422" s="77">
        <f t="array" ref="L422">IFERROR(INDEX(DATA!$AM$133:$AM$368,MATCH(1,(DATA!$D$133:$D$368=B422)*(DATA!$E$133:$E$368=D422),0)),"n/a")</f>
        <v>4.5107676426498301E-2</v>
      </c>
      <c r="R422" s="66"/>
      <c r="S422" s="66"/>
      <c r="T422" s="66"/>
      <c r="U422" s="66"/>
      <c r="V422" s="66"/>
      <c r="W422" s="66"/>
      <c r="X422" s="66"/>
      <c r="Y422" s="66"/>
    </row>
    <row r="423" spans="1:25" x14ac:dyDescent="0.2">
      <c r="A423" s="75" t="s">
        <v>19</v>
      </c>
      <c r="B423" s="66" t="s">
        <v>12</v>
      </c>
      <c r="C423" s="66" t="s">
        <v>9</v>
      </c>
      <c r="D423" s="66" t="s">
        <v>279</v>
      </c>
      <c r="E423" s="86">
        <f t="array" ref="E423">IFERROR(INDEX(DATA!$H$133:$H$368,MATCH(1,(DATA!$D$133:$D$368=B423)*(DATA!$E$133:$E$368=D423),0)),"n/a")</f>
        <v>151320.25</v>
      </c>
      <c r="F423" s="77">
        <f t="array" ref="F423">IFERROR(INDEX(DATA!$I$133:$I$368,MATCH(1,(DATA!$D$133:$D$368=B423)*(DATA!$E$133:$E$368=D423),0)),"n/a")</f>
        <v>4.5997476393551499E-2</v>
      </c>
      <c r="G423" s="86">
        <f t="array" ref="G423">IFERROR(INDEX(DATA!$R$133:$R$368,MATCH(1,(DATA!$D$133:$D$368=B423)*(DATA!$E$133:$E$368=D423),0)),"n/a")</f>
        <v>498184.5</v>
      </c>
      <c r="H423" s="77">
        <f t="array" ref="H423">IFERROR(INDEX(DATA!$S$133:$S$368,MATCH(1,(DATA!$D$133:$D$368=B423)*(DATA!$E$133:$E$368=D423),0)),"n/a")</f>
        <v>4.2135964065900103E-2</v>
      </c>
      <c r="I423" s="86">
        <f t="array" ref="I423">IFERROR(INDEX(DATA!$AB$133:$AB$368,MATCH(1,(DATA!$D$133:$D$368=B423)*(DATA!$E$133:$E$368=D423),0)),"n/a")</f>
        <v>943280.45</v>
      </c>
      <c r="J423" s="77">
        <f t="array" ref="J423">IFERROR(INDEX(DATA!$AC$133:$AC$368,MATCH(1,(DATA!$D$133:$D$368=B423)*(DATA!$E$133:$E$368=D423),0)),"n/a")</f>
        <v>1.6934504319646299E-2</v>
      </c>
      <c r="K423" s="86">
        <f t="array" ref="K423">IFERROR(INDEX(DATA!$AL$133:$AL$368,MATCH(1,(DATA!$D$133:$D$368=B423)*(DATA!$E$133:$E$368=D423),0)),"n/a")</f>
        <v>1869789.27</v>
      </c>
      <c r="L423" s="77">
        <f t="array" ref="L423">IFERROR(INDEX(DATA!$AM$133:$AM$368,MATCH(1,(DATA!$D$133:$D$368=B423)*(DATA!$E$133:$E$368=D423),0)),"n/a")</f>
        <v>9.12406556993141E-3</v>
      </c>
      <c r="R423" s="66"/>
      <c r="S423" s="66"/>
      <c r="T423" s="66"/>
      <c r="U423" s="66"/>
      <c r="V423" s="66"/>
      <c r="W423" s="66"/>
      <c r="X423" s="66"/>
      <c r="Y423" s="66"/>
    </row>
    <row r="424" spans="1:25" x14ac:dyDescent="0.2">
      <c r="A424" s="75" t="s">
        <v>19</v>
      </c>
      <c r="B424" s="66" t="s">
        <v>12</v>
      </c>
      <c r="C424" s="66" t="s">
        <v>9</v>
      </c>
      <c r="D424" s="66" t="s">
        <v>280</v>
      </c>
      <c r="E424" s="86">
        <f t="array" ref="E424">IFERROR(INDEX(DATA!$H$133:$H$368,MATCH(1,(DATA!$D$133:$D$368=B424)*(DATA!$E$133:$E$368=D424),0)),"n/a")</f>
        <v>100238.27</v>
      </c>
      <c r="F424" s="77">
        <f t="array" ref="F424">IFERROR(INDEX(DATA!$I$133:$I$368,MATCH(1,(DATA!$D$133:$D$368=B424)*(DATA!$E$133:$E$368=D424),0)),"n/a")</f>
        <v>4.7442196891183099E-2</v>
      </c>
      <c r="G424" s="86">
        <f t="array" ref="G424">IFERROR(INDEX(DATA!$R$133:$R$368,MATCH(1,(DATA!$D$133:$D$368=B424)*(DATA!$E$133:$E$368=D424),0)),"n/a")</f>
        <v>370574.89</v>
      </c>
      <c r="H424" s="77">
        <f t="array" ref="H424">IFERROR(INDEX(DATA!$S$133:$S$368,MATCH(1,(DATA!$D$133:$D$368=B424)*(DATA!$E$133:$E$368=D424),0)),"n/a")</f>
        <v>1.8503555288248201E-2</v>
      </c>
      <c r="I424" s="86">
        <f t="array" ref="I424">IFERROR(INDEX(DATA!$AB$133:$AB$368,MATCH(1,(DATA!$D$133:$D$368=B424)*(DATA!$E$133:$E$368=D424),0)),"n/a")</f>
        <v>706484.57</v>
      </c>
      <c r="J424" s="77">
        <f t="array" ref="J424">IFERROR(INDEX(DATA!$AC$133:$AC$368,MATCH(1,(DATA!$D$133:$D$368=B424)*(DATA!$E$133:$E$368=D424),0)),"n/a")</f>
        <v>-7.1118886915004495E-2</v>
      </c>
      <c r="K424" s="86">
        <f t="array" ref="K424">IFERROR(INDEX(DATA!$AL$133:$AL$368,MATCH(1,(DATA!$D$133:$D$368=B424)*(DATA!$E$133:$E$368=D424),0)),"n/a")</f>
        <v>1336249.73</v>
      </c>
      <c r="L424" s="77">
        <f t="array" ref="L424">IFERROR(INDEX(DATA!$AM$133:$AM$368,MATCH(1,(DATA!$D$133:$D$368=B424)*(DATA!$E$133:$E$368=D424),0)),"n/a")</f>
        <v>-7.6004500344760195E-2</v>
      </c>
      <c r="R424" s="66"/>
      <c r="S424" s="66"/>
      <c r="T424" s="66"/>
      <c r="U424" s="66"/>
      <c r="V424" s="66"/>
      <c r="W424" s="66"/>
      <c r="X424" s="66"/>
      <c r="Y424" s="66"/>
    </row>
    <row r="425" spans="1:25" x14ac:dyDescent="0.2">
      <c r="A425" s="75" t="s">
        <v>19</v>
      </c>
      <c r="B425" s="66" t="s">
        <v>12</v>
      </c>
      <c r="C425" s="66" t="s">
        <v>9</v>
      </c>
      <c r="D425" s="66" t="s">
        <v>281</v>
      </c>
      <c r="E425" s="86">
        <f t="array" ref="E425">IFERROR(INDEX(DATA!$H$133:$H$368,MATCH(1,(DATA!$D$133:$D$368=B425)*(DATA!$E$133:$E$368=D425),0)),"n/a")</f>
        <v>103852.16</v>
      </c>
      <c r="F425" s="77">
        <f t="array" ref="F425">IFERROR(INDEX(DATA!$I$133:$I$368,MATCH(1,(DATA!$D$133:$D$368=B425)*(DATA!$E$133:$E$368=D425),0)),"n/a")</f>
        <v>-2.3999526341831799E-2</v>
      </c>
      <c r="G425" s="86">
        <f t="array" ref="G425">IFERROR(INDEX(DATA!$R$133:$R$368,MATCH(1,(DATA!$D$133:$D$368=B425)*(DATA!$E$133:$E$368=D425),0)),"n/a")</f>
        <v>349434.26</v>
      </c>
      <c r="H425" s="77">
        <f t="array" ref="H425">IFERROR(INDEX(DATA!$S$133:$S$368,MATCH(1,(DATA!$D$133:$D$368=B425)*(DATA!$E$133:$E$368=D425),0)),"n/a")</f>
        <v>-5.0468279737455497E-3</v>
      </c>
      <c r="I425" s="86">
        <f t="array" ref="I425">IFERROR(INDEX(DATA!$AB$133:$AB$368,MATCH(1,(DATA!$D$133:$D$368=B425)*(DATA!$E$133:$E$368=D425),0)),"n/a")</f>
        <v>668658.04</v>
      </c>
      <c r="J425" s="77">
        <f t="array" ref="J425">IFERROR(INDEX(DATA!$AC$133:$AC$368,MATCH(1,(DATA!$D$133:$D$368=B425)*(DATA!$E$133:$E$368=D425),0)),"n/a")</f>
        <v>-2.8725287609119601E-2</v>
      </c>
      <c r="K425" s="86">
        <f t="array" ref="K425">IFERROR(INDEX(DATA!$AL$133:$AL$368,MATCH(1,(DATA!$D$133:$D$368=B425)*(DATA!$E$133:$E$368=D425),0)),"n/a")</f>
        <v>1331377.69</v>
      </c>
      <c r="L425" s="77">
        <f t="array" ref="L425">IFERROR(INDEX(DATA!$AM$133:$AM$368,MATCH(1,(DATA!$D$133:$D$368=B425)*(DATA!$E$133:$E$368=D425),0)),"n/a")</f>
        <v>-4.02833297744025E-2</v>
      </c>
      <c r="R425" s="66"/>
      <c r="S425" s="66"/>
      <c r="T425" s="66"/>
      <c r="U425" s="66"/>
      <c r="V425" s="66"/>
      <c r="W425" s="66"/>
      <c r="X425" s="66"/>
      <c r="Y425" s="66"/>
    </row>
    <row r="426" spans="1:25" x14ac:dyDescent="0.2">
      <c r="A426" s="75" t="s">
        <v>19</v>
      </c>
      <c r="B426" s="66" t="s">
        <v>12</v>
      </c>
      <c r="C426" s="66" t="s">
        <v>9</v>
      </c>
      <c r="D426" s="66" t="s">
        <v>282</v>
      </c>
      <c r="E426" s="86">
        <f t="array" ref="E426">IFERROR(INDEX(DATA!$H$133:$H$368,MATCH(1,(DATA!$D$133:$D$368=B426)*(DATA!$E$133:$E$368=D426),0)),"n/a")</f>
        <v>253304.79</v>
      </c>
      <c r="F426" s="77">
        <f t="array" ref="F426">IFERROR(INDEX(DATA!$I$133:$I$368,MATCH(1,(DATA!$D$133:$D$368=B426)*(DATA!$E$133:$E$368=D426),0)),"n/a")</f>
        <v>-2.0646303222352998E-2</v>
      </c>
      <c r="G426" s="86">
        <f t="array" ref="G426">IFERROR(INDEX(DATA!$R$133:$R$368,MATCH(1,(DATA!$D$133:$D$368=B426)*(DATA!$E$133:$E$368=D426),0)),"n/a")</f>
        <v>816453.41</v>
      </c>
      <c r="H426" s="77">
        <f t="array" ref="H426">IFERROR(INDEX(DATA!$S$133:$S$368,MATCH(1,(DATA!$D$133:$D$368=B426)*(DATA!$E$133:$E$368=D426),0)),"n/a")</f>
        <v>-1.8573507449410099E-2</v>
      </c>
      <c r="I426" s="86">
        <f t="array" ref="I426">IFERROR(INDEX(DATA!$AB$133:$AB$368,MATCH(1,(DATA!$D$133:$D$368=B426)*(DATA!$E$133:$E$368=D426),0)),"n/a")</f>
        <v>1580638.05</v>
      </c>
      <c r="J426" s="77">
        <f t="array" ref="J426">IFERROR(INDEX(DATA!$AC$133:$AC$368,MATCH(1,(DATA!$D$133:$D$368=B426)*(DATA!$E$133:$E$368=D426),0)),"n/a")</f>
        <v>-5.5357248702360598E-2</v>
      </c>
      <c r="K426" s="86">
        <f t="array" ref="K426">IFERROR(INDEX(DATA!$AL$133:$AL$368,MATCH(1,(DATA!$D$133:$D$368=B426)*(DATA!$E$133:$E$368=D426),0)),"n/a")</f>
        <v>3156426.68</v>
      </c>
      <c r="L426" s="77">
        <f t="array" ref="L426">IFERROR(INDEX(DATA!$AM$133:$AM$368,MATCH(1,(DATA!$D$133:$D$368=B426)*(DATA!$E$133:$E$368=D426),0)),"n/a")</f>
        <v>-6.4266742817231007E-2</v>
      </c>
      <c r="R426" s="66"/>
      <c r="S426" s="66"/>
      <c r="T426" s="66"/>
      <c r="U426" s="66"/>
      <c r="V426" s="66"/>
      <c r="W426" s="66"/>
      <c r="X426" s="66"/>
      <c r="Y426" s="66"/>
    </row>
    <row r="427" spans="1:25" x14ac:dyDescent="0.2">
      <c r="A427" s="75" t="s">
        <v>19</v>
      </c>
      <c r="B427" s="66" t="s">
        <v>12</v>
      </c>
      <c r="C427" s="66" t="s">
        <v>9</v>
      </c>
      <c r="D427" s="66" t="s">
        <v>283</v>
      </c>
      <c r="E427" s="86">
        <f t="array" ref="E427">IFERROR(INDEX(DATA!$H$133:$H$368,MATCH(1,(DATA!$D$133:$D$368=B427)*(DATA!$E$133:$E$368=D427),0)),"n/a")</f>
        <v>246960.59</v>
      </c>
      <c r="F427" s="77">
        <f t="array" ref="F427">IFERROR(INDEX(DATA!$I$133:$I$368,MATCH(1,(DATA!$D$133:$D$368=B427)*(DATA!$E$133:$E$368=D427),0)),"n/a")</f>
        <v>-5.0701439858297503E-2</v>
      </c>
      <c r="G427" s="86">
        <f t="array" ref="G427">IFERROR(INDEX(DATA!$R$133:$R$368,MATCH(1,(DATA!$D$133:$D$368=B427)*(DATA!$E$133:$E$368=D427),0)),"n/a")</f>
        <v>830712.96</v>
      </c>
      <c r="H427" s="77">
        <f t="array" ref="H427">IFERROR(INDEX(DATA!$S$133:$S$368,MATCH(1,(DATA!$D$133:$D$368=B427)*(DATA!$E$133:$E$368=D427),0)),"n/a")</f>
        <v>-1.3653309165861501E-2</v>
      </c>
      <c r="I427" s="86">
        <f t="array" ref="I427">IFERROR(INDEX(DATA!$AB$133:$AB$368,MATCH(1,(DATA!$D$133:$D$368=B427)*(DATA!$E$133:$E$368=D427),0)),"n/a")</f>
        <v>1596271.47</v>
      </c>
      <c r="J427" s="77">
        <f t="array" ref="J427">IFERROR(INDEX(DATA!$AC$133:$AC$368,MATCH(1,(DATA!$D$133:$D$368=B427)*(DATA!$E$133:$E$368=D427),0)),"n/a")</f>
        <v>-3.9291194755345003E-2</v>
      </c>
      <c r="K427" s="86">
        <f t="array" ref="K427">IFERROR(INDEX(DATA!$AL$133:$AL$368,MATCH(1,(DATA!$D$133:$D$368=B427)*(DATA!$E$133:$E$368=D427),0)),"n/a")</f>
        <v>3178627.1</v>
      </c>
      <c r="L427" s="77">
        <f t="array" ref="L427">IFERROR(INDEX(DATA!$AM$133:$AM$368,MATCH(1,(DATA!$D$133:$D$368=B427)*(DATA!$E$133:$E$368=D427),0)),"n/a")</f>
        <v>-1.55971306049971E-2</v>
      </c>
      <c r="R427" s="66"/>
      <c r="S427" s="66"/>
      <c r="T427" s="66"/>
      <c r="U427" s="66"/>
      <c r="V427" s="66"/>
      <c r="W427" s="66"/>
      <c r="X427" s="66"/>
      <c r="Y427" s="66"/>
    </row>
    <row r="428" spans="1:25" x14ac:dyDescent="0.2">
      <c r="A428" s="75" t="s">
        <v>19</v>
      </c>
      <c r="B428" s="66" t="s">
        <v>12</v>
      </c>
      <c r="C428" s="66" t="s">
        <v>9</v>
      </c>
      <c r="D428" s="66" t="s">
        <v>284</v>
      </c>
      <c r="E428" s="86">
        <f t="array" ref="E428">IFERROR(INDEX(DATA!$H$133:$H$368,MATCH(1,(DATA!$D$133:$D$368=B428)*(DATA!$E$133:$E$368=D428),0)),"n/a")</f>
        <v>259365.38</v>
      </c>
      <c r="F428" s="77">
        <f t="array" ref="F428">IFERROR(INDEX(DATA!$I$133:$I$368,MATCH(1,(DATA!$D$133:$D$368=B428)*(DATA!$E$133:$E$368=D428),0)),"n/a")</f>
        <v>7.6895449887243103E-2</v>
      </c>
      <c r="G428" s="86">
        <f t="array" ref="G428">IFERROR(INDEX(DATA!$R$133:$R$368,MATCH(1,(DATA!$D$133:$D$368=B428)*(DATA!$E$133:$E$368=D428),0)),"n/a")</f>
        <v>857639.76</v>
      </c>
      <c r="H428" s="77">
        <f t="array" ref="H428">IFERROR(INDEX(DATA!$S$133:$S$368,MATCH(1,(DATA!$D$133:$D$368=B428)*(DATA!$E$133:$E$368=D428),0)),"n/a")</f>
        <v>6.6434641672500905E-2</v>
      </c>
      <c r="I428" s="86">
        <f t="array" ref="I428">IFERROR(INDEX(DATA!$AB$133:$AB$368,MATCH(1,(DATA!$D$133:$D$368=B428)*(DATA!$E$133:$E$368=D428),0)),"n/a")</f>
        <v>1622186.1</v>
      </c>
      <c r="J428" s="77">
        <f t="array" ref="J428">IFERROR(INDEX(DATA!$AC$133:$AC$368,MATCH(1,(DATA!$D$133:$D$368=B428)*(DATA!$E$133:$E$368=D428),0)),"n/a")</f>
        <v>4.0516682600930998E-2</v>
      </c>
      <c r="K428" s="86">
        <f t="array" ref="K428">IFERROR(INDEX(DATA!$AL$133:$AL$368,MATCH(1,(DATA!$D$133:$D$368=B428)*(DATA!$E$133:$E$368=D428),0)),"n/a")</f>
        <v>3195390.13</v>
      </c>
      <c r="L428" s="77">
        <f t="array" ref="L428">IFERROR(INDEX(DATA!$AM$133:$AM$368,MATCH(1,(DATA!$D$133:$D$368=B428)*(DATA!$E$133:$E$368=D428),0)),"n/a")</f>
        <v>3.1025613137861001E-2</v>
      </c>
      <c r="R428" s="66"/>
      <c r="S428" s="66"/>
      <c r="T428" s="66"/>
      <c r="U428" s="66"/>
      <c r="V428" s="66"/>
      <c r="W428" s="66"/>
      <c r="X428" s="66"/>
      <c r="Y428" s="66"/>
    </row>
    <row r="429" spans="1:25" x14ac:dyDescent="0.2">
      <c r="A429" s="75" t="s">
        <v>19</v>
      </c>
      <c r="B429" s="66" t="s">
        <v>12</v>
      </c>
      <c r="C429" s="66" t="s">
        <v>9</v>
      </c>
      <c r="D429" s="66" t="s">
        <v>285</v>
      </c>
      <c r="E429" s="86">
        <f t="array" ref="E429">IFERROR(INDEX(DATA!$H$133:$H$368,MATCH(1,(DATA!$D$133:$D$368=B429)*(DATA!$E$133:$E$368=D429),0)),"n/a")</f>
        <v>123360.63</v>
      </c>
      <c r="F429" s="77">
        <f t="array" ref="F429">IFERROR(INDEX(DATA!$I$133:$I$368,MATCH(1,(DATA!$D$133:$D$368=B429)*(DATA!$E$133:$E$368=D429),0)),"n/a")</f>
        <v>-9.3347204501490505E-2</v>
      </c>
      <c r="G429" s="86">
        <f t="array" ref="G429">IFERROR(INDEX(DATA!$R$133:$R$368,MATCH(1,(DATA!$D$133:$D$368=B429)*(DATA!$E$133:$E$368=D429),0)),"n/a")</f>
        <v>409870.95</v>
      </c>
      <c r="H429" s="77">
        <f t="array" ref="H429">IFERROR(INDEX(DATA!$S$133:$S$368,MATCH(1,(DATA!$D$133:$D$368=B429)*(DATA!$E$133:$E$368=D429),0)),"n/a")</f>
        <v>-5.3786045192202099E-2</v>
      </c>
      <c r="I429" s="86">
        <f t="array" ref="I429">IFERROR(INDEX(DATA!$AB$133:$AB$368,MATCH(1,(DATA!$D$133:$D$368=B429)*(DATA!$E$133:$E$368=D429),0)),"n/a")</f>
        <v>775352.7</v>
      </c>
      <c r="J429" s="77">
        <f t="array" ref="J429">IFERROR(INDEX(DATA!$AC$133:$AC$368,MATCH(1,(DATA!$D$133:$D$368=B429)*(DATA!$E$133:$E$368=D429),0)),"n/a")</f>
        <v>-2.62659863843486E-2</v>
      </c>
      <c r="K429" s="86">
        <f t="array" ref="K429">IFERROR(INDEX(DATA!$AL$133:$AL$368,MATCH(1,(DATA!$D$133:$D$368=B429)*(DATA!$E$133:$E$368=D429),0)),"n/a")</f>
        <v>1561225.17</v>
      </c>
      <c r="L429" s="77">
        <f t="array" ref="L429">IFERROR(INDEX(DATA!$AM$133:$AM$368,MATCH(1,(DATA!$D$133:$D$368=B429)*(DATA!$E$133:$E$368=D429),0)),"n/a")</f>
        <v>-7.07660208011436E-3</v>
      </c>
      <c r="R429" s="66"/>
      <c r="S429" s="66"/>
      <c r="T429" s="66"/>
      <c r="U429" s="66"/>
      <c r="V429" s="66"/>
      <c r="W429" s="66"/>
      <c r="X429" s="66"/>
      <c r="Y429" s="66"/>
    </row>
    <row r="430" spans="1:25" x14ac:dyDescent="0.2">
      <c r="A430" s="75" t="s">
        <v>19</v>
      </c>
      <c r="B430" s="66" t="s">
        <v>12</v>
      </c>
      <c r="C430" s="66" t="s">
        <v>9</v>
      </c>
      <c r="D430" s="66" t="s">
        <v>286</v>
      </c>
      <c r="E430" s="86">
        <f t="array" ref="E430">IFERROR(INDEX(DATA!$H$133:$H$368,MATCH(1,(DATA!$D$133:$D$368=B430)*(DATA!$E$133:$E$368=D430),0)),"n/a")</f>
        <v>199822.07</v>
      </c>
      <c r="F430" s="77">
        <f t="array" ref="F430">IFERROR(INDEX(DATA!$I$133:$I$368,MATCH(1,(DATA!$D$133:$D$368=B430)*(DATA!$E$133:$E$368=D430),0)),"n/a")</f>
        <v>1.60854804709397E-2</v>
      </c>
      <c r="G430" s="86">
        <f t="array" ref="G430">IFERROR(INDEX(DATA!$R$133:$R$368,MATCH(1,(DATA!$D$133:$D$368=B430)*(DATA!$E$133:$E$368=D430),0)),"n/a")</f>
        <v>680100.34</v>
      </c>
      <c r="H430" s="77">
        <f t="array" ref="H430">IFERROR(INDEX(DATA!$S$133:$S$368,MATCH(1,(DATA!$D$133:$D$368=B430)*(DATA!$E$133:$E$368=D430),0)),"n/a")</f>
        <v>5.88159924135193E-2</v>
      </c>
      <c r="I430" s="86">
        <f t="array" ref="I430">IFERROR(INDEX(DATA!$AB$133:$AB$368,MATCH(1,(DATA!$D$133:$D$368=B430)*(DATA!$E$133:$E$368=D430),0)),"n/a")</f>
        <v>1233939.92</v>
      </c>
      <c r="J430" s="77">
        <f t="array" ref="J430">IFERROR(INDEX(DATA!$AC$133:$AC$368,MATCH(1,(DATA!$D$133:$D$368=B430)*(DATA!$E$133:$E$368=D430),0)),"n/a")</f>
        <v>4.6757827029217103E-2</v>
      </c>
      <c r="K430" s="86">
        <f t="array" ref="K430">IFERROR(INDEX(DATA!$AL$133:$AL$368,MATCH(1,(DATA!$D$133:$D$368=B430)*(DATA!$E$133:$E$368=D430),0)),"n/a")</f>
        <v>2359080.79</v>
      </c>
      <c r="L430" s="77">
        <f t="array" ref="L430">IFERROR(INDEX(DATA!$AM$133:$AM$368,MATCH(1,(DATA!$D$133:$D$368=B430)*(DATA!$E$133:$E$368=D430),0)),"n/a")</f>
        <v>2.20570422604165E-2</v>
      </c>
      <c r="R430" s="66"/>
      <c r="S430" s="66"/>
      <c r="T430" s="66"/>
      <c r="U430" s="66"/>
      <c r="V430" s="66"/>
      <c r="W430" s="66"/>
      <c r="X430" s="66"/>
      <c r="Y430" s="66"/>
    </row>
    <row r="431" spans="1:25" x14ac:dyDescent="0.2">
      <c r="A431" s="75" t="s">
        <v>19</v>
      </c>
      <c r="B431" s="66" t="s">
        <v>12</v>
      </c>
      <c r="C431" s="66" t="s">
        <v>9</v>
      </c>
      <c r="D431" s="66" t="s">
        <v>287</v>
      </c>
      <c r="E431" s="86">
        <f t="array" ref="E431">IFERROR(INDEX(DATA!$H$133:$H$368,MATCH(1,(DATA!$D$133:$D$368=B431)*(DATA!$E$133:$E$368=D431),0)),"n/a")</f>
        <v>231252.93</v>
      </c>
      <c r="F431" s="77">
        <f t="array" ref="F431">IFERROR(INDEX(DATA!$I$133:$I$368,MATCH(1,(DATA!$D$133:$D$368=B431)*(DATA!$E$133:$E$368=D431),0)),"n/a")</f>
        <v>3.36286426958445E-2</v>
      </c>
      <c r="G431" s="86">
        <f t="array" ref="G431">IFERROR(INDEX(DATA!$R$133:$R$368,MATCH(1,(DATA!$D$133:$D$368=B431)*(DATA!$E$133:$E$368=D431),0)),"n/a")</f>
        <v>849752.87</v>
      </c>
      <c r="H431" s="77">
        <f t="array" ref="H431">IFERROR(INDEX(DATA!$S$133:$S$368,MATCH(1,(DATA!$D$133:$D$368=B431)*(DATA!$E$133:$E$368=D431),0)),"n/a")</f>
        <v>6.4139940084521493E-2</v>
      </c>
      <c r="I431" s="86">
        <f t="array" ref="I431">IFERROR(INDEX(DATA!$AB$133:$AB$368,MATCH(1,(DATA!$D$133:$D$368=B431)*(DATA!$E$133:$E$368=D431),0)),"n/a")</f>
        <v>1513414.06</v>
      </c>
      <c r="J431" s="77">
        <f t="array" ref="J431">IFERROR(INDEX(DATA!$AC$133:$AC$368,MATCH(1,(DATA!$D$133:$D$368=B431)*(DATA!$E$133:$E$368=D431),0)),"n/a")</f>
        <v>2.1629375166977799E-2</v>
      </c>
      <c r="K431" s="86">
        <f t="array" ref="K431">IFERROR(INDEX(DATA!$AL$133:$AL$368,MATCH(1,(DATA!$D$133:$D$368=B431)*(DATA!$E$133:$E$368=D431),0)),"n/a")</f>
        <v>2775569.49</v>
      </c>
      <c r="L431" s="77">
        <f t="array" ref="L431">IFERROR(INDEX(DATA!$AM$133:$AM$368,MATCH(1,(DATA!$D$133:$D$368=B431)*(DATA!$E$133:$E$368=D431),0)),"n/a")</f>
        <v>3.8743632278287102E-2</v>
      </c>
      <c r="R431" s="66"/>
      <c r="S431" s="66"/>
      <c r="T431" s="66"/>
      <c r="U431" s="66"/>
      <c r="V431" s="66"/>
      <c r="W431" s="66"/>
      <c r="X431" s="66"/>
      <c r="Y431" s="66"/>
    </row>
    <row r="432" spans="1:25" x14ac:dyDescent="0.2">
      <c r="A432" s="75" t="s">
        <v>19</v>
      </c>
      <c r="B432" s="66" t="s">
        <v>12</v>
      </c>
      <c r="C432" s="66" t="s">
        <v>9</v>
      </c>
      <c r="D432" s="66" t="s">
        <v>288</v>
      </c>
      <c r="E432" s="86">
        <f t="array" ref="E432">IFERROR(INDEX(DATA!$H$133:$H$368,MATCH(1,(DATA!$D$133:$D$368=B432)*(DATA!$E$133:$E$368=D432),0)),"n/a")</f>
        <v>233187.63</v>
      </c>
      <c r="F432" s="77">
        <f t="array" ref="F432">IFERROR(INDEX(DATA!$I$133:$I$368,MATCH(1,(DATA!$D$133:$D$368=B432)*(DATA!$E$133:$E$368=D432),0)),"n/a")</f>
        <v>-5.6805006928625596E-3</v>
      </c>
      <c r="G432" s="86">
        <f t="array" ref="G432">IFERROR(INDEX(DATA!$R$133:$R$368,MATCH(1,(DATA!$D$133:$D$368=B432)*(DATA!$E$133:$E$368=D432),0)),"n/a")</f>
        <v>734839.49</v>
      </c>
      <c r="H432" s="77">
        <f t="array" ref="H432">IFERROR(INDEX(DATA!$S$133:$S$368,MATCH(1,(DATA!$D$133:$D$368=B432)*(DATA!$E$133:$E$368=D432),0)),"n/a")</f>
        <v>-1.2087630592899501E-2</v>
      </c>
      <c r="I432" s="86">
        <f t="array" ref="I432">IFERROR(INDEX(DATA!$AB$133:$AB$368,MATCH(1,(DATA!$D$133:$D$368=B432)*(DATA!$E$133:$E$368=D432),0)),"n/a")</f>
        <v>1422858.32</v>
      </c>
      <c r="J432" s="77">
        <f t="array" ref="J432">IFERROR(INDEX(DATA!$AC$133:$AC$368,MATCH(1,(DATA!$D$133:$D$368=B432)*(DATA!$E$133:$E$368=D432),0)),"n/a")</f>
        <v>-4.04944771013762E-2</v>
      </c>
      <c r="K432" s="86">
        <f t="array" ref="K432">IFERROR(INDEX(DATA!$AL$133:$AL$368,MATCH(1,(DATA!$D$133:$D$368=B432)*(DATA!$E$133:$E$368=D432),0)),"n/a")</f>
        <v>2850326.87</v>
      </c>
      <c r="L432" s="77">
        <f t="array" ref="L432">IFERROR(INDEX(DATA!$AM$133:$AM$368,MATCH(1,(DATA!$D$133:$D$368=B432)*(DATA!$E$133:$E$368=D432),0)),"n/a")</f>
        <v>-4.22133070758276E-2</v>
      </c>
      <c r="R432" s="66"/>
      <c r="S432" s="66"/>
      <c r="T432" s="66"/>
      <c r="U432" s="66"/>
      <c r="V432" s="66"/>
      <c r="W432" s="66"/>
      <c r="X432" s="66"/>
      <c r="Y432" s="66"/>
    </row>
    <row r="433" spans="1:25" x14ac:dyDescent="0.2">
      <c r="A433" s="75" t="s">
        <v>19</v>
      </c>
      <c r="B433" s="66" t="s">
        <v>12</v>
      </c>
      <c r="C433" s="66" t="s">
        <v>9</v>
      </c>
      <c r="D433" s="66" t="s">
        <v>289</v>
      </c>
      <c r="E433" s="86">
        <f t="array" ref="E433">IFERROR(INDEX(DATA!$H$133:$H$368,MATCH(1,(DATA!$D$133:$D$368=B433)*(DATA!$E$133:$E$368=D433),0)),"n/a")</f>
        <v>101116.63</v>
      </c>
      <c r="F433" s="77">
        <f t="array" ref="F433">IFERROR(INDEX(DATA!$I$133:$I$368,MATCH(1,(DATA!$D$133:$D$368=B433)*(DATA!$E$133:$E$368=D433),0)),"n/a")</f>
        <v>-2.1533843264857001E-2</v>
      </c>
      <c r="G433" s="86">
        <f t="array" ref="G433">IFERROR(INDEX(DATA!$R$133:$R$368,MATCH(1,(DATA!$D$133:$D$368=B433)*(DATA!$E$133:$E$368=D433),0)),"n/a")</f>
        <v>328157.3</v>
      </c>
      <c r="H433" s="77">
        <f t="array" ref="H433">IFERROR(INDEX(DATA!$S$133:$S$368,MATCH(1,(DATA!$D$133:$D$368=B433)*(DATA!$E$133:$E$368=D433),0)),"n/a")</f>
        <v>3.3159728932771802E-4</v>
      </c>
      <c r="I433" s="86">
        <f t="array" ref="I433">IFERROR(INDEX(DATA!$AB$133:$AB$368,MATCH(1,(DATA!$D$133:$D$368=B433)*(DATA!$E$133:$E$368=D433),0)),"n/a")</f>
        <v>625441.68999999994</v>
      </c>
      <c r="J433" s="77">
        <f t="array" ref="J433">IFERROR(INDEX(DATA!$AC$133:$AC$368,MATCH(1,(DATA!$D$133:$D$368=B433)*(DATA!$E$133:$E$368=D433),0)),"n/a")</f>
        <v>-6.7306742191183397E-3</v>
      </c>
      <c r="K433" s="86">
        <f t="array" ref="K433">IFERROR(INDEX(DATA!$AL$133:$AL$368,MATCH(1,(DATA!$D$133:$D$368=B433)*(DATA!$E$133:$E$368=D433),0)),"n/a")</f>
        <v>1267188.44</v>
      </c>
      <c r="L433" s="77">
        <f t="array" ref="L433">IFERROR(INDEX(DATA!$AM$133:$AM$368,MATCH(1,(DATA!$D$133:$D$368=B433)*(DATA!$E$133:$E$368=D433),0)),"n/a")</f>
        <v>-6.2594073222772099E-3</v>
      </c>
      <c r="R433" s="66"/>
      <c r="S433" s="66"/>
      <c r="T433" s="66"/>
      <c r="U433" s="66"/>
      <c r="V433" s="66"/>
      <c r="W433" s="66"/>
      <c r="X433" s="66"/>
      <c r="Y433" s="66"/>
    </row>
    <row r="434" spans="1:25" x14ac:dyDescent="0.2">
      <c r="A434" s="75" t="s">
        <v>19</v>
      </c>
      <c r="B434" s="66" t="s">
        <v>12</v>
      </c>
      <c r="C434" s="66" t="s">
        <v>9</v>
      </c>
      <c r="D434" s="66" t="s">
        <v>290</v>
      </c>
      <c r="E434" s="86">
        <f t="array" ref="E434">IFERROR(INDEX(DATA!$H$133:$H$368,MATCH(1,(DATA!$D$133:$D$368=B434)*(DATA!$E$133:$E$368=D434),0)),"n/a")</f>
        <v>96067.61</v>
      </c>
      <c r="F434" s="77">
        <f t="array" ref="F434">IFERROR(INDEX(DATA!$I$133:$I$368,MATCH(1,(DATA!$D$133:$D$368=B434)*(DATA!$E$133:$E$368=D434),0)),"n/a")</f>
        <v>6.7136639099117407E-2</v>
      </c>
      <c r="G434" s="86">
        <f t="array" ref="G434">IFERROR(INDEX(DATA!$R$133:$R$368,MATCH(1,(DATA!$D$133:$D$368=B434)*(DATA!$E$133:$E$368=D434),0)),"n/a")</f>
        <v>306164.87</v>
      </c>
      <c r="H434" s="77">
        <f t="array" ref="H434">IFERROR(INDEX(DATA!$S$133:$S$368,MATCH(1,(DATA!$D$133:$D$368=B434)*(DATA!$E$133:$E$368=D434),0)),"n/a")</f>
        <v>2.5415092921573301E-2</v>
      </c>
      <c r="I434" s="86">
        <f t="array" ref="I434">IFERROR(INDEX(DATA!$AB$133:$AB$368,MATCH(1,(DATA!$D$133:$D$368=B434)*(DATA!$E$133:$E$368=D434),0)),"n/a")</f>
        <v>587283.75</v>
      </c>
      <c r="J434" s="77">
        <f t="array" ref="J434">IFERROR(INDEX(DATA!$AC$133:$AC$368,MATCH(1,(DATA!$D$133:$D$368=B434)*(DATA!$E$133:$E$368=D434),0)),"n/a")</f>
        <v>8.6040964129915892E-3</v>
      </c>
      <c r="K434" s="86">
        <f t="array" ref="K434">IFERROR(INDEX(DATA!$AL$133:$AL$368,MATCH(1,(DATA!$D$133:$D$368=B434)*(DATA!$E$133:$E$368=D434),0)),"n/a")</f>
        <v>1153399.3600000001</v>
      </c>
      <c r="L434" s="77">
        <f t="array" ref="L434">IFERROR(INDEX(DATA!$AM$133:$AM$368,MATCH(1,(DATA!$D$133:$D$368=B434)*(DATA!$E$133:$E$368=D434),0)),"n/a")</f>
        <v>2.3487044123408199E-2</v>
      </c>
      <c r="R434" s="66"/>
      <c r="S434" s="66"/>
      <c r="T434" s="66"/>
      <c r="U434" s="66"/>
      <c r="V434" s="66"/>
      <c r="W434" s="66"/>
      <c r="X434" s="66"/>
      <c r="Y434" s="66"/>
    </row>
    <row r="435" spans="1:25" x14ac:dyDescent="0.2">
      <c r="A435" s="75" t="s">
        <v>19</v>
      </c>
      <c r="B435" s="66" t="s">
        <v>12</v>
      </c>
      <c r="C435" s="66" t="s">
        <v>9</v>
      </c>
      <c r="D435" s="66" t="s">
        <v>291</v>
      </c>
      <c r="E435" s="86">
        <f t="array" ref="E435">IFERROR(INDEX(DATA!$H$133:$H$368,MATCH(1,(DATA!$D$133:$D$368=B435)*(DATA!$E$133:$E$368=D435),0)),"n/a")</f>
        <v>86995.21</v>
      </c>
      <c r="F435" s="77">
        <f t="array" ref="F435">IFERROR(INDEX(DATA!$I$133:$I$368,MATCH(1,(DATA!$D$133:$D$368=B435)*(DATA!$E$133:$E$368=D435),0)),"n/a")</f>
        <v>-0.100826468661198</v>
      </c>
      <c r="G435" s="86">
        <f t="array" ref="G435">IFERROR(INDEX(DATA!$R$133:$R$368,MATCH(1,(DATA!$D$133:$D$368=B435)*(DATA!$E$133:$E$368=D435),0)),"n/a")</f>
        <v>289256.5</v>
      </c>
      <c r="H435" s="77">
        <f t="array" ref="H435">IFERROR(INDEX(DATA!$S$133:$S$368,MATCH(1,(DATA!$D$133:$D$368=B435)*(DATA!$E$133:$E$368=D435),0)),"n/a")</f>
        <v>-1.8308633164722601E-2</v>
      </c>
      <c r="I435" s="86">
        <f t="array" ref="I435">IFERROR(INDEX(DATA!$AB$133:$AB$368,MATCH(1,(DATA!$D$133:$D$368=B435)*(DATA!$E$133:$E$368=D435),0)),"n/a")</f>
        <v>562384.55000000005</v>
      </c>
      <c r="J435" s="77">
        <f t="array" ref="J435">IFERROR(INDEX(DATA!$AC$133:$AC$368,MATCH(1,(DATA!$D$133:$D$368=B435)*(DATA!$E$133:$E$368=D435),0)),"n/a")</f>
        <v>1.04540124786595E-2</v>
      </c>
      <c r="K435" s="86">
        <f t="array" ref="K435">IFERROR(INDEX(DATA!$AL$133:$AL$368,MATCH(1,(DATA!$D$133:$D$368=B435)*(DATA!$E$133:$E$368=D435),0)),"n/a")</f>
        <v>1103230.57</v>
      </c>
      <c r="L435" s="77">
        <f t="array" ref="L435">IFERROR(INDEX(DATA!$AM$133:$AM$368,MATCH(1,(DATA!$D$133:$D$368=B435)*(DATA!$E$133:$E$368=D435),0)),"n/a")</f>
        <v>2.2649852242685401E-2</v>
      </c>
      <c r="R435" s="66"/>
      <c r="S435" s="66"/>
      <c r="T435" s="66"/>
      <c r="U435" s="66"/>
      <c r="V435" s="66"/>
      <c r="W435" s="66"/>
      <c r="X435" s="66"/>
      <c r="Y435" s="66"/>
    </row>
    <row r="436" spans="1:25" x14ac:dyDescent="0.2">
      <c r="A436" s="75" t="s">
        <v>19</v>
      </c>
      <c r="B436" s="66" t="s">
        <v>12</v>
      </c>
      <c r="C436" s="66" t="s">
        <v>9</v>
      </c>
      <c r="D436" s="66" t="s">
        <v>292</v>
      </c>
      <c r="E436" s="86">
        <f t="array" ref="E436">IFERROR(INDEX(DATA!$H$133:$H$368,MATCH(1,(DATA!$D$133:$D$368=B436)*(DATA!$E$133:$E$368=D436),0)),"n/a")</f>
        <v>663013.87</v>
      </c>
      <c r="F436" s="77">
        <f t="array" ref="F436">IFERROR(INDEX(DATA!$I$133:$I$368,MATCH(1,(DATA!$D$133:$D$368=B436)*(DATA!$E$133:$E$368=D436),0)),"n/a")</f>
        <v>1.8320445654396202E-2</v>
      </c>
      <c r="G436" s="86">
        <f t="array" ref="G436">IFERROR(INDEX(DATA!$R$133:$R$368,MATCH(1,(DATA!$D$133:$D$368=B436)*(DATA!$E$133:$E$368=D436),0)),"n/a")</f>
        <v>2168438.92</v>
      </c>
      <c r="H436" s="77">
        <f t="array" ref="H436">IFERROR(INDEX(DATA!$S$133:$S$368,MATCH(1,(DATA!$D$133:$D$368=B436)*(DATA!$E$133:$E$368=D436),0)),"n/a")</f>
        <v>4.0821427023986397E-2</v>
      </c>
      <c r="I436" s="86">
        <f t="array" ref="I436">IFERROR(INDEX(DATA!$AB$133:$AB$368,MATCH(1,(DATA!$D$133:$D$368=B436)*(DATA!$E$133:$E$368=D436),0)),"n/a")</f>
        <v>4156179.11</v>
      </c>
      <c r="J436" s="77">
        <f t="array" ref="J436">IFERROR(INDEX(DATA!$AC$133:$AC$368,MATCH(1,(DATA!$D$133:$D$368=B436)*(DATA!$E$133:$E$368=D436),0)),"n/a")</f>
        <v>2.4304788323635598E-2</v>
      </c>
      <c r="K436" s="86">
        <f t="array" ref="K436">IFERROR(INDEX(DATA!$AL$133:$AL$368,MATCH(1,(DATA!$D$133:$D$368=B436)*(DATA!$E$133:$E$368=D436),0)),"n/a")</f>
        <v>8011687.5</v>
      </c>
      <c r="L436" s="77">
        <f t="array" ref="L436">IFERROR(INDEX(DATA!$AM$133:$AM$368,MATCH(1,(DATA!$D$133:$D$368=B436)*(DATA!$E$133:$E$368=D436),0)),"n/a")</f>
        <v>4.1448177332659999E-2</v>
      </c>
      <c r="R436" s="66"/>
      <c r="S436" s="66"/>
      <c r="T436" s="66"/>
      <c r="U436" s="66"/>
      <c r="V436" s="66"/>
      <c r="W436" s="66"/>
      <c r="X436" s="66"/>
      <c r="Y436" s="66"/>
    </row>
    <row r="437" spans="1:25" x14ac:dyDescent="0.2">
      <c r="A437" s="75" t="s">
        <v>19</v>
      </c>
      <c r="B437" s="66" t="s">
        <v>12</v>
      </c>
      <c r="C437" s="66" t="s">
        <v>9</v>
      </c>
      <c r="D437" s="66" t="s">
        <v>293</v>
      </c>
      <c r="E437" s="86">
        <f t="array" ref="E437">IFERROR(INDEX(DATA!$H$133:$H$368,MATCH(1,(DATA!$D$133:$D$368=B437)*(DATA!$E$133:$E$368=D437),0)),"n/a")</f>
        <v>52402.82</v>
      </c>
      <c r="F437" s="77">
        <f t="array" ref="F437">IFERROR(INDEX(DATA!$I$133:$I$368,MATCH(1,(DATA!$D$133:$D$368=B437)*(DATA!$E$133:$E$368=D437),0)),"n/a")</f>
        <v>-3.3908182338911498E-2</v>
      </c>
      <c r="G437" s="86">
        <f t="array" ref="G437">IFERROR(INDEX(DATA!$R$133:$R$368,MATCH(1,(DATA!$D$133:$D$368=B437)*(DATA!$E$133:$E$368=D437),0)),"n/a")</f>
        <v>170841.18</v>
      </c>
      <c r="H437" s="77">
        <f t="array" ref="H437">IFERROR(INDEX(DATA!$S$133:$S$368,MATCH(1,(DATA!$D$133:$D$368=B437)*(DATA!$E$133:$E$368=D437),0)),"n/a")</f>
        <v>-1.8307428661857899E-2</v>
      </c>
      <c r="I437" s="86">
        <f t="array" ref="I437">IFERROR(INDEX(DATA!$AB$133:$AB$368,MATCH(1,(DATA!$D$133:$D$368=B437)*(DATA!$E$133:$E$368=D437),0)),"n/a")</f>
        <v>325881.52</v>
      </c>
      <c r="J437" s="77">
        <f t="array" ref="J437">IFERROR(INDEX(DATA!$AC$133:$AC$368,MATCH(1,(DATA!$D$133:$D$368=B437)*(DATA!$E$133:$E$368=D437),0)),"n/a")</f>
        <v>-7.3675838858507604E-3</v>
      </c>
      <c r="K437" s="86">
        <f t="array" ref="K437">IFERROR(INDEX(DATA!$AL$133:$AL$368,MATCH(1,(DATA!$D$133:$D$368=B437)*(DATA!$E$133:$E$368=D437),0)),"n/a")</f>
        <v>666055.59</v>
      </c>
      <c r="L437" s="77">
        <f t="array" ref="L437">IFERROR(INDEX(DATA!$AM$133:$AM$368,MATCH(1,(DATA!$D$133:$D$368=B437)*(DATA!$E$133:$E$368=D437),0)),"n/a")</f>
        <v>1.55748582705173E-2</v>
      </c>
      <c r="R437" s="66"/>
      <c r="S437" s="66"/>
      <c r="T437" s="66"/>
      <c r="U437" s="66"/>
      <c r="V437" s="66"/>
      <c r="W437" s="66"/>
      <c r="X437" s="66"/>
      <c r="Y437" s="66"/>
    </row>
    <row r="438" spans="1:25" x14ac:dyDescent="0.2">
      <c r="A438" s="75" t="s">
        <v>19</v>
      </c>
      <c r="B438" s="66" t="s">
        <v>12</v>
      </c>
      <c r="C438" s="66" t="s">
        <v>9</v>
      </c>
      <c r="D438" s="66" t="s">
        <v>294</v>
      </c>
      <c r="E438" s="86">
        <f t="array" ref="E438">IFERROR(INDEX(DATA!$H$133:$H$368,MATCH(1,(DATA!$D$133:$D$368=B438)*(DATA!$E$133:$E$368=D438),0)),"n/a")</f>
        <v>290198.08</v>
      </c>
      <c r="F438" s="77">
        <f t="array" ref="F438">IFERROR(INDEX(DATA!$I$133:$I$368,MATCH(1,(DATA!$D$133:$D$368=B438)*(DATA!$E$133:$E$368=D438),0)),"n/a")</f>
        <v>7.1417461081943301E-2</v>
      </c>
      <c r="G438" s="86">
        <f t="array" ref="G438">IFERROR(INDEX(DATA!$R$133:$R$368,MATCH(1,(DATA!$D$133:$D$368=B438)*(DATA!$E$133:$E$368=D438),0)),"n/a")</f>
        <v>922565.28</v>
      </c>
      <c r="H438" s="77">
        <f t="array" ref="H438">IFERROR(INDEX(DATA!$S$133:$S$368,MATCH(1,(DATA!$D$133:$D$368=B438)*(DATA!$E$133:$E$368=D438),0)),"n/a")</f>
        <v>2.12588464231355E-2</v>
      </c>
      <c r="I438" s="86">
        <f t="array" ref="I438">IFERROR(INDEX(DATA!$AB$133:$AB$368,MATCH(1,(DATA!$D$133:$D$368=B438)*(DATA!$E$133:$E$368=D438),0)),"n/a")</f>
        <v>1769369.36</v>
      </c>
      <c r="J438" s="77">
        <f t="array" ref="J438">IFERROR(INDEX(DATA!$AC$133:$AC$368,MATCH(1,(DATA!$D$133:$D$368=B438)*(DATA!$E$133:$E$368=D438),0)),"n/a")</f>
        <v>1.41324503759159E-2</v>
      </c>
      <c r="K438" s="86">
        <f t="array" ref="K438">IFERROR(INDEX(DATA!$AL$133:$AL$368,MATCH(1,(DATA!$D$133:$D$368=B438)*(DATA!$E$133:$E$368=D438),0)),"n/a")</f>
        <v>3421040.58</v>
      </c>
      <c r="L438" s="77">
        <f t="array" ref="L438">IFERROR(INDEX(DATA!$AM$133:$AM$368,MATCH(1,(DATA!$D$133:$D$368=B438)*(DATA!$E$133:$E$368=D438),0)),"n/a")</f>
        <v>3.8322256489519202E-2</v>
      </c>
      <c r="R438" s="66"/>
      <c r="S438" s="66"/>
      <c r="T438" s="66"/>
      <c r="U438" s="66"/>
      <c r="V438" s="66"/>
      <c r="W438" s="66"/>
      <c r="X438" s="66"/>
      <c r="Y438" s="66"/>
    </row>
    <row r="439" spans="1:25" x14ac:dyDescent="0.2">
      <c r="A439" s="75" t="s">
        <v>19</v>
      </c>
      <c r="B439" s="66" t="s">
        <v>12</v>
      </c>
      <c r="C439" s="66" t="s">
        <v>9</v>
      </c>
      <c r="D439" s="66" t="s">
        <v>295</v>
      </c>
      <c r="E439" s="86">
        <f t="array" ref="E439">IFERROR(INDEX(DATA!$H$133:$H$368,MATCH(1,(DATA!$D$133:$D$368=B439)*(DATA!$E$133:$E$368=D439),0)),"n/a")</f>
        <v>194716.09</v>
      </c>
      <c r="F439" s="77">
        <f t="array" ref="F439">IFERROR(INDEX(DATA!$I$133:$I$368,MATCH(1,(DATA!$D$133:$D$368=B439)*(DATA!$E$133:$E$368=D439),0)),"n/a")</f>
        <v>-9.5344652871727401E-2</v>
      </c>
      <c r="G439" s="86">
        <f t="array" ref="G439">IFERROR(INDEX(DATA!$R$133:$R$368,MATCH(1,(DATA!$D$133:$D$368=B439)*(DATA!$E$133:$E$368=D439),0)),"n/a")</f>
        <v>672837.73</v>
      </c>
      <c r="H439" s="77">
        <f t="array" ref="H439">IFERROR(INDEX(DATA!$S$133:$S$368,MATCH(1,(DATA!$D$133:$D$368=B439)*(DATA!$E$133:$E$368=D439),0)),"n/a")</f>
        <v>-9.1656702856069194E-2</v>
      </c>
      <c r="I439" s="86">
        <f t="array" ref="I439">IFERROR(INDEX(DATA!$AB$133:$AB$368,MATCH(1,(DATA!$D$133:$D$368=B439)*(DATA!$E$133:$E$368=D439),0)),"n/a")</f>
        <v>1233393.21</v>
      </c>
      <c r="J439" s="77">
        <f t="array" ref="J439">IFERROR(INDEX(DATA!$AC$133:$AC$368,MATCH(1,(DATA!$D$133:$D$368=B439)*(DATA!$E$133:$E$368=D439),0)),"n/a")</f>
        <v>-3.3334310402027501E-2</v>
      </c>
      <c r="K439" s="86">
        <f t="array" ref="K439">IFERROR(INDEX(DATA!$AL$133:$AL$368,MATCH(1,(DATA!$D$133:$D$368=B439)*(DATA!$E$133:$E$368=D439),0)),"n/a")</f>
        <v>2532128.46</v>
      </c>
      <c r="L439" s="77">
        <f t="array" ref="L439">IFERROR(INDEX(DATA!$AM$133:$AM$368,MATCH(1,(DATA!$D$133:$D$368=B439)*(DATA!$E$133:$E$368=D439),0)),"n/a")</f>
        <v>-8.7094617097160205E-4</v>
      </c>
      <c r="R439" s="66"/>
      <c r="S439" s="66"/>
      <c r="T439" s="66"/>
      <c r="U439" s="66"/>
      <c r="V439" s="66"/>
      <c r="W439" s="66"/>
      <c r="X439" s="66"/>
      <c r="Y439" s="66"/>
    </row>
    <row r="440" spans="1:25" x14ac:dyDescent="0.2">
      <c r="A440" s="75" t="s">
        <v>19</v>
      </c>
      <c r="B440" s="66" t="s">
        <v>12</v>
      </c>
      <c r="C440" s="66" t="s">
        <v>9</v>
      </c>
      <c r="D440" s="66" t="s">
        <v>296</v>
      </c>
      <c r="E440" s="86">
        <f t="array" ref="E440">IFERROR(INDEX(DATA!$H$133:$H$368,MATCH(1,(DATA!$D$133:$D$368=B440)*(DATA!$E$133:$E$368=D440),0)),"n/a")</f>
        <v>177170.03</v>
      </c>
      <c r="F440" s="77">
        <f t="array" ref="F440">IFERROR(INDEX(DATA!$I$133:$I$368,MATCH(1,(DATA!$D$133:$D$368=B440)*(DATA!$E$133:$E$368=D440),0)),"n/a")</f>
        <v>-0.125930644184615</v>
      </c>
      <c r="G440" s="86">
        <f t="array" ref="G440">IFERROR(INDEX(DATA!$R$133:$R$368,MATCH(1,(DATA!$D$133:$D$368=B440)*(DATA!$E$133:$E$368=D440),0)),"n/a")</f>
        <v>674576.6</v>
      </c>
      <c r="H440" s="77">
        <f t="array" ref="H440">IFERROR(INDEX(DATA!$S$133:$S$368,MATCH(1,(DATA!$D$133:$D$368=B440)*(DATA!$E$133:$E$368=D440),0)),"n/a")</f>
        <v>-1.7303688458439E-2</v>
      </c>
      <c r="I440" s="86">
        <f t="array" ref="I440">IFERROR(INDEX(DATA!$AB$133:$AB$368,MATCH(1,(DATA!$D$133:$D$368=B440)*(DATA!$E$133:$E$368=D440),0)),"n/a")</f>
        <v>1260270.04</v>
      </c>
      <c r="J440" s="77">
        <f t="array" ref="J440">IFERROR(INDEX(DATA!$AC$133:$AC$368,MATCH(1,(DATA!$D$133:$D$368=B440)*(DATA!$E$133:$E$368=D440),0)),"n/a")</f>
        <v>2.22676238914108E-2</v>
      </c>
      <c r="K440" s="86">
        <f t="array" ref="K440">IFERROR(INDEX(DATA!$AL$133:$AL$368,MATCH(1,(DATA!$D$133:$D$368=B440)*(DATA!$E$133:$E$368=D440),0)),"n/a")</f>
        <v>2541710.61</v>
      </c>
      <c r="L440" s="77">
        <f t="array" ref="L440">IFERROR(INDEX(DATA!$AM$133:$AM$368,MATCH(1,(DATA!$D$133:$D$368=B440)*(DATA!$E$133:$E$368=D440),0)),"n/a")</f>
        <v>2.4767090325877001E-2</v>
      </c>
      <c r="R440" s="66"/>
      <c r="S440" s="66"/>
      <c r="T440" s="66"/>
      <c r="U440" s="66"/>
      <c r="V440" s="66"/>
      <c r="W440" s="66"/>
      <c r="X440" s="66"/>
      <c r="Y440" s="66"/>
    </row>
    <row r="441" spans="1:25" x14ac:dyDescent="0.2">
      <c r="A441" s="75" t="s">
        <v>19</v>
      </c>
      <c r="B441" s="66" t="s">
        <v>12</v>
      </c>
      <c r="C441" s="66" t="s">
        <v>9</v>
      </c>
      <c r="D441" s="66" t="s">
        <v>297</v>
      </c>
      <c r="E441" s="86">
        <f t="array" ref="E441">IFERROR(INDEX(DATA!$H$133:$H$368,MATCH(1,(DATA!$D$133:$D$368=B441)*(DATA!$E$133:$E$368=D441),0)),"n/a")</f>
        <v>71973.33</v>
      </c>
      <c r="F441" s="77">
        <f t="array" ref="F441">IFERROR(INDEX(DATA!$I$133:$I$368,MATCH(1,(DATA!$D$133:$D$368=B441)*(DATA!$E$133:$E$368=D441),0)),"n/a")</f>
        <v>-3.2087042239504697E-2</v>
      </c>
      <c r="G441" s="86">
        <f t="array" ref="G441">IFERROR(INDEX(DATA!$R$133:$R$368,MATCH(1,(DATA!$D$133:$D$368=B441)*(DATA!$E$133:$E$368=D441),0)),"n/a")</f>
        <v>230567.77</v>
      </c>
      <c r="H441" s="77">
        <f t="array" ref="H441">IFERROR(INDEX(DATA!$S$133:$S$368,MATCH(1,(DATA!$D$133:$D$368=B441)*(DATA!$E$133:$E$368=D441),0)),"n/a")</f>
        <v>-2.9550161402980099E-2</v>
      </c>
      <c r="I441" s="86">
        <f t="array" ref="I441">IFERROR(INDEX(DATA!$AB$133:$AB$368,MATCH(1,(DATA!$D$133:$D$368=B441)*(DATA!$E$133:$E$368=D441),0)),"n/a")</f>
        <v>442059.56</v>
      </c>
      <c r="J441" s="77">
        <f t="array" ref="J441">IFERROR(INDEX(DATA!$AC$133:$AC$368,MATCH(1,(DATA!$D$133:$D$368=B441)*(DATA!$E$133:$E$368=D441),0)),"n/a")</f>
        <v>-1.8483550024594599E-2</v>
      </c>
      <c r="K441" s="86">
        <f t="array" ref="K441">IFERROR(INDEX(DATA!$AL$133:$AL$368,MATCH(1,(DATA!$D$133:$D$368=B441)*(DATA!$E$133:$E$368=D441),0)),"n/a")</f>
        <v>896191.32</v>
      </c>
      <c r="L441" s="77">
        <f t="array" ref="L441">IFERROR(INDEX(DATA!$AM$133:$AM$368,MATCH(1,(DATA!$D$133:$D$368=B441)*(DATA!$E$133:$E$368=D441),0)),"n/a")</f>
        <v>2.62288777296814E-3</v>
      </c>
      <c r="R441" s="66"/>
      <c r="S441" s="66"/>
      <c r="T441" s="66"/>
      <c r="U441" s="66"/>
      <c r="V441" s="66"/>
      <c r="W441" s="66"/>
      <c r="X441" s="66"/>
      <c r="Y441" s="66"/>
    </row>
    <row r="442" spans="1:25" x14ac:dyDescent="0.2">
      <c r="A442" s="75" t="s">
        <v>19</v>
      </c>
      <c r="B442" s="66" t="s">
        <v>12</v>
      </c>
      <c r="C442" s="66" t="s">
        <v>9</v>
      </c>
      <c r="D442" s="66" t="s">
        <v>298</v>
      </c>
      <c r="E442" s="86">
        <f t="array" ref="E442">IFERROR(INDEX(DATA!$H$133:$H$368,MATCH(1,(DATA!$D$133:$D$368=B442)*(DATA!$E$133:$E$368=D442),0)),"n/a")</f>
        <v>133238.71</v>
      </c>
      <c r="F442" s="77">
        <f t="array" ref="F442">IFERROR(INDEX(DATA!$I$133:$I$368,MATCH(1,(DATA!$D$133:$D$368=B442)*(DATA!$E$133:$E$368=D442),0)),"n/a")</f>
        <v>-0.15927946700679499</v>
      </c>
      <c r="G442" s="86">
        <f t="array" ref="G442">IFERROR(INDEX(DATA!$R$133:$R$368,MATCH(1,(DATA!$D$133:$D$368=B442)*(DATA!$E$133:$E$368=D442),0)),"n/a")</f>
        <v>413606.29</v>
      </c>
      <c r="H442" s="77">
        <f t="array" ref="H442">IFERROR(INDEX(DATA!$S$133:$S$368,MATCH(1,(DATA!$D$133:$D$368=B442)*(DATA!$E$133:$E$368=D442),0)),"n/a")</f>
        <v>-6.5517289994359296E-2</v>
      </c>
      <c r="I442" s="86">
        <f t="array" ref="I442">IFERROR(INDEX(DATA!$AB$133:$AB$368,MATCH(1,(DATA!$D$133:$D$368=B442)*(DATA!$E$133:$E$368=D442),0)),"n/a")</f>
        <v>808171.85</v>
      </c>
      <c r="J442" s="77">
        <f t="array" ref="J442">IFERROR(INDEX(DATA!$AC$133:$AC$368,MATCH(1,(DATA!$D$133:$D$368=B442)*(DATA!$E$133:$E$368=D442),0)),"n/a")</f>
        <v>-3.7422601501885103E-2</v>
      </c>
      <c r="K442" s="86">
        <f t="array" ref="K442">IFERROR(INDEX(DATA!$AL$133:$AL$368,MATCH(1,(DATA!$D$133:$D$368=B442)*(DATA!$E$133:$E$368=D442),0)),"n/a")</f>
        <v>1834785.47</v>
      </c>
      <c r="L442" s="77">
        <f t="array" ref="L442">IFERROR(INDEX(DATA!$AM$133:$AM$368,MATCH(1,(DATA!$D$133:$D$368=B442)*(DATA!$E$133:$E$368=D442),0)),"n/a")</f>
        <v>-6.6025137537072402E-4</v>
      </c>
      <c r="R442" s="66"/>
      <c r="S442" s="66"/>
      <c r="T442" s="66"/>
      <c r="U442" s="66"/>
      <c r="V442" s="66"/>
      <c r="W442" s="66"/>
      <c r="X442" s="66"/>
      <c r="Y442" s="66"/>
    </row>
    <row r="443" spans="1:25" x14ac:dyDescent="0.2">
      <c r="A443" s="75" t="s">
        <v>19</v>
      </c>
      <c r="B443" s="66" t="s">
        <v>12</v>
      </c>
      <c r="C443" s="66" t="s">
        <v>9</v>
      </c>
      <c r="D443" s="66" t="s">
        <v>299</v>
      </c>
      <c r="E443" s="86">
        <f t="array" ref="E443">IFERROR(INDEX(DATA!$H$133:$H$368,MATCH(1,(DATA!$D$133:$D$368=B443)*(DATA!$E$133:$E$368=D443),0)),"n/a")</f>
        <v>816442.72</v>
      </c>
      <c r="F443" s="77">
        <f t="array" ref="F443">IFERROR(INDEX(DATA!$I$133:$I$368,MATCH(1,(DATA!$D$133:$D$368=B443)*(DATA!$E$133:$E$368=D443),0)),"n/a")</f>
        <v>-9.1641933880194804E-3</v>
      </c>
      <c r="G443" s="86">
        <f t="array" ref="G443">IFERROR(INDEX(DATA!$R$133:$R$368,MATCH(1,(DATA!$D$133:$D$368=B443)*(DATA!$E$133:$E$368=D443),0)),"n/a")</f>
        <v>3551808.91</v>
      </c>
      <c r="H443" s="77">
        <f t="array" ref="H443">IFERROR(INDEX(DATA!$S$133:$S$368,MATCH(1,(DATA!$D$133:$D$368=B443)*(DATA!$E$133:$E$368=D443),0)),"n/a")</f>
        <v>0.23729911274993501</v>
      </c>
      <c r="I443" s="86">
        <f t="array" ref="I443">IFERROR(INDEX(DATA!$AB$133:$AB$368,MATCH(1,(DATA!$D$133:$D$368=B443)*(DATA!$E$133:$E$368=D443),0)),"n/a")</f>
        <v>6034330.6100000003</v>
      </c>
      <c r="J443" s="77">
        <f t="array" ref="J443">IFERROR(INDEX(DATA!$AC$133:$AC$368,MATCH(1,(DATA!$D$133:$D$368=B443)*(DATA!$E$133:$E$368=D443),0)),"n/a")</f>
        <v>7.1835394386158893E-2</v>
      </c>
      <c r="K443" s="86">
        <f t="array" ref="K443">IFERROR(INDEX(DATA!$AL$133:$AL$368,MATCH(1,(DATA!$D$133:$D$368=B443)*(DATA!$E$133:$E$368=D443),0)),"n/a")</f>
        <v>10902643.029999999</v>
      </c>
      <c r="L443" s="77">
        <f t="array" ref="L443">IFERROR(INDEX(DATA!$AM$133:$AM$368,MATCH(1,(DATA!$D$133:$D$368=B443)*(DATA!$E$133:$E$368=D443),0)),"n/a")</f>
        <v>8.4866388638238505E-2</v>
      </c>
      <c r="R443" s="66"/>
      <c r="S443" s="66"/>
      <c r="T443" s="66"/>
      <c r="U443" s="66"/>
      <c r="V443" s="66"/>
      <c r="W443" s="66"/>
      <c r="X443" s="66"/>
      <c r="Y443" s="66"/>
    </row>
    <row r="444" spans="1:25" x14ac:dyDescent="0.2">
      <c r="A444" s="75" t="s">
        <v>19</v>
      </c>
      <c r="B444" s="66" t="s">
        <v>12</v>
      </c>
      <c r="C444" s="66" t="s">
        <v>9</v>
      </c>
      <c r="D444" s="66" t="s">
        <v>300</v>
      </c>
      <c r="E444" s="86">
        <f t="array" ref="E444">IFERROR(INDEX(DATA!$H$133:$H$368,MATCH(1,(DATA!$D$133:$D$368=B444)*(DATA!$E$133:$E$368=D444),0)),"n/a")</f>
        <v>381470.74</v>
      </c>
      <c r="F444" s="77">
        <f t="array" ref="F444">IFERROR(INDEX(DATA!$I$133:$I$368,MATCH(1,(DATA!$D$133:$D$368=B444)*(DATA!$E$133:$E$368=D444),0)),"n/a")</f>
        <v>-2.1657597134475601E-2</v>
      </c>
      <c r="G444" s="86">
        <f t="array" ref="G444">IFERROR(INDEX(DATA!$R$133:$R$368,MATCH(1,(DATA!$D$133:$D$368=B444)*(DATA!$E$133:$E$368=D444),0)),"n/a")</f>
        <v>1262362.6499999999</v>
      </c>
      <c r="H444" s="77">
        <f t="array" ref="H444">IFERROR(INDEX(DATA!$S$133:$S$368,MATCH(1,(DATA!$D$133:$D$368=B444)*(DATA!$E$133:$E$368=D444),0)),"n/a")</f>
        <v>1.8741557899969601E-2</v>
      </c>
      <c r="I444" s="86">
        <f t="array" ref="I444">IFERROR(INDEX(DATA!$AB$133:$AB$368,MATCH(1,(DATA!$D$133:$D$368=B444)*(DATA!$E$133:$E$368=D444),0)),"n/a")</f>
        <v>2370748.15</v>
      </c>
      <c r="J444" s="77">
        <f t="array" ref="J444">IFERROR(INDEX(DATA!$AC$133:$AC$368,MATCH(1,(DATA!$D$133:$D$368=B444)*(DATA!$E$133:$E$368=D444),0)),"n/a")</f>
        <v>2.67958119466278E-2</v>
      </c>
      <c r="K444" s="86">
        <f t="array" ref="K444">IFERROR(INDEX(DATA!$AL$133:$AL$368,MATCH(1,(DATA!$D$133:$D$368=B444)*(DATA!$E$133:$E$368=D444),0)),"n/a")</f>
        <v>4637493.3600000003</v>
      </c>
      <c r="L444" s="77">
        <f t="array" ref="L444">IFERROR(INDEX(DATA!$AM$133:$AM$368,MATCH(1,(DATA!$D$133:$D$368=B444)*(DATA!$E$133:$E$368=D444),0)),"n/a")</f>
        <v>2.5646169346511798E-2</v>
      </c>
      <c r="R444" s="66"/>
      <c r="S444" s="66"/>
      <c r="T444" s="66"/>
      <c r="U444" s="66"/>
      <c r="V444" s="66"/>
      <c r="W444" s="66"/>
      <c r="X444" s="66"/>
      <c r="Y444" s="66"/>
    </row>
    <row r="445" spans="1:25" x14ac:dyDescent="0.2">
      <c r="A445" s="75" t="s">
        <v>19</v>
      </c>
      <c r="B445" s="66" t="s">
        <v>12</v>
      </c>
      <c r="C445" s="66" t="s">
        <v>9</v>
      </c>
      <c r="D445" s="66" t="s">
        <v>301</v>
      </c>
      <c r="E445" s="86">
        <f t="array" ref="E445">IFERROR(INDEX(DATA!$H$133:$H$368,MATCH(1,(DATA!$D$133:$D$368=B445)*(DATA!$E$133:$E$368=D445),0)),"n/a")</f>
        <v>56494.74</v>
      </c>
      <c r="F445" s="77">
        <f t="array" ref="F445">IFERROR(INDEX(DATA!$I$133:$I$368,MATCH(1,(DATA!$D$133:$D$368=B445)*(DATA!$E$133:$E$368=D445),0)),"n/a")</f>
        <v>0.120846653306518</v>
      </c>
      <c r="G445" s="86">
        <f t="array" ref="G445">IFERROR(INDEX(DATA!$R$133:$R$368,MATCH(1,(DATA!$D$133:$D$368=B445)*(DATA!$E$133:$E$368=D445),0)),"n/a")</f>
        <v>178729.27</v>
      </c>
      <c r="H445" s="77">
        <f t="array" ref="H445">IFERROR(INDEX(DATA!$S$133:$S$368,MATCH(1,(DATA!$D$133:$D$368=B445)*(DATA!$E$133:$E$368=D445),0)),"n/a")</f>
        <v>0.102973244905863</v>
      </c>
      <c r="I445" s="86">
        <f t="array" ref="I445">IFERROR(INDEX(DATA!$AB$133:$AB$368,MATCH(1,(DATA!$D$133:$D$368=B445)*(DATA!$E$133:$E$368=D445),0)),"n/a")</f>
        <v>343937.19</v>
      </c>
      <c r="J445" s="77">
        <f t="array" ref="J445">IFERROR(INDEX(DATA!$AC$133:$AC$368,MATCH(1,(DATA!$D$133:$D$368=B445)*(DATA!$E$133:$E$368=D445),0)),"n/a")</f>
        <v>6.3768384980781606E-2</v>
      </c>
      <c r="K445" s="86">
        <f t="array" ref="K445">IFERROR(INDEX(DATA!$AL$133:$AL$368,MATCH(1,(DATA!$D$133:$D$368=B445)*(DATA!$E$133:$E$368=D445),0)),"n/a")</f>
        <v>669336.44999999995</v>
      </c>
      <c r="L445" s="77">
        <f t="array" ref="L445">IFERROR(INDEX(DATA!$AM$133:$AM$368,MATCH(1,(DATA!$D$133:$D$368=B445)*(DATA!$E$133:$E$368=D445),0)),"n/a")</f>
        <v>1.1091292538446901E-2</v>
      </c>
      <c r="R445" s="66"/>
      <c r="S445" s="66"/>
      <c r="T445" s="66"/>
      <c r="U445" s="66"/>
      <c r="V445" s="66"/>
      <c r="W445" s="66"/>
      <c r="X445" s="66"/>
      <c r="Y445" s="66"/>
    </row>
    <row r="446" spans="1:25" x14ac:dyDescent="0.2">
      <c r="A446" s="75" t="s">
        <v>19</v>
      </c>
      <c r="B446" s="66" t="s">
        <v>12</v>
      </c>
      <c r="C446" s="66" t="s">
        <v>9</v>
      </c>
      <c r="D446" s="66" t="s">
        <v>302</v>
      </c>
      <c r="E446" s="86">
        <f t="array" ref="E446">IFERROR(INDEX(DATA!$H$133:$H$368,MATCH(1,(DATA!$D$133:$D$368=B446)*(DATA!$E$133:$E$368=D446),0)),"n/a")</f>
        <v>189726.38</v>
      </c>
      <c r="F446" s="77">
        <f t="array" ref="F446">IFERROR(INDEX(DATA!$I$133:$I$368,MATCH(1,(DATA!$D$133:$D$368=B446)*(DATA!$E$133:$E$368=D446),0)),"n/a")</f>
        <v>3.6904911223604502E-2</v>
      </c>
      <c r="G446" s="86">
        <f t="array" ref="G446">IFERROR(INDEX(DATA!$R$133:$R$368,MATCH(1,(DATA!$D$133:$D$368=B446)*(DATA!$E$133:$E$368=D446),0)),"n/a")</f>
        <v>608485.74</v>
      </c>
      <c r="H446" s="77">
        <f t="array" ref="H446">IFERROR(INDEX(DATA!$S$133:$S$368,MATCH(1,(DATA!$D$133:$D$368=B446)*(DATA!$E$133:$E$368=D446),0)),"n/a")</f>
        <v>2.9469199536474601E-3</v>
      </c>
      <c r="I446" s="86">
        <f t="array" ref="I446">IFERROR(INDEX(DATA!$AB$133:$AB$368,MATCH(1,(DATA!$D$133:$D$368=B446)*(DATA!$E$133:$E$368=D446),0)),"n/a")</f>
        <v>1147474.8600000001</v>
      </c>
      <c r="J446" s="77">
        <f t="array" ref="J446">IFERROR(INDEX(DATA!$AC$133:$AC$368,MATCH(1,(DATA!$D$133:$D$368=B446)*(DATA!$E$133:$E$368=D446),0)),"n/a")</f>
        <v>-1.34331054172013E-2</v>
      </c>
      <c r="K446" s="86">
        <f t="array" ref="K446">IFERROR(INDEX(DATA!$AL$133:$AL$368,MATCH(1,(DATA!$D$133:$D$368=B446)*(DATA!$E$133:$E$368=D446),0)),"n/a")</f>
        <v>2254114.7999999998</v>
      </c>
      <c r="L446" s="77">
        <f t="array" ref="L446">IFERROR(INDEX(DATA!$AM$133:$AM$368,MATCH(1,(DATA!$D$133:$D$368=B446)*(DATA!$E$133:$E$368=D446),0)),"n/a")</f>
        <v>6.3481799691425698E-3</v>
      </c>
      <c r="R446" s="66"/>
      <c r="S446" s="66"/>
      <c r="T446" s="66"/>
      <c r="U446" s="66"/>
      <c r="V446" s="66"/>
      <c r="W446" s="66"/>
      <c r="X446" s="66"/>
      <c r="Y446" s="66"/>
    </row>
    <row r="447" spans="1:25" x14ac:dyDescent="0.2">
      <c r="A447" s="75" t="s">
        <v>19</v>
      </c>
      <c r="B447" s="66" t="s">
        <v>12</v>
      </c>
      <c r="C447" s="66" t="s">
        <v>9</v>
      </c>
      <c r="D447" s="66" t="s">
        <v>303</v>
      </c>
      <c r="E447" s="86">
        <f t="array" ref="E447">IFERROR(INDEX(DATA!$H$133:$H$368,MATCH(1,(DATA!$D$133:$D$368=B447)*(DATA!$E$133:$E$368=D447),0)),"n/a")</f>
        <v>99075.56</v>
      </c>
      <c r="F447" s="77">
        <f t="array" ref="F447">IFERROR(INDEX(DATA!$I$133:$I$368,MATCH(1,(DATA!$D$133:$D$368=B447)*(DATA!$E$133:$E$368=D447),0)),"n/a")</f>
        <v>-6.8790839141583899E-3</v>
      </c>
      <c r="G447" s="86">
        <f t="array" ref="G447">IFERROR(INDEX(DATA!$R$133:$R$368,MATCH(1,(DATA!$D$133:$D$368=B447)*(DATA!$E$133:$E$368=D447),0)),"n/a")</f>
        <v>322973.17</v>
      </c>
      <c r="H447" s="77">
        <f t="array" ref="H447">IFERROR(INDEX(DATA!$S$133:$S$368,MATCH(1,(DATA!$D$133:$D$368=B447)*(DATA!$E$133:$E$368=D447),0)),"n/a")</f>
        <v>-3.0256440713060401E-2</v>
      </c>
      <c r="I447" s="86">
        <f t="array" ref="I447">IFERROR(INDEX(DATA!$AB$133:$AB$368,MATCH(1,(DATA!$D$133:$D$368=B447)*(DATA!$E$133:$E$368=D447),0)),"n/a")</f>
        <v>618730.36</v>
      </c>
      <c r="J447" s="77">
        <f t="array" ref="J447">IFERROR(INDEX(DATA!$AC$133:$AC$368,MATCH(1,(DATA!$D$133:$D$368=B447)*(DATA!$E$133:$E$368=D447),0)),"n/a")</f>
        <v>-2.72314505622544E-2</v>
      </c>
      <c r="K447" s="86">
        <f t="array" ref="K447">IFERROR(INDEX(DATA!$AL$133:$AL$368,MATCH(1,(DATA!$D$133:$D$368=B447)*(DATA!$E$133:$E$368=D447),0)),"n/a")</f>
        <v>1252004.71</v>
      </c>
      <c r="L447" s="77">
        <f t="array" ref="L447">IFERROR(INDEX(DATA!$AM$133:$AM$368,MATCH(1,(DATA!$D$133:$D$368=B447)*(DATA!$E$133:$E$368=D447),0)),"n/a")</f>
        <v>-2.3364184456231799E-2</v>
      </c>
      <c r="R447" s="66"/>
      <c r="S447" s="66"/>
      <c r="T447" s="66"/>
      <c r="U447" s="66"/>
      <c r="V447" s="66"/>
      <c r="W447" s="66"/>
      <c r="X447" s="66"/>
      <c r="Y447" s="66"/>
    </row>
    <row r="448" spans="1:25" x14ac:dyDescent="0.2">
      <c r="A448" s="75" t="s">
        <v>19</v>
      </c>
      <c r="B448" s="66" t="s">
        <v>12</v>
      </c>
      <c r="C448" s="66" t="s">
        <v>9</v>
      </c>
      <c r="D448" s="66" t="s">
        <v>304</v>
      </c>
      <c r="E448" s="86">
        <f t="array" ref="E448">IFERROR(INDEX(DATA!$H$133:$H$368,MATCH(1,(DATA!$D$133:$D$368=B448)*(DATA!$E$133:$E$368=D448),0)),"n/a")</f>
        <v>374647.79</v>
      </c>
      <c r="F448" s="77">
        <f t="array" ref="F448">IFERROR(INDEX(DATA!$I$133:$I$368,MATCH(1,(DATA!$D$133:$D$368=B448)*(DATA!$E$133:$E$368=D448),0)),"n/a")</f>
        <v>0.15206109142480501</v>
      </c>
      <c r="G448" s="86">
        <f t="array" ref="G448">IFERROR(INDEX(DATA!$R$133:$R$368,MATCH(1,(DATA!$D$133:$D$368=B448)*(DATA!$E$133:$E$368=D448),0)),"n/a")</f>
        <v>1199976.33</v>
      </c>
      <c r="H448" s="77">
        <f t="array" ref="H448">IFERROR(INDEX(DATA!$S$133:$S$368,MATCH(1,(DATA!$D$133:$D$368=B448)*(DATA!$E$133:$E$368=D448),0)),"n/a")</f>
        <v>9.7758493033281393E-2</v>
      </c>
      <c r="I448" s="86">
        <f t="array" ref="I448">IFERROR(INDEX(DATA!$AB$133:$AB$368,MATCH(1,(DATA!$D$133:$D$368=B448)*(DATA!$E$133:$E$368=D448),0)),"n/a")</f>
        <v>2161569.2000000002</v>
      </c>
      <c r="J448" s="77">
        <f t="array" ref="J448">IFERROR(INDEX(DATA!$AC$133:$AC$368,MATCH(1,(DATA!$D$133:$D$368=B448)*(DATA!$E$133:$E$368=D448),0)),"n/a")</f>
        <v>1.9341276587332701E-2</v>
      </c>
      <c r="K448" s="86">
        <f t="array" ref="K448">IFERROR(INDEX(DATA!$AL$133:$AL$368,MATCH(1,(DATA!$D$133:$D$368=B448)*(DATA!$E$133:$E$368=D448),0)),"n/a")</f>
        <v>4049901.93</v>
      </c>
      <c r="L448" s="77">
        <f t="array" ref="L448">IFERROR(INDEX(DATA!$AM$133:$AM$368,MATCH(1,(DATA!$D$133:$D$368=B448)*(DATA!$E$133:$E$368=D448),0)),"n/a")</f>
        <v>1.8424553516013301E-2</v>
      </c>
      <c r="R448" s="66"/>
      <c r="S448" s="66"/>
      <c r="T448" s="66"/>
      <c r="U448" s="66"/>
      <c r="V448" s="66"/>
      <c r="W448" s="66"/>
      <c r="X448" s="66"/>
      <c r="Y448" s="66"/>
    </row>
    <row r="449" spans="1:25" x14ac:dyDescent="0.2">
      <c r="A449" s="75" t="s">
        <v>19</v>
      </c>
      <c r="B449" s="66" t="s">
        <v>12</v>
      </c>
      <c r="C449" s="66" t="s">
        <v>9</v>
      </c>
      <c r="D449" s="66" t="s">
        <v>305</v>
      </c>
      <c r="E449" s="86">
        <f t="array" ref="E449">IFERROR(INDEX(DATA!$H$133:$H$368,MATCH(1,(DATA!$D$133:$D$368=B449)*(DATA!$E$133:$E$368=D449),0)),"n/a")</f>
        <v>278151.65999999997</v>
      </c>
      <c r="F449" s="77">
        <f t="array" ref="F449">IFERROR(INDEX(DATA!$I$133:$I$368,MATCH(1,(DATA!$D$133:$D$368=B449)*(DATA!$E$133:$E$368=D449),0)),"n/a")</f>
        <v>3.0959856630904101E-2</v>
      </c>
      <c r="G449" s="86">
        <f t="array" ref="G449">IFERROR(INDEX(DATA!$R$133:$R$368,MATCH(1,(DATA!$D$133:$D$368=B449)*(DATA!$E$133:$E$368=D449),0)),"n/a")</f>
        <v>907884.53</v>
      </c>
      <c r="H449" s="77">
        <f t="array" ref="H449">IFERROR(INDEX(DATA!$S$133:$S$368,MATCH(1,(DATA!$D$133:$D$368=B449)*(DATA!$E$133:$E$368=D449),0)),"n/a")</f>
        <v>6.3308790614558394E-2</v>
      </c>
      <c r="I449" s="86">
        <f t="array" ref="I449">IFERROR(INDEX(DATA!$AB$133:$AB$368,MATCH(1,(DATA!$D$133:$D$368=B449)*(DATA!$E$133:$E$368=D449),0)),"n/a")</f>
        <v>1725020.77</v>
      </c>
      <c r="J449" s="77">
        <f t="array" ref="J449">IFERROR(INDEX(DATA!$AC$133:$AC$368,MATCH(1,(DATA!$D$133:$D$368=B449)*(DATA!$E$133:$E$368=D449),0)),"n/a")</f>
        <v>4.7970869117766303E-2</v>
      </c>
      <c r="K449" s="86">
        <f t="array" ref="K449">IFERROR(INDEX(DATA!$AL$133:$AL$368,MATCH(1,(DATA!$D$133:$D$368=B449)*(DATA!$E$133:$E$368=D449),0)),"n/a")</f>
        <v>3222594.57</v>
      </c>
      <c r="L449" s="77">
        <f t="array" ref="L449">IFERROR(INDEX(DATA!$AM$133:$AM$368,MATCH(1,(DATA!$D$133:$D$368=B449)*(DATA!$E$133:$E$368=D449),0)),"n/a")</f>
        <v>4.0527476962138501E-2</v>
      </c>
      <c r="R449" s="66"/>
      <c r="S449" s="66"/>
      <c r="T449" s="66"/>
      <c r="U449" s="66"/>
      <c r="V449" s="66"/>
      <c r="W449" s="66"/>
      <c r="X449" s="66"/>
      <c r="Y449" s="66"/>
    </row>
    <row r="450" spans="1:25" x14ac:dyDescent="0.2">
      <c r="A450" s="75" t="s">
        <v>19</v>
      </c>
      <c r="B450" s="66" t="s">
        <v>12</v>
      </c>
      <c r="C450" s="66" t="s">
        <v>9</v>
      </c>
      <c r="D450" s="66" t="s">
        <v>306</v>
      </c>
      <c r="E450" s="86">
        <f t="array" ref="E450">IFERROR(INDEX(DATA!$H$133:$H$368,MATCH(1,(DATA!$D$133:$D$368=B450)*(DATA!$E$133:$E$368=D450),0)),"n/a")</f>
        <v>175867.55</v>
      </c>
      <c r="F450" s="77">
        <f t="array" ref="F450">IFERROR(INDEX(DATA!$I$133:$I$368,MATCH(1,(DATA!$D$133:$D$368=B450)*(DATA!$E$133:$E$368=D450),0)),"n/a")</f>
        <v>1.64166845155167E-2</v>
      </c>
      <c r="G450" s="86">
        <f t="array" ref="G450">IFERROR(INDEX(DATA!$R$133:$R$368,MATCH(1,(DATA!$D$133:$D$368=B450)*(DATA!$E$133:$E$368=D450),0)),"n/a")</f>
        <v>644086.56000000006</v>
      </c>
      <c r="H450" s="77">
        <f t="array" ref="H450">IFERROR(INDEX(DATA!$S$133:$S$368,MATCH(1,(DATA!$D$133:$D$368=B450)*(DATA!$E$133:$E$368=D450),0)),"n/a")</f>
        <v>2.2665412238662801E-2</v>
      </c>
      <c r="I450" s="86">
        <f t="array" ref="I450">IFERROR(INDEX(DATA!$AB$133:$AB$368,MATCH(1,(DATA!$D$133:$D$368=B450)*(DATA!$E$133:$E$368=D450),0)),"n/a")</f>
        <v>1228105.3500000001</v>
      </c>
      <c r="J450" s="77">
        <f t="array" ref="J450">IFERROR(INDEX(DATA!$AC$133:$AC$368,MATCH(1,(DATA!$D$133:$D$368=B450)*(DATA!$E$133:$E$368=D450),0)),"n/a")</f>
        <v>-4.1520299678092398E-2</v>
      </c>
      <c r="K450" s="86">
        <f t="array" ref="K450">IFERROR(INDEX(DATA!$AL$133:$AL$368,MATCH(1,(DATA!$D$133:$D$368=B450)*(DATA!$E$133:$E$368=D450),0)),"n/a")</f>
        <v>2310969.36</v>
      </c>
      <c r="L450" s="77">
        <f t="array" ref="L450">IFERROR(INDEX(DATA!$AM$133:$AM$368,MATCH(1,(DATA!$D$133:$D$368=B450)*(DATA!$E$133:$E$368=D450),0)),"n/a")</f>
        <v>-4.0597674639475001E-2</v>
      </c>
      <c r="R450" s="66"/>
      <c r="S450" s="66"/>
      <c r="T450" s="66"/>
      <c r="U450" s="66"/>
      <c r="V450" s="66"/>
      <c r="W450" s="66"/>
      <c r="X450" s="66"/>
      <c r="Y450" s="66"/>
    </row>
    <row r="451" spans="1:25" x14ac:dyDescent="0.2">
      <c r="A451" s="75" t="s">
        <v>19</v>
      </c>
      <c r="B451" s="66" t="s">
        <v>12</v>
      </c>
      <c r="C451" s="66" t="s">
        <v>9</v>
      </c>
      <c r="D451" s="66" t="s">
        <v>307</v>
      </c>
      <c r="E451" s="86">
        <f t="array" ref="E451">IFERROR(INDEX(DATA!$H$133:$H$368,MATCH(1,(DATA!$D$133:$D$368=B451)*(DATA!$E$133:$E$368=D451),0)),"n/a")</f>
        <v>188501.07</v>
      </c>
      <c r="F451" s="77">
        <f t="array" ref="F451">IFERROR(INDEX(DATA!$I$133:$I$368,MATCH(1,(DATA!$D$133:$D$368=B451)*(DATA!$E$133:$E$368=D451),0)),"n/a")</f>
        <v>9.3048274427836794E-3</v>
      </c>
      <c r="G451" s="86">
        <f t="array" ref="G451">IFERROR(INDEX(DATA!$R$133:$R$368,MATCH(1,(DATA!$D$133:$D$368=B451)*(DATA!$E$133:$E$368=D451),0)),"n/a")</f>
        <v>615210.35</v>
      </c>
      <c r="H451" s="77">
        <f t="array" ref="H451">IFERROR(INDEX(DATA!$S$133:$S$368,MATCH(1,(DATA!$D$133:$D$368=B451)*(DATA!$E$133:$E$368=D451),0)),"n/a")</f>
        <v>-5.4918653933254801E-3</v>
      </c>
      <c r="I451" s="86">
        <f t="array" ref="I451">IFERROR(INDEX(DATA!$AB$133:$AB$368,MATCH(1,(DATA!$D$133:$D$368=B451)*(DATA!$E$133:$E$368=D451),0)),"n/a")</f>
        <v>1183599</v>
      </c>
      <c r="J451" s="77">
        <f t="array" ref="J451">IFERROR(INDEX(DATA!$AC$133:$AC$368,MATCH(1,(DATA!$D$133:$D$368=B451)*(DATA!$E$133:$E$368=D451),0)),"n/a")</f>
        <v>-1.38569134333523E-2</v>
      </c>
      <c r="K451" s="86">
        <f t="array" ref="K451">IFERROR(INDEX(DATA!$AL$133:$AL$368,MATCH(1,(DATA!$D$133:$D$368=B451)*(DATA!$E$133:$E$368=D451),0)),"n/a")</f>
        <v>2327779.9900000002</v>
      </c>
      <c r="L451" s="77">
        <f t="array" ref="L451">IFERROR(INDEX(DATA!$AM$133:$AM$368,MATCH(1,(DATA!$D$133:$D$368=B451)*(DATA!$E$133:$E$368=D451),0)),"n/a")</f>
        <v>2.10481512121184E-2</v>
      </c>
      <c r="R451" s="66"/>
      <c r="S451" s="66"/>
      <c r="T451" s="66"/>
      <c r="U451" s="66"/>
      <c r="V451" s="66"/>
      <c r="W451" s="66"/>
      <c r="X451" s="66"/>
      <c r="Y451" s="66"/>
    </row>
    <row r="452" spans="1:25" x14ac:dyDescent="0.2">
      <c r="A452" s="75" t="s">
        <v>19</v>
      </c>
      <c r="B452" s="66" t="s">
        <v>12</v>
      </c>
      <c r="C452" s="66" t="s">
        <v>9</v>
      </c>
      <c r="D452" s="66" t="s">
        <v>308</v>
      </c>
      <c r="E452" s="86">
        <f t="array" ref="E452">IFERROR(INDEX(DATA!$H$133:$H$368,MATCH(1,(DATA!$D$133:$D$368=B452)*(DATA!$E$133:$E$368=D452),0)),"n/a")</f>
        <v>162842.51</v>
      </c>
      <c r="F452" s="77">
        <f t="array" ref="F452">IFERROR(INDEX(DATA!$I$133:$I$368,MATCH(1,(DATA!$D$133:$D$368=B452)*(DATA!$E$133:$E$368=D452),0)),"n/a")</f>
        <v>1.5163126482176799E-2</v>
      </c>
      <c r="G452" s="86">
        <f t="array" ref="G452">IFERROR(INDEX(DATA!$R$133:$R$368,MATCH(1,(DATA!$D$133:$D$368=B452)*(DATA!$E$133:$E$368=D452),0)),"n/a")</f>
        <v>526342.98</v>
      </c>
      <c r="H452" s="77">
        <f t="array" ref="H452">IFERROR(INDEX(DATA!$S$133:$S$368,MATCH(1,(DATA!$D$133:$D$368=B452)*(DATA!$E$133:$E$368=D452),0)),"n/a")</f>
        <v>4.8253524795753601E-2</v>
      </c>
      <c r="I452" s="86">
        <f t="array" ref="I452">IFERROR(INDEX(DATA!$AB$133:$AB$368,MATCH(1,(DATA!$D$133:$D$368=B452)*(DATA!$E$133:$E$368=D452),0)),"n/a")</f>
        <v>967228.08</v>
      </c>
      <c r="J452" s="77">
        <f t="array" ref="J452">IFERROR(INDEX(DATA!$AC$133:$AC$368,MATCH(1,(DATA!$D$133:$D$368=B452)*(DATA!$E$133:$E$368=D452),0)),"n/a")</f>
        <v>-7.2472745305084702E-3</v>
      </c>
      <c r="K452" s="86">
        <f t="array" ref="K452">IFERROR(INDEX(DATA!$AL$133:$AL$368,MATCH(1,(DATA!$D$133:$D$368=B452)*(DATA!$E$133:$E$368=D452),0)),"n/a")</f>
        <v>1875787.85</v>
      </c>
      <c r="L452" s="77">
        <f t="array" ref="L452">IFERROR(INDEX(DATA!$AM$133:$AM$368,MATCH(1,(DATA!$D$133:$D$368=B452)*(DATA!$E$133:$E$368=D452),0)),"n/a")</f>
        <v>-8.2673752583481402E-3</v>
      </c>
      <c r="R452" s="66"/>
      <c r="S452" s="66"/>
      <c r="T452" s="66"/>
      <c r="U452" s="66"/>
      <c r="V452" s="66"/>
      <c r="W452" s="66"/>
      <c r="X452" s="66"/>
      <c r="Y452" s="66"/>
    </row>
    <row r="453" spans="1:25" x14ac:dyDescent="0.2">
      <c r="A453" s="75" t="s">
        <v>19</v>
      </c>
      <c r="B453" s="66" t="s">
        <v>12</v>
      </c>
      <c r="C453" s="66" t="s">
        <v>9</v>
      </c>
      <c r="D453" s="66" t="s">
        <v>309</v>
      </c>
      <c r="E453" s="86">
        <f t="array" ref="E453">IFERROR(INDEX(DATA!$H$133:$H$368,MATCH(1,(DATA!$D$133:$D$368=B453)*(DATA!$E$133:$E$368=D453),0)),"n/a")</f>
        <v>139101.79</v>
      </c>
      <c r="F453" s="77">
        <f t="array" ref="F453">IFERROR(INDEX(DATA!$I$133:$I$368,MATCH(1,(DATA!$D$133:$D$368=B453)*(DATA!$E$133:$E$368=D453),0)),"n/a")</f>
        <v>1.58918941341799E-2</v>
      </c>
      <c r="G453" s="86">
        <f t="array" ref="G453">IFERROR(INDEX(DATA!$R$133:$R$368,MATCH(1,(DATA!$D$133:$D$368=B453)*(DATA!$E$133:$E$368=D453),0)),"n/a")</f>
        <v>445999.5</v>
      </c>
      <c r="H453" s="77">
        <f t="array" ref="H453">IFERROR(INDEX(DATA!$S$133:$S$368,MATCH(1,(DATA!$D$133:$D$368=B453)*(DATA!$E$133:$E$368=D453),0)),"n/a")</f>
        <v>3.1924923907020203E-2</v>
      </c>
      <c r="I453" s="86">
        <f t="array" ref="I453">IFERROR(INDEX(DATA!$AB$133:$AB$368,MATCH(1,(DATA!$D$133:$D$368=B453)*(DATA!$E$133:$E$368=D453),0)),"n/a")</f>
        <v>845422.47</v>
      </c>
      <c r="J453" s="77">
        <f t="array" ref="J453">IFERROR(INDEX(DATA!$AC$133:$AC$368,MATCH(1,(DATA!$D$133:$D$368=B453)*(DATA!$E$133:$E$368=D453),0)),"n/a")</f>
        <v>7.3049231726411302E-3</v>
      </c>
      <c r="K453" s="86">
        <f t="array" ref="K453">IFERROR(INDEX(DATA!$AL$133:$AL$368,MATCH(1,(DATA!$D$133:$D$368=B453)*(DATA!$E$133:$E$368=D453),0)),"n/a")</f>
        <v>1673682.5</v>
      </c>
      <c r="L453" s="77">
        <f t="array" ref="L453">IFERROR(INDEX(DATA!$AM$133:$AM$368,MATCH(1,(DATA!$D$133:$D$368=B453)*(DATA!$E$133:$E$368=D453),0)),"n/a")</f>
        <v>5.34249887870125E-3</v>
      </c>
      <c r="R453" s="66"/>
      <c r="S453" s="66"/>
      <c r="T453" s="66"/>
      <c r="U453" s="66"/>
      <c r="V453" s="66"/>
      <c r="W453" s="66"/>
      <c r="X453" s="66"/>
      <c r="Y453" s="66"/>
    </row>
    <row r="454" spans="1:25" x14ac:dyDescent="0.2">
      <c r="A454" s="75" t="s">
        <v>19</v>
      </c>
      <c r="B454" s="66" t="s">
        <v>12</v>
      </c>
      <c r="C454" s="66" t="s">
        <v>9</v>
      </c>
      <c r="D454" s="66" t="s">
        <v>310</v>
      </c>
      <c r="E454" s="86">
        <f t="array" ref="E454">IFERROR(INDEX(DATA!$H$133:$H$368,MATCH(1,(DATA!$D$133:$D$368=B454)*(DATA!$E$133:$E$368=D454),0)),"n/a")</f>
        <v>105901.75999999999</v>
      </c>
      <c r="F454" s="77">
        <f t="array" ref="F454">IFERROR(INDEX(DATA!$I$133:$I$368,MATCH(1,(DATA!$D$133:$D$368=B454)*(DATA!$E$133:$E$368=D454),0)),"n/a")</f>
        <v>6.5972522094929402E-4</v>
      </c>
      <c r="G454" s="86">
        <f t="array" ref="G454">IFERROR(INDEX(DATA!$R$133:$R$368,MATCH(1,(DATA!$D$133:$D$368=B454)*(DATA!$E$133:$E$368=D454),0)),"n/a")</f>
        <v>330067.96999999997</v>
      </c>
      <c r="H454" s="77">
        <f t="array" ref="H454">IFERROR(INDEX(DATA!$S$133:$S$368,MATCH(1,(DATA!$D$133:$D$368=B454)*(DATA!$E$133:$E$368=D454),0)),"n/a")</f>
        <v>-1.3118397309011201E-2</v>
      </c>
      <c r="I454" s="86">
        <f t="array" ref="I454">IFERROR(INDEX(DATA!$AB$133:$AB$368,MATCH(1,(DATA!$D$133:$D$368=B454)*(DATA!$E$133:$E$368=D454),0)),"n/a")</f>
        <v>611707.13</v>
      </c>
      <c r="J454" s="77">
        <f t="array" ref="J454">IFERROR(INDEX(DATA!$AC$133:$AC$368,MATCH(1,(DATA!$D$133:$D$368=B454)*(DATA!$E$133:$E$368=D454),0)),"n/a")</f>
        <v>-3.7881620900018897E-2</v>
      </c>
      <c r="K454" s="86">
        <f t="array" ref="K454">IFERROR(INDEX(DATA!$AL$133:$AL$368,MATCH(1,(DATA!$D$133:$D$368=B454)*(DATA!$E$133:$E$368=D454),0)),"n/a")</f>
        <v>1251530.5</v>
      </c>
      <c r="L454" s="77">
        <f t="array" ref="L454">IFERROR(INDEX(DATA!$AM$133:$AM$368,MATCH(1,(DATA!$D$133:$D$368=B454)*(DATA!$E$133:$E$368=D454),0)),"n/a")</f>
        <v>-2.0320154858755501E-2</v>
      </c>
      <c r="R454" s="66"/>
      <c r="S454" s="66"/>
      <c r="T454" s="66"/>
      <c r="U454" s="66"/>
      <c r="V454" s="66"/>
      <c r="W454" s="66"/>
      <c r="X454" s="66"/>
      <c r="Y454" s="66"/>
    </row>
    <row r="455" spans="1:25" x14ac:dyDescent="0.2">
      <c r="A455" s="75" t="s">
        <v>19</v>
      </c>
      <c r="B455" s="66" t="s">
        <v>12</v>
      </c>
      <c r="C455" s="66" t="s">
        <v>9</v>
      </c>
      <c r="D455" s="66" t="s">
        <v>311</v>
      </c>
      <c r="E455" s="86">
        <f t="array" ref="E455">IFERROR(INDEX(DATA!$H$133:$H$368,MATCH(1,(DATA!$D$133:$D$368=B455)*(DATA!$E$133:$E$368=D455),0)),"n/a")</f>
        <v>241133.36</v>
      </c>
      <c r="F455" s="77">
        <f t="array" ref="F455">IFERROR(INDEX(DATA!$I$133:$I$368,MATCH(1,(DATA!$D$133:$D$368=B455)*(DATA!$E$133:$E$368=D455),0)),"n/a")</f>
        <v>-2.3624966427832801E-2</v>
      </c>
      <c r="G455" s="86">
        <f t="array" ref="G455">IFERROR(INDEX(DATA!$R$133:$R$368,MATCH(1,(DATA!$D$133:$D$368=B455)*(DATA!$E$133:$E$368=D455),0)),"n/a")</f>
        <v>801402.33</v>
      </c>
      <c r="H455" s="77">
        <f t="array" ref="H455">IFERROR(INDEX(DATA!$S$133:$S$368,MATCH(1,(DATA!$D$133:$D$368=B455)*(DATA!$E$133:$E$368=D455),0)),"n/a")</f>
        <v>-1.57847090453016E-2</v>
      </c>
      <c r="I455" s="86">
        <f t="array" ref="I455">IFERROR(INDEX(DATA!$AB$133:$AB$368,MATCH(1,(DATA!$D$133:$D$368=B455)*(DATA!$E$133:$E$368=D455),0)),"n/a")</f>
        <v>1492678.59</v>
      </c>
      <c r="J455" s="77">
        <f t="array" ref="J455">IFERROR(INDEX(DATA!$AC$133:$AC$368,MATCH(1,(DATA!$D$133:$D$368=B455)*(DATA!$E$133:$E$368=D455),0)),"n/a")</f>
        <v>-1.9998797877712499E-2</v>
      </c>
      <c r="K455" s="86">
        <f t="array" ref="K455">IFERROR(INDEX(DATA!$AL$133:$AL$368,MATCH(1,(DATA!$D$133:$D$368=B455)*(DATA!$E$133:$E$368=D455),0)),"n/a")</f>
        <v>2862867.25</v>
      </c>
      <c r="L455" s="77">
        <f t="array" ref="L455">IFERROR(INDEX(DATA!$AM$133:$AM$368,MATCH(1,(DATA!$D$133:$D$368=B455)*(DATA!$E$133:$E$368=D455),0)),"n/a")</f>
        <v>-7.9844495478227796E-3</v>
      </c>
      <c r="R455" s="66"/>
      <c r="S455" s="66"/>
      <c r="T455" s="66"/>
      <c r="U455" s="66"/>
      <c r="V455" s="66"/>
      <c r="W455" s="66"/>
      <c r="X455" s="66"/>
      <c r="Y455" s="66"/>
    </row>
    <row r="456" spans="1:25" x14ac:dyDescent="0.2">
      <c r="A456" s="75" t="s">
        <v>19</v>
      </c>
      <c r="B456" s="66" t="s">
        <v>12</v>
      </c>
      <c r="C456" s="66" t="s">
        <v>9</v>
      </c>
      <c r="D456" s="66" t="s">
        <v>312</v>
      </c>
      <c r="E456" s="86">
        <f t="array" ref="E456">IFERROR(INDEX(DATA!$H$133:$H$368,MATCH(1,(DATA!$D$133:$D$368=B456)*(DATA!$E$133:$E$368=D456),0)),"n/a")</f>
        <v>111703.23</v>
      </c>
      <c r="F456" s="77">
        <f t="array" ref="F456">IFERROR(INDEX(DATA!$I$133:$I$368,MATCH(1,(DATA!$D$133:$D$368=B456)*(DATA!$E$133:$E$368=D456),0)),"n/a")</f>
        <v>1.8941083556408399E-2</v>
      </c>
      <c r="G456" s="86">
        <f t="array" ref="G456">IFERROR(INDEX(DATA!$R$133:$R$368,MATCH(1,(DATA!$D$133:$D$368=B456)*(DATA!$E$133:$E$368=D456),0)),"n/a")</f>
        <v>368980.95</v>
      </c>
      <c r="H456" s="77">
        <f t="array" ref="H456">IFERROR(INDEX(DATA!$S$133:$S$368,MATCH(1,(DATA!$D$133:$D$368=B456)*(DATA!$E$133:$E$368=D456),0)),"n/a")</f>
        <v>5.4592137012367502E-2</v>
      </c>
      <c r="I456" s="86">
        <f t="array" ref="I456">IFERROR(INDEX(DATA!$AB$133:$AB$368,MATCH(1,(DATA!$D$133:$D$368=B456)*(DATA!$E$133:$E$368=D456),0)),"n/a")</f>
        <v>698765.15</v>
      </c>
      <c r="J456" s="77">
        <f t="array" ref="J456">IFERROR(INDEX(DATA!$AC$133:$AC$368,MATCH(1,(DATA!$D$133:$D$368=B456)*(DATA!$E$133:$E$368=D456),0)),"n/a")</f>
        <v>1.8023691356186498E-2</v>
      </c>
      <c r="K456" s="86">
        <f t="array" ref="K456">IFERROR(INDEX(DATA!$AL$133:$AL$368,MATCH(1,(DATA!$D$133:$D$368=B456)*(DATA!$E$133:$E$368=D456),0)),"n/a")</f>
        <v>1372518.03</v>
      </c>
      <c r="L456" s="77">
        <f t="array" ref="L456">IFERROR(INDEX(DATA!$AM$133:$AM$368,MATCH(1,(DATA!$D$133:$D$368=B456)*(DATA!$E$133:$E$368=D456),0)),"n/a")</f>
        <v>1.7138925167808398E-2</v>
      </c>
      <c r="R456" s="66"/>
      <c r="S456" s="66"/>
      <c r="T456" s="66"/>
      <c r="U456" s="66"/>
      <c r="V456" s="66"/>
      <c r="W456" s="66"/>
      <c r="X456" s="66"/>
      <c r="Y456" s="66"/>
    </row>
    <row r="457" spans="1:25" x14ac:dyDescent="0.2">
      <c r="A457" s="75" t="s">
        <v>19</v>
      </c>
      <c r="B457" s="66" t="s">
        <v>12</v>
      </c>
      <c r="C457" s="66" t="s">
        <v>9</v>
      </c>
      <c r="D457" s="66" t="s">
        <v>313</v>
      </c>
      <c r="E457" s="86">
        <f t="array" ref="E457">IFERROR(INDEX(DATA!$H$133:$H$368,MATCH(1,(DATA!$D$133:$D$368=B457)*(DATA!$E$133:$E$368=D457),0)),"n/a")</f>
        <v>148504.48000000001</v>
      </c>
      <c r="F457" s="77">
        <f t="array" ref="F457">IFERROR(INDEX(DATA!$I$133:$I$368,MATCH(1,(DATA!$D$133:$D$368=B457)*(DATA!$E$133:$E$368=D457),0)),"n/a")</f>
        <v>-2.7140965576372401E-2</v>
      </c>
      <c r="G457" s="86">
        <f t="array" ref="G457">IFERROR(INDEX(DATA!$R$133:$R$368,MATCH(1,(DATA!$D$133:$D$368=B457)*(DATA!$E$133:$E$368=D457),0)),"n/a")</f>
        <v>495299.45</v>
      </c>
      <c r="H457" s="77">
        <f t="array" ref="H457">IFERROR(INDEX(DATA!$S$133:$S$368,MATCH(1,(DATA!$D$133:$D$368=B457)*(DATA!$E$133:$E$368=D457),0)),"n/a")</f>
        <v>4.3281461034863303E-3</v>
      </c>
      <c r="I457" s="86">
        <f t="array" ref="I457">IFERROR(INDEX(DATA!$AB$133:$AB$368,MATCH(1,(DATA!$D$133:$D$368=B457)*(DATA!$E$133:$E$368=D457),0)),"n/a")</f>
        <v>946901.26</v>
      </c>
      <c r="J457" s="77">
        <f t="array" ref="J457">IFERROR(INDEX(DATA!$AC$133:$AC$368,MATCH(1,(DATA!$D$133:$D$368=B457)*(DATA!$E$133:$E$368=D457),0)),"n/a")</f>
        <v>-7.1830201992777903E-4</v>
      </c>
      <c r="K457" s="86">
        <f t="array" ref="K457">IFERROR(INDEX(DATA!$AL$133:$AL$368,MATCH(1,(DATA!$D$133:$D$368=B457)*(DATA!$E$133:$E$368=D457),0)),"n/a")</f>
        <v>1831943.21</v>
      </c>
      <c r="L457" s="77">
        <f t="array" ref="L457">IFERROR(INDEX(DATA!$AM$133:$AM$368,MATCH(1,(DATA!$D$133:$D$368=B457)*(DATA!$E$133:$E$368=D457),0)),"n/a")</f>
        <v>1.85647464079912E-2</v>
      </c>
      <c r="R457" s="66"/>
      <c r="S457" s="66"/>
      <c r="T457" s="66"/>
      <c r="U457" s="66"/>
      <c r="V457" s="66"/>
      <c r="W457" s="66"/>
      <c r="X457" s="66"/>
      <c r="Y457" s="66"/>
    </row>
    <row r="458" spans="1:25" x14ac:dyDescent="0.2">
      <c r="A458" s="75" t="s">
        <v>19</v>
      </c>
      <c r="B458" s="66" t="s">
        <v>12</v>
      </c>
      <c r="C458" s="66" t="s">
        <v>9</v>
      </c>
      <c r="D458" s="66" t="s">
        <v>314</v>
      </c>
      <c r="E458" s="86">
        <f t="array" ref="E458">IFERROR(INDEX(DATA!$H$133:$H$368,MATCH(1,(DATA!$D$133:$D$368=B458)*(DATA!$E$133:$E$368=D458),0)),"n/a")</f>
        <v>374233.09</v>
      </c>
      <c r="F458" s="77">
        <f t="array" ref="F458">IFERROR(INDEX(DATA!$I$133:$I$368,MATCH(1,(DATA!$D$133:$D$368=B458)*(DATA!$E$133:$E$368=D458),0)),"n/a")</f>
        <v>-5.14408915403613E-2</v>
      </c>
      <c r="G458" s="86">
        <f t="array" ref="G458">IFERROR(INDEX(DATA!$R$133:$R$368,MATCH(1,(DATA!$D$133:$D$368=B458)*(DATA!$E$133:$E$368=D458),0)),"n/a")</f>
        <v>1240150.1499999999</v>
      </c>
      <c r="H458" s="77">
        <f t="array" ref="H458">IFERROR(INDEX(DATA!$S$133:$S$368,MATCH(1,(DATA!$D$133:$D$368=B458)*(DATA!$E$133:$E$368=D458),0)),"n/a")</f>
        <v>-3.8524123738096702E-2</v>
      </c>
      <c r="I458" s="86">
        <f t="array" ref="I458">IFERROR(INDEX(DATA!$AB$133:$AB$368,MATCH(1,(DATA!$D$133:$D$368=B458)*(DATA!$E$133:$E$368=D458),0)),"n/a")</f>
        <v>2380573.1800000002</v>
      </c>
      <c r="J458" s="77">
        <f t="array" ref="J458">IFERROR(INDEX(DATA!$AC$133:$AC$368,MATCH(1,(DATA!$D$133:$D$368=B458)*(DATA!$E$133:$E$368=D458),0)),"n/a")</f>
        <v>-3.7300625244822597E-2</v>
      </c>
      <c r="K458" s="86">
        <f t="array" ref="K458">IFERROR(INDEX(DATA!$AL$133:$AL$368,MATCH(1,(DATA!$D$133:$D$368=B458)*(DATA!$E$133:$E$368=D458),0)),"n/a")</f>
        <v>4662906.59</v>
      </c>
      <c r="L458" s="77">
        <f t="array" ref="L458">IFERROR(INDEX(DATA!$AM$133:$AM$368,MATCH(1,(DATA!$D$133:$D$368=B458)*(DATA!$E$133:$E$368=D458),0)),"n/a")</f>
        <v>-2.0067599761739502E-3</v>
      </c>
      <c r="R458" s="66"/>
      <c r="S458" s="66"/>
      <c r="T458" s="66"/>
      <c r="U458" s="66"/>
      <c r="V458" s="66"/>
      <c r="W458" s="66"/>
      <c r="X458" s="66"/>
      <c r="Y458" s="66"/>
    </row>
    <row r="459" spans="1:25" x14ac:dyDescent="0.2">
      <c r="A459" s="75" t="s">
        <v>19</v>
      </c>
      <c r="B459" s="66" t="s">
        <v>12</v>
      </c>
      <c r="C459" s="66" t="s">
        <v>9</v>
      </c>
      <c r="D459" s="66" t="s">
        <v>315</v>
      </c>
      <c r="E459" s="86">
        <f t="array" ref="E459">IFERROR(INDEX(DATA!$H$133:$H$368,MATCH(1,(DATA!$D$133:$D$368=B459)*(DATA!$E$133:$E$368=D459),0)),"n/a")</f>
        <v>239211.55</v>
      </c>
      <c r="F459" s="77">
        <f t="array" ref="F459">IFERROR(INDEX(DATA!$I$133:$I$368,MATCH(1,(DATA!$D$133:$D$368=B459)*(DATA!$E$133:$E$368=D459),0)),"n/a")</f>
        <v>-9.7087411078381196E-4</v>
      </c>
      <c r="G459" s="86">
        <f t="array" ref="G459">IFERROR(INDEX(DATA!$R$133:$R$368,MATCH(1,(DATA!$D$133:$D$368=B459)*(DATA!$E$133:$E$368=D459),0)),"n/a")</f>
        <v>781573.82</v>
      </c>
      <c r="H459" s="77">
        <f t="array" ref="H459">IFERROR(INDEX(DATA!$S$133:$S$368,MATCH(1,(DATA!$D$133:$D$368=B459)*(DATA!$E$133:$E$368=D459),0)),"n/a")</f>
        <v>-1.35645974144783E-2</v>
      </c>
      <c r="I459" s="86">
        <f t="array" ref="I459">IFERROR(INDEX(DATA!$AB$133:$AB$368,MATCH(1,(DATA!$D$133:$D$368=B459)*(DATA!$E$133:$E$368=D459),0)),"n/a")</f>
        <v>1515848.01</v>
      </c>
      <c r="J459" s="77">
        <f t="array" ref="J459">IFERROR(INDEX(DATA!$AC$133:$AC$368,MATCH(1,(DATA!$D$133:$D$368=B459)*(DATA!$E$133:$E$368=D459),0)),"n/a")</f>
        <v>-7.18033198371859E-3</v>
      </c>
      <c r="K459" s="86">
        <f t="array" ref="K459">IFERROR(INDEX(DATA!$AL$133:$AL$368,MATCH(1,(DATA!$D$133:$D$368=B459)*(DATA!$E$133:$E$368=D459),0)),"n/a")</f>
        <v>2992733.2</v>
      </c>
      <c r="L459" s="77">
        <f t="array" ref="L459">IFERROR(INDEX(DATA!$AM$133:$AM$368,MATCH(1,(DATA!$D$133:$D$368=B459)*(DATA!$E$133:$E$368=D459),0)),"n/a")</f>
        <v>2.0426285367141299E-2</v>
      </c>
      <c r="R459" s="66"/>
      <c r="S459" s="66"/>
      <c r="T459" s="66"/>
      <c r="U459" s="66"/>
      <c r="V459" s="66"/>
      <c r="W459" s="66"/>
      <c r="X459" s="66"/>
      <c r="Y459" s="66"/>
    </row>
    <row r="460" spans="1:25" x14ac:dyDescent="0.2">
      <c r="A460" s="75" t="s">
        <v>19</v>
      </c>
      <c r="B460" s="66" t="s">
        <v>12</v>
      </c>
      <c r="C460" s="66" t="s">
        <v>9</v>
      </c>
      <c r="D460" s="66" t="s">
        <v>316</v>
      </c>
      <c r="E460" s="86">
        <f t="array" ref="E460">IFERROR(INDEX(DATA!$H$133:$H$368,MATCH(1,(DATA!$D$133:$D$368=B460)*(DATA!$E$133:$E$368=D460),0)),"n/a")</f>
        <v>216557.64</v>
      </c>
      <c r="F460" s="77">
        <f t="array" ref="F460">IFERROR(INDEX(DATA!$I$133:$I$368,MATCH(1,(DATA!$D$133:$D$368=B460)*(DATA!$E$133:$E$368=D460),0)),"n/a")</f>
        <v>2.0765613663060799E-2</v>
      </c>
      <c r="G460" s="86">
        <f t="array" ref="G460">IFERROR(INDEX(DATA!$R$133:$R$368,MATCH(1,(DATA!$D$133:$D$368=B460)*(DATA!$E$133:$E$368=D460),0)),"n/a")</f>
        <v>681625.15</v>
      </c>
      <c r="H460" s="77">
        <f t="array" ref="H460">IFERROR(INDEX(DATA!$S$133:$S$368,MATCH(1,(DATA!$D$133:$D$368=B460)*(DATA!$E$133:$E$368=D460),0)),"n/a")</f>
        <v>1.1449629545015501E-2</v>
      </c>
      <c r="I460" s="86">
        <f t="array" ref="I460">IFERROR(INDEX(DATA!$AB$133:$AB$368,MATCH(1,(DATA!$D$133:$D$368=B460)*(DATA!$E$133:$E$368=D460),0)),"n/a")</f>
        <v>1295255.24</v>
      </c>
      <c r="J460" s="77">
        <f t="array" ref="J460">IFERROR(INDEX(DATA!$AC$133:$AC$368,MATCH(1,(DATA!$D$133:$D$368=B460)*(DATA!$E$133:$E$368=D460),0)),"n/a")</f>
        <v>1.44635251750915E-3</v>
      </c>
      <c r="K460" s="86">
        <f t="array" ref="K460">IFERROR(INDEX(DATA!$AL$133:$AL$368,MATCH(1,(DATA!$D$133:$D$368=B460)*(DATA!$E$133:$E$368=D460),0)),"n/a")</f>
        <v>2610264.2599999998</v>
      </c>
      <c r="L460" s="77">
        <f t="array" ref="L460">IFERROR(INDEX(DATA!$AM$133:$AM$368,MATCH(1,(DATA!$D$133:$D$368=B460)*(DATA!$E$133:$E$368=D460),0)),"n/a")</f>
        <v>1.5187395726938399E-3</v>
      </c>
      <c r="R460" s="66"/>
      <c r="S460" s="66"/>
      <c r="T460" s="66"/>
      <c r="U460" s="66"/>
      <c r="V460" s="66"/>
      <c r="W460" s="66"/>
      <c r="X460" s="66"/>
      <c r="Y460" s="66"/>
    </row>
    <row r="461" spans="1:25" x14ac:dyDescent="0.2">
      <c r="A461" s="75" t="s">
        <v>19</v>
      </c>
      <c r="B461" s="66" t="s">
        <v>12</v>
      </c>
      <c r="C461" s="66" t="s">
        <v>9</v>
      </c>
      <c r="D461" s="66" t="s">
        <v>317</v>
      </c>
      <c r="E461" s="86">
        <f t="array" ref="E461">IFERROR(INDEX(DATA!$H$133:$H$368,MATCH(1,(DATA!$D$133:$D$368=B461)*(DATA!$E$133:$E$368=D461),0)),"n/a")</f>
        <v>165541.41</v>
      </c>
      <c r="F461" s="77">
        <f t="array" ref="F461">IFERROR(INDEX(DATA!$I$133:$I$368,MATCH(1,(DATA!$D$133:$D$368=B461)*(DATA!$E$133:$E$368=D461),0)),"n/a")</f>
        <v>7.8448407784228402E-2</v>
      </c>
      <c r="G461" s="86">
        <f t="array" ref="G461">IFERROR(INDEX(DATA!$R$133:$R$368,MATCH(1,(DATA!$D$133:$D$368=B461)*(DATA!$E$133:$E$368=D461),0)),"n/a")</f>
        <v>558803.51</v>
      </c>
      <c r="H461" s="77">
        <f t="array" ref="H461">IFERROR(INDEX(DATA!$S$133:$S$368,MATCH(1,(DATA!$D$133:$D$368=B461)*(DATA!$E$133:$E$368=D461),0)),"n/a")</f>
        <v>-8.6716206873605605E-3</v>
      </c>
      <c r="I461" s="86">
        <f t="array" ref="I461">IFERROR(INDEX(DATA!$AB$133:$AB$368,MATCH(1,(DATA!$D$133:$D$368=B461)*(DATA!$E$133:$E$368=D461),0)),"n/a")</f>
        <v>1094802.54</v>
      </c>
      <c r="J461" s="77">
        <f t="array" ref="J461">IFERROR(INDEX(DATA!$AC$133:$AC$368,MATCH(1,(DATA!$D$133:$D$368=B461)*(DATA!$E$133:$E$368=D461),0)),"n/a")</f>
        <v>3.65493869806423E-2</v>
      </c>
      <c r="K461" s="86">
        <f t="array" ref="K461">IFERROR(INDEX(DATA!$AL$133:$AL$368,MATCH(1,(DATA!$D$133:$D$368=B461)*(DATA!$E$133:$E$368=D461),0)),"n/a")</f>
        <v>2056459.32</v>
      </c>
      <c r="L461" s="77">
        <f t="array" ref="L461">IFERROR(INDEX(DATA!$AM$133:$AM$368,MATCH(1,(DATA!$D$133:$D$368=B461)*(DATA!$E$133:$E$368=D461),0)),"n/a")</f>
        <v>2.4038460030211501E-2</v>
      </c>
      <c r="R461" s="66"/>
      <c r="S461" s="66"/>
      <c r="T461" s="66"/>
      <c r="U461" s="66"/>
      <c r="V461" s="66"/>
      <c r="W461" s="66"/>
      <c r="X461" s="66"/>
      <c r="Y461" s="66"/>
    </row>
    <row r="462" spans="1:25" x14ac:dyDescent="0.2">
      <c r="A462" s="75" t="s">
        <v>19</v>
      </c>
      <c r="B462" s="66" t="s">
        <v>12</v>
      </c>
      <c r="C462" s="66" t="s">
        <v>9</v>
      </c>
      <c r="D462" s="66" t="s">
        <v>318</v>
      </c>
      <c r="E462" s="86">
        <f t="array" ref="E462">IFERROR(INDEX(DATA!$H$133:$H$368,MATCH(1,(DATA!$D$133:$D$368=B462)*(DATA!$E$133:$E$368=D462),0)),"n/a")</f>
        <v>253998.85</v>
      </c>
      <c r="F462" s="77">
        <f t="array" ref="F462">IFERROR(INDEX(DATA!$I$133:$I$368,MATCH(1,(DATA!$D$133:$D$368=B462)*(DATA!$E$133:$E$368=D462),0)),"n/a")</f>
        <v>4.7344645613871902E-2</v>
      </c>
      <c r="G462" s="86">
        <f t="array" ref="G462">IFERROR(INDEX(DATA!$R$133:$R$368,MATCH(1,(DATA!$D$133:$D$368=B462)*(DATA!$E$133:$E$368=D462),0)),"n/a")</f>
        <v>817567.38</v>
      </c>
      <c r="H462" s="77">
        <f t="array" ref="H462">IFERROR(INDEX(DATA!$S$133:$S$368,MATCH(1,(DATA!$D$133:$D$368=B462)*(DATA!$E$133:$E$368=D462),0)),"n/a")</f>
        <v>3.0134553086843902E-2</v>
      </c>
      <c r="I462" s="86">
        <f t="array" ref="I462">IFERROR(INDEX(DATA!$AB$133:$AB$368,MATCH(1,(DATA!$D$133:$D$368=B462)*(DATA!$E$133:$E$368=D462),0)),"n/a")</f>
        <v>1529874.31</v>
      </c>
      <c r="J462" s="77">
        <f t="array" ref="J462">IFERROR(INDEX(DATA!$AC$133:$AC$368,MATCH(1,(DATA!$D$133:$D$368=B462)*(DATA!$E$133:$E$368=D462),0)),"n/a")</f>
        <v>6.00237559689616E-3</v>
      </c>
      <c r="K462" s="86">
        <f t="array" ref="K462">IFERROR(INDEX(DATA!$AL$133:$AL$368,MATCH(1,(DATA!$D$133:$D$368=B462)*(DATA!$E$133:$E$368=D462),0)),"n/a")</f>
        <v>2939785.39</v>
      </c>
      <c r="L462" s="77">
        <f t="array" ref="L462">IFERROR(INDEX(DATA!$AM$133:$AM$368,MATCH(1,(DATA!$D$133:$D$368=B462)*(DATA!$E$133:$E$368=D462),0)),"n/a")</f>
        <v>1.8330483179639801E-2</v>
      </c>
      <c r="R462" s="66"/>
      <c r="S462" s="66"/>
      <c r="T462" s="66"/>
      <c r="U462" s="66"/>
      <c r="V462" s="66"/>
      <c r="W462" s="66"/>
      <c r="X462" s="66"/>
      <c r="Y462" s="66"/>
    </row>
    <row r="463" spans="1:25" x14ac:dyDescent="0.2">
      <c r="A463" s="75" t="s">
        <v>19</v>
      </c>
      <c r="B463" s="66" t="s">
        <v>12</v>
      </c>
      <c r="C463" s="66" t="s">
        <v>9</v>
      </c>
      <c r="D463" s="66" t="s">
        <v>344</v>
      </c>
      <c r="E463" s="86">
        <f t="array" ref="E463">IFERROR(INDEX(DATA!$H$133:$H$368,MATCH(1,(DATA!$D$133:$D$368=B463)*(DATA!$E$133:$E$368=D463),0)),"n/a")</f>
        <v>89373.4</v>
      </c>
      <c r="F463" s="77">
        <f t="array" ref="F463">IFERROR(INDEX(DATA!$I$133:$I$368,MATCH(1,(DATA!$D$133:$D$368=B463)*(DATA!$E$133:$E$368=D463),0)),"n/a")</f>
        <v>-2.7313525182283398E-2</v>
      </c>
      <c r="G463" s="86">
        <f t="array" ref="G463">IFERROR(INDEX(DATA!$R$133:$R$368,MATCH(1,(DATA!$D$133:$D$368=B463)*(DATA!$E$133:$E$368=D463),0)),"n/a")</f>
        <v>293468.21999999997</v>
      </c>
      <c r="H463" s="77">
        <f t="array" ref="H463">IFERROR(INDEX(DATA!$S$133:$S$368,MATCH(1,(DATA!$D$133:$D$368=B463)*(DATA!$E$133:$E$368=D463),0)),"n/a")</f>
        <v>-1.9770350243084999E-2</v>
      </c>
      <c r="I463" s="86">
        <f t="array" ref="I463">IFERROR(INDEX(DATA!$AB$133:$AB$368,MATCH(1,(DATA!$D$133:$D$368=B463)*(DATA!$E$133:$E$368=D463),0)),"n/a")</f>
        <v>555395.07999999996</v>
      </c>
      <c r="J463" s="77">
        <f t="array" ref="J463">IFERROR(INDEX(DATA!$AC$133:$AC$368,MATCH(1,(DATA!$D$133:$D$368=B463)*(DATA!$E$133:$E$368=D463),0)),"n/a")</f>
        <v>-3.9676163622718003E-2</v>
      </c>
      <c r="K463" s="86">
        <f t="array" ref="K463">IFERROR(INDEX(DATA!$AL$133:$AL$368,MATCH(1,(DATA!$D$133:$D$368=B463)*(DATA!$E$133:$E$368=D463),0)),"n/a")</f>
        <v>1139522.98</v>
      </c>
      <c r="L463" s="77">
        <f t="array" ref="L463">IFERROR(INDEX(DATA!$AM$133:$AM$368,MATCH(1,(DATA!$D$133:$D$368=B463)*(DATA!$E$133:$E$368=D463),0)),"n/a")</f>
        <v>-4.4502439102555399E-2</v>
      </c>
      <c r="R463" s="66"/>
      <c r="S463" s="66"/>
      <c r="T463" s="66"/>
      <c r="U463" s="66"/>
      <c r="V463" s="66"/>
      <c r="W463" s="66"/>
      <c r="X463" s="66"/>
      <c r="Y463" s="66"/>
    </row>
    <row r="464" spans="1:25" x14ac:dyDescent="0.2">
      <c r="A464" s="75" t="s">
        <v>19</v>
      </c>
      <c r="B464" s="66" t="s">
        <v>12</v>
      </c>
      <c r="C464" s="66" t="s">
        <v>9</v>
      </c>
      <c r="D464" s="66" t="s">
        <v>345</v>
      </c>
      <c r="E464" s="86">
        <f t="array" ref="E464">IFERROR(INDEX(DATA!$H$133:$H$368,MATCH(1,(DATA!$D$133:$D$368=B464)*(DATA!$E$133:$E$368=D464),0)),"n/a")</f>
        <v>192265.03</v>
      </c>
      <c r="F464" s="77">
        <f t="array" ref="F464">IFERROR(INDEX(DATA!$I$133:$I$368,MATCH(1,(DATA!$D$133:$D$368=B464)*(DATA!$E$133:$E$368=D464),0)),"n/a")</f>
        <v>2.0077153513665502E-3</v>
      </c>
      <c r="G464" s="86">
        <f t="array" ref="G464">IFERROR(INDEX(DATA!$R$133:$R$368,MATCH(1,(DATA!$D$133:$D$368=B464)*(DATA!$E$133:$E$368=D464),0)),"n/a")</f>
        <v>611925.56999999995</v>
      </c>
      <c r="H464" s="77">
        <f t="array" ref="H464">IFERROR(INDEX(DATA!$S$133:$S$368,MATCH(1,(DATA!$D$133:$D$368=B464)*(DATA!$E$133:$E$368=D464),0)),"n/a")</f>
        <v>1.58887559476978E-2</v>
      </c>
      <c r="I464" s="86">
        <f t="array" ref="I464">IFERROR(INDEX(DATA!$AB$133:$AB$368,MATCH(1,(DATA!$D$133:$D$368=B464)*(DATA!$E$133:$E$368=D464),0)),"n/a")</f>
        <v>1175856.45</v>
      </c>
      <c r="J464" s="77">
        <f t="array" ref="J464">IFERROR(INDEX(DATA!$AC$133:$AC$368,MATCH(1,(DATA!$D$133:$D$368=B464)*(DATA!$E$133:$E$368=D464),0)),"n/a")</f>
        <v>1.1544308141898999E-2</v>
      </c>
      <c r="K464" s="86">
        <f t="array" ref="K464">IFERROR(INDEX(DATA!$AL$133:$AL$368,MATCH(1,(DATA!$D$133:$D$368=B464)*(DATA!$E$133:$E$368=D464),0)),"n/a")</f>
        <v>2338574.52</v>
      </c>
      <c r="L464" s="77">
        <f t="array" ref="L464">IFERROR(INDEX(DATA!$AM$133:$AM$368,MATCH(1,(DATA!$D$133:$D$368=B464)*(DATA!$E$133:$E$368=D464),0)),"n/a")</f>
        <v>2.10741236983173E-2</v>
      </c>
      <c r="R464" s="66"/>
      <c r="S464" s="66"/>
      <c r="T464" s="66"/>
      <c r="U464" s="66"/>
      <c r="V464" s="66"/>
      <c r="W464" s="66"/>
      <c r="X464" s="66"/>
      <c r="Y464" s="66"/>
    </row>
    <row r="465" spans="1:25" x14ac:dyDescent="0.2">
      <c r="A465" s="75"/>
      <c r="E465" s="86"/>
      <c r="F465" s="77"/>
      <c r="G465" s="86"/>
      <c r="H465" s="77"/>
      <c r="I465" s="86"/>
      <c r="J465" s="82"/>
      <c r="K465" s="86"/>
      <c r="L465" s="77"/>
      <c r="R465" s="66"/>
      <c r="S465" s="66"/>
      <c r="T465" s="66"/>
      <c r="U465" s="66"/>
      <c r="V465" s="66"/>
      <c r="W465" s="66"/>
      <c r="X465" s="66"/>
      <c r="Y465" s="66"/>
    </row>
    <row r="466" spans="1:25" x14ac:dyDescent="0.2">
      <c r="A466" s="75" t="s">
        <v>19</v>
      </c>
      <c r="B466" s="66" t="s">
        <v>12</v>
      </c>
      <c r="C466" s="66" t="s">
        <v>25</v>
      </c>
      <c r="D466" s="66" t="s">
        <v>271</v>
      </c>
      <c r="E466" s="86">
        <f t="array" ref="E466">IFERROR(INDEX(DATA!$J$133:$J$368,MATCH(1,(DATA!$D$133:$D$368=B466)*(DATA!$E$133:$E$368=D466),0)),"n/a")</f>
        <v>167981.1</v>
      </c>
      <c r="F466" s="77">
        <f t="array" ref="F466">IFERROR(INDEX(DATA!$K$133:$K$368,MATCH(1,(DATA!$D$133:$D$368=B466)*(DATA!$E$133:$E$368=D466),0)),"n/a")</f>
        <v>7.3710677823517904E-3</v>
      </c>
      <c r="G466" s="86">
        <f t="array" ref="G466">IFERROR(INDEX(DATA!$T$133:$T$368,MATCH(1,(DATA!$D$133:$D$368=B466)*(DATA!$E$133:$E$368=D466),0)),"n/a")</f>
        <v>535640.96</v>
      </c>
      <c r="H466" s="77">
        <f t="array" ref="H466">IFERROR(INDEX(DATA!$U$133:$U$368,MATCH(1,(DATA!$D$133:$D$368=B466)*(DATA!$E$133:$E$368=D466),0)),"n/a")</f>
        <v>6.12530784090346E-2</v>
      </c>
      <c r="I466" s="86">
        <f t="array" ref="I466">IFERROR(INDEX(DATA!$AD$133:$AD$368,MATCH(1,(DATA!$D$133:$D$368=B466)*(DATA!$E$133:$E$368=D466),0)),"n/a")</f>
        <v>991146.08</v>
      </c>
      <c r="J466" s="77">
        <f t="array" ref="J466">IFERROR(INDEX(DATA!$AE$133:$AE$368,MATCH(1,(DATA!$D$133:$D$368=B466)*(DATA!$E$133:$E$368=D466),0)),"n/a")</f>
        <v>6.2831150178833797E-2</v>
      </c>
      <c r="K466" s="86">
        <f t="array" ref="K466">IFERROR(INDEX(DATA!$AN$133:$AN$368,MATCH(1,(DATA!$D$133:$D$368=B466)*(DATA!$E$133:$E$368=D466),0)),"n/a")</f>
        <v>1879973.5</v>
      </c>
      <c r="L466" s="77">
        <f t="array" ref="L466">IFERROR(INDEX(DATA!$AO$133:$AO$368,MATCH(1,(DATA!$D$133:$D$368=B466)*(DATA!$E$133:$E$368=D466),0)),"n/a")</f>
        <v>5.2203018158173797E-2</v>
      </c>
      <c r="R466" s="66"/>
      <c r="S466" s="66"/>
      <c r="T466" s="66"/>
      <c r="U466" s="66"/>
      <c r="V466" s="66"/>
      <c r="W466" s="66"/>
      <c r="X466" s="66"/>
      <c r="Y466" s="66"/>
    </row>
    <row r="467" spans="1:25" x14ac:dyDescent="0.2">
      <c r="A467" s="75" t="s">
        <v>19</v>
      </c>
      <c r="B467" s="66" t="s">
        <v>12</v>
      </c>
      <c r="C467" s="66" t="s">
        <v>25</v>
      </c>
      <c r="D467" s="66" t="s">
        <v>272</v>
      </c>
      <c r="E467" s="86">
        <f t="array" ref="E467">IFERROR(INDEX(DATA!$J$133:$J$368,MATCH(1,(DATA!$D$133:$D$368=B467)*(DATA!$E$133:$E$368=D467),0)),"n/a")</f>
        <v>350736.41</v>
      </c>
      <c r="F467" s="77">
        <f t="array" ref="F467">IFERROR(INDEX(DATA!$K$133:$K$368,MATCH(1,(DATA!$D$133:$D$368=B467)*(DATA!$E$133:$E$368=D467),0)),"n/a")</f>
        <v>3.58885261585731E-3</v>
      </c>
      <c r="G467" s="86">
        <f t="array" ref="G467">IFERROR(INDEX(DATA!$T$133:$T$368,MATCH(1,(DATA!$D$133:$D$368=B467)*(DATA!$E$133:$E$368=D467),0)),"n/a")</f>
        <v>1124703.6100000001</v>
      </c>
      <c r="H467" s="77">
        <f t="array" ref="H467">IFERROR(INDEX(DATA!$U$133:$U$368,MATCH(1,(DATA!$D$133:$D$368=B467)*(DATA!$E$133:$E$368=D467),0)),"n/a")</f>
        <v>-2.6676532392364099E-2</v>
      </c>
      <c r="I467" s="86">
        <f t="array" ref="I467">IFERROR(INDEX(DATA!$AD$133:$AD$368,MATCH(1,(DATA!$D$133:$D$368=B467)*(DATA!$E$133:$E$368=D467),0)),"n/a")</f>
        <v>2167147.85</v>
      </c>
      <c r="J467" s="77">
        <f t="array" ref="J467">IFERROR(INDEX(DATA!$AE$133:$AE$368,MATCH(1,(DATA!$D$133:$D$368=B467)*(DATA!$E$133:$E$368=D467),0)),"n/a")</f>
        <v>-3.8490042892663903E-2</v>
      </c>
      <c r="K467" s="86">
        <f t="array" ref="K467">IFERROR(INDEX(DATA!$AN$133:$AN$368,MATCH(1,(DATA!$D$133:$D$368=B467)*(DATA!$E$133:$E$368=D467),0)),"n/a")</f>
        <v>4339189.18</v>
      </c>
      <c r="L467" s="77">
        <f t="array" ref="L467">IFERROR(INDEX(DATA!$AO$133:$AO$368,MATCH(1,(DATA!$D$133:$D$368=B467)*(DATA!$E$133:$E$368=D467),0)),"n/a")</f>
        <v>-1.42105027318152E-2</v>
      </c>
      <c r="R467" s="66"/>
      <c r="S467" s="66"/>
      <c r="T467" s="66"/>
      <c r="U467" s="66"/>
      <c r="V467" s="66"/>
      <c r="W467" s="66"/>
      <c r="X467" s="66"/>
      <c r="Y467" s="66"/>
    </row>
    <row r="468" spans="1:25" x14ac:dyDescent="0.2">
      <c r="A468" s="75" t="s">
        <v>19</v>
      </c>
      <c r="B468" s="66" t="s">
        <v>12</v>
      </c>
      <c r="C468" s="66" t="s">
        <v>25</v>
      </c>
      <c r="D468" s="66" t="s">
        <v>273</v>
      </c>
      <c r="E468" s="86">
        <f t="array" ref="E468">IFERROR(INDEX(DATA!$J$133:$J$368,MATCH(1,(DATA!$D$133:$D$368=B468)*(DATA!$E$133:$E$368=D468),0)),"n/a")</f>
        <v>685490.42</v>
      </c>
      <c r="F468" s="77">
        <f t="array" ref="F468">IFERROR(INDEX(DATA!$K$133:$K$368,MATCH(1,(DATA!$D$133:$D$368=B468)*(DATA!$E$133:$E$368=D468),0)),"n/a")</f>
        <v>-6.8703798363153401E-3</v>
      </c>
      <c r="G468" s="86">
        <f t="array" ref="G468">IFERROR(INDEX(DATA!$T$133:$T$368,MATCH(1,(DATA!$D$133:$D$368=B468)*(DATA!$E$133:$E$368=D468),0)),"n/a")</f>
        <v>2222583.04</v>
      </c>
      <c r="H468" s="77">
        <f t="array" ref="H468">IFERROR(INDEX(DATA!$U$133:$U$368,MATCH(1,(DATA!$D$133:$D$368=B468)*(DATA!$E$133:$E$368=D468),0)),"n/a")</f>
        <v>1.9142481121990899E-2</v>
      </c>
      <c r="I468" s="86">
        <f t="array" ref="I468">IFERROR(INDEX(DATA!$AD$133:$AD$368,MATCH(1,(DATA!$D$133:$D$368=B468)*(DATA!$E$133:$E$368=D468),0)),"n/a")</f>
        <v>4237051.03</v>
      </c>
      <c r="J468" s="77">
        <f t="array" ref="J468">IFERROR(INDEX(DATA!$AE$133:$AE$368,MATCH(1,(DATA!$D$133:$D$368=B468)*(DATA!$E$133:$E$368=D468),0)),"n/a")</f>
        <v>-1.8025859255612599E-2</v>
      </c>
      <c r="K468" s="86">
        <f t="array" ref="K468">IFERROR(INDEX(DATA!$AN$133:$AN$368,MATCH(1,(DATA!$D$133:$D$368=B468)*(DATA!$E$133:$E$368=D468),0)),"n/a")</f>
        <v>8122635.5099999998</v>
      </c>
      <c r="L468" s="77">
        <f t="array" ref="L468">IFERROR(INDEX(DATA!$AO$133:$AO$368,MATCH(1,(DATA!$D$133:$D$368=B468)*(DATA!$E$133:$E$368=D468),0)),"n/a")</f>
        <v>-4.7490573191804504E-3</v>
      </c>
      <c r="R468" s="66"/>
      <c r="S468" s="66"/>
      <c r="T468" s="66"/>
      <c r="U468" s="66"/>
      <c r="V468" s="66"/>
      <c r="W468" s="66"/>
      <c r="X468" s="66"/>
      <c r="Y468" s="66"/>
    </row>
    <row r="469" spans="1:25" x14ac:dyDescent="0.2">
      <c r="A469" s="75" t="s">
        <v>19</v>
      </c>
      <c r="B469" s="66" t="s">
        <v>12</v>
      </c>
      <c r="C469" s="66" t="s">
        <v>25</v>
      </c>
      <c r="D469" s="66" t="s">
        <v>274</v>
      </c>
      <c r="E469" s="86">
        <f t="array" ref="E469">IFERROR(INDEX(DATA!$J$133:$J$368,MATCH(1,(DATA!$D$133:$D$368=B469)*(DATA!$E$133:$E$368=D469),0)),"n/a")</f>
        <v>220297.33</v>
      </c>
      <c r="F469" s="77">
        <f t="array" ref="F469">IFERROR(INDEX(DATA!$K$133:$K$368,MATCH(1,(DATA!$D$133:$D$368=B469)*(DATA!$E$133:$E$368=D469),0)),"n/a")</f>
        <v>1.35757767268402E-2</v>
      </c>
      <c r="G469" s="86">
        <f t="array" ref="G469">IFERROR(INDEX(DATA!$T$133:$T$368,MATCH(1,(DATA!$D$133:$D$368=B469)*(DATA!$E$133:$E$368=D469),0)),"n/a")</f>
        <v>686493.72</v>
      </c>
      <c r="H469" s="77">
        <f t="array" ref="H469">IFERROR(INDEX(DATA!$U$133:$U$368,MATCH(1,(DATA!$D$133:$D$368=B469)*(DATA!$E$133:$E$368=D469),0)),"n/a")</f>
        <v>-9.7605756590662604E-3</v>
      </c>
      <c r="I469" s="86">
        <f t="array" ref="I469">IFERROR(INDEX(DATA!$AD$133:$AD$368,MATCH(1,(DATA!$D$133:$D$368=B469)*(DATA!$E$133:$E$368=D469),0)),"n/a")</f>
        <v>1293582.51</v>
      </c>
      <c r="J469" s="77">
        <f t="array" ref="J469">IFERROR(INDEX(DATA!$AE$133:$AE$368,MATCH(1,(DATA!$D$133:$D$368=B469)*(DATA!$E$133:$E$368=D469),0)),"n/a")</f>
        <v>-2.5034132180538699E-2</v>
      </c>
      <c r="K469" s="86">
        <f t="array" ref="K469">IFERROR(INDEX(DATA!$AN$133:$AN$368,MATCH(1,(DATA!$D$133:$D$368=B469)*(DATA!$E$133:$E$368=D469),0)),"n/a")</f>
        <v>2643576.7200000002</v>
      </c>
      <c r="L469" s="77">
        <f t="array" ref="L469">IFERROR(INDEX(DATA!$AO$133:$AO$368,MATCH(1,(DATA!$D$133:$D$368=B469)*(DATA!$E$133:$E$368=D469),0)),"n/a")</f>
        <v>-9.8291243521516896E-3</v>
      </c>
      <c r="R469" s="66"/>
      <c r="S469" s="66"/>
      <c r="T469" s="66"/>
      <c r="U469" s="66"/>
      <c r="V469" s="66"/>
      <c r="W469" s="66"/>
      <c r="X469" s="66"/>
      <c r="Y469" s="66"/>
    </row>
    <row r="470" spans="1:25" x14ac:dyDescent="0.2">
      <c r="A470" s="75" t="s">
        <v>19</v>
      </c>
      <c r="B470" s="66" t="s">
        <v>12</v>
      </c>
      <c r="C470" s="66" t="s">
        <v>25</v>
      </c>
      <c r="D470" s="66" t="s">
        <v>275</v>
      </c>
      <c r="E470" s="86">
        <f t="array" ref="E470">IFERROR(INDEX(DATA!$J$133:$J$368,MATCH(1,(DATA!$D$133:$D$368=B470)*(DATA!$E$133:$E$368=D470),0)),"n/a")</f>
        <v>676599.97</v>
      </c>
      <c r="F470" s="77">
        <f t="array" ref="F470">IFERROR(INDEX(DATA!$K$133:$K$368,MATCH(1,(DATA!$D$133:$D$368=B470)*(DATA!$E$133:$E$368=D470),0)),"n/a")</f>
        <v>4.3000334419897299E-2</v>
      </c>
      <c r="G470" s="86">
        <f t="array" ref="G470">IFERROR(INDEX(DATA!$T$133:$T$368,MATCH(1,(DATA!$D$133:$D$368=B470)*(DATA!$E$133:$E$368=D470),0)),"n/a")</f>
        <v>2284963.15</v>
      </c>
      <c r="H470" s="77">
        <f t="array" ref="H470">IFERROR(INDEX(DATA!$U$133:$U$368,MATCH(1,(DATA!$D$133:$D$368=B470)*(DATA!$E$133:$E$368=D470),0)),"n/a")</f>
        <v>8.5566970509330403E-2</v>
      </c>
      <c r="I470" s="86">
        <f t="array" ref="I470">IFERROR(INDEX(DATA!$AD$133:$AD$368,MATCH(1,(DATA!$D$133:$D$368=B470)*(DATA!$E$133:$E$368=D470),0)),"n/a")</f>
        <v>4402770.01</v>
      </c>
      <c r="J470" s="77">
        <f t="array" ref="J470">IFERROR(INDEX(DATA!$AE$133:$AE$368,MATCH(1,(DATA!$D$133:$D$368=B470)*(DATA!$E$133:$E$368=D470),0)),"n/a")</f>
        <v>7.1486880138104794E-2</v>
      </c>
      <c r="K470" s="86">
        <f t="array" ref="K470">IFERROR(INDEX(DATA!$AN$133:$AN$368,MATCH(1,(DATA!$D$133:$D$368=B470)*(DATA!$E$133:$E$368=D470),0)),"n/a")</f>
        <v>8210172.8799999999</v>
      </c>
      <c r="L470" s="77">
        <f t="array" ref="L470">IFERROR(INDEX(DATA!$AO$133:$AO$368,MATCH(1,(DATA!$D$133:$D$368=B470)*(DATA!$E$133:$E$368=D470),0)),"n/a")</f>
        <v>6.22890280675008E-2</v>
      </c>
      <c r="R470" s="66"/>
      <c r="S470" s="66"/>
      <c r="T470" s="66"/>
      <c r="U470" s="66"/>
      <c r="V470" s="66"/>
      <c r="W470" s="66"/>
      <c r="X470" s="66"/>
      <c r="Y470" s="66"/>
    </row>
    <row r="471" spans="1:25" x14ac:dyDescent="0.2">
      <c r="A471" s="75" t="s">
        <v>19</v>
      </c>
      <c r="B471" s="66" t="s">
        <v>12</v>
      </c>
      <c r="C471" s="66" t="s">
        <v>25</v>
      </c>
      <c r="D471" s="66" t="s">
        <v>276</v>
      </c>
      <c r="E471" s="86">
        <f t="array" ref="E471">IFERROR(INDEX(DATA!$J$133:$J$368,MATCH(1,(DATA!$D$133:$D$368=B471)*(DATA!$E$133:$E$368=D471),0)),"n/a")</f>
        <v>261278.68</v>
      </c>
      <c r="F471" s="77">
        <f t="array" ref="F471">IFERROR(INDEX(DATA!$K$133:$K$368,MATCH(1,(DATA!$D$133:$D$368=B471)*(DATA!$E$133:$E$368=D471),0)),"n/a")</f>
        <v>0.152564530794291</v>
      </c>
      <c r="G471" s="86">
        <f t="array" ref="G471">IFERROR(INDEX(DATA!$T$133:$T$368,MATCH(1,(DATA!$D$133:$D$368=B471)*(DATA!$E$133:$E$368=D471),0)),"n/a")</f>
        <v>831521.75</v>
      </c>
      <c r="H471" s="77">
        <f t="array" ref="H471">IFERROR(INDEX(DATA!$U$133:$U$368,MATCH(1,(DATA!$D$133:$D$368=B471)*(DATA!$E$133:$E$368=D471),0)),"n/a")</f>
        <v>6.1106714159276203E-2</v>
      </c>
      <c r="I471" s="86">
        <f t="array" ref="I471">IFERROR(INDEX(DATA!$AD$133:$AD$368,MATCH(1,(DATA!$D$133:$D$368=B471)*(DATA!$E$133:$E$368=D471),0)),"n/a")</f>
        <v>1493298.68</v>
      </c>
      <c r="J471" s="77">
        <f t="array" ref="J471">IFERROR(INDEX(DATA!$AE$133:$AE$368,MATCH(1,(DATA!$D$133:$D$368=B471)*(DATA!$E$133:$E$368=D471),0)),"n/a")</f>
        <v>1.86627866347792E-3</v>
      </c>
      <c r="K471" s="86">
        <f t="array" ref="K471">IFERROR(INDEX(DATA!$AN$133:$AN$368,MATCH(1,(DATA!$D$133:$D$368=B471)*(DATA!$E$133:$E$368=D471),0)),"n/a")</f>
        <v>2945410.08</v>
      </c>
      <c r="L471" s="77">
        <f t="array" ref="L471">IFERROR(INDEX(DATA!$AO$133:$AO$368,MATCH(1,(DATA!$D$133:$D$368=B471)*(DATA!$E$133:$E$368=D471),0)),"n/a")</f>
        <v>3.2286172888409799E-2</v>
      </c>
      <c r="R471" s="66"/>
      <c r="S471" s="66"/>
      <c r="T471" s="66"/>
      <c r="U471" s="66"/>
      <c r="V471" s="66"/>
      <c r="W471" s="66"/>
      <c r="X471" s="66"/>
      <c r="Y471" s="66"/>
    </row>
    <row r="472" spans="1:25" x14ac:dyDescent="0.2">
      <c r="A472" s="75" t="s">
        <v>19</v>
      </c>
      <c r="B472" s="66" t="s">
        <v>12</v>
      </c>
      <c r="C472" s="66" t="s">
        <v>25</v>
      </c>
      <c r="D472" s="66" t="s">
        <v>277</v>
      </c>
      <c r="E472" s="86">
        <f t="array" ref="E472">IFERROR(INDEX(DATA!$J$133:$J$368,MATCH(1,(DATA!$D$133:$D$368=B472)*(DATA!$E$133:$E$368=D472),0)),"n/a")</f>
        <v>196659.37</v>
      </c>
      <c r="F472" s="77">
        <f t="array" ref="F472">IFERROR(INDEX(DATA!$K$133:$K$368,MATCH(1,(DATA!$D$133:$D$368=B472)*(DATA!$E$133:$E$368=D472),0)),"n/a")</f>
        <v>-2.0391230077443E-2</v>
      </c>
      <c r="G472" s="86">
        <f t="array" ref="G472">IFERROR(INDEX(DATA!$T$133:$T$368,MATCH(1,(DATA!$D$133:$D$368=B472)*(DATA!$E$133:$E$368=D472),0)),"n/a")</f>
        <v>639129.1</v>
      </c>
      <c r="H472" s="77">
        <f t="array" ref="H472">IFERROR(INDEX(DATA!$U$133:$U$368,MATCH(1,(DATA!$D$133:$D$368=B472)*(DATA!$E$133:$E$368=D472),0)),"n/a")</f>
        <v>4.3154875086626403E-2</v>
      </c>
      <c r="I472" s="86">
        <f t="array" ref="I472">IFERROR(INDEX(DATA!$AD$133:$AD$368,MATCH(1,(DATA!$D$133:$D$368=B472)*(DATA!$E$133:$E$368=D472),0)),"n/a")</f>
        <v>1165529.8600000001</v>
      </c>
      <c r="J472" s="77">
        <f t="array" ref="J472">IFERROR(INDEX(DATA!$AE$133:$AE$368,MATCH(1,(DATA!$D$133:$D$368=B472)*(DATA!$E$133:$E$368=D472),0)),"n/a")</f>
        <v>-3.0243964731704299E-2</v>
      </c>
      <c r="K472" s="86">
        <f t="array" ref="K472">IFERROR(INDEX(DATA!$AN$133:$AN$368,MATCH(1,(DATA!$D$133:$D$368=B472)*(DATA!$E$133:$E$368=D472),0)),"n/a")</f>
        <v>2285046.1800000002</v>
      </c>
      <c r="L472" s="77">
        <f t="array" ref="L472">IFERROR(INDEX(DATA!$AO$133:$AO$368,MATCH(1,(DATA!$D$133:$D$368=B472)*(DATA!$E$133:$E$368=D472),0)),"n/a")</f>
        <v>-2.5463081628343098E-2</v>
      </c>
      <c r="R472" s="66"/>
      <c r="S472" s="66"/>
      <c r="T472" s="66"/>
      <c r="U472" s="66"/>
      <c r="V472" s="66"/>
      <c r="W472" s="66"/>
      <c r="X472" s="66"/>
      <c r="Y472" s="66"/>
    </row>
    <row r="473" spans="1:25" x14ac:dyDescent="0.2">
      <c r="A473" s="75" t="s">
        <v>19</v>
      </c>
      <c r="B473" s="66" t="s">
        <v>12</v>
      </c>
      <c r="C473" s="66" t="s">
        <v>25</v>
      </c>
      <c r="D473" s="66" t="s">
        <v>278</v>
      </c>
      <c r="E473" s="86">
        <f t="array" ref="E473">IFERROR(INDEX(DATA!$J$133:$J$368,MATCH(1,(DATA!$D$133:$D$368=B473)*(DATA!$E$133:$E$368=D473),0)),"n/a")</f>
        <v>670135.29</v>
      </c>
      <c r="F473" s="77">
        <f t="array" ref="F473">IFERROR(INDEX(DATA!$K$133:$K$368,MATCH(1,(DATA!$D$133:$D$368=B473)*(DATA!$E$133:$E$368=D473),0)),"n/a")</f>
        <v>0.108527442102838</v>
      </c>
      <c r="G473" s="86">
        <f t="array" ref="G473">IFERROR(INDEX(DATA!$T$133:$T$368,MATCH(1,(DATA!$D$133:$D$368=B473)*(DATA!$E$133:$E$368=D473),0)),"n/a")</f>
        <v>2243609.9700000002</v>
      </c>
      <c r="H473" s="77">
        <f t="array" ref="H473">IFERROR(INDEX(DATA!$U$133:$U$368,MATCH(1,(DATA!$D$133:$D$368=B473)*(DATA!$E$133:$E$368=D473),0)),"n/a")</f>
        <v>0.107442649869258</v>
      </c>
      <c r="I473" s="86">
        <f t="array" ref="I473">IFERROR(INDEX(DATA!$AD$133:$AD$368,MATCH(1,(DATA!$D$133:$D$368=B473)*(DATA!$E$133:$E$368=D473),0)),"n/a")</f>
        <v>4162101.86</v>
      </c>
      <c r="J473" s="77">
        <f t="array" ref="J473">IFERROR(INDEX(DATA!$AE$133:$AE$368,MATCH(1,(DATA!$D$133:$D$368=B473)*(DATA!$E$133:$E$368=D473),0)),"n/a")</f>
        <v>7.1475092698476406E-2</v>
      </c>
      <c r="K473" s="86">
        <f t="array" ref="K473">IFERROR(INDEX(DATA!$AN$133:$AN$368,MATCH(1,(DATA!$D$133:$D$368=B473)*(DATA!$E$133:$E$368=D473),0)),"n/a")</f>
        <v>7804667.8200000003</v>
      </c>
      <c r="L473" s="77">
        <f t="array" ref="L473">IFERROR(INDEX(DATA!$AO$133:$AO$368,MATCH(1,(DATA!$D$133:$D$368=B473)*(DATA!$E$133:$E$368=D473),0)),"n/a")</f>
        <v>5.0537853720146297E-2</v>
      </c>
      <c r="R473" s="66"/>
      <c r="S473" s="66"/>
      <c r="T473" s="66"/>
      <c r="U473" s="66"/>
      <c r="V473" s="66"/>
      <c r="W473" s="66"/>
      <c r="X473" s="66"/>
      <c r="Y473" s="66"/>
    </row>
    <row r="474" spans="1:25" x14ac:dyDescent="0.2">
      <c r="A474" s="75" t="s">
        <v>19</v>
      </c>
      <c r="B474" s="66" t="s">
        <v>12</v>
      </c>
      <c r="C474" s="66" t="s">
        <v>25</v>
      </c>
      <c r="D474" s="66" t="s">
        <v>279</v>
      </c>
      <c r="E474" s="86">
        <f t="array" ref="E474">IFERROR(INDEX(DATA!$J$133:$J$368,MATCH(1,(DATA!$D$133:$D$368=B474)*(DATA!$E$133:$E$368=D474),0)),"n/a")</f>
        <v>239194.25</v>
      </c>
      <c r="F474" s="77">
        <f t="array" ref="F474">IFERROR(INDEX(DATA!$K$133:$K$368,MATCH(1,(DATA!$D$133:$D$368=B474)*(DATA!$E$133:$E$368=D474),0)),"n/a")</f>
        <v>5.6084419907846399E-2</v>
      </c>
      <c r="G474" s="86">
        <f t="array" ref="G474">IFERROR(INDEX(DATA!$T$133:$T$368,MATCH(1,(DATA!$D$133:$D$368=B474)*(DATA!$E$133:$E$368=D474),0)),"n/a")</f>
        <v>766662.03</v>
      </c>
      <c r="H474" s="77">
        <f t="array" ref="H474">IFERROR(INDEX(DATA!$U$133:$U$368,MATCH(1,(DATA!$D$133:$D$368=B474)*(DATA!$E$133:$E$368=D474),0)),"n/a")</f>
        <v>2.6602273497685701E-2</v>
      </c>
      <c r="I474" s="86">
        <f t="array" ref="I474">IFERROR(INDEX(DATA!$AD$133:$AD$368,MATCH(1,(DATA!$D$133:$D$368=B474)*(DATA!$E$133:$E$368=D474),0)),"n/a")</f>
        <v>1465313.61</v>
      </c>
      <c r="J474" s="77">
        <f t="array" ref="J474">IFERROR(INDEX(DATA!$AE$133:$AE$368,MATCH(1,(DATA!$D$133:$D$368=B474)*(DATA!$E$133:$E$368=D474),0)),"n/a")</f>
        <v>-1.5875520565146101E-2</v>
      </c>
      <c r="K474" s="86">
        <f t="array" ref="K474">IFERROR(INDEX(DATA!$AN$133:$AN$368,MATCH(1,(DATA!$D$133:$D$368=B474)*(DATA!$E$133:$E$368=D474),0)),"n/a")</f>
        <v>2933925.34</v>
      </c>
      <c r="L474" s="77">
        <f t="array" ref="L474">IFERROR(INDEX(DATA!$AO$133:$AO$368,MATCH(1,(DATA!$D$133:$D$368=B474)*(DATA!$E$133:$E$368=D474),0)),"n/a")</f>
        <v>-4.0984912246235898E-2</v>
      </c>
      <c r="R474" s="66"/>
      <c r="S474" s="66"/>
      <c r="T474" s="66"/>
      <c r="U474" s="66"/>
      <c r="V474" s="66"/>
      <c r="W474" s="66"/>
      <c r="X474" s="66"/>
      <c r="Y474" s="66"/>
    </row>
    <row r="475" spans="1:25" x14ac:dyDescent="0.2">
      <c r="A475" s="75" t="s">
        <v>19</v>
      </c>
      <c r="B475" s="66" t="s">
        <v>12</v>
      </c>
      <c r="C475" s="66" t="s">
        <v>25</v>
      </c>
      <c r="D475" s="66" t="s">
        <v>280</v>
      </c>
      <c r="E475" s="86">
        <f t="array" ref="E475">IFERROR(INDEX(DATA!$J$133:$J$368,MATCH(1,(DATA!$D$133:$D$368=B475)*(DATA!$E$133:$E$368=D475),0)),"n/a")</f>
        <v>169609.04</v>
      </c>
      <c r="F475" s="77">
        <f t="array" ref="F475">IFERROR(INDEX(DATA!$K$133:$K$368,MATCH(1,(DATA!$D$133:$D$368=B475)*(DATA!$E$133:$E$368=D475),0)),"n/a")</f>
        <v>2.4720734680773401E-2</v>
      </c>
      <c r="G475" s="86">
        <f t="array" ref="G475">IFERROR(INDEX(DATA!$T$133:$T$368,MATCH(1,(DATA!$D$133:$D$368=B475)*(DATA!$E$133:$E$368=D475),0)),"n/a")</f>
        <v>650519.39</v>
      </c>
      <c r="H475" s="77">
        <f t="array" ref="H475">IFERROR(INDEX(DATA!$U$133:$U$368,MATCH(1,(DATA!$D$133:$D$368=B475)*(DATA!$E$133:$E$368=D475),0)),"n/a")</f>
        <v>1.27829797497549E-2</v>
      </c>
      <c r="I475" s="86">
        <f t="array" ref="I475">IFERROR(INDEX(DATA!$AD$133:$AD$368,MATCH(1,(DATA!$D$133:$D$368=B475)*(DATA!$E$133:$E$368=D475),0)),"n/a")</f>
        <v>1264736.27</v>
      </c>
      <c r="J475" s="77">
        <f t="array" ref="J475">IFERROR(INDEX(DATA!$AE$133:$AE$368,MATCH(1,(DATA!$D$133:$D$368=B475)*(DATA!$E$133:$E$368=D475),0)),"n/a")</f>
        <v>-8.2441922967233905E-2</v>
      </c>
      <c r="K475" s="86">
        <f t="array" ref="K475">IFERROR(INDEX(DATA!$AN$133:$AN$368,MATCH(1,(DATA!$D$133:$D$368=B475)*(DATA!$E$133:$E$368=D475),0)),"n/a")</f>
        <v>2377410.52</v>
      </c>
      <c r="L475" s="77">
        <f t="array" ref="L475">IFERROR(INDEX(DATA!$AO$133:$AO$368,MATCH(1,(DATA!$D$133:$D$368=B475)*(DATA!$E$133:$E$368=D475),0)),"n/a")</f>
        <v>-8.5716874865967393E-2</v>
      </c>
      <c r="R475" s="66"/>
      <c r="S475" s="66"/>
      <c r="T475" s="66"/>
      <c r="U475" s="66"/>
      <c r="V475" s="66"/>
      <c r="W475" s="66"/>
      <c r="X475" s="66"/>
      <c r="Y475" s="66"/>
    </row>
    <row r="476" spans="1:25" x14ac:dyDescent="0.2">
      <c r="A476" s="75" t="s">
        <v>19</v>
      </c>
      <c r="B476" s="66" t="s">
        <v>12</v>
      </c>
      <c r="C476" s="66" t="s">
        <v>25</v>
      </c>
      <c r="D476" s="66" t="s">
        <v>281</v>
      </c>
      <c r="E476" s="86">
        <f t="array" ref="E476">IFERROR(INDEX(DATA!$J$133:$J$368,MATCH(1,(DATA!$D$133:$D$368=B476)*(DATA!$E$133:$E$368=D476),0)),"n/a")</f>
        <v>174786.27</v>
      </c>
      <c r="F476" s="77">
        <f t="array" ref="F476">IFERROR(INDEX(DATA!$K$133:$K$368,MATCH(1,(DATA!$D$133:$D$368=B476)*(DATA!$E$133:$E$368=D476),0)),"n/a")</f>
        <v>-3.8095987070290202E-2</v>
      </c>
      <c r="G476" s="86">
        <f t="array" ref="G476">IFERROR(INDEX(DATA!$T$133:$T$368,MATCH(1,(DATA!$D$133:$D$368=B476)*(DATA!$E$133:$E$368=D476),0)),"n/a")</f>
        <v>585706.37</v>
      </c>
      <c r="H476" s="77">
        <f t="array" ref="H476">IFERROR(INDEX(DATA!$U$133:$U$368,MATCH(1,(DATA!$D$133:$D$368=B476)*(DATA!$E$133:$E$368=D476),0)),"n/a")</f>
        <v>-2.5184063369104101E-2</v>
      </c>
      <c r="I476" s="86">
        <f t="array" ref="I476">IFERROR(INDEX(DATA!$AD$133:$AD$368,MATCH(1,(DATA!$D$133:$D$368=B476)*(DATA!$E$133:$E$368=D476),0)),"n/a")</f>
        <v>1126580.57</v>
      </c>
      <c r="J476" s="77">
        <f t="array" ref="J476">IFERROR(INDEX(DATA!$AE$133:$AE$368,MATCH(1,(DATA!$D$133:$D$368=B476)*(DATA!$E$133:$E$368=D476),0)),"n/a")</f>
        <v>-5.3271943467141397E-2</v>
      </c>
      <c r="K476" s="86">
        <f t="array" ref="K476">IFERROR(INDEX(DATA!$AN$133:$AN$368,MATCH(1,(DATA!$D$133:$D$368=B476)*(DATA!$E$133:$E$368=D476),0)),"n/a")</f>
        <v>2241947.63</v>
      </c>
      <c r="L476" s="77">
        <f t="array" ref="L476">IFERROR(INDEX(DATA!$AO$133:$AO$368,MATCH(1,(DATA!$D$133:$D$368=B476)*(DATA!$E$133:$E$368=D476),0)),"n/a")</f>
        <v>-6.4884375570110203E-2</v>
      </c>
      <c r="R476" s="66"/>
      <c r="S476" s="66"/>
      <c r="T476" s="66"/>
      <c r="U476" s="66"/>
      <c r="V476" s="66"/>
      <c r="W476" s="66"/>
      <c r="X476" s="66"/>
      <c r="Y476" s="66"/>
    </row>
    <row r="477" spans="1:25" x14ac:dyDescent="0.2">
      <c r="A477" s="75" t="s">
        <v>19</v>
      </c>
      <c r="B477" s="66" t="s">
        <v>12</v>
      </c>
      <c r="C477" s="66" t="s">
        <v>25</v>
      </c>
      <c r="D477" s="66" t="s">
        <v>282</v>
      </c>
      <c r="E477" s="86">
        <f t="array" ref="E477">IFERROR(INDEX(DATA!$J$133:$J$368,MATCH(1,(DATA!$D$133:$D$368=B477)*(DATA!$E$133:$E$368=D477),0)),"n/a")</f>
        <v>415833.61</v>
      </c>
      <c r="F477" s="77">
        <f t="array" ref="F477">IFERROR(INDEX(DATA!$K$133:$K$368,MATCH(1,(DATA!$D$133:$D$368=B477)*(DATA!$E$133:$E$368=D477),0)),"n/a")</f>
        <v>-3.2527752494907698E-2</v>
      </c>
      <c r="G477" s="86">
        <f t="array" ref="G477">IFERROR(INDEX(DATA!$T$133:$T$368,MATCH(1,(DATA!$D$133:$D$368=B477)*(DATA!$E$133:$E$368=D477),0)),"n/a")</f>
        <v>1329401.99</v>
      </c>
      <c r="H477" s="77">
        <f t="array" ref="H477">IFERROR(INDEX(DATA!$U$133:$U$368,MATCH(1,(DATA!$D$133:$D$368=B477)*(DATA!$E$133:$E$368=D477),0)),"n/a")</f>
        <v>-3.2194820303366303E-2</v>
      </c>
      <c r="I477" s="86">
        <f t="array" ref="I477">IFERROR(INDEX(DATA!$AD$133:$AD$368,MATCH(1,(DATA!$D$133:$D$368=B477)*(DATA!$E$133:$E$368=D477),0)),"n/a")</f>
        <v>2578430.91</v>
      </c>
      <c r="J477" s="77">
        <f t="array" ref="J477">IFERROR(INDEX(DATA!$AE$133:$AE$368,MATCH(1,(DATA!$D$133:$D$368=B477)*(DATA!$E$133:$E$368=D477),0)),"n/a")</f>
        <v>-5.7798511954856503E-2</v>
      </c>
      <c r="K477" s="86">
        <f t="array" ref="K477">IFERROR(INDEX(DATA!$AN$133:$AN$368,MATCH(1,(DATA!$D$133:$D$368=B477)*(DATA!$E$133:$E$368=D477),0)),"n/a")</f>
        <v>5168532.8600000003</v>
      </c>
      <c r="L477" s="77">
        <f t="array" ref="L477">IFERROR(INDEX(DATA!$AO$133:$AO$368,MATCH(1,(DATA!$D$133:$D$368=B477)*(DATA!$E$133:$E$368=D477),0)),"n/a")</f>
        <v>-5.9021943121042697E-2</v>
      </c>
      <c r="R477" s="66"/>
      <c r="S477" s="66"/>
      <c r="T477" s="66"/>
      <c r="U477" s="66"/>
      <c r="V477" s="66"/>
      <c r="W477" s="66"/>
      <c r="X477" s="66"/>
      <c r="Y477" s="66"/>
    </row>
    <row r="478" spans="1:25" x14ac:dyDescent="0.2">
      <c r="A478" s="75" t="s">
        <v>19</v>
      </c>
      <c r="B478" s="66" t="s">
        <v>12</v>
      </c>
      <c r="C478" s="66" t="s">
        <v>25</v>
      </c>
      <c r="D478" s="66" t="s">
        <v>283</v>
      </c>
      <c r="E478" s="86">
        <f t="array" ref="E478">IFERROR(INDEX(DATA!$J$133:$J$368,MATCH(1,(DATA!$D$133:$D$368=B478)*(DATA!$E$133:$E$368=D478),0)),"n/a")</f>
        <v>393359.98</v>
      </c>
      <c r="F478" s="77">
        <f t="array" ref="F478">IFERROR(INDEX(DATA!$K$133:$K$368,MATCH(1,(DATA!$D$133:$D$368=B478)*(DATA!$E$133:$E$368=D478),0)),"n/a")</f>
        <v>-0.152597860938536</v>
      </c>
      <c r="G478" s="86">
        <f t="array" ref="G478">IFERROR(INDEX(DATA!$T$133:$T$368,MATCH(1,(DATA!$D$133:$D$368=B478)*(DATA!$E$133:$E$368=D478),0)),"n/a")</f>
        <v>1327140.21</v>
      </c>
      <c r="H478" s="77">
        <f t="array" ref="H478">IFERROR(INDEX(DATA!$U$133:$U$368,MATCH(1,(DATA!$D$133:$D$368=B478)*(DATA!$E$133:$E$368=D478),0)),"n/a")</f>
        <v>-0.113286815096037</v>
      </c>
      <c r="I478" s="86">
        <f t="array" ref="I478">IFERROR(INDEX(DATA!$AD$133:$AD$368,MATCH(1,(DATA!$D$133:$D$368=B478)*(DATA!$E$133:$E$368=D478),0)),"n/a")</f>
        <v>2582243.0299999998</v>
      </c>
      <c r="J478" s="77">
        <f t="array" ref="J478">IFERROR(INDEX(DATA!$AE$133:$AE$368,MATCH(1,(DATA!$D$133:$D$368=B478)*(DATA!$E$133:$E$368=D478),0)),"n/a")</f>
        <v>-0.117777932491861</v>
      </c>
      <c r="K478" s="86">
        <f t="array" ref="K478">IFERROR(INDEX(DATA!$AN$133:$AN$368,MATCH(1,(DATA!$D$133:$D$368=B478)*(DATA!$E$133:$E$368=D478),0)),"n/a")</f>
        <v>5240057</v>
      </c>
      <c r="L478" s="77">
        <f t="array" ref="L478">IFERROR(INDEX(DATA!$AO$133:$AO$368,MATCH(1,(DATA!$D$133:$D$368=B478)*(DATA!$E$133:$E$368=D478),0)),"n/a")</f>
        <v>-7.3300850688539504E-2</v>
      </c>
      <c r="R478" s="66"/>
      <c r="S478" s="66"/>
      <c r="T478" s="66"/>
      <c r="U478" s="66"/>
      <c r="V478" s="66"/>
      <c r="W478" s="66"/>
      <c r="X478" s="66"/>
      <c r="Y478" s="66"/>
    </row>
    <row r="479" spans="1:25" x14ac:dyDescent="0.2">
      <c r="A479" s="75" t="s">
        <v>19</v>
      </c>
      <c r="B479" s="66" t="s">
        <v>12</v>
      </c>
      <c r="C479" s="66" t="s">
        <v>25</v>
      </c>
      <c r="D479" s="66" t="s">
        <v>284</v>
      </c>
      <c r="E479" s="86">
        <f t="array" ref="E479">IFERROR(INDEX(DATA!$J$133:$J$368,MATCH(1,(DATA!$D$133:$D$368=B479)*(DATA!$E$133:$E$368=D479),0)),"n/a")</f>
        <v>445454.91</v>
      </c>
      <c r="F479" s="77">
        <f t="array" ref="F479">IFERROR(INDEX(DATA!$K$133:$K$368,MATCH(1,(DATA!$D$133:$D$368=B479)*(DATA!$E$133:$E$368=D479),0)),"n/a")</f>
        <v>6.9078638609059703E-2</v>
      </c>
      <c r="G479" s="86">
        <f t="array" ref="G479">IFERROR(INDEX(DATA!$T$133:$T$368,MATCH(1,(DATA!$D$133:$D$368=B479)*(DATA!$E$133:$E$368=D479),0)),"n/a")</f>
        <v>1443488.78</v>
      </c>
      <c r="H479" s="77">
        <f t="array" ref="H479">IFERROR(INDEX(DATA!$U$133:$U$368,MATCH(1,(DATA!$D$133:$D$368=B479)*(DATA!$E$133:$E$368=D479),0)),"n/a")</f>
        <v>3.8332528148813098E-2</v>
      </c>
      <c r="I479" s="86">
        <f t="array" ref="I479">IFERROR(INDEX(DATA!$AD$133:$AD$368,MATCH(1,(DATA!$D$133:$D$368=B479)*(DATA!$E$133:$E$368=D479),0)),"n/a")</f>
        <v>2745245.29</v>
      </c>
      <c r="J479" s="77">
        <f t="array" ref="J479">IFERROR(INDEX(DATA!$AE$133:$AE$368,MATCH(1,(DATA!$D$133:$D$368=B479)*(DATA!$E$133:$E$368=D479),0)),"n/a")</f>
        <v>1.6142970363801201E-2</v>
      </c>
      <c r="K479" s="86">
        <f t="array" ref="K479">IFERROR(INDEX(DATA!$AN$133:$AN$368,MATCH(1,(DATA!$D$133:$D$368=B479)*(DATA!$E$133:$E$368=D479),0)),"n/a")</f>
        <v>5420598.3399999999</v>
      </c>
      <c r="L479" s="77">
        <f t="array" ref="L479">IFERROR(INDEX(DATA!$AO$133:$AO$368,MATCH(1,(DATA!$D$133:$D$368=B479)*(DATA!$E$133:$E$368=D479),0)),"n/a")</f>
        <v>1.01976018379421E-2</v>
      </c>
      <c r="R479" s="66"/>
      <c r="S479" s="66"/>
      <c r="T479" s="66"/>
      <c r="U479" s="66"/>
      <c r="V479" s="66"/>
      <c r="W479" s="66"/>
      <c r="X479" s="66"/>
      <c r="Y479" s="66"/>
    </row>
    <row r="480" spans="1:25" x14ac:dyDescent="0.2">
      <c r="A480" s="75" t="s">
        <v>19</v>
      </c>
      <c r="B480" s="66" t="s">
        <v>12</v>
      </c>
      <c r="C480" s="66" t="s">
        <v>25</v>
      </c>
      <c r="D480" s="66" t="s">
        <v>285</v>
      </c>
      <c r="E480" s="86">
        <f t="array" ref="E480">IFERROR(INDEX(DATA!$J$133:$J$368,MATCH(1,(DATA!$D$133:$D$368=B480)*(DATA!$E$133:$E$368=D480),0)),"n/a")</f>
        <v>226757.14</v>
      </c>
      <c r="F480" s="77">
        <f t="array" ref="F480">IFERROR(INDEX(DATA!$K$133:$K$368,MATCH(1,(DATA!$D$133:$D$368=B480)*(DATA!$E$133:$E$368=D480),0)),"n/a")</f>
        <v>-0.13341244668695801</v>
      </c>
      <c r="G480" s="86">
        <f t="array" ref="G480">IFERROR(INDEX(DATA!$T$133:$T$368,MATCH(1,(DATA!$D$133:$D$368=B480)*(DATA!$E$133:$E$368=D480),0)),"n/a")</f>
        <v>741636.51</v>
      </c>
      <c r="H480" s="77">
        <f t="array" ref="H480">IFERROR(INDEX(DATA!$U$133:$U$368,MATCH(1,(DATA!$D$133:$D$368=B480)*(DATA!$E$133:$E$368=D480),0)),"n/a")</f>
        <v>-0.101831697189665</v>
      </c>
      <c r="I480" s="86">
        <f t="array" ref="I480">IFERROR(INDEX(DATA!$AD$133:$AD$368,MATCH(1,(DATA!$D$133:$D$368=B480)*(DATA!$E$133:$E$368=D480),0)),"n/a")</f>
        <v>1413432.44</v>
      </c>
      <c r="J480" s="77">
        <f t="array" ref="J480">IFERROR(INDEX(DATA!$AE$133:$AE$368,MATCH(1,(DATA!$D$133:$D$368=B480)*(DATA!$E$133:$E$368=D480),0)),"n/a")</f>
        <v>-6.5629277627694799E-2</v>
      </c>
      <c r="K480" s="86">
        <f t="array" ref="K480">IFERROR(INDEX(DATA!$AN$133:$AN$368,MATCH(1,(DATA!$D$133:$D$368=B480)*(DATA!$E$133:$E$368=D480),0)),"n/a")</f>
        <v>2833733.08</v>
      </c>
      <c r="L480" s="77">
        <f t="array" ref="L480">IFERROR(INDEX(DATA!$AO$133:$AO$368,MATCH(1,(DATA!$D$133:$D$368=B480)*(DATA!$E$133:$E$368=D480),0)),"n/a")</f>
        <v>-3.8133552414242697E-2</v>
      </c>
      <c r="R480" s="66"/>
      <c r="S480" s="66"/>
      <c r="T480" s="66"/>
      <c r="U480" s="66"/>
      <c r="V480" s="66"/>
      <c r="W480" s="66"/>
      <c r="X480" s="66"/>
      <c r="Y480" s="66"/>
    </row>
    <row r="481" spans="1:25" x14ac:dyDescent="0.2">
      <c r="A481" s="75" t="s">
        <v>19</v>
      </c>
      <c r="B481" s="66" t="s">
        <v>12</v>
      </c>
      <c r="C481" s="66" t="s">
        <v>25</v>
      </c>
      <c r="D481" s="66" t="s">
        <v>286</v>
      </c>
      <c r="E481" s="86">
        <f t="array" ref="E481">IFERROR(INDEX(DATA!$J$133:$J$368,MATCH(1,(DATA!$D$133:$D$368=B481)*(DATA!$E$133:$E$368=D481),0)),"n/a")</f>
        <v>341978.82</v>
      </c>
      <c r="F481" s="77">
        <f t="array" ref="F481">IFERROR(INDEX(DATA!$K$133:$K$368,MATCH(1,(DATA!$D$133:$D$368=B481)*(DATA!$E$133:$E$368=D481),0)),"n/a")</f>
        <v>5.1620222765408501E-2</v>
      </c>
      <c r="G481" s="86">
        <f t="array" ref="G481">IFERROR(INDEX(DATA!$T$133:$T$368,MATCH(1,(DATA!$D$133:$D$368=B481)*(DATA!$E$133:$E$368=D481),0)),"n/a")</f>
        <v>1095761.31</v>
      </c>
      <c r="H481" s="77">
        <f t="array" ref="H481">IFERROR(INDEX(DATA!$U$133:$U$368,MATCH(1,(DATA!$D$133:$D$368=B481)*(DATA!$E$133:$E$368=D481),0)),"n/a")</f>
        <v>5.6105692405382601E-2</v>
      </c>
      <c r="I481" s="86">
        <f t="array" ref="I481">IFERROR(INDEX(DATA!$AD$133:$AD$368,MATCH(1,(DATA!$D$133:$D$368=B481)*(DATA!$E$133:$E$368=D481),0)),"n/a")</f>
        <v>2028801.75</v>
      </c>
      <c r="J481" s="77">
        <f t="array" ref="J481">IFERROR(INDEX(DATA!$AE$133:$AE$368,MATCH(1,(DATA!$D$133:$D$368=B481)*(DATA!$E$133:$E$368=D481),0)),"n/a")</f>
        <v>5.6915705601197797E-2</v>
      </c>
      <c r="K481" s="86">
        <f t="array" ref="K481">IFERROR(INDEX(DATA!$AN$133:$AN$368,MATCH(1,(DATA!$D$133:$D$368=B481)*(DATA!$E$133:$E$368=D481),0)),"n/a")</f>
        <v>3906616.52</v>
      </c>
      <c r="L481" s="77">
        <f t="array" ref="L481">IFERROR(INDEX(DATA!$AO$133:$AO$368,MATCH(1,(DATA!$D$133:$D$368=B481)*(DATA!$E$133:$E$368=D481),0)),"n/a")</f>
        <v>2.3882947667757001E-2</v>
      </c>
      <c r="R481" s="66"/>
      <c r="S481" s="66"/>
      <c r="T481" s="66"/>
      <c r="U481" s="66"/>
      <c r="V481" s="66"/>
      <c r="W481" s="66"/>
      <c r="X481" s="66"/>
      <c r="Y481" s="66"/>
    </row>
    <row r="482" spans="1:25" x14ac:dyDescent="0.2">
      <c r="A482" s="75" t="s">
        <v>19</v>
      </c>
      <c r="B482" s="66" t="s">
        <v>12</v>
      </c>
      <c r="C482" s="66" t="s">
        <v>25</v>
      </c>
      <c r="D482" s="66" t="s">
        <v>287</v>
      </c>
      <c r="E482" s="86">
        <f t="array" ref="E482">IFERROR(INDEX(DATA!$J$133:$J$368,MATCH(1,(DATA!$D$133:$D$368=B482)*(DATA!$E$133:$E$368=D482),0)),"n/a")</f>
        <v>412877.02</v>
      </c>
      <c r="F482" s="77">
        <f t="array" ref="F482">IFERROR(INDEX(DATA!$K$133:$K$368,MATCH(1,(DATA!$D$133:$D$368=B482)*(DATA!$E$133:$E$368=D482),0)),"n/a")</f>
        <v>0.103245504598845</v>
      </c>
      <c r="G482" s="86">
        <f t="array" ref="G482">IFERROR(INDEX(DATA!$T$133:$T$368,MATCH(1,(DATA!$D$133:$D$368=B482)*(DATA!$E$133:$E$368=D482),0)),"n/a")</f>
        <v>1361715.26</v>
      </c>
      <c r="H482" s="77">
        <f t="array" ref="H482">IFERROR(INDEX(DATA!$U$133:$U$368,MATCH(1,(DATA!$D$133:$D$368=B482)*(DATA!$E$133:$E$368=D482),0)),"n/a")</f>
        <v>4.2785698522507798E-2</v>
      </c>
      <c r="I482" s="86">
        <f t="array" ref="I482">IFERROR(INDEX(DATA!$AD$133:$AD$368,MATCH(1,(DATA!$D$133:$D$368=B482)*(DATA!$E$133:$E$368=D482),0)),"n/a")</f>
        <v>2502020.81</v>
      </c>
      <c r="J482" s="77">
        <f t="array" ref="J482">IFERROR(INDEX(DATA!$AE$133:$AE$368,MATCH(1,(DATA!$D$133:$D$368=B482)*(DATA!$E$133:$E$368=D482),0)),"n/a")</f>
        <v>2.25458866817453E-2</v>
      </c>
      <c r="K482" s="86">
        <f t="array" ref="K482">IFERROR(INDEX(DATA!$AN$133:$AN$368,MATCH(1,(DATA!$D$133:$D$368=B482)*(DATA!$E$133:$E$368=D482),0)),"n/a")</f>
        <v>4665080.4800000004</v>
      </c>
      <c r="L482" s="77">
        <f t="array" ref="L482">IFERROR(INDEX(DATA!$AO$133:$AO$368,MATCH(1,(DATA!$D$133:$D$368=B482)*(DATA!$E$133:$E$368=D482),0)),"n/a")</f>
        <v>3.7664057557122502E-2</v>
      </c>
      <c r="R482" s="66"/>
      <c r="S482" s="66"/>
      <c r="T482" s="66"/>
      <c r="U482" s="66"/>
      <c r="V482" s="66"/>
      <c r="W482" s="66"/>
      <c r="X482" s="66"/>
      <c r="Y482" s="66"/>
    </row>
    <row r="483" spans="1:25" x14ac:dyDescent="0.2">
      <c r="A483" s="75" t="s">
        <v>19</v>
      </c>
      <c r="B483" s="66" t="s">
        <v>12</v>
      </c>
      <c r="C483" s="66" t="s">
        <v>25</v>
      </c>
      <c r="D483" s="66" t="s">
        <v>288</v>
      </c>
      <c r="E483" s="86">
        <f t="array" ref="E483">IFERROR(INDEX(DATA!$J$133:$J$368,MATCH(1,(DATA!$D$133:$D$368=B483)*(DATA!$E$133:$E$368=D483),0)),"n/a")</f>
        <v>369795.26</v>
      </c>
      <c r="F483" s="77">
        <f t="array" ref="F483">IFERROR(INDEX(DATA!$K$133:$K$368,MATCH(1,(DATA!$D$133:$D$368=B483)*(DATA!$E$133:$E$368=D483),0)),"n/a")</f>
        <v>-2.9178373814183001E-3</v>
      </c>
      <c r="G483" s="86">
        <f t="array" ref="G483">IFERROR(INDEX(DATA!$T$133:$T$368,MATCH(1,(DATA!$D$133:$D$368=B483)*(DATA!$E$133:$E$368=D483),0)),"n/a")</f>
        <v>1151997.0900000001</v>
      </c>
      <c r="H483" s="77">
        <f t="array" ref="H483">IFERROR(INDEX(DATA!$U$133:$U$368,MATCH(1,(DATA!$D$133:$D$368=B483)*(DATA!$E$133:$E$368=D483),0)),"n/a")</f>
        <v>-1.10091188795281E-2</v>
      </c>
      <c r="I483" s="86">
        <f t="array" ref="I483">IFERROR(INDEX(DATA!$AD$133:$AD$368,MATCH(1,(DATA!$D$133:$D$368=B483)*(DATA!$E$133:$E$368=D483),0)),"n/a")</f>
        <v>2247161.59</v>
      </c>
      <c r="J483" s="77">
        <f t="array" ref="J483">IFERROR(INDEX(DATA!$AE$133:$AE$368,MATCH(1,(DATA!$D$133:$D$368=B483)*(DATA!$E$133:$E$368=D483),0)),"n/a")</f>
        <v>-3.1064197983701199E-2</v>
      </c>
      <c r="K483" s="86">
        <f t="array" ref="K483">IFERROR(INDEX(DATA!$AN$133:$AN$368,MATCH(1,(DATA!$D$133:$D$368=B483)*(DATA!$E$133:$E$368=D483),0)),"n/a")</f>
        <v>4494258.26</v>
      </c>
      <c r="L483" s="77">
        <f t="array" ref="L483">IFERROR(INDEX(DATA!$AO$133:$AO$368,MATCH(1,(DATA!$D$133:$D$368=B483)*(DATA!$E$133:$E$368=D483),0)),"n/a")</f>
        <v>-3.0681377210717099E-2</v>
      </c>
      <c r="R483" s="66"/>
      <c r="S483" s="66"/>
      <c r="T483" s="66"/>
      <c r="U483" s="66"/>
      <c r="V483" s="66"/>
      <c r="W483" s="66"/>
      <c r="X483" s="66"/>
      <c r="Y483" s="66"/>
    </row>
    <row r="484" spans="1:25" x14ac:dyDescent="0.2">
      <c r="A484" s="75" t="s">
        <v>19</v>
      </c>
      <c r="B484" s="66" t="s">
        <v>12</v>
      </c>
      <c r="C484" s="66" t="s">
        <v>25</v>
      </c>
      <c r="D484" s="66" t="s">
        <v>289</v>
      </c>
      <c r="E484" s="86">
        <f t="array" ref="E484">IFERROR(INDEX(DATA!$J$133:$J$368,MATCH(1,(DATA!$D$133:$D$368=B484)*(DATA!$E$133:$E$368=D484),0)),"n/a")</f>
        <v>163002.01999999999</v>
      </c>
      <c r="F484" s="77">
        <f t="array" ref="F484">IFERROR(INDEX(DATA!$K$133:$K$368,MATCH(1,(DATA!$D$133:$D$368=B484)*(DATA!$E$133:$E$368=D484),0)),"n/a")</f>
        <v>-3.7674119050280098E-2</v>
      </c>
      <c r="G484" s="86">
        <f t="array" ref="G484">IFERROR(INDEX(DATA!$T$133:$T$368,MATCH(1,(DATA!$D$133:$D$368=B484)*(DATA!$E$133:$E$368=D484),0)),"n/a")</f>
        <v>524061.71</v>
      </c>
      <c r="H484" s="77">
        <f t="array" ref="H484">IFERROR(INDEX(DATA!$U$133:$U$368,MATCH(1,(DATA!$D$133:$D$368=B484)*(DATA!$E$133:$E$368=D484),0)),"n/a")</f>
        <v>-2.9850646247945801E-2</v>
      </c>
      <c r="I484" s="86">
        <f t="array" ref="I484">IFERROR(INDEX(DATA!$AD$133:$AD$368,MATCH(1,(DATA!$D$133:$D$368=B484)*(DATA!$E$133:$E$368=D484),0)),"n/a")</f>
        <v>1006601.17</v>
      </c>
      <c r="J484" s="77">
        <f t="array" ref="J484">IFERROR(INDEX(DATA!$AE$133:$AE$368,MATCH(1,(DATA!$D$133:$D$368=B484)*(DATA!$E$133:$E$368=D484),0)),"n/a")</f>
        <v>-4.6709720435686303E-2</v>
      </c>
      <c r="K484" s="86">
        <f t="array" ref="K484">IFERROR(INDEX(DATA!$AN$133:$AN$368,MATCH(1,(DATA!$D$133:$D$368=B484)*(DATA!$E$133:$E$368=D484),0)),"n/a")</f>
        <v>2052609.71</v>
      </c>
      <c r="L484" s="77">
        <f t="array" ref="L484">IFERROR(INDEX(DATA!$AO$133:$AO$368,MATCH(1,(DATA!$D$133:$D$368=B484)*(DATA!$E$133:$E$368=D484),0)),"n/a")</f>
        <v>-5.3164610949734598E-2</v>
      </c>
      <c r="R484" s="66"/>
      <c r="S484" s="66"/>
      <c r="T484" s="66"/>
      <c r="U484" s="66"/>
      <c r="V484" s="66"/>
      <c r="W484" s="66"/>
      <c r="X484" s="66"/>
      <c r="Y484" s="66"/>
    </row>
    <row r="485" spans="1:25" x14ac:dyDescent="0.2">
      <c r="A485" s="75" t="s">
        <v>19</v>
      </c>
      <c r="B485" s="66" t="s">
        <v>12</v>
      </c>
      <c r="C485" s="66" t="s">
        <v>25</v>
      </c>
      <c r="D485" s="66" t="s">
        <v>290</v>
      </c>
      <c r="E485" s="86">
        <f t="array" ref="E485">IFERROR(INDEX(DATA!$J$133:$J$368,MATCH(1,(DATA!$D$133:$D$368=B485)*(DATA!$E$133:$E$368=D485),0)),"n/a")</f>
        <v>152286.04999999999</v>
      </c>
      <c r="F485" s="77">
        <f t="array" ref="F485">IFERROR(INDEX(DATA!$K$133:$K$368,MATCH(1,(DATA!$D$133:$D$368=B485)*(DATA!$E$133:$E$368=D485),0)),"n/a")</f>
        <v>8.01436446023156E-2</v>
      </c>
      <c r="G485" s="86">
        <f t="array" ref="G485">IFERROR(INDEX(DATA!$T$133:$T$368,MATCH(1,(DATA!$D$133:$D$368=B485)*(DATA!$E$133:$E$368=D485),0)),"n/a")</f>
        <v>489466.3</v>
      </c>
      <c r="H485" s="77">
        <f t="array" ref="H485">IFERROR(INDEX(DATA!$U$133:$U$368,MATCH(1,(DATA!$D$133:$D$368=B485)*(DATA!$E$133:$E$368=D485),0)),"n/a")</f>
        <v>3.3494429503785297E-2</v>
      </c>
      <c r="I485" s="86">
        <f t="array" ref="I485">IFERROR(INDEX(DATA!$AD$133:$AD$368,MATCH(1,(DATA!$D$133:$D$368=B485)*(DATA!$E$133:$E$368=D485),0)),"n/a")</f>
        <v>931639.56</v>
      </c>
      <c r="J485" s="77">
        <f t="array" ref="J485">IFERROR(INDEX(DATA!$AE$133:$AE$368,MATCH(1,(DATA!$D$133:$D$368=B485)*(DATA!$E$133:$E$368=D485),0)),"n/a")</f>
        <v>8.6835564689285993E-3</v>
      </c>
      <c r="K485" s="86">
        <f t="array" ref="K485">IFERROR(INDEX(DATA!$AN$133:$AN$368,MATCH(1,(DATA!$D$133:$D$368=B485)*(DATA!$E$133:$E$368=D485),0)),"n/a")</f>
        <v>1837150.18</v>
      </c>
      <c r="L485" s="77">
        <f t="array" ref="L485">IFERROR(INDEX(DATA!$AO$133:$AO$368,MATCH(1,(DATA!$D$133:$D$368=B485)*(DATA!$E$133:$E$368=D485),0)),"n/a")</f>
        <v>2.5072552967116999E-2</v>
      </c>
      <c r="R485" s="66"/>
      <c r="S485" s="66"/>
      <c r="T485" s="66"/>
      <c r="U485" s="66"/>
      <c r="V485" s="66"/>
      <c r="W485" s="66"/>
      <c r="X485" s="66"/>
      <c r="Y485" s="66"/>
    </row>
    <row r="486" spans="1:25" x14ac:dyDescent="0.2">
      <c r="A486" s="75" t="s">
        <v>19</v>
      </c>
      <c r="B486" s="66" t="s">
        <v>12</v>
      </c>
      <c r="C486" s="66" t="s">
        <v>25</v>
      </c>
      <c r="D486" s="66" t="s">
        <v>291</v>
      </c>
      <c r="E486" s="86">
        <f t="array" ref="E486">IFERROR(INDEX(DATA!$J$133:$J$368,MATCH(1,(DATA!$D$133:$D$368=B486)*(DATA!$E$133:$E$368=D486),0)),"n/a")</f>
        <v>149110.93</v>
      </c>
      <c r="F486" s="77">
        <f t="array" ref="F486">IFERROR(INDEX(DATA!$K$133:$K$368,MATCH(1,(DATA!$D$133:$D$368=B486)*(DATA!$E$133:$E$368=D486),0)),"n/a")</f>
        <v>-0.13163060771326901</v>
      </c>
      <c r="G486" s="86">
        <f t="array" ref="G486">IFERROR(INDEX(DATA!$T$133:$T$368,MATCH(1,(DATA!$D$133:$D$368=B486)*(DATA!$E$133:$E$368=D486),0)),"n/a")</f>
        <v>494114.33</v>
      </c>
      <c r="H486" s="77">
        <f t="array" ref="H486">IFERROR(INDEX(DATA!$U$133:$U$368,MATCH(1,(DATA!$D$133:$D$368=B486)*(DATA!$E$133:$E$368=D486),0)),"n/a")</f>
        <v>-4.4661799977432901E-2</v>
      </c>
      <c r="I486" s="86">
        <f t="array" ref="I486">IFERROR(INDEX(DATA!$AD$133:$AD$368,MATCH(1,(DATA!$D$133:$D$368=B486)*(DATA!$E$133:$E$368=D486),0)),"n/a")</f>
        <v>965394.19</v>
      </c>
      <c r="J486" s="77">
        <f t="array" ref="J486">IFERROR(INDEX(DATA!$AE$133:$AE$368,MATCH(1,(DATA!$D$133:$D$368=B486)*(DATA!$E$133:$E$368=D486),0)),"n/a")</f>
        <v>-8.1724656067555107E-3</v>
      </c>
      <c r="K486" s="86">
        <f t="array" ref="K486">IFERROR(INDEX(DATA!$AN$133:$AN$368,MATCH(1,(DATA!$D$133:$D$368=B486)*(DATA!$E$133:$E$368=D486),0)),"n/a")</f>
        <v>1880303.2</v>
      </c>
      <c r="L486" s="77">
        <f t="array" ref="L486">IFERROR(INDEX(DATA!$AO$133:$AO$368,MATCH(1,(DATA!$D$133:$D$368=B486)*(DATA!$E$133:$E$368=D486),0)),"n/a")</f>
        <v>-1.04558786021539E-3</v>
      </c>
      <c r="R486" s="66"/>
      <c r="S486" s="66"/>
      <c r="T486" s="66"/>
      <c r="U486" s="66"/>
      <c r="V486" s="66"/>
      <c r="W486" s="66"/>
      <c r="X486" s="66"/>
      <c r="Y486" s="66"/>
    </row>
    <row r="487" spans="1:25" x14ac:dyDescent="0.2">
      <c r="A487" s="75" t="s">
        <v>19</v>
      </c>
      <c r="B487" s="66" t="s">
        <v>12</v>
      </c>
      <c r="C487" s="66" t="s">
        <v>25</v>
      </c>
      <c r="D487" s="66" t="s">
        <v>292</v>
      </c>
      <c r="E487" s="86">
        <f t="array" ref="E487">IFERROR(INDEX(DATA!$J$133:$J$368,MATCH(1,(DATA!$D$133:$D$368=B487)*(DATA!$E$133:$E$368=D487),0)),"n/a")</f>
        <v>1176840.53</v>
      </c>
      <c r="F487" s="77">
        <f t="array" ref="F487">IFERROR(INDEX(DATA!$K$133:$K$368,MATCH(1,(DATA!$D$133:$D$368=B487)*(DATA!$E$133:$E$368=D487),0)),"n/a")</f>
        <v>-1.4974879418303401E-2</v>
      </c>
      <c r="G487" s="86">
        <f t="array" ref="G487">IFERROR(INDEX(DATA!$T$133:$T$368,MATCH(1,(DATA!$D$133:$D$368=B487)*(DATA!$E$133:$E$368=D487),0)),"n/a")</f>
        <v>3885079.11</v>
      </c>
      <c r="H487" s="77">
        <f t="array" ref="H487">IFERROR(INDEX(DATA!$U$133:$U$368,MATCH(1,(DATA!$D$133:$D$368=B487)*(DATA!$E$133:$E$368=D487),0)),"n/a")</f>
        <v>1.6623741508237502E-2</v>
      </c>
      <c r="I487" s="86">
        <f t="array" ref="I487">IFERROR(INDEX(DATA!$AD$133:$AD$368,MATCH(1,(DATA!$D$133:$D$368=B487)*(DATA!$E$133:$E$368=D487),0)),"n/a")</f>
        <v>7532309.5999999996</v>
      </c>
      <c r="J487" s="77">
        <f t="array" ref="J487">IFERROR(INDEX(DATA!$AE$133:$AE$368,MATCH(1,(DATA!$D$133:$D$368=B487)*(DATA!$E$133:$E$368=D487),0)),"n/a")</f>
        <v>1.2378378731753899E-2</v>
      </c>
      <c r="K487" s="86">
        <f t="array" ref="K487">IFERROR(INDEX(DATA!$AN$133:$AN$368,MATCH(1,(DATA!$D$133:$D$368=B487)*(DATA!$E$133:$E$368=D487),0)),"n/a")</f>
        <v>14591667.27</v>
      </c>
      <c r="L487" s="77">
        <f t="array" ref="L487">IFERROR(INDEX(DATA!$AO$133:$AO$368,MATCH(1,(DATA!$D$133:$D$368=B487)*(DATA!$E$133:$E$368=D487),0)),"n/a")</f>
        <v>3.47083279937127E-2</v>
      </c>
      <c r="R487" s="66"/>
      <c r="S487" s="66"/>
      <c r="T487" s="66"/>
      <c r="U487" s="66"/>
      <c r="V487" s="66"/>
      <c r="W487" s="66"/>
      <c r="X487" s="66"/>
      <c r="Y487" s="66"/>
    </row>
    <row r="488" spans="1:25" x14ac:dyDescent="0.2">
      <c r="A488" s="75" t="s">
        <v>19</v>
      </c>
      <c r="B488" s="66" t="s">
        <v>12</v>
      </c>
      <c r="C488" s="66" t="s">
        <v>25</v>
      </c>
      <c r="D488" s="66" t="s">
        <v>293</v>
      </c>
      <c r="E488" s="86">
        <f t="array" ref="E488">IFERROR(INDEX(DATA!$J$133:$J$368,MATCH(1,(DATA!$D$133:$D$368=B488)*(DATA!$E$133:$E$368=D488),0)),"n/a")</f>
        <v>79710.39</v>
      </c>
      <c r="F488" s="77">
        <f t="array" ref="F488">IFERROR(INDEX(DATA!$K$133:$K$368,MATCH(1,(DATA!$D$133:$D$368=B488)*(DATA!$E$133:$E$368=D488),0)),"n/a")</f>
        <v>-6.06837072020142E-2</v>
      </c>
      <c r="G488" s="86">
        <f t="array" ref="G488">IFERROR(INDEX(DATA!$T$133:$T$368,MATCH(1,(DATA!$D$133:$D$368=B488)*(DATA!$E$133:$E$368=D488),0)),"n/a")</f>
        <v>255729.9</v>
      </c>
      <c r="H488" s="77">
        <f t="array" ref="H488">IFERROR(INDEX(DATA!$U$133:$U$368,MATCH(1,(DATA!$D$133:$D$368=B488)*(DATA!$E$133:$E$368=D488),0)),"n/a")</f>
        <v>-6.1081184915787699E-2</v>
      </c>
      <c r="I488" s="86">
        <f t="array" ref="I488">IFERROR(INDEX(DATA!$AD$133:$AD$368,MATCH(1,(DATA!$D$133:$D$368=B488)*(DATA!$E$133:$E$368=D488),0)),"n/a")</f>
        <v>494918.59</v>
      </c>
      <c r="J488" s="77">
        <f t="array" ref="J488">IFERROR(INDEX(DATA!$AE$133:$AE$368,MATCH(1,(DATA!$D$133:$D$368=B488)*(DATA!$E$133:$E$368=D488),0)),"n/a")</f>
        <v>-4.9460170698556398E-2</v>
      </c>
      <c r="K488" s="86">
        <f t="array" ref="K488">IFERROR(INDEX(DATA!$AN$133:$AN$368,MATCH(1,(DATA!$D$133:$D$368=B488)*(DATA!$E$133:$E$368=D488),0)),"n/a")</f>
        <v>1023574.61</v>
      </c>
      <c r="L488" s="77">
        <f t="array" ref="L488">IFERROR(INDEX(DATA!$AO$133:$AO$368,MATCH(1,(DATA!$D$133:$D$368=B488)*(DATA!$E$133:$E$368=D488),0)),"n/a")</f>
        <v>-3.1035098765352299E-2</v>
      </c>
      <c r="R488" s="66"/>
      <c r="S488" s="66"/>
      <c r="T488" s="66"/>
      <c r="U488" s="66"/>
      <c r="V488" s="66"/>
      <c r="W488" s="66"/>
      <c r="X488" s="66"/>
      <c r="Y488" s="66"/>
    </row>
    <row r="489" spans="1:25" x14ac:dyDescent="0.2">
      <c r="A489" s="75" t="s">
        <v>19</v>
      </c>
      <c r="B489" s="66" t="s">
        <v>12</v>
      </c>
      <c r="C489" s="66" t="s">
        <v>25</v>
      </c>
      <c r="D489" s="66" t="s">
        <v>294</v>
      </c>
      <c r="E489" s="86">
        <f t="array" ref="E489">IFERROR(INDEX(DATA!$J$133:$J$368,MATCH(1,(DATA!$D$133:$D$368=B489)*(DATA!$E$133:$E$368=D489),0)),"n/a")</f>
        <v>456756.72</v>
      </c>
      <c r="F489" s="77">
        <f t="array" ref="F489">IFERROR(INDEX(DATA!$K$133:$K$368,MATCH(1,(DATA!$D$133:$D$368=B489)*(DATA!$E$133:$E$368=D489),0)),"n/a")</f>
        <v>9.1890190093671595E-2</v>
      </c>
      <c r="G489" s="86">
        <f t="array" ref="G489">IFERROR(INDEX(DATA!$T$133:$T$368,MATCH(1,(DATA!$D$133:$D$368=B489)*(DATA!$E$133:$E$368=D489),0)),"n/a")</f>
        <v>1471728.89</v>
      </c>
      <c r="H489" s="77">
        <f t="array" ref="H489">IFERROR(INDEX(DATA!$U$133:$U$368,MATCH(1,(DATA!$D$133:$D$368=B489)*(DATA!$E$133:$E$368=D489),0)),"n/a")</f>
        <v>4.9168277250103302E-2</v>
      </c>
      <c r="I489" s="86">
        <f t="array" ref="I489">IFERROR(INDEX(DATA!$AD$133:$AD$368,MATCH(1,(DATA!$D$133:$D$368=B489)*(DATA!$E$133:$E$368=D489),0)),"n/a")</f>
        <v>2800665.29</v>
      </c>
      <c r="J489" s="77">
        <f t="array" ref="J489">IFERROR(INDEX(DATA!$AE$133:$AE$368,MATCH(1,(DATA!$D$133:$D$368=B489)*(DATA!$E$133:$E$368=D489),0)),"n/a")</f>
        <v>3.0298065646681398E-2</v>
      </c>
      <c r="K489" s="86">
        <f t="array" ref="K489">IFERROR(INDEX(DATA!$AN$133:$AN$368,MATCH(1,(DATA!$D$133:$D$368=B489)*(DATA!$E$133:$E$368=D489),0)),"n/a")</f>
        <v>5411649.6799999997</v>
      </c>
      <c r="L489" s="77">
        <f t="array" ref="L489">IFERROR(INDEX(DATA!$AO$133:$AO$368,MATCH(1,(DATA!$D$133:$D$368=B489)*(DATA!$E$133:$E$368=D489),0)),"n/a")</f>
        <v>5.0321939953132E-2</v>
      </c>
      <c r="R489" s="66"/>
      <c r="S489" s="66"/>
      <c r="T489" s="66"/>
      <c r="U489" s="66"/>
      <c r="V489" s="66"/>
      <c r="W489" s="66"/>
      <c r="X489" s="66"/>
      <c r="Y489" s="66"/>
    </row>
    <row r="490" spans="1:25" x14ac:dyDescent="0.2">
      <c r="A490" s="75" t="s">
        <v>19</v>
      </c>
      <c r="B490" s="66" t="s">
        <v>12</v>
      </c>
      <c r="C490" s="66" t="s">
        <v>25</v>
      </c>
      <c r="D490" s="66" t="s">
        <v>295</v>
      </c>
      <c r="E490" s="86">
        <f t="array" ref="E490">IFERROR(INDEX(DATA!$J$133:$J$368,MATCH(1,(DATA!$D$133:$D$368=B490)*(DATA!$E$133:$E$368=D490),0)),"n/a")</f>
        <v>298961.90000000002</v>
      </c>
      <c r="F490" s="77">
        <f t="array" ref="F490">IFERROR(INDEX(DATA!$K$133:$K$368,MATCH(1,(DATA!$D$133:$D$368=B490)*(DATA!$E$133:$E$368=D490),0)),"n/a")</f>
        <v>-0.149426609178407</v>
      </c>
      <c r="G490" s="86">
        <f t="array" ref="G490">IFERROR(INDEX(DATA!$T$133:$T$368,MATCH(1,(DATA!$D$133:$D$368=B490)*(DATA!$E$133:$E$368=D490),0)),"n/a")</f>
        <v>1076478.42</v>
      </c>
      <c r="H490" s="77">
        <f t="array" ref="H490">IFERROR(INDEX(DATA!$U$133:$U$368,MATCH(1,(DATA!$D$133:$D$368=B490)*(DATA!$E$133:$E$368=D490),0)),"n/a")</f>
        <v>-0.13316130796751699</v>
      </c>
      <c r="I490" s="86">
        <f t="array" ref="I490">IFERROR(INDEX(DATA!$AD$133:$AD$368,MATCH(1,(DATA!$D$133:$D$368=B490)*(DATA!$E$133:$E$368=D490),0)),"n/a")</f>
        <v>2014441.04</v>
      </c>
      <c r="J490" s="77">
        <f t="array" ref="J490">IFERROR(INDEX(DATA!$AE$133:$AE$368,MATCH(1,(DATA!$D$133:$D$368=B490)*(DATA!$E$133:$E$368=D490),0)),"n/a")</f>
        <v>-5.9245642737962199E-2</v>
      </c>
      <c r="K490" s="86">
        <f t="array" ref="K490">IFERROR(INDEX(DATA!$AN$133:$AN$368,MATCH(1,(DATA!$D$133:$D$368=B490)*(DATA!$E$133:$E$368=D490),0)),"n/a")</f>
        <v>4182291.47</v>
      </c>
      <c r="L490" s="77">
        <f t="array" ref="L490">IFERROR(INDEX(DATA!$AO$133:$AO$368,MATCH(1,(DATA!$D$133:$D$368=B490)*(DATA!$E$133:$E$368=D490),0)),"n/a")</f>
        <v>-2.7526386466164201E-2</v>
      </c>
      <c r="R490" s="66"/>
      <c r="S490" s="66"/>
      <c r="T490" s="66"/>
      <c r="U490" s="66"/>
      <c r="V490" s="66"/>
      <c r="W490" s="66"/>
      <c r="X490" s="66"/>
      <c r="Y490" s="66"/>
    </row>
    <row r="491" spans="1:25" x14ac:dyDescent="0.2">
      <c r="A491" s="75" t="s">
        <v>19</v>
      </c>
      <c r="B491" s="66" t="s">
        <v>12</v>
      </c>
      <c r="C491" s="66" t="s">
        <v>25</v>
      </c>
      <c r="D491" s="66" t="s">
        <v>296</v>
      </c>
      <c r="E491" s="86">
        <f t="array" ref="E491">IFERROR(INDEX(DATA!$J$133:$J$368,MATCH(1,(DATA!$D$133:$D$368=B491)*(DATA!$E$133:$E$368=D491),0)),"n/a")</f>
        <v>314355.21999999997</v>
      </c>
      <c r="F491" s="77">
        <f t="array" ref="F491">IFERROR(INDEX(DATA!$K$133:$K$368,MATCH(1,(DATA!$D$133:$D$368=B491)*(DATA!$E$133:$E$368=D491),0)),"n/a")</f>
        <v>-0.13136987038352599</v>
      </c>
      <c r="G491" s="86">
        <f t="array" ref="G491">IFERROR(INDEX(DATA!$T$133:$T$368,MATCH(1,(DATA!$D$133:$D$368=B491)*(DATA!$E$133:$E$368=D491),0)),"n/a")</f>
        <v>1212563.6100000001</v>
      </c>
      <c r="H491" s="77">
        <f t="array" ref="H491">IFERROR(INDEX(DATA!$U$133:$U$368,MATCH(1,(DATA!$D$133:$D$368=B491)*(DATA!$E$133:$E$368=D491),0)),"n/a")</f>
        <v>-1.4460731652791801E-2</v>
      </c>
      <c r="I491" s="86">
        <f t="array" ref="I491">IFERROR(INDEX(DATA!$AD$133:$AD$368,MATCH(1,(DATA!$D$133:$D$368=B491)*(DATA!$E$133:$E$368=D491),0)),"n/a")</f>
        <v>2271247.4300000002</v>
      </c>
      <c r="J491" s="77">
        <f t="array" ref="J491">IFERROR(INDEX(DATA!$AE$133:$AE$368,MATCH(1,(DATA!$D$133:$D$368=B491)*(DATA!$E$133:$E$368=D491),0)),"n/a")</f>
        <v>2.5197137564201801E-2</v>
      </c>
      <c r="K491" s="86">
        <f t="array" ref="K491">IFERROR(INDEX(DATA!$AN$133:$AN$368,MATCH(1,(DATA!$D$133:$D$368=B491)*(DATA!$E$133:$E$368=D491),0)),"n/a")</f>
        <v>4557459.59</v>
      </c>
      <c r="L491" s="77">
        <f t="array" ref="L491">IFERROR(INDEX(DATA!$AO$133:$AO$368,MATCH(1,(DATA!$D$133:$D$368=B491)*(DATA!$E$133:$E$368=D491),0)),"n/a")</f>
        <v>2.01366188922435E-2</v>
      </c>
      <c r="R491" s="66"/>
      <c r="S491" s="66"/>
      <c r="T491" s="66"/>
      <c r="U491" s="66"/>
      <c r="V491" s="66"/>
      <c r="W491" s="66"/>
      <c r="X491" s="66"/>
      <c r="Y491" s="66"/>
    </row>
    <row r="492" spans="1:25" x14ac:dyDescent="0.2">
      <c r="A492" s="75" t="s">
        <v>19</v>
      </c>
      <c r="B492" s="66" t="s">
        <v>12</v>
      </c>
      <c r="C492" s="66" t="s">
        <v>25</v>
      </c>
      <c r="D492" s="66" t="s">
        <v>297</v>
      </c>
      <c r="E492" s="86">
        <f t="array" ref="E492">IFERROR(INDEX(DATA!$J$133:$J$368,MATCH(1,(DATA!$D$133:$D$368=B492)*(DATA!$E$133:$E$368=D492),0)),"n/a")</f>
        <v>108455.05</v>
      </c>
      <c r="F492" s="77">
        <f t="array" ref="F492">IFERROR(INDEX(DATA!$K$133:$K$368,MATCH(1,(DATA!$D$133:$D$368=B492)*(DATA!$E$133:$E$368=D492),0)),"n/a")</f>
        <v>-6.3784835056409805E-2</v>
      </c>
      <c r="G492" s="86">
        <f t="array" ref="G492">IFERROR(INDEX(DATA!$T$133:$T$368,MATCH(1,(DATA!$D$133:$D$368=B492)*(DATA!$E$133:$E$368=D492),0)),"n/a")</f>
        <v>347361.07</v>
      </c>
      <c r="H492" s="77">
        <f t="array" ref="H492">IFERROR(INDEX(DATA!$U$133:$U$368,MATCH(1,(DATA!$D$133:$D$368=B492)*(DATA!$E$133:$E$368=D492),0)),"n/a")</f>
        <v>-6.1530259139346198E-2</v>
      </c>
      <c r="I492" s="86">
        <f t="array" ref="I492">IFERROR(INDEX(DATA!$AD$133:$AD$368,MATCH(1,(DATA!$D$133:$D$368=B492)*(DATA!$E$133:$E$368=D492),0)),"n/a")</f>
        <v>672855.01</v>
      </c>
      <c r="J492" s="77">
        <f t="array" ref="J492">IFERROR(INDEX(DATA!$AE$133:$AE$368,MATCH(1,(DATA!$D$133:$D$368=B492)*(DATA!$E$133:$E$368=D492),0)),"n/a")</f>
        <v>-4.71493905830399E-2</v>
      </c>
      <c r="K492" s="86">
        <f t="array" ref="K492">IFERROR(INDEX(DATA!$AN$133:$AN$368,MATCH(1,(DATA!$D$133:$D$368=B492)*(DATA!$E$133:$E$368=D492),0)),"n/a")</f>
        <v>1374913.9</v>
      </c>
      <c r="L492" s="77">
        <f t="array" ref="L492">IFERROR(INDEX(DATA!$AO$133:$AO$368,MATCH(1,(DATA!$D$133:$D$368=B492)*(DATA!$E$133:$E$368=D492),0)),"n/a")</f>
        <v>-2.6759689916554499E-2</v>
      </c>
      <c r="R492" s="66"/>
      <c r="S492" s="66"/>
      <c r="T492" s="66"/>
      <c r="U492" s="66"/>
      <c r="V492" s="66"/>
      <c r="W492" s="66"/>
      <c r="X492" s="66"/>
      <c r="Y492" s="66"/>
    </row>
    <row r="493" spans="1:25" x14ac:dyDescent="0.2">
      <c r="A493" s="75" t="s">
        <v>19</v>
      </c>
      <c r="B493" s="66" t="s">
        <v>12</v>
      </c>
      <c r="C493" s="66" t="s">
        <v>25</v>
      </c>
      <c r="D493" s="66" t="s">
        <v>298</v>
      </c>
      <c r="E493" s="86">
        <f t="array" ref="E493">IFERROR(INDEX(DATA!$J$133:$J$368,MATCH(1,(DATA!$D$133:$D$368=B493)*(DATA!$E$133:$E$368=D493),0)),"n/a")</f>
        <v>202442.92</v>
      </c>
      <c r="F493" s="77">
        <f t="array" ref="F493">IFERROR(INDEX(DATA!$K$133:$K$368,MATCH(1,(DATA!$D$133:$D$368=B493)*(DATA!$E$133:$E$368=D493),0)),"n/a")</f>
        <v>-0.15651988557768101</v>
      </c>
      <c r="G493" s="86">
        <f t="array" ref="G493">IFERROR(INDEX(DATA!$T$133:$T$368,MATCH(1,(DATA!$D$133:$D$368=B493)*(DATA!$E$133:$E$368=D493),0)),"n/a")</f>
        <v>637104.13</v>
      </c>
      <c r="H493" s="77">
        <f t="array" ref="H493">IFERROR(INDEX(DATA!$U$133:$U$368,MATCH(1,(DATA!$D$133:$D$368=B493)*(DATA!$E$133:$E$368=D493),0)),"n/a")</f>
        <v>-7.3210579941811793E-2</v>
      </c>
      <c r="I493" s="86">
        <f t="array" ref="I493">IFERROR(INDEX(DATA!$AD$133:$AD$368,MATCH(1,(DATA!$D$133:$D$368=B493)*(DATA!$E$133:$E$368=D493),0)),"n/a")</f>
        <v>1235018.94</v>
      </c>
      <c r="J493" s="77">
        <f t="array" ref="J493">IFERROR(INDEX(DATA!$AE$133:$AE$368,MATCH(1,(DATA!$D$133:$D$368=B493)*(DATA!$E$133:$E$368=D493),0)),"n/a")</f>
        <v>-5.7971420084475103E-2</v>
      </c>
      <c r="K493" s="86">
        <f t="array" ref="K493">IFERROR(INDEX(DATA!$AN$133:$AN$368,MATCH(1,(DATA!$D$133:$D$368=B493)*(DATA!$E$133:$E$368=D493),0)),"n/a")</f>
        <v>2780620.36</v>
      </c>
      <c r="L493" s="77">
        <f t="array" ref="L493">IFERROR(INDEX(DATA!$AO$133:$AO$368,MATCH(1,(DATA!$D$133:$D$368=B493)*(DATA!$E$133:$E$368=D493),0)),"n/a")</f>
        <v>-2.6215968097715599E-2</v>
      </c>
      <c r="R493" s="66"/>
      <c r="S493" s="66"/>
      <c r="T493" s="66"/>
      <c r="U493" s="66"/>
      <c r="V493" s="66"/>
      <c r="W493" s="66"/>
      <c r="X493" s="66"/>
      <c r="Y493" s="66"/>
    </row>
    <row r="494" spans="1:25" x14ac:dyDescent="0.2">
      <c r="A494" s="75" t="s">
        <v>19</v>
      </c>
      <c r="B494" s="66" t="s">
        <v>12</v>
      </c>
      <c r="C494" s="66" t="s">
        <v>25</v>
      </c>
      <c r="D494" s="66" t="s">
        <v>299</v>
      </c>
      <c r="E494" s="86">
        <f t="array" ref="E494">IFERROR(INDEX(DATA!$J$133:$J$368,MATCH(1,(DATA!$D$133:$D$368=B494)*(DATA!$E$133:$E$368=D494),0)),"n/a")</f>
        <v>1242299.72</v>
      </c>
      <c r="F494" s="77">
        <f t="array" ref="F494">IFERROR(INDEX(DATA!$K$133:$K$368,MATCH(1,(DATA!$D$133:$D$368=B494)*(DATA!$E$133:$E$368=D494),0)),"n/a")</f>
        <v>8.5399231182772695E-3</v>
      </c>
      <c r="G494" s="86">
        <f t="array" ref="G494">IFERROR(INDEX(DATA!$T$133:$T$368,MATCH(1,(DATA!$D$133:$D$368=B494)*(DATA!$E$133:$E$368=D494),0)),"n/a")</f>
        <v>4445578.87</v>
      </c>
      <c r="H494" s="77">
        <f t="array" ref="H494">IFERROR(INDEX(DATA!$U$133:$U$368,MATCH(1,(DATA!$D$133:$D$368=B494)*(DATA!$E$133:$E$368=D494),0)),"n/a")</f>
        <v>9.2853455927150094E-2</v>
      </c>
      <c r="I494" s="86">
        <f t="array" ref="I494">IFERROR(INDEX(DATA!$AD$133:$AD$368,MATCH(1,(DATA!$D$133:$D$368=B494)*(DATA!$E$133:$E$368=D494),0)),"n/a")</f>
        <v>8173398.8300000001</v>
      </c>
      <c r="J494" s="77">
        <f t="array" ref="J494">IFERROR(INDEX(DATA!$AE$133:$AE$368,MATCH(1,(DATA!$D$133:$D$368=B494)*(DATA!$E$133:$E$368=D494),0)),"n/a")</f>
        <v>2.0663737046383999E-2</v>
      </c>
      <c r="K494" s="86">
        <f t="array" ref="K494">IFERROR(INDEX(DATA!$AN$133:$AN$368,MATCH(1,(DATA!$D$133:$D$368=B494)*(DATA!$E$133:$E$368=D494),0)),"n/a")</f>
        <v>15233459.26</v>
      </c>
      <c r="L494" s="77">
        <f t="array" ref="L494">IFERROR(INDEX(DATA!$AO$133:$AO$368,MATCH(1,(DATA!$D$133:$D$368=B494)*(DATA!$E$133:$E$368=D494),0)),"n/a")</f>
        <v>1.30452224084638E-2</v>
      </c>
      <c r="R494" s="66"/>
      <c r="S494" s="66"/>
      <c r="T494" s="66"/>
      <c r="U494" s="66"/>
      <c r="V494" s="66"/>
      <c r="W494" s="66"/>
      <c r="X494" s="66"/>
      <c r="Y494" s="66"/>
    </row>
    <row r="495" spans="1:25" x14ac:dyDescent="0.2">
      <c r="A495" s="75" t="s">
        <v>19</v>
      </c>
      <c r="B495" s="66" t="s">
        <v>12</v>
      </c>
      <c r="C495" s="66" t="s">
        <v>25</v>
      </c>
      <c r="D495" s="66" t="s">
        <v>300</v>
      </c>
      <c r="E495" s="86">
        <f t="array" ref="E495">IFERROR(INDEX(DATA!$J$133:$J$368,MATCH(1,(DATA!$D$133:$D$368=B495)*(DATA!$E$133:$E$368=D495),0)),"n/a")</f>
        <v>631886.41</v>
      </c>
      <c r="F495" s="77">
        <f t="array" ref="F495">IFERROR(INDEX(DATA!$K$133:$K$368,MATCH(1,(DATA!$D$133:$D$368=B495)*(DATA!$E$133:$E$368=D495),0)),"n/a")</f>
        <v>-9.0159531631953498E-3</v>
      </c>
      <c r="G495" s="86">
        <f t="array" ref="G495">IFERROR(INDEX(DATA!$T$133:$T$368,MATCH(1,(DATA!$D$133:$D$368=B495)*(DATA!$E$133:$E$368=D495),0)),"n/a")</f>
        <v>2049925.79</v>
      </c>
      <c r="H495" s="77">
        <f t="array" ref="H495">IFERROR(INDEX(DATA!$U$133:$U$368,MATCH(1,(DATA!$D$133:$D$368=B495)*(DATA!$E$133:$E$368=D495),0)),"n/a")</f>
        <v>2.1849804025790301E-2</v>
      </c>
      <c r="I495" s="86">
        <f t="array" ref="I495">IFERROR(INDEX(DATA!$AD$133:$AD$368,MATCH(1,(DATA!$D$133:$D$368=B495)*(DATA!$E$133:$E$368=D495),0)),"n/a")</f>
        <v>3884598.11</v>
      </c>
      <c r="J495" s="77">
        <f t="array" ref="J495">IFERROR(INDEX(DATA!$AE$133:$AE$368,MATCH(1,(DATA!$D$133:$D$368=B495)*(DATA!$E$133:$E$368=D495),0)),"n/a")</f>
        <v>3.7439374790646199E-2</v>
      </c>
      <c r="K495" s="86">
        <f t="array" ref="K495">IFERROR(INDEX(DATA!$AN$133:$AN$368,MATCH(1,(DATA!$D$133:$D$368=B495)*(DATA!$E$133:$E$368=D495),0)),"n/a")</f>
        <v>7613746.4900000002</v>
      </c>
      <c r="L495" s="77">
        <f t="array" ref="L495">IFERROR(INDEX(DATA!$AO$133:$AO$368,MATCH(1,(DATA!$D$133:$D$368=B495)*(DATA!$E$133:$E$368=D495),0)),"n/a")</f>
        <v>3.1509835220327902E-2</v>
      </c>
      <c r="R495" s="66"/>
      <c r="S495" s="66"/>
      <c r="T495" s="66"/>
      <c r="U495" s="66"/>
      <c r="V495" s="66"/>
      <c r="W495" s="66"/>
      <c r="X495" s="66"/>
      <c r="Y495" s="66"/>
    </row>
    <row r="496" spans="1:25" x14ac:dyDescent="0.2">
      <c r="A496" s="75" t="s">
        <v>19</v>
      </c>
      <c r="B496" s="66" t="s">
        <v>12</v>
      </c>
      <c r="C496" s="66" t="s">
        <v>25</v>
      </c>
      <c r="D496" s="66" t="s">
        <v>301</v>
      </c>
      <c r="E496" s="86">
        <f t="array" ref="E496">IFERROR(INDEX(DATA!$J$133:$J$368,MATCH(1,(DATA!$D$133:$D$368=B496)*(DATA!$E$133:$E$368=D496),0)),"n/a")</f>
        <v>90115.27</v>
      </c>
      <c r="F496" s="77">
        <f t="array" ref="F496">IFERROR(INDEX(DATA!$K$133:$K$368,MATCH(1,(DATA!$D$133:$D$368=B496)*(DATA!$E$133:$E$368=D496),0)),"n/a")</f>
        <v>0.10481278374226501</v>
      </c>
      <c r="G496" s="86">
        <f t="array" ref="G496">IFERROR(INDEX(DATA!$T$133:$T$368,MATCH(1,(DATA!$D$133:$D$368=B496)*(DATA!$E$133:$E$368=D496),0)),"n/a")</f>
        <v>283570.71000000002</v>
      </c>
      <c r="H496" s="77">
        <f t="array" ref="H496">IFERROR(INDEX(DATA!$U$133:$U$368,MATCH(1,(DATA!$D$133:$D$368=B496)*(DATA!$E$133:$E$368=D496),0)),"n/a")</f>
        <v>8.63170744620088E-2</v>
      </c>
      <c r="I496" s="86">
        <f t="array" ref="I496">IFERROR(INDEX(DATA!$AD$133:$AD$368,MATCH(1,(DATA!$D$133:$D$368=B496)*(DATA!$E$133:$E$368=D496),0)),"n/a")</f>
        <v>548744.25</v>
      </c>
      <c r="J496" s="77">
        <f t="array" ref="J496">IFERROR(INDEX(DATA!$AE$133:$AE$368,MATCH(1,(DATA!$D$133:$D$368=B496)*(DATA!$E$133:$E$368=D496),0)),"n/a")</f>
        <v>5.1898785861258699E-2</v>
      </c>
      <c r="K496" s="86">
        <f t="array" ref="K496">IFERROR(INDEX(DATA!$AN$133:$AN$368,MATCH(1,(DATA!$D$133:$D$368=B496)*(DATA!$E$133:$E$368=D496),0)),"n/a")</f>
        <v>1066217.69</v>
      </c>
      <c r="L496" s="77">
        <f t="array" ref="L496">IFERROR(INDEX(DATA!$AO$133:$AO$368,MATCH(1,(DATA!$D$133:$D$368=B496)*(DATA!$E$133:$E$368=D496),0)),"n/a")</f>
        <v>-6.5368270417792002E-3</v>
      </c>
      <c r="R496" s="66"/>
      <c r="S496" s="66"/>
      <c r="T496" s="66"/>
      <c r="U496" s="66"/>
      <c r="V496" s="66"/>
      <c r="W496" s="66"/>
      <c r="X496" s="66"/>
      <c r="Y496" s="66"/>
    </row>
    <row r="497" spans="1:25" x14ac:dyDescent="0.2">
      <c r="A497" s="75" t="s">
        <v>19</v>
      </c>
      <c r="B497" s="66" t="s">
        <v>12</v>
      </c>
      <c r="C497" s="66" t="s">
        <v>25</v>
      </c>
      <c r="D497" s="66" t="s">
        <v>302</v>
      </c>
      <c r="E497" s="86">
        <f t="array" ref="E497">IFERROR(INDEX(DATA!$J$133:$J$368,MATCH(1,(DATA!$D$133:$D$368=B497)*(DATA!$E$133:$E$368=D497),0)),"n/a")</f>
        <v>295625.32</v>
      </c>
      <c r="F497" s="77">
        <f t="array" ref="F497">IFERROR(INDEX(DATA!$K$133:$K$368,MATCH(1,(DATA!$D$133:$D$368=B497)*(DATA!$E$133:$E$368=D497),0)),"n/a")</f>
        <v>5.74868737627642E-2</v>
      </c>
      <c r="G497" s="86">
        <f t="array" ref="G497">IFERROR(INDEX(DATA!$T$133:$T$368,MATCH(1,(DATA!$D$133:$D$368=B497)*(DATA!$E$133:$E$368=D497),0)),"n/a")</f>
        <v>953740.11</v>
      </c>
      <c r="H497" s="77">
        <f t="array" ref="H497">IFERROR(INDEX(DATA!$U$133:$U$368,MATCH(1,(DATA!$D$133:$D$368=B497)*(DATA!$E$133:$E$368=D497),0)),"n/a")</f>
        <v>1.93160878688543E-2</v>
      </c>
      <c r="I497" s="86">
        <f t="array" ref="I497">IFERROR(INDEX(DATA!$AD$133:$AD$368,MATCH(1,(DATA!$D$133:$D$368=B497)*(DATA!$E$133:$E$368=D497),0)),"n/a")</f>
        <v>1788198.5</v>
      </c>
      <c r="J497" s="77">
        <f t="array" ref="J497">IFERROR(INDEX(DATA!$AE$133:$AE$368,MATCH(1,(DATA!$D$133:$D$368=B497)*(DATA!$E$133:$E$368=D497),0)),"n/a")</f>
        <v>-4.5127254104597196E-3</v>
      </c>
      <c r="K497" s="86">
        <f t="array" ref="K497">IFERROR(INDEX(DATA!$AN$133:$AN$368,MATCH(1,(DATA!$D$133:$D$368=B497)*(DATA!$E$133:$E$368=D497),0)),"n/a")</f>
        <v>3517508.48</v>
      </c>
      <c r="L497" s="77">
        <f t="array" ref="L497">IFERROR(INDEX(DATA!$AO$133:$AO$368,MATCH(1,(DATA!$D$133:$D$368=B497)*(DATA!$E$133:$E$368=D497),0)),"n/a")</f>
        <v>1.37369542383383E-2</v>
      </c>
      <c r="R497" s="66"/>
      <c r="S497" s="66"/>
      <c r="T497" s="66"/>
      <c r="U497" s="66"/>
      <c r="V497" s="66"/>
      <c r="W497" s="66"/>
      <c r="X497" s="66"/>
      <c r="Y497" s="66"/>
    </row>
    <row r="498" spans="1:25" x14ac:dyDescent="0.2">
      <c r="A498" s="75" t="s">
        <v>19</v>
      </c>
      <c r="B498" s="66" t="s">
        <v>12</v>
      </c>
      <c r="C498" s="66" t="s">
        <v>25</v>
      </c>
      <c r="D498" s="66" t="s">
        <v>303</v>
      </c>
      <c r="E498" s="86">
        <f t="array" ref="E498">IFERROR(INDEX(DATA!$J$133:$J$368,MATCH(1,(DATA!$D$133:$D$368=B498)*(DATA!$E$133:$E$368=D498),0)),"n/a")</f>
        <v>146751.76999999999</v>
      </c>
      <c r="F498" s="77">
        <f t="array" ref="F498">IFERROR(INDEX(DATA!$K$133:$K$368,MATCH(1,(DATA!$D$133:$D$368=B498)*(DATA!$E$133:$E$368=D498),0)),"n/a")</f>
        <v>-1.3932644516758901E-2</v>
      </c>
      <c r="G498" s="86">
        <f t="array" ref="G498">IFERROR(INDEX(DATA!$T$133:$T$368,MATCH(1,(DATA!$D$133:$D$368=B498)*(DATA!$E$133:$E$368=D498),0)),"n/a")</f>
        <v>479450.21</v>
      </c>
      <c r="H498" s="77">
        <f t="array" ref="H498">IFERROR(INDEX(DATA!$U$133:$U$368,MATCH(1,(DATA!$D$133:$D$368=B498)*(DATA!$E$133:$E$368=D498),0)),"n/a")</f>
        <v>-4.4768243085605397E-2</v>
      </c>
      <c r="I498" s="86">
        <f t="array" ref="I498">IFERROR(INDEX(DATA!$AD$133:$AD$368,MATCH(1,(DATA!$D$133:$D$368=B498)*(DATA!$E$133:$E$368=D498),0)),"n/a")</f>
        <v>920078.79</v>
      </c>
      <c r="J498" s="77">
        <f t="array" ref="J498">IFERROR(INDEX(DATA!$AE$133:$AE$368,MATCH(1,(DATA!$D$133:$D$368=B498)*(DATA!$E$133:$E$368=D498),0)),"n/a")</f>
        <v>-5.3564437083543602E-2</v>
      </c>
      <c r="K498" s="86">
        <f t="array" ref="K498">IFERROR(INDEX(DATA!$AN$133:$AN$368,MATCH(1,(DATA!$D$133:$D$368=B498)*(DATA!$E$133:$E$368=D498),0)),"n/a")</f>
        <v>1854518.07</v>
      </c>
      <c r="L498" s="77">
        <f t="array" ref="L498">IFERROR(INDEX(DATA!$AO$133:$AO$368,MATCH(1,(DATA!$D$133:$D$368=B498)*(DATA!$E$133:$E$368=D498),0)),"n/a")</f>
        <v>-6.5953096706259803E-2</v>
      </c>
      <c r="R498" s="66"/>
      <c r="S498" s="66"/>
      <c r="T498" s="66"/>
      <c r="U498" s="66"/>
      <c r="V498" s="66"/>
      <c r="W498" s="66"/>
      <c r="X498" s="66"/>
      <c r="Y498" s="66"/>
    </row>
    <row r="499" spans="1:25" x14ac:dyDescent="0.2">
      <c r="A499" s="75" t="s">
        <v>19</v>
      </c>
      <c r="B499" s="66" t="s">
        <v>12</v>
      </c>
      <c r="C499" s="66" t="s">
        <v>25</v>
      </c>
      <c r="D499" s="66" t="s">
        <v>304</v>
      </c>
      <c r="E499" s="86">
        <f t="array" ref="E499">IFERROR(INDEX(DATA!$J$133:$J$368,MATCH(1,(DATA!$D$133:$D$368=B499)*(DATA!$E$133:$E$368=D499),0)),"n/a")</f>
        <v>592997.05000000005</v>
      </c>
      <c r="F499" s="77">
        <f t="array" ref="F499">IFERROR(INDEX(DATA!$K$133:$K$368,MATCH(1,(DATA!$D$133:$D$368=B499)*(DATA!$E$133:$E$368=D499),0)),"n/a")</f>
        <v>0.10298407035697001</v>
      </c>
      <c r="G499" s="86">
        <f t="array" ref="G499">IFERROR(INDEX(DATA!$T$133:$T$368,MATCH(1,(DATA!$D$133:$D$368=B499)*(DATA!$E$133:$E$368=D499),0)),"n/a")</f>
        <v>1867784.98</v>
      </c>
      <c r="H499" s="77">
        <f t="array" ref="H499">IFERROR(INDEX(DATA!$U$133:$U$368,MATCH(1,(DATA!$D$133:$D$368=B499)*(DATA!$E$133:$E$368=D499),0)),"n/a")</f>
        <v>5.9069705077674402E-2</v>
      </c>
      <c r="I499" s="86">
        <f t="array" ref="I499">IFERROR(INDEX(DATA!$AD$133:$AD$368,MATCH(1,(DATA!$D$133:$D$368=B499)*(DATA!$E$133:$E$368=D499),0)),"n/a")</f>
        <v>3488858.18</v>
      </c>
      <c r="J499" s="77">
        <f t="array" ref="J499">IFERROR(INDEX(DATA!$AE$133:$AE$368,MATCH(1,(DATA!$D$133:$D$368=B499)*(DATA!$E$133:$E$368=D499),0)),"n/a")</f>
        <v>8.5826273753774004E-5</v>
      </c>
      <c r="K499" s="86">
        <f t="array" ref="K499">IFERROR(INDEX(DATA!$AN$133:$AN$368,MATCH(1,(DATA!$D$133:$D$368=B499)*(DATA!$E$133:$E$368=D499),0)),"n/a")</f>
        <v>6602926.5700000003</v>
      </c>
      <c r="L499" s="77">
        <f t="array" ref="L499">IFERROR(INDEX(DATA!$AO$133:$AO$368,MATCH(1,(DATA!$D$133:$D$368=B499)*(DATA!$E$133:$E$368=D499),0)),"n/a")</f>
        <v>-9.0797949117230898E-3</v>
      </c>
      <c r="R499" s="66"/>
      <c r="S499" s="66"/>
      <c r="T499" s="66"/>
      <c r="U499" s="66"/>
      <c r="V499" s="66"/>
      <c r="W499" s="66"/>
      <c r="X499" s="66"/>
      <c r="Y499" s="66"/>
    </row>
    <row r="500" spans="1:25" x14ac:dyDescent="0.2">
      <c r="A500" s="75" t="s">
        <v>19</v>
      </c>
      <c r="B500" s="66" t="s">
        <v>12</v>
      </c>
      <c r="C500" s="66" t="s">
        <v>25</v>
      </c>
      <c r="D500" s="66" t="s">
        <v>305</v>
      </c>
      <c r="E500" s="86">
        <f t="array" ref="E500">IFERROR(INDEX(DATA!$J$133:$J$368,MATCH(1,(DATA!$D$133:$D$368=B500)*(DATA!$E$133:$E$368=D500),0)),"n/a")</f>
        <v>474565.53</v>
      </c>
      <c r="F500" s="77">
        <f t="array" ref="F500">IFERROR(INDEX(DATA!$K$133:$K$368,MATCH(1,(DATA!$D$133:$D$368=B500)*(DATA!$E$133:$E$368=D500),0)),"n/a")</f>
        <v>-5.3612800407777703E-2</v>
      </c>
      <c r="G500" s="86">
        <f t="array" ref="G500">IFERROR(INDEX(DATA!$T$133:$T$368,MATCH(1,(DATA!$D$133:$D$368=B500)*(DATA!$E$133:$E$368=D500),0)),"n/a")</f>
        <v>1551295.6</v>
      </c>
      <c r="H500" s="77">
        <f t="array" ref="H500">IFERROR(INDEX(DATA!$U$133:$U$368,MATCH(1,(DATA!$D$133:$D$368=B500)*(DATA!$E$133:$E$368=D500),0)),"n/a")</f>
        <v>-1.9885358673253199E-2</v>
      </c>
      <c r="I500" s="86">
        <f t="array" ref="I500">IFERROR(INDEX(DATA!$AD$133:$AD$368,MATCH(1,(DATA!$D$133:$D$368=B500)*(DATA!$E$133:$E$368=D500),0)),"n/a")</f>
        <v>2967731.58</v>
      </c>
      <c r="J500" s="77">
        <f t="array" ref="J500">IFERROR(INDEX(DATA!$AE$133:$AE$368,MATCH(1,(DATA!$D$133:$D$368=B500)*(DATA!$E$133:$E$368=D500),0)),"n/a")</f>
        <v>-2.9479254758533399E-2</v>
      </c>
      <c r="K500" s="86">
        <f t="array" ref="K500">IFERROR(INDEX(DATA!$AN$133:$AN$368,MATCH(1,(DATA!$D$133:$D$368=B500)*(DATA!$E$133:$E$368=D500),0)),"n/a")</f>
        <v>5719504.46</v>
      </c>
      <c r="L500" s="77">
        <f t="array" ref="L500">IFERROR(INDEX(DATA!$AO$133:$AO$368,MATCH(1,(DATA!$D$133:$D$368=B500)*(DATA!$E$133:$E$368=D500),0)),"n/a")</f>
        <v>-8.6608465232816591E-3</v>
      </c>
      <c r="R500" s="66"/>
      <c r="S500" s="66"/>
      <c r="T500" s="66"/>
      <c r="U500" s="66"/>
      <c r="V500" s="66"/>
      <c r="W500" s="66"/>
      <c r="X500" s="66"/>
      <c r="Y500" s="66"/>
    </row>
    <row r="501" spans="1:25" x14ac:dyDescent="0.2">
      <c r="A501" s="75" t="s">
        <v>19</v>
      </c>
      <c r="B501" s="66" t="s">
        <v>12</v>
      </c>
      <c r="C501" s="66" t="s">
        <v>25</v>
      </c>
      <c r="D501" s="66" t="s">
        <v>306</v>
      </c>
      <c r="E501" s="86">
        <f t="array" ref="E501">IFERROR(INDEX(DATA!$J$133:$J$368,MATCH(1,(DATA!$D$133:$D$368=B501)*(DATA!$E$133:$E$368=D501),0)),"n/a")</f>
        <v>291707.94</v>
      </c>
      <c r="F501" s="77">
        <f t="array" ref="F501">IFERROR(INDEX(DATA!$K$133:$K$368,MATCH(1,(DATA!$D$133:$D$368=B501)*(DATA!$E$133:$E$368=D501),0)),"n/a")</f>
        <v>7.9574990065824792E-3</v>
      </c>
      <c r="G501" s="86">
        <f t="array" ref="G501">IFERROR(INDEX(DATA!$T$133:$T$368,MATCH(1,(DATA!$D$133:$D$368=B501)*(DATA!$E$133:$E$368=D501),0)),"n/a")</f>
        <v>1097574.0900000001</v>
      </c>
      <c r="H501" s="77">
        <f t="array" ref="H501">IFERROR(INDEX(DATA!$U$133:$U$368,MATCH(1,(DATA!$D$133:$D$368=B501)*(DATA!$E$133:$E$368=D501),0)),"n/a")</f>
        <v>2.1950213629973798E-2</v>
      </c>
      <c r="I501" s="86">
        <f t="array" ref="I501">IFERROR(INDEX(DATA!$AD$133:$AD$368,MATCH(1,(DATA!$D$133:$D$368=B501)*(DATA!$E$133:$E$368=D501),0)),"n/a")</f>
        <v>2132502.7999999998</v>
      </c>
      <c r="J501" s="77">
        <f t="array" ref="J501">IFERROR(INDEX(DATA!$AE$133:$AE$368,MATCH(1,(DATA!$D$133:$D$368=B501)*(DATA!$E$133:$E$368=D501),0)),"n/a")</f>
        <v>-5.01637083569825E-2</v>
      </c>
      <c r="K501" s="86">
        <f t="array" ref="K501">IFERROR(INDEX(DATA!$AN$133:$AN$368,MATCH(1,(DATA!$D$133:$D$368=B501)*(DATA!$E$133:$E$368=D501),0)),"n/a")</f>
        <v>3966906.19</v>
      </c>
      <c r="L501" s="77">
        <f t="array" ref="L501">IFERROR(INDEX(DATA!$AO$133:$AO$368,MATCH(1,(DATA!$D$133:$D$368=B501)*(DATA!$E$133:$E$368=D501),0)),"n/a")</f>
        <v>-5.2982657370013501E-2</v>
      </c>
      <c r="R501" s="66"/>
      <c r="S501" s="66"/>
      <c r="T501" s="66"/>
      <c r="U501" s="66"/>
      <c r="V501" s="66"/>
      <c r="W501" s="66"/>
      <c r="X501" s="66"/>
      <c r="Y501" s="66"/>
    </row>
    <row r="502" spans="1:25" x14ac:dyDescent="0.2">
      <c r="A502" s="75" t="s">
        <v>19</v>
      </c>
      <c r="B502" s="66" t="s">
        <v>12</v>
      </c>
      <c r="C502" s="66" t="s">
        <v>25</v>
      </c>
      <c r="D502" s="66" t="s">
        <v>307</v>
      </c>
      <c r="E502" s="86">
        <f t="array" ref="E502">IFERROR(INDEX(DATA!$J$133:$J$368,MATCH(1,(DATA!$D$133:$D$368=B502)*(DATA!$E$133:$E$368=D502),0)),"n/a")</f>
        <v>337582.06</v>
      </c>
      <c r="F502" s="77">
        <f t="array" ref="F502">IFERROR(INDEX(DATA!$K$133:$K$368,MATCH(1,(DATA!$D$133:$D$368=B502)*(DATA!$E$133:$E$368=D502),0)),"n/a")</f>
        <v>-3.9894694513437398E-2</v>
      </c>
      <c r="G502" s="86">
        <f t="array" ref="G502">IFERROR(INDEX(DATA!$T$133:$T$368,MATCH(1,(DATA!$D$133:$D$368=B502)*(DATA!$E$133:$E$368=D502),0)),"n/a")</f>
        <v>1096919.28</v>
      </c>
      <c r="H502" s="77">
        <f t="array" ref="H502">IFERROR(INDEX(DATA!$U$133:$U$368,MATCH(1,(DATA!$D$133:$D$368=B502)*(DATA!$E$133:$E$368=D502),0)),"n/a")</f>
        <v>-5.7156102379168801E-2</v>
      </c>
      <c r="I502" s="86">
        <f t="array" ref="I502">IFERROR(INDEX(DATA!$AD$133:$AD$368,MATCH(1,(DATA!$D$133:$D$368=B502)*(DATA!$E$133:$E$368=D502),0)),"n/a")</f>
        <v>2137372.69</v>
      </c>
      <c r="J502" s="77">
        <f t="array" ref="J502">IFERROR(INDEX(DATA!$AE$133:$AE$368,MATCH(1,(DATA!$D$133:$D$368=B502)*(DATA!$E$133:$E$368=D502),0)),"n/a")</f>
        <v>-5.3580447134887098E-2</v>
      </c>
      <c r="K502" s="86">
        <f t="array" ref="K502">IFERROR(INDEX(DATA!$AN$133:$AN$368,MATCH(1,(DATA!$D$133:$D$368=B502)*(DATA!$E$133:$E$368=D502),0)),"n/a")</f>
        <v>4255976.72</v>
      </c>
      <c r="L502" s="77">
        <f t="array" ref="L502">IFERROR(INDEX(DATA!$AO$133:$AO$368,MATCH(1,(DATA!$D$133:$D$368=B502)*(DATA!$E$133:$E$368=D502),0)),"n/a")</f>
        <v>-1.4013239729348301E-2</v>
      </c>
      <c r="R502" s="66"/>
      <c r="S502" s="66"/>
      <c r="T502" s="66"/>
      <c r="U502" s="66"/>
      <c r="V502" s="66"/>
      <c r="W502" s="66"/>
      <c r="X502" s="66"/>
      <c r="Y502" s="66"/>
    </row>
    <row r="503" spans="1:25" x14ac:dyDescent="0.2">
      <c r="A503" s="75" t="s">
        <v>19</v>
      </c>
      <c r="B503" s="66" t="s">
        <v>12</v>
      </c>
      <c r="C503" s="66" t="s">
        <v>25</v>
      </c>
      <c r="D503" s="66" t="s">
        <v>308</v>
      </c>
      <c r="E503" s="86">
        <f t="array" ref="E503">IFERROR(INDEX(DATA!$J$133:$J$368,MATCH(1,(DATA!$D$133:$D$368=B503)*(DATA!$E$133:$E$368=D503),0)),"n/a")</f>
        <v>266848.71000000002</v>
      </c>
      <c r="F503" s="77">
        <f t="array" ref="F503">IFERROR(INDEX(DATA!$K$133:$K$368,MATCH(1,(DATA!$D$133:$D$368=B503)*(DATA!$E$133:$E$368=D503),0)),"n/a")</f>
        <v>-3.6825634819255403E-2</v>
      </c>
      <c r="G503" s="86">
        <f t="array" ref="G503">IFERROR(INDEX(DATA!$T$133:$T$368,MATCH(1,(DATA!$D$133:$D$368=B503)*(DATA!$E$133:$E$368=D503),0)),"n/a")</f>
        <v>866699.99</v>
      </c>
      <c r="H503" s="77">
        <f t="array" ref="H503">IFERROR(INDEX(DATA!$U$133:$U$368,MATCH(1,(DATA!$D$133:$D$368=B503)*(DATA!$E$133:$E$368=D503),0)),"n/a")</f>
        <v>1.31354349108052E-2</v>
      </c>
      <c r="I503" s="86">
        <f t="array" ref="I503">IFERROR(INDEX(DATA!$AD$133:$AD$368,MATCH(1,(DATA!$D$133:$D$368=B503)*(DATA!$E$133:$E$368=D503),0)),"n/a")</f>
        <v>1625426.39</v>
      </c>
      <c r="J503" s="77">
        <f t="array" ref="J503">IFERROR(INDEX(DATA!$AE$133:$AE$368,MATCH(1,(DATA!$D$133:$D$368=B503)*(DATA!$E$133:$E$368=D503),0)),"n/a")</f>
        <v>-2.6549021989310199E-2</v>
      </c>
      <c r="K503" s="86">
        <f t="array" ref="K503">IFERROR(INDEX(DATA!$AN$133:$AN$368,MATCH(1,(DATA!$D$133:$D$368=B503)*(DATA!$E$133:$E$368=D503),0)),"n/a")</f>
        <v>3184061.69</v>
      </c>
      <c r="L503" s="77">
        <f t="array" ref="L503">IFERROR(INDEX(DATA!$AO$133:$AO$368,MATCH(1,(DATA!$D$133:$D$368=B503)*(DATA!$E$133:$E$368=D503),0)),"n/a")</f>
        <v>-2.010983106513E-2</v>
      </c>
      <c r="R503" s="66"/>
      <c r="S503" s="66"/>
      <c r="T503" s="66"/>
      <c r="U503" s="66"/>
      <c r="V503" s="66"/>
      <c r="W503" s="66"/>
      <c r="X503" s="66"/>
      <c r="Y503" s="66"/>
    </row>
    <row r="504" spans="1:25" x14ac:dyDescent="0.2">
      <c r="A504" s="75" t="s">
        <v>19</v>
      </c>
      <c r="B504" s="66" t="s">
        <v>12</v>
      </c>
      <c r="C504" s="66" t="s">
        <v>25</v>
      </c>
      <c r="D504" s="66" t="s">
        <v>309</v>
      </c>
      <c r="E504" s="86">
        <f t="array" ref="E504">IFERROR(INDEX(DATA!$J$133:$J$368,MATCH(1,(DATA!$D$133:$D$368=B504)*(DATA!$E$133:$E$368=D504),0)),"n/a")</f>
        <v>249745.06</v>
      </c>
      <c r="F504" s="77">
        <f t="array" ref="F504">IFERROR(INDEX(DATA!$K$133:$K$368,MATCH(1,(DATA!$D$133:$D$368=B504)*(DATA!$E$133:$E$368=D504),0)),"n/a")</f>
        <v>1.03857982136915E-2</v>
      </c>
      <c r="G504" s="86">
        <f t="array" ref="G504">IFERROR(INDEX(DATA!$T$133:$T$368,MATCH(1,(DATA!$D$133:$D$368=B504)*(DATA!$E$133:$E$368=D504),0)),"n/a")</f>
        <v>793288.71</v>
      </c>
      <c r="H504" s="77">
        <f t="array" ref="H504">IFERROR(INDEX(DATA!$U$133:$U$368,MATCH(1,(DATA!$D$133:$D$368=B504)*(DATA!$E$133:$E$368=D504),0)),"n/a")</f>
        <v>2.04218478552654E-2</v>
      </c>
      <c r="I504" s="86">
        <f t="array" ref="I504">IFERROR(INDEX(DATA!$AD$133:$AD$368,MATCH(1,(DATA!$D$133:$D$368=B504)*(DATA!$E$133:$E$368=D504),0)),"n/a")</f>
        <v>1509117.41</v>
      </c>
      <c r="J504" s="77">
        <f t="array" ref="J504">IFERROR(INDEX(DATA!$AE$133:$AE$368,MATCH(1,(DATA!$D$133:$D$368=B504)*(DATA!$E$133:$E$368=D504),0)),"n/a")</f>
        <v>-1.76921153225518E-3</v>
      </c>
      <c r="K504" s="86">
        <f t="array" ref="K504">IFERROR(INDEX(DATA!$AN$133:$AN$368,MATCH(1,(DATA!$D$133:$D$368=B504)*(DATA!$E$133:$E$368=D504),0)),"n/a")</f>
        <v>2982069.87</v>
      </c>
      <c r="L504" s="77">
        <f t="array" ref="L504">IFERROR(INDEX(DATA!$AO$133:$AO$368,MATCH(1,(DATA!$D$133:$D$368=B504)*(DATA!$E$133:$E$368=D504),0)),"n/a")</f>
        <v>-5.4878542397109598E-3</v>
      </c>
      <c r="R504" s="66"/>
      <c r="S504" s="66"/>
      <c r="T504" s="66"/>
      <c r="U504" s="66"/>
      <c r="V504" s="66"/>
      <c r="W504" s="66"/>
      <c r="X504" s="66"/>
      <c r="Y504" s="66"/>
    </row>
    <row r="505" spans="1:25" x14ac:dyDescent="0.2">
      <c r="A505" s="75" t="s">
        <v>19</v>
      </c>
      <c r="B505" s="66" t="s">
        <v>12</v>
      </c>
      <c r="C505" s="66" t="s">
        <v>25</v>
      </c>
      <c r="D505" s="66" t="s">
        <v>310</v>
      </c>
      <c r="E505" s="86">
        <f t="array" ref="E505">IFERROR(INDEX(DATA!$J$133:$J$368,MATCH(1,(DATA!$D$133:$D$368=B505)*(DATA!$E$133:$E$368=D505),0)),"n/a")</f>
        <v>178183.58</v>
      </c>
      <c r="F505" s="77">
        <f t="array" ref="F505">IFERROR(INDEX(DATA!$K$133:$K$368,MATCH(1,(DATA!$D$133:$D$368=B505)*(DATA!$E$133:$E$368=D505),0)),"n/a")</f>
        <v>-3.9564894662307802E-2</v>
      </c>
      <c r="G505" s="86">
        <f t="array" ref="G505">IFERROR(INDEX(DATA!$T$133:$T$368,MATCH(1,(DATA!$D$133:$D$368=B505)*(DATA!$E$133:$E$368=D505),0)),"n/a")</f>
        <v>553677.67000000004</v>
      </c>
      <c r="H505" s="77">
        <f t="array" ref="H505">IFERROR(INDEX(DATA!$U$133:$U$368,MATCH(1,(DATA!$D$133:$D$368=B505)*(DATA!$E$133:$E$368=D505),0)),"n/a")</f>
        <v>-5.9366876901070301E-2</v>
      </c>
      <c r="I505" s="86">
        <f t="array" ref="I505">IFERROR(INDEX(DATA!$AD$133:$AD$368,MATCH(1,(DATA!$D$133:$D$368=B505)*(DATA!$E$133:$E$368=D505),0)),"n/a")</f>
        <v>1046847.25</v>
      </c>
      <c r="J505" s="77">
        <f t="array" ref="J505">IFERROR(INDEX(DATA!$AE$133:$AE$368,MATCH(1,(DATA!$D$133:$D$368=B505)*(DATA!$E$133:$E$368=D505),0)),"n/a")</f>
        <v>-6.4920126229370698E-2</v>
      </c>
      <c r="K505" s="86">
        <f t="array" ref="K505">IFERROR(INDEX(DATA!$AN$133:$AN$368,MATCH(1,(DATA!$D$133:$D$368=B505)*(DATA!$E$133:$E$368=D505),0)),"n/a")</f>
        <v>2159761.77</v>
      </c>
      <c r="L505" s="77">
        <f t="array" ref="L505">IFERROR(INDEX(DATA!$AO$133:$AO$368,MATCH(1,(DATA!$D$133:$D$368=B505)*(DATA!$E$133:$E$368=D505),0)),"n/a")</f>
        <v>-4.5561556193513798E-2</v>
      </c>
      <c r="R505" s="66"/>
      <c r="S505" s="66"/>
      <c r="T505" s="66"/>
      <c r="U505" s="66"/>
      <c r="V505" s="66"/>
      <c r="W505" s="66"/>
      <c r="X505" s="66"/>
      <c r="Y505" s="66"/>
    </row>
    <row r="506" spans="1:25" x14ac:dyDescent="0.2">
      <c r="A506" s="75" t="s">
        <v>19</v>
      </c>
      <c r="B506" s="66" t="s">
        <v>12</v>
      </c>
      <c r="C506" s="66" t="s">
        <v>25</v>
      </c>
      <c r="D506" s="66" t="s">
        <v>311</v>
      </c>
      <c r="E506" s="86">
        <f t="array" ref="E506">IFERROR(INDEX(DATA!$J$133:$J$368,MATCH(1,(DATA!$D$133:$D$368=B506)*(DATA!$E$133:$E$368=D506),0)),"n/a")</f>
        <v>298392.90999999997</v>
      </c>
      <c r="F506" s="77">
        <f t="array" ref="F506">IFERROR(INDEX(DATA!$K$133:$K$368,MATCH(1,(DATA!$D$133:$D$368=B506)*(DATA!$E$133:$E$368=D506),0)),"n/a")</f>
        <v>5.7416905131538701E-2</v>
      </c>
      <c r="G506" s="86">
        <f t="array" ref="G506">IFERROR(INDEX(DATA!$T$133:$T$368,MATCH(1,(DATA!$D$133:$D$368=B506)*(DATA!$E$133:$E$368=D506),0)),"n/a")</f>
        <v>970393.62</v>
      </c>
      <c r="H506" s="77">
        <f t="array" ref="H506">IFERROR(INDEX(DATA!$U$133:$U$368,MATCH(1,(DATA!$D$133:$D$368=B506)*(DATA!$E$133:$E$368=D506),0)),"n/a")</f>
        <v>6.3790547209496395E-2</v>
      </c>
      <c r="I506" s="86">
        <f t="array" ref="I506">IFERROR(INDEX(DATA!$AD$133:$AD$368,MATCH(1,(DATA!$D$133:$D$368=B506)*(DATA!$E$133:$E$368=D506),0)),"n/a")</f>
        <v>1741984.62</v>
      </c>
      <c r="J506" s="77">
        <f t="array" ref="J506">IFERROR(INDEX(DATA!$AE$133:$AE$368,MATCH(1,(DATA!$D$133:$D$368=B506)*(DATA!$E$133:$E$368=D506),0)),"n/a")</f>
        <v>1.00360374414968E-2</v>
      </c>
      <c r="K506" s="86">
        <f t="array" ref="K506">IFERROR(INDEX(DATA!$AN$133:$AN$368,MATCH(1,(DATA!$D$133:$D$368=B506)*(DATA!$E$133:$E$368=D506),0)),"n/a")</f>
        <v>3307740.83</v>
      </c>
      <c r="L506" s="77">
        <f t="array" ref="L506">IFERROR(INDEX(DATA!$AO$133:$AO$368,MATCH(1,(DATA!$D$133:$D$368=B506)*(DATA!$E$133:$E$368=D506),0)),"n/a")</f>
        <v>1.4093686408577E-2</v>
      </c>
      <c r="R506" s="66"/>
      <c r="S506" s="66"/>
      <c r="T506" s="66"/>
      <c r="U506" s="66"/>
      <c r="V506" s="66"/>
      <c r="W506" s="66"/>
      <c r="X506" s="66"/>
      <c r="Y506" s="66"/>
    </row>
    <row r="507" spans="1:25" x14ac:dyDescent="0.2">
      <c r="A507" s="75" t="s">
        <v>19</v>
      </c>
      <c r="B507" s="66" t="s">
        <v>12</v>
      </c>
      <c r="C507" s="66" t="s">
        <v>25</v>
      </c>
      <c r="D507" s="66" t="s">
        <v>312</v>
      </c>
      <c r="E507" s="86">
        <f t="array" ref="E507">IFERROR(INDEX(DATA!$J$133:$J$368,MATCH(1,(DATA!$D$133:$D$368=B507)*(DATA!$E$133:$E$368=D507),0)),"n/a")</f>
        <v>179997.19</v>
      </c>
      <c r="F507" s="77">
        <f t="array" ref="F507">IFERROR(INDEX(DATA!$K$133:$K$368,MATCH(1,(DATA!$D$133:$D$368=B507)*(DATA!$E$133:$E$368=D507),0)),"n/a")</f>
        <v>-3.25977903253324E-3</v>
      </c>
      <c r="G507" s="86">
        <f t="array" ref="G507">IFERROR(INDEX(DATA!$T$133:$T$368,MATCH(1,(DATA!$D$133:$D$368=B507)*(DATA!$E$133:$E$368=D507),0)),"n/a")</f>
        <v>591727.63</v>
      </c>
      <c r="H507" s="77">
        <f t="array" ref="H507">IFERROR(INDEX(DATA!$U$133:$U$368,MATCH(1,(DATA!$D$133:$D$368=B507)*(DATA!$E$133:$E$368=D507),0)),"n/a")</f>
        <v>1.7466681628477299E-2</v>
      </c>
      <c r="I507" s="86">
        <f t="array" ref="I507">IFERROR(INDEX(DATA!$AD$133:$AD$368,MATCH(1,(DATA!$D$133:$D$368=B507)*(DATA!$E$133:$E$368=D507),0)),"n/a")</f>
        <v>1122972.31</v>
      </c>
      <c r="J507" s="77">
        <f t="array" ref="J507">IFERROR(INDEX(DATA!$AE$133:$AE$368,MATCH(1,(DATA!$D$133:$D$368=B507)*(DATA!$E$133:$E$368=D507),0)),"n/a")</f>
        <v>-3.4674321816415998E-2</v>
      </c>
      <c r="K507" s="86">
        <f t="array" ref="K507">IFERROR(INDEX(DATA!$AN$133:$AN$368,MATCH(1,(DATA!$D$133:$D$368=B507)*(DATA!$E$133:$E$368=D507),0)),"n/a")</f>
        <v>2212132.34</v>
      </c>
      <c r="L507" s="77">
        <f t="array" ref="L507">IFERROR(INDEX(DATA!$AO$133:$AO$368,MATCH(1,(DATA!$D$133:$D$368=B507)*(DATA!$E$133:$E$368=D507),0)),"n/a")</f>
        <v>-4.32687482071012E-2</v>
      </c>
      <c r="R507" s="66"/>
      <c r="S507" s="66"/>
      <c r="T507" s="66"/>
      <c r="U507" s="66"/>
      <c r="V507" s="66"/>
      <c r="W507" s="66"/>
      <c r="X507" s="66"/>
      <c r="Y507" s="66"/>
    </row>
    <row r="508" spans="1:25" x14ac:dyDescent="0.2">
      <c r="A508" s="75" t="s">
        <v>19</v>
      </c>
      <c r="B508" s="66" t="s">
        <v>12</v>
      </c>
      <c r="C508" s="66" t="s">
        <v>25</v>
      </c>
      <c r="D508" s="66" t="s">
        <v>313</v>
      </c>
      <c r="E508" s="86">
        <f t="array" ref="E508">IFERROR(INDEX(DATA!$J$133:$J$368,MATCH(1,(DATA!$D$133:$D$368=B508)*(DATA!$E$133:$E$368=D508),0)),"n/a")</f>
        <v>269998.2</v>
      </c>
      <c r="F508" s="77">
        <f t="array" ref="F508">IFERROR(INDEX(DATA!$K$133:$K$368,MATCH(1,(DATA!$D$133:$D$368=B508)*(DATA!$E$133:$E$368=D508),0)),"n/a")</f>
        <v>-5.1871374327574798E-2</v>
      </c>
      <c r="G508" s="86">
        <f t="array" ref="G508">IFERROR(INDEX(DATA!$T$133:$T$368,MATCH(1,(DATA!$D$133:$D$368=B508)*(DATA!$E$133:$E$368=D508),0)),"n/a")</f>
        <v>902734.49</v>
      </c>
      <c r="H508" s="77">
        <f t="array" ref="H508">IFERROR(INDEX(DATA!$U$133:$U$368,MATCH(1,(DATA!$D$133:$D$368=B508)*(DATA!$E$133:$E$368=D508),0)),"n/a")</f>
        <v>-1.4653734204513401E-2</v>
      </c>
      <c r="I508" s="86">
        <f t="array" ref="I508">IFERROR(INDEX(DATA!$AD$133:$AD$368,MATCH(1,(DATA!$D$133:$D$368=B508)*(DATA!$E$133:$E$368=D508),0)),"n/a")</f>
        <v>1744087.37</v>
      </c>
      <c r="J508" s="77">
        <f t="array" ref="J508">IFERROR(INDEX(DATA!$AE$133:$AE$368,MATCH(1,(DATA!$D$133:$D$368=B508)*(DATA!$E$133:$E$368=D508),0)),"n/a")</f>
        <v>-7.5420352324274903E-3</v>
      </c>
      <c r="K508" s="86">
        <f t="array" ref="K508">IFERROR(INDEX(DATA!$AN$133:$AN$368,MATCH(1,(DATA!$D$133:$D$368=B508)*(DATA!$E$133:$E$368=D508),0)),"n/a")</f>
        <v>3388926.07</v>
      </c>
      <c r="L508" s="77">
        <f t="array" ref="L508">IFERROR(INDEX(DATA!$AO$133:$AO$368,MATCH(1,(DATA!$D$133:$D$368=B508)*(DATA!$E$133:$E$368=D508),0)),"n/a")</f>
        <v>1.9314138392228598E-2</v>
      </c>
      <c r="R508" s="66"/>
      <c r="S508" s="66"/>
      <c r="T508" s="66"/>
      <c r="U508" s="66"/>
      <c r="V508" s="66"/>
      <c r="W508" s="66"/>
      <c r="X508" s="66"/>
      <c r="Y508" s="66"/>
    </row>
    <row r="509" spans="1:25" x14ac:dyDescent="0.2">
      <c r="A509" s="75" t="s">
        <v>19</v>
      </c>
      <c r="B509" s="66" t="s">
        <v>12</v>
      </c>
      <c r="C509" s="66" t="s">
        <v>25</v>
      </c>
      <c r="D509" s="66" t="s">
        <v>314</v>
      </c>
      <c r="E509" s="86">
        <f t="array" ref="E509">IFERROR(INDEX(DATA!$J$133:$J$368,MATCH(1,(DATA!$D$133:$D$368=B509)*(DATA!$E$133:$E$368=D509),0)),"n/a")</f>
        <v>591852.88</v>
      </c>
      <c r="F509" s="77">
        <f t="array" ref="F509">IFERROR(INDEX(DATA!$K$133:$K$368,MATCH(1,(DATA!$D$133:$D$368=B509)*(DATA!$E$133:$E$368=D509),0)),"n/a")</f>
        <v>-7.1195321628029301E-2</v>
      </c>
      <c r="G509" s="86">
        <f t="array" ref="G509">IFERROR(INDEX(DATA!$T$133:$T$368,MATCH(1,(DATA!$D$133:$D$368=B509)*(DATA!$E$133:$E$368=D509),0)),"n/a")</f>
        <v>1962280.62</v>
      </c>
      <c r="H509" s="77">
        <f t="array" ref="H509">IFERROR(INDEX(DATA!$U$133:$U$368,MATCH(1,(DATA!$D$133:$D$368=B509)*(DATA!$E$133:$E$368=D509),0)),"n/a")</f>
        <v>-5.8815210227855297E-2</v>
      </c>
      <c r="I509" s="86">
        <f t="array" ref="I509">IFERROR(INDEX(DATA!$AD$133:$AD$368,MATCH(1,(DATA!$D$133:$D$368=B509)*(DATA!$E$133:$E$368=D509),0)),"n/a")</f>
        <v>3777241.82</v>
      </c>
      <c r="J509" s="77">
        <f t="array" ref="J509">IFERROR(INDEX(DATA!$AE$133:$AE$368,MATCH(1,(DATA!$D$133:$D$368=B509)*(DATA!$E$133:$E$368=D509),0)),"n/a")</f>
        <v>-6.2082712810944699E-2</v>
      </c>
      <c r="K509" s="86">
        <f t="array" ref="K509">IFERROR(INDEX(DATA!$AN$133:$AN$368,MATCH(1,(DATA!$D$133:$D$368=B509)*(DATA!$E$133:$E$368=D509),0)),"n/a")</f>
        <v>7467683.6600000001</v>
      </c>
      <c r="L509" s="77">
        <f t="array" ref="L509">IFERROR(INDEX(DATA!$AO$133:$AO$368,MATCH(1,(DATA!$D$133:$D$368=B509)*(DATA!$E$133:$E$368=D509),0)),"n/a")</f>
        <v>-2.08345740324942E-2</v>
      </c>
      <c r="R509" s="66"/>
      <c r="S509" s="66"/>
      <c r="T509" s="66"/>
      <c r="U509" s="66"/>
      <c r="V509" s="66"/>
      <c r="W509" s="66"/>
      <c r="X509" s="66"/>
      <c r="Y509" s="66"/>
    </row>
    <row r="510" spans="1:25" x14ac:dyDescent="0.2">
      <c r="A510" s="75" t="s">
        <v>19</v>
      </c>
      <c r="B510" s="66" t="s">
        <v>12</v>
      </c>
      <c r="C510" s="66" t="s">
        <v>25</v>
      </c>
      <c r="D510" s="66" t="s">
        <v>315</v>
      </c>
      <c r="E510" s="86">
        <f t="array" ref="E510">IFERROR(INDEX(DATA!$J$133:$J$368,MATCH(1,(DATA!$D$133:$D$368=B510)*(DATA!$E$133:$E$368=D510),0)),"n/a")</f>
        <v>425349.12</v>
      </c>
      <c r="F510" s="77">
        <f t="array" ref="F510">IFERROR(INDEX(DATA!$K$133:$K$368,MATCH(1,(DATA!$D$133:$D$368=B510)*(DATA!$E$133:$E$368=D510),0)),"n/a")</f>
        <v>-4.0466954615154802E-2</v>
      </c>
      <c r="G510" s="86">
        <f t="array" ref="G510">IFERROR(INDEX(DATA!$T$133:$T$368,MATCH(1,(DATA!$D$133:$D$368=B510)*(DATA!$E$133:$E$368=D510),0)),"n/a")</f>
        <v>1383808.37</v>
      </c>
      <c r="H510" s="77">
        <f t="array" ref="H510">IFERROR(INDEX(DATA!$U$133:$U$368,MATCH(1,(DATA!$D$133:$D$368=B510)*(DATA!$E$133:$E$368=D510),0)),"n/a")</f>
        <v>-6.1750111041046697E-2</v>
      </c>
      <c r="I510" s="86">
        <f t="array" ref="I510">IFERROR(INDEX(DATA!$AD$133:$AD$368,MATCH(1,(DATA!$D$133:$D$368=B510)*(DATA!$E$133:$E$368=D510),0)),"n/a")</f>
        <v>2696088.02</v>
      </c>
      <c r="J510" s="77">
        <f t="array" ref="J510">IFERROR(INDEX(DATA!$AE$133:$AE$368,MATCH(1,(DATA!$D$133:$D$368=B510)*(DATA!$E$133:$E$368=D510),0)),"n/a")</f>
        <v>-5.3122787073832702E-2</v>
      </c>
      <c r="K510" s="86">
        <f t="array" ref="K510">IFERROR(INDEX(DATA!$AN$133:$AN$368,MATCH(1,(DATA!$D$133:$D$368=B510)*(DATA!$E$133:$E$368=D510),0)),"n/a")</f>
        <v>5373937.7000000002</v>
      </c>
      <c r="L510" s="77">
        <f t="array" ref="L510">IFERROR(INDEX(DATA!$AO$133:$AO$368,MATCH(1,(DATA!$D$133:$D$368=B510)*(DATA!$E$133:$E$368=D510),0)),"n/a")</f>
        <v>-2.30536967490397E-2</v>
      </c>
      <c r="R510" s="66"/>
      <c r="S510" s="66"/>
      <c r="T510" s="66"/>
      <c r="U510" s="66"/>
      <c r="V510" s="66"/>
      <c r="W510" s="66"/>
      <c r="X510" s="66"/>
      <c r="Y510" s="66"/>
    </row>
    <row r="511" spans="1:25" x14ac:dyDescent="0.2">
      <c r="A511" s="75" t="s">
        <v>19</v>
      </c>
      <c r="B511" s="66" t="s">
        <v>12</v>
      </c>
      <c r="C511" s="66" t="s">
        <v>25</v>
      </c>
      <c r="D511" s="66" t="s">
        <v>316</v>
      </c>
      <c r="E511" s="86">
        <f t="array" ref="E511">IFERROR(INDEX(DATA!$J$133:$J$368,MATCH(1,(DATA!$D$133:$D$368=B511)*(DATA!$E$133:$E$368=D511),0)),"n/a")</f>
        <v>364374.72</v>
      </c>
      <c r="F511" s="77">
        <f t="array" ref="F511">IFERROR(INDEX(DATA!$K$133:$K$368,MATCH(1,(DATA!$D$133:$D$368=B511)*(DATA!$E$133:$E$368=D511),0)),"n/a")</f>
        <v>2.6945665788516301E-2</v>
      </c>
      <c r="G511" s="86">
        <f t="array" ref="G511">IFERROR(INDEX(DATA!$T$133:$T$368,MATCH(1,(DATA!$D$133:$D$368=B511)*(DATA!$E$133:$E$368=D511),0)),"n/a")</f>
        <v>1146553.96</v>
      </c>
      <c r="H511" s="77">
        <f t="array" ref="H511">IFERROR(INDEX(DATA!$U$133:$U$368,MATCH(1,(DATA!$D$133:$D$368=B511)*(DATA!$E$133:$E$368=D511),0)),"n/a")</f>
        <v>2.6750632438325001E-2</v>
      </c>
      <c r="I511" s="86">
        <f t="array" ref="I511">IFERROR(INDEX(DATA!$AD$133:$AD$368,MATCH(1,(DATA!$D$133:$D$368=B511)*(DATA!$E$133:$E$368=D511),0)),"n/a")</f>
        <v>2165900.9</v>
      </c>
      <c r="J511" s="77">
        <f t="array" ref="J511">IFERROR(INDEX(DATA!$AE$133:$AE$368,MATCH(1,(DATA!$D$133:$D$368=B511)*(DATA!$E$133:$E$368=D511),0)),"n/a")</f>
        <v>5.45291440751265E-3</v>
      </c>
      <c r="K511" s="86">
        <f t="array" ref="K511">IFERROR(INDEX(DATA!$AN$133:$AN$368,MATCH(1,(DATA!$D$133:$D$368=B511)*(DATA!$E$133:$E$368=D511),0)),"n/a")</f>
        <v>4353459.4000000004</v>
      </c>
      <c r="L511" s="77">
        <f t="array" ref="L511">IFERROR(INDEX(DATA!$AO$133:$AO$368,MATCH(1,(DATA!$D$133:$D$368=B511)*(DATA!$E$133:$E$368=D511),0)),"n/a")</f>
        <v>-4.1997520867715701E-3</v>
      </c>
      <c r="R511" s="66"/>
      <c r="S511" s="66"/>
      <c r="T511" s="66"/>
      <c r="U511" s="66"/>
      <c r="V511" s="66"/>
      <c r="W511" s="66"/>
      <c r="X511" s="66"/>
      <c r="Y511" s="66"/>
    </row>
    <row r="512" spans="1:25" x14ac:dyDescent="0.2">
      <c r="A512" s="75" t="s">
        <v>19</v>
      </c>
      <c r="B512" s="66" t="s">
        <v>12</v>
      </c>
      <c r="C512" s="66" t="s">
        <v>25</v>
      </c>
      <c r="D512" s="66" t="s">
        <v>317</v>
      </c>
      <c r="E512" s="86">
        <f t="array" ref="E512">IFERROR(INDEX(DATA!$J$133:$J$368,MATCH(1,(DATA!$D$133:$D$368=B512)*(DATA!$E$133:$E$368=D512),0)),"n/a")</f>
        <v>228253.85</v>
      </c>
      <c r="F512" s="77">
        <f t="array" ref="F512">IFERROR(INDEX(DATA!$K$133:$K$368,MATCH(1,(DATA!$D$133:$D$368=B512)*(DATA!$E$133:$E$368=D512),0)),"n/a")</f>
        <v>6.5371556317438901E-3</v>
      </c>
      <c r="G512" s="86">
        <f t="array" ref="G512">IFERROR(INDEX(DATA!$T$133:$T$368,MATCH(1,(DATA!$D$133:$D$368=B512)*(DATA!$E$133:$E$368=D512),0)),"n/a")</f>
        <v>810055.9</v>
      </c>
      <c r="H512" s="77">
        <f t="array" ref="H512">IFERROR(INDEX(DATA!$U$133:$U$368,MATCH(1,(DATA!$D$133:$D$368=B512)*(DATA!$E$133:$E$368=D512),0)),"n/a")</f>
        <v>-3.3029019518263501E-2</v>
      </c>
      <c r="I512" s="86">
        <f t="array" ref="I512">IFERROR(INDEX(DATA!$AD$133:$AD$368,MATCH(1,(DATA!$D$133:$D$368=B512)*(DATA!$E$133:$E$368=D512),0)),"n/a")</f>
        <v>1575982.19</v>
      </c>
      <c r="J512" s="77">
        <f t="array" ref="J512">IFERROR(INDEX(DATA!$AE$133:$AE$368,MATCH(1,(DATA!$D$133:$D$368=B512)*(DATA!$E$133:$E$368=D512),0)),"n/a")</f>
        <v>1.8843898944774101E-2</v>
      </c>
      <c r="K512" s="86">
        <f t="array" ref="K512">IFERROR(INDEX(DATA!$AN$133:$AN$368,MATCH(1,(DATA!$D$133:$D$368=B512)*(DATA!$E$133:$E$368=D512),0)),"n/a")</f>
        <v>2948838.52</v>
      </c>
      <c r="L512" s="77">
        <f t="array" ref="L512">IFERROR(INDEX(DATA!$AO$133:$AO$368,MATCH(1,(DATA!$D$133:$D$368=B512)*(DATA!$E$133:$E$368=D512),0)),"n/a")</f>
        <v>-2.4337247772452499E-3</v>
      </c>
      <c r="R512" s="66"/>
      <c r="S512" s="66"/>
      <c r="T512" s="66"/>
      <c r="U512" s="66"/>
      <c r="V512" s="66"/>
      <c r="W512" s="66"/>
      <c r="X512" s="66"/>
      <c r="Y512" s="66"/>
    </row>
    <row r="513" spans="1:25" x14ac:dyDescent="0.2">
      <c r="A513" s="75" t="s">
        <v>19</v>
      </c>
      <c r="B513" s="66" t="s">
        <v>12</v>
      </c>
      <c r="C513" s="66" t="s">
        <v>25</v>
      </c>
      <c r="D513" s="66" t="s">
        <v>318</v>
      </c>
      <c r="E513" s="86">
        <f t="array" ref="E513">IFERROR(INDEX(DATA!$J$133:$J$368,MATCH(1,(DATA!$D$133:$D$368=B513)*(DATA!$E$133:$E$368=D513),0)),"n/a")</f>
        <v>400893.5</v>
      </c>
      <c r="F513" s="77">
        <f t="array" ref="F513">IFERROR(INDEX(DATA!$K$133:$K$368,MATCH(1,(DATA!$D$133:$D$368=B513)*(DATA!$E$133:$E$368=D513),0)),"n/a")</f>
        <v>6.5564766057961202E-2</v>
      </c>
      <c r="G513" s="86">
        <f t="array" ref="G513">IFERROR(INDEX(DATA!$T$133:$T$368,MATCH(1,(DATA!$D$133:$D$368=B513)*(DATA!$E$133:$E$368=D513),0)),"n/a")</f>
        <v>1291090.3400000001</v>
      </c>
      <c r="H513" s="77">
        <f t="array" ref="H513">IFERROR(INDEX(DATA!$U$133:$U$368,MATCH(1,(DATA!$D$133:$D$368=B513)*(DATA!$E$133:$E$368=D513),0)),"n/a")</f>
        <v>4.1848017711758702E-2</v>
      </c>
      <c r="I513" s="86">
        <f t="array" ref="I513">IFERROR(INDEX(DATA!$AD$133:$AD$368,MATCH(1,(DATA!$D$133:$D$368=B513)*(DATA!$E$133:$E$368=D513),0)),"n/a")</f>
        <v>2400825.5099999998</v>
      </c>
      <c r="J513" s="77">
        <f t="array" ref="J513">IFERROR(INDEX(DATA!$AE$133:$AE$368,MATCH(1,(DATA!$D$133:$D$368=B513)*(DATA!$E$133:$E$368=D513),0)),"n/a")</f>
        <v>8.8213616241800408E-3</v>
      </c>
      <c r="K513" s="86">
        <f t="array" ref="K513">IFERROR(INDEX(DATA!$AN$133:$AN$368,MATCH(1,(DATA!$D$133:$D$368=B513)*(DATA!$E$133:$E$368=D513),0)),"n/a")</f>
        <v>4623180.3</v>
      </c>
      <c r="L513" s="77">
        <f t="array" ref="L513">IFERROR(INDEX(DATA!$AO$133:$AO$368,MATCH(1,(DATA!$D$133:$D$368=B513)*(DATA!$E$133:$E$368=D513),0)),"n/a")</f>
        <v>2.0211783072171599E-2</v>
      </c>
      <c r="R513" s="66"/>
      <c r="S513" s="66"/>
      <c r="T513" s="66"/>
      <c r="U513" s="66"/>
      <c r="V513" s="66"/>
      <c r="W513" s="66"/>
      <c r="X513" s="66"/>
      <c r="Y513" s="66"/>
    </row>
    <row r="514" spans="1:25" x14ac:dyDescent="0.2">
      <c r="A514" s="75" t="s">
        <v>19</v>
      </c>
      <c r="B514" s="66" t="s">
        <v>12</v>
      </c>
      <c r="C514" s="66" t="s">
        <v>25</v>
      </c>
      <c r="D514" s="66" t="s">
        <v>344</v>
      </c>
      <c r="E514" s="86">
        <f t="array" ref="E514">IFERROR(INDEX(DATA!$J$133:$J$368,MATCH(1,(DATA!$D$133:$D$368=B514)*(DATA!$E$133:$E$368=D514),0)),"n/a")</f>
        <v>150232.79</v>
      </c>
      <c r="F514" s="77">
        <f t="array" ref="F514">IFERROR(INDEX(DATA!$K$133:$K$368,MATCH(1,(DATA!$D$133:$D$368=B514)*(DATA!$E$133:$E$368=D514),0)),"n/a")</f>
        <v>-6.1537344816559598E-2</v>
      </c>
      <c r="G514" s="86">
        <f t="array" ref="G514">IFERROR(INDEX(DATA!$T$133:$T$368,MATCH(1,(DATA!$D$133:$D$368=B514)*(DATA!$E$133:$E$368=D514),0)),"n/a")</f>
        <v>486013.3</v>
      </c>
      <c r="H514" s="77">
        <f t="array" ref="H514">IFERROR(INDEX(DATA!$U$133:$U$368,MATCH(1,(DATA!$D$133:$D$368=B514)*(DATA!$E$133:$E$368=D514),0)),"n/a")</f>
        <v>-5.9046999064513099E-2</v>
      </c>
      <c r="I514" s="86">
        <f t="array" ref="I514">IFERROR(INDEX(DATA!$AD$133:$AD$368,MATCH(1,(DATA!$D$133:$D$368=B514)*(DATA!$E$133:$E$368=D514),0)),"n/a")</f>
        <v>925428.44</v>
      </c>
      <c r="J514" s="77">
        <f t="array" ref="J514">IFERROR(INDEX(DATA!$AE$133:$AE$368,MATCH(1,(DATA!$D$133:$D$368=B514)*(DATA!$E$133:$E$368=D514),0)),"n/a")</f>
        <v>-7.8084390362338996E-2</v>
      </c>
      <c r="K514" s="86">
        <f t="array" ref="K514">IFERROR(INDEX(DATA!$AN$133:$AN$368,MATCH(1,(DATA!$D$133:$D$368=B514)*(DATA!$E$133:$E$368=D514),0)),"n/a")</f>
        <v>1909809.77</v>
      </c>
      <c r="L514" s="77">
        <f t="array" ref="L514">IFERROR(INDEX(DATA!$AO$133:$AO$368,MATCH(1,(DATA!$D$133:$D$368=B514)*(DATA!$E$133:$E$368=D514),0)),"n/a")</f>
        <v>-8.1416172163219003E-2</v>
      </c>
      <c r="R514" s="66"/>
      <c r="S514" s="66"/>
      <c r="T514" s="66"/>
      <c r="U514" s="66"/>
      <c r="V514" s="66"/>
      <c r="W514" s="66"/>
      <c r="X514" s="66"/>
      <c r="Y514" s="66"/>
    </row>
    <row r="515" spans="1:25" x14ac:dyDescent="0.2">
      <c r="A515" s="75" t="s">
        <v>19</v>
      </c>
      <c r="B515" s="66" t="s">
        <v>12</v>
      </c>
      <c r="C515" s="66" t="s">
        <v>25</v>
      </c>
      <c r="D515" s="66" t="s">
        <v>345</v>
      </c>
      <c r="E515" s="86">
        <f t="array" ref="E515">IFERROR(INDEX(DATA!$J$133:$J$368,MATCH(1,(DATA!$D$133:$D$368=B515)*(DATA!$E$133:$E$368=D515),0)),"n/a")</f>
        <v>315850.21000000002</v>
      </c>
      <c r="F515" s="77">
        <f t="array" ref="F515">IFERROR(INDEX(DATA!$K$133:$K$368,MATCH(1,(DATA!$D$133:$D$368=B515)*(DATA!$E$133:$E$368=D515),0)),"n/a")</f>
        <v>-3.36930525957293E-2</v>
      </c>
      <c r="G515" s="86">
        <f t="array" ref="G515">IFERROR(INDEX(DATA!$T$133:$T$368,MATCH(1,(DATA!$D$133:$D$368=B515)*(DATA!$E$133:$E$368=D515),0)),"n/a")</f>
        <v>1002023.24</v>
      </c>
      <c r="H515" s="77">
        <f t="array" ref="H515">IFERROR(INDEX(DATA!$U$133:$U$368,MATCH(1,(DATA!$D$133:$D$368=B515)*(DATA!$E$133:$E$368=D515),0)),"n/a")</f>
        <v>-2.3526825093718302E-2</v>
      </c>
      <c r="I515" s="86">
        <f t="array" ref="I515">IFERROR(INDEX(DATA!$AD$133:$AD$368,MATCH(1,(DATA!$D$133:$D$368=B515)*(DATA!$E$133:$E$368=D515),0)),"n/a")</f>
        <v>1928839.82</v>
      </c>
      <c r="J515" s="77">
        <f t="array" ref="J515">IFERROR(INDEX(DATA!$AE$133:$AE$368,MATCH(1,(DATA!$D$133:$D$368=B515)*(DATA!$E$133:$E$368=D515),0)),"n/a")</f>
        <v>-2.6285763659859001E-2</v>
      </c>
      <c r="K515" s="86">
        <f t="array" ref="K515">IFERROR(INDEX(DATA!$AN$133:$AN$368,MATCH(1,(DATA!$D$133:$D$368=B515)*(DATA!$E$133:$E$368=D515),0)),"n/a")</f>
        <v>3896533.28</v>
      </c>
      <c r="L515" s="77">
        <f t="array" ref="L515">IFERROR(INDEX(DATA!$AO$133:$AO$368,MATCH(1,(DATA!$D$133:$D$368=B515)*(DATA!$E$133:$E$368=D515),0)),"n/a")</f>
        <v>-3.8853686236873402E-3</v>
      </c>
      <c r="R515" s="66"/>
      <c r="S515" s="66"/>
      <c r="T515" s="66"/>
      <c r="U515" s="66"/>
      <c r="V515" s="66"/>
      <c r="W515" s="66"/>
      <c r="X515" s="66"/>
      <c r="Y515" s="66"/>
    </row>
    <row r="516" spans="1:25" x14ac:dyDescent="0.2">
      <c r="A516" s="75"/>
      <c r="E516" s="80"/>
      <c r="F516" s="77"/>
      <c r="G516" s="81"/>
      <c r="H516" s="77"/>
      <c r="I516" s="81"/>
      <c r="J516" s="82"/>
      <c r="K516" s="81"/>
      <c r="L516" s="77"/>
      <c r="R516" s="66"/>
      <c r="S516" s="66"/>
      <c r="T516" s="66"/>
      <c r="U516" s="66"/>
      <c r="V516" s="66"/>
      <c r="W516" s="66"/>
      <c r="X516" s="66"/>
      <c r="Y516" s="66"/>
    </row>
    <row r="517" spans="1:25" x14ac:dyDescent="0.2">
      <c r="A517" s="75" t="s">
        <v>19</v>
      </c>
      <c r="B517" s="66" t="s">
        <v>12</v>
      </c>
      <c r="C517" s="66" t="s">
        <v>10</v>
      </c>
      <c r="D517" s="66" t="s">
        <v>271</v>
      </c>
      <c r="E517" s="87">
        <f t="array" ref="E517">IFERROR(INDEX(DATA!$L$133:$L$368,MATCH(1,(DATA!$D$133:$D$368=B517)*(DATA!$E$133:$E$368=D517),0)),"n/a")</f>
        <v>4.3977623360135203</v>
      </c>
      <c r="F517" s="77">
        <f t="array" ref="F517">IFERROR(INDEX(DATA!$M$133:$M$368,MATCH(1,(DATA!$D$133:$D$368=B517)*(DATA!$E$133:$E$368=D517),0)),"n/a")</f>
        <v>0.190264478363731</v>
      </c>
      <c r="G517" s="87">
        <f t="array" ref="G517">IFERROR(INDEX(DATA!$V$133:$V$368,MATCH(1,(DATA!$D$133:$D$368=B517)*(DATA!$E$133:$E$368=D517),0)),"n/a")</f>
        <v>3.9625791343167598</v>
      </c>
      <c r="H517" s="77">
        <f t="array" ref="H517">IFERROR(INDEX(DATA!$W$133:$W$368,MATCH(1,(DATA!$D$133:$D$368=B517)*(DATA!$E$133:$E$368=D517),0)),"n/a")</f>
        <v>1.2822225381837899E-2</v>
      </c>
      <c r="I517" s="87">
        <f t="array" ref="I517">IFERROR(INDEX(DATA!$AF$133:$AF$368,MATCH(1,(DATA!$D$133:$D$368=B517)*(DATA!$E$133:$E$368=D517),0)),"n/a")</f>
        <v>3.9006976345162201</v>
      </c>
      <c r="J517" s="77">
        <f t="array" ref="J517">IFERROR(INDEX(DATA!$AG$133:$AG$368,MATCH(1,(DATA!$D$133:$D$368=B517)*(DATA!$E$133:$E$368=D517),0)),"n/a")</f>
        <v>-1.51359363871462E-2</v>
      </c>
      <c r="K517" s="87">
        <f t="array" ref="K517">IFERROR(INDEX(DATA!$AP$133:$AP$368,MATCH(1,(DATA!$D$133:$D$368=B517)*(DATA!$E$133:$E$368=D517),0)),"n/a")</f>
        <v>3.9460400513742</v>
      </c>
      <c r="L517" s="77">
        <f t="array" ref="L517">IFERROR(INDEX(DATA!$AQ$133:$AQ$368,MATCH(1,(DATA!$D$133:$D$368=B517)*(DATA!$E$133:$E$368=D517),0)),"n/a")</f>
        <v>-7.429777987851E-3</v>
      </c>
      <c r="R517" s="66"/>
      <c r="S517" s="66"/>
      <c r="T517" s="66"/>
      <c r="U517" s="66"/>
      <c r="V517" s="66"/>
      <c r="W517" s="66"/>
      <c r="X517" s="66"/>
      <c r="Y517" s="66"/>
    </row>
    <row r="518" spans="1:25" x14ac:dyDescent="0.2">
      <c r="A518" s="75" t="s">
        <v>19</v>
      </c>
      <c r="B518" s="66" t="s">
        <v>12</v>
      </c>
      <c r="C518" s="66" t="s">
        <v>10</v>
      </c>
      <c r="D518" s="66" t="s">
        <v>272</v>
      </c>
      <c r="E518" s="87">
        <f t="array" ref="E518">IFERROR(INDEX(DATA!$L$133:$L$368,MATCH(1,(DATA!$D$133:$D$368=B518)*(DATA!$E$133:$E$368=D518),0)),"n/a")</f>
        <v>3.7364871058068201</v>
      </c>
      <c r="F518" s="77">
        <f t="array" ref="F518">IFERROR(INDEX(DATA!$M$133:$M$368,MATCH(1,(DATA!$D$133:$D$368=B518)*(DATA!$E$133:$E$368=D518),0)),"n/a")</f>
        <v>-2.14329119601172E-2</v>
      </c>
      <c r="G518" s="87">
        <f t="array" ref="G518">IFERROR(INDEX(DATA!$V$133:$V$368,MATCH(1,(DATA!$D$133:$D$368=B518)*(DATA!$E$133:$E$368=D518),0)),"n/a")</f>
        <v>3.7713182345902299</v>
      </c>
      <c r="H518" s="77">
        <f t="array" ref="H518">IFERROR(INDEX(DATA!$W$133:$W$368,MATCH(1,(DATA!$D$133:$D$368=B518)*(DATA!$E$133:$E$368=D518),0)),"n/a")</f>
        <v>-6.1091461430073501E-3</v>
      </c>
      <c r="I518" s="87">
        <f t="array" ref="I518">IFERROR(INDEX(DATA!$AF$133:$AF$368,MATCH(1,(DATA!$D$133:$D$368=B518)*(DATA!$E$133:$E$368=D518),0)),"n/a")</f>
        <v>3.7533769295298498</v>
      </c>
      <c r="J518" s="77">
        <f t="array" ref="J518">IFERROR(INDEX(DATA!$AG$133:$AG$368,MATCH(1,(DATA!$D$133:$D$368=B518)*(DATA!$E$133:$E$368=D518),0)),"n/a")</f>
        <v>-3.74731904468617E-3</v>
      </c>
      <c r="K518" s="87">
        <f t="array" ref="K518">IFERROR(INDEX(DATA!$AP$133:$AP$368,MATCH(1,(DATA!$D$133:$D$368=B518)*(DATA!$E$133:$E$368=D518),0)),"n/a")</f>
        <v>3.7541612722484898</v>
      </c>
      <c r="L518" s="77">
        <f t="array" ref="L518">IFERROR(INDEX(DATA!$AQ$133:$AQ$368,MATCH(1,(DATA!$D$133:$D$368=B518)*(DATA!$E$133:$E$368=D518),0)),"n/a")</f>
        <v>1.8786647264871299E-3</v>
      </c>
      <c r="R518" s="66"/>
      <c r="S518" s="66"/>
      <c r="T518" s="66"/>
      <c r="U518" s="66"/>
      <c r="V518" s="66"/>
      <c r="W518" s="66"/>
      <c r="X518" s="66"/>
      <c r="Y518" s="66"/>
    </row>
    <row r="519" spans="1:25" x14ac:dyDescent="0.2">
      <c r="A519" s="75" t="s">
        <v>19</v>
      </c>
      <c r="B519" s="66" t="s">
        <v>12</v>
      </c>
      <c r="C519" s="66" t="s">
        <v>10</v>
      </c>
      <c r="D519" s="66" t="s">
        <v>273</v>
      </c>
      <c r="E519" s="87">
        <f t="array" ref="E519">IFERROR(INDEX(DATA!$L$133:$L$368,MATCH(1,(DATA!$D$133:$D$368=B519)*(DATA!$E$133:$E$368=D519),0)),"n/a")</f>
        <v>3.6095647651026499</v>
      </c>
      <c r="F519" s="77">
        <f t="array" ref="F519">IFERROR(INDEX(DATA!$M$133:$M$368,MATCH(1,(DATA!$D$133:$D$368=B519)*(DATA!$E$133:$E$368=D519),0)),"n/a")</f>
        <v>1.3117344061809699E-2</v>
      </c>
      <c r="G519" s="87">
        <f t="array" ref="G519">IFERROR(INDEX(DATA!$V$133:$V$368,MATCH(1,(DATA!$D$133:$D$368=B519)*(DATA!$E$133:$E$368=D519),0)),"n/a")</f>
        <v>3.6736269388892802</v>
      </c>
      <c r="H519" s="77">
        <f t="array" ref="H519">IFERROR(INDEX(DATA!$W$133:$W$368,MATCH(1,(DATA!$D$133:$D$368=B519)*(DATA!$E$133:$E$368=D519),0)),"n/a")</f>
        <v>1.0512157901846101E-2</v>
      </c>
      <c r="I519" s="87">
        <f t="array" ref="I519">IFERROR(INDEX(DATA!$AF$133:$AF$368,MATCH(1,(DATA!$D$133:$D$368=B519)*(DATA!$E$133:$E$368=D519),0)),"n/a")</f>
        <v>3.6622574765852098</v>
      </c>
      <c r="J519" s="77">
        <f t="array" ref="J519">IFERROR(INDEX(DATA!$AG$133:$AG$368,MATCH(1,(DATA!$D$133:$D$368=B519)*(DATA!$E$133:$E$368=D519),0)),"n/a")</f>
        <v>3.7745209473022002E-3</v>
      </c>
      <c r="K519" s="87">
        <f t="array" ref="K519">IFERROR(INDEX(DATA!$AP$133:$AP$368,MATCH(1,(DATA!$D$133:$D$368=B519)*(DATA!$E$133:$E$368=D519),0)),"n/a")</f>
        <v>3.6528858273860298</v>
      </c>
      <c r="L519" s="77">
        <f t="array" ref="L519">IFERROR(INDEX(DATA!$AQ$133:$AQ$368,MATCH(1,(DATA!$D$133:$D$368=B519)*(DATA!$E$133:$E$368=D519),0)),"n/a")</f>
        <v>-2.2303357719365299E-2</v>
      </c>
      <c r="R519" s="66"/>
      <c r="S519" s="66"/>
      <c r="T519" s="66"/>
      <c r="U519" s="66"/>
      <c r="V519" s="66"/>
      <c r="W519" s="66"/>
      <c r="X519" s="66"/>
      <c r="Y519" s="66"/>
    </row>
    <row r="520" spans="1:25" x14ac:dyDescent="0.2">
      <c r="A520" s="75" t="s">
        <v>19</v>
      </c>
      <c r="B520" s="66" t="s">
        <v>12</v>
      </c>
      <c r="C520" s="66" t="s">
        <v>10</v>
      </c>
      <c r="D520" s="66" t="s">
        <v>274</v>
      </c>
      <c r="E520" s="87">
        <f t="array" ref="E520">IFERROR(INDEX(DATA!$L$133:$L$368,MATCH(1,(DATA!$D$133:$D$368=B520)*(DATA!$E$133:$E$368=D520),0)),"n/a")</f>
        <v>3.7603944069519399</v>
      </c>
      <c r="F520" s="77">
        <f t="array" ref="F520">IFERROR(INDEX(DATA!$M$133:$M$368,MATCH(1,(DATA!$D$133:$D$368=B520)*(DATA!$E$133:$E$368=D520),0)),"n/a")</f>
        <v>5.93678455141417E-3</v>
      </c>
      <c r="G520" s="87">
        <f t="array" ref="G520">IFERROR(INDEX(DATA!$V$133:$V$368,MATCH(1,(DATA!$D$133:$D$368=B520)*(DATA!$E$133:$E$368=D520),0)),"n/a")</f>
        <v>3.7430058375929498</v>
      </c>
      <c r="H520" s="77">
        <f t="array" ref="H520">IFERROR(INDEX(DATA!$W$133:$W$368,MATCH(1,(DATA!$D$133:$D$368=B520)*(DATA!$E$133:$E$368=D520),0)),"n/a")</f>
        <v>8.0573175288363805E-3</v>
      </c>
      <c r="I520" s="87">
        <f t="array" ref="I520">IFERROR(INDEX(DATA!$AF$133:$AF$368,MATCH(1,(DATA!$D$133:$D$368=B520)*(DATA!$E$133:$E$368=D520),0)),"n/a")</f>
        <v>3.7313869514903999</v>
      </c>
      <c r="J520" s="77">
        <f t="array" ref="J520">IFERROR(INDEX(DATA!$AG$133:$AG$368,MATCH(1,(DATA!$D$133:$D$368=B520)*(DATA!$E$133:$E$368=D520),0)),"n/a")</f>
        <v>1.32680918875037E-2</v>
      </c>
      <c r="K520" s="87">
        <f t="array" ref="K520">IFERROR(INDEX(DATA!$AP$133:$AP$368,MATCH(1,(DATA!$D$133:$D$368=B520)*(DATA!$E$133:$E$368=D520),0)),"n/a")</f>
        <v>3.6977525194378802</v>
      </c>
      <c r="L520" s="77">
        <f t="array" ref="L520">IFERROR(INDEX(DATA!$AQ$133:$AQ$368,MATCH(1,(DATA!$D$133:$D$368=B520)*(DATA!$E$133:$E$368=D520),0)),"n/a")</f>
        <v>1.1899801716928801E-2</v>
      </c>
      <c r="R520" s="66"/>
      <c r="S520" s="66"/>
      <c r="T520" s="66"/>
      <c r="U520" s="66"/>
      <c r="V520" s="66"/>
      <c r="W520" s="66"/>
      <c r="X520" s="66"/>
      <c r="Y520" s="66"/>
    </row>
    <row r="521" spans="1:25" x14ac:dyDescent="0.2">
      <c r="A521" s="75" t="s">
        <v>19</v>
      </c>
      <c r="B521" s="66" t="s">
        <v>12</v>
      </c>
      <c r="C521" s="66" t="s">
        <v>10</v>
      </c>
      <c r="D521" s="66" t="s">
        <v>275</v>
      </c>
      <c r="E521" s="87">
        <f t="array" ref="E521">IFERROR(INDEX(DATA!$L$133:$L$368,MATCH(1,(DATA!$D$133:$D$368=B521)*(DATA!$E$133:$E$368=D521),0)),"n/a")</f>
        <v>3.3180535691377102</v>
      </c>
      <c r="F521" s="77">
        <f t="array" ref="F521">IFERROR(INDEX(DATA!$M$133:$M$368,MATCH(1,(DATA!$D$133:$D$368=B521)*(DATA!$E$133:$E$368=D521),0)),"n/a")</f>
        <v>-1.3844484134810601E-2</v>
      </c>
      <c r="G521" s="87">
        <f t="array" ref="G521">IFERROR(INDEX(DATA!$V$133:$V$368,MATCH(1,(DATA!$D$133:$D$368=B521)*(DATA!$E$133:$E$368=D521),0)),"n/a")</f>
        <v>3.3635252134841398</v>
      </c>
      <c r="H521" s="77">
        <f t="array" ref="H521">IFERROR(INDEX(DATA!$W$133:$W$368,MATCH(1,(DATA!$D$133:$D$368=B521)*(DATA!$E$133:$E$368=D521),0)),"n/a")</f>
        <v>-2.2354824672125601E-2</v>
      </c>
      <c r="I521" s="87">
        <f t="array" ref="I521">IFERROR(INDEX(DATA!$AF$133:$AF$368,MATCH(1,(DATA!$D$133:$D$368=B521)*(DATA!$E$133:$E$368=D521),0)),"n/a")</f>
        <v>3.3101841963180898</v>
      </c>
      <c r="J521" s="77">
        <f t="array" ref="J521">IFERROR(INDEX(DATA!$AG$133:$AG$368,MATCH(1,(DATA!$D$133:$D$368=B521)*(DATA!$E$133:$E$368=D521),0)),"n/a")</f>
        <v>-3.3564559853476998E-2</v>
      </c>
      <c r="K521" s="87">
        <f t="array" ref="K521">IFERROR(INDEX(DATA!$AP$133:$AP$368,MATCH(1,(DATA!$D$133:$D$368=B521)*(DATA!$E$133:$E$368=D521),0)),"n/a")</f>
        <v>3.3513539009317102</v>
      </c>
      <c r="L521" s="77">
        <f t="array" ref="L521">IFERROR(INDEX(DATA!$AQ$133:$AQ$368,MATCH(1,(DATA!$D$133:$D$368=B521)*(DATA!$E$133:$E$368=D521),0)),"n/a")</f>
        <v>-3.1991966705136002E-2</v>
      </c>
      <c r="R521" s="66"/>
      <c r="S521" s="66"/>
      <c r="T521" s="66"/>
      <c r="U521" s="66"/>
      <c r="V521" s="66"/>
      <c r="W521" s="66"/>
      <c r="X521" s="66"/>
      <c r="Y521" s="66"/>
    </row>
    <row r="522" spans="1:25" x14ac:dyDescent="0.2">
      <c r="A522" s="75" t="s">
        <v>19</v>
      </c>
      <c r="B522" s="66" t="s">
        <v>12</v>
      </c>
      <c r="C522" s="66" t="s">
        <v>10</v>
      </c>
      <c r="D522" s="66" t="s">
        <v>276</v>
      </c>
      <c r="E522" s="87">
        <f t="array" ref="E522">IFERROR(INDEX(DATA!$L$133:$L$368,MATCH(1,(DATA!$D$133:$D$368=B522)*(DATA!$E$133:$E$368=D522),0)),"n/a")</f>
        <v>3.5694635510277402</v>
      </c>
      <c r="F522" s="77">
        <f t="array" ref="F522">IFERROR(INDEX(DATA!$M$133:$M$368,MATCH(1,(DATA!$D$133:$D$368=B522)*(DATA!$E$133:$E$368=D522),0)),"n/a")</f>
        <v>-1.8074074905365702E-2</v>
      </c>
      <c r="G522" s="87">
        <f t="array" ref="G522">IFERROR(INDEX(DATA!$V$133:$V$368,MATCH(1,(DATA!$D$133:$D$368=B522)*(DATA!$E$133:$E$368=D522),0)),"n/a")</f>
        <v>3.6004669178813198</v>
      </c>
      <c r="H522" s="77">
        <f t="array" ref="H522">IFERROR(INDEX(DATA!$W$133:$W$368,MATCH(1,(DATA!$D$133:$D$368=B522)*(DATA!$E$133:$E$368=D522),0)),"n/a")</f>
        <v>3.8478608318427499E-3</v>
      </c>
      <c r="I522" s="87">
        <f t="array" ref="I522">IFERROR(INDEX(DATA!$AF$133:$AF$368,MATCH(1,(DATA!$D$133:$D$368=B522)*(DATA!$E$133:$E$368=D522),0)),"n/a")</f>
        <v>3.6362832307879298</v>
      </c>
      <c r="J522" s="77">
        <f t="array" ref="J522">IFERROR(INDEX(DATA!$AG$133:$AG$368,MATCH(1,(DATA!$D$133:$D$368=B522)*(DATA!$E$133:$E$368=D522),0)),"n/a")</f>
        <v>1.13662040984902E-2</v>
      </c>
      <c r="K522" s="87">
        <f t="array" ref="K522">IFERROR(INDEX(DATA!$AP$133:$AP$368,MATCH(1,(DATA!$D$133:$D$368=B522)*(DATA!$E$133:$E$368=D522),0)),"n/a")</f>
        <v>3.5953792856382099</v>
      </c>
      <c r="L522" s="77">
        <f t="array" ref="L522">IFERROR(INDEX(DATA!$AQ$133:$AQ$368,MATCH(1,(DATA!$D$133:$D$368=B522)*(DATA!$E$133:$E$368=D522),0)),"n/a")</f>
        <v>-8.4730119303025493E-3</v>
      </c>
      <c r="R522" s="66"/>
      <c r="S522" s="66"/>
      <c r="T522" s="66"/>
      <c r="U522" s="66"/>
      <c r="V522" s="66"/>
      <c r="W522" s="66"/>
      <c r="X522" s="66"/>
      <c r="Y522" s="66"/>
    </row>
    <row r="523" spans="1:25" x14ac:dyDescent="0.2">
      <c r="A523" s="75" t="s">
        <v>19</v>
      </c>
      <c r="B523" s="66" t="s">
        <v>12</v>
      </c>
      <c r="C523" s="66" t="s">
        <v>10</v>
      </c>
      <c r="D523" s="66" t="s">
        <v>277</v>
      </c>
      <c r="E523" s="87">
        <f t="array" ref="E523">IFERROR(INDEX(DATA!$L$133:$L$368,MATCH(1,(DATA!$D$133:$D$368=B523)*(DATA!$E$133:$E$368=D523),0)),"n/a")</f>
        <v>3.15261829146174</v>
      </c>
      <c r="F523" s="77">
        <f t="array" ref="F523">IFERROR(INDEX(DATA!$M$133:$M$368,MATCH(1,(DATA!$D$133:$D$368=B523)*(DATA!$E$133:$E$368=D523),0)),"n/a")</f>
        <v>-4.3141001666687197E-2</v>
      </c>
      <c r="G523" s="87">
        <f t="array" ref="G523">IFERROR(INDEX(DATA!$V$133:$V$368,MATCH(1,(DATA!$D$133:$D$368=B523)*(DATA!$E$133:$E$368=D523),0)),"n/a")</f>
        <v>3.1677402991551298</v>
      </c>
      <c r="H523" s="77">
        <f t="array" ref="H523">IFERROR(INDEX(DATA!$W$133:$W$368,MATCH(1,(DATA!$D$133:$D$368=B523)*(DATA!$E$133:$E$368=D523),0)),"n/a")</f>
        <v>-7.63341129099597E-2</v>
      </c>
      <c r="I523" s="87">
        <f t="array" ref="I523">IFERROR(INDEX(DATA!$AF$133:$AF$368,MATCH(1,(DATA!$D$133:$D$368=B523)*(DATA!$E$133:$E$368=D523),0)),"n/a")</f>
        <v>3.29291597384278</v>
      </c>
      <c r="J523" s="77">
        <f t="array" ref="J523">IFERROR(INDEX(DATA!$AG$133:$AG$368,MATCH(1,(DATA!$D$133:$D$368=B523)*(DATA!$E$133:$E$368=D523),0)),"n/a")</f>
        <v>-3.9668289739256998E-2</v>
      </c>
      <c r="K523" s="87">
        <f t="array" ref="K523">IFERROR(INDEX(DATA!$AP$133:$AP$368,MATCH(1,(DATA!$D$133:$D$368=B523)*(DATA!$E$133:$E$368=D523),0)),"n/a")</f>
        <v>3.3818251659375602</v>
      </c>
      <c r="L523" s="77">
        <f t="array" ref="L523">IFERROR(INDEX(DATA!$AQ$133:$AQ$368,MATCH(1,(DATA!$D$133:$D$368=B523)*(DATA!$E$133:$E$368=D523),0)),"n/a")</f>
        <v>-3.0117668697851901E-2</v>
      </c>
      <c r="R523" s="66"/>
      <c r="S523" s="66"/>
      <c r="T523" s="66"/>
      <c r="U523" s="66"/>
      <c r="V523" s="66"/>
      <c r="W523" s="66"/>
      <c r="X523" s="66"/>
      <c r="Y523" s="66"/>
    </row>
    <row r="524" spans="1:25" x14ac:dyDescent="0.2">
      <c r="A524" s="75" t="s">
        <v>19</v>
      </c>
      <c r="B524" s="66" t="s">
        <v>12</v>
      </c>
      <c r="C524" s="66" t="s">
        <v>10</v>
      </c>
      <c r="D524" s="66" t="s">
        <v>278</v>
      </c>
      <c r="E524" s="87">
        <f t="array" ref="E524">IFERROR(INDEX(DATA!$L$133:$L$368,MATCH(1,(DATA!$D$133:$D$368=B524)*(DATA!$E$133:$E$368=D524),0)),"n/a")</f>
        <v>3.45112241692095</v>
      </c>
      <c r="F524" s="77">
        <f t="array" ref="F524">IFERROR(INDEX(DATA!$M$133:$M$368,MATCH(1,(DATA!$D$133:$D$368=B524)*(DATA!$E$133:$E$368=D524),0)),"n/a")</f>
        <v>-1.9683335979559099E-4</v>
      </c>
      <c r="G524" s="87">
        <f t="array" ref="G524">IFERROR(INDEX(DATA!$V$133:$V$368,MATCH(1,(DATA!$D$133:$D$368=B524)*(DATA!$E$133:$E$368=D524),0)),"n/a")</f>
        <v>3.4358296637471999</v>
      </c>
      <c r="H524" s="77">
        <f t="array" ref="H524">IFERROR(INDEX(DATA!$W$133:$W$368,MATCH(1,(DATA!$D$133:$D$368=B524)*(DATA!$E$133:$E$368=D524),0)),"n/a")</f>
        <v>4.80462753519929E-3</v>
      </c>
      <c r="I524" s="87">
        <f t="array" ref="I524">IFERROR(INDEX(DATA!$AF$133:$AF$368,MATCH(1,(DATA!$D$133:$D$368=B524)*(DATA!$E$133:$E$368=D524),0)),"n/a")</f>
        <v>3.4492930903772501</v>
      </c>
      <c r="J524" s="77">
        <f t="array" ref="J524">IFERROR(INDEX(DATA!$AG$133:$AG$368,MATCH(1,(DATA!$D$133:$D$368=B524)*(DATA!$E$133:$E$368=D524),0)),"n/a")</f>
        <v>-3.43502821566736E-3</v>
      </c>
      <c r="K524" s="87">
        <f t="array" ref="K524">IFERROR(INDEX(DATA!$AP$133:$AP$368,MATCH(1,(DATA!$D$133:$D$368=B524)*(DATA!$E$133:$E$368=D524),0)),"n/a")</f>
        <v>3.4725982708421301</v>
      </c>
      <c r="L524" s="77">
        <f t="array" ref="L524">IFERROR(INDEX(DATA!$AQ$133:$AQ$368,MATCH(1,(DATA!$D$133:$D$368=B524)*(DATA!$E$133:$E$368=D524),0)),"n/a")</f>
        <v>1.97783043245981E-3</v>
      </c>
      <c r="R524" s="66"/>
      <c r="S524" s="66"/>
      <c r="T524" s="66"/>
      <c r="U524" s="66"/>
      <c r="V524" s="66"/>
      <c r="W524" s="66"/>
      <c r="X524" s="66"/>
      <c r="Y524" s="66"/>
    </row>
    <row r="525" spans="1:25" x14ac:dyDescent="0.2">
      <c r="A525" s="75" t="s">
        <v>19</v>
      </c>
      <c r="B525" s="66" t="s">
        <v>12</v>
      </c>
      <c r="C525" s="66" t="s">
        <v>10</v>
      </c>
      <c r="D525" s="66" t="s">
        <v>279</v>
      </c>
      <c r="E525" s="87">
        <f t="array" ref="E525">IFERROR(INDEX(DATA!$L$133:$L$368,MATCH(1,(DATA!$D$133:$D$368=B525)*(DATA!$E$133:$E$368=D525),0)),"n/a")</f>
        <v>3.4366220647930499</v>
      </c>
      <c r="F525" s="77">
        <f t="array" ref="F525">IFERROR(INDEX(DATA!$M$133:$M$368,MATCH(1,(DATA!$D$133:$D$368=B525)*(DATA!$E$133:$E$368=D525),0)),"n/a")</f>
        <v>4.5583689922375999E-2</v>
      </c>
      <c r="G525" s="87">
        <f t="array" ref="G525">IFERROR(INDEX(DATA!$V$133:$V$368,MATCH(1,(DATA!$D$133:$D$368=B525)*(DATA!$E$133:$E$368=D525),0)),"n/a")</f>
        <v>3.4796134765332898</v>
      </c>
      <c r="H525" s="77">
        <f t="array" ref="H525">IFERROR(INDEX(DATA!$W$133:$W$368,MATCH(1,(DATA!$D$133:$D$368=B525)*(DATA!$E$133:$E$368=D525),0)),"n/a")</f>
        <v>-1.20259781104255E-2</v>
      </c>
      <c r="I525" s="87">
        <f t="array" ref="I525">IFERROR(INDEX(DATA!$AF$133:$AF$368,MATCH(1,(DATA!$D$133:$D$368=B525)*(DATA!$E$133:$E$368=D525),0)),"n/a")</f>
        <v>3.5063258652291598</v>
      </c>
      <c r="J525" s="77">
        <f t="array" ref="J525">IFERROR(INDEX(DATA!$AG$133:$AG$368,MATCH(1,(DATA!$D$133:$D$368=B525)*(DATA!$E$133:$E$368=D525),0)),"n/a")</f>
        <v>-1.37556064569951E-2</v>
      </c>
      <c r="K525" s="87">
        <f t="array" ref="K525">IFERROR(INDEX(DATA!$AP$133:$AP$368,MATCH(1,(DATA!$D$133:$D$368=B525)*(DATA!$E$133:$E$368=D525),0)),"n/a")</f>
        <v>3.52060257036345</v>
      </c>
      <c r="L525" s="77">
        <f t="array" ref="L525">IFERROR(INDEX(DATA!$AQ$133:$AQ$368,MATCH(1,(DATA!$D$133:$D$368=B525)*(DATA!$E$133:$E$368=D525),0)),"n/a")</f>
        <v>-6.9430615458919804E-3</v>
      </c>
      <c r="R525" s="66"/>
      <c r="S525" s="66"/>
      <c r="T525" s="66"/>
      <c r="U525" s="66"/>
      <c r="V525" s="66"/>
      <c r="W525" s="66"/>
      <c r="X525" s="66"/>
      <c r="Y525" s="66"/>
    </row>
    <row r="526" spans="1:25" x14ac:dyDescent="0.2">
      <c r="A526" s="75" t="s">
        <v>19</v>
      </c>
      <c r="B526" s="66" t="s">
        <v>12</v>
      </c>
      <c r="C526" s="66" t="s">
        <v>10</v>
      </c>
      <c r="D526" s="66" t="s">
        <v>280</v>
      </c>
      <c r="E526" s="87">
        <f t="array" ref="E526">IFERROR(INDEX(DATA!$L$133:$L$368,MATCH(1,(DATA!$D$133:$D$368=B526)*(DATA!$E$133:$E$368=D526),0)),"n/a")</f>
        <v>4.1477559419171897</v>
      </c>
      <c r="F526" s="77">
        <f t="array" ref="F526">IFERROR(INDEX(DATA!$M$133:$M$368,MATCH(1,(DATA!$D$133:$D$368=B526)*(DATA!$E$133:$E$368=D526),0)),"n/a")</f>
        <v>-4.5071002702442797E-2</v>
      </c>
      <c r="G526" s="87">
        <f t="array" ref="G526">IFERROR(INDEX(DATA!$V$133:$V$368,MATCH(1,(DATA!$D$133:$D$368=B526)*(DATA!$E$133:$E$368=D526),0)),"n/a")</f>
        <v>3.80417261946701</v>
      </c>
      <c r="H526" s="77">
        <f t="array" ref="H526">IFERROR(INDEX(DATA!$W$133:$W$368,MATCH(1,(DATA!$D$133:$D$368=B526)*(DATA!$E$133:$E$368=D526),0)),"n/a")</f>
        <v>-3.4249861183573899E-2</v>
      </c>
      <c r="I526" s="87">
        <f t="array" ref="I526">IFERROR(INDEX(DATA!$AF$133:$AF$368,MATCH(1,(DATA!$D$133:$D$368=B526)*(DATA!$E$133:$E$368=D526),0)),"n/a")</f>
        <v>3.83903555034472</v>
      </c>
      <c r="J526" s="77">
        <f t="array" ref="J526">IFERROR(INDEX(DATA!$AG$133:$AG$368,MATCH(1,(DATA!$D$133:$D$368=B526)*(DATA!$E$133:$E$368=D526),0)),"n/a")</f>
        <v>4.0492740554281398E-2</v>
      </c>
      <c r="K526" s="87">
        <f t="array" ref="K526">IFERROR(INDEX(DATA!$AP$133:$AP$368,MATCH(1,(DATA!$D$133:$D$368=B526)*(DATA!$E$133:$E$368=D526),0)),"n/a")</f>
        <v>3.94878128057695</v>
      </c>
      <c r="L526" s="77">
        <f t="array" ref="L526">IFERROR(INDEX(DATA!$AQ$133:$AQ$368,MATCH(1,(DATA!$D$133:$D$368=B526)*(DATA!$E$133:$E$368=D526),0)),"n/a")</f>
        <v>4.87164250022648E-2</v>
      </c>
      <c r="R526" s="66"/>
      <c r="S526" s="66"/>
      <c r="T526" s="66"/>
      <c r="U526" s="66"/>
      <c r="V526" s="66"/>
      <c r="W526" s="66"/>
      <c r="X526" s="66"/>
      <c r="Y526" s="66"/>
    </row>
    <row r="527" spans="1:25" x14ac:dyDescent="0.2">
      <c r="A527" s="75" t="s">
        <v>19</v>
      </c>
      <c r="B527" s="66" t="s">
        <v>12</v>
      </c>
      <c r="C527" s="66" t="s">
        <v>10</v>
      </c>
      <c r="D527" s="66" t="s">
        <v>281</v>
      </c>
      <c r="E527" s="87">
        <f t="array" ref="E527">IFERROR(INDEX(DATA!$L$133:$L$368,MATCH(1,(DATA!$D$133:$D$368=B527)*(DATA!$E$133:$E$368=D527),0)),"n/a")</f>
        <v>3.7367825570503301</v>
      </c>
      <c r="F527" s="77">
        <f t="array" ref="F527">IFERROR(INDEX(DATA!$M$133:$M$368,MATCH(1,(DATA!$D$133:$D$368=B527)*(DATA!$E$133:$E$368=D527),0)),"n/a")</f>
        <v>-3.4547677513456602E-2</v>
      </c>
      <c r="G527" s="87">
        <f t="array" ref="G527">IFERROR(INDEX(DATA!$V$133:$V$368,MATCH(1,(DATA!$D$133:$D$368=B527)*(DATA!$E$133:$E$368=D527),0)),"n/a")</f>
        <v>3.6882124551839901</v>
      </c>
      <c r="H527" s="77">
        <f t="array" ref="H527">IFERROR(INDEX(DATA!$W$133:$W$368,MATCH(1,(DATA!$D$133:$D$368=B527)*(DATA!$E$133:$E$368=D527),0)),"n/a")</f>
        <v>-2.11089777890772E-2</v>
      </c>
      <c r="I527" s="87">
        <f t="array" ref="I527">IFERROR(INDEX(DATA!$AF$133:$AF$368,MATCH(1,(DATA!$D$133:$D$368=B527)*(DATA!$E$133:$E$368=D527),0)),"n/a")</f>
        <v>3.6747475585577298</v>
      </c>
      <c r="J527" s="77">
        <f t="array" ref="J527">IFERROR(INDEX(DATA!$AG$133:$AG$368,MATCH(1,(DATA!$D$133:$D$368=B527)*(DATA!$E$133:$E$368=D527),0)),"n/a")</f>
        <v>-3.9488976815151497E-3</v>
      </c>
      <c r="K527" s="87">
        <f t="array" ref="K527">IFERROR(INDEX(DATA!$AP$133:$AP$368,MATCH(1,(DATA!$D$133:$D$368=B527)*(DATA!$E$133:$E$368=D527),0)),"n/a")</f>
        <v>3.7013008757867998</v>
      </c>
      <c r="L527" s="77">
        <f t="array" ref="L527">IFERROR(INDEX(DATA!$AQ$133:$AQ$368,MATCH(1,(DATA!$D$133:$D$368=B527)*(DATA!$E$133:$E$368=D527),0)),"n/a")</f>
        <v>1.0180071951076199E-2</v>
      </c>
      <c r="R527" s="66"/>
      <c r="S527" s="66"/>
      <c r="T527" s="66"/>
      <c r="U527" s="66"/>
      <c r="V527" s="66"/>
      <c r="W527" s="66"/>
      <c r="X527" s="66"/>
      <c r="Y527" s="66"/>
    </row>
    <row r="528" spans="1:25" x14ac:dyDescent="0.2">
      <c r="A528" s="75" t="s">
        <v>19</v>
      </c>
      <c r="B528" s="66" t="s">
        <v>12</v>
      </c>
      <c r="C528" s="66" t="s">
        <v>10</v>
      </c>
      <c r="D528" s="66" t="s">
        <v>282</v>
      </c>
      <c r="E528" s="87">
        <f t="array" ref="E528">IFERROR(INDEX(DATA!$L$133:$L$368,MATCH(1,(DATA!$D$133:$D$368=B528)*(DATA!$E$133:$E$368=D528),0)),"n/a")</f>
        <v>3.8469274900012702</v>
      </c>
      <c r="F528" s="77">
        <f t="array" ref="F528">IFERROR(INDEX(DATA!$M$133:$M$368,MATCH(1,(DATA!$D$133:$D$368=B528)*(DATA!$E$133:$E$368=D528),0)),"n/a")</f>
        <v>2.0178224327346998E-2</v>
      </c>
      <c r="G528" s="87">
        <f t="array" ref="G528">IFERROR(INDEX(DATA!$V$133:$V$368,MATCH(1,(DATA!$D$133:$D$368=B528)*(DATA!$E$133:$E$368=D528),0)),"n/a")</f>
        <v>3.9246174010100598</v>
      </c>
      <c r="H528" s="77">
        <f t="array" ref="H528">IFERROR(INDEX(DATA!$W$133:$W$368,MATCH(1,(DATA!$D$133:$D$368=B528)*(DATA!$E$133:$E$368=D528),0)),"n/a")</f>
        <v>3.9260236616073703E-2</v>
      </c>
      <c r="I528" s="87">
        <f t="array" ref="I528">IFERROR(INDEX(DATA!$AF$133:$AF$368,MATCH(1,(DATA!$D$133:$D$368=B528)*(DATA!$E$133:$E$368=D528),0)),"n/a")</f>
        <v>3.8859866684849198</v>
      </c>
      <c r="J528" s="77">
        <f t="array" ref="J528">IFERROR(INDEX(DATA!$AG$133:$AG$368,MATCH(1,(DATA!$D$133:$D$368=B528)*(DATA!$E$133:$E$368=D528),0)),"n/a")</f>
        <v>3.4684449659120202E-2</v>
      </c>
      <c r="K528" s="87">
        <f t="array" ref="K528">IFERROR(INDEX(DATA!$AP$133:$AP$368,MATCH(1,(DATA!$D$133:$D$368=B528)*(DATA!$E$133:$E$368=D528),0)),"n/a")</f>
        <v>3.7842454176695801</v>
      </c>
      <c r="L528" s="77">
        <f t="array" ref="L528">IFERROR(INDEX(DATA!$AQ$133:$AQ$368,MATCH(1,(DATA!$D$133:$D$368=B528)*(DATA!$E$133:$E$368=D528),0)),"n/a")</f>
        <v>1.9625934171830301E-2</v>
      </c>
      <c r="R528" s="66"/>
      <c r="S528" s="66"/>
      <c r="T528" s="66"/>
      <c r="U528" s="66"/>
      <c r="V528" s="66"/>
      <c r="W528" s="66"/>
      <c r="X528" s="66"/>
      <c r="Y528" s="66"/>
    </row>
    <row r="529" spans="1:25" x14ac:dyDescent="0.2">
      <c r="A529" s="75" t="s">
        <v>19</v>
      </c>
      <c r="B529" s="66" t="s">
        <v>12</v>
      </c>
      <c r="C529" s="66" t="s">
        <v>10</v>
      </c>
      <c r="D529" s="66" t="s">
        <v>283</v>
      </c>
      <c r="E529" s="87">
        <f t="array" ref="E529">IFERROR(INDEX(DATA!$L$133:$L$368,MATCH(1,(DATA!$D$133:$D$368=B529)*(DATA!$E$133:$E$368=D529),0)),"n/a")</f>
        <v>3.8225022462085998</v>
      </c>
      <c r="F529" s="77">
        <f t="array" ref="F529">IFERROR(INDEX(DATA!$M$133:$M$368,MATCH(1,(DATA!$D$133:$D$368=B529)*(DATA!$E$133:$E$368=D529),0)),"n/a")</f>
        <v>2.5165893165723902E-2</v>
      </c>
      <c r="G529" s="87">
        <f t="array" ref="G529">IFERROR(INDEX(DATA!$V$133:$V$368,MATCH(1,(DATA!$D$133:$D$368=B529)*(DATA!$E$133:$E$368=D529),0)),"n/a")</f>
        <v>3.7929349386820701</v>
      </c>
      <c r="H529" s="77">
        <f t="array" ref="H529">IFERROR(INDEX(DATA!$W$133:$W$368,MATCH(1,(DATA!$D$133:$D$368=B529)*(DATA!$E$133:$E$368=D529),0)),"n/a")</f>
        <v>1.1770319049827199E-2</v>
      </c>
      <c r="I529" s="87">
        <f t="array" ref="I529">IFERROR(INDEX(DATA!$AF$133:$AF$368,MATCH(1,(DATA!$D$133:$D$368=B529)*(DATA!$E$133:$E$368=D529),0)),"n/a")</f>
        <v>3.7535165306186902</v>
      </c>
      <c r="J529" s="77">
        <f t="array" ref="J529">IFERROR(INDEX(DATA!$AG$133:$AG$368,MATCH(1,(DATA!$D$133:$D$368=B529)*(DATA!$E$133:$E$368=D529),0)),"n/a")</f>
        <v>-7.2321287601230903E-3</v>
      </c>
      <c r="K529" s="87">
        <f t="array" ref="K529">IFERROR(INDEX(DATA!$AP$133:$AP$368,MATCH(1,(DATA!$D$133:$D$368=B529)*(DATA!$E$133:$E$368=D529),0)),"n/a")</f>
        <v>3.69771845838727</v>
      </c>
      <c r="L529" s="77">
        <f t="array" ref="L529">IFERROR(INDEX(DATA!$AQ$133:$AQ$368,MATCH(1,(DATA!$D$133:$D$368=B529)*(DATA!$E$133:$E$368=D529),0)),"n/a")</f>
        <v>-1.8419773589138599E-2</v>
      </c>
      <c r="R529" s="66"/>
      <c r="S529" s="66"/>
      <c r="T529" s="66"/>
      <c r="U529" s="66"/>
      <c r="V529" s="66"/>
      <c r="W529" s="66"/>
      <c r="X529" s="66"/>
      <c r="Y529" s="66"/>
    </row>
    <row r="530" spans="1:25" x14ac:dyDescent="0.2">
      <c r="A530" s="75" t="s">
        <v>19</v>
      </c>
      <c r="B530" s="66" t="s">
        <v>12</v>
      </c>
      <c r="C530" s="66" t="s">
        <v>10</v>
      </c>
      <c r="D530" s="66" t="s">
        <v>284</v>
      </c>
      <c r="E530" s="87">
        <f t="array" ref="E530">IFERROR(INDEX(DATA!$L$133:$L$368,MATCH(1,(DATA!$D$133:$D$368=B530)*(DATA!$E$133:$E$368=D530),0)),"n/a")</f>
        <v>3.5597845788053899</v>
      </c>
      <c r="F530" s="77">
        <f t="array" ref="F530">IFERROR(INDEX(DATA!$M$133:$M$368,MATCH(1,(DATA!$D$133:$D$368=B530)*(DATA!$E$133:$E$368=D530),0)),"n/a")</f>
        <v>-6.1629252196003098E-2</v>
      </c>
      <c r="G530" s="87">
        <f t="array" ref="G530">IFERROR(INDEX(DATA!$V$133:$V$368,MATCH(1,(DATA!$D$133:$D$368=B530)*(DATA!$E$133:$E$368=D530),0)),"n/a")</f>
        <v>3.65008146310754</v>
      </c>
      <c r="H530" s="77">
        <f t="array" ref="H530">IFERROR(INDEX(DATA!$W$133:$W$368,MATCH(1,(DATA!$D$133:$D$368=B530)*(DATA!$E$133:$E$368=D530),0)),"n/a")</f>
        <v>-9.0407106519374992E-3</v>
      </c>
      <c r="I530" s="87">
        <f t="array" ref="I530">IFERROR(INDEX(DATA!$AF$133:$AF$368,MATCH(1,(DATA!$D$133:$D$368=B530)*(DATA!$E$133:$E$368=D530),0)),"n/a")</f>
        <v>3.6302138145555598</v>
      </c>
      <c r="J530" s="77">
        <f t="array" ref="J530">IFERROR(INDEX(DATA!$AG$133:$AG$368,MATCH(1,(DATA!$D$133:$D$368=B530)*(DATA!$E$133:$E$368=D530),0)),"n/a")</f>
        <v>-4.12561744143771E-3</v>
      </c>
      <c r="K530" s="87">
        <f t="array" ref="K530">IFERROR(INDEX(DATA!$AP$133:$AP$368,MATCH(1,(DATA!$D$133:$D$368=B530)*(DATA!$E$133:$E$368=D530),0)),"n/a")</f>
        <v>3.6603348524457</v>
      </c>
      <c r="L530" s="77">
        <f t="array" ref="L530">IFERROR(INDEX(DATA!$AQ$133:$AQ$368,MATCH(1,(DATA!$D$133:$D$368=B530)*(DATA!$E$133:$E$368=D530),0)),"n/a")</f>
        <v>2.4180085976948998E-3</v>
      </c>
      <c r="R530" s="66"/>
      <c r="S530" s="66"/>
      <c r="T530" s="66"/>
      <c r="U530" s="66"/>
      <c r="V530" s="66"/>
      <c r="W530" s="66"/>
      <c r="X530" s="66"/>
      <c r="Y530" s="66"/>
    </row>
    <row r="531" spans="1:25" x14ac:dyDescent="0.2">
      <c r="A531" s="75" t="s">
        <v>19</v>
      </c>
      <c r="B531" s="66" t="s">
        <v>12</v>
      </c>
      <c r="C531" s="66" t="s">
        <v>10</v>
      </c>
      <c r="D531" s="66" t="s">
        <v>285</v>
      </c>
      <c r="E531" s="87">
        <f t="array" ref="E531">IFERROR(INDEX(DATA!$L$133:$L$368,MATCH(1,(DATA!$D$133:$D$368=B531)*(DATA!$E$133:$E$368=D531),0)),"n/a")</f>
        <v>3.2822646090571999</v>
      </c>
      <c r="F531" s="77">
        <f t="array" ref="F531">IFERROR(INDEX(DATA!$M$133:$M$368,MATCH(1,(DATA!$D$133:$D$368=B531)*(DATA!$E$133:$E$368=D531),0)),"n/a")</f>
        <v>-1.29721555624205E-2</v>
      </c>
      <c r="G531" s="87">
        <f t="array" ref="G531">IFERROR(INDEX(DATA!$V$133:$V$368,MATCH(1,(DATA!$D$133:$D$368=B531)*(DATA!$E$133:$E$368=D531),0)),"n/a")</f>
        <v>3.4631886939047498</v>
      </c>
      <c r="H531" s="77">
        <f t="array" ref="H531">IFERROR(INDEX(DATA!$W$133:$W$368,MATCH(1,(DATA!$D$133:$D$368=B531)*(DATA!$E$133:$E$368=D531),0)),"n/a")</f>
        <v>3.40199719865193E-2</v>
      </c>
      <c r="I531" s="87">
        <f t="array" ref="I531">IFERROR(INDEX(DATA!$AF$133:$AF$368,MATCH(1,(DATA!$D$133:$D$368=B531)*(DATA!$E$133:$E$368=D531),0)),"n/a")</f>
        <v>3.3813479465538698</v>
      </c>
      <c r="J531" s="77">
        <f t="array" ref="J531">IFERROR(INDEX(DATA!$AG$133:$AG$368,MATCH(1,(DATA!$D$133:$D$368=B531)*(DATA!$E$133:$E$368=D531),0)),"n/a")</f>
        <v>6.9158156472889898E-4</v>
      </c>
      <c r="K531" s="87">
        <f t="array" ref="K531">IFERROR(INDEX(DATA!$AP$133:$AP$368,MATCH(1,(DATA!$D$133:$D$368=B531)*(DATA!$E$133:$E$368=D531),0)),"n/a")</f>
        <v>3.4373956448575602</v>
      </c>
      <c r="L531" s="77">
        <f t="array" ref="L531">IFERROR(INDEX(DATA!$AQ$133:$AQ$368,MATCH(1,(DATA!$D$133:$D$368=B531)*(DATA!$E$133:$E$368=D531),0)),"n/a")</f>
        <v>-5.1173883387664104E-3</v>
      </c>
      <c r="R531" s="66"/>
      <c r="S531" s="66"/>
      <c r="T531" s="66"/>
      <c r="U531" s="66"/>
      <c r="V531" s="66"/>
      <c r="W531" s="66"/>
      <c r="X531" s="66"/>
      <c r="Y531" s="66"/>
    </row>
    <row r="532" spans="1:25" x14ac:dyDescent="0.2">
      <c r="A532" s="75" t="s">
        <v>19</v>
      </c>
      <c r="B532" s="66" t="s">
        <v>12</v>
      </c>
      <c r="C532" s="66" t="s">
        <v>10</v>
      </c>
      <c r="D532" s="66" t="s">
        <v>286</v>
      </c>
      <c r="E532" s="87">
        <f t="array" ref="E532">IFERROR(INDEX(DATA!$L$133:$L$368,MATCH(1,(DATA!$D$133:$D$368=B532)*(DATA!$E$133:$E$368=D532),0)),"n/a")</f>
        <v>3.3980394157662399</v>
      </c>
      <c r="F532" s="77">
        <f t="array" ref="F532">IFERROR(INDEX(DATA!$M$133:$M$368,MATCH(1,(DATA!$D$133:$D$368=B532)*(DATA!$E$133:$E$368=D532),0)),"n/a")</f>
        <v>-2.40324576647204E-2</v>
      </c>
      <c r="G532" s="87">
        <f t="array" ref="G532">IFERROR(INDEX(DATA!$V$133:$V$368,MATCH(1,(DATA!$D$133:$D$368=B532)*(DATA!$E$133:$E$368=D532),0)),"n/a")</f>
        <v>3.4475819406295298</v>
      </c>
      <c r="H532" s="77">
        <f t="array" ref="H532">IFERROR(INDEX(DATA!$W$133:$W$368,MATCH(1,(DATA!$D$133:$D$368=B532)*(DATA!$E$133:$E$368=D532),0)),"n/a")</f>
        <v>-2.5644483763178599E-2</v>
      </c>
      <c r="I532" s="87">
        <f t="array" ref="I532">IFERROR(INDEX(DATA!$AF$133:$AF$368,MATCH(1,(DATA!$D$133:$D$368=B532)*(DATA!$E$133:$E$368=D532),0)),"n/a")</f>
        <v>3.47049217760943</v>
      </c>
      <c r="J532" s="77">
        <f t="array" ref="J532">IFERROR(INDEX(DATA!$AG$133:$AG$368,MATCH(1,(DATA!$D$133:$D$368=B532)*(DATA!$E$133:$E$368=D532),0)),"n/a")</f>
        <v>-3.3875385944240499E-2</v>
      </c>
      <c r="K532" s="87">
        <f t="array" ref="K532">IFERROR(INDEX(DATA!$AP$133:$AP$368,MATCH(1,(DATA!$D$133:$D$368=B532)*(DATA!$E$133:$E$368=D532),0)),"n/a")</f>
        <v>3.5261639937307998</v>
      </c>
      <c r="L532" s="77">
        <f t="array" ref="L532">IFERROR(INDEX(DATA!$AQ$133:$AQ$368,MATCH(1,(DATA!$D$133:$D$368=B532)*(DATA!$E$133:$E$368=D532),0)),"n/a")</f>
        <v>-1.98856233619524E-2</v>
      </c>
      <c r="R532" s="66"/>
      <c r="S532" s="66"/>
      <c r="T532" s="66"/>
      <c r="U532" s="66"/>
      <c r="V532" s="66"/>
      <c r="W532" s="66"/>
      <c r="X532" s="66"/>
      <c r="Y532" s="66"/>
    </row>
    <row r="533" spans="1:25" x14ac:dyDescent="0.2">
      <c r="A533" s="75" t="s">
        <v>19</v>
      </c>
      <c r="B533" s="66" t="s">
        <v>12</v>
      </c>
      <c r="C533" s="66" t="s">
        <v>10</v>
      </c>
      <c r="D533" s="66" t="s">
        <v>287</v>
      </c>
      <c r="E533" s="87">
        <f t="array" ref="E533">IFERROR(INDEX(DATA!$L$133:$L$368,MATCH(1,(DATA!$D$133:$D$368=B533)*(DATA!$E$133:$E$368=D533),0)),"n/a")</f>
        <v>3.4284079773605498</v>
      </c>
      <c r="F533" s="77">
        <f t="array" ref="F533">IFERROR(INDEX(DATA!$M$133:$M$368,MATCH(1,(DATA!$D$133:$D$368=B533)*(DATA!$E$133:$E$368=D533),0)),"n/a")</f>
        <v>1.1307273425576201E-2</v>
      </c>
      <c r="G533" s="87">
        <f t="array" ref="G533">IFERROR(INDEX(DATA!$V$133:$V$368,MATCH(1,(DATA!$D$133:$D$368=B533)*(DATA!$E$133:$E$368=D533),0)),"n/a")</f>
        <v>3.4041589997807198</v>
      </c>
      <c r="H533" s="77">
        <f t="array" ref="H533">IFERROR(INDEX(DATA!$W$133:$W$368,MATCH(1,(DATA!$D$133:$D$368=B533)*(DATA!$E$133:$E$368=D533),0)),"n/a")</f>
        <v>-4.3039303151986702E-2</v>
      </c>
      <c r="I533" s="87">
        <f t="array" ref="I533">IFERROR(INDEX(DATA!$AF$133:$AF$368,MATCH(1,(DATA!$D$133:$D$368=B533)*(DATA!$E$133:$E$368=D533),0)),"n/a")</f>
        <v>3.4049175544199701</v>
      </c>
      <c r="J533" s="77">
        <f t="array" ref="J533">IFERROR(INDEX(DATA!$AG$133:$AG$368,MATCH(1,(DATA!$D$133:$D$368=B533)*(DATA!$E$133:$E$368=D533),0)),"n/a")</f>
        <v>-3.3391239222973698E-2</v>
      </c>
      <c r="K533" s="87">
        <f t="array" ref="K533">IFERROR(INDEX(DATA!$AP$133:$AP$368,MATCH(1,(DATA!$D$133:$D$368=B533)*(DATA!$E$133:$E$368=D533),0)),"n/a")</f>
        <v>3.4621527454533298</v>
      </c>
      <c r="L533" s="77">
        <f t="array" ref="L533">IFERROR(INDEX(DATA!$AQ$133:$AQ$368,MATCH(1,(DATA!$D$133:$D$368=B533)*(DATA!$E$133:$E$368=D533),0)),"n/a")</f>
        <v>-3.3708616565487501E-2</v>
      </c>
      <c r="R533" s="66"/>
      <c r="S533" s="66"/>
      <c r="T533" s="66"/>
      <c r="U533" s="66"/>
      <c r="V533" s="66"/>
      <c r="W533" s="66"/>
      <c r="X533" s="66"/>
      <c r="Y533" s="66"/>
    </row>
    <row r="534" spans="1:25" x14ac:dyDescent="0.2">
      <c r="A534" s="75" t="s">
        <v>19</v>
      </c>
      <c r="B534" s="66" t="s">
        <v>12</v>
      </c>
      <c r="C534" s="66" t="s">
        <v>10</v>
      </c>
      <c r="D534" s="66" t="s">
        <v>288</v>
      </c>
      <c r="E534" s="87">
        <f t="array" ref="E534">IFERROR(INDEX(DATA!$L$133:$L$368,MATCH(1,(DATA!$D$133:$D$368=B534)*(DATA!$E$133:$E$368=D534),0)),"n/a")</f>
        <v>3.8189788626437902</v>
      </c>
      <c r="F534" s="77">
        <f t="array" ref="F534">IFERROR(INDEX(DATA!$M$133:$M$368,MATCH(1,(DATA!$D$133:$D$368=B534)*(DATA!$E$133:$E$368=D534),0)),"n/a")</f>
        <v>5.7951837894757101E-2</v>
      </c>
      <c r="G534" s="87">
        <f t="array" ref="G534">IFERROR(INDEX(DATA!$V$133:$V$368,MATCH(1,(DATA!$D$133:$D$368=B534)*(DATA!$E$133:$E$368=D534),0)),"n/a")</f>
        <v>3.8782822763104399</v>
      </c>
      <c r="H534" s="77">
        <f t="array" ref="H534">IFERROR(INDEX(DATA!$W$133:$W$368,MATCH(1,(DATA!$D$133:$D$368=B534)*(DATA!$E$133:$E$368=D534),0)),"n/a")</f>
        <v>7.5128050740851507E-2</v>
      </c>
      <c r="I534" s="87">
        <f t="array" ref="I534">IFERROR(INDEX(DATA!$AF$133:$AF$368,MATCH(1,(DATA!$D$133:$D$368=B534)*(DATA!$E$133:$E$368=D534),0)),"n/a")</f>
        <v>3.8171976321577801</v>
      </c>
      <c r="J534" s="77">
        <f t="array" ref="J534">IFERROR(INDEX(DATA!$AG$133:$AG$368,MATCH(1,(DATA!$D$133:$D$368=B534)*(DATA!$E$133:$E$368=D534),0)),"n/a")</f>
        <v>6.1697772244897101E-2</v>
      </c>
      <c r="K534" s="87">
        <f t="array" ref="K534">IFERROR(INDEX(DATA!$AP$133:$AP$368,MATCH(1,(DATA!$D$133:$D$368=B534)*(DATA!$E$133:$E$368=D534),0)),"n/a")</f>
        <v>3.6733509865835101</v>
      </c>
      <c r="L534" s="77">
        <f t="array" ref="L534">IFERROR(INDEX(DATA!$AQ$133:$AQ$368,MATCH(1,(DATA!$D$133:$D$368=B534)*(DATA!$E$133:$E$368=D534),0)),"n/a")</f>
        <v>3.2553078153252903E-2</v>
      </c>
      <c r="R534" s="66"/>
      <c r="S534" s="66"/>
      <c r="T534" s="66"/>
      <c r="U534" s="66"/>
      <c r="V534" s="66"/>
      <c r="W534" s="66"/>
      <c r="X534" s="66"/>
      <c r="Y534" s="66"/>
    </row>
    <row r="535" spans="1:25" x14ac:dyDescent="0.2">
      <c r="A535" s="75" t="s">
        <v>19</v>
      </c>
      <c r="B535" s="66" t="s">
        <v>12</v>
      </c>
      <c r="C535" s="66" t="s">
        <v>10</v>
      </c>
      <c r="D535" s="66" t="s">
        <v>289</v>
      </c>
      <c r="E535" s="87">
        <f t="array" ref="E535">IFERROR(INDEX(DATA!$L$133:$L$368,MATCH(1,(DATA!$D$133:$D$368=B535)*(DATA!$E$133:$E$368=D535),0)),"n/a")</f>
        <v>3.6675129501448001</v>
      </c>
      <c r="F535" s="77">
        <f t="array" ref="F535">IFERROR(INDEX(DATA!$M$133:$M$368,MATCH(1,(DATA!$D$133:$D$368=B535)*(DATA!$E$133:$E$368=D535),0)),"n/a")</f>
        <v>-9.4166410089124106E-3</v>
      </c>
      <c r="G535" s="87">
        <f t="array" ref="G535">IFERROR(INDEX(DATA!$V$133:$V$368,MATCH(1,(DATA!$D$133:$D$368=B535)*(DATA!$E$133:$E$368=D535),0)),"n/a")</f>
        <v>3.6958954135714799</v>
      </c>
      <c r="H535" s="77">
        <f t="array" ref="H535">IFERROR(INDEX(DATA!$W$133:$W$368,MATCH(1,(DATA!$D$133:$D$368=B535)*(DATA!$E$133:$E$368=D535),0)),"n/a")</f>
        <v>3.0952227376330101E-3</v>
      </c>
      <c r="I535" s="87">
        <f t="array" ref="I535">IFERROR(INDEX(DATA!$AF$133:$AF$368,MATCH(1,(DATA!$D$133:$D$368=B535)*(DATA!$E$133:$E$368=D535),0)),"n/a")</f>
        <v>3.6780824764015998</v>
      </c>
      <c r="J535" s="77">
        <f t="array" ref="J535">IFERROR(INDEX(DATA!$AG$133:$AG$368,MATCH(1,(DATA!$D$133:$D$368=B535)*(DATA!$E$133:$E$368=D535),0)),"n/a")</f>
        <v>-1.0285938859961601E-3</v>
      </c>
      <c r="K535" s="87">
        <f t="array" ref="K535">IFERROR(INDEX(DATA!$AP$133:$AP$368,MATCH(1,(DATA!$D$133:$D$368=B535)*(DATA!$E$133:$E$368=D535),0)),"n/a")</f>
        <v>3.686433455785</v>
      </c>
      <c r="L535" s="77">
        <f t="array" ref="L535">IFERROR(INDEX(DATA!$AQ$133:$AQ$368,MATCH(1,(DATA!$D$133:$D$368=B535)*(DATA!$E$133:$E$368=D535),0)),"n/a")</f>
        <v>1.73366304589275E-3</v>
      </c>
      <c r="R535" s="66"/>
      <c r="S535" s="66"/>
      <c r="T535" s="66"/>
      <c r="U535" s="66"/>
      <c r="V535" s="66"/>
      <c r="W535" s="66"/>
      <c r="X535" s="66"/>
      <c r="Y535" s="66"/>
    </row>
    <row r="536" spans="1:25" x14ac:dyDescent="0.2">
      <c r="A536" s="75" t="s">
        <v>19</v>
      </c>
      <c r="B536" s="66" t="s">
        <v>12</v>
      </c>
      <c r="C536" s="66" t="s">
        <v>10</v>
      </c>
      <c r="D536" s="66" t="s">
        <v>290</v>
      </c>
      <c r="E536" s="87">
        <f t="array" ref="E536">IFERROR(INDEX(DATA!$L$133:$L$368,MATCH(1,(DATA!$D$133:$D$368=B536)*(DATA!$E$133:$E$368=D536),0)),"n/a")</f>
        <v>3.6699242335684201</v>
      </c>
      <c r="F536" s="77">
        <f t="array" ref="F536">IFERROR(INDEX(DATA!$M$133:$M$368,MATCH(1,(DATA!$D$133:$D$368=B536)*(DATA!$E$133:$E$368=D536),0)),"n/a")</f>
        <v>5.4852490808970896E-3</v>
      </c>
      <c r="G536" s="87">
        <f t="array" ref="G536">IFERROR(INDEX(DATA!$V$133:$V$368,MATCH(1,(DATA!$D$133:$D$368=B536)*(DATA!$E$133:$E$368=D536),0)),"n/a")</f>
        <v>3.6506194195304</v>
      </c>
      <c r="H536" s="77">
        <f t="array" ref="H536">IFERROR(INDEX(DATA!$W$133:$W$368,MATCH(1,(DATA!$D$133:$D$368=B536)*(DATA!$E$133:$E$368=D536),0)),"n/a")</f>
        <v>1.1067881724823E-2</v>
      </c>
      <c r="I536" s="87">
        <f t="array" ref="I536">IFERROR(INDEX(DATA!$AF$133:$AF$368,MATCH(1,(DATA!$D$133:$D$368=B536)*(DATA!$E$133:$E$368=D536),0)),"n/a")</f>
        <v>3.64431329829916</v>
      </c>
      <c r="J536" s="77">
        <f t="array" ref="J536">IFERROR(INDEX(DATA!$AG$133:$AG$368,MATCH(1,(DATA!$D$133:$D$368=B536)*(DATA!$E$133:$E$368=D536),0)),"n/a")</f>
        <v>1.6505301636055899E-2</v>
      </c>
      <c r="K536" s="87">
        <f t="array" ref="K536">IFERROR(INDEX(DATA!$AP$133:$AP$368,MATCH(1,(DATA!$D$133:$D$368=B536)*(DATA!$E$133:$E$368=D536),0)),"n/a")</f>
        <v>3.6074882770872998</v>
      </c>
      <c r="L536" s="77">
        <f t="array" ref="L536">IFERROR(INDEX(DATA!$AQ$133:$AQ$368,MATCH(1,(DATA!$D$133:$D$368=B536)*(DATA!$E$133:$E$368=D536),0)),"n/a")</f>
        <v>1.1154587427768099E-2</v>
      </c>
      <c r="R536" s="66"/>
      <c r="S536" s="66"/>
      <c r="T536" s="66"/>
      <c r="U536" s="66"/>
      <c r="V536" s="66"/>
      <c r="W536" s="66"/>
      <c r="X536" s="66"/>
      <c r="Y536" s="66"/>
    </row>
    <row r="537" spans="1:25" x14ac:dyDescent="0.2">
      <c r="A537" s="75" t="s">
        <v>19</v>
      </c>
      <c r="B537" s="66" t="s">
        <v>12</v>
      </c>
      <c r="C537" s="66" t="s">
        <v>10</v>
      </c>
      <c r="D537" s="66" t="s">
        <v>291</v>
      </c>
      <c r="E537" s="87">
        <f t="array" ref="E537">IFERROR(INDEX(DATA!$L$133:$L$368,MATCH(1,(DATA!$D$133:$D$368=B537)*(DATA!$E$133:$E$368=D537),0)),"n/a")</f>
        <v>3.97897447457165</v>
      </c>
      <c r="F537" s="77">
        <f t="array" ref="F537">IFERROR(INDEX(DATA!$M$133:$M$368,MATCH(1,(DATA!$D$133:$D$368=B537)*(DATA!$E$133:$E$368=D537),0)),"n/a")</f>
        <v>8.3073184918093096E-2</v>
      </c>
      <c r="G537" s="87">
        <f t="array" ref="G537">IFERROR(INDEX(DATA!$V$133:$V$368,MATCH(1,(DATA!$D$133:$D$368=B537)*(DATA!$E$133:$E$368=D537),0)),"n/a")</f>
        <v>3.9763307306836699</v>
      </c>
      <c r="H537" s="77">
        <f t="array" ref="H537">IFERROR(INDEX(DATA!$W$133:$W$368,MATCH(1,(DATA!$D$133:$D$368=B537)*(DATA!$E$133:$E$368=D537),0)),"n/a")</f>
        <v>4.1902708131920201E-2</v>
      </c>
      <c r="I537" s="87">
        <f t="array" ref="I537">IFERROR(INDEX(DATA!$AF$133:$AF$368,MATCH(1,(DATA!$D$133:$D$368=B537)*(DATA!$E$133:$E$368=D537),0)),"n/a")</f>
        <v>3.9135845748251801</v>
      </c>
      <c r="J537" s="77">
        <f t="array" ref="J537">IFERROR(INDEX(DATA!$AG$133:$AG$368,MATCH(1,(DATA!$D$133:$D$368=B537)*(DATA!$E$133:$E$368=D537),0)),"n/a")</f>
        <v>1.77462232331668E-2</v>
      </c>
      <c r="K537" s="87">
        <f t="array" ref="K537">IFERROR(INDEX(DATA!$AP$133:$AP$368,MATCH(1,(DATA!$D$133:$D$368=B537)*(DATA!$E$133:$E$368=D537),0)),"n/a")</f>
        <v>3.8554140137722999</v>
      </c>
      <c r="L537" s="77">
        <f t="array" ref="L537">IFERROR(INDEX(DATA!$AQ$133:$AQ$368,MATCH(1,(DATA!$D$133:$D$368=B537)*(DATA!$E$133:$E$368=D537),0)),"n/a")</f>
        <v>1.2477039497845E-2</v>
      </c>
      <c r="R537" s="66"/>
      <c r="S537" s="66"/>
      <c r="T537" s="66"/>
      <c r="U537" s="66"/>
      <c r="V537" s="66"/>
      <c r="W537" s="66"/>
      <c r="X537" s="66"/>
      <c r="Y537" s="66"/>
    </row>
    <row r="538" spans="1:25" x14ac:dyDescent="0.2">
      <c r="A538" s="75" t="s">
        <v>19</v>
      </c>
      <c r="B538" s="66" t="s">
        <v>12</v>
      </c>
      <c r="C538" s="66" t="s">
        <v>10</v>
      </c>
      <c r="D538" s="66" t="s">
        <v>292</v>
      </c>
      <c r="E538" s="87">
        <f t="array" ref="E538">IFERROR(INDEX(DATA!$L$133:$L$368,MATCH(1,(DATA!$D$133:$D$368=B538)*(DATA!$E$133:$E$368=D538),0)),"n/a")</f>
        <v>3.87874301935795</v>
      </c>
      <c r="F538" s="77">
        <f t="array" ref="F538">IFERROR(INDEX(DATA!$M$133:$M$368,MATCH(1,(DATA!$D$133:$D$368=B538)*(DATA!$E$133:$E$368=D538),0)),"n/a")</f>
        <v>-1.6877185587171401E-2</v>
      </c>
      <c r="G538" s="87">
        <f t="array" ref="G538">IFERROR(INDEX(DATA!$V$133:$V$368,MATCH(1,(DATA!$D$133:$D$368=B538)*(DATA!$E$133:$E$368=D538),0)),"n/a")</f>
        <v>3.9661526597207502</v>
      </c>
      <c r="H538" s="77">
        <f t="array" ref="H538">IFERROR(INDEX(DATA!$W$133:$W$368,MATCH(1,(DATA!$D$133:$D$368=B538)*(DATA!$E$133:$E$368=D538),0)),"n/a")</f>
        <v>-1.05098238773232E-2</v>
      </c>
      <c r="I538" s="87">
        <f t="array" ref="I538">IFERROR(INDEX(DATA!$AF$133:$AF$368,MATCH(1,(DATA!$D$133:$D$368=B538)*(DATA!$E$133:$E$368=D538),0)),"n/a")</f>
        <v>3.97645276408696</v>
      </c>
      <c r="J538" s="77">
        <f t="array" ref="J538">IFERROR(INDEX(DATA!$AG$133:$AG$368,MATCH(1,(DATA!$D$133:$D$368=B538)*(DATA!$E$133:$E$368=D538),0)),"n/a")</f>
        <v>-9.0829513912811504E-3</v>
      </c>
      <c r="K538" s="87">
        <f t="array" ref="K538">IFERROR(INDEX(DATA!$AP$133:$AP$368,MATCH(1,(DATA!$D$133:$D$368=B538)*(DATA!$E$133:$E$368=D538),0)),"n/a")</f>
        <v>3.9484362489175999</v>
      </c>
      <c r="L538" s="77">
        <f t="array" ref="L538">IFERROR(INDEX(DATA!$AQ$133:$AQ$368,MATCH(1,(DATA!$D$133:$D$368=B538)*(DATA!$E$133:$E$368=D538),0)),"n/a")</f>
        <v>-3.0469797331461101E-2</v>
      </c>
      <c r="R538" s="66"/>
      <c r="S538" s="66"/>
      <c r="T538" s="66"/>
      <c r="U538" s="66"/>
      <c r="V538" s="66"/>
      <c r="W538" s="66"/>
      <c r="X538" s="66"/>
      <c r="Y538" s="66"/>
    </row>
    <row r="539" spans="1:25" x14ac:dyDescent="0.2">
      <c r="A539" s="75" t="s">
        <v>19</v>
      </c>
      <c r="B539" s="66" t="s">
        <v>12</v>
      </c>
      <c r="C539" s="66" t="s">
        <v>10</v>
      </c>
      <c r="D539" s="66" t="s">
        <v>293</v>
      </c>
      <c r="E539" s="87">
        <f t="array" ref="E539">IFERROR(INDEX(DATA!$L$133:$L$368,MATCH(1,(DATA!$D$133:$D$368=B539)*(DATA!$E$133:$E$368=D539),0)),"n/a")</f>
        <v>3.8132888649885599</v>
      </c>
      <c r="F539" s="77">
        <f t="array" ref="F539">IFERROR(INDEX(DATA!$M$133:$M$368,MATCH(1,(DATA!$D$133:$D$368=B539)*(DATA!$E$133:$E$368=D539),0)),"n/a")</f>
        <v>3.9870180272043497E-2</v>
      </c>
      <c r="G539" s="87">
        <f t="array" ref="G539">IFERROR(INDEX(DATA!$V$133:$V$368,MATCH(1,(DATA!$D$133:$D$368=B539)*(DATA!$E$133:$E$368=D539),0)),"n/a")</f>
        <v>3.8127445034036902</v>
      </c>
      <c r="H539" s="77">
        <f t="array" ref="H539">IFERROR(INDEX(DATA!$W$133:$W$368,MATCH(1,(DATA!$D$133:$D$368=B539)*(DATA!$E$133:$E$368=D539),0)),"n/a")</f>
        <v>4.18918832697424E-2</v>
      </c>
      <c r="I539" s="87">
        <f t="array" ref="I539">IFERROR(INDEX(DATA!$AF$133:$AF$368,MATCH(1,(DATA!$D$133:$D$368=B539)*(DATA!$E$133:$E$368=D539),0)),"n/a")</f>
        <v>3.7043611739628601</v>
      </c>
      <c r="J539" s="77">
        <f t="array" ref="J539">IFERROR(INDEX(DATA!$AG$133:$AG$368,MATCH(1,(DATA!$D$133:$D$368=B539)*(DATA!$E$133:$E$368=D539),0)),"n/a")</f>
        <v>1.3130853086376E-2</v>
      </c>
      <c r="K539" s="87">
        <f t="array" ref="K539">IFERROR(INDEX(DATA!$AP$133:$AP$368,MATCH(1,(DATA!$D$133:$D$368=B539)*(DATA!$E$133:$E$368=D539),0)),"n/a")</f>
        <v>3.6554499902928499</v>
      </c>
      <c r="L539" s="77">
        <f t="array" ref="L539">IFERROR(INDEX(DATA!$AQ$133:$AQ$368,MATCH(1,(DATA!$D$133:$D$368=B539)*(DATA!$E$133:$E$368=D539),0)),"n/a")</f>
        <v>5.1046530141463297E-3</v>
      </c>
      <c r="R539" s="66"/>
      <c r="S539" s="66"/>
      <c r="T539" s="66"/>
      <c r="U539" s="66"/>
      <c r="V539" s="66"/>
      <c r="W539" s="66"/>
      <c r="X539" s="66"/>
      <c r="Y539" s="66"/>
    </row>
    <row r="540" spans="1:25" x14ac:dyDescent="0.2">
      <c r="A540" s="75" t="s">
        <v>19</v>
      </c>
      <c r="B540" s="66" t="s">
        <v>12</v>
      </c>
      <c r="C540" s="66" t="s">
        <v>10</v>
      </c>
      <c r="D540" s="66" t="s">
        <v>294</v>
      </c>
      <c r="E540" s="87">
        <f t="array" ref="E540">IFERROR(INDEX(DATA!$L$133:$L$368,MATCH(1,(DATA!$D$133:$D$368=B540)*(DATA!$E$133:$E$368=D540),0)),"n/a")</f>
        <v>3.7174228719914302</v>
      </c>
      <c r="F540" s="77">
        <f t="array" ref="F540">IFERROR(INDEX(DATA!$M$133:$M$368,MATCH(1,(DATA!$D$133:$D$368=B540)*(DATA!$E$133:$E$368=D540),0)),"n/a")</f>
        <v>-3.0358392971677802E-3</v>
      </c>
      <c r="G540" s="87">
        <f t="array" ref="G540">IFERROR(INDEX(DATA!$V$133:$V$368,MATCH(1,(DATA!$D$133:$D$368=B540)*(DATA!$E$133:$E$368=D540),0)),"n/a")</f>
        <v>3.7276895245830199</v>
      </c>
      <c r="H540" s="77">
        <f t="array" ref="H540">IFERROR(INDEX(DATA!$W$133:$W$368,MATCH(1,(DATA!$D$133:$D$368=B540)*(DATA!$E$133:$E$368=D540),0)),"n/a")</f>
        <v>1.3805996070353901E-2</v>
      </c>
      <c r="I540" s="87">
        <f t="array" ref="I540">IFERROR(INDEX(DATA!$AF$133:$AF$368,MATCH(1,(DATA!$D$133:$D$368=B540)*(DATA!$E$133:$E$368=D540),0)),"n/a")</f>
        <v>3.7218713847288498</v>
      </c>
      <c r="J540" s="77">
        <f t="array" ref="J540">IFERROR(INDEX(DATA!$AG$133:$AG$368,MATCH(1,(DATA!$D$133:$D$368=B540)*(DATA!$E$133:$E$368=D540),0)),"n/a")</f>
        <v>1.6628698802512699E-2</v>
      </c>
      <c r="K540" s="87">
        <f t="array" ref="K540">IFERROR(INDEX(DATA!$AP$133:$AP$368,MATCH(1,(DATA!$D$133:$D$368=B540)*(DATA!$E$133:$E$368=D540),0)),"n/a")</f>
        <v>3.6814015488819498</v>
      </c>
      <c r="L540" s="77">
        <f t="array" ref="L540">IFERROR(INDEX(DATA!$AQ$133:$AQ$368,MATCH(1,(DATA!$D$133:$D$368=B540)*(DATA!$E$133:$E$368=D540),0)),"n/a")</f>
        <v>8.7837144905705093E-3</v>
      </c>
      <c r="R540" s="66"/>
      <c r="S540" s="66"/>
      <c r="T540" s="66"/>
      <c r="U540" s="66"/>
      <c r="V540" s="66"/>
      <c r="W540" s="66"/>
      <c r="X540" s="66"/>
      <c r="Y540" s="66"/>
    </row>
    <row r="541" spans="1:25" x14ac:dyDescent="0.2">
      <c r="A541" s="75" t="s">
        <v>19</v>
      </c>
      <c r="B541" s="66" t="s">
        <v>12</v>
      </c>
      <c r="C541" s="66" t="s">
        <v>10</v>
      </c>
      <c r="D541" s="66" t="s">
        <v>295</v>
      </c>
      <c r="E541" s="87">
        <f t="array" ref="E541">IFERROR(INDEX(DATA!$L$133:$L$368,MATCH(1,(DATA!$D$133:$D$368=B541)*(DATA!$E$133:$E$368=D541),0)),"n/a")</f>
        <v>3.16949554605374</v>
      </c>
      <c r="F541" s="77">
        <f t="array" ref="F541">IFERROR(INDEX(DATA!$M$133:$M$368,MATCH(1,(DATA!$D$133:$D$368=B541)*(DATA!$E$133:$E$368=D541),0)),"n/a")</f>
        <v>0.12565964688488199</v>
      </c>
      <c r="G541" s="87">
        <f t="array" ref="G541">IFERROR(INDEX(DATA!$V$133:$V$368,MATCH(1,(DATA!$D$133:$D$368=B541)*(DATA!$E$133:$E$368=D541),0)),"n/a")</f>
        <v>3.1751473865771498</v>
      </c>
      <c r="H541" s="77">
        <f t="array" ref="H541">IFERROR(INDEX(DATA!$W$133:$W$368,MATCH(1,(DATA!$D$133:$D$368=B541)*(DATA!$E$133:$E$368=D541),0)),"n/a")</f>
        <v>0.11561631071379699</v>
      </c>
      <c r="I541" s="87">
        <f t="array" ref="I541">IFERROR(INDEX(DATA!$AF$133:$AF$368,MATCH(1,(DATA!$D$133:$D$368=B541)*(DATA!$E$133:$E$368=D541),0)),"n/a")</f>
        <v>3.1926946152070999</v>
      </c>
      <c r="J541" s="77">
        <f t="array" ref="J541">IFERROR(INDEX(DATA!$AG$133:$AG$368,MATCH(1,(DATA!$D$133:$D$368=B541)*(DATA!$E$133:$E$368=D541),0)),"n/a")</f>
        <v>3.87552368874024E-2</v>
      </c>
      <c r="K541" s="87">
        <f t="array" ref="K541">IFERROR(INDEX(DATA!$AP$133:$AP$368,MATCH(1,(DATA!$D$133:$D$368=B541)*(DATA!$E$133:$E$368=D541),0)),"n/a")</f>
        <v>3.0998733294913499</v>
      </c>
      <c r="L541" s="77">
        <f t="array" ref="L541">IFERROR(INDEX(DATA!$AQ$133:$AQ$368,MATCH(1,(DATA!$D$133:$D$368=B541)*(DATA!$E$133:$E$368=D541),0)),"n/a")</f>
        <v>2.3630644142820401E-2</v>
      </c>
      <c r="R541" s="66"/>
      <c r="S541" s="66"/>
      <c r="T541" s="66"/>
      <c r="U541" s="66"/>
      <c r="V541" s="66"/>
      <c r="W541" s="66"/>
      <c r="X541" s="66"/>
      <c r="Y541" s="66"/>
    </row>
    <row r="542" spans="1:25" x14ac:dyDescent="0.2">
      <c r="A542" s="75" t="s">
        <v>19</v>
      </c>
      <c r="B542" s="66" t="s">
        <v>12</v>
      </c>
      <c r="C542" s="66" t="s">
        <v>10</v>
      </c>
      <c r="D542" s="66" t="s">
        <v>296</v>
      </c>
      <c r="E542" s="87">
        <f t="array" ref="E542">IFERROR(INDEX(DATA!$L$133:$L$368,MATCH(1,(DATA!$D$133:$D$368=B542)*(DATA!$E$133:$E$368=D542),0)),"n/a")</f>
        <v>3.3102866212756199</v>
      </c>
      <c r="F542" s="77">
        <f t="array" ref="F542">IFERROR(INDEX(DATA!$M$133:$M$368,MATCH(1,(DATA!$D$133:$D$368=B542)*(DATA!$E$133:$E$368=D542),0)),"n/a")</f>
        <v>7.2504107804974904E-2</v>
      </c>
      <c r="G542" s="87">
        <f t="array" ref="G542">IFERROR(INDEX(DATA!$V$133:$V$368,MATCH(1,(DATA!$D$133:$D$368=B542)*(DATA!$E$133:$E$368=D542),0)),"n/a")</f>
        <v>3.1306997455885699</v>
      </c>
      <c r="H542" s="77">
        <f t="array" ref="H542">IFERROR(INDEX(DATA!$W$133:$W$368,MATCH(1,(DATA!$D$133:$D$368=B542)*(DATA!$E$133:$E$368=D542),0)),"n/a")</f>
        <v>1.48832020887522E-2</v>
      </c>
      <c r="I542" s="87">
        <f t="array" ref="I542">IFERROR(INDEX(DATA!$AF$133:$AF$368,MATCH(1,(DATA!$D$133:$D$368=B542)*(DATA!$E$133:$E$368=D542),0)),"n/a")</f>
        <v>3.14445994447349</v>
      </c>
      <c r="J542" s="77">
        <f t="array" ref="J542">IFERROR(INDEX(DATA!$AG$133:$AG$368,MATCH(1,(DATA!$D$133:$D$368=B542)*(DATA!$E$133:$E$368=D542),0)),"n/a")</f>
        <v>-2.10315236119335E-2</v>
      </c>
      <c r="K542" s="87">
        <f t="array" ref="K542">IFERROR(INDEX(DATA!$AP$133:$AP$368,MATCH(1,(DATA!$D$133:$D$368=B542)*(DATA!$E$133:$E$368=D542),0)),"n/a")</f>
        <v>3.1255817946953499</v>
      </c>
      <c r="L542" s="77">
        <f t="array" ref="L542">IFERROR(INDEX(DATA!$AQ$133:$AQ$368,MATCH(1,(DATA!$D$133:$D$368=B542)*(DATA!$E$133:$E$368=D542),0)),"n/a")</f>
        <v>-1.24207756031306E-2</v>
      </c>
      <c r="R542" s="66"/>
      <c r="S542" s="66"/>
      <c r="T542" s="66"/>
      <c r="U542" s="66"/>
      <c r="V542" s="66"/>
      <c r="W542" s="66"/>
      <c r="X542" s="66"/>
      <c r="Y542" s="66"/>
    </row>
    <row r="543" spans="1:25" x14ac:dyDescent="0.2">
      <c r="A543" s="75" t="s">
        <v>19</v>
      </c>
      <c r="B543" s="66" t="s">
        <v>12</v>
      </c>
      <c r="C543" s="66" t="s">
        <v>10</v>
      </c>
      <c r="D543" s="66" t="s">
        <v>297</v>
      </c>
      <c r="E543" s="87">
        <f t="array" ref="E543">IFERROR(INDEX(DATA!$L$133:$L$368,MATCH(1,(DATA!$D$133:$D$368=B543)*(DATA!$E$133:$E$368=D543),0)),"n/a")</f>
        <v>3.7352006639125901</v>
      </c>
      <c r="F543" s="77">
        <f t="array" ref="F543">IFERROR(INDEX(DATA!$M$133:$M$368,MATCH(1,(DATA!$D$133:$D$368=B543)*(DATA!$E$133:$E$368=D543),0)),"n/a")</f>
        <v>2.68473827081393E-2</v>
      </c>
      <c r="G543" s="87">
        <f t="array" ref="G543">IFERROR(INDEX(DATA!$V$133:$V$368,MATCH(1,(DATA!$D$133:$D$368=B543)*(DATA!$E$133:$E$368=D543),0)),"n/a")</f>
        <v>3.7178871097205</v>
      </c>
      <c r="H543" s="77">
        <f t="array" ref="H543">IFERROR(INDEX(DATA!$W$133:$W$368,MATCH(1,(DATA!$D$133:$D$368=B543)*(DATA!$E$133:$E$368=D543),0)),"n/a")</f>
        <v>2.0325667569988298E-2</v>
      </c>
      <c r="I543" s="87">
        <f t="array" ref="I543">IFERROR(INDEX(DATA!$AF$133:$AF$368,MATCH(1,(DATA!$D$133:$D$368=B543)*(DATA!$E$133:$E$368=D543),0)),"n/a")</f>
        <v>3.64928081184354</v>
      </c>
      <c r="J543" s="77">
        <f t="array" ref="J543">IFERROR(INDEX(DATA!$AG$133:$AG$368,MATCH(1,(DATA!$D$133:$D$368=B543)*(DATA!$E$133:$E$368=D543),0)),"n/a")</f>
        <v>2.3736169190339699E-3</v>
      </c>
      <c r="K543" s="87">
        <f t="array" ref="K543">IFERROR(INDEX(DATA!$AP$133:$AP$368,MATCH(1,(DATA!$D$133:$D$368=B543)*(DATA!$E$133:$E$368=D543),0)),"n/a")</f>
        <v>3.61900465628255</v>
      </c>
      <c r="L543" s="77">
        <f t="array" ref="L543">IFERROR(INDEX(DATA!$AQ$133:$AQ$368,MATCH(1,(DATA!$D$133:$D$368=B543)*(DATA!$E$133:$E$368=D543),0)),"n/a")</f>
        <v>-6.87132276425482E-3</v>
      </c>
      <c r="R543" s="66"/>
      <c r="S543" s="66"/>
      <c r="T543" s="66"/>
      <c r="U543" s="66"/>
      <c r="V543" s="66"/>
      <c r="W543" s="66"/>
      <c r="X543" s="66"/>
      <c r="Y543" s="66"/>
    </row>
    <row r="544" spans="1:25" x14ac:dyDescent="0.2">
      <c r="A544" s="75" t="s">
        <v>19</v>
      </c>
      <c r="B544" s="66" t="s">
        <v>12</v>
      </c>
      <c r="C544" s="66" t="s">
        <v>10</v>
      </c>
      <c r="D544" s="66" t="s">
        <v>298</v>
      </c>
      <c r="E544" s="87">
        <f t="array" ref="E544">IFERROR(INDEX(DATA!$L$133:$L$368,MATCH(1,(DATA!$D$133:$D$368=B544)*(DATA!$E$133:$E$368=D544),0)),"n/a")</f>
        <v>3.6774062883076599</v>
      </c>
      <c r="F544" s="77">
        <f t="array" ref="F544">IFERROR(INDEX(DATA!$M$133:$M$368,MATCH(1,(DATA!$D$133:$D$368=B544)*(DATA!$E$133:$E$368=D544),0)),"n/a")</f>
        <v>1.31454536799759E-2</v>
      </c>
      <c r="G544" s="87">
        <f t="array" ref="G544">IFERROR(INDEX(DATA!$V$133:$V$368,MATCH(1,(DATA!$D$133:$D$368=B544)*(DATA!$E$133:$E$368=D544),0)),"n/a")</f>
        <v>3.6510162115764699</v>
      </c>
      <c r="H544" s="77">
        <f t="array" ref="H544">IFERROR(INDEX(DATA!$W$133:$W$368,MATCH(1,(DATA!$D$133:$D$368=B544)*(DATA!$E$133:$E$368=D544),0)),"n/a")</f>
        <v>8.14398390443879E-3</v>
      </c>
      <c r="I544" s="87">
        <f t="array" ref="I544">IFERROR(INDEX(DATA!$AF$133:$AF$368,MATCH(1,(DATA!$D$133:$D$368=B544)*(DATA!$E$133:$E$368=D544),0)),"n/a")</f>
        <v>3.65175120860743</v>
      </c>
      <c r="J544" s="77">
        <f t="array" ref="J544">IFERROR(INDEX(DATA!$AG$133:$AG$368,MATCH(1,(DATA!$D$133:$D$368=B544)*(DATA!$E$133:$E$368=D544),0)),"n/a")</f>
        <v>7.0808729524453303E-3</v>
      </c>
      <c r="K544" s="87">
        <f t="array" ref="K544">IFERROR(INDEX(DATA!$AP$133:$AP$368,MATCH(1,(DATA!$D$133:$D$368=B544)*(DATA!$E$133:$E$368=D544),0)),"n/a")</f>
        <v>3.5976715141525499</v>
      </c>
      <c r="L544" s="77">
        <f t="array" ref="L544">IFERROR(INDEX(DATA!$AQ$133:$AQ$368,MATCH(1,(DATA!$D$133:$D$368=B544)*(DATA!$E$133:$E$368=D544),0)),"n/a")</f>
        <v>2.6458212514311199E-3</v>
      </c>
      <c r="R544" s="66"/>
      <c r="S544" s="66"/>
      <c r="T544" s="66"/>
      <c r="U544" s="66"/>
      <c r="V544" s="66"/>
      <c r="W544" s="66"/>
      <c r="X544" s="66"/>
      <c r="Y544" s="66"/>
    </row>
    <row r="545" spans="1:25" x14ac:dyDescent="0.2">
      <c r="A545" s="75" t="s">
        <v>19</v>
      </c>
      <c r="B545" s="66" t="s">
        <v>12</v>
      </c>
      <c r="C545" s="66" t="s">
        <v>10</v>
      </c>
      <c r="D545" s="66" t="s">
        <v>299</v>
      </c>
      <c r="E545" s="87">
        <f t="array" ref="E545">IFERROR(INDEX(DATA!$L$133:$L$368,MATCH(1,(DATA!$D$133:$D$368=B545)*(DATA!$E$133:$E$368=D545),0)),"n/a")</f>
        <v>3.3357444230747801</v>
      </c>
      <c r="F545" s="77">
        <f t="array" ref="F545">IFERROR(INDEX(DATA!$M$133:$M$368,MATCH(1,(DATA!$D$133:$D$368=B545)*(DATA!$E$133:$E$368=D545),0)),"n/a")</f>
        <v>1.6435766858165801E-3</v>
      </c>
      <c r="G545" s="87">
        <f t="array" ref="G545">IFERROR(INDEX(DATA!$V$133:$V$368,MATCH(1,(DATA!$D$133:$D$368=B545)*(DATA!$E$133:$E$368=D545),0)),"n/a")</f>
        <v>3.2508986610994199</v>
      </c>
      <c r="H545" s="77">
        <f t="array" ref="H545">IFERROR(INDEX(DATA!$W$133:$W$368,MATCH(1,(DATA!$D$133:$D$368=B545)*(DATA!$E$133:$E$368=D545),0)),"n/a")</f>
        <v>-6.9036861767990704E-2</v>
      </c>
      <c r="I545" s="87">
        <f t="array" ref="I545">IFERROR(INDEX(DATA!$AF$133:$AF$368,MATCH(1,(DATA!$D$133:$D$368=B545)*(DATA!$E$133:$E$368=D545),0)),"n/a")</f>
        <v>3.31288774215836</v>
      </c>
      <c r="J545" s="77">
        <f t="array" ref="J545">IFERROR(INDEX(DATA!$AG$133:$AG$368,MATCH(1,(DATA!$D$133:$D$368=B545)*(DATA!$E$133:$E$368=D545),0)),"n/a")</f>
        <v>-6.9410356335103701E-2</v>
      </c>
      <c r="K545" s="87">
        <f t="array" ref="K545">IFERROR(INDEX(DATA!$AP$133:$AP$368,MATCH(1,(DATA!$D$133:$D$368=B545)*(DATA!$E$133:$E$368=D545),0)),"n/a")</f>
        <v>3.37475085066598</v>
      </c>
      <c r="L545" s="77">
        <f t="array" ref="L545">IFERROR(INDEX(DATA!$AQ$133:$AQ$368,MATCH(1,(DATA!$D$133:$D$368=B545)*(DATA!$E$133:$E$368=D545),0)),"n/a")</f>
        <v>-8.0732073516289998E-2</v>
      </c>
      <c r="R545" s="66"/>
      <c r="S545" s="66"/>
      <c r="T545" s="66"/>
      <c r="U545" s="66"/>
      <c r="V545" s="66"/>
      <c r="W545" s="66"/>
      <c r="X545" s="66"/>
      <c r="Y545" s="66"/>
    </row>
    <row r="546" spans="1:25" x14ac:dyDescent="0.2">
      <c r="A546" s="75" t="s">
        <v>19</v>
      </c>
      <c r="B546" s="66" t="s">
        <v>12</v>
      </c>
      <c r="C546" s="66" t="s">
        <v>10</v>
      </c>
      <c r="D546" s="66" t="s">
        <v>300</v>
      </c>
      <c r="E546" s="87">
        <f t="array" ref="E546">IFERROR(INDEX(DATA!$L$133:$L$368,MATCH(1,(DATA!$D$133:$D$368=B546)*(DATA!$E$133:$E$368=D546),0)),"n/a")</f>
        <v>3.6053810575353702</v>
      </c>
      <c r="F546" s="77">
        <f t="array" ref="F546">IFERROR(INDEX(DATA!$M$133:$M$368,MATCH(1,(DATA!$D$133:$D$368=B546)*(DATA!$E$133:$E$368=D546),0)),"n/a")</f>
        <v>9.2835411590647607E-3</v>
      </c>
      <c r="G546" s="87">
        <f t="array" ref="G546">IFERROR(INDEX(DATA!$V$133:$V$368,MATCH(1,(DATA!$D$133:$D$368=B546)*(DATA!$E$133:$E$368=D546),0)),"n/a")</f>
        <v>3.57603690191563</v>
      </c>
      <c r="H546" s="77">
        <f t="array" ref="H546">IFERROR(INDEX(DATA!$W$133:$W$368,MATCH(1,(DATA!$D$133:$D$368=B546)*(DATA!$E$133:$E$368=D546),0)),"n/a")</f>
        <v>-5.5359663250417702E-3</v>
      </c>
      <c r="I546" s="87">
        <f t="array" ref="I546">IFERROR(INDEX(DATA!$AF$133:$AF$368,MATCH(1,(DATA!$D$133:$D$368=B546)*(DATA!$E$133:$E$368=D546),0)),"n/a")</f>
        <v>3.52490276539918</v>
      </c>
      <c r="J546" s="77">
        <f t="array" ref="J546">IFERROR(INDEX(DATA!$AG$133:$AG$368,MATCH(1,(DATA!$D$133:$D$368=B546)*(DATA!$E$133:$E$368=D546),0)),"n/a")</f>
        <v>-1.2250988763043799E-2</v>
      </c>
      <c r="K546" s="87">
        <f t="array" ref="K546">IFERROR(INDEX(DATA!$AP$133:$AP$368,MATCH(1,(DATA!$D$133:$D$368=B546)*(DATA!$E$133:$E$368=D546),0)),"n/a")</f>
        <v>3.5662452226131101</v>
      </c>
      <c r="L546" s="77">
        <f t="array" ref="L546">IFERROR(INDEX(DATA!$AQ$133:$AQ$368,MATCH(1,(DATA!$D$133:$D$368=B546)*(DATA!$E$133:$E$368=D546),0)),"n/a")</f>
        <v>-5.8619729919674596E-3</v>
      </c>
      <c r="R546" s="66"/>
      <c r="S546" s="66"/>
      <c r="T546" s="66"/>
      <c r="U546" s="66"/>
      <c r="V546" s="66"/>
      <c r="W546" s="66"/>
      <c r="X546" s="66"/>
      <c r="Y546" s="66"/>
    </row>
    <row r="547" spans="1:25" x14ac:dyDescent="0.2">
      <c r="A547" s="75" t="s">
        <v>19</v>
      </c>
      <c r="B547" s="66" t="s">
        <v>12</v>
      </c>
      <c r="C547" s="66" t="s">
        <v>10</v>
      </c>
      <c r="D547" s="66" t="s">
        <v>301</v>
      </c>
      <c r="E547" s="87">
        <f t="array" ref="E547">IFERROR(INDEX(DATA!$L$133:$L$368,MATCH(1,(DATA!$D$133:$D$368=B547)*(DATA!$E$133:$E$368=D547),0)),"n/a")</f>
        <v>3.72471437163885</v>
      </c>
      <c r="F547" s="77">
        <f t="array" ref="F547">IFERROR(INDEX(DATA!$M$133:$M$368,MATCH(1,(DATA!$D$133:$D$368=B547)*(DATA!$E$133:$E$368=D547),0)),"n/a")</f>
        <v>-9.7265777471807896E-3</v>
      </c>
      <c r="G547" s="87">
        <f t="array" ref="G547">IFERROR(INDEX(DATA!$V$133:$V$368,MATCH(1,(DATA!$D$133:$D$368=B547)*(DATA!$E$133:$E$368=D547),0)),"n/a")</f>
        <v>3.7534637723300701</v>
      </c>
      <c r="H547" s="77">
        <f t="array" ref="H547">IFERROR(INDEX(DATA!$W$133:$W$368,MATCH(1,(DATA!$D$133:$D$368=B547)*(DATA!$E$133:$E$368=D547),0)),"n/a")</f>
        <v>-1.27699234643794E-3</v>
      </c>
      <c r="I547" s="87">
        <f t="array" ref="I547">IFERROR(INDEX(DATA!$AF$133:$AF$368,MATCH(1,(DATA!$D$133:$D$368=B547)*(DATA!$E$133:$E$368=D547),0)),"n/a")</f>
        <v>3.74393932217682</v>
      </c>
      <c r="J547" s="77">
        <f t="array" ref="J547">IFERROR(INDEX(DATA!$AG$133:$AG$368,MATCH(1,(DATA!$D$133:$D$368=B547)*(DATA!$E$133:$E$368=D547),0)),"n/a")</f>
        <v>-4.8997576971973004E-4</v>
      </c>
      <c r="K547" s="87">
        <f t="array" ref="K547">IFERROR(INDEX(DATA!$AP$133:$AP$368,MATCH(1,(DATA!$D$133:$D$368=B547)*(DATA!$E$133:$E$368=D547),0)),"n/a")</f>
        <v>3.7340241817101099</v>
      </c>
      <c r="L547" s="77">
        <f t="array" ref="L547">IFERROR(INDEX(DATA!$AQ$133:$AQ$368,MATCH(1,(DATA!$D$133:$D$368=B547)*(DATA!$E$133:$E$368=D547),0)),"n/a")</f>
        <v>3.3714712167889202E-3</v>
      </c>
      <c r="R547" s="66"/>
      <c r="S547" s="66"/>
      <c r="T547" s="66"/>
      <c r="U547" s="66"/>
      <c r="V547" s="66"/>
      <c r="W547" s="66"/>
      <c r="X547" s="66"/>
      <c r="Y547" s="66"/>
    </row>
    <row r="548" spans="1:25" x14ac:dyDescent="0.2">
      <c r="A548" s="75" t="s">
        <v>19</v>
      </c>
      <c r="B548" s="66" t="s">
        <v>12</v>
      </c>
      <c r="C548" s="66" t="s">
        <v>10</v>
      </c>
      <c r="D548" s="66" t="s">
        <v>302</v>
      </c>
      <c r="E548" s="87">
        <f t="array" ref="E548">IFERROR(INDEX(DATA!$L$133:$L$368,MATCH(1,(DATA!$D$133:$D$368=B548)*(DATA!$E$133:$E$368=D548),0)),"n/a")</f>
        <v>3.63795946562623</v>
      </c>
      <c r="F548" s="77">
        <f t="array" ref="F548">IFERROR(INDEX(DATA!$M$133:$M$368,MATCH(1,(DATA!$D$133:$D$368=B548)*(DATA!$E$133:$E$368=D548),0)),"n/a")</f>
        <v>4.54070942480592E-3</v>
      </c>
      <c r="G548" s="87">
        <f t="array" ref="G548">IFERROR(INDEX(DATA!$V$133:$V$368,MATCH(1,(DATA!$D$133:$D$368=B548)*(DATA!$E$133:$E$368=D548),0)),"n/a")</f>
        <v>3.6353411831804001</v>
      </c>
      <c r="H548" s="77">
        <f t="array" ref="H548">IFERROR(INDEX(DATA!$W$133:$W$368,MATCH(1,(DATA!$D$133:$D$368=B548)*(DATA!$E$133:$E$368=D548),0)),"n/a")</f>
        <v>1.53788235325115E-2</v>
      </c>
      <c r="I548" s="87">
        <f t="array" ref="I548">IFERROR(INDEX(DATA!$AF$133:$AF$368,MATCH(1,(DATA!$D$133:$D$368=B548)*(DATA!$E$133:$E$368=D548),0)),"n/a")</f>
        <v>3.63000458240976</v>
      </c>
      <c r="J548" s="77">
        <f t="array" ref="J548">IFERROR(INDEX(DATA!$AG$133:$AG$368,MATCH(1,(DATA!$D$133:$D$368=B548)*(DATA!$E$133:$E$368=D548),0)),"n/a")</f>
        <v>2.15323846257722E-2</v>
      </c>
      <c r="K548" s="87">
        <f t="array" ref="K548">IFERROR(INDEX(DATA!$AP$133:$AP$368,MATCH(1,(DATA!$D$133:$D$368=B548)*(DATA!$E$133:$E$368=D548),0)),"n/a")</f>
        <v>3.5914051094469599</v>
      </c>
      <c r="L548" s="77">
        <f t="array" ref="L548">IFERROR(INDEX(DATA!$AQ$133:$AQ$368,MATCH(1,(DATA!$D$133:$D$368=B548)*(DATA!$E$133:$E$368=D548),0)),"n/a")</f>
        <v>1.56045373231404E-2</v>
      </c>
      <c r="R548" s="66"/>
      <c r="S548" s="66"/>
      <c r="T548" s="66"/>
      <c r="U548" s="66"/>
      <c r="V548" s="66"/>
      <c r="W548" s="66"/>
      <c r="X548" s="66"/>
      <c r="Y548" s="66"/>
    </row>
    <row r="549" spans="1:25" x14ac:dyDescent="0.2">
      <c r="A549" s="75" t="s">
        <v>19</v>
      </c>
      <c r="B549" s="66" t="s">
        <v>12</v>
      </c>
      <c r="C549" s="66" t="s">
        <v>10</v>
      </c>
      <c r="D549" s="66" t="s">
        <v>303</v>
      </c>
      <c r="E549" s="87">
        <f t="array" ref="E549">IFERROR(INDEX(DATA!$L$133:$L$368,MATCH(1,(DATA!$D$133:$D$368=B549)*(DATA!$E$133:$E$368=D549),0)),"n/a")</f>
        <v>3.5080989701193701</v>
      </c>
      <c r="F549" s="77">
        <f t="array" ref="F549">IFERROR(INDEX(DATA!$M$133:$M$368,MATCH(1,(DATA!$D$133:$D$368=B549)*(DATA!$E$133:$E$368=D549),0)),"n/a")</f>
        <v>-1.7865374224414501E-2</v>
      </c>
      <c r="G549" s="87">
        <f t="array" ref="G549">IFERROR(INDEX(DATA!$V$133:$V$368,MATCH(1,(DATA!$D$133:$D$368=B549)*(DATA!$E$133:$E$368=D549),0)),"n/a")</f>
        <v>3.52263994560291</v>
      </c>
      <c r="H549" s="77">
        <f t="array" ref="H549">IFERROR(INDEX(DATA!$W$133:$W$368,MATCH(1,(DATA!$D$133:$D$368=B549)*(DATA!$E$133:$E$368=D549),0)),"n/a")</f>
        <v>1.4890043469575401E-3</v>
      </c>
      <c r="I549" s="87">
        <f t="array" ref="I549">IFERROR(INDEX(DATA!$AF$133:$AF$368,MATCH(1,(DATA!$D$133:$D$368=B549)*(DATA!$E$133:$E$368=D549),0)),"n/a")</f>
        <v>3.4953263486213899</v>
      </c>
      <c r="J549" s="77">
        <f t="array" ref="J549">IFERROR(INDEX(DATA!$AG$133:$AG$368,MATCH(1,(DATA!$D$133:$D$368=B549)*(DATA!$E$133:$E$368=D549),0)),"n/a")</f>
        <v>-1.1413056717934E-2</v>
      </c>
      <c r="K549" s="87">
        <f t="array" ref="K549">IFERROR(INDEX(DATA!$AP$133:$AP$368,MATCH(1,(DATA!$D$133:$D$368=B549)*(DATA!$E$133:$E$368=D549),0)),"n/a")</f>
        <v>3.52964803942311</v>
      </c>
      <c r="L549" s="77">
        <f t="array" ref="L549">IFERROR(INDEX(DATA!$AQ$133:$AQ$368,MATCH(1,(DATA!$D$133:$D$368=B549)*(DATA!$E$133:$E$368=D549),0)),"n/a")</f>
        <v>1.37720855125104E-3</v>
      </c>
      <c r="R549" s="66"/>
      <c r="S549" s="66"/>
      <c r="T549" s="66"/>
      <c r="U549" s="66"/>
      <c r="V549" s="66"/>
      <c r="W549" s="66"/>
      <c r="X549" s="66"/>
      <c r="Y549" s="66"/>
    </row>
    <row r="550" spans="1:25" x14ac:dyDescent="0.2">
      <c r="A550" s="75" t="s">
        <v>19</v>
      </c>
      <c r="B550" s="66" t="s">
        <v>12</v>
      </c>
      <c r="C550" s="66" t="s">
        <v>10</v>
      </c>
      <c r="D550" s="66" t="s">
        <v>304</v>
      </c>
      <c r="E550" s="87">
        <f t="array" ref="E550">IFERROR(INDEX(DATA!$L$133:$L$368,MATCH(1,(DATA!$D$133:$D$368=B550)*(DATA!$E$133:$E$368=D550),0)),"n/a")</f>
        <v>3.0133941000959901</v>
      </c>
      <c r="F550" s="77">
        <f t="array" ref="F550">IFERROR(INDEX(DATA!$M$133:$M$368,MATCH(1,(DATA!$D$133:$D$368=B550)*(DATA!$E$133:$E$368=D550),0)),"n/a")</f>
        <v>-0.124972796805525</v>
      </c>
      <c r="G550" s="87">
        <f t="array" ref="G550">IFERROR(INDEX(DATA!$V$133:$V$368,MATCH(1,(DATA!$D$133:$D$368=B550)*(DATA!$E$133:$E$368=D550),0)),"n/a")</f>
        <v>3.3489052738231901</v>
      </c>
      <c r="H550" s="77">
        <f t="array" ref="H550">IFERROR(INDEX(DATA!$W$133:$W$368,MATCH(1,(DATA!$D$133:$D$368=B550)*(DATA!$E$133:$E$368=D550),0)),"n/a")</f>
        <v>-6.0107045544082E-2</v>
      </c>
      <c r="I550" s="87">
        <f t="array" ref="I550">IFERROR(INDEX(DATA!$AF$133:$AF$368,MATCH(1,(DATA!$D$133:$D$368=B550)*(DATA!$E$133:$E$368=D550),0)),"n/a")</f>
        <v>3.4218209530372699</v>
      </c>
      <c r="J550" s="77">
        <f t="array" ref="J550">IFERROR(INDEX(DATA!$AG$133:$AG$368,MATCH(1,(DATA!$D$133:$D$368=B550)*(DATA!$E$133:$E$368=D550),0)),"n/a")</f>
        <v>-5.75963809374909E-2</v>
      </c>
      <c r="K550" s="87">
        <f t="array" ref="K550">IFERROR(INDEX(DATA!$AP$133:$AP$368,MATCH(1,(DATA!$D$133:$D$368=B550)*(DATA!$E$133:$E$368=D550),0)),"n/a")</f>
        <v>3.4848853315319701</v>
      </c>
      <c r="L550" s="77">
        <f t="array" ref="L550">IFERROR(INDEX(DATA!$AQ$133:$AQ$368,MATCH(1,(DATA!$D$133:$D$368=B550)*(DATA!$E$133:$E$368=D550),0)),"n/a")</f>
        <v>-4.59383491114954E-2</v>
      </c>
      <c r="R550" s="66"/>
      <c r="S550" s="66"/>
      <c r="T550" s="66"/>
      <c r="U550" s="66"/>
      <c r="V550" s="66"/>
      <c r="W550" s="66"/>
      <c r="X550" s="66"/>
      <c r="Y550" s="66"/>
    </row>
    <row r="551" spans="1:25" x14ac:dyDescent="0.2">
      <c r="A551" s="75" t="s">
        <v>19</v>
      </c>
      <c r="B551" s="66" t="s">
        <v>12</v>
      </c>
      <c r="C551" s="66" t="s">
        <v>10</v>
      </c>
      <c r="D551" s="66" t="s">
        <v>305</v>
      </c>
      <c r="E551" s="87">
        <f t="array" ref="E551">IFERROR(INDEX(DATA!$L$133:$L$368,MATCH(1,(DATA!$D$133:$D$368=B551)*(DATA!$E$133:$E$368=D551),0)),"n/a")</f>
        <v>3.8852395847646601</v>
      </c>
      <c r="F551" s="77">
        <f t="array" ref="F551">IFERROR(INDEX(DATA!$M$133:$M$368,MATCH(1,(DATA!$D$133:$D$368=B551)*(DATA!$E$133:$E$368=D551),0)),"n/a")</f>
        <v>1.15437411084194E-2</v>
      </c>
      <c r="G551" s="87">
        <f t="array" ref="G551">IFERROR(INDEX(DATA!$V$133:$V$368,MATCH(1,(DATA!$D$133:$D$368=B551)*(DATA!$E$133:$E$368=D551),0)),"n/a")</f>
        <v>3.9178762634054398</v>
      </c>
      <c r="H551" s="77">
        <f t="array" ref="H551">IFERROR(INDEX(DATA!$W$133:$W$368,MATCH(1,(DATA!$D$133:$D$368=B551)*(DATA!$E$133:$E$368=D551),0)),"n/a")</f>
        <v>4.8020019716258399E-3</v>
      </c>
      <c r="I551" s="87">
        <f t="array" ref="I551">IFERROR(INDEX(DATA!$AF$133:$AF$368,MATCH(1,(DATA!$D$133:$D$368=B551)*(DATA!$E$133:$E$368=D551),0)),"n/a")</f>
        <v>3.9146791664427298</v>
      </c>
      <c r="J551" s="77">
        <f t="array" ref="J551">IFERROR(INDEX(DATA!$AG$133:$AG$368,MATCH(1,(DATA!$D$133:$D$368=B551)*(DATA!$E$133:$E$368=D551),0)),"n/a")</f>
        <v>4.9916337202000303E-3</v>
      </c>
      <c r="K551" s="87">
        <f t="array" ref="K551">IFERROR(INDEX(DATA!$AP$133:$AP$368,MATCH(1,(DATA!$D$133:$D$368=B551)*(DATA!$E$133:$E$368=D551),0)),"n/a")</f>
        <v>3.91882643803996</v>
      </c>
      <c r="L551" s="77">
        <f t="array" ref="L551">IFERROR(INDEX(DATA!$AQ$133:$AQ$368,MATCH(1,(DATA!$D$133:$D$368=B551)*(DATA!$E$133:$E$368=D551),0)),"n/a")</f>
        <v>7.1345676748907298E-3</v>
      </c>
      <c r="R551" s="66"/>
      <c r="S551" s="66"/>
      <c r="T551" s="66"/>
      <c r="U551" s="66"/>
      <c r="V551" s="66"/>
      <c r="W551" s="66"/>
      <c r="X551" s="66"/>
      <c r="Y551" s="66"/>
    </row>
    <row r="552" spans="1:25" x14ac:dyDescent="0.2">
      <c r="A552" s="75" t="s">
        <v>19</v>
      </c>
      <c r="B552" s="66" t="s">
        <v>12</v>
      </c>
      <c r="C552" s="66" t="s">
        <v>10</v>
      </c>
      <c r="D552" s="66" t="s">
        <v>306</v>
      </c>
      <c r="E552" s="87">
        <f t="array" ref="E552">IFERROR(INDEX(DATA!$L$133:$L$368,MATCH(1,(DATA!$D$133:$D$368=B552)*(DATA!$E$133:$E$368=D552),0)),"n/a")</f>
        <v>3.9257279697135701</v>
      </c>
      <c r="F552" s="77">
        <f t="array" ref="F552">IFERROR(INDEX(DATA!$M$133:$M$368,MATCH(1,(DATA!$D$133:$D$368=B552)*(DATA!$E$133:$E$368=D552),0)),"n/a")</f>
        <v>-3.1502179250606999E-2</v>
      </c>
      <c r="G552" s="87">
        <f t="array" ref="G552">IFERROR(INDEX(DATA!$V$133:$V$368,MATCH(1,(DATA!$D$133:$D$368=B552)*(DATA!$E$133:$E$368=D552),0)),"n/a")</f>
        <v>3.6155911559464902</v>
      </c>
      <c r="H552" s="77">
        <f t="array" ref="H552">IFERROR(INDEX(DATA!$W$133:$W$368,MATCH(1,(DATA!$D$133:$D$368=B552)*(DATA!$E$133:$E$368=D552),0)),"n/a")</f>
        <v>-3.4537253049009599E-2</v>
      </c>
      <c r="I552" s="87">
        <f t="array" ref="I552">IFERROR(INDEX(DATA!$AF$133:$AF$368,MATCH(1,(DATA!$D$133:$D$368=B552)*(DATA!$E$133:$E$368=D552),0)),"n/a")</f>
        <v>3.6336588062253798</v>
      </c>
      <c r="J552" s="77">
        <f t="array" ref="J552">IFERROR(INDEX(DATA!$AG$133:$AG$368,MATCH(1,(DATA!$D$133:$D$368=B552)*(DATA!$E$133:$E$368=D552),0)),"n/a")</f>
        <v>1.9394050007886202E-2</v>
      </c>
      <c r="K552" s="87">
        <f t="array" ref="K552">IFERROR(INDEX(DATA!$AP$133:$AP$368,MATCH(1,(DATA!$D$133:$D$368=B552)*(DATA!$E$133:$E$368=D552),0)),"n/a")</f>
        <v>3.72664482232685</v>
      </c>
      <c r="L552" s="77">
        <f t="array" ref="L552">IFERROR(INDEX(DATA!$AQ$133:$AQ$368,MATCH(1,(DATA!$D$133:$D$368=B552)*(DATA!$E$133:$E$368=D552),0)),"n/a")</f>
        <v>2.7147562311130202E-2</v>
      </c>
      <c r="R552" s="66"/>
      <c r="S552" s="66"/>
      <c r="T552" s="66"/>
      <c r="U552" s="66"/>
      <c r="V552" s="66"/>
      <c r="W552" s="66"/>
      <c r="X552" s="66"/>
      <c r="Y552" s="66"/>
    </row>
    <row r="553" spans="1:25" x14ac:dyDescent="0.2">
      <c r="A553" s="75" t="s">
        <v>19</v>
      </c>
      <c r="B553" s="66" t="s">
        <v>12</v>
      </c>
      <c r="C553" s="66" t="s">
        <v>10</v>
      </c>
      <c r="D553" s="66" t="s">
        <v>307</v>
      </c>
      <c r="E553" s="87">
        <f t="array" ref="E553">IFERROR(INDEX(DATA!$L$133:$L$368,MATCH(1,(DATA!$D$133:$D$368=B553)*(DATA!$E$133:$E$368=D553),0)),"n/a")</f>
        <v>3.50820220808296</v>
      </c>
      <c r="F553" s="77">
        <f t="array" ref="F553">IFERROR(INDEX(DATA!$M$133:$M$368,MATCH(1,(DATA!$D$133:$D$368=B553)*(DATA!$E$133:$E$368=D553),0)),"n/a")</f>
        <v>2.20659301612302E-2</v>
      </c>
      <c r="G553" s="87">
        <f t="array" ref="G553">IFERROR(INDEX(DATA!$V$133:$V$368,MATCH(1,(DATA!$D$133:$D$368=B553)*(DATA!$E$133:$E$368=D553),0)),"n/a")</f>
        <v>3.5350151862692201</v>
      </c>
      <c r="H553" s="77">
        <f t="array" ref="H553">IFERROR(INDEX(DATA!$W$133:$W$368,MATCH(1,(DATA!$D$133:$D$368=B553)*(DATA!$E$133:$E$368=D553),0)),"n/a")</f>
        <v>1.78329669480423E-2</v>
      </c>
      <c r="I553" s="87">
        <f t="array" ref="I553">IFERROR(INDEX(DATA!$AF$133:$AF$368,MATCH(1,(DATA!$D$133:$D$368=B553)*(DATA!$E$133:$E$368=D553),0)),"n/a")</f>
        <v>3.5536354626862598</v>
      </c>
      <c r="J553" s="77">
        <f t="array" ref="J553">IFERROR(INDEX(DATA!$AG$133:$AG$368,MATCH(1,(DATA!$D$133:$D$368=B553)*(DATA!$E$133:$E$368=D553),0)),"n/a")</f>
        <v>1.5755323755688101E-2</v>
      </c>
      <c r="K553" s="87">
        <f t="array" ref="K553">IFERROR(INDEX(DATA!$AP$133:$AP$368,MATCH(1,(DATA!$D$133:$D$368=B553)*(DATA!$E$133:$E$368=D553),0)),"n/a")</f>
        <v>3.5065520947278199</v>
      </c>
      <c r="L553" s="77">
        <f t="array" ref="L553">IFERROR(INDEX(DATA!$AQ$133:$AQ$368,MATCH(1,(DATA!$D$133:$D$368=B553)*(DATA!$E$133:$E$368=D553),0)),"n/a")</f>
        <v>-1.7709325834003201E-2</v>
      </c>
      <c r="R553" s="66"/>
      <c r="S553" s="66"/>
      <c r="T553" s="66"/>
      <c r="U553" s="66"/>
      <c r="V553" s="66"/>
      <c r="W553" s="66"/>
      <c r="X553" s="66"/>
      <c r="Y553" s="66"/>
    </row>
    <row r="554" spans="1:25" x14ac:dyDescent="0.2">
      <c r="A554" s="75" t="s">
        <v>19</v>
      </c>
      <c r="B554" s="66" t="s">
        <v>12</v>
      </c>
      <c r="C554" s="66" t="s">
        <v>10</v>
      </c>
      <c r="D554" s="66" t="s">
        <v>308</v>
      </c>
      <c r="E554" s="87">
        <f t="array" ref="E554">IFERROR(INDEX(DATA!$L$133:$L$368,MATCH(1,(DATA!$D$133:$D$368=B554)*(DATA!$E$133:$E$368=D554),0)),"n/a")</f>
        <v>3.3963733425627001</v>
      </c>
      <c r="F554" s="77">
        <f t="array" ref="F554">IFERROR(INDEX(DATA!$M$133:$M$368,MATCH(1,(DATA!$D$133:$D$368=B554)*(DATA!$E$133:$E$368=D554),0)),"n/a")</f>
        <v>-2.7735652155410802E-3</v>
      </c>
      <c r="G554" s="87">
        <f t="array" ref="G554">IFERROR(INDEX(DATA!$V$133:$V$368,MATCH(1,(DATA!$D$133:$D$368=B554)*(DATA!$E$133:$E$368=D554),0)),"n/a")</f>
        <v>3.4111913490325301</v>
      </c>
      <c r="H554" s="77">
        <f t="array" ref="H554">IFERROR(INDEX(DATA!$W$133:$W$368,MATCH(1,(DATA!$D$133:$D$368=B554)*(DATA!$E$133:$E$368=D554),0)),"n/a")</f>
        <v>-2.50018596968614E-2</v>
      </c>
      <c r="I554" s="87">
        <f t="array" ref="I554">IFERROR(INDEX(DATA!$AF$133:$AF$368,MATCH(1,(DATA!$D$133:$D$368=B554)*(DATA!$E$133:$E$368=D554),0)),"n/a")</f>
        <v>3.4678804093446098</v>
      </c>
      <c r="J554" s="77">
        <f t="array" ref="J554">IFERROR(INDEX(DATA!$AG$133:$AG$368,MATCH(1,(DATA!$D$133:$D$368=B554)*(DATA!$E$133:$E$368=D554),0)),"n/a")</f>
        <v>-5.91869205140456E-3</v>
      </c>
      <c r="K554" s="87">
        <f t="array" ref="K554">IFERROR(INDEX(DATA!$AP$133:$AP$368,MATCH(1,(DATA!$D$133:$D$368=B554)*(DATA!$E$133:$E$368=D554),0)),"n/a")</f>
        <v>3.5061764740612902</v>
      </c>
      <c r="L554" s="77">
        <f t="array" ref="L554">IFERROR(INDEX(DATA!$AQ$133:$AQ$368,MATCH(1,(DATA!$D$133:$D$368=B554)*(DATA!$E$133:$E$368=D554),0)),"n/a")</f>
        <v>-8.7463593599534494E-3</v>
      </c>
      <c r="R554" s="66"/>
      <c r="S554" s="66"/>
      <c r="T554" s="66"/>
      <c r="U554" s="66"/>
      <c r="V554" s="66"/>
      <c r="W554" s="66"/>
      <c r="X554" s="66"/>
      <c r="Y554" s="66"/>
    </row>
    <row r="555" spans="1:25" x14ac:dyDescent="0.2">
      <c r="A555" s="75" t="s">
        <v>19</v>
      </c>
      <c r="B555" s="66" t="s">
        <v>12</v>
      </c>
      <c r="C555" s="66" t="s">
        <v>10</v>
      </c>
      <c r="D555" s="66" t="s">
        <v>309</v>
      </c>
      <c r="E555" s="87">
        <f t="array" ref="E555">IFERROR(INDEX(DATA!$L$133:$L$368,MATCH(1,(DATA!$D$133:$D$368=B555)*(DATA!$E$133:$E$368=D555),0)),"n/a")</f>
        <v>3.6362192032180198</v>
      </c>
      <c r="F555" s="77">
        <f t="array" ref="F555">IFERROR(INDEX(DATA!$M$133:$M$368,MATCH(1,(DATA!$D$133:$D$368=B555)*(DATA!$E$133:$E$368=D555),0)),"n/a")</f>
        <v>-4.3974160804059496E-3</v>
      </c>
      <c r="G555" s="87">
        <f t="array" ref="G555">IFERROR(INDEX(DATA!$V$133:$V$368,MATCH(1,(DATA!$D$133:$D$368=B555)*(DATA!$E$133:$E$368=D555),0)),"n/a")</f>
        <v>3.6996943942762299</v>
      </c>
      <c r="H555" s="77">
        <f t="array" ref="H555">IFERROR(INDEX(DATA!$W$133:$W$368,MATCH(1,(DATA!$D$133:$D$368=B555)*(DATA!$E$133:$E$368=D555),0)),"n/a")</f>
        <v>8.7104770567873295E-3</v>
      </c>
      <c r="I555" s="87">
        <f t="array" ref="I555">IFERROR(INDEX(DATA!$AF$133:$AF$368,MATCH(1,(DATA!$D$133:$D$368=B555)*(DATA!$E$133:$E$368=D555),0)),"n/a")</f>
        <v>3.69578137661754</v>
      </c>
      <c r="J555" s="77">
        <f t="array" ref="J555">IFERROR(INDEX(DATA!$AG$133:$AG$368,MATCH(1,(DATA!$D$133:$D$368=B555)*(DATA!$E$133:$E$368=D555),0)),"n/a")</f>
        <v>1.00272132256621E-2</v>
      </c>
      <c r="K555" s="87">
        <f t="array" ref="K555">IFERROR(INDEX(DATA!$AP$133:$AP$368,MATCH(1,(DATA!$D$133:$D$368=B555)*(DATA!$E$133:$E$368=D555),0)),"n/a")</f>
        <v>3.67601066510524</v>
      </c>
      <c r="L555" s="77">
        <f t="array" ref="L555">IFERROR(INDEX(DATA!$AQ$133:$AQ$368,MATCH(1,(DATA!$D$133:$D$368=B555)*(DATA!$E$133:$E$368=D555),0)),"n/a")</f>
        <v>2.8399044452496898E-3</v>
      </c>
      <c r="R555" s="66"/>
      <c r="S555" s="66"/>
      <c r="T555" s="66"/>
      <c r="U555" s="66"/>
      <c r="V555" s="66"/>
      <c r="W555" s="66"/>
      <c r="X555" s="66"/>
      <c r="Y555" s="66"/>
    </row>
    <row r="556" spans="1:25" x14ac:dyDescent="0.2">
      <c r="A556" s="75" t="s">
        <v>19</v>
      </c>
      <c r="B556" s="66" t="s">
        <v>12</v>
      </c>
      <c r="C556" s="66" t="s">
        <v>10</v>
      </c>
      <c r="D556" s="66" t="s">
        <v>310</v>
      </c>
      <c r="E556" s="87">
        <f t="array" ref="E556">IFERROR(INDEX(DATA!$L$133:$L$368,MATCH(1,(DATA!$D$133:$D$368=B556)*(DATA!$E$133:$E$368=D556),0)),"n/a")</f>
        <v>3.6043929770383398</v>
      </c>
      <c r="F556" s="77">
        <f t="array" ref="F556">IFERROR(INDEX(DATA!$M$133:$M$368,MATCH(1,(DATA!$D$133:$D$368=B556)*(DATA!$E$133:$E$368=D556),0)),"n/a")</f>
        <v>-3.89840354000845E-2</v>
      </c>
      <c r="G556" s="87">
        <f t="array" ref="G556">IFERROR(INDEX(DATA!$V$133:$V$368,MATCH(1,(DATA!$D$133:$D$368=B556)*(DATA!$E$133:$E$368=D556),0)),"n/a")</f>
        <v>3.64842477747841</v>
      </c>
      <c r="H556" s="77">
        <f t="array" ref="H556">IFERROR(INDEX(DATA!$W$133:$W$368,MATCH(1,(DATA!$D$133:$D$368=B556)*(DATA!$E$133:$E$368=D556),0)),"n/a")</f>
        <v>-1.7048106376620401E-3</v>
      </c>
      <c r="I556" s="87">
        <f t="array" ref="I556">IFERROR(INDEX(DATA!$AF$133:$AF$368,MATCH(1,(DATA!$D$133:$D$368=B556)*(DATA!$E$133:$E$368=D556),0)),"n/a")</f>
        <v>3.7166588527421598</v>
      </c>
      <c r="J556" s="77">
        <f t="array" ref="J556">IFERROR(INDEX(DATA!$AG$133:$AG$368,MATCH(1,(DATA!$D$133:$D$368=B556)*(DATA!$E$133:$E$368=D556),0)),"n/a")</f>
        <v>1.0681861979022E-2</v>
      </c>
      <c r="K556" s="87">
        <f t="array" ref="K556">IFERROR(INDEX(DATA!$AP$133:$AP$368,MATCH(1,(DATA!$D$133:$D$368=B556)*(DATA!$E$133:$E$368=D556),0)),"n/a")</f>
        <v>3.7360307080011199</v>
      </c>
      <c r="L556" s="77">
        <f t="array" ref="L556">IFERROR(INDEX(DATA!$AQ$133:$AQ$368,MATCH(1,(DATA!$D$133:$D$368=B556)*(DATA!$E$133:$E$368=D556),0)),"n/a")</f>
        <v>6.9801567318603401E-3</v>
      </c>
      <c r="R556" s="66"/>
      <c r="S556" s="66"/>
      <c r="T556" s="66"/>
      <c r="U556" s="66"/>
      <c r="V556" s="66"/>
      <c r="W556" s="66"/>
      <c r="X556" s="66"/>
      <c r="Y556" s="66"/>
    </row>
    <row r="557" spans="1:25" x14ac:dyDescent="0.2">
      <c r="A557" s="75" t="s">
        <v>19</v>
      </c>
      <c r="B557" s="66" t="s">
        <v>12</v>
      </c>
      <c r="C557" s="66" t="s">
        <v>10</v>
      </c>
      <c r="D557" s="66" t="s">
        <v>311</v>
      </c>
      <c r="E557" s="87">
        <f t="array" ref="E557">IFERROR(INDEX(DATA!$L$133:$L$368,MATCH(1,(DATA!$D$133:$D$368=B557)*(DATA!$E$133:$E$368=D557),0)),"n/a")</f>
        <v>3.2486657590637802</v>
      </c>
      <c r="F557" s="77">
        <f t="array" ref="F557">IFERROR(INDEX(DATA!$M$133:$M$368,MATCH(1,(DATA!$D$133:$D$368=B557)*(DATA!$E$133:$E$368=D557),0)),"n/a")</f>
        <v>9.1717987645878907E-2</v>
      </c>
      <c r="G557" s="87">
        <f t="array" ref="G557">IFERROR(INDEX(DATA!$V$133:$V$368,MATCH(1,(DATA!$D$133:$D$368=B557)*(DATA!$E$133:$E$368=D557),0)),"n/a")</f>
        <v>3.2804895388811799</v>
      </c>
      <c r="H557" s="77">
        <f t="array" ref="H557">IFERROR(INDEX(DATA!$W$133:$W$368,MATCH(1,(DATA!$D$133:$D$368=B557)*(DATA!$E$133:$E$368=D557),0)),"n/a")</f>
        <v>0.120393996342595</v>
      </c>
      <c r="I557" s="87">
        <f t="array" ref="I557">IFERROR(INDEX(DATA!$AF$133:$AF$368,MATCH(1,(DATA!$D$133:$D$368=B557)*(DATA!$E$133:$E$368=D557),0)),"n/a")</f>
        <v>3.1866967422638499</v>
      </c>
      <c r="J557" s="77">
        <f t="array" ref="J557">IFERROR(INDEX(DATA!$AG$133:$AG$368,MATCH(1,(DATA!$D$133:$D$368=B557)*(DATA!$E$133:$E$368=D557),0)),"n/a")</f>
        <v>9.6705218625873904E-2</v>
      </c>
      <c r="K557" s="87">
        <f t="array" ref="K557">IFERROR(INDEX(DATA!$AP$133:$AP$368,MATCH(1,(DATA!$D$133:$D$368=B557)*(DATA!$E$133:$E$368=D557),0)),"n/a")</f>
        <v>3.1059337243108298</v>
      </c>
      <c r="L557" s="77">
        <f t="array" ref="L557">IFERROR(INDEX(DATA!$AQ$133:$AQ$368,MATCH(1,(DATA!$D$133:$D$368=B557)*(DATA!$E$133:$E$368=D557),0)),"n/a")</f>
        <v>6.8008282716410406E-2</v>
      </c>
      <c r="R557" s="66"/>
      <c r="S557" s="66"/>
      <c r="T557" s="66"/>
      <c r="U557" s="66"/>
      <c r="V557" s="66"/>
      <c r="W557" s="66"/>
      <c r="X557" s="66"/>
      <c r="Y557" s="66"/>
    </row>
    <row r="558" spans="1:25" x14ac:dyDescent="0.2">
      <c r="A558" s="75" t="s">
        <v>19</v>
      </c>
      <c r="B558" s="66" t="s">
        <v>12</v>
      </c>
      <c r="C558" s="66" t="s">
        <v>10</v>
      </c>
      <c r="D558" s="66" t="s">
        <v>312</v>
      </c>
      <c r="E558" s="87">
        <f t="array" ref="E558">IFERROR(INDEX(DATA!$L$133:$L$368,MATCH(1,(DATA!$D$133:$D$368=B558)*(DATA!$E$133:$E$368=D558),0)),"n/a")</f>
        <v>3.6479402609933498</v>
      </c>
      <c r="F558" s="77">
        <f t="array" ref="F558">IFERROR(INDEX(DATA!$M$133:$M$368,MATCH(1,(DATA!$D$133:$D$368=B558)*(DATA!$E$133:$E$368=D558),0)),"n/a")</f>
        <v>1.58699200147891E-2</v>
      </c>
      <c r="G558" s="87">
        <f t="array" ref="G558">IFERROR(INDEX(DATA!$V$133:$V$368,MATCH(1,(DATA!$D$133:$D$368=B558)*(DATA!$E$133:$E$368=D558),0)),"n/a")</f>
        <v>3.6518744666899501</v>
      </c>
      <c r="H558" s="77">
        <f t="array" ref="H558">IFERROR(INDEX(DATA!$W$133:$W$368,MATCH(1,(DATA!$D$133:$D$368=B558)*(DATA!$E$133:$E$368=D558),0)),"n/a")</f>
        <v>4.3289069139637003E-3</v>
      </c>
      <c r="I558" s="87">
        <f t="array" ref="I558">IFERROR(INDEX(DATA!$AF$133:$AF$368,MATCH(1,(DATA!$D$133:$D$368=B558)*(DATA!$E$133:$E$368=D558),0)),"n/a")</f>
        <v>3.6448536822421702</v>
      </c>
      <c r="J558" s="77">
        <f t="array" ref="J558">IFERROR(INDEX(DATA!$AG$133:$AG$368,MATCH(1,(DATA!$D$133:$D$368=B558)*(DATA!$E$133:$E$368=D558),0)),"n/a")</f>
        <v>-1.05386276359509E-3</v>
      </c>
      <c r="K558" s="87">
        <f t="array" ref="K558">IFERROR(INDEX(DATA!$AP$133:$AP$368,MATCH(1,(DATA!$D$133:$D$368=B558)*(DATA!$E$133:$E$368=D558),0)),"n/a")</f>
        <v>3.6187624362209698</v>
      </c>
      <c r="L558" s="77">
        <f t="array" ref="L558">IFERROR(INDEX(DATA!$AQ$133:$AQ$368,MATCH(1,(DATA!$D$133:$D$368=B558)*(DATA!$E$133:$E$368=D558),0)),"n/a")</f>
        <v>4.5450028140116604E-3</v>
      </c>
      <c r="R558" s="66"/>
      <c r="S558" s="66"/>
      <c r="T558" s="66"/>
      <c r="U558" s="66"/>
      <c r="V558" s="66"/>
      <c r="W558" s="66"/>
      <c r="X558" s="66"/>
      <c r="Y558" s="66"/>
    </row>
    <row r="559" spans="1:25" x14ac:dyDescent="0.2">
      <c r="A559" s="75" t="s">
        <v>19</v>
      </c>
      <c r="B559" s="66" t="s">
        <v>12</v>
      </c>
      <c r="C559" s="66" t="s">
        <v>10</v>
      </c>
      <c r="D559" s="66" t="s">
        <v>313</v>
      </c>
      <c r="E559" s="87">
        <f t="array" ref="E559">IFERROR(INDEX(DATA!$L$133:$L$368,MATCH(1,(DATA!$D$133:$D$368=B559)*(DATA!$E$133:$E$368=D559),0)),"n/a")</f>
        <v>3.9282381245333502</v>
      </c>
      <c r="F559" s="77">
        <f t="array" ref="F559">IFERROR(INDEX(DATA!$M$133:$M$368,MATCH(1,(DATA!$D$133:$D$368=B559)*(DATA!$E$133:$E$368=D559),0)),"n/a")</f>
        <v>-4.7447877669479802E-4</v>
      </c>
      <c r="G559" s="87">
        <f t="array" ref="G559">IFERROR(INDEX(DATA!$V$133:$V$368,MATCH(1,(DATA!$D$133:$D$368=B559)*(DATA!$E$133:$E$368=D559),0)),"n/a")</f>
        <v>3.9883640694533402</v>
      </c>
      <c r="H559" s="77">
        <f t="array" ref="H559">IFERROR(INDEX(DATA!$W$133:$W$368,MATCH(1,(DATA!$D$133:$D$368=B559)*(DATA!$E$133:$E$368=D559),0)),"n/a")</f>
        <v>-4.9369359137881597E-3</v>
      </c>
      <c r="I559" s="87">
        <f t="array" ref="I559">IFERROR(INDEX(DATA!$AF$133:$AF$368,MATCH(1,(DATA!$D$133:$D$368=B559)*(DATA!$E$133:$E$368=D559),0)),"n/a")</f>
        <v>3.9864699197886799</v>
      </c>
      <c r="J559" s="77">
        <f t="array" ref="J559">IFERROR(INDEX(DATA!$AG$133:$AG$368,MATCH(1,(DATA!$D$133:$D$368=B559)*(DATA!$E$133:$E$368=D559),0)),"n/a")</f>
        <v>-4.4902663961068796E-3</v>
      </c>
      <c r="K559" s="87">
        <f t="array" ref="K559">IFERROR(INDEX(DATA!$AP$133:$AP$368,MATCH(1,(DATA!$D$133:$D$368=B559)*(DATA!$E$133:$E$368=D559),0)),"n/a")</f>
        <v>3.9484905702944801</v>
      </c>
      <c r="L559" s="77">
        <f t="array" ref="L559">IFERROR(INDEX(DATA!$AQ$133:$AQ$368,MATCH(1,(DATA!$D$133:$D$368=B559)*(DATA!$E$133:$E$368=D559),0)),"n/a")</f>
        <v>-3.9097525994098797E-2</v>
      </c>
      <c r="R559" s="66"/>
      <c r="S559" s="66"/>
      <c r="T559" s="66"/>
      <c r="U559" s="66"/>
      <c r="V559" s="66"/>
      <c r="W559" s="66"/>
      <c r="X559" s="66"/>
      <c r="Y559" s="66"/>
    </row>
    <row r="560" spans="1:25" x14ac:dyDescent="0.2">
      <c r="A560" s="75" t="s">
        <v>19</v>
      </c>
      <c r="B560" s="66" t="s">
        <v>12</v>
      </c>
      <c r="C560" s="66" t="s">
        <v>10</v>
      </c>
      <c r="D560" s="66" t="s">
        <v>314</v>
      </c>
      <c r="E560" s="87">
        <f t="array" ref="E560">IFERROR(INDEX(DATA!$L$133:$L$368,MATCH(1,(DATA!$D$133:$D$368=B560)*(DATA!$E$133:$E$368=D560),0)),"n/a")</f>
        <v>4.2398360871829901</v>
      </c>
      <c r="F560" s="77">
        <f t="array" ref="F560">IFERROR(INDEX(DATA!$M$133:$M$368,MATCH(1,(DATA!$D$133:$D$368=B560)*(DATA!$E$133:$E$368=D560),0)),"n/a")</f>
        <v>1.1983312027597001E-2</v>
      </c>
      <c r="G560" s="87">
        <f t="array" ref="G560">IFERROR(INDEX(DATA!$V$133:$V$368,MATCH(1,(DATA!$D$133:$D$368=B560)*(DATA!$E$133:$E$368=D560),0)),"n/a")</f>
        <v>4.3708390149370198</v>
      </c>
      <c r="H560" s="77">
        <f t="array" ref="H560">IFERROR(INDEX(DATA!$W$133:$W$368,MATCH(1,(DATA!$D$133:$D$368=B560)*(DATA!$E$133:$E$368=D560),0)),"n/a")</f>
        <v>5.4169224261686598E-2</v>
      </c>
      <c r="I560" s="87">
        <f t="array" ref="I560">IFERROR(INDEX(DATA!$AF$133:$AF$368,MATCH(1,(DATA!$D$133:$D$368=B560)*(DATA!$E$133:$E$368=D560),0)),"n/a")</f>
        <v>4.3537519270884202</v>
      </c>
      <c r="J560" s="77">
        <f t="array" ref="J560">IFERROR(INDEX(DATA!$AG$133:$AG$368,MATCH(1,(DATA!$D$133:$D$368=B560)*(DATA!$E$133:$E$368=D560),0)),"n/a")</f>
        <v>6.6843031989257007E-2</v>
      </c>
      <c r="K560" s="87">
        <f t="array" ref="K560">IFERROR(INDEX(DATA!$AP$133:$AP$368,MATCH(1,(DATA!$D$133:$D$368=B560)*(DATA!$E$133:$E$368=D560),0)),"n/a")</f>
        <v>4.2620454316242302</v>
      </c>
      <c r="L560" s="77">
        <f t="array" ref="L560">IFERROR(INDEX(DATA!$AQ$133:$AQ$368,MATCH(1,(DATA!$D$133:$D$368=B560)*(DATA!$E$133:$E$368=D560),0)),"n/a")</f>
        <v>4.51083700656792E-2</v>
      </c>
      <c r="R560" s="66"/>
      <c r="S560" s="66"/>
      <c r="T560" s="66"/>
      <c r="U560" s="66"/>
      <c r="V560" s="66"/>
      <c r="W560" s="66"/>
      <c r="X560" s="66"/>
      <c r="Y560" s="66"/>
    </row>
    <row r="561" spans="1:25" x14ac:dyDescent="0.2">
      <c r="A561" s="75" t="s">
        <v>19</v>
      </c>
      <c r="B561" s="66" t="s">
        <v>12</v>
      </c>
      <c r="C561" s="66" t="s">
        <v>10</v>
      </c>
      <c r="D561" s="66" t="s">
        <v>315</v>
      </c>
      <c r="E561" s="87">
        <f t="array" ref="E561">IFERROR(INDEX(DATA!$L$133:$L$368,MATCH(1,(DATA!$D$133:$D$368=B561)*(DATA!$E$133:$E$368=D561),0)),"n/a")</f>
        <v>3.66063958868207</v>
      </c>
      <c r="F561" s="77">
        <f t="array" ref="F561">IFERROR(INDEX(DATA!$M$133:$M$368,MATCH(1,(DATA!$D$133:$D$368=B561)*(DATA!$E$133:$E$368=D561),0)),"n/a")</f>
        <v>-5.3032190983558101E-3</v>
      </c>
      <c r="G561" s="87">
        <f t="array" ref="G561">IFERROR(INDEX(DATA!$V$133:$V$368,MATCH(1,(DATA!$D$133:$D$368=B561)*(DATA!$E$133:$E$368=D561),0)),"n/a")</f>
        <v>3.6872206645816301</v>
      </c>
      <c r="H561" s="77">
        <f t="array" ref="H561">IFERROR(INDEX(DATA!$W$133:$W$368,MATCH(1,(DATA!$D$133:$D$368=B561)*(DATA!$E$133:$E$368=D561),0)),"n/a")</f>
        <v>-1.0586987277478799E-2</v>
      </c>
      <c r="I561" s="87">
        <f t="array" ref="I561">IFERROR(INDEX(DATA!$AF$133:$AF$368,MATCH(1,(DATA!$D$133:$D$368=B561)*(DATA!$E$133:$E$368=D561),0)),"n/a")</f>
        <v>3.6424653550852999</v>
      </c>
      <c r="J561" s="77">
        <f t="array" ref="J561">IFERROR(INDEX(DATA!$AG$133:$AG$368,MATCH(1,(DATA!$D$133:$D$368=B561)*(DATA!$E$133:$E$368=D561),0)),"n/a")</f>
        <v>-2.0053260347703401E-2</v>
      </c>
      <c r="K561" s="87">
        <f t="array" ref="K561">IFERROR(INDEX(DATA!$AP$133:$AP$368,MATCH(1,(DATA!$D$133:$D$368=B561)*(DATA!$E$133:$E$368=D561),0)),"n/a")</f>
        <v>3.60571714511671</v>
      </c>
      <c r="L561" s="77">
        <f t="array" ref="L561">IFERROR(INDEX(DATA!$AQ$133:$AQ$368,MATCH(1,(DATA!$D$133:$D$368=B561)*(DATA!$E$133:$E$368=D561),0)),"n/a")</f>
        <v>-6.8394554944725697E-2</v>
      </c>
      <c r="R561" s="66"/>
      <c r="S561" s="66"/>
      <c r="T561" s="66"/>
      <c r="U561" s="66"/>
      <c r="V561" s="66"/>
      <c r="W561" s="66"/>
      <c r="X561" s="66"/>
      <c r="Y561" s="66"/>
    </row>
    <row r="562" spans="1:25" x14ac:dyDescent="0.2">
      <c r="A562" s="75" t="s">
        <v>19</v>
      </c>
      <c r="B562" s="66" t="s">
        <v>12</v>
      </c>
      <c r="C562" s="66" t="s">
        <v>10</v>
      </c>
      <c r="D562" s="66" t="s">
        <v>316</v>
      </c>
      <c r="E562" s="87">
        <f t="array" ref="E562">IFERROR(INDEX(DATA!$L$133:$L$368,MATCH(1,(DATA!$D$133:$D$368=B562)*(DATA!$E$133:$E$368=D562),0)),"n/a")</f>
        <v>3.7078180201816</v>
      </c>
      <c r="F562" s="77">
        <f t="array" ref="F562">IFERROR(INDEX(DATA!$M$133:$M$368,MATCH(1,(DATA!$D$133:$D$368=B562)*(DATA!$E$133:$E$368=D562),0)),"n/a")</f>
        <v>-4.7933217843566496E-3</v>
      </c>
      <c r="G562" s="87">
        <f t="array" ref="G562">IFERROR(INDEX(DATA!$V$133:$V$368,MATCH(1,(DATA!$D$133:$D$368=B562)*(DATA!$E$133:$E$368=D562),0)),"n/a")</f>
        <v>3.6863893593128099</v>
      </c>
      <c r="H562" s="77">
        <f t="array" ref="H562">IFERROR(INDEX(DATA!$W$133:$W$368,MATCH(1,(DATA!$D$133:$D$368=B562)*(DATA!$E$133:$E$368=D562),0)),"n/a")</f>
        <v>-4.3733289557956103E-3</v>
      </c>
      <c r="I562" s="87">
        <f t="array" ref="I562">IFERROR(INDEX(DATA!$AF$133:$AF$368,MATCH(1,(DATA!$D$133:$D$368=B562)*(DATA!$E$133:$E$368=D562),0)),"n/a")</f>
        <v>3.6781421397685299</v>
      </c>
      <c r="J562" s="77">
        <f t="array" ref="J562">IFERROR(INDEX(DATA!$AG$133:$AG$368,MATCH(1,(DATA!$D$133:$D$368=B562)*(DATA!$E$133:$E$368=D562),0)),"n/a")</f>
        <v>-4.60777794819137E-5</v>
      </c>
      <c r="K562" s="87">
        <f t="array" ref="K562">IFERROR(INDEX(DATA!$AP$133:$AP$368,MATCH(1,(DATA!$D$133:$D$368=B562)*(DATA!$E$133:$E$368=D562),0)),"n/a")</f>
        <v>3.66451634287787</v>
      </c>
      <c r="L562" s="77">
        <f t="array" ref="L562">IFERROR(INDEX(DATA!$AQ$133:$AQ$368,MATCH(1,(DATA!$D$133:$D$368=B562)*(DATA!$E$133:$E$368=D562),0)),"n/a")</f>
        <v>-3.2394727560192101E-3</v>
      </c>
      <c r="R562" s="66"/>
      <c r="S562" s="66"/>
      <c r="T562" s="66"/>
      <c r="U562" s="66"/>
      <c r="V562" s="66"/>
      <c r="W562" s="66"/>
      <c r="X562" s="66"/>
      <c r="Y562" s="66"/>
    </row>
    <row r="563" spans="1:25" x14ac:dyDescent="0.2">
      <c r="A563" s="75" t="s">
        <v>19</v>
      </c>
      <c r="B563" s="66" t="s">
        <v>12</v>
      </c>
      <c r="C563" s="66" t="s">
        <v>10</v>
      </c>
      <c r="D563" s="66" t="s">
        <v>317</v>
      </c>
      <c r="E563" s="87">
        <f t="array" ref="E563">IFERROR(INDEX(DATA!$L$133:$L$368,MATCH(1,(DATA!$D$133:$D$368=B563)*(DATA!$E$133:$E$368=D563),0)),"n/a")</f>
        <v>3.3050739993092999</v>
      </c>
      <c r="F563" s="77">
        <f t="array" ref="F563">IFERROR(INDEX(DATA!$M$133:$M$368,MATCH(1,(DATA!$D$133:$D$368=B563)*(DATA!$E$133:$E$368=D563),0)),"n/a")</f>
        <v>-4.2694216060462899E-2</v>
      </c>
      <c r="G563" s="87">
        <f t="array" ref="G563">IFERROR(INDEX(DATA!$V$133:$V$368,MATCH(1,(DATA!$D$133:$D$368=B563)*(DATA!$E$133:$E$368=D563),0)),"n/a")</f>
        <v>3.3780217844372502</v>
      </c>
      <c r="H563" s="77">
        <f t="array" ref="H563">IFERROR(INDEX(DATA!$W$133:$W$368,MATCH(1,(DATA!$D$133:$D$368=B563)*(DATA!$E$133:$E$368=D563),0)),"n/a")</f>
        <v>1.9963374145887499E-2</v>
      </c>
      <c r="I563" s="87">
        <f t="array" ref="I563">IFERROR(INDEX(DATA!$AF$133:$AF$368,MATCH(1,(DATA!$D$133:$D$368=B563)*(DATA!$E$133:$E$368=D563),0)),"n/a")</f>
        <v>3.2546824836559098</v>
      </c>
      <c r="J563" s="77">
        <f t="array" ref="J563">IFERROR(INDEX(DATA!$AG$133:$AG$368,MATCH(1,(DATA!$D$133:$D$368=B563)*(DATA!$E$133:$E$368=D563),0)),"n/a")</f>
        <v>-3.0952008848404801E-2</v>
      </c>
      <c r="K563" s="87">
        <f t="array" ref="K563">IFERROR(INDEX(DATA!$AP$133:$AP$368,MATCH(1,(DATA!$D$133:$D$368=B563)*(DATA!$E$133:$E$368=D563),0)),"n/a")</f>
        <v>3.3162787679164998</v>
      </c>
      <c r="L563" s="77">
        <f t="array" ref="L563">IFERROR(INDEX(DATA!$AQ$133:$AQ$368,MATCH(1,(DATA!$D$133:$D$368=B563)*(DATA!$E$133:$E$368=D563),0)),"n/a")</f>
        <v>-8.5949628738798203E-3</v>
      </c>
      <c r="R563" s="66"/>
      <c r="S563" s="66"/>
      <c r="T563" s="66"/>
      <c r="U563" s="66"/>
      <c r="V563" s="66"/>
      <c r="W563" s="66"/>
      <c r="X563" s="66"/>
      <c r="Y563" s="66"/>
    </row>
    <row r="564" spans="1:25" x14ac:dyDescent="0.2">
      <c r="A564" s="75" t="s">
        <v>19</v>
      </c>
      <c r="B564" s="66" t="s">
        <v>12</v>
      </c>
      <c r="C564" s="66" t="s">
        <v>10</v>
      </c>
      <c r="D564" s="66" t="s">
        <v>318</v>
      </c>
      <c r="E564" s="87">
        <f t="array" ref="E564">IFERROR(INDEX(DATA!$L$133:$L$368,MATCH(1,(DATA!$D$133:$D$368=B564)*(DATA!$E$133:$E$368=D564),0)),"n/a")</f>
        <v>3.6370211124971599</v>
      </c>
      <c r="F564" s="77">
        <f t="array" ref="F564">IFERROR(INDEX(DATA!$M$133:$M$368,MATCH(1,(DATA!$D$133:$D$368=B564)*(DATA!$E$133:$E$368=D564),0)),"n/a")</f>
        <v>6.7559327482346098E-3</v>
      </c>
      <c r="G564" s="87">
        <f t="array" ref="G564">IFERROR(INDEX(DATA!$V$133:$V$368,MATCH(1,(DATA!$D$133:$D$368=B564)*(DATA!$E$133:$E$368=D564),0)),"n/a")</f>
        <v>3.5979717904107198</v>
      </c>
      <c r="H564" s="77">
        <f t="array" ref="H564">IFERROR(INDEX(DATA!$W$133:$W$368,MATCH(1,(DATA!$D$133:$D$368=B564)*(DATA!$E$133:$E$368=D564),0)),"n/a")</f>
        <v>7.9014809093897707E-3</v>
      </c>
      <c r="I564" s="87">
        <f t="array" ref="I564">IFERROR(INDEX(DATA!$AF$133:$AF$368,MATCH(1,(DATA!$D$133:$D$368=B564)*(DATA!$E$133:$E$368=D564),0)),"n/a")</f>
        <v>3.5905082947631199</v>
      </c>
      <c r="J564" s="77">
        <f t="array" ref="J564">IFERROR(INDEX(DATA!$AG$133:$AG$368,MATCH(1,(DATA!$D$133:$D$368=B564)*(DATA!$E$133:$E$368=D564),0)),"n/a")</f>
        <v>1.3762570916434499E-2</v>
      </c>
      <c r="K564" s="87">
        <f t="array" ref="K564">IFERROR(INDEX(DATA!$AP$133:$AP$368,MATCH(1,(DATA!$D$133:$D$368=B564)*(DATA!$E$133:$E$368=D564),0)),"n/a")</f>
        <v>3.5636265918037</v>
      </c>
      <c r="L564" s="77">
        <f t="array" ref="L564">IFERROR(INDEX(DATA!$AQ$133:$AQ$368,MATCH(1,(DATA!$D$133:$D$368=B564)*(DATA!$E$133:$E$368=D564),0)),"n/a")</f>
        <v>6.6475240320841003E-3</v>
      </c>
      <c r="R564" s="66"/>
      <c r="S564" s="66"/>
      <c r="T564" s="66"/>
      <c r="U564" s="66"/>
      <c r="V564" s="66"/>
      <c r="W564" s="66"/>
      <c r="X564" s="66"/>
      <c r="Y564" s="66"/>
    </row>
    <row r="565" spans="1:25" x14ac:dyDescent="0.2">
      <c r="A565" s="75" t="s">
        <v>19</v>
      </c>
      <c r="B565" s="66" t="s">
        <v>12</v>
      </c>
      <c r="C565" s="66" t="s">
        <v>10</v>
      </c>
      <c r="D565" s="66" t="s">
        <v>344</v>
      </c>
      <c r="E565" s="87">
        <f t="array" ref="E565">IFERROR(INDEX(DATA!$L$133:$L$368,MATCH(1,(DATA!$D$133:$D$368=B565)*(DATA!$E$133:$E$368=D565),0)),"n/a")</f>
        <v>3.5606627922849499</v>
      </c>
      <c r="F565" s="77">
        <f t="array" ref="F565">IFERROR(INDEX(DATA!$M$133:$M$368,MATCH(1,(DATA!$D$133:$D$368=B565)*(DATA!$E$133:$E$368=D565),0)),"n/a")</f>
        <v>-4.79067484950512E-2</v>
      </c>
      <c r="G565" s="87">
        <f t="array" ref="G565">IFERROR(INDEX(DATA!$V$133:$V$368,MATCH(1,(DATA!$D$133:$D$368=B565)*(DATA!$E$133:$E$368=D565),0)),"n/a")</f>
        <v>3.63015613751976</v>
      </c>
      <c r="H565" s="77">
        <f t="array" ref="H565">IFERROR(INDEX(DATA!$W$133:$W$368,MATCH(1,(DATA!$D$133:$D$368=B565)*(DATA!$E$133:$E$368=D565),0)),"n/a")</f>
        <v>-2.6788800424147399E-2</v>
      </c>
      <c r="I565" s="87">
        <f t="array" ref="I565">IFERROR(INDEX(DATA!$AF$133:$AF$368,MATCH(1,(DATA!$D$133:$D$368=B565)*(DATA!$E$133:$E$368=D565),0)),"n/a")</f>
        <v>3.5974093252680599</v>
      </c>
      <c r="J565" s="77">
        <f t="array" ref="J565">IFERROR(INDEX(DATA!$AG$133:$AG$368,MATCH(1,(DATA!$D$133:$D$368=B565)*(DATA!$E$133:$E$368=D565),0)),"n/a")</f>
        <v>-2.2403791904680601E-2</v>
      </c>
      <c r="K565" s="87">
        <f t="array" ref="K565">IFERROR(INDEX(DATA!$AP$133:$AP$368,MATCH(1,(DATA!$D$133:$D$368=B565)*(DATA!$E$133:$E$368=D565),0)),"n/a")</f>
        <v>3.6216477880946298</v>
      </c>
      <c r="L565" s="77">
        <f t="array" ref="L565">IFERROR(INDEX(DATA!$AQ$133:$AQ$368,MATCH(1,(DATA!$D$133:$D$368=B565)*(DATA!$E$133:$E$368=D565),0)),"n/a")</f>
        <v>-3.9151029756837397E-3</v>
      </c>
      <c r="R565" s="66"/>
      <c r="S565" s="66"/>
      <c r="T565" s="66"/>
      <c r="U565" s="66"/>
      <c r="V565" s="66"/>
      <c r="W565" s="66"/>
      <c r="X565" s="66"/>
      <c r="Y565" s="66"/>
    </row>
    <row r="566" spans="1:25" x14ac:dyDescent="0.2">
      <c r="A566" s="75" t="s">
        <v>19</v>
      </c>
      <c r="B566" s="66" t="s">
        <v>12</v>
      </c>
      <c r="C566" s="66" t="s">
        <v>10</v>
      </c>
      <c r="D566" s="66" t="s">
        <v>345</v>
      </c>
      <c r="E566" s="87">
        <f t="array" ref="E566">IFERROR(INDEX(DATA!$L$133:$L$368,MATCH(1,(DATA!$D$133:$D$368=B566)*(DATA!$E$133:$E$368=D566),0)),"n/a")</f>
        <v>3.75961036700226</v>
      </c>
      <c r="F566" s="77">
        <f t="array" ref="F566">IFERROR(INDEX(DATA!$M$133:$M$368,MATCH(1,(DATA!$D$133:$D$368=B566)*(DATA!$E$133:$E$368=D566),0)),"n/a")</f>
        <v>-5.1876657089044596E-3</v>
      </c>
      <c r="G566" s="87">
        <f t="array" ref="G566">IFERROR(INDEX(DATA!$V$133:$V$368,MATCH(1,(DATA!$D$133:$D$368=B566)*(DATA!$E$133:$E$368=D566),0)),"n/a")</f>
        <v>3.8012391114821402</v>
      </c>
      <c r="H566" s="77">
        <f t="array" ref="H566">IFERROR(INDEX(DATA!$W$133:$W$368,MATCH(1,(DATA!$D$133:$D$368=B566)*(DATA!$E$133:$E$368=D566),0)),"n/a")</f>
        <v>-1.1500843924669201E-2</v>
      </c>
      <c r="I566" s="87">
        <f t="array" ref="I566">IFERROR(INDEX(DATA!$AF$133:$AF$368,MATCH(1,(DATA!$D$133:$D$368=B566)*(DATA!$E$133:$E$368=D566),0)),"n/a")</f>
        <v>3.80004447821841</v>
      </c>
      <c r="J566" s="77">
        <f t="array" ref="J566">IFERROR(INDEX(DATA!$AG$133:$AG$368,MATCH(1,(DATA!$D$133:$D$368=B566)*(DATA!$E$133:$E$368=D566),0)),"n/a")</f>
        <v>-1.39352958114616E-2</v>
      </c>
      <c r="K566" s="87">
        <f t="array" ref="K566">IFERROR(INDEX(DATA!$AP$133:$AP$368,MATCH(1,(DATA!$D$133:$D$368=B566)*(DATA!$E$133:$E$368=D566),0)),"n/a")</f>
        <v>3.8000149338837401</v>
      </c>
      <c r="L566" s="77">
        <f t="array" ref="L566">IFERROR(INDEX(DATA!$AQ$133:$AQ$368,MATCH(1,(DATA!$D$133:$D$368=B566)*(DATA!$E$133:$E$368=D566),0)),"n/a")</f>
        <v>-1.2932728030882801E-2</v>
      </c>
      <c r="R566" s="66"/>
      <c r="S566" s="66"/>
      <c r="T566" s="66"/>
      <c r="U566" s="66"/>
      <c r="V566" s="66"/>
      <c r="W566" s="66"/>
      <c r="X566" s="66"/>
      <c r="Y566" s="66"/>
    </row>
    <row r="567" spans="1:25" x14ac:dyDescent="0.2">
      <c r="A567" s="75"/>
      <c r="E567" s="80"/>
      <c r="F567" s="77"/>
      <c r="G567" s="81"/>
      <c r="H567" s="77"/>
      <c r="I567" s="81"/>
      <c r="J567" s="82"/>
      <c r="K567" s="81"/>
      <c r="L567" s="77"/>
      <c r="R567" s="66"/>
      <c r="S567" s="66"/>
      <c r="T567" s="66"/>
      <c r="U567" s="66"/>
      <c r="V567" s="66"/>
      <c r="W567" s="66"/>
      <c r="X567" s="66"/>
      <c r="Y567" s="66"/>
    </row>
    <row r="568" spans="1:25" x14ac:dyDescent="0.2">
      <c r="A568" s="75" t="s">
        <v>19</v>
      </c>
      <c r="B568" s="66" t="s">
        <v>12</v>
      </c>
      <c r="C568" s="66" t="s">
        <v>26</v>
      </c>
      <c r="D568" s="66" t="s">
        <v>271</v>
      </c>
      <c r="E568" s="87">
        <f t="array" ref="E568">IFERROR(INDEX(DATA!$N$133:$N$368,MATCH(1,(DATA!$D$133:$D$368=B568)*(DATA!$E$133:$E$368=D568),0)),"n/a")</f>
        <v>2.5811279364166602</v>
      </c>
      <c r="F568" s="77">
        <f t="array" ref="F568">IFERROR(INDEX(DATA!$O$133:$O$368,MATCH(1,(DATA!$D$133:$D$368=B568)*(DATA!$E$133:$E$368=D568),0)),"n/a")</f>
        <v>0.161175416450444</v>
      </c>
      <c r="G568" s="87">
        <f t="array" ref="G568">IFERROR(INDEX(DATA!$X$133:$X$368,MATCH(1,(DATA!$D$133:$D$368=B568)*(DATA!$E$133:$E$368=D568),0)),"n/a")</f>
        <v>2.4957539841613299</v>
      </c>
      <c r="H568" s="77">
        <f t="array" ref="H568">IFERROR(INDEX(DATA!$Y$133:$Y$368,MATCH(1,(DATA!$D$133:$D$368=B568)*(DATA!$E$133:$E$368=D568),0)),"n/a")</f>
        <v>1.55279332834503E-2</v>
      </c>
      <c r="I568" s="87">
        <f t="array" ref="I568">IFERROR(INDEX(DATA!$AH$133:$AH$368,MATCH(1,(DATA!$D$133:$D$368=B568)*(DATA!$E$133:$E$368=D568),0)),"n/a")</f>
        <v>2.4200866435349302</v>
      </c>
      <c r="J568" s="77">
        <f t="array" ref="J568">IFERROR(INDEX(DATA!$AI$133:$AI$368,MATCH(1,(DATA!$D$133:$D$368=B568)*(DATA!$E$133:$E$368=D568),0)),"n/a")</f>
        <v>-3.2526667409814601E-2</v>
      </c>
      <c r="K568" s="87">
        <f t="array" ref="K568">IFERROR(INDEX(DATA!$AR$133:$AR$368,MATCH(1,(DATA!$D$133:$D$368=B568)*(DATA!$E$133:$E$368=D568),0)),"n/a")</f>
        <v>2.4211920487177099</v>
      </c>
      <c r="L568" s="77">
        <f t="array" ref="L568">IFERROR(INDEX(DATA!$AS$133:$AS$368,MATCH(1,(DATA!$D$133:$D$368=B568)*(DATA!$E$133:$E$368=D568),0)),"n/a")</f>
        <v>-2.37477936264219E-2</v>
      </c>
      <c r="R568" s="66"/>
      <c r="S568" s="66"/>
      <c r="T568" s="66"/>
      <c r="U568" s="66"/>
      <c r="V568" s="66"/>
      <c r="W568" s="66"/>
      <c r="X568" s="66"/>
      <c r="Y568" s="66"/>
    </row>
    <row r="569" spans="1:25" x14ac:dyDescent="0.2">
      <c r="A569" s="75" t="s">
        <v>19</v>
      </c>
      <c r="B569" s="66" t="s">
        <v>12</v>
      </c>
      <c r="C569" s="66" t="s">
        <v>26</v>
      </c>
      <c r="D569" s="66" t="s">
        <v>272</v>
      </c>
      <c r="E569" s="87">
        <f t="array" ref="E569">IFERROR(INDEX(DATA!$N$133:$N$368,MATCH(1,(DATA!$D$133:$D$368=B569)*(DATA!$E$133:$E$368=D569),0)),"n/a")</f>
        <v>2.3303435762486102</v>
      </c>
      <c r="F569" s="77">
        <f t="array" ref="F569">IFERROR(INDEX(DATA!$O$133:$O$368,MATCH(1,(DATA!$D$133:$D$368=B569)*(DATA!$E$133:$E$368=D569),0)),"n/a")</f>
        <v>9.2994291603422895E-3</v>
      </c>
      <c r="G569" s="87">
        <f t="array" ref="G569">IFERROR(INDEX(DATA!$X$133:$X$368,MATCH(1,(DATA!$D$133:$D$368=B569)*(DATA!$E$133:$E$368=D569),0)),"n/a")</f>
        <v>2.3434631724886201</v>
      </c>
      <c r="H569" s="77">
        <f t="array" ref="H569">IFERROR(INDEX(DATA!$Y$133:$Y$368,MATCH(1,(DATA!$D$133:$D$368=B569)*(DATA!$E$133:$E$368=D569),0)),"n/a")</f>
        <v>1.39209975516671E-2</v>
      </c>
      <c r="I569" s="87">
        <f t="array" ref="I569">IFERROR(INDEX(DATA!$AH$133:$AH$368,MATCH(1,(DATA!$D$133:$D$368=B569)*(DATA!$E$133:$E$368=D569),0)),"n/a")</f>
        <v>2.3233025471704698</v>
      </c>
      <c r="J569" s="77">
        <f t="array" ref="J569">IFERROR(INDEX(DATA!$AI$133:$AI$368,MATCH(1,(DATA!$D$133:$D$368=B569)*(DATA!$E$133:$E$368=D569),0)),"n/a")</f>
        <v>1.7991312041045999E-2</v>
      </c>
      <c r="K569" s="87">
        <f t="array" ref="K569">IFERROR(INDEX(DATA!$AR$133:$AR$368,MATCH(1,(DATA!$D$133:$D$368=B569)*(DATA!$E$133:$E$368=D569),0)),"n/a")</f>
        <v>2.3027731577262101</v>
      </c>
      <c r="L569" s="77">
        <f t="array" ref="L569">IFERROR(INDEX(DATA!$AS$133:$AS$368,MATCH(1,(DATA!$D$133:$D$368=B569)*(DATA!$E$133:$E$368=D569),0)),"n/a")</f>
        <v>1.9079202929092601E-2</v>
      </c>
      <c r="R569" s="66"/>
      <c r="S569" s="66"/>
      <c r="T569" s="66"/>
      <c r="U569" s="66"/>
      <c r="V569" s="66"/>
      <c r="W569" s="66"/>
      <c r="X569" s="66"/>
      <c r="Y569" s="66"/>
    </row>
    <row r="570" spans="1:25" x14ac:dyDescent="0.2">
      <c r="A570" s="75" t="s">
        <v>19</v>
      </c>
      <c r="B570" s="66" t="s">
        <v>12</v>
      </c>
      <c r="C570" s="66" t="s">
        <v>26</v>
      </c>
      <c r="D570" s="66" t="s">
        <v>273</v>
      </c>
      <c r="E570" s="87">
        <f t="array" ref="E570">IFERROR(INDEX(DATA!$N$133:$N$368,MATCH(1,(DATA!$D$133:$D$368=B570)*(DATA!$E$133:$E$368=D570),0)),"n/a")</f>
        <v>2.0456991069255199</v>
      </c>
      <c r="F570" s="77">
        <f t="array" ref="F570">IFERROR(INDEX(DATA!$O$133:$O$368,MATCH(1,(DATA!$D$133:$D$368=B570)*(DATA!$E$133:$E$368=D570),0)),"n/a")</f>
        <v>7.5829759772113401E-3</v>
      </c>
      <c r="G570" s="87">
        <f t="array" ref="G570">IFERROR(INDEX(DATA!$X$133:$X$368,MATCH(1,(DATA!$D$133:$D$368=B570)*(DATA!$E$133:$E$368=D570),0)),"n/a")</f>
        <v>2.12212993400688</v>
      </c>
      <c r="H570" s="77">
        <f t="array" ref="H570">IFERROR(INDEX(DATA!$Y$133:$Y$368,MATCH(1,(DATA!$D$133:$D$368=B570)*(DATA!$E$133:$E$368=D570),0)),"n/a")</f>
        <v>1.697742361968E-2</v>
      </c>
      <c r="I570" s="87">
        <f t="array" ref="I570">IFERROR(INDEX(DATA!$AH$133:$AH$368,MATCH(1,(DATA!$D$133:$D$368=B570)*(DATA!$E$133:$E$368=D570),0)),"n/a")</f>
        <v>2.09865420714558</v>
      </c>
      <c r="J570" s="77">
        <f t="array" ref="J570">IFERROR(INDEX(DATA!$AI$133:$AI$368,MATCH(1,(DATA!$D$133:$D$368=B570)*(DATA!$E$133:$E$368=D570),0)),"n/a")</f>
        <v>1.3709382679188699E-2</v>
      </c>
      <c r="K570" s="87">
        <f t="array" ref="K570">IFERROR(INDEX(DATA!$AR$133:$AR$368,MATCH(1,(DATA!$D$133:$D$368=B570)*(DATA!$E$133:$E$368=D570),0)),"n/a")</f>
        <v>2.0839695033908998</v>
      </c>
      <c r="L570" s="77">
        <f t="array" ref="L570">IFERROR(INDEX(DATA!$AS$133:$AS$368,MATCH(1,(DATA!$D$133:$D$368=B570)*(DATA!$E$133:$E$368=D570),0)),"n/a")</f>
        <v>-7.0712517337060098E-3</v>
      </c>
      <c r="R570" s="66"/>
      <c r="S570" s="66"/>
      <c r="T570" s="66"/>
      <c r="U570" s="66"/>
      <c r="V570" s="66"/>
      <c r="W570" s="66"/>
      <c r="X570" s="66"/>
      <c r="Y570" s="66"/>
    </row>
    <row r="571" spans="1:25" x14ac:dyDescent="0.2">
      <c r="A571" s="75" t="s">
        <v>19</v>
      </c>
      <c r="B571" s="66" t="s">
        <v>12</v>
      </c>
      <c r="C571" s="66" t="s">
        <v>26</v>
      </c>
      <c r="D571" s="66" t="s">
        <v>274</v>
      </c>
      <c r="E571" s="87">
        <f t="array" ref="E571">IFERROR(INDEX(DATA!$N$133:$N$368,MATCH(1,(DATA!$D$133:$D$368=B571)*(DATA!$E$133:$E$368=D571),0)),"n/a")</f>
        <v>2.3301541602887301</v>
      </c>
      <c r="F571" s="77">
        <f t="array" ref="F571">IFERROR(INDEX(DATA!$O$133:$O$368,MATCH(1,(DATA!$D$133:$D$368=B571)*(DATA!$E$133:$E$368=D571),0)),"n/a")</f>
        <v>8.0052108080199899E-4</v>
      </c>
      <c r="G571" s="87">
        <f t="array" ref="G571">IFERROR(INDEX(DATA!$X$133:$X$368,MATCH(1,(DATA!$D$133:$D$368=B571)*(DATA!$E$133:$E$368=D571),0)),"n/a")</f>
        <v>2.31955032305321</v>
      </c>
      <c r="H571" s="77">
        <f t="array" ref="H571">IFERROR(INDEX(DATA!$Y$133:$Y$368,MATCH(1,(DATA!$D$133:$D$368=B571)*(DATA!$E$133:$E$368=D571),0)),"n/a")</f>
        <v>8.0358758887242396E-3</v>
      </c>
      <c r="I571" s="87">
        <f t="array" ref="I571">IFERROR(INDEX(DATA!$AH$133:$AH$368,MATCH(1,(DATA!$D$133:$D$368=B571)*(DATA!$E$133:$E$368=D571),0)),"n/a")</f>
        <v>2.3213242655855</v>
      </c>
      <c r="J571" s="77">
        <f t="array" ref="J571">IFERROR(INDEX(DATA!$AI$133:$AI$368,MATCH(1,(DATA!$D$133:$D$368=B571)*(DATA!$E$133:$E$368=D571),0)),"n/a")</f>
        <v>1.7497340540199101E-2</v>
      </c>
      <c r="K571" s="87">
        <f t="array" ref="K571">IFERROR(INDEX(DATA!$AR$133:$AR$368,MATCH(1,(DATA!$D$133:$D$368=B571)*(DATA!$E$133:$E$368=D571),0)),"n/a")</f>
        <v>2.29388048174369</v>
      </c>
      <c r="L571" s="77">
        <f t="array" ref="L571">IFERROR(INDEX(DATA!$AS$133:$AS$368,MATCH(1,(DATA!$D$133:$D$368=B571)*(DATA!$E$133:$E$368=D571),0)),"n/a")</f>
        <v>1.7395703286923199E-2</v>
      </c>
      <c r="R571" s="66"/>
      <c r="S571" s="66"/>
      <c r="T571" s="66"/>
      <c r="U571" s="66"/>
      <c r="V571" s="66"/>
      <c r="W571" s="66"/>
      <c r="X571" s="66"/>
      <c r="Y571" s="66"/>
    </row>
    <row r="572" spans="1:25" x14ac:dyDescent="0.2">
      <c r="A572" s="75" t="s">
        <v>19</v>
      </c>
      <c r="B572" s="66" t="s">
        <v>12</v>
      </c>
      <c r="C572" s="66" t="s">
        <v>26</v>
      </c>
      <c r="D572" s="66" t="s">
        <v>275</v>
      </c>
      <c r="E572" s="87">
        <f t="array" ref="E572">IFERROR(INDEX(DATA!$N$133:$N$368,MATCH(1,(DATA!$D$133:$D$368=B572)*(DATA!$E$133:$E$368=D572),0)),"n/a")</f>
        <v>1.9873949595356899</v>
      </c>
      <c r="F572" s="77">
        <f t="array" ref="F572">IFERROR(INDEX(DATA!$O$133:$O$368,MATCH(1,(DATA!$D$133:$D$368=B572)*(DATA!$E$133:$E$368=D572),0)),"n/a")</f>
        <v>-5.6061964629535999E-2</v>
      </c>
      <c r="G572" s="87">
        <f t="array" ref="G572">IFERROR(INDEX(DATA!$X$133:$X$368,MATCH(1,(DATA!$D$133:$D$368=B572)*(DATA!$E$133:$E$368=D572),0)),"n/a")</f>
        <v>2.0988426837430598</v>
      </c>
      <c r="H572" s="77">
        <f t="array" ref="H572">IFERROR(INDEX(DATA!$Y$133:$Y$368,MATCH(1,(DATA!$D$133:$D$368=B572)*(DATA!$E$133:$E$368=D572),0)),"n/a")</f>
        <v>-3.4886582602851997E-2</v>
      </c>
      <c r="I572" s="87">
        <f t="array" ref="I572">IFERROR(INDEX(DATA!$AH$133:$AH$368,MATCH(1,(DATA!$D$133:$D$368=B572)*(DATA!$E$133:$E$368=D572),0)),"n/a")</f>
        <v>2.03177613404339</v>
      </c>
      <c r="J572" s="77">
        <f t="array" ref="J572">IFERROR(INDEX(DATA!$AI$133:$AI$368,MATCH(1,(DATA!$D$133:$D$368=B572)*(DATA!$E$133:$E$368=D572),0)),"n/a")</f>
        <v>-5.1653707112799402E-2</v>
      </c>
      <c r="K572" s="87">
        <f t="array" ref="K572">IFERROR(INDEX(DATA!$AR$133:$AR$368,MATCH(1,(DATA!$D$133:$D$368=B572)*(DATA!$E$133:$E$368=D572),0)),"n/a")</f>
        <v>2.0527359406833798</v>
      </c>
      <c r="L572" s="77">
        <f t="array" ref="L572">IFERROR(INDEX(DATA!$AS$133:$AS$368,MATCH(1,(DATA!$D$133:$D$368=B572)*(DATA!$E$133:$E$368=D572),0)),"n/a")</f>
        <v>-4.0904016233950097E-2</v>
      </c>
      <c r="R572" s="66"/>
      <c r="S572" s="66"/>
      <c r="T572" s="66"/>
      <c r="U572" s="66"/>
      <c r="V572" s="66"/>
      <c r="W572" s="66"/>
      <c r="X572" s="66"/>
      <c r="Y572" s="66"/>
    </row>
    <row r="573" spans="1:25" x14ac:dyDescent="0.2">
      <c r="A573" s="75" t="s">
        <v>19</v>
      </c>
      <c r="B573" s="66" t="s">
        <v>12</v>
      </c>
      <c r="C573" s="66" t="s">
        <v>26</v>
      </c>
      <c r="D573" s="66" t="s">
        <v>276</v>
      </c>
      <c r="E573" s="87">
        <f t="array" ref="E573">IFERROR(INDEX(DATA!$N$133:$N$368,MATCH(1,(DATA!$D$133:$D$368=B573)*(DATA!$E$133:$E$368=D573),0)),"n/a")</f>
        <v>2.1383952950160299</v>
      </c>
      <c r="F573" s="77">
        <f t="array" ref="F573">IFERROR(INDEX(DATA!$O$133:$O$368,MATCH(1,(DATA!$D$133:$D$368=B573)*(DATA!$E$133:$E$368=D573),0)),"n/a")</f>
        <v>-0.135351430395416</v>
      </c>
      <c r="G573" s="87">
        <f t="array" ref="G573">IFERROR(INDEX(DATA!$X$133:$X$368,MATCH(1,(DATA!$D$133:$D$368=B573)*(DATA!$E$133:$E$368=D573),0)),"n/a")</f>
        <v>2.3150791184956998</v>
      </c>
      <c r="H573" s="77">
        <f t="array" ref="H573">IFERROR(INDEX(DATA!$Y$133:$Y$368,MATCH(1,(DATA!$D$133:$D$368=B573)*(DATA!$E$133:$E$368=D573),0)),"n/a")</f>
        <v>-6.2218502070957103E-2</v>
      </c>
      <c r="I573" s="87">
        <f t="array" ref="I573">IFERROR(INDEX(DATA!$AH$133:$AH$368,MATCH(1,(DATA!$D$133:$D$368=B573)*(DATA!$E$133:$E$368=D573),0)),"n/a")</f>
        <v>2.3487522201519702</v>
      </c>
      <c r="J573" s="77">
        <f t="array" ref="J573">IFERROR(INDEX(DATA!$AI$133:$AI$368,MATCH(1,(DATA!$D$133:$D$368=B573)*(DATA!$E$133:$E$368=D573),0)),"n/a")</f>
        <v>-2.6978706781982099E-2</v>
      </c>
      <c r="K573" s="87">
        <f t="array" ref="K573">IFERROR(INDEX(DATA!$AR$133:$AR$368,MATCH(1,(DATA!$D$133:$D$368=B573)*(DATA!$E$133:$E$368=D573),0)),"n/a")</f>
        <v>2.3125054729221302</v>
      </c>
      <c r="L573" s="77">
        <f t="array" ref="L573">IFERROR(INDEX(DATA!$AS$133:$AS$368,MATCH(1,(DATA!$D$133:$D$368=B573)*(DATA!$E$133:$E$368=D573),0)),"n/a")</f>
        <v>-3.0415342159315101E-2</v>
      </c>
      <c r="R573" s="66"/>
      <c r="S573" s="66"/>
      <c r="T573" s="66"/>
      <c r="U573" s="66"/>
      <c r="V573" s="66"/>
      <c r="W573" s="66"/>
      <c r="X573" s="66"/>
      <c r="Y573" s="66"/>
    </row>
    <row r="574" spans="1:25" x14ac:dyDescent="0.2">
      <c r="A574" s="75" t="s">
        <v>19</v>
      </c>
      <c r="B574" s="66" t="s">
        <v>12</v>
      </c>
      <c r="C574" s="66" t="s">
        <v>26</v>
      </c>
      <c r="D574" s="66" t="s">
        <v>277</v>
      </c>
      <c r="E574" s="87">
        <f t="array" ref="E574">IFERROR(INDEX(DATA!$N$133:$N$368,MATCH(1,(DATA!$D$133:$D$368=B574)*(DATA!$E$133:$E$368=D574),0)),"n/a")</f>
        <v>2.0534632039144598</v>
      </c>
      <c r="F574" s="77">
        <f t="array" ref="F574">IFERROR(INDEX(DATA!$O$133:$O$368,MATCH(1,(DATA!$D$133:$D$368=B574)*(DATA!$E$133:$E$368=D574),0)),"n/a")</f>
        <v>7.3915711007446497E-2</v>
      </c>
      <c r="G574" s="87">
        <f t="array" ref="G574">IFERROR(INDEX(DATA!$X$133:$X$368,MATCH(1,(DATA!$D$133:$D$368=B574)*(DATA!$E$133:$E$368=D574),0)),"n/a")</f>
        <v>2.0454126873584699</v>
      </c>
      <c r="H574" s="77">
        <f t="array" ref="H574">IFERROR(INDEX(DATA!$Y$133:$Y$368,MATCH(1,(DATA!$D$133:$D$368=B574)*(DATA!$E$133:$E$368=D574),0)),"n/a")</f>
        <v>8.3865601783057603E-3</v>
      </c>
      <c r="I574" s="87">
        <f t="array" ref="I574">IFERROR(INDEX(DATA!$AH$133:$AH$368,MATCH(1,(DATA!$D$133:$D$368=B574)*(DATA!$E$133:$E$368=D574),0)),"n/a")</f>
        <v>2.0445638432635298</v>
      </c>
      <c r="J574" s="77">
        <f t="array" ref="J574">IFERROR(INDEX(DATA!$AI$133:$AI$368,MATCH(1,(DATA!$D$133:$D$368=B574)*(DATA!$E$133:$E$368=D574),0)),"n/a")</f>
        <v>1.9944821421213101E-2</v>
      </c>
      <c r="K574" s="87">
        <f t="array" ref="K574">IFERROR(INDEX(DATA!$AR$133:$AR$368,MATCH(1,(DATA!$D$133:$D$368=B574)*(DATA!$E$133:$E$368=D574),0)),"n/a")</f>
        <v>2.04852052049119</v>
      </c>
      <c r="L574" s="77">
        <f t="array" ref="L574">IFERROR(INDEX(DATA!$AS$133:$AS$368,MATCH(1,(DATA!$D$133:$D$368=B574)*(DATA!$E$133:$E$368=D574),0)),"n/a")</f>
        <v>1.16978273486145E-3</v>
      </c>
      <c r="R574" s="66"/>
      <c r="S574" s="66"/>
      <c r="T574" s="66"/>
      <c r="U574" s="66"/>
      <c r="V574" s="66"/>
      <c r="W574" s="66"/>
      <c r="X574" s="66"/>
      <c r="Y574" s="66"/>
    </row>
    <row r="575" spans="1:25" x14ac:dyDescent="0.2">
      <c r="A575" s="75" t="s">
        <v>19</v>
      </c>
      <c r="B575" s="66" t="s">
        <v>12</v>
      </c>
      <c r="C575" s="66" t="s">
        <v>26</v>
      </c>
      <c r="D575" s="66" t="s">
        <v>278</v>
      </c>
      <c r="E575" s="87">
        <f t="array" ref="E575">IFERROR(INDEX(DATA!$N$133:$N$368,MATCH(1,(DATA!$D$133:$D$368=B575)*(DATA!$E$133:$E$368=D575),0)),"n/a")</f>
        <v>2.1261806850971801</v>
      </c>
      <c r="F575" s="77">
        <f t="array" ref="F575">IFERROR(INDEX(DATA!$O$133:$O$368,MATCH(1,(DATA!$D$133:$D$368=B575)*(DATA!$E$133:$E$368=D575),0)),"n/a")</f>
        <v>2.2470143132709501E-2</v>
      </c>
      <c r="G575" s="87">
        <f t="array" ref="G575">IFERROR(INDEX(DATA!$X$133:$X$368,MATCH(1,(DATA!$D$133:$D$368=B575)*(DATA!$E$133:$E$368=D575),0)),"n/a")</f>
        <v>2.1249000868007402</v>
      </c>
      <c r="H575" s="77">
        <f t="array" ref="H575">IFERROR(INDEX(DATA!$Y$133:$Y$368,MATCH(1,(DATA!$D$133:$D$368=B575)*(DATA!$E$133:$E$368=D575),0)),"n/a")</f>
        <v>1.2900431269211501E-2</v>
      </c>
      <c r="I575" s="87">
        <f t="array" ref="I575">IFERROR(INDEX(DATA!$AH$133:$AH$368,MATCH(1,(DATA!$D$133:$D$368=B575)*(DATA!$E$133:$E$368=D575),0)),"n/a")</f>
        <v>2.1242093339829999</v>
      </c>
      <c r="J575" s="77">
        <f t="array" ref="J575">IFERROR(INDEX(DATA!$AI$133:$AI$368,MATCH(1,(DATA!$D$133:$D$368=B575)*(DATA!$E$133:$E$368=D575),0)),"n/a")</f>
        <v>-3.7231060643968601E-3</v>
      </c>
      <c r="K575" s="87">
        <f t="array" ref="K575">IFERROR(INDEX(DATA!$AR$133:$AR$368,MATCH(1,(DATA!$D$133:$D$368=B575)*(DATA!$E$133:$E$368=D575),0)),"n/a")</f>
        <v>2.1338343224965102</v>
      </c>
      <c r="L575" s="77">
        <f t="array" ref="L575">IFERROR(INDEX(DATA!$AS$133:$AS$368,MATCH(1,(DATA!$D$133:$D$368=B575)*(DATA!$E$133:$E$368=D575),0)),"n/a")</f>
        <v>-3.2013425447781599E-3</v>
      </c>
      <c r="R575" s="66"/>
      <c r="S575" s="66"/>
      <c r="T575" s="66"/>
      <c r="U575" s="66"/>
      <c r="V575" s="66"/>
      <c r="W575" s="66"/>
      <c r="X575" s="66"/>
      <c r="Y575" s="66"/>
    </row>
    <row r="576" spans="1:25" x14ac:dyDescent="0.2">
      <c r="A576" s="75" t="s">
        <v>19</v>
      </c>
      <c r="B576" s="66" t="s">
        <v>12</v>
      </c>
      <c r="C576" s="66" t="s">
        <v>26</v>
      </c>
      <c r="D576" s="66" t="s">
        <v>279</v>
      </c>
      <c r="E576" s="87">
        <f t="array" ref="E576">IFERROR(INDEX(DATA!$N$133:$N$368,MATCH(1,(DATA!$D$133:$D$368=B576)*(DATA!$E$133:$E$368=D576),0)),"n/a")</f>
        <v>2.1740928554929702</v>
      </c>
      <c r="F576" s="77">
        <f t="array" ref="F576">IFERROR(INDEX(DATA!$O$133:$O$368,MATCH(1,(DATA!$D$133:$D$368=B576)*(DATA!$E$133:$E$368=D576),0)),"n/a")</f>
        <v>3.5597041676362302E-2</v>
      </c>
      <c r="G576" s="87">
        <f t="array" ref="G576">IFERROR(INDEX(DATA!$X$133:$X$368,MATCH(1,(DATA!$D$133:$D$368=B576)*(DATA!$E$133:$E$368=D576),0)),"n/a")</f>
        <v>2.2610869355301202</v>
      </c>
      <c r="H576" s="77">
        <f t="array" ref="H576">IFERROR(INDEX(DATA!$Y$133:$Y$368,MATCH(1,(DATA!$D$133:$D$368=B576)*(DATA!$E$133:$E$368=D576),0)),"n/a")</f>
        <v>2.9232219270724702E-3</v>
      </c>
      <c r="I576" s="87">
        <f t="array" ref="I576">IFERROR(INDEX(DATA!$AH$133:$AH$368,MATCH(1,(DATA!$D$133:$D$368=B576)*(DATA!$E$133:$E$368=D576),0)),"n/a")</f>
        <v>2.2571609363540999</v>
      </c>
      <c r="J576" s="77">
        <f t="array" ref="J576">IFERROR(INDEX(DATA!$AI$133:$AI$368,MATCH(1,(DATA!$D$133:$D$368=B576)*(DATA!$E$133:$E$368=D576),0)),"n/a")</f>
        <v>1.9125094888037399E-2</v>
      </c>
      <c r="K576" s="87">
        <f t="array" ref="K576">IFERROR(INDEX(DATA!$AR$133:$AR$368,MATCH(1,(DATA!$D$133:$D$368=B576)*(DATA!$E$133:$E$368=D576),0)),"n/a")</f>
        <v>2.2436783991238198</v>
      </c>
      <c r="L576" s="77">
        <f t="array" ref="L576">IFERROR(INDEX(DATA!$AS$133:$AS$368,MATCH(1,(DATA!$D$133:$D$368=B576)*(DATA!$E$133:$E$368=D576),0)),"n/a")</f>
        <v>4.49446185694857E-2</v>
      </c>
      <c r="R576" s="66"/>
      <c r="S576" s="66"/>
      <c r="T576" s="66"/>
      <c r="U576" s="66"/>
      <c r="V576" s="66"/>
      <c r="W576" s="66"/>
      <c r="X576" s="66"/>
      <c r="Y576" s="66"/>
    </row>
    <row r="577" spans="1:25" x14ac:dyDescent="0.2">
      <c r="A577" s="75" t="s">
        <v>19</v>
      </c>
      <c r="B577" s="66" t="s">
        <v>12</v>
      </c>
      <c r="C577" s="66" t="s">
        <v>26</v>
      </c>
      <c r="D577" s="66" t="s">
        <v>280</v>
      </c>
      <c r="E577" s="87">
        <f t="array" ref="E577">IFERROR(INDEX(DATA!$N$133:$N$368,MATCH(1,(DATA!$D$133:$D$368=B577)*(DATA!$E$133:$E$368=D577),0)),"n/a")</f>
        <v>2.4513073123932498</v>
      </c>
      <c r="F577" s="77">
        <f t="array" ref="F577">IFERROR(INDEX(DATA!$O$133:$O$368,MATCH(1,(DATA!$D$133:$D$368=B577)*(DATA!$E$133:$E$368=D577),0)),"n/a")</f>
        <v>-2.3897055117123402E-2</v>
      </c>
      <c r="G577" s="87">
        <f t="array" ref="G577">IFERROR(INDEX(DATA!$X$133:$X$368,MATCH(1,(DATA!$D$133:$D$368=B577)*(DATA!$E$133:$E$368=D577),0)),"n/a")</f>
        <v>2.16708505798728</v>
      </c>
      <c r="H577" s="77">
        <f t="array" ref="H577">IFERROR(INDEX(DATA!$Y$133:$Y$368,MATCH(1,(DATA!$D$133:$D$368=B577)*(DATA!$E$133:$E$368=D577),0)),"n/a")</f>
        <v>-2.8794944650739999E-2</v>
      </c>
      <c r="I577" s="87">
        <f t="array" ref="I577">IFERROR(INDEX(DATA!$AH$133:$AH$368,MATCH(1,(DATA!$D$133:$D$368=B577)*(DATA!$E$133:$E$368=D577),0)),"n/a")</f>
        <v>2.1444940295734498</v>
      </c>
      <c r="J577" s="77">
        <f t="array" ref="J577">IFERROR(INDEX(DATA!$AI$133:$AI$368,MATCH(1,(DATA!$D$133:$D$368=B577)*(DATA!$E$133:$E$368=D577),0)),"n/a")</f>
        <v>5.33328398442127E-2</v>
      </c>
      <c r="K577" s="87">
        <f t="array" ref="K577">IFERROR(INDEX(DATA!$AR$133:$AR$368,MATCH(1,(DATA!$D$133:$D$368=B577)*(DATA!$E$133:$E$368=D577),0)),"n/a")</f>
        <v>2.2194559482306002</v>
      </c>
      <c r="L577" s="77">
        <f t="array" ref="L577">IFERROR(INDEX(DATA!$AS$133:$AS$368,MATCH(1,(DATA!$D$133:$D$368=B577)*(DATA!$E$133:$E$368=D577),0)),"n/a")</f>
        <v>5.9856876363729501E-2</v>
      </c>
      <c r="R577" s="66"/>
      <c r="S577" s="66"/>
      <c r="T577" s="66"/>
      <c r="U577" s="66"/>
      <c r="V577" s="66"/>
      <c r="W577" s="66"/>
      <c r="X577" s="66"/>
      <c r="Y577" s="66"/>
    </row>
    <row r="578" spans="1:25" x14ac:dyDescent="0.2">
      <c r="A578" s="75" t="s">
        <v>19</v>
      </c>
      <c r="B578" s="66" t="s">
        <v>12</v>
      </c>
      <c r="C578" s="66" t="s">
        <v>26</v>
      </c>
      <c r="D578" s="66" t="s">
        <v>281</v>
      </c>
      <c r="E578" s="87">
        <f t="array" ref="E578">IFERROR(INDEX(DATA!$N$133:$N$368,MATCH(1,(DATA!$D$133:$D$368=B578)*(DATA!$E$133:$E$368=D578),0)),"n/a")</f>
        <v>2.2202713062072901</v>
      </c>
      <c r="F578" s="77">
        <f t="array" ref="F578">IFERROR(INDEX(DATA!$O$133:$O$368,MATCH(1,(DATA!$D$133:$D$368=B578)*(DATA!$E$133:$E$368=D578),0)),"n/a")</f>
        <v>-2.0399217203285198E-2</v>
      </c>
      <c r="G578" s="87">
        <f t="array" ref="G578">IFERROR(INDEX(DATA!$X$133:$X$368,MATCH(1,(DATA!$D$133:$D$368=B578)*(DATA!$E$133:$E$368=D578),0)),"n/a")</f>
        <v>2.2003991351502599</v>
      </c>
      <c r="H578" s="77">
        <f t="array" ref="H578">IFERROR(INDEX(DATA!$Y$133:$Y$368,MATCH(1,(DATA!$D$133:$D$368=B578)*(DATA!$E$133:$E$368=D578),0)),"n/a")</f>
        <v>-8.8756141708744296E-4</v>
      </c>
      <c r="I578" s="87">
        <f t="array" ref="I578">IFERROR(INDEX(DATA!$AH$133:$AH$368,MATCH(1,(DATA!$D$133:$D$368=B578)*(DATA!$E$133:$E$368=D578),0)),"n/a")</f>
        <v>2.1810685941441399</v>
      </c>
      <c r="J578" s="77">
        <f t="array" ref="J578">IFERROR(INDEX(DATA!$AI$133:$AI$368,MATCH(1,(DATA!$D$133:$D$368=B578)*(DATA!$E$133:$E$368=D578),0)),"n/a")</f>
        <v>2.1876600418916901E-2</v>
      </c>
      <c r="K578" s="87">
        <f t="array" ref="K578">IFERROR(INDEX(DATA!$AR$133:$AR$368,MATCH(1,(DATA!$D$133:$D$368=B578)*(DATA!$E$133:$E$368=D578),0)),"n/a")</f>
        <v>2.1980127207520899</v>
      </c>
      <c r="L578" s="77">
        <f t="array" ref="L578">IFERROR(INDEX(DATA!$AS$133:$AS$368,MATCH(1,(DATA!$D$133:$D$368=B578)*(DATA!$E$133:$E$368=D578),0)),"n/a")</f>
        <v>3.6755915154563397E-2</v>
      </c>
      <c r="R578" s="66"/>
      <c r="S578" s="66"/>
      <c r="T578" s="66"/>
      <c r="U578" s="66"/>
      <c r="V578" s="66"/>
      <c r="W578" s="66"/>
      <c r="X578" s="66"/>
      <c r="Y578" s="66"/>
    </row>
    <row r="579" spans="1:25" x14ac:dyDescent="0.2">
      <c r="A579" s="75" t="s">
        <v>19</v>
      </c>
      <c r="B579" s="66" t="s">
        <v>12</v>
      </c>
      <c r="C579" s="66" t="s">
        <v>26</v>
      </c>
      <c r="D579" s="66" t="s">
        <v>282</v>
      </c>
      <c r="E579" s="87">
        <f t="array" ref="E579">IFERROR(INDEX(DATA!$N$133:$N$368,MATCH(1,(DATA!$D$133:$D$368=B579)*(DATA!$E$133:$E$368=D579),0)),"n/a")</f>
        <v>2.3433535350834198</v>
      </c>
      <c r="F579" s="77">
        <f t="array" ref="F579">IFERROR(INDEX(DATA!$O$133:$O$368,MATCH(1,(DATA!$D$133:$D$368=B579)*(DATA!$E$133:$E$368=D579),0)),"n/a")</f>
        <v>3.2706951484708299E-2</v>
      </c>
      <c r="G579" s="87">
        <f t="array" ref="G579">IFERROR(INDEX(DATA!$X$133:$X$368,MATCH(1,(DATA!$D$133:$D$368=B579)*(DATA!$E$133:$E$368=D579),0)),"n/a")</f>
        <v>2.4103072540157702</v>
      </c>
      <c r="H579" s="77">
        <f t="array" ref="H579">IFERROR(INDEX(DATA!$Y$133:$Y$368,MATCH(1,(DATA!$D$133:$D$368=B579)*(DATA!$E$133:$E$368=D579),0)),"n/a")</f>
        <v>5.3887239153982497E-2</v>
      </c>
      <c r="I579" s="87">
        <f t="array" ref="I579">IFERROR(INDEX(DATA!$AH$133:$AH$368,MATCH(1,(DATA!$D$133:$D$368=B579)*(DATA!$E$133:$E$368=D579),0)),"n/a")</f>
        <v>2.3822001071186301</v>
      </c>
      <c r="J579" s="77">
        <f t="array" ref="J579">IFERROR(INDEX(DATA!$AI$133:$AI$368,MATCH(1,(DATA!$D$133:$D$368=B579)*(DATA!$E$133:$E$368=D579),0)),"n/a")</f>
        <v>3.7365338149460602E-2</v>
      </c>
      <c r="K579" s="87">
        <f t="array" ref="K579">IFERROR(INDEX(DATA!$AR$133:$AR$368,MATCH(1,(DATA!$D$133:$D$368=B579)*(DATA!$E$133:$E$368=D579),0)),"n/a")</f>
        <v>2.3110413580692599</v>
      </c>
      <c r="L579" s="77">
        <f t="array" ref="L579">IFERROR(INDEX(DATA!$AS$133:$AS$368,MATCH(1,(DATA!$D$133:$D$368=B579)*(DATA!$E$133:$E$368=D579),0)),"n/a")</f>
        <v>1.39427689261842E-2</v>
      </c>
      <c r="R579" s="66"/>
      <c r="S579" s="66"/>
      <c r="T579" s="66"/>
      <c r="U579" s="66"/>
      <c r="V579" s="66"/>
      <c r="W579" s="66"/>
      <c r="X579" s="66"/>
      <c r="Y579" s="66"/>
    </row>
    <row r="580" spans="1:25" x14ac:dyDescent="0.2">
      <c r="A580" s="75" t="s">
        <v>19</v>
      </c>
      <c r="B580" s="66" t="s">
        <v>12</v>
      </c>
      <c r="C580" s="66" t="s">
        <v>26</v>
      </c>
      <c r="D580" s="66" t="s">
        <v>283</v>
      </c>
      <c r="E580" s="87">
        <f t="array" ref="E580">IFERROR(INDEX(DATA!$N$133:$N$368,MATCH(1,(DATA!$D$133:$D$368=B580)*(DATA!$E$133:$E$368=D580),0)),"n/a")</f>
        <v>2.3998562588903898</v>
      </c>
      <c r="F580" s="77">
        <f t="array" ref="F580">IFERROR(INDEX(DATA!$O$133:$O$368,MATCH(1,(DATA!$D$133:$D$368=B580)*(DATA!$E$133:$E$368=D580),0)),"n/a")</f>
        <v>0.14843763241671101</v>
      </c>
      <c r="G580" s="87">
        <f t="array" ref="G580">IFERROR(INDEX(DATA!$X$133:$X$368,MATCH(1,(DATA!$D$133:$D$368=B580)*(DATA!$E$133:$E$368=D580),0)),"n/a")</f>
        <v>2.37415774630173</v>
      </c>
      <c r="H580" s="77">
        <f t="array" ref="H580">IFERROR(INDEX(DATA!$Y$133:$Y$368,MATCH(1,(DATA!$D$133:$D$368=B580)*(DATA!$E$133:$E$368=D580),0)),"n/a")</f>
        <v>0.12545558481470301</v>
      </c>
      <c r="I580" s="87">
        <f t="array" ref="I580">IFERROR(INDEX(DATA!$AH$133:$AH$368,MATCH(1,(DATA!$D$133:$D$368=B580)*(DATA!$E$133:$E$368=D580),0)),"n/a")</f>
        <v>2.32032046573091</v>
      </c>
      <c r="J580" s="77">
        <f t="array" ref="J580">IFERROR(INDEX(DATA!$AI$133:$AI$368,MATCH(1,(DATA!$D$133:$D$368=B580)*(DATA!$E$133:$E$368=D580),0)),"n/a")</f>
        <v>8.1089297797849902E-2</v>
      </c>
      <c r="K580" s="87">
        <f t="array" ref="K580">IFERROR(INDEX(DATA!$AR$133:$AR$368,MATCH(1,(DATA!$D$133:$D$368=B580)*(DATA!$E$133:$E$368=D580),0)),"n/a")</f>
        <v>2.24304203179469</v>
      </c>
      <c r="L580" s="77">
        <f t="array" ref="L580">IFERROR(INDEX(DATA!$AS$133:$AS$368,MATCH(1,(DATA!$D$133:$D$368=B580)*(DATA!$E$133:$E$368=D580),0)),"n/a")</f>
        <v>4.2701282436904901E-2</v>
      </c>
      <c r="R580" s="66"/>
      <c r="S580" s="66"/>
      <c r="T580" s="66"/>
      <c r="U580" s="66"/>
      <c r="V580" s="66"/>
      <c r="W580" s="66"/>
      <c r="X580" s="66"/>
      <c r="Y580" s="66"/>
    </row>
    <row r="581" spans="1:25" x14ac:dyDescent="0.2">
      <c r="A581" s="75" t="s">
        <v>19</v>
      </c>
      <c r="B581" s="66" t="s">
        <v>12</v>
      </c>
      <c r="C581" s="66" t="s">
        <v>26</v>
      </c>
      <c r="D581" s="66" t="s">
        <v>284</v>
      </c>
      <c r="E581" s="87">
        <f t="array" ref="E581">IFERROR(INDEX(DATA!$N$133:$N$368,MATCH(1,(DATA!$D$133:$D$368=B581)*(DATA!$E$133:$E$368=D581),0)),"n/a")</f>
        <v>2.0726786466446199</v>
      </c>
      <c r="F581" s="77">
        <f t="array" ref="F581">IFERROR(INDEX(DATA!$O$133:$O$368,MATCH(1,(DATA!$D$133:$D$368=B581)*(DATA!$E$133:$E$368=D581),0)),"n/a")</f>
        <v>-5.4768141348165697E-2</v>
      </c>
      <c r="G581" s="87">
        <f t="array" ref="G581">IFERROR(INDEX(DATA!$X$133:$X$368,MATCH(1,(DATA!$D$133:$D$368=B581)*(DATA!$E$133:$E$368=D581),0)),"n/a")</f>
        <v>2.1686728940144602</v>
      </c>
      <c r="H581" s="77">
        <f t="array" ref="H581">IFERROR(INDEX(DATA!$Y$133:$Y$368,MATCH(1,(DATA!$D$133:$D$368=B581)*(DATA!$E$133:$E$368=D581),0)),"n/a")</f>
        <v>1.7779262421872499E-2</v>
      </c>
      <c r="I581" s="87">
        <f t="array" ref="I581">IFERROR(INDEX(DATA!$AH$133:$AH$368,MATCH(1,(DATA!$D$133:$D$368=B581)*(DATA!$E$133:$E$368=D581),0)),"n/a")</f>
        <v>2.1451206606022399</v>
      </c>
      <c r="J581" s="77">
        <f t="array" ref="J581">IFERROR(INDEX(DATA!$AI$133:$AI$368,MATCH(1,(DATA!$D$133:$D$368=B581)*(DATA!$E$133:$E$368=D581),0)),"n/a")</f>
        <v>1.9761922336672001E-2</v>
      </c>
      <c r="K581" s="87">
        <f t="array" ref="K581">IFERROR(INDEX(DATA!$AR$133:$AR$368,MATCH(1,(DATA!$D$133:$D$368=B581)*(DATA!$E$133:$E$368=D581),0)),"n/a")</f>
        <v>2.1577318824179801</v>
      </c>
      <c r="L581" s="77">
        <f t="array" ref="L581">IFERROR(INDEX(DATA!$AS$133:$AS$368,MATCH(1,(DATA!$D$133:$D$368=B581)*(DATA!$E$133:$E$368=D581),0)),"n/a")</f>
        <v>2.3085622114425702E-2</v>
      </c>
      <c r="R581" s="66"/>
      <c r="S581" s="66"/>
      <c r="T581" s="66"/>
      <c r="U581" s="66"/>
      <c r="V581" s="66"/>
      <c r="W581" s="66"/>
      <c r="X581" s="66"/>
      <c r="Y581" s="66"/>
    </row>
    <row r="582" spans="1:25" x14ac:dyDescent="0.2">
      <c r="A582" s="75" t="s">
        <v>19</v>
      </c>
      <c r="B582" s="66" t="s">
        <v>12</v>
      </c>
      <c r="C582" s="66" t="s">
        <v>26</v>
      </c>
      <c r="D582" s="66" t="s">
        <v>285</v>
      </c>
      <c r="E582" s="87">
        <f t="array" ref="E582">IFERROR(INDEX(DATA!$N$133:$N$368,MATCH(1,(DATA!$D$133:$D$368=B582)*(DATA!$E$133:$E$368=D582),0)),"n/a")</f>
        <v>1.7856206424194601</v>
      </c>
      <c r="F582" s="77">
        <f t="array" ref="F582">IFERROR(INDEX(DATA!$O$133:$O$368,MATCH(1,(DATA!$D$133:$D$368=B582)*(DATA!$E$133:$E$368=D582),0)),"n/a")</f>
        <v>3.2661444274093399E-2</v>
      </c>
      <c r="G582" s="87">
        <f t="array" ref="G582">IFERROR(INDEX(DATA!$X$133:$X$368,MATCH(1,(DATA!$D$133:$D$368=B582)*(DATA!$E$133:$E$368=D582),0)),"n/a")</f>
        <v>1.9139570677285</v>
      </c>
      <c r="H582" s="77">
        <f t="array" ref="H582">IFERROR(INDEX(DATA!$Y$133:$Y$368,MATCH(1,(DATA!$D$133:$D$368=B582)*(DATA!$E$133:$E$368=D582),0)),"n/a")</f>
        <v>8.9332727487958202E-2</v>
      </c>
      <c r="I582" s="87">
        <f t="array" ref="I582">IFERROR(INDEX(DATA!$AH$133:$AH$368,MATCH(1,(DATA!$D$133:$D$368=B582)*(DATA!$E$133:$E$368=D582),0)),"n/a")</f>
        <v>1.8548727097278199</v>
      </c>
      <c r="J582" s="77">
        <f t="array" ref="J582">IFERROR(INDEX(DATA!$AI$133:$AI$368,MATCH(1,(DATA!$D$133:$D$368=B582)*(DATA!$E$133:$E$368=D582),0)),"n/a")</f>
        <v>4.2848846584642199E-2</v>
      </c>
      <c r="K582" s="87">
        <f t="array" ref="K582">IFERROR(INDEX(DATA!$AR$133:$AR$368,MATCH(1,(DATA!$D$133:$D$368=B582)*(DATA!$E$133:$E$368=D582),0)),"n/a")</f>
        <v>1.8938087845592</v>
      </c>
      <c r="L582" s="77">
        <f t="array" ref="L582">IFERROR(INDEX(DATA!$AS$133:$AS$368,MATCH(1,(DATA!$D$133:$D$368=B582)*(DATA!$E$133:$E$368=D582),0)),"n/a")</f>
        <v>2.70055949882885E-2</v>
      </c>
      <c r="R582" s="66"/>
      <c r="S582" s="66"/>
      <c r="T582" s="66"/>
      <c r="U582" s="66"/>
      <c r="V582" s="66"/>
      <c r="W582" s="66"/>
      <c r="X582" s="66"/>
      <c r="Y582" s="66"/>
    </row>
    <row r="583" spans="1:25" x14ac:dyDescent="0.2">
      <c r="A583" s="75" t="s">
        <v>19</v>
      </c>
      <c r="B583" s="66" t="s">
        <v>12</v>
      </c>
      <c r="C583" s="66" t="s">
        <v>26</v>
      </c>
      <c r="D583" s="66" t="s">
        <v>286</v>
      </c>
      <c r="E583" s="87">
        <f t="array" ref="E583">IFERROR(INDEX(DATA!$N$133:$N$368,MATCH(1,(DATA!$D$133:$D$368=B583)*(DATA!$E$133:$E$368=D583),0)),"n/a")</f>
        <v>1.98551264081208</v>
      </c>
      <c r="F583" s="77">
        <f t="array" ref="F583">IFERROR(INDEX(DATA!$O$133:$O$368,MATCH(1,(DATA!$D$133:$D$368=B583)*(DATA!$E$133:$E$368=D583),0)),"n/a")</f>
        <v>-5.7010860279926197E-2</v>
      </c>
      <c r="G583" s="87">
        <f t="array" ref="G583">IFERROR(INDEX(DATA!$X$133:$X$368,MATCH(1,(DATA!$D$133:$D$368=B583)*(DATA!$E$133:$E$368=D583),0)),"n/a")</f>
        <v>2.1397923330583701</v>
      </c>
      <c r="H583" s="77">
        <f t="array" ref="H583">IFERROR(INDEX(DATA!$Y$133:$Y$368,MATCH(1,(DATA!$D$133:$D$368=B583)*(DATA!$E$133:$E$368=D583),0)),"n/a")</f>
        <v>-2.3143980468314101E-2</v>
      </c>
      <c r="I583" s="87">
        <f t="array" ref="I583">IFERROR(INDEX(DATA!$AH$133:$AH$368,MATCH(1,(DATA!$D$133:$D$368=B583)*(DATA!$E$133:$E$368=D583),0)),"n/a")</f>
        <v>2.1107921658683502</v>
      </c>
      <c r="J583" s="77">
        <f t="array" ref="J583">IFERROR(INDEX(DATA!$AI$133:$AI$368,MATCH(1,(DATA!$D$133:$D$368=B583)*(DATA!$E$133:$E$368=D583),0)),"n/a")</f>
        <v>-4.31606832134281E-2</v>
      </c>
      <c r="K583" s="87">
        <f t="array" ref="K583">IFERROR(INDEX(DATA!$AR$133:$AR$368,MATCH(1,(DATA!$D$133:$D$368=B583)*(DATA!$E$133:$E$368=D583),0)),"n/a")</f>
        <v>2.1293376755597202</v>
      </c>
      <c r="L583" s="77">
        <f t="array" ref="L583">IFERROR(INDEX(DATA!$AS$133:$AS$368,MATCH(1,(DATA!$D$133:$D$368=B583)*(DATA!$E$133:$E$368=D583),0)),"n/a")</f>
        <v>-2.1633475637637001E-2</v>
      </c>
      <c r="R583" s="66"/>
      <c r="S583" s="66"/>
      <c r="T583" s="66"/>
      <c r="U583" s="66"/>
      <c r="V583" s="66"/>
      <c r="W583" s="66"/>
      <c r="X583" s="66"/>
      <c r="Y583" s="66"/>
    </row>
    <row r="584" spans="1:25" x14ac:dyDescent="0.2">
      <c r="A584" s="75" t="s">
        <v>19</v>
      </c>
      <c r="B584" s="66" t="s">
        <v>12</v>
      </c>
      <c r="C584" s="66" t="s">
        <v>26</v>
      </c>
      <c r="D584" s="66" t="s">
        <v>287</v>
      </c>
      <c r="E584" s="87">
        <f t="array" ref="E584">IFERROR(INDEX(DATA!$N$133:$N$368,MATCH(1,(DATA!$D$133:$D$368=B584)*(DATA!$E$133:$E$368=D584),0)),"n/a")</f>
        <v>1.9202555521254201</v>
      </c>
      <c r="F584" s="77">
        <f t="array" ref="F584">IFERROR(INDEX(DATA!$O$133:$O$368,MATCH(1,(DATA!$D$133:$D$368=B584)*(DATA!$E$133:$E$368=D584),0)),"n/a")</f>
        <v>-5.2508113541413999E-2</v>
      </c>
      <c r="G584" s="87">
        <f t="array" ref="G584">IFERROR(INDEX(DATA!$X$133:$X$368,MATCH(1,(DATA!$D$133:$D$368=B584)*(DATA!$E$133:$E$368=D584),0)),"n/a")</f>
        <v>2.1243015812277801</v>
      </c>
      <c r="H584" s="77">
        <f t="array" ref="H584">IFERROR(INDEX(DATA!$Y$133:$Y$368,MATCH(1,(DATA!$D$133:$D$368=B584)*(DATA!$E$133:$E$368=D584),0)),"n/a")</f>
        <v>-2.3442592231613001E-2</v>
      </c>
      <c r="I584" s="87">
        <f t="array" ref="I584">IFERROR(INDEX(DATA!$AH$133:$AH$368,MATCH(1,(DATA!$D$133:$D$368=B584)*(DATA!$E$133:$E$368=D584),0)),"n/a")</f>
        <v>2.0595552520604299</v>
      </c>
      <c r="J584" s="77">
        <f t="array" ref="J584">IFERROR(INDEX(DATA!$AI$133:$AI$368,MATCH(1,(DATA!$D$133:$D$368=B584)*(DATA!$E$133:$E$368=D584),0)),"n/a")</f>
        <v>-3.42576140928606E-2</v>
      </c>
      <c r="K584" s="87">
        <f t="array" ref="K584">IFERROR(INDEX(DATA!$AR$133:$AR$368,MATCH(1,(DATA!$D$133:$D$368=B584)*(DATA!$E$133:$E$368=D584),0)),"n/a")</f>
        <v>2.0598670422080301</v>
      </c>
      <c r="L584" s="77">
        <f t="array" ref="L584">IFERROR(INDEX(DATA!$AS$133:$AS$368,MATCH(1,(DATA!$D$133:$D$368=B584)*(DATA!$E$133:$E$368=D584),0)),"n/a")</f>
        <v>-3.2703297220331697E-2</v>
      </c>
      <c r="R584" s="66"/>
      <c r="S584" s="66"/>
      <c r="T584" s="66"/>
      <c r="U584" s="66"/>
      <c r="V584" s="66"/>
      <c r="W584" s="66"/>
      <c r="X584" s="66"/>
      <c r="Y584" s="66"/>
    </row>
    <row r="585" spans="1:25" x14ac:dyDescent="0.2">
      <c r="A585" s="75" t="s">
        <v>19</v>
      </c>
      <c r="B585" s="66" t="s">
        <v>12</v>
      </c>
      <c r="C585" s="66" t="s">
        <v>26</v>
      </c>
      <c r="D585" s="66" t="s">
        <v>288</v>
      </c>
      <c r="E585" s="87">
        <f t="array" ref="E585">IFERROR(INDEX(DATA!$N$133:$N$368,MATCH(1,(DATA!$D$133:$D$368=B585)*(DATA!$E$133:$E$368=D585),0)),"n/a")</f>
        <v>2.4081937394221899</v>
      </c>
      <c r="F585" s="77">
        <f t="array" ref="F585">IFERROR(INDEX(DATA!$O$133:$O$368,MATCH(1,(DATA!$D$133:$D$368=B585)*(DATA!$E$133:$E$368=D585),0)),"n/a")</f>
        <v>5.5020520058169799E-2</v>
      </c>
      <c r="G585" s="87">
        <f t="array" ref="G585">IFERROR(INDEX(DATA!$X$133:$X$368,MATCH(1,(DATA!$D$133:$D$368=B585)*(DATA!$E$133:$E$368=D585),0)),"n/a")</f>
        <v>2.47389077172061</v>
      </c>
      <c r="H585" s="77">
        <f t="array" ref="H585">IFERROR(INDEX(DATA!$Y$133:$Y$368,MATCH(1,(DATA!$D$133:$D$368=B585)*(DATA!$E$133:$E$368=D585),0)),"n/a")</f>
        <v>7.3955604949658402E-2</v>
      </c>
      <c r="I585" s="87">
        <f t="array" ref="I585">IFERROR(INDEX(DATA!$AH$133:$AH$368,MATCH(1,(DATA!$D$133:$D$368=B585)*(DATA!$E$133:$E$368=D585),0)),"n/a")</f>
        <v>2.41697412156284</v>
      </c>
      <c r="J585" s="77">
        <f t="array" ref="J585">IFERROR(INDEX(DATA!$AI$133:$AI$368,MATCH(1,(DATA!$D$133:$D$368=B585)*(DATA!$E$133:$E$368=D585),0)),"n/a")</f>
        <v>5.13646765846393E-2</v>
      </c>
      <c r="K585" s="87">
        <f t="array" ref="K585">IFERROR(INDEX(DATA!$AR$133:$AR$368,MATCH(1,(DATA!$D$133:$D$368=B585)*(DATA!$E$133:$E$368=D585),0)),"n/a")</f>
        <v>2.3296950051108101</v>
      </c>
      <c r="L585" s="77">
        <f t="array" ref="L585">IFERROR(INDEX(DATA!$AS$133:$AS$368,MATCH(1,(DATA!$D$133:$D$368=B585)*(DATA!$E$133:$E$368=D585),0)),"n/a")</f>
        <v>2.0268851481734899E-2</v>
      </c>
      <c r="R585" s="66"/>
      <c r="S585" s="66"/>
      <c r="T585" s="66"/>
      <c r="U585" s="66"/>
      <c r="V585" s="66"/>
      <c r="W585" s="66"/>
      <c r="X585" s="66"/>
      <c r="Y585" s="66"/>
    </row>
    <row r="586" spans="1:25" x14ac:dyDescent="0.2">
      <c r="A586" s="75" t="s">
        <v>19</v>
      </c>
      <c r="B586" s="66" t="s">
        <v>12</v>
      </c>
      <c r="C586" s="66" t="s">
        <v>26</v>
      </c>
      <c r="D586" s="66" t="s">
        <v>289</v>
      </c>
      <c r="E586" s="87">
        <f t="array" ref="E586">IFERROR(INDEX(DATA!$N$133:$N$368,MATCH(1,(DATA!$D$133:$D$368=B586)*(DATA!$E$133:$E$368=D586),0)),"n/a")</f>
        <v>2.27510401404842</v>
      </c>
      <c r="F586" s="77">
        <f t="array" ref="F586">IFERROR(INDEX(DATA!$O$133:$O$368,MATCH(1,(DATA!$D$133:$D$368=B586)*(DATA!$E$133:$E$368=D586),0)),"n/a")</f>
        <v>7.19757348855923E-3</v>
      </c>
      <c r="G586" s="87">
        <f t="array" ref="G586">IFERROR(INDEX(DATA!$X$133:$X$368,MATCH(1,(DATA!$D$133:$D$368=B586)*(DATA!$E$133:$E$368=D586),0)),"n/a")</f>
        <v>2.3142981768311199</v>
      </c>
      <c r="H586" s="77">
        <f t="array" ref="H586">IFERROR(INDEX(DATA!$Y$133:$Y$368,MATCH(1,(DATA!$D$133:$D$368=B586)*(DATA!$E$133:$E$368=D586),0)),"n/a")</f>
        <v>3.4302442725619102E-2</v>
      </c>
      <c r="I586" s="87">
        <f t="array" ref="I586">IFERROR(INDEX(DATA!$AH$133:$AH$368,MATCH(1,(DATA!$D$133:$D$368=B586)*(DATA!$E$133:$E$368=D586),0)),"n/a")</f>
        <v>2.2853402008265098</v>
      </c>
      <c r="J586" s="77">
        <f t="array" ref="J586">IFERROR(INDEX(DATA!$AI$133:$AI$368,MATCH(1,(DATA!$D$133:$D$368=B586)*(DATA!$E$133:$E$368=D586),0)),"n/a")</f>
        <v>4.0866225425824299E-2</v>
      </c>
      <c r="K586" s="87">
        <f t="array" ref="K586">IFERROR(INDEX(DATA!$AR$133:$AR$368,MATCH(1,(DATA!$D$133:$D$368=B586)*(DATA!$E$133:$E$368=D586),0)),"n/a")</f>
        <v>2.2758373582866902</v>
      </c>
      <c r="L586" s="77">
        <f t="array" ref="L586">IFERROR(INDEX(DATA!$AS$133:$AS$368,MATCH(1,(DATA!$D$133:$D$368=B586)*(DATA!$E$133:$E$368=D586),0)),"n/a")</f>
        <v>5.1358467937032998E-2</v>
      </c>
      <c r="R586" s="66"/>
      <c r="S586" s="66"/>
      <c r="T586" s="66"/>
      <c r="U586" s="66"/>
      <c r="V586" s="66"/>
      <c r="W586" s="66"/>
      <c r="X586" s="66"/>
      <c r="Y586" s="66"/>
    </row>
    <row r="587" spans="1:25" x14ac:dyDescent="0.2">
      <c r="A587" s="75" t="s">
        <v>19</v>
      </c>
      <c r="B587" s="66" t="s">
        <v>12</v>
      </c>
      <c r="C587" s="66" t="s">
        <v>26</v>
      </c>
      <c r="D587" s="66" t="s">
        <v>290</v>
      </c>
      <c r="E587" s="87">
        <f t="array" ref="E587">IFERROR(INDEX(DATA!$N$133:$N$368,MATCH(1,(DATA!$D$133:$D$368=B587)*(DATA!$E$133:$E$368=D587),0)),"n/a")</f>
        <v>2.3151224291391101</v>
      </c>
      <c r="F587" s="77">
        <f t="array" ref="F587">IFERROR(INDEX(DATA!$O$133:$O$368,MATCH(1,(DATA!$D$133:$D$368=B587)*(DATA!$E$133:$E$368=D587),0)),"n/a")</f>
        <v>-6.6227258477477404E-3</v>
      </c>
      <c r="G587" s="87">
        <f t="array" ref="G587">IFERROR(INDEX(DATA!$X$133:$X$368,MATCH(1,(DATA!$D$133:$D$368=B587)*(DATA!$E$133:$E$368=D587),0)),"n/a")</f>
        <v>2.2834900380271299</v>
      </c>
      <c r="H587" s="77">
        <f t="array" ref="H587">IFERROR(INDEX(DATA!$Y$133:$Y$368,MATCH(1,(DATA!$D$133:$D$368=B587)*(DATA!$E$133:$E$368=D587),0)),"n/a")</f>
        <v>3.1638645470612099E-3</v>
      </c>
      <c r="I587" s="87">
        <f t="array" ref="I587">IFERROR(INDEX(DATA!$AH$133:$AH$368,MATCH(1,(DATA!$D$133:$D$368=B587)*(DATA!$E$133:$E$368=D587),0)),"n/a")</f>
        <v>2.2972897157780601</v>
      </c>
      <c r="J587" s="77">
        <f t="array" ref="J587">IFERROR(INDEX(DATA!$AI$133:$AI$368,MATCH(1,(DATA!$D$133:$D$368=B587)*(DATA!$E$133:$E$368=D587),0)),"n/a")</f>
        <v>1.6425225414320899E-2</v>
      </c>
      <c r="K587" s="87">
        <f t="array" ref="K587">IFERROR(INDEX(DATA!$AR$133:$AR$368,MATCH(1,(DATA!$D$133:$D$368=B587)*(DATA!$E$133:$E$368=D587),0)),"n/a")</f>
        <v>2.2648527677797099</v>
      </c>
      <c r="L587" s="77">
        <f t="array" ref="L587">IFERROR(INDEX(DATA!$AS$133:$AS$368,MATCH(1,(DATA!$D$133:$D$368=B587)*(DATA!$E$133:$E$368=D587),0)),"n/a")</f>
        <v>9.5906058968191696E-3</v>
      </c>
      <c r="R587" s="66"/>
      <c r="S587" s="66"/>
      <c r="T587" s="66"/>
      <c r="U587" s="66"/>
      <c r="V587" s="66"/>
      <c r="W587" s="66"/>
      <c r="X587" s="66"/>
      <c r="Y587" s="66"/>
    </row>
    <row r="588" spans="1:25" x14ac:dyDescent="0.2">
      <c r="A588" s="75" t="s">
        <v>19</v>
      </c>
      <c r="B588" s="66" t="s">
        <v>12</v>
      </c>
      <c r="C588" s="66" t="s">
        <v>26</v>
      </c>
      <c r="D588" s="66" t="s">
        <v>291</v>
      </c>
      <c r="E588" s="87">
        <f t="array" ref="E588">IFERROR(INDEX(DATA!$N$133:$N$368,MATCH(1,(DATA!$D$133:$D$368=B588)*(DATA!$E$133:$E$368=D588),0)),"n/a")</f>
        <v>2.3214376035345001</v>
      </c>
      <c r="F588" s="77">
        <f t="array" ref="F588">IFERROR(INDEX(DATA!$O$133:$O$368,MATCH(1,(DATA!$D$133:$D$368=B588)*(DATA!$E$133:$E$368=D588),0)),"n/a")</f>
        <v>0.121493628208855</v>
      </c>
      <c r="G588" s="87">
        <f t="array" ref="G588">IFERROR(INDEX(DATA!$X$133:$X$368,MATCH(1,(DATA!$D$133:$D$368=B588)*(DATA!$E$133:$E$368=D588),0)),"n/a")</f>
        <v>2.3277598729022899</v>
      </c>
      <c r="H588" s="77">
        <f t="array" ref="H588">IFERROR(INDEX(DATA!$Y$133:$Y$368,MATCH(1,(DATA!$D$133:$D$368=B588)*(DATA!$E$133:$E$368=D588),0)),"n/a")</f>
        <v>7.0643771631072994E-2</v>
      </c>
      <c r="I588" s="87">
        <f t="array" ref="I588">IFERROR(INDEX(DATA!$AH$133:$AH$368,MATCH(1,(DATA!$D$133:$D$368=B588)*(DATA!$E$133:$E$368=D588),0)),"n/a")</f>
        <v>2.2798350381619801</v>
      </c>
      <c r="J588" s="77">
        <f t="array" ref="J588">IFERROR(INDEX(DATA!$AI$133:$AI$368,MATCH(1,(DATA!$D$133:$D$368=B588)*(DATA!$E$133:$E$368=D588),0)),"n/a")</f>
        <v>3.6859453171034499E-2</v>
      </c>
      <c r="K588" s="87">
        <f t="array" ref="K588">IFERROR(INDEX(DATA!$AR$133:$AR$368,MATCH(1,(DATA!$D$133:$D$368=B588)*(DATA!$E$133:$E$368=D588),0)),"n/a")</f>
        <v>2.2620876250170698</v>
      </c>
      <c r="L588" s="77">
        <f t="array" ref="L588">IFERROR(INDEX(DATA!$AS$133:$AS$368,MATCH(1,(DATA!$D$133:$D$368=B588)*(DATA!$E$133:$E$368=D588),0)),"n/a")</f>
        <v>3.6493239590093499E-2</v>
      </c>
      <c r="R588" s="66"/>
      <c r="S588" s="66"/>
      <c r="T588" s="66"/>
      <c r="U588" s="66"/>
      <c r="V588" s="66"/>
      <c r="W588" s="66"/>
      <c r="X588" s="66"/>
      <c r="Y588" s="66"/>
    </row>
    <row r="589" spans="1:25" x14ac:dyDescent="0.2">
      <c r="A589" s="75" t="s">
        <v>19</v>
      </c>
      <c r="B589" s="66" t="s">
        <v>12</v>
      </c>
      <c r="C589" s="66" t="s">
        <v>26</v>
      </c>
      <c r="D589" s="66" t="s">
        <v>292</v>
      </c>
      <c r="E589" s="87">
        <f t="array" ref="E589">IFERROR(INDEX(DATA!$N$133:$N$368,MATCH(1,(DATA!$D$133:$D$368=B589)*(DATA!$E$133:$E$368=D589),0)),"n/a")</f>
        <v>2.1852242121538801</v>
      </c>
      <c r="F589" s="77">
        <f t="array" ref="F589">IFERROR(INDEX(DATA!$O$133:$O$368,MATCH(1,(DATA!$D$133:$D$368=B589)*(DATA!$E$133:$E$368=D589),0)),"n/a")</f>
        <v>1.6353838686536702E-2</v>
      </c>
      <c r="G589" s="87">
        <f t="array" ref="G589">IFERROR(INDEX(DATA!$X$133:$X$368,MATCH(1,(DATA!$D$133:$D$368=B589)*(DATA!$E$133:$E$368=D589),0)),"n/a")</f>
        <v>2.2136897464618199</v>
      </c>
      <c r="H589" s="77">
        <f t="array" ref="H589">IFERROR(INDEX(DATA!$Y$133:$Y$368,MATCH(1,(DATA!$D$133:$D$368=B589)*(DATA!$E$133:$E$368=D589),0)),"n/a")</f>
        <v>1.3042028322407801E-2</v>
      </c>
      <c r="I589" s="87">
        <f t="array" ref="I589">IFERROR(INDEX(DATA!$AH$133:$AH$368,MATCH(1,(DATA!$D$133:$D$368=B589)*(DATA!$E$133:$E$368=D589),0)),"n/a")</f>
        <v>2.19412780244721</v>
      </c>
      <c r="J589" s="77">
        <f t="array" ref="J589">IFERROR(INDEX(DATA!$AI$133:$AI$368,MATCH(1,(DATA!$D$133:$D$368=B589)*(DATA!$E$133:$E$368=D589),0)),"n/a")</f>
        <v>2.5906311758328001E-3</v>
      </c>
      <c r="K589" s="87">
        <f t="array" ref="K589">IFERROR(INDEX(DATA!$AR$133:$AR$368,MATCH(1,(DATA!$D$133:$D$368=B589)*(DATA!$E$133:$E$368=D589),0)),"n/a")</f>
        <v>2.16792479945302</v>
      </c>
      <c r="L589" s="77">
        <f t="array" ref="L589">IFERROR(INDEX(DATA!$AS$133:$AS$368,MATCH(1,(DATA!$D$133:$D$368=B589)*(DATA!$E$133:$E$368=D589),0)),"n/a")</f>
        <v>-2.4154503138154201E-2</v>
      </c>
      <c r="R589" s="66"/>
      <c r="S589" s="66"/>
      <c r="T589" s="66"/>
      <c r="U589" s="66"/>
      <c r="V589" s="66"/>
      <c r="W589" s="66"/>
      <c r="X589" s="66"/>
      <c r="Y589" s="66"/>
    </row>
    <row r="590" spans="1:25" x14ac:dyDescent="0.2">
      <c r="A590" s="75" t="s">
        <v>19</v>
      </c>
      <c r="B590" s="66" t="s">
        <v>12</v>
      </c>
      <c r="C590" s="66" t="s">
        <v>26</v>
      </c>
      <c r="D590" s="66" t="s">
        <v>293</v>
      </c>
      <c r="E590" s="87">
        <f t="array" ref="E590">IFERROR(INDEX(DATA!$N$133:$N$368,MATCH(1,(DATA!$D$133:$D$368=B590)*(DATA!$E$133:$E$368=D590),0)),"n/a")</f>
        <v>2.5069139669245102</v>
      </c>
      <c r="F590" s="77">
        <f t="array" ref="F590">IFERROR(INDEX(DATA!$O$133:$O$368,MATCH(1,(DATA!$D$133:$D$368=B590)*(DATA!$E$133:$E$368=D590),0)),"n/a")</f>
        <v>6.9512027304565002E-2</v>
      </c>
      <c r="G590" s="87">
        <f t="array" ref="G590">IFERROR(INDEX(DATA!$X$133:$X$368,MATCH(1,(DATA!$D$133:$D$368=B590)*(DATA!$E$133:$E$368=D590),0)),"n/a")</f>
        <v>2.54711619564236</v>
      </c>
      <c r="H590" s="77">
        <f t="array" ref="H590">IFERROR(INDEX(DATA!$Y$133:$Y$368,MATCH(1,(DATA!$D$133:$D$368=B590)*(DATA!$E$133:$E$368=D590),0)),"n/a")</f>
        <v>8.9356721274858594E-2</v>
      </c>
      <c r="I590" s="87">
        <f t="array" ref="I590">IFERROR(INDEX(DATA!$AH$133:$AH$368,MATCH(1,(DATA!$D$133:$D$368=B590)*(DATA!$E$133:$E$368=D590),0)),"n/a")</f>
        <v>2.4391543869871599</v>
      </c>
      <c r="J590" s="77">
        <f t="array" ref="J590">IFERROR(INDEX(DATA!$AI$133:$AI$368,MATCH(1,(DATA!$D$133:$D$368=B590)*(DATA!$E$133:$E$368=D590),0)),"n/a")</f>
        <v>5.7995147113391203E-2</v>
      </c>
      <c r="K590" s="87">
        <f t="array" ref="K590">IFERROR(INDEX(DATA!$AR$133:$AR$368,MATCH(1,(DATA!$D$133:$D$368=B590)*(DATA!$E$133:$E$368=D590),0)),"n/a")</f>
        <v>2.3786569891568501</v>
      </c>
      <c r="L590" s="77">
        <f t="array" ref="L590">IFERROR(INDEX(DATA!$AS$133:$AS$368,MATCH(1,(DATA!$D$133:$D$368=B590)*(DATA!$E$133:$E$368=D590),0)),"n/a")</f>
        <v>5.3453034502318697E-2</v>
      </c>
      <c r="R590" s="66"/>
      <c r="S590" s="66"/>
      <c r="T590" s="66"/>
      <c r="U590" s="66"/>
      <c r="V590" s="66"/>
      <c r="W590" s="66"/>
      <c r="X590" s="66"/>
      <c r="Y590" s="66"/>
    </row>
    <row r="591" spans="1:25" x14ac:dyDescent="0.2">
      <c r="A591" s="75" t="s">
        <v>19</v>
      </c>
      <c r="B591" s="66" t="s">
        <v>12</v>
      </c>
      <c r="C591" s="66" t="s">
        <v>26</v>
      </c>
      <c r="D591" s="66" t="s">
        <v>294</v>
      </c>
      <c r="E591" s="87">
        <f t="array" ref="E591">IFERROR(INDEX(DATA!$N$133:$N$368,MATCH(1,(DATA!$D$133:$D$368=B591)*(DATA!$E$133:$E$368=D591),0)),"n/a")</f>
        <v>2.3618458859236902</v>
      </c>
      <c r="F591" s="77">
        <f t="array" ref="F591">IFERROR(INDEX(DATA!$O$133:$O$368,MATCH(1,(DATA!$D$133:$D$368=B591)*(DATA!$E$133:$E$368=D591),0)),"n/a")</f>
        <v>-2.17287236931007E-2</v>
      </c>
      <c r="G591" s="87">
        <f t="array" ref="G591">IFERROR(INDEX(DATA!$X$133:$X$368,MATCH(1,(DATA!$D$133:$D$368=B591)*(DATA!$E$133:$E$368=D591),0)),"n/a")</f>
        <v>2.3367326369464698</v>
      </c>
      <c r="H591" s="77">
        <f t="array" ref="H591">IFERROR(INDEX(DATA!$Y$133:$Y$368,MATCH(1,(DATA!$D$133:$D$368=B591)*(DATA!$E$133:$E$368=D591),0)),"n/a")</f>
        <v>-1.3162745677587699E-2</v>
      </c>
      <c r="I591" s="87">
        <f t="array" ref="I591">IFERROR(INDEX(DATA!$AH$133:$AH$368,MATCH(1,(DATA!$D$133:$D$368=B591)*(DATA!$E$133:$E$368=D591),0)),"n/a")</f>
        <v>2.35135744835828</v>
      </c>
      <c r="J591" s="77">
        <f t="array" ref="J591">IFERROR(INDEX(DATA!$AI$133:$AI$368,MATCH(1,(DATA!$D$133:$D$368=B591)*(DATA!$E$133:$E$368=D591),0)),"n/a")</f>
        <v>6.7755906340701499E-4</v>
      </c>
      <c r="K591" s="87">
        <f t="array" ref="K591">IFERROR(INDEX(DATA!$AR$133:$AR$368,MATCH(1,(DATA!$D$133:$D$368=B591)*(DATA!$E$133:$E$368=D591),0)),"n/a")</f>
        <v>2.3272430468928702</v>
      </c>
      <c r="L591" s="77">
        <f t="array" ref="L591">IFERROR(INDEX(DATA!$AS$133:$AS$368,MATCH(1,(DATA!$D$133:$D$368=B591)*(DATA!$E$133:$E$368=D591),0)),"n/a")</f>
        <v>-2.7414044245639298E-3</v>
      </c>
      <c r="R591" s="66"/>
      <c r="S591" s="66"/>
      <c r="T591" s="66"/>
      <c r="U591" s="66"/>
      <c r="V591" s="66"/>
      <c r="W591" s="66"/>
      <c r="X591" s="66"/>
      <c r="Y591" s="66"/>
    </row>
    <row r="592" spans="1:25" x14ac:dyDescent="0.2">
      <c r="A592" s="75" t="s">
        <v>19</v>
      </c>
      <c r="B592" s="66" t="s">
        <v>12</v>
      </c>
      <c r="C592" s="66" t="s">
        <v>26</v>
      </c>
      <c r="D592" s="66" t="s">
        <v>295</v>
      </c>
      <c r="E592" s="87">
        <f t="array" ref="E592">IFERROR(INDEX(DATA!$N$133:$N$368,MATCH(1,(DATA!$D$133:$D$368=B592)*(DATA!$E$133:$E$368=D592),0)),"n/a")</f>
        <v>2.0643158208454002</v>
      </c>
      <c r="F592" s="77">
        <f t="array" ref="F592">IFERROR(INDEX(DATA!$O$133:$O$368,MATCH(1,(DATA!$D$133:$D$368=B592)*(DATA!$E$133:$E$368=D592),0)),"n/a")</f>
        <v>0.197232395922113</v>
      </c>
      <c r="G592" s="87">
        <f t="array" ref="G592">IFERROR(INDEX(DATA!$X$133:$X$368,MATCH(1,(DATA!$D$133:$D$368=B592)*(DATA!$E$133:$E$368=D592),0)),"n/a")</f>
        <v>1.98458131654883</v>
      </c>
      <c r="H592" s="77">
        <f t="array" ref="H592">IFERROR(INDEX(DATA!$Y$133:$Y$368,MATCH(1,(DATA!$D$133:$D$368=B592)*(DATA!$E$133:$E$368=D592),0)),"n/a")</f>
        <v>0.16903249397564299</v>
      </c>
      <c r="I592" s="87">
        <f t="array" ref="I592">IFERROR(INDEX(DATA!$AH$133:$AH$368,MATCH(1,(DATA!$D$133:$D$368=B592)*(DATA!$E$133:$E$368=D592),0)),"n/a")</f>
        <v>1.9548091911392</v>
      </c>
      <c r="J592" s="77">
        <f t="array" ref="J592">IFERROR(INDEX(DATA!$AI$133:$AI$368,MATCH(1,(DATA!$D$133:$D$368=B592)*(DATA!$E$133:$E$368=D592),0)),"n/a")</f>
        <v>6.7365821521861893E-2</v>
      </c>
      <c r="K592" s="87">
        <f t="array" ref="K592">IFERROR(INDEX(DATA!$AR$133:$AR$368,MATCH(1,(DATA!$D$133:$D$368=B592)*(DATA!$E$133:$E$368=D592),0)),"n/a")</f>
        <v>1.8767887260617</v>
      </c>
      <c r="L592" s="77">
        <f t="array" ref="L592">IFERROR(INDEX(DATA!$AS$133:$AS$368,MATCH(1,(DATA!$D$133:$D$368=B592)*(DATA!$E$133:$E$368=D592),0)),"n/a")</f>
        <v>5.1688295414331203E-2</v>
      </c>
      <c r="R592" s="66"/>
      <c r="S592" s="66"/>
      <c r="T592" s="66"/>
      <c r="U592" s="66"/>
      <c r="V592" s="66"/>
      <c r="W592" s="66"/>
      <c r="X592" s="66"/>
      <c r="Y592" s="66"/>
    </row>
    <row r="593" spans="1:25" x14ac:dyDescent="0.2">
      <c r="A593" s="75" t="s">
        <v>19</v>
      </c>
      <c r="B593" s="66" t="s">
        <v>12</v>
      </c>
      <c r="C593" s="66" t="s">
        <v>26</v>
      </c>
      <c r="D593" s="66" t="s">
        <v>296</v>
      </c>
      <c r="E593" s="87">
        <f t="array" ref="E593">IFERROR(INDEX(DATA!$N$133:$N$368,MATCH(1,(DATA!$D$133:$D$368=B593)*(DATA!$E$133:$E$368=D593),0)),"n/a")</f>
        <v>1.8656715164456299</v>
      </c>
      <c r="F593" s="77">
        <f t="array" ref="F593">IFERROR(INDEX(DATA!$O$133:$O$368,MATCH(1,(DATA!$D$133:$D$368=B593)*(DATA!$E$133:$E$368=D593),0)),"n/a")</f>
        <v>7.9219961011894796E-2</v>
      </c>
      <c r="G593" s="87">
        <f t="array" ref="G593">IFERROR(INDEX(DATA!$X$133:$X$368,MATCH(1,(DATA!$D$133:$D$368=B593)*(DATA!$E$133:$E$368=D593),0)),"n/a")</f>
        <v>1.7416791767320099</v>
      </c>
      <c r="H593" s="77">
        <f t="array" ref="H593">IFERROR(INDEX(DATA!$Y$133:$Y$368,MATCH(1,(DATA!$D$133:$D$368=B593)*(DATA!$E$133:$E$368=D593),0)),"n/a")</f>
        <v>1.1955597680706601E-2</v>
      </c>
      <c r="I593" s="87">
        <f t="array" ref="I593">IFERROR(INDEX(DATA!$AH$133:$AH$368,MATCH(1,(DATA!$D$133:$D$368=B593)*(DATA!$E$133:$E$368=D593),0)),"n/a")</f>
        <v>1.74479830231442</v>
      </c>
      <c r="J593" s="77">
        <f t="array" ref="J593">IFERROR(INDEX(DATA!$AI$133:$AI$368,MATCH(1,(DATA!$D$133:$D$368=B593)*(DATA!$E$133:$E$368=D593),0)),"n/a")</f>
        <v>-2.3828938305876301E-2</v>
      </c>
      <c r="K593" s="87">
        <f t="array" ref="K593">IFERROR(INDEX(DATA!$AR$133:$AR$368,MATCH(1,(DATA!$D$133:$D$368=B593)*(DATA!$E$133:$E$368=D593),0)),"n/a")</f>
        <v>1.7431475261857501</v>
      </c>
      <c r="L593" s="77">
        <f t="array" ref="L593">IFERROR(INDEX(DATA!$AS$133:$AS$368,MATCH(1,(DATA!$D$133:$D$368=B593)*(DATA!$E$133:$E$368=D593),0)),"n/a")</f>
        <v>-7.9380844592860794E-3</v>
      </c>
      <c r="R593" s="66"/>
      <c r="S593" s="66"/>
      <c r="T593" s="66"/>
      <c r="U593" s="66"/>
      <c r="V593" s="66"/>
      <c r="W593" s="66"/>
      <c r="X593" s="66"/>
      <c r="Y593" s="66"/>
    </row>
    <row r="594" spans="1:25" x14ac:dyDescent="0.2">
      <c r="A594" s="75" t="s">
        <v>19</v>
      </c>
      <c r="B594" s="66" t="s">
        <v>12</v>
      </c>
      <c r="C594" s="66" t="s">
        <v>26</v>
      </c>
      <c r="D594" s="66" t="s">
        <v>297</v>
      </c>
      <c r="E594" s="87">
        <f t="array" ref="E594">IFERROR(INDEX(DATA!$N$133:$N$368,MATCH(1,(DATA!$D$133:$D$368=B594)*(DATA!$E$133:$E$368=D594),0)),"n/a")</f>
        <v>2.4787672865394499</v>
      </c>
      <c r="F594" s="77">
        <f t="array" ref="F594">IFERROR(INDEX(DATA!$O$133:$O$368,MATCH(1,(DATA!$D$133:$D$368=B594)*(DATA!$E$133:$E$368=D594),0)),"n/a")</f>
        <v>6.1613744983017797E-2</v>
      </c>
      <c r="G594" s="87">
        <f t="array" ref="G594">IFERROR(INDEX(DATA!$X$133:$X$368,MATCH(1,(DATA!$D$133:$D$368=B594)*(DATA!$E$133:$E$368=D594),0)),"n/a")</f>
        <v>2.46782099099361</v>
      </c>
      <c r="H594" s="77">
        <f t="array" ref="H594">IFERROR(INDEX(DATA!$Y$133:$Y$368,MATCH(1,(DATA!$D$133:$D$368=B594)*(DATA!$E$133:$E$368=D594),0)),"n/a")</f>
        <v>5.5095157891420297E-2</v>
      </c>
      <c r="I594" s="87">
        <f t="array" ref="I594">IFERROR(INDEX(DATA!$AH$133:$AH$368,MATCH(1,(DATA!$D$133:$D$368=B594)*(DATA!$E$133:$E$368=D594),0)),"n/a")</f>
        <v>2.3975439671616599</v>
      </c>
      <c r="J594" s="77">
        <f t="array" ref="J594">IFERROR(INDEX(DATA!$AI$133:$AI$368,MATCH(1,(DATA!$D$133:$D$368=B594)*(DATA!$E$133:$E$368=D594),0)),"n/a")</f>
        <v>3.2529322334571301E-2</v>
      </c>
      <c r="K594" s="87">
        <f t="array" ref="K594">IFERROR(INDEX(DATA!$AR$133:$AR$368,MATCH(1,(DATA!$D$133:$D$368=B594)*(DATA!$E$133:$E$368=D594),0)),"n/a")</f>
        <v>2.3589263007669099</v>
      </c>
      <c r="L594" s="77">
        <f t="array" ref="L594">IFERROR(INDEX(DATA!$AS$133:$AS$368,MATCH(1,(DATA!$D$133:$D$368=B594)*(DATA!$E$133:$E$368=D594),0)),"n/a")</f>
        <v>2.3111693981188099E-2</v>
      </c>
      <c r="R594" s="66"/>
      <c r="S594" s="66"/>
      <c r="T594" s="66"/>
      <c r="U594" s="66"/>
      <c r="V594" s="66"/>
      <c r="W594" s="66"/>
      <c r="X594" s="66"/>
      <c r="Y594" s="66"/>
    </row>
    <row r="595" spans="1:25" x14ac:dyDescent="0.2">
      <c r="A595" s="75" t="s">
        <v>19</v>
      </c>
      <c r="B595" s="66" t="s">
        <v>12</v>
      </c>
      <c r="C595" s="66" t="s">
        <v>26</v>
      </c>
      <c r="D595" s="66" t="s">
        <v>298</v>
      </c>
      <c r="E595" s="87">
        <f t="array" ref="E595">IFERROR(INDEX(DATA!$N$133:$N$368,MATCH(1,(DATA!$D$133:$D$368=B595)*(DATA!$E$133:$E$368=D595),0)),"n/a")</f>
        <v>2.4203013372855899</v>
      </c>
      <c r="F595" s="77">
        <f t="array" ref="F595">IFERROR(INDEX(DATA!$O$133:$O$368,MATCH(1,(DATA!$D$133:$D$368=B595)*(DATA!$E$133:$E$368=D595),0)),"n/a")</f>
        <v>9.8307846899657395E-3</v>
      </c>
      <c r="G595" s="87">
        <f t="array" ref="G595">IFERROR(INDEX(DATA!$X$133:$X$368,MATCH(1,(DATA!$D$133:$D$368=B595)*(DATA!$E$133:$E$368=D595),0)),"n/a")</f>
        <v>2.3702299183023698</v>
      </c>
      <c r="H595" s="77">
        <f t="array" ref="H595">IFERROR(INDEX(DATA!$Y$133:$Y$368,MATCH(1,(DATA!$D$133:$D$368=B595)*(DATA!$E$133:$E$368=D595),0)),"n/a")</f>
        <v>1.65125990494733E-2</v>
      </c>
      <c r="I595" s="87">
        <f t="array" ref="I595">IFERROR(INDEX(DATA!$AH$133:$AH$368,MATCH(1,(DATA!$D$133:$D$368=B595)*(DATA!$E$133:$E$368=D595),0)),"n/a")</f>
        <v>2.3896334172818401</v>
      </c>
      <c r="J595" s="77">
        <f t="array" ref="J595">IFERROR(INDEX(DATA!$AI$133:$AI$368,MATCH(1,(DATA!$D$133:$D$368=B595)*(DATA!$E$133:$E$368=D595),0)),"n/a")</f>
        <v>2.9048701315096299E-2</v>
      </c>
      <c r="K595" s="87">
        <f t="array" ref="K595">IFERROR(INDEX(DATA!$AR$133:$AR$368,MATCH(1,(DATA!$D$133:$D$368=B595)*(DATA!$E$133:$E$368=D595),0)),"n/a")</f>
        <v>2.3739146540666201</v>
      </c>
      <c r="L595" s="77">
        <f t="array" ref="L595">IFERROR(INDEX(DATA!$AS$133:$AS$368,MATCH(1,(DATA!$D$133:$D$368=B595)*(DATA!$E$133:$E$368=D595),0)),"n/a")</f>
        <v>2.8958978729162001E-2</v>
      </c>
      <c r="R595" s="66"/>
      <c r="S595" s="66"/>
      <c r="T595" s="66"/>
      <c r="U595" s="66"/>
      <c r="V595" s="66"/>
      <c r="W595" s="66"/>
      <c r="X595" s="66"/>
      <c r="Y595" s="66"/>
    </row>
    <row r="596" spans="1:25" x14ac:dyDescent="0.2">
      <c r="A596" s="75" t="s">
        <v>19</v>
      </c>
      <c r="B596" s="66" t="s">
        <v>12</v>
      </c>
      <c r="C596" s="66" t="s">
        <v>26</v>
      </c>
      <c r="D596" s="66" t="s">
        <v>299</v>
      </c>
      <c r="E596" s="87">
        <f t="array" ref="E596">IFERROR(INDEX(DATA!$N$133:$N$368,MATCH(1,(DATA!$D$133:$D$368=B596)*(DATA!$E$133:$E$368=D596),0)),"n/a")</f>
        <v>2.1922602139844298</v>
      </c>
      <c r="F596" s="77">
        <f t="array" ref="F596">IFERROR(INDEX(DATA!$O$133:$O$368,MATCH(1,(DATA!$D$133:$D$368=B596)*(DATA!$E$133:$E$368=D596),0)),"n/a")</f>
        <v>-1.5939479941828701E-2</v>
      </c>
      <c r="G596" s="87">
        <f t="array" ref="G596">IFERROR(INDEX(DATA!$X$133:$X$368,MATCH(1,(DATA!$D$133:$D$368=B596)*(DATA!$E$133:$E$368=D596),0)),"n/a")</f>
        <v>2.5973154830115499</v>
      </c>
      <c r="H596" s="77">
        <f t="array" ref="H596">IFERROR(INDEX(DATA!$Y$133:$Y$368,MATCH(1,(DATA!$D$133:$D$368=B596)*(DATA!$E$133:$E$368=D596),0)),"n/a")</f>
        <v>5.4011275427713702E-2</v>
      </c>
      <c r="I596" s="87">
        <f t="array" ref="I596">IFERROR(INDEX(DATA!$AH$133:$AH$368,MATCH(1,(DATA!$D$133:$D$368=B596)*(DATA!$E$133:$E$368=D596),0)),"n/a")</f>
        <v>2.4458686436080801</v>
      </c>
      <c r="J596" s="77">
        <f t="array" ref="J596">IFERROR(INDEX(DATA!$AI$133:$AI$368,MATCH(1,(DATA!$D$133:$D$368=B596)*(DATA!$E$133:$E$368=D596),0)),"n/a")</f>
        <v>-2.27546237552761E-2</v>
      </c>
      <c r="K596" s="87">
        <f t="array" ref="K596">IFERROR(INDEX(DATA!$AR$133:$AR$368,MATCH(1,(DATA!$D$133:$D$368=B596)*(DATA!$E$133:$E$368=D596),0)),"n/a")</f>
        <v>2.4153216424461701</v>
      </c>
      <c r="L596" s="77">
        <f t="array" ref="L596">IFERROR(INDEX(DATA!$AS$133:$AS$368,MATCH(1,(DATA!$D$133:$D$368=B596)*(DATA!$E$133:$E$368=D596),0)),"n/a")</f>
        <v>-1.55593713532803E-2</v>
      </c>
      <c r="R596" s="66"/>
      <c r="S596" s="66"/>
      <c r="T596" s="66"/>
      <c r="U596" s="66"/>
      <c r="V596" s="66"/>
      <c r="W596" s="66"/>
      <c r="X596" s="66"/>
      <c r="Y596" s="66"/>
    </row>
    <row r="597" spans="1:25" x14ac:dyDescent="0.2">
      <c r="A597" s="75" t="s">
        <v>19</v>
      </c>
      <c r="B597" s="66" t="s">
        <v>12</v>
      </c>
      <c r="C597" s="66" t="s">
        <v>26</v>
      </c>
      <c r="D597" s="66" t="s">
        <v>300</v>
      </c>
      <c r="E597" s="87">
        <f t="array" ref="E597">IFERROR(INDEX(DATA!$N$133:$N$368,MATCH(1,(DATA!$D$133:$D$368=B597)*(DATA!$E$133:$E$368=D597),0)),"n/a")</f>
        <v>2.1765737610973499</v>
      </c>
      <c r="F597" s="77">
        <f t="array" ref="F597">IFERROR(INDEX(DATA!$O$133:$O$368,MATCH(1,(DATA!$D$133:$D$368=B597)*(DATA!$E$133:$E$368=D597),0)),"n/a")</f>
        <v>-3.5915431918209801E-3</v>
      </c>
      <c r="G597" s="87">
        <f t="array" ref="G597">IFERROR(INDEX(DATA!$X$133:$X$368,MATCH(1,(DATA!$D$133:$D$368=B597)*(DATA!$E$133:$E$368=D597),0)),"n/a")</f>
        <v>2.2021555326644302</v>
      </c>
      <c r="H597" s="77">
        <f t="array" ref="H597">IFERROR(INDEX(DATA!$Y$133:$Y$368,MATCH(1,(DATA!$D$133:$D$368=B597)*(DATA!$E$133:$E$368=D597),0)),"n/a")</f>
        <v>-8.5609108597086599E-3</v>
      </c>
      <c r="I597" s="87">
        <f t="array" ref="I597">IFERROR(INDEX(DATA!$AH$133:$AH$368,MATCH(1,(DATA!$D$133:$D$368=B597)*(DATA!$E$133:$E$368=D597),0)),"n/a")</f>
        <v>2.1512281253722798</v>
      </c>
      <c r="J597" s="77">
        <f t="array" ref="J597">IFERROR(INDEX(DATA!$AI$133:$AI$368,MATCH(1,(DATA!$D$133:$D$368=B597)*(DATA!$E$133:$E$368=D597),0)),"n/a")</f>
        <v>-2.2384755545646801E-2</v>
      </c>
      <c r="K597" s="87">
        <f t="array" ref="K597">IFERROR(INDEX(DATA!$AR$133:$AR$368,MATCH(1,(DATA!$D$133:$D$368=B597)*(DATA!$E$133:$E$368=D597),0)),"n/a")</f>
        <v>2.17218140395426</v>
      </c>
      <c r="L597" s="77">
        <f t="array" ref="L597">IFERROR(INDEX(DATA!$AS$133:$AS$368,MATCH(1,(DATA!$D$133:$D$368=B597)*(DATA!$E$133:$E$368=D597),0)),"n/a")</f>
        <v>-1.15131970751432E-2</v>
      </c>
      <c r="R597" s="66"/>
      <c r="S597" s="66"/>
      <c r="T597" s="66"/>
      <c r="U597" s="66"/>
      <c r="V597" s="66"/>
      <c r="W597" s="66"/>
      <c r="X597" s="66"/>
      <c r="Y597" s="66"/>
    </row>
    <row r="598" spans="1:25" x14ac:dyDescent="0.2">
      <c r="A598" s="75" t="s">
        <v>19</v>
      </c>
      <c r="B598" s="66" t="s">
        <v>12</v>
      </c>
      <c r="C598" s="66" t="s">
        <v>26</v>
      </c>
      <c r="D598" s="66" t="s">
        <v>301</v>
      </c>
      <c r="E598" s="87">
        <f t="array" ref="E598">IFERROR(INDEX(DATA!$N$133:$N$368,MATCH(1,(DATA!$D$133:$D$368=B598)*(DATA!$E$133:$E$368=D598),0)),"n/a")</f>
        <v>2.33508449788809</v>
      </c>
      <c r="F598" s="77">
        <f t="array" ref="F598">IFERROR(INDEX(DATA!$O$133:$O$368,MATCH(1,(DATA!$D$133:$D$368=B598)*(DATA!$E$133:$E$368=D598),0)),"n/a")</f>
        <v>4.6450109228609602E-3</v>
      </c>
      <c r="G598" s="87">
        <f t="array" ref="G598">IFERROR(INDEX(DATA!$X$133:$X$368,MATCH(1,(DATA!$D$133:$D$368=B598)*(DATA!$E$133:$E$368=D598),0)),"n/a")</f>
        <v>2.36573742048324</v>
      </c>
      <c r="H598" s="77">
        <f t="array" ref="H598">IFERROR(INDEX(DATA!$Y$133:$Y$368,MATCH(1,(DATA!$D$133:$D$368=B598)*(DATA!$E$133:$E$368=D598),0)),"n/a")</f>
        <v>1.4036124820495001E-2</v>
      </c>
      <c r="I598" s="87">
        <f t="array" ref="I598">IFERROR(INDEX(DATA!$AH$133:$AH$368,MATCH(1,(DATA!$D$133:$D$368=B598)*(DATA!$E$133:$E$368=D598),0)),"n/a")</f>
        <v>2.3465940098689</v>
      </c>
      <c r="J598" s="77">
        <f t="array" ref="J598">IFERROR(INDEX(DATA!$AI$133:$AI$368,MATCH(1,(DATA!$D$133:$D$368=B598)*(DATA!$E$133:$E$368=D598),0)),"n/a")</f>
        <v>1.0788469897316799E-2</v>
      </c>
      <c r="K598" s="87">
        <f t="array" ref="K598">IFERROR(INDEX(DATA!$AR$133:$AR$368,MATCH(1,(DATA!$D$133:$D$368=B598)*(DATA!$E$133:$E$368=D598),0)),"n/a")</f>
        <v>2.3440977517452399</v>
      </c>
      <c r="L598" s="77">
        <f t="array" ref="L598">IFERROR(INDEX(DATA!$AS$133:$AS$368,MATCH(1,(DATA!$D$133:$D$368=B598)*(DATA!$E$133:$E$368=D598),0)),"n/a")</f>
        <v>2.11754047288173E-2</v>
      </c>
      <c r="R598" s="66"/>
      <c r="S598" s="66"/>
      <c r="T598" s="66"/>
      <c r="U598" s="66"/>
      <c r="V598" s="66"/>
      <c r="W598" s="66"/>
      <c r="X598" s="66"/>
      <c r="Y598" s="66"/>
    </row>
    <row r="599" spans="1:25" x14ac:dyDescent="0.2">
      <c r="A599" s="75" t="s">
        <v>19</v>
      </c>
      <c r="B599" s="66" t="s">
        <v>12</v>
      </c>
      <c r="C599" s="66" t="s">
        <v>26</v>
      </c>
      <c r="D599" s="66" t="s">
        <v>302</v>
      </c>
      <c r="E599" s="87">
        <f t="array" ref="E599">IFERROR(INDEX(DATA!$N$133:$N$368,MATCH(1,(DATA!$D$133:$D$368=B599)*(DATA!$E$133:$E$368=D599),0)),"n/a")</f>
        <v>2.3347691598270401</v>
      </c>
      <c r="F599" s="77">
        <f t="array" ref="F599">IFERROR(INDEX(DATA!$O$133:$O$368,MATCH(1,(DATA!$D$133:$D$368=B599)*(DATA!$E$133:$E$368=D599),0)),"n/a")</f>
        <v>-1.50107571356012E-2</v>
      </c>
      <c r="G599" s="87">
        <f t="array" ref="G599">IFERROR(INDEX(DATA!$X$133:$X$368,MATCH(1,(DATA!$D$133:$D$368=B599)*(DATA!$E$133:$E$368=D599),0)),"n/a")</f>
        <v>2.3193459589321499</v>
      </c>
      <c r="H599" s="77">
        <f t="array" ref="H599">IFERROR(INDEX(DATA!$Y$133:$Y$368,MATCH(1,(DATA!$D$133:$D$368=B599)*(DATA!$E$133:$E$368=D599),0)),"n/a")</f>
        <v>-9.2711596727531903E-4</v>
      </c>
      <c r="I599" s="87">
        <f t="array" ref="I599">IFERROR(INDEX(DATA!$AH$133:$AH$368,MATCH(1,(DATA!$D$133:$D$368=B599)*(DATA!$E$133:$E$368=D599),0)),"n/a")</f>
        <v>2.3293493423688698</v>
      </c>
      <c r="J599" s="77">
        <f t="array" ref="J599">IFERROR(INDEX(DATA!$AI$133:$AI$368,MATCH(1,(DATA!$D$133:$D$368=B599)*(DATA!$E$133:$E$368=D599),0)),"n/a")</f>
        <v>1.2378619135588499E-2</v>
      </c>
      <c r="K599" s="87">
        <f t="array" ref="K599">IFERROR(INDEX(DATA!$AR$133:$AR$368,MATCH(1,(DATA!$D$133:$D$368=B599)*(DATA!$E$133:$E$368=D599),0)),"n/a")</f>
        <v>2.3014697636208701</v>
      </c>
      <c r="L599" s="77">
        <f t="array" ref="L599">IFERROR(INDEX(DATA!$AS$133:$AS$368,MATCH(1,(DATA!$D$133:$D$368=B599)*(DATA!$E$133:$E$368=D599),0)),"n/a")</f>
        <v>8.2021508937241607E-3</v>
      </c>
      <c r="R599" s="66"/>
      <c r="S599" s="66"/>
      <c r="T599" s="66"/>
      <c r="U599" s="66"/>
      <c r="V599" s="66"/>
      <c r="W599" s="66"/>
      <c r="X599" s="66"/>
      <c r="Y599" s="66"/>
    </row>
    <row r="600" spans="1:25" x14ac:dyDescent="0.2">
      <c r="A600" s="75" t="s">
        <v>19</v>
      </c>
      <c r="B600" s="66" t="s">
        <v>12</v>
      </c>
      <c r="C600" s="66" t="s">
        <v>26</v>
      </c>
      <c r="D600" s="66" t="s">
        <v>303</v>
      </c>
      <c r="E600" s="87">
        <f t="array" ref="E600">IFERROR(INDEX(DATA!$N$133:$N$368,MATCH(1,(DATA!$D$133:$D$368=B600)*(DATA!$E$133:$E$368=D600),0)),"n/a")</f>
        <v>2.36839984962362</v>
      </c>
      <c r="F600" s="77">
        <f t="array" ref="F600">IFERROR(INDEX(DATA!$O$133:$O$368,MATCH(1,(DATA!$D$133:$D$368=B600)*(DATA!$E$133:$E$368=D600),0)),"n/a")</f>
        <v>-1.0839945318064099E-2</v>
      </c>
      <c r="G600" s="87">
        <f t="array" ref="G600">IFERROR(INDEX(DATA!$X$133:$X$368,MATCH(1,(DATA!$D$133:$D$368=B600)*(DATA!$E$133:$E$368=D600),0)),"n/a")</f>
        <v>2.3729642124882999</v>
      </c>
      <c r="H600" s="77">
        <f t="array" ref="H600">IFERROR(INDEX(DATA!$Y$133:$Y$368,MATCH(1,(DATA!$D$133:$D$368=B600)*(DATA!$E$133:$E$368=D600),0)),"n/a")</f>
        <v>1.67035430221644E-2</v>
      </c>
      <c r="I600" s="87">
        <f t="array" ref="I600">IFERROR(INDEX(DATA!$AH$133:$AH$368,MATCH(1,(DATA!$D$133:$D$368=B600)*(DATA!$E$133:$E$368=D600),0)),"n/a")</f>
        <v>2.3505210135319001</v>
      </c>
      <c r="J600" s="77">
        <f t="array" ref="J600">IFERROR(INDEX(DATA!$AI$133:$AI$368,MATCH(1,(DATA!$D$133:$D$368=B600)*(DATA!$E$133:$E$368=D600),0)),"n/a")</f>
        <v>1.6092721459240299E-2</v>
      </c>
      <c r="K600" s="87">
        <f t="array" ref="K600">IFERROR(INDEX(DATA!$AR$133:$AR$368,MATCH(1,(DATA!$D$133:$D$368=B600)*(DATA!$E$133:$E$368=D600),0)),"n/a")</f>
        <v>2.3829026211645399</v>
      </c>
      <c r="L600" s="77">
        <f t="array" ref="L600">IFERROR(INDEX(DATA!$AS$133:$AS$368,MATCH(1,(DATA!$D$133:$D$368=B600)*(DATA!$E$133:$E$368=D600),0)),"n/a")</f>
        <v>4.7036121303681899E-2</v>
      </c>
      <c r="R600" s="66"/>
      <c r="S600" s="66"/>
      <c r="T600" s="66"/>
      <c r="U600" s="66"/>
      <c r="V600" s="66"/>
      <c r="W600" s="66"/>
      <c r="X600" s="66"/>
      <c r="Y600" s="66"/>
    </row>
    <row r="601" spans="1:25" x14ac:dyDescent="0.2">
      <c r="A601" s="75" t="s">
        <v>19</v>
      </c>
      <c r="B601" s="66" t="s">
        <v>12</v>
      </c>
      <c r="C601" s="66" t="s">
        <v>26</v>
      </c>
      <c r="D601" s="66" t="s">
        <v>304</v>
      </c>
      <c r="E601" s="87">
        <f t="array" ref="E601">IFERROR(INDEX(DATA!$N$133:$N$368,MATCH(1,(DATA!$D$133:$D$368=B601)*(DATA!$E$133:$E$368=D601),0)),"n/a")</f>
        <v>1.9038230291364899</v>
      </c>
      <c r="F601" s="77">
        <f t="array" ref="F601">IFERROR(INDEX(DATA!$O$133:$O$368,MATCH(1,(DATA!$D$133:$D$368=B601)*(DATA!$E$133:$E$368=D601),0)),"n/a")</f>
        <v>-8.6038663811015201E-2</v>
      </c>
      <c r="G601" s="87">
        <f t="array" ref="G601">IFERROR(INDEX(DATA!$X$133:$X$368,MATCH(1,(DATA!$D$133:$D$368=B601)*(DATA!$E$133:$E$368=D601),0)),"n/a")</f>
        <v>2.1515362330411301</v>
      </c>
      <c r="H601" s="77">
        <f t="array" ref="H601">IFERROR(INDEX(DATA!$Y$133:$Y$368,MATCH(1,(DATA!$D$133:$D$368=B601)*(DATA!$E$133:$E$368=D601),0)),"n/a")</f>
        <v>-2.57718936257793E-2</v>
      </c>
      <c r="I601" s="87">
        <f t="array" ref="I601">IFERROR(INDEX(DATA!$AH$133:$AH$368,MATCH(1,(DATA!$D$133:$D$368=B601)*(DATA!$E$133:$E$368=D601),0)),"n/a")</f>
        <v>2.12003538074454</v>
      </c>
      <c r="J601" s="77">
        <f t="array" ref="J601">IFERROR(INDEX(DATA!$AI$133:$AI$368,MATCH(1,(DATA!$D$133:$D$368=B601)*(DATA!$E$133:$E$368=D601),0)),"n/a")</f>
        <v>-3.9451532180052401E-2</v>
      </c>
      <c r="K601" s="87">
        <f t="array" ref="K601">IFERROR(INDEX(DATA!$AR$133:$AR$368,MATCH(1,(DATA!$D$133:$D$368=B601)*(DATA!$E$133:$E$368=D601),0)),"n/a")</f>
        <v>2.1374527916338799</v>
      </c>
      <c r="L601" s="77">
        <f t="array" ref="L601">IFERROR(INDEX(DATA!$AS$133:$AS$368,MATCH(1,(DATA!$D$133:$D$368=B601)*(DATA!$E$133:$E$368=D601),0)),"n/a")</f>
        <v>-1.94570603731745E-2</v>
      </c>
      <c r="R601" s="66"/>
      <c r="S601" s="66"/>
      <c r="T601" s="66"/>
      <c r="U601" s="66"/>
      <c r="V601" s="66"/>
      <c r="W601" s="66"/>
      <c r="X601" s="66"/>
      <c r="Y601" s="66"/>
    </row>
    <row r="602" spans="1:25" x14ac:dyDescent="0.2">
      <c r="A602" s="75" t="s">
        <v>19</v>
      </c>
      <c r="B602" s="66" t="s">
        <v>12</v>
      </c>
      <c r="C602" s="66" t="s">
        <v>26</v>
      </c>
      <c r="D602" s="66" t="s">
        <v>305</v>
      </c>
      <c r="E602" s="87">
        <f t="array" ref="E602">IFERROR(INDEX(DATA!$N$133:$N$368,MATCH(1,(DATA!$D$133:$D$368=B602)*(DATA!$E$133:$E$368=D602),0)),"n/a")</f>
        <v>2.2772109891757202</v>
      </c>
      <c r="F602" s="77">
        <f t="array" ref="F602">IFERROR(INDEX(DATA!$O$133:$O$368,MATCH(1,(DATA!$D$133:$D$368=B602)*(DATA!$E$133:$E$368=D602),0)),"n/a")</f>
        <v>0.101939027449199</v>
      </c>
      <c r="G602" s="87">
        <f t="array" ref="G602">IFERROR(INDEX(DATA!$X$133:$X$368,MATCH(1,(DATA!$D$133:$D$368=B602)*(DATA!$E$133:$E$368=D602),0)),"n/a")</f>
        <v>2.2929087467275702</v>
      </c>
      <c r="H602" s="77">
        <f t="array" ref="H602">IFERROR(INDEX(DATA!$Y$133:$Y$368,MATCH(1,(DATA!$D$133:$D$368=B602)*(DATA!$E$133:$E$368=D602),0)),"n/a")</f>
        <v>9.0091665274238703E-2</v>
      </c>
      <c r="I602" s="87">
        <f t="array" ref="I602">IFERROR(INDEX(DATA!$AH$133:$AH$368,MATCH(1,(DATA!$D$133:$D$368=B602)*(DATA!$E$133:$E$368=D602),0)),"n/a")</f>
        <v>2.2754426025280901</v>
      </c>
      <c r="J602" s="77">
        <f t="array" ref="J602">IFERROR(INDEX(DATA!$AI$133:$AI$368,MATCH(1,(DATA!$D$133:$D$368=B602)*(DATA!$E$133:$E$368=D602),0)),"n/a")</f>
        <v>8.5192625721569701E-2</v>
      </c>
      <c r="K602" s="87">
        <f t="array" ref="K602">IFERROR(INDEX(DATA!$AR$133:$AR$368,MATCH(1,(DATA!$D$133:$D$368=B602)*(DATA!$E$133:$E$368=D602),0)),"n/a")</f>
        <v>2.2080214970231902</v>
      </c>
      <c r="L602" s="77">
        <f t="array" ref="L602">IFERROR(INDEX(DATA!$AS$133:$AS$368,MATCH(1,(DATA!$D$133:$D$368=B602)*(DATA!$E$133:$E$368=D602),0)),"n/a")</f>
        <v>5.7106628936067098E-2</v>
      </c>
      <c r="R602" s="66"/>
      <c r="S602" s="66"/>
      <c r="T602" s="66"/>
      <c r="U602" s="66"/>
      <c r="V602" s="66"/>
      <c r="W602" s="66"/>
      <c r="X602" s="66"/>
      <c r="Y602" s="66"/>
    </row>
    <row r="603" spans="1:25" x14ac:dyDescent="0.2">
      <c r="A603" s="75" t="s">
        <v>19</v>
      </c>
      <c r="B603" s="66" t="s">
        <v>12</v>
      </c>
      <c r="C603" s="66" t="s">
        <v>26</v>
      </c>
      <c r="D603" s="66" t="s">
        <v>306</v>
      </c>
      <c r="E603" s="87">
        <f t="array" ref="E603">IFERROR(INDEX(DATA!$N$133:$N$368,MATCH(1,(DATA!$D$133:$D$368=B603)*(DATA!$E$133:$E$368=D603),0)),"n/a")</f>
        <v>2.3667787719456701</v>
      </c>
      <c r="F603" s="77">
        <f t="array" ref="F603">IFERROR(INDEX(DATA!$O$133:$O$368,MATCH(1,(DATA!$D$133:$D$368=B603)*(DATA!$E$133:$E$368=D603),0)),"n/a")</f>
        <v>-2.33741552626986E-2</v>
      </c>
      <c r="G603" s="87">
        <f t="array" ref="G603">IFERROR(INDEX(DATA!$X$133:$X$368,MATCH(1,(DATA!$D$133:$D$368=B603)*(DATA!$E$133:$E$368=D603),0)),"n/a")</f>
        <v>2.1217279919572398</v>
      </c>
      <c r="H603" s="77">
        <f t="array" ref="H603">IFERROR(INDEX(DATA!$Y$133:$Y$368,MATCH(1,(DATA!$D$133:$D$368=B603)*(DATA!$E$133:$E$368=D603),0)),"n/a")</f>
        <v>-3.3861586461585803E-2</v>
      </c>
      <c r="I603" s="87">
        <f t="array" ref="I603">IFERROR(INDEX(DATA!$AH$133:$AH$368,MATCH(1,(DATA!$D$133:$D$368=B603)*(DATA!$E$133:$E$368=D603),0)),"n/a")</f>
        <v>2.0926189733490599</v>
      </c>
      <c r="J603" s="77">
        <f t="array" ref="J603">IFERROR(INDEX(DATA!$AI$133:$AI$368,MATCH(1,(DATA!$D$133:$D$368=B603)*(DATA!$E$133:$E$368=D603),0)),"n/a")</f>
        <v>2.8670426849421501E-2</v>
      </c>
      <c r="K603" s="87">
        <f t="array" ref="K603">IFERROR(INDEX(DATA!$AR$133:$AR$368,MATCH(1,(DATA!$D$133:$D$368=B603)*(DATA!$E$133:$E$368=D603),0)),"n/a")</f>
        <v>2.1710021834420998</v>
      </c>
      <c r="L603" s="77">
        <f t="array" ref="L603">IFERROR(INDEX(DATA!$AS$133:$AS$368,MATCH(1,(DATA!$D$133:$D$368=B603)*(DATA!$E$133:$E$368=D603),0)),"n/a")</f>
        <v>4.05804787407383E-2</v>
      </c>
      <c r="R603" s="66"/>
      <c r="S603" s="66"/>
      <c r="T603" s="66"/>
      <c r="U603" s="66"/>
      <c r="V603" s="66"/>
      <c r="W603" s="66"/>
      <c r="X603" s="66"/>
      <c r="Y603" s="66"/>
    </row>
    <row r="604" spans="1:25" x14ac:dyDescent="0.2">
      <c r="A604" s="75" t="s">
        <v>19</v>
      </c>
      <c r="B604" s="66" t="s">
        <v>12</v>
      </c>
      <c r="C604" s="66" t="s">
        <v>26</v>
      </c>
      <c r="D604" s="66" t="s">
        <v>307</v>
      </c>
      <c r="E604" s="87">
        <f t="array" ref="E604">IFERROR(INDEX(DATA!$N$133:$N$368,MATCH(1,(DATA!$D$133:$D$368=B604)*(DATA!$E$133:$E$368=D604),0)),"n/a")</f>
        <v>1.9589307263543601</v>
      </c>
      <c r="F604" s="77">
        <f t="array" ref="F604">IFERROR(INDEX(DATA!$O$133:$O$368,MATCH(1,(DATA!$D$133:$D$368=B604)*(DATA!$E$133:$E$368=D604),0)),"n/a")</f>
        <v>7.4440554990732197E-2</v>
      </c>
      <c r="G604" s="87">
        <f t="array" ref="G604">IFERROR(INDEX(DATA!$X$133:$X$368,MATCH(1,(DATA!$D$133:$D$368=B604)*(DATA!$E$133:$E$368=D604),0)),"n/a")</f>
        <v>1.9826234889407699</v>
      </c>
      <c r="H604" s="77">
        <f t="array" ref="H604">IFERROR(INDEX(DATA!$Y$133:$Y$368,MATCH(1,(DATA!$D$133:$D$368=B604)*(DATA!$E$133:$E$368=D604),0)),"n/a")</f>
        <v>7.3606317922792194E-2</v>
      </c>
      <c r="I604" s="87">
        <f t="array" ref="I604">IFERROR(INDEX(DATA!$AH$133:$AH$368,MATCH(1,(DATA!$D$133:$D$368=B604)*(DATA!$E$133:$E$368=D604),0)),"n/a")</f>
        <v>1.9678736421021601</v>
      </c>
      <c r="J604" s="77">
        <f t="array" ref="J604">IFERROR(INDEX(DATA!$AI$133:$AI$368,MATCH(1,(DATA!$D$133:$D$368=B604)*(DATA!$E$133:$E$368=D604),0)),"n/a")</f>
        <v>5.8389048633383497E-2</v>
      </c>
      <c r="K604" s="87">
        <f t="array" ref="K604">IFERROR(INDEX(DATA!$AR$133:$AR$368,MATCH(1,(DATA!$D$133:$D$368=B604)*(DATA!$E$133:$E$368=D604),0)),"n/a")</f>
        <v>1.91788685347884</v>
      </c>
      <c r="L604" s="77">
        <f t="array" ref="L604">IFERROR(INDEX(DATA!$AS$133:$AS$368,MATCH(1,(DATA!$D$133:$D$368=B604)*(DATA!$E$133:$E$368=D604),0)),"n/a")</f>
        <v>1.7220633403621101E-2</v>
      </c>
      <c r="R604" s="66"/>
      <c r="S604" s="66"/>
      <c r="T604" s="66"/>
      <c r="U604" s="66"/>
      <c r="V604" s="66"/>
      <c r="W604" s="66"/>
      <c r="X604" s="66"/>
      <c r="Y604" s="66"/>
    </row>
    <row r="605" spans="1:25" x14ac:dyDescent="0.2">
      <c r="A605" s="75" t="s">
        <v>19</v>
      </c>
      <c r="B605" s="66" t="s">
        <v>12</v>
      </c>
      <c r="C605" s="66" t="s">
        <v>26</v>
      </c>
      <c r="D605" s="66" t="s">
        <v>308</v>
      </c>
      <c r="E605" s="87">
        <f t="array" ref="E605">IFERROR(INDEX(DATA!$N$133:$N$368,MATCH(1,(DATA!$D$133:$D$368=B605)*(DATA!$E$133:$E$368=D605),0)),"n/a")</f>
        <v>2.0726124551998</v>
      </c>
      <c r="F605" s="77">
        <f t="array" ref="F605">IFERROR(INDEX(DATA!$O$133:$O$368,MATCH(1,(DATA!$D$133:$D$368=B605)*(DATA!$E$133:$E$368=D605),0)),"n/a")</f>
        <v>5.1053206920113198E-2</v>
      </c>
      <c r="G605" s="87">
        <f t="array" ref="G605">IFERROR(INDEX(DATA!$X$133:$X$368,MATCH(1,(DATA!$D$133:$D$368=B605)*(DATA!$E$133:$E$368=D605),0)),"n/a")</f>
        <v>2.0716010623237699</v>
      </c>
      <c r="H605" s="77">
        <f t="array" ref="H605">IFERROR(INDEX(DATA!$Y$133:$Y$368,MATCH(1,(DATA!$D$133:$D$368=B605)*(DATA!$E$133:$E$368=D605),0)),"n/a")</f>
        <v>8.7942855656301007E-3</v>
      </c>
      <c r="I605" s="87">
        <f t="array" ref="I605">IFERROR(INDEX(DATA!$AH$133:$AH$368,MATCH(1,(DATA!$D$133:$D$368=B605)*(DATA!$E$133:$E$368=D605),0)),"n/a")</f>
        <v>2.0636008684465899</v>
      </c>
      <c r="J605" s="77">
        <f t="array" ref="J605">IFERROR(INDEX(DATA!$AI$133:$AI$368,MATCH(1,(DATA!$D$133:$D$368=B605)*(DATA!$E$133:$E$368=D605),0)),"n/a")</f>
        <v>1.37921170113692E-2</v>
      </c>
      <c r="K605" s="87">
        <f t="array" ref="K605">IFERROR(INDEX(DATA!$AR$133:$AR$368,MATCH(1,(DATA!$D$133:$D$368=B605)*(DATA!$E$133:$E$368=D605),0)),"n/a")</f>
        <v>2.0655514466492599</v>
      </c>
      <c r="L605" s="77">
        <f t="array" ref="L605">IFERROR(INDEX(DATA!$AS$133:$AS$368,MATCH(1,(DATA!$D$133:$D$368=B605)*(DATA!$E$133:$E$368=D605),0)),"n/a")</f>
        <v>3.2334296049173401E-3</v>
      </c>
      <c r="R605" s="66"/>
      <c r="S605" s="66"/>
      <c r="T605" s="66"/>
      <c r="U605" s="66"/>
      <c r="V605" s="66"/>
      <c r="W605" s="66"/>
      <c r="X605" s="66"/>
      <c r="Y605" s="66"/>
    </row>
    <row r="606" spans="1:25" x14ac:dyDescent="0.2">
      <c r="A606" s="75" t="s">
        <v>19</v>
      </c>
      <c r="B606" s="66" t="s">
        <v>12</v>
      </c>
      <c r="C606" s="66" t="s">
        <v>26</v>
      </c>
      <c r="D606" s="66" t="s">
        <v>309</v>
      </c>
      <c r="E606" s="87">
        <f t="array" ref="E606">IFERROR(INDEX(DATA!$N$133:$N$368,MATCH(1,(DATA!$D$133:$D$368=B606)*(DATA!$E$133:$E$368=D606),0)),"n/a")</f>
        <v>2.0252837033092899</v>
      </c>
      <c r="F606" s="77">
        <f t="array" ref="F606">IFERROR(INDEX(DATA!$O$133:$O$368,MATCH(1,(DATA!$D$133:$D$368=B606)*(DATA!$E$133:$E$368=D606),0)),"n/a")</f>
        <v>1.02811873554168E-3</v>
      </c>
      <c r="G606" s="87">
        <f t="array" ref="G606">IFERROR(INDEX(DATA!$X$133:$X$368,MATCH(1,(DATA!$D$133:$D$368=B606)*(DATA!$E$133:$E$368=D606),0)),"n/a")</f>
        <v>2.08002689210086</v>
      </c>
      <c r="H606" s="77">
        <f t="array" ref="H606">IFERROR(INDEX(DATA!$Y$133:$Y$368,MATCH(1,(DATA!$D$133:$D$368=B606)*(DATA!$E$133:$E$368=D606),0)),"n/a")</f>
        <v>2.0081532425872201E-2</v>
      </c>
      <c r="I606" s="87">
        <f t="array" ref="I606">IFERROR(INDEX(DATA!$AH$133:$AH$368,MATCH(1,(DATA!$D$133:$D$368=B606)*(DATA!$E$133:$E$368=D606),0)),"n/a")</f>
        <v>2.07041320926779</v>
      </c>
      <c r="J606" s="77">
        <f t="array" ref="J606">IFERROR(INDEX(DATA!$AI$133:$AI$368,MATCH(1,(DATA!$D$133:$D$368=B606)*(DATA!$E$133:$E$368=D606),0)),"n/a")</f>
        <v>1.92085799940513E-2</v>
      </c>
      <c r="K606" s="87">
        <f t="array" ref="K606">IFERROR(INDEX(DATA!$AR$133:$AR$368,MATCH(1,(DATA!$D$133:$D$368=B606)*(DATA!$E$133:$E$368=D606),0)),"n/a")</f>
        <v>2.0631557905113702</v>
      </c>
      <c r="L606" s="77">
        <f t="array" ref="L606">IFERROR(INDEX(DATA!$AS$133:$AS$368,MATCH(1,(DATA!$D$133:$D$368=B606)*(DATA!$E$133:$E$368=D606),0)),"n/a")</f>
        <v>1.37609478258446E-2</v>
      </c>
      <c r="R606" s="66"/>
      <c r="S606" s="66"/>
      <c r="T606" s="66"/>
      <c r="U606" s="66"/>
      <c r="V606" s="66"/>
      <c r="W606" s="66"/>
      <c r="X606" s="66"/>
      <c r="Y606" s="66"/>
    </row>
    <row r="607" spans="1:25" x14ac:dyDescent="0.2">
      <c r="A607" s="75" t="s">
        <v>19</v>
      </c>
      <c r="B607" s="66" t="s">
        <v>12</v>
      </c>
      <c r="C607" s="66" t="s">
        <v>26</v>
      </c>
      <c r="D607" s="66" t="s">
        <v>310</v>
      </c>
      <c r="E607" s="87">
        <f t="array" ref="E607">IFERROR(INDEX(DATA!$N$133:$N$368,MATCH(1,(DATA!$D$133:$D$368=B607)*(DATA!$E$133:$E$368=D607),0)),"n/a")</f>
        <v>2.1422375731815499</v>
      </c>
      <c r="F607" s="77">
        <f t="array" ref="F607">IFERROR(INDEX(DATA!$O$133:$O$368,MATCH(1,(DATA!$D$133:$D$368=B607)*(DATA!$E$133:$E$368=D607),0)),"n/a")</f>
        <v>1.26491183532655E-3</v>
      </c>
      <c r="G607" s="87">
        <f t="array" ref="G607">IFERROR(INDEX(DATA!$X$133:$X$368,MATCH(1,(DATA!$D$133:$D$368=B607)*(DATA!$E$133:$E$368=D607),0)),"n/a")</f>
        <v>2.1749624831357202</v>
      </c>
      <c r="H607" s="77">
        <f t="array" ref="H607">IFERROR(INDEX(DATA!$Y$133:$Y$368,MATCH(1,(DATA!$D$133:$D$368=B607)*(DATA!$E$133:$E$368=D607),0)),"n/a")</f>
        <v>4.7378762498661603E-2</v>
      </c>
      <c r="I607" s="87">
        <f t="array" ref="I607">IFERROR(INDEX(DATA!$AH$133:$AH$368,MATCH(1,(DATA!$D$133:$D$368=B607)*(DATA!$E$133:$E$368=D607),0)),"n/a")</f>
        <v>2.1717654796342098</v>
      </c>
      <c r="J607" s="77">
        <f t="array" ref="J607">IFERROR(INDEX(DATA!$AI$133:$AI$368,MATCH(1,(DATA!$D$133:$D$368=B607)*(DATA!$E$133:$E$368=D607),0)),"n/a")</f>
        <v>3.9906453030483797E-2</v>
      </c>
      <c r="K607" s="87">
        <f t="array" ref="K607">IFERROR(INDEX(DATA!$AR$133:$AR$368,MATCH(1,(DATA!$D$133:$D$368=B607)*(DATA!$E$133:$E$368=D607),0)),"n/a")</f>
        <v>2.16494080270714</v>
      </c>
      <c r="L607" s="77">
        <f t="array" ref="L607">IFERROR(INDEX(DATA!$AS$133:$AS$368,MATCH(1,(DATA!$D$133:$D$368=B607)*(DATA!$E$133:$E$368=D607),0)),"n/a")</f>
        <v>3.3611093946455797E-2</v>
      </c>
      <c r="R607" s="66"/>
      <c r="S607" s="66"/>
      <c r="T607" s="66"/>
      <c r="U607" s="66"/>
      <c r="V607" s="66"/>
      <c r="W607" s="66"/>
      <c r="X607" s="66"/>
      <c r="Y607" s="66"/>
    </row>
    <row r="608" spans="1:25" x14ac:dyDescent="0.2">
      <c r="A608" s="75" t="s">
        <v>19</v>
      </c>
      <c r="B608" s="66" t="s">
        <v>12</v>
      </c>
      <c r="C608" s="66" t="s">
        <v>26</v>
      </c>
      <c r="D608" s="66" t="s">
        <v>311</v>
      </c>
      <c r="E608" s="87">
        <f t="array" ref="E608">IFERROR(INDEX(DATA!$N$133:$N$368,MATCH(1,(DATA!$D$133:$D$368=B608)*(DATA!$E$133:$E$368=D608),0)),"n/a")</f>
        <v>2.6252691124598102</v>
      </c>
      <c r="F608" s="77">
        <f t="array" ref="F608">IFERROR(INDEX(DATA!$O$133:$O$368,MATCH(1,(DATA!$D$133:$D$368=B608)*(DATA!$E$133:$E$368=D608),0)),"n/a")</f>
        <v>8.0472344126998902E-3</v>
      </c>
      <c r="G608" s="87">
        <f t="array" ref="G608">IFERROR(INDEX(DATA!$X$133:$X$368,MATCH(1,(DATA!$D$133:$D$368=B608)*(DATA!$E$133:$E$368=D608),0)),"n/a")</f>
        <v>2.7092016124343399</v>
      </c>
      <c r="H608" s="77">
        <f t="array" ref="H608">IFERROR(INDEX(DATA!$Y$133:$Y$368,MATCH(1,(DATA!$D$133:$D$368=B608)*(DATA!$E$133:$E$368=D608),0)),"n/a")</f>
        <v>3.6584603977556501E-2</v>
      </c>
      <c r="I608" s="87">
        <f t="array" ref="I608">IFERROR(INDEX(DATA!$AH$133:$AH$368,MATCH(1,(DATA!$D$133:$D$368=B608)*(DATA!$E$133:$E$368=D608),0)),"n/a")</f>
        <v>2.7306291602046402</v>
      </c>
      <c r="J608" s="77">
        <f t="array" ref="J608">IFERROR(INDEX(DATA!$AI$133:$AI$368,MATCH(1,(DATA!$D$133:$D$368=B608)*(DATA!$E$133:$E$368=D608),0)),"n/a")</f>
        <v>6.4093153893427804E-2</v>
      </c>
      <c r="K608" s="87">
        <f t="array" ref="K608">IFERROR(INDEX(DATA!$AR$133:$AR$368,MATCH(1,(DATA!$D$133:$D$368=B608)*(DATA!$E$133:$E$368=D608),0)),"n/a")</f>
        <v>2.6882021285809099</v>
      </c>
      <c r="L608" s="77">
        <f t="array" ref="L608">IFERROR(INDEX(DATA!$AS$133:$AS$368,MATCH(1,(DATA!$D$133:$D$368=B608)*(DATA!$E$133:$E$368=D608),0)),"n/a")</f>
        <v>4.4756356011411702E-2</v>
      </c>
      <c r="R608" s="66"/>
      <c r="S608" s="66"/>
      <c r="T608" s="66"/>
      <c r="U608" s="66"/>
      <c r="V608" s="66"/>
      <c r="W608" s="66"/>
      <c r="X608" s="66"/>
      <c r="Y608" s="66"/>
    </row>
    <row r="609" spans="1:25" x14ac:dyDescent="0.2">
      <c r="A609" s="75" t="s">
        <v>19</v>
      </c>
      <c r="B609" s="66" t="s">
        <v>12</v>
      </c>
      <c r="C609" s="66" t="s">
        <v>26</v>
      </c>
      <c r="D609" s="66" t="s">
        <v>312</v>
      </c>
      <c r="E609" s="87">
        <f t="array" ref="E609">IFERROR(INDEX(DATA!$N$133:$N$368,MATCH(1,(DATA!$D$133:$D$368=B609)*(DATA!$E$133:$E$368=D609),0)),"n/a")</f>
        <v>2.26385039677564</v>
      </c>
      <c r="F609" s="77">
        <f t="array" ref="F609">IFERROR(INDEX(DATA!$O$133:$O$368,MATCH(1,(DATA!$D$133:$D$368=B609)*(DATA!$E$133:$E$368=D609),0)),"n/a")</f>
        <v>3.8496867365821801E-2</v>
      </c>
      <c r="G609" s="87">
        <f t="array" ref="G609">IFERROR(INDEX(DATA!$X$133:$X$368,MATCH(1,(DATA!$D$133:$D$368=B609)*(DATA!$E$133:$E$368=D609),0)),"n/a")</f>
        <v>2.2771830174636301</v>
      </c>
      <c r="H609" s="77">
        <f t="array" ref="H609">IFERROR(INDEX(DATA!$Y$133:$Y$368,MATCH(1,(DATA!$D$133:$D$368=B609)*(DATA!$E$133:$E$368=D609),0)),"n/a")</f>
        <v>4.0974989481216403E-2</v>
      </c>
      <c r="I609" s="87">
        <f t="array" ref="I609">IFERROR(INDEX(DATA!$AH$133:$AH$368,MATCH(1,(DATA!$D$133:$D$368=B609)*(DATA!$E$133:$E$368=D609),0)),"n/a")</f>
        <v>2.2679960203114899</v>
      </c>
      <c r="J609" s="77">
        <f t="array" ref="J609">IFERROR(INDEX(DATA!$AI$133:$AI$368,MATCH(1,(DATA!$D$133:$D$368=B609)*(DATA!$E$133:$E$368=D609),0)),"n/a")</f>
        <v>5.3479522070691898E-2</v>
      </c>
      <c r="K609" s="87">
        <f t="array" ref="K609">IFERROR(INDEX(DATA!$AR$133:$AR$368,MATCH(1,(DATA!$D$133:$D$368=B609)*(DATA!$E$133:$E$368=D609),0)),"n/a")</f>
        <v>2.2452620036285902</v>
      </c>
      <c r="L609" s="77">
        <f t="array" ref="L609">IFERROR(INDEX(DATA!$AS$133:$AS$368,MATCH(1,(DATA!$D$133:$D$368=B609)*(DATA!$E$133:$E$368=D609),0)),"n/a")</f>
        <v>6.7971619543285303E-2</v>
      </c>
      <c r="R609" s="66"/>
      <c r="S609" s="66"/>
      <c r="T609" s="66"/>
      <c r="U609" s="66"/>
      <c r="V609" s="66"/>
      <c r="W609" s="66"/>
      <c r="X609" s="66"/>
      <c r="Y609" s="66"/>
    </row>
    <row r="610" spans="1:25" x14ac:dyDescent="0.2">
      <c r="A610" s="75" t="s">
        <v>19</v>
      </c>
      <c r="B610" s="66" t="s">
        <v>12</v>
      </c>
      <c r="C610" s="66" t="s">
        <v>26</v>
      </c>
      <c r="D610" s="66" t="s">
        <v>313</v>
      </c>
      <c r="E610" s="87">
        <f t="array" ref="E610">IFERROR(INDEX(DATA!$N$133:$N$368,MATCH(1,(DATA!$D$133:$D$368=B610)*(DATA!$E$133:$E$368=D610),0)),"n/a")</f>
        <v>2.1606105522185</v>
      </c>
      <c r="F610" s="77">
        <f t="array" ref="F610">IFERROR(INDEX(DATA!$O$133:$O$368,MATCH(1,(DATA!$D$133:$D$368=B610)*(DATA!$E$133:$E$368=D610),0)),"n/a")</f>
        <v>2.55965352479899E-2</v>
      </c>
      <c r="G610" s="87">
        <f t="array" ref="G610">IFERROR(INDEX(DATA!$X$133:$X$368,MATCH(1,(DATA!$D$133:$D$368=B610)*(DATA!$E$133:$E$368=D610),0)),"n/a")</f>
        <v>2.1882785601777601</v>
      </c>
      <c r="H610" s="77">
        <f t="array" ref="H610">IFERROR(INDEX(DATA!$Y$133:$Y$368,MATCH(1,(DATA!$D$133:$D$368=B610)*(DATA!$E$133:$E$368=D610),0)),"n/a")</f>
        <v>1.42321304713644E-2</v>
      </c>
      <c r="I610" s="87">
        <f t="array" ref="I610">IFERROR(INDEX(DATA!$AH$133:$AH$368,MATCH(1,(DATA!$D$133:$D$368=B610)*(DATA!$E$133:$E$368=D610),0)),"n/a")</f>
        <v>2.1643373233073802</v>
      </c>
      <c r="J610" s="77">
        <f t="array" ref="J610">IFERROR(INDEX(DATA!$AI$133:$AI$368,MATCH(1,(DATA!$D$133:$D$368=B610)*(DATA!$E$133:$E$368=D610),0)),"n/a")</f>
        <v>2.3544495250862399E-3</v>
      </c>
      <c r="K610" s="87">
        <f t="array" ref="K610">IFERROR(INDEX(DATA!$AR$133:$AR$368,MATCH(1,(DATA!$D$133:$D$368=B610)*(DATA!$E$133:$E$368=D610),0)),"n/a")</f>
        <v>2.13442557925142</v>
      </c>
      <c r="L610" s="77">
        <f t="array" ref="L610">IFERROR(INDEX(DATA!$AS$133:$AS$368,MATCH(1,(DATA!$D$133:$D$368=B610)*(DATA!$E$133:$E$368=D610),0)),"n/a")</f>
        <v>-3.9803974167956099E-2</v>
      </c>
      <c r="R610" s="66"/>
      <c r="S610" s="66"/>
      <c r="T610" s="66"/>
      <c r="U610" s="66"/>
      <c r="V610" s="66"/>
      <c r="W610" s="66"/>
      <c r="X610" s="66"/>
      <c r="Y610" s="66"/>
    </row>
    <row r="611" spans="1:25" x14ac:dyDescent="0.2">
      <c r="A611" s="75" t="s">
        <v>19</v>
      </c>
      <c r="B611" s="66" t="s">
        <v>12</v>
      </c>
      <c r="C611" s="66" t="s">
        <v>26</v>
      </c>
      <c r="D611" s="66" t="s">
        <v>314</v>
      </c>
      <c r="E611" s="87">
        <f t="array" ref="E611">IFERROR(INDEX(DATA!$N$133:$N$368,MATCH(1,(DATA!$D$133:$D$368=B611)*(DATA!$E$133:$E$368=D611),0)),"n/a")</f>
        <v>2.68088069454017</v>
      </c>
      <c r="F611" s="77">
        <f t="array" ref="F611">IFERROR(INDEX(DATA!$O$133:$O$368,MATCH(1,(DATA!$D$133:$D$368=B611)*(DATA!$E$133:$E$368=D611),0)),"n/a")</f>
        <v>3.3506840120044797E-2</v>
      </c>
      <c r="G611" s="87">
        <f t="array" ref="G611">IFERROR(INDEX(DATA!$X$133:$X$368,MATCH(1,(DATA!$D$133:$D$368=B611)*(DATA!$E$133:$E$368=D611),0)),"n/a")</f>
        <v>2.7623453061468899</v>
      </c>
      <c r="H611" s="77">
        <f t="array" ref="H611">IFERROR(INDEX(DATA!$Y$133:$Y$368,MATCH(1,(DATA!$D$133:$D$368=B611)*(DATA!$E$133:$E$368=D611),0)),"n/a")</f>
        <v>7.68961522112067E-2</v>
      </c>
      <c r="I611" s="87">
        <f t="array" ref="I611">IFERROR(INDEX(DATA!$AH$133:$AH$368,MATCH(1,(DATA!$D$133:$D$368=B611)*(DATA!$E$133:$E$368=D611),0)),"n/a")</f>
        <v>2.7439135654809599</v>
      </c>
      <c r="J611" s="77">
        <f t="array" ref="J611">IFERROR(INDEX(DATA!$AI$133:$AI$368,MATCH(1,(DATA!$D$133:$D$368=B611)*(DATA!$E$133:$E$368=D611),0)),"n/a")</f>
        <v>9.5031655654891203E-2</v>
      </c>
      <c r="K611" s="87">
        <f t="array" ref="K611">IFERROR(INDEX(DATA!$AR$133:$AR$368,MATCH(1,(DATA!$D$133:$D$368=B611)*(DATA!$E$133:$E$368=D611),0)),"n/a")</f>
        <v>2.6612696298921699</v>
      </c>
      <c r="L611" s="77">
        <f t="array" ref="L611">IFERROR(INDEX(DATA!$AS$133:$AS$368,MATCH(1,(DATA!$D$133:$D$368=B611)*(DATA!$E$133:$E$368=D611),0)),"n/a")</f>
        <v>6.5204163420369707E-2</v>
      </c>
      <c r="R611" s="66"/>
      <c r="S611" s="66"/>
      <c r="T611" s="66"/>
      <c r="U611" s="66"/>
      <c r="V611" s="66"/>
      <c r="W611" s="66"/>
      <c r="X611" s="66"/>
      <c r="Y611" s="66"/>
    </row>
    <row r="612" spans="1:25" x14ac:dyDescent="0.2">
      <c r="A612" s="75" t="s">
        <v>19</v>
      </c>
      <c r="B612" s="66" t="s">
        <v>12</v>
      </c>
      <c r="C612" s="66" t="s">
        <v>26</v>
      </c>
      <c r="D612" s="66" t="s">
        <v>315</v>
      </c>
      <c r="E612" s="87">
        <f t="array" ref="E612">IFERROR(INDEX(DATA!$N$133:$N$368,MATCH(1,(DATA!$D$133:$D$368=B612)*(DATA!$E$133:$E$368=D612),0)),"n/a")</f>
        <v>2.0587024371885398</v>
      </c>
      <c r="F612" s="77">
        <f t="array" ref="F612">IFERROR(INDEX(DATA!$O$133:$O$368,MATCH(1,(DATA!$D$133:$D$368=B612)*(DATA!$E$133:$E$368=D612),0)),"n/a")</f>
        <v>3.5640263072363003E-2</v>
      </c>
      <c r="G612" s="87">
        <f t="array" ref="G612">IFERROR(INDEX(DATA!$X$133:$X$368,MATCH(1,(DATA!$D$133:$D$368=B612)*(DATA!$E$133:$E$368=D612),0)),"n/a")</f>
        <v>2.0825391741199</v>
      </c>
      <c r="H612" s="77">
        <f t="array" ref="H612">IFERROR(INDEX(DATA!$Y$133:$Y$368,MATCH(1,(DATA!$D$133:$D$368=B612)*(DATA!$E$133:$E$368=D612),0)),"n/a")</f>
        <v>4.0226100757888898E-2</v>
      </c>
      <c r="I612" s="87">
        <f t="array" ref="I612">IFERROR(INDEX(DATA!$AH$133:$AH$368,MATCH(1,(DATA!$D$133:$D$368=B612)*(DATA!$E$133:$E$368=D612),0)),"n/a")</f>
        <v>2.04793902092262</v>
      </c>
      <c r="J612" s="77">
        <f t="array" ref="J612">IFERROR(INDEX(DATA!$AI$133:$AI$368,MATCH(1,(DATA!$D$133:$D$368=B612)*(DATA!$E$133:$E$368=D612),0)),"n/a")</f>
        <v>2.74937272263759E-2</v>
      </c>
      <c r="K612" s="87">
        <f t="array" ref="K612">IFERROR(INDEX(DATA!$AR$133:$AR$368,MATCH(1,(DATA!$D$133:$D$368=B612)*(DATA!$E$133:$E$368=D612),0)),"n/a")</f>
        <v>2.0080153534344101</v>
      </c>
      <c r="L612" s="77">
        <f t="array" ref="L612">IFERROR(INDEX(DATA!$AS$133:$AS$368,MATCH(1,(DATA!$D$133:$D$368=B612)*(DATA!$E$133:$E$368=D612),0)),"n/a")</f>
        <v>-2.6932513524896701E-2</v>
      </c>
      <c r="R612" s="66"/>
      <c r="S612" s="66"/>
      <c r="T612" s="66"/>
      <c r="U612" s="66"/>
      <c r="V612" s="66"/>
      <c r="W612" s="66"/>
      <c r="X612" s="66"/>
      <c r="Y612" s="66"/>
    </row>
    <row r="613" spans="1:25" x14ac:dyDescent="0.2">
      <c r="A613" s="75" t="s">
        <v>19</v>
      </c>
      <c r="B613" s="66" t="s">
        <v>12</v>
      </c>
      <c r="C613" s="66" t="s">
        <v>26</v>
      </c>
      <c r="D613" s="66" t="s">
        <v>316</v>
      </c>
      <c r="E613" s="87">
        <f t="array" ref="E613">IFERROR(INDEX(DATA!$N$133:$N$368,MATCH(1,(DATA!$D$133:$D$368=B613)*(DATA!$E$133:$E$368=D613),0)),"n/a")</f>
        <v>2.2036554017797898</v>
      </c>
      <c r="F613" s="77">
        <f t="array" ref="F613">IFERROR(INDEX(DATA!$O$133:$O$368,MATCH(1,(DATA!$D$133:$D$368=B613)*(DATA!$E$133:$E$368=D613),0)),"n/a")</f>
        <v>-1.0782371986201101E-2</v>
      </c>
      <c r="G613" s="87">
        <f t="array" ref="G613">IFERROR(INDEX(DATA!$X$133:$X$368,MATCH(1,(DATA!$D$133:$D$368=B613)*(DATA!$E$133:$E$368=D613),0)),"n/a")</f>
        <v>2.1915546826945702</v>
      </c>
      <c r="H613" s="77">
        <f t="array" ref="H613">IFERROR(INDEX(DATA!$Y$133:$Y$368,MATCH(1,(DATA!$D$133:$D$368=B613)*(DATA!$E$133:$E$368=D613),0)),"n/a")</f>
        <v>-1.9210511513088599E-2</v>
      </c>
      <c r="I613" s="87">
        <f t="array" ref="I613">IFERROR(INDEX(DATA!$AH$133:$AH$368,MATCH(1,(DATA!$D$133:$D$368=B613)*(DATA!$E$133:$E$368=D613),0)),"n/a")</f>
        <v>2.1996079691365402</v>
      </c>
      <c r="J613" s="77">
        <f t="array" ref="J613">IFERROR(INDEX(DATA!$AI$133:$AI$368,MATCH(1,(DATA!$D$133:$D$368=B613)*(DATA!$E$133:$E$368=D613),0)),"n/a")</f>
        <v>-4.0307271042981001E-3</v>
      </c>
      <c r="K613" s="87">
        <f t="array" ref="K613">IFERROR(INDEX(DATA!$AR$133:$AR$368,MATCH(1,(DATA!$D$133:$D$368=B613)*(DATA!$E$133:$E$368=D613),0)),"n/a")</f>
        <v>2.1971850799849002</v>
      </c>
      <c r="L613" s="77">
        <f t="array" ref="L613">IFERROR(INDEX(DATA!$AS$133:$AS$368,MATCH(1,(DATA!$D$133:$D$368=B613)*(DATA!$E$133:$E$368=D613),0)),"n/a")</f>
        <v>2.4845334123601102E-3</v>
      </c>
      <c r="R613" s="66"/>
      <c r="S613" s="66"/>
      <c r="T613" s="66"/>
      <c r="U613" s="66"/>
      <c r="V613" s="66"/>
      <c r="W613" s="66"/>
      <c r="X613" s="66"/>
      <c r="Y613" s="66"/>
    </row>
    <row r="614" spans="1:25" x14ac:dyDescent="0.2">
      <c r="A614" s="75" t="s">
        <v>19</v>
      </c>
      <c r="B614" s="66" t="s">
        <v>12</v>
      </c>
      <c r="C614" s="66" t="s">
        <v>26</v>
      </c>
      <c r="D614" s="66" t="s">
        <v>317</v>
      </c>
      <c r="E614" s="87">
        <f t="array" ref="E614">IFERROR(INDEX(DATA!$N$133:$N$368,MATCH(1,(DATA!$D$133:$D$368=B614)*(DATA!$E$133:$E$368=D614),0)),"n/a")</f>
        <v>2.3970093385062299</v>
      </c>
      <c r="F614" s="77">
        <f t="array" ref="F614">IFERROR(INDEX(DATA!$O$133:$O$368,MATCH(1,(DATA!$D$133:$D$368=B614)*(DATA!$E$133:$E$368=D614),0)),"n/a")</f>
        <v>2.5699739622872701E-2</v>
      </c>
      <c r="G614" s="87">
        <f t="array" ref="G614">IFERROR(INDEX(DATA!$X$133:$X$368,MATCH(1,(DATA!$D$133:$D$368=B614)*(DATA!$E$133:$E$368=D614),0)),"n/a")</f>
        <v>2.3302718121058099</v>
      </c>
      <c r="H614" s="77">
        <f t="array" ref="H614">IFERROR(INDEX(DATA!$Y$133:$Y$368,MATCH(1,(DATA!$D$133:$D$368=B614)*(DATA!$E$133:$E$368=D614),0)),"n/a")</f>
        <v>4.5655618482535403E-2</v>
      </c>
      <c r="I614" s="87">
        <f t="array" ref="I614">IFERROR(INDEX(DATA!$AH$133:$AH$368,MATCH(1,(DATA!$D$133:$D$368=B614)*(DATA!$E$133:$E$368=D614),0)),"n/a")</f>
        <v>2.2609612422079501</v>
      </c>
      <c r="J614" s="77">
        <f t="array" ref="J614">IFERROR(INDEX(DATA!$AI$133:$AI$368,MATCH(1,(DATA!$D$133:$D$368=B614)*(DATA!$E$133:$E$368=D614),0)),"n/a")</f>
        <v>-1.4111875015060201E-2</v>
      </c>
      <c r="K614" s="87">
        <f t="array" ref="K614">IFERROR(INDEX(DATA!$AR$133:$AR$368,MATCH(1,(DATA!$D$133:$D$368=B614)*(DATA!$E$133:$E$368=D614),0)),"n/a")</f>
        <v>2.3127045898735701</v>
      </c>
      <c r="L614" s="77">
        <f t="array" ref="L614">IFERROR(INDEX(DATA!$AS$133:$AS$368,MATCH(1,(DATA!$D$133:$D$368=B614)*(DATA!$E$133:$E$368=D614),0)),"n/a")</f>
        <v>1.7713722587630699E-2</v>
      </c>
      <c r="R614" s="66"/>
      <c r="S614" s="66"/>
      <c r="T614" s="66"/>
      <c r="U614" s="66"/>
      <c r="V614" s="66"/>
      <c r="W614" s="66"/>
      <c r="X614" s="66"/>
      <c r="Y614" s="66"/>
    </row>
    <row r="615" spans="1:25" x14ac:dyDescent="0.2">
      <c r="A615" s="75" t="s">
        <v>19</v>
      </c>
      <c r="B615" s="66" t="s">
        <v>12</v>
      </c>
      <c r="C615" s="66" t="s">
        <v>26</v>
      </c>
      <c r="D615" s="66" t="s">
        <v>318</v>
      </c>
      <c r="E615" s="87">
        <f t="array" ref="E615">IFERROR(INDEX(DATA!$N$133:$N$368,MATCH(1,(DATA!$D$133:$D$368=B615)*(DATA!$E$133:$E$368=D615),0)),"n/a")</f>
        <v>2.3043506068319899</v>
      </c>
      <c r="F615" s="77">
        <f t="array" ref="F615">IFERROR(INDEX(DATA!$O$133:$O$368,MATCH(1,(DATA!$D$133:$D$368=B615)*(DATA!$E$133:$E$368=D615),0)),"n/a")</f>
        <v>-1.0458613881656999E-2</v>
      </c>
      <c r="G615" s="87">
        <f t="array" ref="G615">IFERROR(INDEX(DATA!$X$133:$X$368,MATCH(1,(DATA!$D$133:$D$368=B615)*(DATA!$E$133:$E$368=D615),0)),"n/a")</f>
        <v>2.2783722245183902</v>
      </c>
      <c r="H615" s="77">
        <f t="array" ref="H615">IFERROR(INDEX(DATA!$Y$133:$Y$368,MATCH(1,(DATA!$D$133:$D$368=B615)*(DATA!$E$133:$E$368=D615),0)),"n/a")</f>
        <v>-3.4303238657071898E-3</v>
      </c>
      <c r="I615" s="87">
        <f t="array" ref="I615">IFERROR(INDEX(DATA!$AH$133:$AH$368,MATCH(1,(DATA!$D$133:$D$368=B615)*(DATA!$E$133:$E$368=D615),0)),"n/a")</f>
        <v>2.2879740227352099</v>
      </c>
      <c r="J615" s="77">
        <f t="array" ref="J615">IFERROR(INDEX(DATA!$AI$133:$AI$368,MATCH(1,(DATA!$D$133:$D$368=B615)*(DATA!$E$133:$E$368=D615),0)),"n/a")</f>
        <v>1.09297774892655E-2</v>
      </c>
      <c r="K615" s="87">
        <f t="array" ref="K615">IFERROR(INDEX(DATA!$AR$133:$AR$368,MATCH(1,(DATA!$D$133:$D$368=B615)*(DATA!$E$133:$E$368=D615),0)),"n/a")</f>
        <v>2.2660369507976998</v>
      </c>
      <c r="L615" s="77">
        <f t="array" ref="L615">IFERROR(INDEX(DATA!$AS$133:$AS$368,MATCH(1,(DATA!$D$133:$D$368=B615)*(DATA!$E$133:$E$368=D615),0)),"n/a")</f>
        <v>4.7912370236394596E-3</v>
      </c>
      <c r="R615" s="66"/>
      <c r="S615" s="66"/>
      <c r="T615" s="66"/>
      <c r="U615" s="66"/>
      <c r="V615" s="66"/>
      <c r="W615" s="66"/>
      <c r="X615" s="66"/>
      <c r="Y615" s="66"/>
    </row>
    <row r="616" spans="1:25" x14ac:dyDescent="0.2">
      <c r="A616" s="75" t="s">
        <v>19</v>
      </c>
      <c r="B616" s="66" t="s">
        <v>12</v>
      </c>
      <c r="C616" s="66" t="s">
        <v>26</v>
      </c>
      <c r="D616" s="66" t="s">
        <v>344</v>
      </c>
      <c r="E616" s="87">
        <f t="array" ref="E616">IFERROR(INDEX(DATA!$N$133:$N$368,MATCH(1,(DATA!$D$133:$D$368=B616)*(DATA!$E$133:$E$368=D616),0)),"n/a")</f>
        <v>2.1182362385734801</v>
      </c>
      <c r="F616" s="77">
        <f t="array" ref="F616">IFERROR(INDEX(DATA!$O$133:$O$368,MATCH(1,(DATA!$D$133:$D$368=B616)*(DATA!$E$133:$E$368=D616),0)),"n/a")</f>
        <v>-1.3185848803898699E-2</v>
      </c>
      <c r="G616" s="87">
        <f t="array" ref="G616">IFERROR(INDEX(DATA!$X$133:$X$368,MATCH(1,(DATA!$D$133:$D$368=B616)*(DATA!$E$133:$E$368=D616),0)),"n/a")</f>
        <v>2.19198828509426</v>
      </c>
      <c r="H616" s="77">
        <f t="array" ref="H616">IFERROR(INDEX(DATA!$Y$133:$Y$368,MATCH(1,(DATA!$D$133:$D$368=B616)*(DATA!$E$133:$E$368=D616),0)),"n/a")</f>
        <v>1.38343491665539E-2</v>
      </c>
      <c r="I616" s="87">
        <f t="array" ref="I616">IFERROR(INDEX(DATA!$AH$133:$AH$368,MATCH(1,(DATA!$D$133:$D$368=B616)*(DATA!$E$133:$E$368=D616),0)),"n/a")</f>
        <v>2.1589821034676699</v>
      </c>
      <c r="J616" s="77">
        <f t="array" ref="J616">IFERROR(INDEX(DATA!$AI$133:$AI$368,MATCH(1,(DATA!$D$133:$D$368=B616)*(DATA!$E$133:$E$368=D616),0)),"n/a")</f>
        <v>1.8324162398073902E-2</v>
      </c>
      <c r="K616" s="87">
        <f t="array" ref="K616">IFERROR(INDEX(DATA!$AR$133:$AR$368,MATCH(1,(DATA!$D$133:$D$368=B616)*(DATA!$E$133:$E$368=D616),0)),"n/a")</f>
        <v>2.1609224881072802</v>
      </c>
      <c r="L616" s="77">
        <f t="array" ref="L616">IFERROR(INDEX(DATA!$AS$133:$AS$368,MATCH(1,(DATA!$D$133:$D$368=B616)*(DATA!$E$133:$E$368=D616),0)),"n/a")</f>
        <v>3.6113047836750997E-2</v>
      </c>
      <c r="R616" s="66"/>
      <c r="S616" s="66"/>
      <c r="T616" s="66"/>
      <c r="U616" s="66"/>
      <c r="V616" s="66"/>
      <c r="W616" s="66"/>
      <c r="X616" s="66"/>
      <c r="Y616" s="66"/>
    </row>
    <row r="617" spans="1:25" x14ac:dyDescent="0.2">
      <c r="A617" s="75" t="s">
        <v>19</v>
      </c>
      <c r="B617" s="66" t="s">
        <v>12</v>
      </c>
      <c r="C617" s="66" t="s">
        <v>26</v>
      </c>
      <c r="D617" s="66" t="s">
        <v>345</v>
      </c>
      <c r="E617" s="87">
        <f t="array" ref="E617">IFERROR(INDEX(DATA!$N$133:$N$368,MATCH(1,(DATA!$D$133:$D$368=B617)*(DATA!$E$133:$E$368=D617),0)),"n/a")</f>
        <v>2.2885582377798599</v>
      </c>
      <c r="F617" s="77">
        <f t="array" ref="F617">IFERROR(INDEX(DATA!$O$133:$O$368,MATCH(1,(DATA!$D$133:$D$368=B617)*(DATA!$E$133:$E$368=D617),0)),"n/a")</f>
        <v>3.1566250210709003E-2</v>
      </c>
      <c r="G617" s="87">
        <f t="array" ref="G617">IFERROR(INDEX(DATA!$X$133:$X$368,MATCH(1,(DATA!$D$133:$D$368=B617)*(DATA!$E$133:$E$368=D617),0)),"n/a")</f>
        <v>2.32137870375142</v>
      </c>
      <c r="H617" s="77">
        <f t="array" ref="H617">IFERROR(INDEX(DATA!$Y$133:$Y$368,MATCH(1,(DATA!$D$133:$D$368=B617)*(DATA!$E$133:$E$368=D617),0)),"n/a")</f>
        <v>2.84001688188689E-2</v>
      </c>
      <c r="I617" s="87">
        <f t="array" ref="I617">IFERROR(INDEX(DATA!$AH$133:$AH$368,MATCH(1,(DATA!$D$133:$D$368=B617)*(DATA!$E$133:$E$368=D617),0)),"n/a")</f>
        <v>2.3165774387631601</v>
      </c>
      <c r="J617" s="77">
        <f t="array" ref="J617">IFERROR(INDEX(DATA!$AI$133:$AI$368,MATCH(1,(DATA!$D$133:$D$368=B617)*(DATA!$E$133:$E$368=D617),0)),"n/a")</f>
        <v>2.4374607821908902E-2</v>
      </c>
      <c r="K617" s="87">
        <f t="array" ref="K617">IFERROR(INDEX(DATA!$AR$133:$AR$368,MATCH(1,(DATA!$D$133:$D$368=B617)*(DATA!$E$133:$E$368=D617),0)),"n/a")</f>
        <v>2.2806472988728101</v>
      </c>
      <c r="L617" s="77">
        <f t="array" ref="L617">IFERROR(INDEX(DATA!$AS$133:$AS$368,MATCH(1,(DATA!$D$133:$D$368=B617)*(DATA!$E$133:$E$368=D617),0)),"n/a")</f>
        <v>1.1800065986985599E-2</v>
      </c>
      <c r="R617" s="66"/>
      <c r="S617" s="66"/>
      <c r="T617" s="66"/>
      <c r="U617" s="66"/>
      <c r="V617" s="66"/>
      <c r="W617" s="66"/>
      <c r="X617" s="66"/>
      <c r="Y617" s="66"/>
    </row>
    <row r="618" spans="1:25" x14ac:dyDescent="0.2">
      <c r="A618" s="75"/>
      <c r="E618" s="80"/>
      <c r="F618" s="77"/>
      <c r="G618" s="81"/>
      <c r="H618" s="77"/>
      <c r="I618" s="81"/>
      <c r="J618" s="82"/>
      <c r="K618" s="81"/>
      <c r="L618" s="77"/>
      <c r="R618" s="66"/>
      <c r="S618" s="66"/>
      <c r="T618" s="66"/>
      <c r="U618" s="66"/>
      <c r="V618" s="66"/>
      <c r="W618" s="66"/>
      <c r="X618" s="66"/>
      <c r="Y618" s="66"/>
    </row>
    <row r="619" spans="1:25" x14ac:dyDescent="0.2">
      <c r="A619" s="75" t="s">
        <v>19</v>
      </c>
      <c r="B619" s="66" t="s">
        <v>11</v>
      </c>
      <c r="C619" s="66" t="s">
        <v>0</v>
      </c>
      <c r="D619" s="66" t="s">
        <v>271</v>
      </c>
      <c r="E619" s="76">
        <f t="array" ref="E619">IFERROR(INDEX(DATA!$F$133:$F$368,MATCH(1,(DATA!$D$133:$D$368=B619)*(DATA!$E$133:$E$368=D619),0)),"n/a")</f>
        <v>136363.6</v>
      </c>
      <c r="F619" s="77">
        <f t="array" ref="F619">IFERROR(INDEX(DATA!$G$133:$G$368,MATCH(1,(DATA!$D$133:$D$368=B619)*(DATA!$E$133:$E$368=D619),0)),"n/a")</f>
        <v>3.99533329830307E-2</v>
      </c>
      <c r="G619" s="76">
        <f t="array" ref="G619">IFERROR(INDEX(DATA!$P$133:$P$368,MATCH(1,(DATA!$D$133:$D$368=B619)*(DATA!$E$133:$E$368=D619),0)),"n/a")</f>
        <v>492137.79</v>
      </c>
      <c r="H619" s="77">
        <f t="array" ref="H619">IFERROR(INDEX(DATA!$Q$133:$Q$368,MATCH(1,(DATA!$D$133:$D$368=B619)*(DATA!$E$133:$E$368=D619),0)),"n/a")</f>
        <v>9.5285065275735298E-2</v>
      </c>
      <c r="I619" s="76">
        <f t="array" ref="I619">IFERROR(INDEX(DATA!$Z$133:$Z$368,MATCH(1,(DATA!$D$133:$D$368=B619)*(DATA!$E$133:$E$368=D619),0)),"n/a")</f>
        <v>916396.46</v>
      </c>
      <c r="J619" s="77">
        <f t="array" ref="J619">IFERROR(INDEX(DATA!$AA$133:$AA$368,MATCH(1,(DATA!$D$133:$D$368=B619)*(DATA!$E$133:$E$368=D619),0)),"n/a")</f>
        <v>5.3473323817625901E-2</v>
      </c>
      <c r="K619" s="76">
        <f t="array" ref="K619">IFERROR(INDEX(DATA!$AJ$133:$AJ$368,MATCH(1,(DATA!$D$133:$D$368=B619)*(DATA!$E$133:$E$368=D619),0)),"n/a")</f>
        <v>1856973.34</v>
      </c>
      <c r="L619" s="77">
        <f t="array" ref="L619">IFERROR(INDEX(DATA!$AK$133:$AK$368,MATCH(1,(DATA!$D$133:$D$368=B619)*(DATA!$E$133:$E$368=D619),0)),"n/a")</f>
        <v>5.83574900581788E-2</v>
      </c>
      <c r="R619" s="66"/>
      <c r="S619" s="66"/>
      <c r="T619" s="66"/>
      <c r="U619" s="66"/>
      <c r="V619" s="66"/>
      <c r="W619" s="66"/>
      <c r="X619" s="66"/>
      <c r="Y619" s="66"/>
    </row>
    <row r="620" spans="1:25" x14ac:dyDescent="0.2">
      <c r="A620" s="75" t="s">
        <v>19</v>
      </c>
      <c r="B620" s="66" t="s">
        <v>11</v>
      </c>
      <c r="C620" s="66" t="s">
        <v>0</v>
      </c>
      <c r="D620" s="66" t="s">
        <v>272</v>
      </c>
      <c r="E620" s="76">
        <f t="array" ref="E620">IFERROR(INDEX(DATA!$F$133:$F$368,MATCH(1,(DATA!$D$133:$D$368=B620)*(DATA!$E$133:$E$368=D620),0)),"n/a")</f>
        <v>537475.47</v>
      </c>
      <c r="F620" s="77">
        <f t="array" ref="F620">IFERROR(INDEX(DATA!$G$133:$G$368,MATCH(1,(DATA!$D$133:$D$368=B620)*(DATA!$E$133:$E$368=D620),0)),"n/a")</f>
        <v>0.107459437215146</v>
      </c>
      <c r="G620" s="76">
        <f t="array" ref="G620">IFERROR(INDEX(DATA!$P$133:$P$368,MATCH(1,(DATA!$D$133:$D$368=B620)*(DATA!$E$133:$E$368=D620),0)),"n/a")</f>
        <v>1601012.42</v>
      </c>
      <c r="H620" s="77">
        <f t="array" ref="H620">IFERROR(INDEX(DATA!$Q$133:$Q$368,MATCH(1,(DATA!$D$133:$D$368=B620)*(DATA!$E$133:$E$368=D620),0)),"n/a")</f>
        <v>0.10414935972523599</v>
      </c>
      <c r="I620" s="76">
        <f t="array" ref="I620">IFERROR(INDEX(DATA!$Z$133:$Z$368,MATCH(1,(DATA!$D$133:$D$368=B620)*(DATA!$E$133:$E$368=D620),0)),"n/a")</f>
        <v>3035628.75</v>
      </c>
      <c r="J620" s="77">
        <f t="array" ref="J620">IFERROR(INDEX(DATA!$AA$133:$AA$368,MATCH(1,(DATA!$D$133:$D$368=B620)*(DATA!$E$133:$E$368=D620),0)),"n/a")</f>
        <v>9.7862264407502897E-2</v>
      </c>
      <c r="K620" s="76">
        <f t="array" ref="K620">IFERROR(INDEX(DATA!$AJ$133:$AJ$368,MATCH(1,(DATA!$D$133:$D$368=B620)*(DATA!$E$133:$E$368=D620),0)),"n/a")</f>
        <v>5907504.3399999999</v>
      </c>
      <c r="L620" s="77">
        <f t="array" ref="L620">IFERROR(INDEX(DATA!$AK$133:$AK$368,MATCH(1,(DATA!$D$133:$D$368=B620)*(DATA!$E$133:$E$368=D620),0)),"n/a")</f>
        <v>0.11838039131271</v>
      </c>
      <c r="R620" s="66"/>
      <c r="S620" s="66"/>
      <c r="T620" s="66"/>
      <c r="U620" s="66"/>
      <c r="V620" s="66"/>
      <c r="W620" s="66"/>
      <c r="X620" s="66"/>
      <c r="Y620" s="66"/>
    </row>
    <row r="621" spans="1:25" x14ac:dyDescent="0.2">
      <c r="A621" s="75" t="s">
        <v>19</v>
      </c>
      <c r="B621" s="66" t="s">
        <v>11</v>
      </c>
      <c r="C621" s="66" t="s">
        <v>0</v>
      </c>
      <c r="D621" s="66" t="s">
        <v>273</v>
      </c>
      <c r="E621" s="76">
        <f t="array" ref="E621">IFERROR(INDEX(DATA!$F$133:$F$368,MATCH(1,(DATA!$D$133:$D$368=B621)*(DATA!$E$133:$E$368=D621),0)),"n/a")</f>
        <v>853198.42</v>
      </c>
      <c r="F621" s="77">
        <f t="array" ref="F621">IFERROR(INDEX(DATA!$G$133:$G$368,MATCH(1,(DATA!$D$133:$D$368=B621)*(DATA!$E$133:$E$368=D621),0)),"n/a")</f>
        <v>0.161816342259854</v>
      </c>
      <c r="G621" s="76">
        <f t="array" ref="G621">IFERROR(INDEX(DATA!$P$133:$P$368,MATCH(1,(DATA!$D$133:$D$368=B621)*(DATA!$E$133:$E$368=D621),0)),"n/a")</f>
        <v>2702535.14</v>
      </c>
      <c r="H621" s="77">
        <f t="array" ref="H621">IFERROR(INDEX(DATA!$Q$133:$Q$368,MATCH(1,(DATA!$D$133:$D$368=B621)*(DATA!$E$133:$E$368=D621),0)),"n/a")</f>
        <v>0.111785480857876</v>
      </c>
      <c r="I621" s="76">
        <f t="array" ref="I621">IFERROR(INDEX(DATA!$Z$133:$Z$368,MATCH(1,(DATA!$D$133:$D$368=B621)*(DATA!$E$133:$E$368=D621),0)),"n/a")</f>
        <v>5142494.96</v>
      </c>
      <c r="J621" s="77">
        <f t="array" ref="J621">IFERROR(INDEX(DATA!$AA$133:$AA$368,MATCH(1,(DATA!$D$133:$D$368=B621)*(DATA!$E$133:$E$368=D621),0)),"n/a")</f>
        <v>7.3722834146240396E-2</v>
      </c>
      <c r="K621" s="76">
        <f t="array" ref="K621">IFERROR(INDEX(DATA!$AJ$133:$AJ$368,MATCH(1,(DATA!$D$133:$D$368=B621)*(DATA!$E$133:$E$368=D621),0)),"n/a")</f>
        <v>9656370.8399999999</v>
      </c>
      <c r="L621" s="77">
        <f t="array" ref="L621">IFERROR(INDEX(DATA!$AK$133:$AK$368,MATCH(1,(DATA!$D$133:$D$368=B621)*(DATA!$E$133:$E$368=D621),0)),"n/a")</f>
        <v>3.9768011942504497E-2</v>
      </c>
      <c r="R621" s="66"/>
      <c r="S621" s="66"/>
      <c r="T621" s="66"/>
      <c r="U621" s="66"/>
      <c r="V621" s="66"/>
      <c r="W621" s="66"/>
      <c r="X621" s="66"/>
      <c r="Y621" s="66"/>
    </row>
    <row r="622" spans="1:25" x14ac:dyDescent="0.2">
      <c r="A622" s="75" t="s">
        <v>19</v>
      </c>
      <c r="B622" s="66" t="s">
        <v>11</v>
      </c>
      <c r="C622" s="66" t="s">
        <v>0</v>
      </c>
      <c r="D622" s="66" t="s">
        <v>274</v>
      </c>
      <c r="E622" s="76">
        <f t="array" ref="E622">IFERROR(INDEX(DATA!$F$133:$F$368,MATCH(1,(DATA!$D$133:$D$368=B622)*(DATA!$E$133:$E$368=D622),0)),"n/a")</f>
        <v>355159</v>
      </c>
      <c r="F622" s="77">
        <f t="array" ref="F622">IFERROR(INDEX(DATA!$G$133:$G$368,MATCH(1,(DATA!$D$133:$D$368=B622)*(DATA!$E$133:$E$368=D622),0)),"n/a")</f>
        <v>3.5534418729008803E-2</v>
      </c>
      <c r="G622" s="76">
        <f t="array" ref="G622">IFERROR(INDEX(DATA!$P$133:$P$368,MATCH(1,(DATA!$D$133:$D$368=B622)*(DATA!$E$133:$E$368=D622),0)),"n/a")</f>
        <v>1042504.79</v>
      </c>
      <c r="H622" s="77">
        <f t="array" ref="H622">IFERROR(INDEX(DATA!$Q$133:$Q$368,MATCH(1,(DATA!$D$133:$D$368=B622)*(DATA!$E$133:$E$368=D622),0)),"n/a")</f>
        <v>7.1056665130345198E-2</v>
      </c>
      <c r="I622" s="76">
        <f t="array" ref="I622">IFERROR(INDEX(DATA!$Z$133:$Z$368,MATCH(1,(DATA!$D$133:$D$368=B622)*(DATA!$E$133:$E$368=D622),0)),"n/a")</f>
        <v>1955805.83</v>
      </c>
      <c r="J622" s="77">
        <f t="array" ref="J622">IFERROR(INDEX(DATA!$AA$133:$AA$368,MATCH(1,(DATA!$D$133:$D$368=B622)*(DATA!$E$133:$E$368=D622),0)),"n/a")</f>
        <v>7.5527225223203903E-2</v>
      </c>
      <c r="K622" s="76">
        <f t="array" ref="K622">IFERROR(INDEX(DATA!$AJ$133:$AJ$368,MATCH(1,(DATA!$D$133:$D$368=B622)*(DATA!$E$133:$E$368=D622),0)),"n/a")</f>
        <v>3893851.23</v>
      </c>
      <c r="L622" s="77">
        <f t="array" ref="L622">IFERROR(INDEX(DATA!$AK$133:$AK$368,MATCH(1,(DATA!$D$133:$D$368=B622)*(DATA!$E$133:$E$368=D622),0)),"n/a")</f>
        <v>0.111469054547359</v>
      </c>
      <c r="R622" s="66"/>
      <c r="S622" s="66"/>
      <c r="T622" s="66"/>
      <c r="U622" s="66"/>
      <c r="V622" s="66"/>
      <c r="W622" s="66"/>
      <c r="X622" s="66"/>
      <c r="Y622" s="66"/>
    </row>
    <row r="623" spans="1:25" x14ac:dyDescent="0.2">
      <c r="A623" s="75" t="s">
        <v>19</v>
      </c>
      <c r="B623" s="66" t="s">
        <v>11</v>
      </c>
      <c r="C623" s="66" t="s">
        <v>0</v>
      </c>
      <c r="D623" s="66" t="s">
        <v>275</v>
      </c>
      <c r="E623" s="76">
        <f t="array" ref="E623">IFERROR(INDEX(DATA!$F$133:$F$368,MATCH(1,(DATA!$D$133:$D$368=B623)*(DATA!$E$133:$E$368=D623),0)),"n/a")</f>
        <v>710100.87</v>
      </c>
      <c r="F623" s="77">
        <f t="array" ref="F623">IFERROR(INDEX(DATA!$G$133:$G$368,MATCH(1,(DATA!$D$133:$D$368=B623)*(DATA!$E$133:$E$368=D623),0)),"n/a")</f>
        <v>9.5161101146817695E-2</v>
      </c>
      <c r="G623" s="76">
        <f t="array" ref="G623">IFERROR(INDEX(DATA!$P$133:$P$368,MATCH(1,(DATA!$D$133:$D$368=B623)*(DATA!$E$133:$E$368=D623),0)),"n/a")</f>
        <v>2311321.7200000002</v>
      </c>
      <c r="H623" s="77">
        <f t="array" ref="H623">IFERROR(INDEX(DATA!$Q$133:$Q$368,MATCH(1,(DATA!$D$133:$D$368=B623)*(DATA!$E$133:$E$368=D623),0)),"n/a")</f>
        <v>5.6798883250288298E-2</v>
      </c>
      <c r="I623" s="76">
        <f t="array" ref="I623">IFERROR(INDEX(DATA!$Z$133:$Z$368,MATCH(1,(DATA!$D$133:$D$368=B623)*(DATA!$E$133:$E$368=D623),0)),"n/a")</f>
        <v>4375172.07</v>
      </c>
      <c r="J623" s="77">
        <f t="array" ref="J623">IFERROR(INDEX(DATA!$AA$133:$AA$368,MATCH(1,(DATA!$D$133:$D$368=B623)*(DATA!$E$133:$E$368=D623),0)),"n/a")</f>
        <v>1.40600161178443E-2</v>
      </c>
      <c r="K623" s="76">
        <f t="array" ref="K623">IFERROR(INDEX(DATA!$AJ$133:$AJ$368,MATCH(1,(DATA!$D$133:$D$368=B623)*(DATA!$E$133:$E$368=D623),0)),"n/a")</f>
        <v>8349296.0899999999</v>
      </c>
      <c r="L623" s="77">
        <f t="array" ref="L623">IFERROR(INDEX(DATA!$AK$133:$AK$368,MATCH(1,(DATA!$D$133:$D$368=B623)*(DATA!$E$133:$E$368=D623),0)),"n/a")</f>
        <v>4.3215050909404303E-3</v>
      </c>
      <c r="R623" s="66"/>
      <c r="S623" s="66"/>
      <c r="T623" s="66"/>
      <c r="U623" s="66"/>
      <c r="V623" s="66"/>
      <c r="W623" s="66"/>
      <c r="X623" s="66"/>
      <c r="Y623" s="66"/>
    </row>
    <row r="624" spans="1:25" x14ac:dyDescent="0.2">
      <c r="A624" s="75" t="s">
        <v>19</v>
      </c>
      <c r="B624" s="66" t="s">
        <v>11</v>
      </c>
      <c r="C624" s="66" t="s">
        <v>0</v>
      </c>
      <c r="D624" s="66" t="s">
        <v>276</v>
      </c>
      <c r="E624" s="76">
        <f t="array" ref="E624">IFERROR(INDEX(DATA!$F$133:$F$368,MATCH(1,(DATA!$D$133:$D$368=B624)*(DATA!$E$133:$E$368=D624),0)),"n/a")</f>
        <v>314289.34999999998</v>
      </c>
      <c r="F624" s="77">
        <f t="array" ref="F624">IFERROR(INDEX(DATA!$G$133:$G$368,MATCH(1,(DATA!$D$133:$D$368=B624)*(DATA!$E$133:$E$368=D624),0)),"n/a")</f>
        <v>-7.0950099372983799E-2</v>
      </c>
      <c r="G624" s="76">
        <f t="array" ref="G624">IFERROR(INDEX(DATA!$P$133:$P$368,MATCH(1,(DATA!$D$133:$D$368=B624)*(DATA!$E$133:$E$368=D624),0)),"n/a")</f>
        <v>1049867.6000000001</v>
      </c>
      <c r="H624" s="77">
        <f t="array" ref="H624">IFERROR(INDEX(DATA!$Q$133:$Q$368,MATCH(1,(DATA!$D$133:$D$368=B624)*(DATA!$E$133:$E$368=D624),0)),"n/a")</f>
        <v>-3.6735689282576402E-2</v>
      </c>
      <c r="I624" s="76">
        <f t="array" ref="I624">IFERROR(INDEX(DATA!$Z$133:$Z$368,MATCH(1,(DATA!$D$133:$D$368=B624)*(DATA!$E$133:$E$368=D624),0)),"n/a")</f>
        <v>2041029.51</v>
      </c>
      <c r="J624" s="77">
        <f t="array" ref="J624">IFERROR(INDEX(DATA!$AA$133:$AA$368,MATCH(1,(DATA!$D$133:$D$368=B624)*(DATA!$E$133:$E$368=D624),0)),"n/a")</f>
        <v>-3.8072035231711703E-2</v>
      </c>
      <c r="K624" s="76">
        <f t="array" ref="K624">IFERROR(INDEX(DATA!$AJ$133:$AJ$368,MATCH(1,(DATA!$D$133:$D$368=B624)*(DATA!$E$133:$E$368=D624),0)),"n/a")</f>
        <v>4177178.27</v>
      </c>
      <c r="L624" s="77">
        <f t="array" ref="L624">IFERROR(INDEX(DATA!$AK$133:$AK$368,MATCH(1,(DATA!$D$133:$D$368=B624)*(DATA!$E$133:$E$368=D624),0)),"n/a")</f>
        <v>-4.6255181584966699E-2</v>
      </c>
      <c r="R624" s="66"/>
      <c r="S624" s="66"/>
      <c r="T624" s="66"/>
      <c r="U624" s="66"/>
      <c r="V624" s="66"/>
      <c r="W624" s="66"/>
      <c r="X624" s="66"/>
      <c r="Y624" s="66"/>
    </row>
    <row r="625" spans="1:25" x14ac:dyDescent="0.2">
      <c r="A625" s="75" t="s">
        <v>19</v>
      </c>
      <c r="B625" s="66" t="s">
        <v>11</v>
      </c>
      <c r="C625" s="66" t="s">
        <v>0</v>
      </c>
      <c r="D625" s="66" t="s">
        <v>277</v>
      </c>
      <c r="E625" s="76">
        <f t="array" ref="E625">IFERROR(INDEX(DATA!$F$133:$F$368,MATCH(1,(DATA!$D$133:$D$368=B625)*(DATA!$E$133:$E$368=D625),0)),"n/a")</f>
        <v>211509.96</v>
      </c>
      <c r="F625" s="77">
        <f t="array" ref="F625">IFERROR(INDEX(DATA!$G$133:$G$368,MATCH(1,(DATA!$D$133:$D$368=B625)*(DATA!$E$133:$E$368=D625),0)),"n/a")</f>
        <v>0.11837396611459999</v>
      </c>
      <c r="G625" s="76">
        <f t="array" ref="G625">IFERROR(INDEX(DATA!$P$133:$P$368,MATCH(1,(DATA!$D$133:$D$368=B625)*(DATA!$E$133:$E$368=D625),0)),"n/a")</f>
        <v>648808.93000000005</v>
      </c>
      <c r="H625" s="77">
        <f t="array" ref="H625">IFERROR(INDEX(DATA!$Q$133:$Q$368,MATCH(1,(DATA!$D$133:$D$368=B625)*(DATA!$E$133:$E$368=D625),0)),"n/a")</f>
        <v>9.3700340716343797E-2</v>
      </c>
      <c r="I625" s="76">
        <f t="array" ref="I625">IFERROR(INDEX(DATA!$Z$133:$Z$368,MATCH(1,(DATA!$D$133:$D$368=B625)*(DATA!$E$133:$E$368=D625),0)),"n/a")</f>
        <v>1236435.4099999999</v>
      </c>
      <c r="J625" s="77">
        <f t="array" ref="J625">IFERROR(INDEX(DATA!$AA$133:$AA$368,MATCH(1,(DATA!$D$133:$D$368=B625)*(DATA!$E$133:$E$368=D625),0)),"n/a")</f>
        <v>0.112235857845719</v>
      </c>
      <c r="K625" s="76">
        <f t="array" ref="K625">IFERROR(INDEX(DATA!$AJ$133:$AJ$368,MATCH(1,(DATA!$D$133:$D$368=B625)*(DATA!$E$133:$E$368=D625),0)),"n/a")</f>
        <v>2371472.65</v>
      </c>
      <c r="L625" s="77">
        <f t="array" ref="L625">IFERROR(INDEX(DATA!$AK$133:$AK$368,MATCH(1,(DATA!$D$133:$D$368=B625)*(DATA!$E$133:$E$368=D625),0)),"n/a")</f>
        <v>8.8607368262552499E-2</v>
      </c>
      <c r="R625" s="66"/>
      <c r="S625" s="66"/>
      <c r="T625" s="66"/>
      <c r="U625" s="66"/>
      <c r="V625" s="66"/>
      <c r="W625" s="66"/>
      <c r="X625" s="66"/>
      <c r="Y625" s="66"/>
    </row>
    <row r="626" spans="1:25" x14ac:dyDescent="0.2">
      <c r="A626" s="75" t="s">
        <v>19</v>
      </c>
      <c r="B626" s="66" t="s">
        <v>11</v>
      </c>
      <c r="C626" s="66" t="s">
        <v>0</v>
      </c>
      <c r="D626" s="66" t="s">
        <v>278</v>
      </c>
      <c r="E626" s="76">
        <f t="array" ref="E626">IFERROR(INDEX(DATA!$F$133:$F$368,MATCH(1,(DATA!$D$133:$D$368=B626)*(DATA!$E$133:$E$368=D626),0)),"n/a")</f>
        <v>575031.57999999996</v>
      </c>
      <c r="F626" s="77">
        <f t="array" ref="F626">IFERROR(INDEX(DATA!$G$133:$G$368,MATCH(1,(DATA!$D$133:$D$368=B626)*(DATA!$E$133:$E$368=D626),0)),"n/a")</f>
        <v>0.15273741859213999</v>
      </c>
      <c r="G626" s="76">
        <f t="array" ref="G626">IFERROR(INDEX(DATA!$P$133:$P$368,MATCH(1,(DATA!$D$133:$D$368=B626)*(DATA!$E$133:$E$368=D626),0)),"n/a")</f>
        <v>1846270.68</v>
      </c>
      <c r="H626" s="77">
        <f t="array" ref="H626">IFERROR(INDEX(DATA!$Q$133:$Q$368,MATCH(1,(DATA!$D$133:$D$368=B626)*(DATA!$E$133:$E$368=D626),0)),"n/a")</f>
        <v>0.13736873256245399</v>
      </c>
      <c r="I626" s="76">
        <f t="array" ref="I626">IFERROR(INDEX(DATA!$Z$133:$Z$368,MATCH(1,(DATA!$D$133:$D$368=B626)*(DATA!$E$133:$E$368=D626),0)),"n/a")</f>
        <v>3392319.37</v>
      </c>
      <c r="J626" s="77">
        <f t="array" ref="J626">IFERROR(INDEX(DATA!$AA$133:$AA$368,MATCH(1,(DATA!$D$133:$D$368=B626)*(DATA!$E$133:$E$368=D626),0)),"n/a")</f>
        <v>0.112206270683016</v>
      </c>
      <c r="K626" s="76">
        <f t="array" ref="K626">IFERROR(INDEX(DATA!$AJ$133:$AJ$368,MATCH(1,(DATA!$D$133:$D$368=B626)*(DATA!$E$133:$E$368=D626),0)),"n/a")</f>
        <v>6564896.1500000004</v>
      </c>
      <c r="L626" s="77">
        <f t="array" ref="L626">IFERROR(INDEX(DATA!$AK$133:$AK$368,MATCH(1,(DATA!$D$133:$D$368=B626)*(DATA!$E$133:$E$368=D626),0)),"n/a")</f>
        <v>0.13944865818876701</v>
      </c>
      <c r="R626" s="66"/>
      <c r="S626" s="66"/>
      <c r="T626" s="66"/>
      <c r="U626" s="66"/>
      <c r="V626" s="66"/>
      <c r="W626" s="66"/>
      <c r="X626" s="66"/>
      <c r="Y626" s="66"/>
    </row>
    <row r="627" spans="1:25" x14ac:dyDescent="0.2">
      <c r="A627" s="75" t="s">
        <v>19</v>
      </c>
      <c r="B627" s="66" t="s">
        <v>11</v>
      </c>
      <c r="C627" s="66" t="s">
        <v>0</v>
      </c>
      <c r="D627" s="66" t="s">
        <v>279</v>
      </c>
      <c r="E627" s="76">
        <f t="array" ref="E627">IFERROR(INDEX(DATA!$F$133:$F$368,MATCH(1,(DATA!$D$133:$D$368=B627)*(DATA!$E$133:$E$368=D627),0)),"n/a")</f>
        <v>277238.26</v>
      </c>
      <c r="F627" s="77">
        <f t="array" ref="F627">IFERROR(INDEX(DATA!$G$133:$G$368,MATCH(1,(DATA!$D$133:$D$368=B627)*(DATA!$E$133:$E$368=D627),0)),"n/a")</f>
        <v>0.19911336679401401</v>
      </c>
      <c r="G627" s="76">
        <f t="array" ref="G627">IFERROR(INDEX(DATA!$P$133:$P$368,MATCH(1,(DATA!$D$133:$D$368=B627)*(DATA!$E$133:$E$368=D627),0)),"n/a")</f>
        <v>907186.37</v>
      </c>
      <c r="H627" s="77">
        <f t="array" ref="H627">IFERROR(INDEX(DATA!$Q$133:$Q$368,MATCH(1,(DATA!$D$133:$D$368=B627)*(DATA!$E$133:$E$368=D627),0)),"n/a")</f>
        <v>0.181104530297863</v>
      </c>
      <c r="I627" s="76">
        <f t="array" ref="I627">IFERROR(INDEX(DATA!$Z$133:$Z$368,MATCH(1,(DATA!$D$133:$D$368=B627)*(DATA!$E$133:$E$368=D627),0)),"n/a")</f>
        <v>1739636.27</v>
      </c>
      <c r="J627" s="77">
        <f t="array" ref="J627">IFERROR(INDEX(DATA!$AA$133:$AA$368,MATCH(1,(DATA!$D$133:$D$368=B627)*(DATA!$E$133:$E$368=D627),0)),"n/a")</f>
        <v>0.23632579933928199</v>
      </c>
      <c r="K627" s="76">
        <f t="array" ref="K627">IFERROR(INDEX(DATA!$AJ$133:$AJ$368,MATCH(1,(DATA!$D$133:$D$368=B627)*(DATA!$E$133:$E$368=D627),0)),"n/a")</f>
        <v>3383051.85</v>
      </c>
      <c r="L627" s="77">
        <f t="array" ref="L627">IFERROR(INDEX(DATA!$AK$133:$AK$368,MATCH(1,(DATA!$D$133:$D$368=B627)*(DATA!$E$133:$E$368=D627),0)),"n/a")</f>
        <v>0.29391681618513898</v>
      </c>
      <c r="R627" s="66"/>
      <c r="S627" s="66"/>
      <c r="T627" s="66"/>
      <c r="U627" s="66"/>
      <c r="V627" s="66"/>
      <c r="W627" s="66"/>
      <c r="X627" s="66"/>
      <c r="Y627" s="66"/>
    </row>
    <row r="628" spans="1:25" x14ac:dyDescent="0.2">
      <c r="A628" s="75" t="s">
        <v>19</v>
      </c>
      <c r="B628" s="66" t="s">
        <v>11</v>
      </c>
      <c r="C628" s="66" t="s">
        <v>0</v>
      </c>
      <c r="D628" s="66" t="s">
        <v>280</v>
      </c>
      <c r="E628" s="76">
        <f t="array" ref="E628">IFERROR(INDEX(DATA!$F$133:$F$368,MATCH(1,(DATA!$D$133:$D$368=B628)*(DATA!$E$133:$E$368=D628),0)),"n/a")</f>
        <v>178879.11</v>
      </c>
      <c r="F628" s="77">
        <f t="array" ref="F628">IFERROR(INDEX(DATA!$G$133:$G$368,MATCH(1,(DATA!$D$133:$D$368=B628)*(DATA!$E$133:$E$368=D628),0)),"n/a")</f>
        <v>0.12648986078511101</v>
      </c>
      <c r="G628" s="76">
        <f t="array" ref="G628">IFERROR(INDEX(DATA!$P$133:$P$368,MATCH(1,(DATA!$D$133:$D$368=B628)*(DATA!$E$133:$E$368=D628),0)),"n/a")</f>
        <v>590488.81000000006</v>
      </c>
      <c r="H628" s="77">
        <f t="array" ref="H628">IFERROR(INDEX(DATA!$Q$133:$Q$368,MATCH(1,(DATA!$D$133:$D$368=B628)*(DATA!$E$133:$E$368=D628),0)),"n/a")</f>
        <v>0.113908162464349</v>
      </c>
      <c r="I628" s="76">
        <f t="array" ref="I628">IFERROR(INDEX(DATA!$Z$133:$Z$368,MATCH(1,(DATA!$D$133:$D$368=B628)*(DATA!$E$133:$E$368=D628),0)),"n/a")</f>
        <v>1123512.95</v>
      </c>
      <c r="J628" s="77">
        <f t="array" ref="J628">IFERROR(INDEX(DATA!$AA$133:$AA$368,MATCH(1,(DATA!$D$133:$D$368=B628)*(DATA!$E$133:$E$368=D628),0)),"n/a")</f>
        <v>0.114719949857925</v>
      </c>
      <c r="K628" s="76">
        <f t="array" ref="K628">IFERROR(INDEX(DATA!$AJ$133:$AJ$368,MATCH(1,(DATA!$D$133:$D$368=B628)*(DATA!$E$133:$E$368=D628),0)),"n/a")</f>
        <v>2273775.19</v>
      </c>
      <c r="L628" s="77">
        <f t="array" ref="L628">IFERROR(INDEX(DATA!$AK$133:$AK$368,MATCH(1,(DATA!$D$133:$D$368=B628)*(DATA!$E$133:$E$368=D628),0)),"n/a")</f>
        <v>0.137506210690091</v>
      </c>
      <c r="R628" s="66"/>
      <c r="S628" s="66"/>
      <c r="T628" s="66"/>
      <c r="U628" s="66"/>
      <c r="V628" s="66"/>
      <c r="W628" s="66"/>
      <c r="X628" s="66"/>
      <c r="Y628" s="66"/>
    </row>
    <row r="629" spans="1:25" x14ac:dyDescent="0.2">
      <c r="A629" s="75" t="s">
        <v>19</v>
      </c>
      <c r="B629" s="66" t="s">
        <v>11</v>
      </c>
      <c r="C629" s="66" t="s">
        <v>0</v>
      </c>
      <c r="D629" s="66" t="s">
        <v>281</v>
      </c>
      <c r="E629" s="76">
        <f t="array" ref="E629">IFERROR(INDEX(DATA!$F$133:$F$368,MATCH(1,(DATA!$D$133:$D$368=B629)*(DATA!$E$133:$E$368=D629),0)),"n/a")</f>
        <v>198945.4</v>
      </c>
      <c r="F629" s="77">
        <f t="array" ref="F629">IFERROR(INDEX(DATA!$G$133:$G$368,MATCH(1,(DATA!$D$133:$D$368=B629)*(DATA!$E$133:$E$368=D629),0)),"n/a")</f>
        <v>7.2295112786818203E-2</v>
      </c>
      <c r="G629" s="76">
        <f t="array" ref="G629">IFERROR(INDEX(DATA!$P$133:$P$368,MATCH(1,(DATA!$D$133:$D$368=B629)*(DATA!$E$133:$E$368=D629),0)),"n/a")</f>
        <v>631275.85</v>
      </c>
      <c r="H629" s="77">
        <f t="array" ref="H629">IFERROR(INDEX(DATA!$Q$133:$Q$368,MATCH(1,(DATA!$D$133:$D$368=B629)*(DATA!$E$133:$E$368=D629),0)),"n/a")</f>
        <v>8.8337265812556895E-2</v>
      </c>
      <c r="I629" s="76">
        <f t="array" ref="I629">IFERROR(INDEX(DATA!$Z$133:$Z$368,MATCH(1,(DATA!$D$133:$D$368=B629)*(DATA!$E$133:$E$368=D629),0)),"n/a")</f>
        <v>1215475</v>
      </c>
      <c r="J629" s="77">
        <f t="array" ref="J629">IFERROR(INDEX(DATA!$AA$133:$AA$368,MATCH(1,(DATA!$D$133:$D$368=B629)*(DATA!$E$133:$E$368=D629),0)),"n/a")</f>
        <v>0.12776937910198599</v>
      </c>
      <c r="K629" s="76">
        <f t="array" ref="K629">IFERROR(INDEX(DATA!$AJ$133:$AJ$368,MATCH(1,(DATA!$D$133:$D$368=B629)*(DATA!$E$133:$E$368=D629),0)),"n/a")</f>
        <v>2444686.62</v>
      </c>
      <c r="L629" s="77">
        <f t="array" ref="L629">IFERROR(INDEX(DATA!$AK$133:$AK$368,MATCH(1,(DATA!$D$133:$D$368=B629)*(DATA!$E$133:$E$368=D629),0)),"n/a")</f>
        <v>0.18021751701199901</v>
      </c>
      <c r="R629" s="66"/>
      <c r="S629" s="66"/>
      <c r="T629" s="66"/>
      <c r="U629" s="66"/>
      <c r="V629" s="66"/>
      <c r="W629" s="66"/>
      <c r="X629" s="66"/>
      <c r="Y629" s="66"/>
    </row>
    <row r="630" spans="1:25" x14ac:dyDescent="0.2">
      <c r="A630" s="75" t="s">
        <v>19</v>
      </c>
      <c r="B630" s="66" t="s">
        <v>11</v>
      </c>
      <c r="C630" s="66" t="s">
        <v>0</v>
      </c>
      <c r="D630" s="66" t="s">
        <v>282</v>
      </c>
      <c r="E630" s="76">
        <f t="array" ref="E630">IFERROR(INDEX(DATA!$F$133:$F$368,MATCH(1,(DATA!$D$133:$D$368=B630)*(DATA!$E$133:$E$368=D630),0)),"n/a")</f>
        <v>498313.59</v>
      </c>
      <c r="F630" s="77">
        <f t="array" ref="F630">IFERROR(INDEX(DATA!$G$133:$G$368,MATCH(1,(DATA!$D$133:$D$368=B630)*(DATA!$E$133:$E$368=D630),0)),"n/a")</f>
        <v>0.11891219911109201</v>
      </c>
      <c r="G630" s="76">
        <f t="array" ref="G630">IFERROR(INDEX(DATA!$P$133:$P$368,MATCH(1,(DATA!$D$133:$D$368=B630)*(DATA!$E$133:$E$368=D630),0)),"n/a")</f>
        <v>1611465.58</v>
      </c>
      <c r="H630" s="77">
        <f t="array" ref="H630">IFERROR(INDEX(DATA!$Q$133:$Q$368,MATCH(1,(DATA!$D$133:$D$368=B630)*(DATA!$E$133:$E$368=D630),0)),"n/a")</f>
        <v>0.17289916063024999</v>
      </c>
      <c r="I630" s="76">
        <f t="array" ref="I630">IFERROR(INDEX(DATA!$Z$133:$Z$368,MATCH(1,(DATA!$D$133:$D$368=B630)*(DATA!$E$133:$E$368=D630),0)),"n/a")</f>
        <v>3036295.94</v>
      </c>
      <c r="J630" s="77">
        <f t="array" ref="J630">IFERROR(INDEX(DATA!$AA$133:$AA$368,MATCH(1,(DATA!$D$133:$D$368=B630)*(DATA!$E$133:$E$368=D630),0)),"n/a")</f>
        <v>0.19594479365241499</v>
      </c>
      <c r="K630" s="76">
        <f t="array" ref="K630">IFERROR(INDEX(DATA!$AJ$133:$AJ$368,MATCH(1,(DATA!$D$133:$D$368=B630)*(DATA!$E$133:$E$368=D630),0)),"n/a")</f>
        <v>5807282.3399999999</v>
      </c>
      <c r="L630" s="77">
        <f t="array" ref="L630">IFERROR(INDEX(DATA!$AK$133:$AK$368,MATCH(1,(DATA!$D$133:$D$368=B630)*(DATA!$E$133:$E$368=D630),0)),"n/a")</f>
        <v>0.222398026334263</v>
      </c>
      <c r="R630" s="66"/>
      <c r="S630" s="66"/>
      <c r="T630" s="66"/>
      <c r="U630" s="66"/>
      <c r="V630" s="66"/>
      <c r="W630" s="66"/>
      <c r="X630" s="66"/>
      <c r="Y630" s="66"/>
    </row>
    <row r="631" spans="1:25" x14ac:dyDescent="0.2">
      <c r="A631" s="75" t="s">
        <v>19</v>
      </c>
      <c r="B631" s="66" t="s">
        <v>11</v>
      </c>
      <c r="C631" s="66" t="s">
        <v>0</v>
      </c>
      <c r="D631" s="66" t="s">
        <v>283</v>
      </c>
      <c r="E631" s="76">
        <f t="array" ref="E631">IFERROR(INDEX(DATA!$F$133:$F$368,MATCH(1,(DATA!$D$133:$D$368=B631)*(DATA!$E$133:$E$368=D631),0)),"n/a")</f>
        <v>439471.62</v>
      </c>
      <c r="F631" s="77">
        <f t="array" ref="F631">IFERROR(INDEX(DATA!$G$133:$G$368,MATCH(1,(DATA!$D$133:$D$368=B631)*(DATA!$E$133:$E$368=D631),0)),"n/a")</f>
        <v>0.276828108837058</v>
      </c>
      <c r="G631" s="76">
        <f t="array" ref="G631">IFERROR(INDEX(DATA!$P$133:$P$368,MATCH(1,(DATA!$D$133:$D$368=B631)*(DATA!$E$133:$E$368=D631),0)),"n/a")</f>
        <v>1421539.99</v>
      </c>
      <c r="H631" s="77">
        <f t="array" ref="H631">IFERROR(INDEX(DATA!$Q$133:$Q$368,MATCH(1,(DATA!$D$133:$D$368=B631)*(DATA!$E$133:$E$368=D631),0)),"n/a")</f>
        <v>0.32530231425676398</v>
      </c>
      <c r="I631" s="76">
        <f t="array" ref="I631">IFERROR(INDEX(DATA!$Z$133:$Z$368,MATCH(1,(DATA!$D$133:$D$368=B631)*(DATA!$E$133:$E$368=D631),0)),"n/a")</f>
        <v>2670375.41</v>
      </c>
      <c r="J631" s="77">
        <f t="array" ref="J631">IFERROR(INDEX(DATA!$AA$133:$AA$368,MATCH(1,(DATA!$D$133:$D$368=B631)*(DATA!$E$133:$E$368=D631),0)),"n/a")</f>
        <v>0.330916726678253</v>
      </c>
      <c r="K631" s="76">
        <f t="array" ref="K631">IFERROR(INDEX(DATA!$AJ$133:$AJ$368,MATCH(1,(DATA!$D$133:$D$368=B631)*(DATA!$E$133:$E$368=D631),0)),"n/a")</f>
        <v>4961756.59</v>
      </c>
      <c r="L631" s="77">
        <f t="array" ref="L631">IFERROR(INDEX(DATA!$AK$133:$AK$368,MATCH(1,(DATA!$D$133:$D$368=B631)*(DATA!$E$133:$E$368=D631),0)),"n/a")</f>
        <v>0.34084818504768399</v>
      </c>
      <c r="R631" s="66"/>
      <c r="S631" s="66"/>
      <c r="T631" s="66"/>
      <c r="U631" s="66"/>
      <c r="V631" s="66"/>
      <c r="W631" s="66"/>
      <c r="X631" s="66"/>
      <c r="Y631" s="66"/>
    </row>
    <row r="632" spans="1:25" x14ac:dyDescent="0.2">
      <c r="A632" s="75" t="s">
        <v>19</v>
      </c>
      <c r="B632" s="66" t="s">
        <v>11</v>
      </c>
      <c r="C632" s="66" t="s">
        <v>0</v>
      </c>
      <c r="D632" s="66" t="s">
        <v>284</v>
      </c>
      <c r="E632" s="76">
        <f t="array" ref="E632">IFERROR(INDEX(DATA!$F$133:$F$368,MATCH(1,(DATA!$D$133:$D$368=B632)*(DATA!$E$133:$E$368=D632),0)),"n/a")</f>
        <v>365685.73</v>
      </c>
      <c r="F632" s="77">
        <f t="array" ref="F632">IFERROR(INDEX(DATA!$G$133:$G$368,MATCH(1,(DATA!$D$133:$D$368=B632)*(DATA!$E$133:$E$368=D632),0)),"n/a")</f>
        <v>0.17699063774750801</v>
      </c>
      <c r="G632" s="76">
        <f t="array" ref="G632">IFERROR(INDEX(DATA!$P$133:$P$368,MATCH(1,(DATA!$D$133:$D$368=B632)*(DATA!$E$133:$E$368=D632),0)),"n/a")</f>
        <v>1172429.6299999999</v>
      </c>
      <c r="H632" s="77">
        <f t="array" ref="H632">IFERROR(INDEX(DATA!$Q$133:$Q$368,MATCH(1,(DATA!$D$133:$D$368=B632)*(DATA!$E$133:$E$368=D632),0)),"n/a")</f>
        <v>0.195136835478944</v>
      </c>
      <c r="I632" s="76">
        <f t="array" ref="I632">IFERROR(INDEX(DATA!$Z$133:$Z$368,MATCH(1,(DATA!$D$133:$D$368=B632)*(DATA!$E$133:$E$368=D632),0)),"n/a")</f>
        <v>2198885.9300000002</v>
      </c>
      <c r="J632" s="77">
        <f t="array" ref="J632">IFERROR(INDEX(DATA!$AA$133:$AA$368,MATCH(1,(DATA!$D$133:$D$368=B632)*(DATA!$E$133:$E$368=D632),0)),"n/a")</f>
        <v>0.16825783775379599</v>
      </c>
      <c r="K632" s="76">
        <f t="array" ref="K632">IFERROR(INDEX(DATA!$AJ$133:$AJ$368,MATCH(1,(DATA!$D$133:$D$368=B632)*(DATA!$E$133:$E$368=D632),0)),"n/a")</f>
        <v>4264989.32</v>
      </c>
      <c r="L632" s="77">
        <f t="array" ref="L632">IFERROR(INDEX(DATA!$AK$133:$AK$368,MATCH(1,(DATA!$D$133:$D$368=B632)*(DATA!$E$133:$E$368=D632),0)),"n/a")</f>
        <v>0.16958572914703199</v>
      </c>
      <c r="R632" s="66"/>
      <c r="S632" s="66"/>
      <c r="T632" s="66"/>
      <c r="U632" s="66"/>
      <c r="V632" s="66"/>
      <c r="W632" s="66"/>
      <c r="X632" s="66"/>
      <c r="Y632" s="66"/>
    </row>
    <row r="633" spans="1:25" x14ac:dyDescent="0.2">
      <c r="A633" s="75" t="s">
        <v>19</v>
      </c>
      <c r="B633" s="66" t="s">
        <v>11</v>
      </c>
      <c r="C633" s="66" t="s">
        <v>0</v>
      </c>
      <c r="D633" s="66" t="s">
        <v>285</v>
      </c>
      <c r="E633" s="76">
        <f t="array" ref="E633">IFERROR(INDEX(DATA!$F$133:$F$368,MATCH(1,(DATA!$D$133:$D$368=B633)*(DATA!$E$133:$E$368=D633),0)),"n/a")</f>
        <v>208427.03</v>
      </c>
      <c r="F633" s="77">
        <f t="array" ref="F633">IFERROR(INDEX(DATA!$G$133:$G$368,MATCH(1,(DATA!$D$133:$D$368=B633)*(DATA!$E$133:$E$368=D633),0)),"n/a")</f>
        <v>0.34631886708394999</v>
      </c>
      <c r="G633" s="76">
        <f t="array" ref="G633">IFERROR(INDEX(DATA!$P$133:$P$368,MATCH(1,(DATA!$D$133:$D$368=B633)*(DATA!$E$133:$E$368=D633),0)),"n/a")</f>
        <v>685573.37</v>
      </c>
      <c r="H633" s="77">
        <f t="array" ref="H633">IFERROR(INDEX(DATA!$Q$133:$Q$368,MATCH(1,(DATA!$D$133:$D$368=B633)*(DATA!$E$133:$E$368=D633),0)),"n/a")</f>
        <v>0.29604198809825799</v>
      </c>
      <c r="I633" s="76">
        <f t="array" ref="I633">IFERROR(INDEX(DATA!$Z$133:$Z$368,MATCH(1,(DATA!$D$133:$D$368=B633)*(DATA!$E$133:$E$368=D633),0)),"n/a")</f>
        <v>1264435.6399999999</v>
      </c>
      <c r="J633" s="77">
        <f t="array" ref="J633">IFERROR(INDEX(DATA!$AA$133:$AA$368,MATCH(1,(DATA!$D$133:$D$368=B633)*(DATA!$E$133:$E$368=D633),0)),"n/a")</f>
        <v>0.202977149425245</v>
      </c>
      <c r="K633" s="76">
        <f t="array" ref="K633">IFERROR(INDEX(DATA!$AJ$133:$AJ$368,MATCH(1,(DATA!$D$133:$D$368=B633)*(DATA!$E$133:$E$368=D633),0)),"n/a")</f>
        <v>2432913.6800000002</v>
      </c>
      <c r="L633" s="77">
        <f t="array" ref="L633">IFERROR(INDEX(DATA!$AK$133:$AK$368,MATCH(1,(DATA!$D$133:$D$368=B633)*(DATA!$E$133:$E$368=D633),0)),"n/a")</f>
        <v>0.12886065132754301</v>
      </c>
      <c r="R633" s="66"/>
      <c r="S633" s="66"/>
      <c r="T633" s="66"/>
      <c r="U633" s="66"/>
      <c r="V633" s="66"/>
      <c r="W633" s="66"/>
      <c r="X633" s="66"/>
      <c r="Y633" s="66"/>
    </row>
    <row r="634" spans="1:25" x14ac:dyDescent="0.2">
      <c r="A634" s="75" t="s">
        <v>19</v>
      </c>
      <c r="B634" s="66" t="s">
        <v>11</v>
      </c>
      <c r="C634" s="66" t="s">
        <v>0</v>
      </c>
      <c r="D634" s="66" t="s">
        <v>286</v>
      </c>
      <c r="E634" s="76">
        <f t="array" ref="E634">IFERROR(INDEX(DATA!$F$133:$F$368,MATCH(1,(DATA!$D$133:$D$368=B634)*(DATA!$E$133:$E$368=D634),0)),"n/a")</f>
        <v>430883.15</v>
      </c>
      <c r="F634" s="77">
        <f t="array" ref="F634">IFERROR(INDEX(DATA!$G$133:$G$368,MATCH(1,(DATA!$D$133:$D$368=B634)*(DATA!$E$133:$E$368=D634),0)),"n/a")</f>
        <v>5.45244477767644E-2</v>
      </c>
      <c r="G634" s="76">
        <f t="array" ref="G634">IFERROR(INDEX(DATA!$P$133:$P$368,MATCH(1,(DATA!$D$133:$D$368=B634)*(DATA!$E$133:$E$368=D634),0)),"n/a")</f>
        <v>1395438.56</v>
      </c>
      <c r="H634" s="77">
        <f t="array" ref="H634">IFERROR(INDEX(DATA!$Q$133:$Q$368,MATCH(1,(DATA!$D$133:$D$368=B634)*(DATA!$E$133:$E$368=D634),0)),"n/a")</f>
        <v>1.61410499372849E-2</v>
      </c>
      <c r="I634" s="76">
        <f t="array" ref="I634">IFERROR(INDEX(DATA!$Z$133:$Z$368,MATCH(1,(DATA!$D$133:$D$368=B634)*(DATA!$E$133:$E$368=D634),0)),"n/a")</f>
        <v>2641392.14</v>
      </c>
      <c r="J634" s="77">
        <f t="array" ref="J634">IFERROR(INDEX(DATA!$AA$133:$AA$368,MATCH(1,(DATA!$D$133:$D$368=B634)*(DATA!$E$133:$E$368=D634),0)),"n/a")</f>
        <v>-5.2848551040253398E-2</v>
      </c>
      <c r="K634" s="76">
        <f t="array" ref="K634">IFERROR(INDEX(DATA!$AJ$133:$AJ$368,MATCH(1,(DATA!$D$133:$D$368=B634)*(DATA!$E$133:$E$368=D634),0)),"n/a")</f>
        <v>5222915.71</v>
      </c>
      <c r="L634" s="77">
        <f t="array" ref="L634">IFERROR(INDEX(DATA!$AK$133:$AK$368,MATCH(1,(DATA!$D$133:$D$368=B634)*(DATA!$E$133:$E$368=D634),0)),"n/a")</f>
        <v>-5.9068988342984498E-2</v>
      </c>
      <c r="R634" s="66"/>
      <c r="S634" s="66"/>
      <c r="T634" s="66"/>
      <c r="U634" s="66"/>
      <c r="V634" s="66"/>
      <c r="W634" s="66"/>
      <c r="X634" s="66"/>
      <c r="Y634" s="66"/>
    </row>
    <row r="635" spans="1:25" x14ac:dyDescent="0.2">
      <c r="A635" s="75" t="s">
        <v>19</v>
      </c>
      <c r="B635" s="66" t="s">
        <v>11</v>
      </c>
      <c r="C635" s="66" t="s">
        <v>0</v>
      </c>
      <c r="D635" s="66" t="s">
        <v>287</v>
      </c>
      <c r="E635" s="76">
        <f t="array" ref="E635">IFERROR(INDEX(DATA!$F$133:$F$368,MATCH(1,(DATA!$D$133:$D$368=B635)*(DATA!$E$133:$E$368=D635),0)),"n/a")</f>
        <v>463086.11</v>
      </c>
      <c r="F635" s="77">
        <f t="array" ref="F635">IFERROR(INDEX(DATA!$G$133:$G$368,MATCH(1,(DATA!$D$133:$D$368=B635)*(DATA!$E$133:$E$368=D635),0)),"n/a")</f>
        <v>0.12715245173477799</v>
      </c>
      <c r="G635" s="76">
        <f t="array" ref="G635">IFERROR(INDEX(DATA!$P$133:$P$368,MATCH(1,(DATA!$D$133:$D$368=B635)*(DATA!$E$133:$E$368=D635),0)),"n/a")</f>
        <v>1444441.23</v>
      </c>
      <c r="H635" s="77">
        <f t="array" ref="H635">IFERROR(INDEX(DATA!$Q$133:$Q$368,MATCH(1,(DATA!$D$133:$D$368=B635)*(DATA!$E$133:$E$368=D635),0)),"n/a")</f>
        <v>0.100730083120962</v>
      </c>
      <c r="I635" s="76">
        <f t="array" ref="I635">IFERROR(INDEX(DATA!$Z$133:$Z$368,MATCH(1,(DATA!$D$133:$D$368=B635)*(DATA!$E$133:$E$368=D635),0)),"n/a")</f>
        <v>2672248.2200000002</v>
      </c>
      <c r="J635" s="77">
        <f t="array" ref="J635">IFERROR(INDEX(DATA!$AA$133:$AA$368,MATCH(1,(DATA!$D$133:$D$368=B635)*(DATA!$E$133:$E$368=D635),0)),"n/a")</f>
        <v>-4.0706457226053497E-2</v>
      </c>
      <c r="K635" s="76">
        <f t="array" ref="K635">IFERROR(INDEX(DATA!$AJ$133:$AJ$368,MATCH(1,(DATA!$D$133:$D$368=B635)*(DATA!$E$133:$E$368=D635),0)),"n/a")</f>
        <v>5295598.0599999996</v>
      </c>
      <c r="L635" s="77">
        <f t="array" ref="L635">IFERROR(INDEX(DATA!$AK$133:$AK$368,MATCH(1,(DATA!$D$133:$D$368=B635)*(DATA!$E$133:$E$368=D635),0)),"n/a")</f>
        <v>-6.6409523829386502E-2</v>
      </c>
      <c r="R635" s="66"/>
      <c r="S635" s="66"/>
      <c r="T635" s="66"/>
      <c r="U635" s="66"/>
      <c r="V635" s="66"/>
      <c r="W635" s="66"/>
      <c r="X635" s="66"/>
      <c r="Y635" s="66"/>
    </row>
    <row r="636" spans="1:25" x14ac:dyDescent="0.2">
      <c r="A636" s="75" t="s">
        <v>19</v>
      </c>
      <c r="B636" s="66" t="s">
        <v>11</v>
      </c>
      <c r="C636" s="66" t="s">
        <v>0</v>
      </c>
      <c r="D636" s="66" t="s">
        <v>288</v>
      </c>
      <c r="E636" s="76">
        <f t="array" ref="E636">IFERROR(INDEX(DATA!$F$133:$F$368,MATCH(1,(DATA!$D$133:$D$368=B636)*(DATA!$E$133:$E$368=D636),0)),"n/a")</f>
        <v>388408.66</v>
      </c>
      <c r="F636" s="77">
        <f t="array" ref="F636">IFERROR(INDEX(DATA!$G$133:$G$368,MATCH(1,(DATA!$D$133:$D$368=B636)*(DATA!$E$133:$E$368=D636),0)),"n/a")</f>
        <v>0.18048825291451601</v>
      </c>
      <c r="G636" s="76">
        <f t="array" ref="G636">IFERROR(INDEX(DATA!$P$133:$P$368,MATCH(1,(DATA!$D$133:$D$368=B636)*(DATA!$E$133:$E$368=D636),0)),"n/a")</f>
        <v>1233502.1000000001</v>
      </c>
      <c r="H636" s="77">
        <f t="array" ref="H636">IFERROR(INDEX(DATA!$Q$133:$Q$368,MATCH(1,(DATA!$D$133:$D$368=B636)*(DATA!$E$133:$E$368=D636),0)),"n/a")</f>
        <v>0.22219232334134301</v>
      </c>
      <c r="I636" s="76">
        <f t="array" ref="I636">IFERROR(INDEX(DATA!$Z$133:$Z$368,MATCH(1,(DATA!$D$133:$D$368=B636)*(DATA!$E$133:$E$368=D636),0)),"n/a")</f>
        <v>2315795.21</v>
      </c>
      <c r="J636" s="77">
        <f t="array" ref="J636">IFERROR(INDEX(DATA!$AA$133:$AA$368,MATCH(1,(DATA!$D$133:$D$368=B636)*(DATA!$E$133:$E$368=D636),0)),"n/a")</f>
        <v>0.25215439075025498</v>
      </c>
      <c r="K636" s="76">
        <f t="array" ref="K636">IFERROR(INDEX(DATA!$AJ$133:$AJ$368,MATCH(1,(DATA!$D$133:$D$368=B636)*(DATA!$E$133:$E$368=D636),0)),"n/a")</f>
        <v>4372358.12</v>
      </c>
      <c r="L636" s="77">
        <f t="array" ref="L636">IFERROR(INDEX(DATA!$AK$133:$AK$368,MATCH(1,(DATA!$D$133:$D$368=B636)*(DATA!$E$133:$E$368=D636),0)),"n/a")</f>
        <v>0.28282392162923498</v>
      </c>
      <c r="R636" s="66"/>
      <c r="S636" s="66"/>
      <c r="T636" s="66"/>
      <c r="U636" s="66"/>
      <c r="V636" s="66"/>
      <c r="W636" s="66"/>
      <c r="X636" s="66"/>
      <c r="Y636" s="66"/>
    </row>
    <row r="637" spans="1:25" x14ac:dyDescent="0.2">
      <c r="A637" s="75" t="s">
        <v>19</v>
      </c>
      <c r="B637" s="66" t="s">
        <v>11</v>
      </c>
      <c r="C637" s="66" t="s">
        <v>0</v>
      </c>
      <c r="D637" s="66" t="s">
        <v>289</v>
      </c>
      <c r="E637" s="76">
        <f t="array" ref="E637">IFERROR(INDEX(DATA!$F$133:$F$368,MATCH(1,(DATA!$D$133:$D$368=B637)*(DATA!$E$133:$E$368=D637),0)),"n/a")</f>
        <v>206211.92</v>
      </c>
      <c r="F637" s="77">
        <f t="array" ref="F637">IFERROR(INDEX(DATA!$G$133:$G$368,MATCH(1,(DATA!$D$133:$D$368=B637)*(DATA!$E$133:$E$368=D637),0)),"n/a")</f>
        <v>0.14890586135435599</v>
      </c>
      <c r="G637" s="76">
        <f t="array" ref="G637">IFERROR(INDEX(DATA!$P$133:$P$368,MATCH(1,(DATA!$D$133:$D$368=B637)*(DATA!$E$133:$E$368=D637),0)),"n/a")</f>
        <v>659484.77</v>
      </c>
      <c r="H637" s="77">
        <f t="array" ref="H637">IFERROR(INDEX(DATA!$Q$133:$Q$368,MATCH(1,(DATA!$D$133:$D$368=B637)*(DATA!$E$133:$E$368=D637),0)),"n/a")</f>
        <v>0.151194680523356</v>
      </c>
      <c r="I637" s="76">
        <f t="array" ref="I637">IFERROR(INDEX(DATA!$Z$133:$Z$368,MATCH(1,(DATA!$D$133:$D$368=B637)*(DATA!$E$133:$E$368=D637),0)),"n/a")</f>
        <v>1243951.58</v>
      </c>
      <c r="J637" s="77">
        <f t="array" ref="J637">IFERROR(INDEX(DATA!$AA$133:$AA$368,MATCH(1,(DATA!$D$133:$D$368=B637)*(DATA!$E$133:$E$368=D637),0)),"n/a")</f>
        <v>0.14832600645437899</v>
      </c>
      <c r="K637" s="76">
        <f t="array" ref="K637">IFERROR(INDEX(DATA!$AJ$133:$AJ$368,MATCH(1,(DATA!$D$133:$D$368=B637)*(DATA!$E$133:$E$368=D637),0)),"n/a")</f>
        <v>2443482.38</v>
      </c>
      <c r="L637" s="77">
        <f t="array" ref="L637">IFERROR(INDEX(DATA!$AK$133:$AK$368,MATCH(1,(DATA!$D$133:$D$368=B637)*(DATA!$E$133:$E$368=D637),0)),"n/a")</f>
        <v>0.16055763042317001</v>
      </c>
      <c r="R637" s="66"/>
      <c r="S637" s="66"/>
      <c r="T637" s="66"/>
      <c r="U637" s="66"/>
      <c r="V637" s="66"/>
      <c r="W637" s="66"/>
      <c r="X637" s="66"/>
      <c r="Y637" s="66"/>
    </row>
    <row r="638" spans="1:25" x14ac:dyDescent="0.2">
      <c r="A638" s="75" t="s">
        <v>19</v>
      </c>
      <c r="B638" s="66" t="s">
        <v>11</v>
      </c>
      <c r="C638" s="66" t="s">
        <v>0</v>
      </c>
      <c r="D638" s="66" t="s">
        <v>290</v>
      </c>
      <c r="E638" s="76">
        <f t="array" ref="E638">IFERROR(INDEX(DATA!$F$133:$F$368,MATCH(1,(DATA!$D$133:$D$368=B638)*(DATA!$E$133:$E$368=D638),0)),"n/a")</f>
        <v>239241.3</v>
      </c>
      <c r="F638" s="77">
        <f t="array" ref="F638">IFERROR(INDEX(DATA!$G$133:$G$368,MATCH(1,(DATA!$D$133:$D$368=B638)*(DATA!$E$133:$E$368=D638),0)),"n/a")</f>
        <v>-3.8694660199655798E-2</v>
      </c>
      <c r="G638" s="76">
        <f t="array" ref="G638">IFERROR(INDEX(DATA!$P$133:$P$368,MATCH(1,(DATA!$D$133:$D$368=B638)*(DATA!$E$133:$E$368=D638),0)),"n/a")</f>
        <v>701462.06</v>
      </c>
      <c r="H638" s="77">
        <f t="array" ref="H638">IFERROR(INDEX(DATA!$Q$133:$Q$368,MATCH(1,(DATA!$D$133:$D$368=B638)*(DATA!$E$133:$E$368=D638),0)),"n/a")</f>
        <v>6.3953824111165798E-3</v>
      </c>
      <c r="I638" s="76">
        <f t="array" ref="I638">IFERROR(INDEX(DATA!$Z$133:$Z$368,MATCH(1,(DATA!$D$133:$D$368=B638)*(DATA!$E$133:$E$368=D638),0)),"n/a")</f>
        <v>1368421.51</v>
      </c>
      <c r="J638" s="77">
        <f t="array" ref="J638">IFERROR(INDEX(DATA!$AA$133:$AA$368,MATCH(1,(DATA!$D$133:$D$368=B638)*(DATA!$E$133:$E$368=D638),0)),"n/a")</f>
        <v>3.81822703499759E-2</v>
      </c>
      <c r="K638" s="76">
        <f t="array" ref="K638">IFERROR(INDEX(DATA!$AJ$133:$AJ$368,MATCH(1,(DATA!$D$133:$D$368=B638)*(DATA!$E$133:$E$368=D638),0)),"n/a")</f>
        <v>2677133.31</v>
      </c>
      <c r="L638" s="77">
        <f t="array" ref="L638">IFERROR(INDEX(DATA!$AK$133:$AK$368,MATCH(1,(DATA!$D$133:$D$368=B638)*(DATA!$E$133:$E$368=D638),0)),"n/a")</f>
        <v>7.6326997863559204E-2</v>
      </c>
      <c r="R638" s="66"/>
      <c r="S638" s="66"/>
      <c r="T638" s="66"/>
      <c r="U638" s="66"/>
      <c r="V638" s="66"/>
      <c r="W638" s="66"/>
      <c r="X638" s="66"/>
      <c r="Y638" s="66"/>
    </row>
    <row r="639" spans="1:25" x14ac:dyDescent="0.2">
      <c r="A639" s="75" t="s">
        <v>19</v>
      </c>
      <c r="B639" s="66" t="s">
        <v>11</v>
      </c>
      <c r="C639" s="66" t="s">
        <v>0</v>
      </c>
      <c r="D639" s="66" t="s">
        <v>291</v>
      </c>
      <c r="E639" s="76">
        <f t="array" ref="E639">IFERROR(INDEX(DATA!$F$133:$F$368,MATCH(1,(DATA!$D$133:$D$368=B639)*(DATA!$E$133:$E$368=D639),0)),"n/a")</f>
        <v>198185.1</v>
      </c>
      <c r="F639" s="77">
        <f t="array" ref="F639">IFERROR(INDEX(DATA!$G$133:$G$368,MATCH(1,(DATA!$D$133:$D$368=B639)*(DATA!$E$133:$E$368=D639),0)),"n/a")</f>
        <v>0.16025408313394701</v>
      </c>
      <c r="G639" s="76">
        <f t="array" ref="G639">IFERROR(INDEX(DATA!$P$133:$P$368,MATCH(1,(DATA!$D$133:$D$368=B639)*(DATA!$E$133:$E$368=D639),0)),"n/a")</f>
        <v>666120.47</v>
      </c>
      <c r="H639" s="77">
        <f t="array" ref="H639">IFERROR(INDEX(DATA!$Q$133:$Q$368,MATCH(1,(DATA!$D$133:$D$368=B639)*(DATA!$E$133:$E$368=D639),0)),"n/a")</f>
        <v>0.22890059946035901</v>
      </c>
      <c r="I639" s="76">
        <f t="array" ref="I639">IFERROR(INDEX(DATA!$Z$133:$Z$368,MATCH(1,(DATA!$D$133:$D$368=B639)*(DATA!$E$133:$E$368=D639),0)),"n/a")</f>
        <v>1262513.18</v>
      </c>
      <c r="J639" s="77">
        <f t="array" ref="J639">IFERROR(INDEX(DATA!$AA$133:$AA$368,MATCH(1,(DATA!$D$133:$D$368=B639)*(DATA!$E$133:$E$368=D639),0)),"n/a")</f>
        <v>0.26110248553762799</v>
      </c>
      <c r="K639" s="76">
        <f t="array" ref="K639">IFERROR(INDEX(DATA!$AJ$133:$AJ$368,MATCH(1,(DATA!$D$133:$D$368=B639)*(DATA!$E$133:$E$368=D639),0)),"n/a")</f>
        <v>2336409.2799999998</v>
      </c>
      <c r="L639" s="77">
        <f t="array" ref="L639">IFERROR(INDEX(DATA!$AK$133:$AK$368,MATCH(1,(DATA!$D$133:$D$368=B639)*(DATA!$E$133:$E$368=D639),0)),"n/a")</f>
        <v>0.260257305610681</v>
      </c>
      <c r="R639" s="66"/>
      <c r="S639" s="66"/>
      <c r="T639" s="66"/>
      <c r="U639" s="66"/>
      <c r="V639" s="66"/>
      <c r="W639" s="66"/>
      <c r="X639" s="66"/>
      <c r="Y639" s="66"/>
    </row>
    <row r="640" spans="1:25" x14ac:dyDescent="0.2">
      <c r="A640" s="75" t="s">
        <v>19</v>
      </c>
      <c r="B640" s="66" t="s">
        <v>11</v>
      </c>
      <c r="C640" s="66" t="s">
        <v>0</v>
      </c>
      <c r="D640" s="66" t="s">
        <v>292</v>
      </c>
      <c r="E640" s="76">
        <f t="array" ref="E640">IFERROR(INDEX(DATA!$F$133:$F$368,MATCH(1,(DATA!$D$133:$D$368=B640)*(DATA!$E$133:$E$368=D640),0)),"n/a")</f>
        <v>979962.76</v>
      </c>
      <c r="F640" s="77">
        <f t="array" ref="F640">IFERROR(INDEX(DATA!$G$133:$G$368,MATCH(1,(DATA!$D$133:$D$368=B640)*(DATA!$E$133:$E$368=D640),0)),"n/a")</f>
        <v>3.10122923324248E-2</v>
      </c>
      <c r="G640" s="76">
        <f t="array" ref="G640">IFERROR(INDEX(DATA!$P$133:$P$368,MATCH(1,(DATA!$D$133:$D$368=B640)*(DATA!$E$133:$E$368=D640),0)),"n/a")</f>
        <v>3266887.15</v>
      </c>
      <c r="H640" s="77">
        <f t="array" ref="H640">IFERROR(INDEX(DATA!$Q$133:$Q$368,MATCH(1,(DATA!$D$133:$D$368=B640)*(DATA!$E$133:$E$368=D640),0)),"n/a")</f>
        <v>5.2895398802581102E-2</v>
      </c>
      <c r="I640" s="76">
        <f t="array" ref="I640">IFERROR(INDEX(DATA!$Z$133:$Z$368,MATCH(1,(DATA!$D$133:$D$368=B640)*(DATA!$E$133:$E$368=D640),0)),"n/a")</f>
        <v>6141493.4500000002</v>
      </c>
      <c r="J640" s="77">
        <f t="array" ref="J640">IFERROR(INDEX(DATA!$AA$133:$AA$368,MATCH(1,(DATA!$D$133:$D$368=B640)*(DATA!$E$133:$E$368=D640),0)),"n/a")</f>
        <v>2.4464753168753701E-2</v>
      </c>
      <c r="K640" s="76">
        <f t="array" ref="K640">IFERROR(INDEX(DATA!$AJ$133:$AJ$368,MATCH(1,(DATA!$D$133:$D$368=B640)*(DATA!$E$133:$E$368=D640),0)),"n/a")</f>
        <v>11836129.390000001</v>
      </c>
      <c r="L640" s="77">
        <f t="array" ref="L640">IFERROR(INDEX(DATA!$AK$133:$AK$368,MATCH(1,(DATA!$D$133:$D$368=B640)*(DATA!$E$133:$E$368=D640),0)),"n/a")</f>
        <v>4.9442181162462698E-2</v>
      </c>
      <c r="R640" s="66"/>
      <c r="S640" s="66"/>
      <c r="T640" s="66"/>
      <c r="U640" s="66"/>
      <c r="V640" s="66"/>
      <c r="W640" s="66"/>
      <c r="X640" s="66"/>
      <c r="Y640" s="66"/>
    </row>
    <row r="641" spans="1:25" x14ac:dyDescent="0.2">
      <c r="A641" s="75" t="s">
        <v>19</v>
      </c>
      <c r="B641" s="66" t="s">
        <v>11</v>
      </c>
      <c r="C641" s="66" t="s">
        <v>0</v>
      </c>
      <c r="D641" s="66" t="s">
        <v>293</v>
      </c>
      <c r="E641" s="76">
        <f t="array" ref="E641">IFERROR(INDEX(DATA!$F$133:$F$368,MATCH(1,(DATA!$D$133:$D$368=B641)*(DATA!$E$133:$E$368=D641),0)),"n/a")</f>
        <v>111057.55</v>
      </c>
      <c r="F641" s="77">
        <f t="array" ref="F641">IFERROR(INDEX(DATA!$G$133:$G$368,MATCH(1,(DATA!$D$133:$D$368=B641)*(DATA!$E$133:$E$368=D641),0)),"n/a")</f>
        <v>0.22814604356509</v>
      </c>
      <c r="G641" s="76">
        <f t="array" ref="G641">IFERROR(INDEX(DATA!$P$133:$P$368,MATCH(1,(DATA!$D$133:$D$368=B641)*(DATA!$E$133:$E$368=D641),0)),"n/a")</f>
        <v>341049.76</v>
      </c>
      <c r="H641" s="77">
        <f t="array" ref="H641">IFERROR(INDEX(DATA!$Q$133:$Q$368,MATCH(1,(DATA!$D$133:$D$368=B641)*(DATA!$E$133:$E$368=D641),0)),"n/a")</f>
        <v>0.23774075081649901</v>
      </c>
      <c r="I641" s="76">
        <f t="array" ref="I641">IFERROR(INDEX(DATA!$Z$133:$Z$368,MATCH(1,(DATA!$D$133:$D$368=B641)*(DATA!$E$133:$E$368=D641),0)),"n/a")</f>
        <v>618831.91</v>
      </c>
      <c r="J641" s="77">
        <f t="array" ref="J641">IFERROR(INDEX(DATA!$AA$133:$AA$368,MATCH(1,(DATA!$D$133:$D$368=B641)*(DATA!$E$133:$E$368=D641),0)),"n/a")</f>
        <v>0.21894091197094501</v>
      </c>
      <c r="K641" s="76">
        <f t="array" ref="K641">IFERROR(INDEX(DATA!$AJ$133:$AJ$368,MATCH(1,(DATA!$D$133:$D$368=B641)*(DATA!$E$133:$E$368=D641),0)),"n/a")</f>
        <v>1187290.9099999999</v>
      </c>
      <c r="L641" s="77">
        <f t="array" ref="L641">IFERROR(INDEX(DATA!$AK$133:$AK$368,MATCH(1,(DATA!$D$133:$D$368=B641)*(DATA!$E$133:$E$368=D641),0)),"n/a")</f>
        <v>0.24553956414908301</v>
      </c>
      <c r="R641" s="66"/>
      <c r="S641" s="66"/>
      <c r="T641" s="66"/>
      <c r="U641" s="66"/>
      <c r="V641" s="66"/>
      <c r="W641" s="66"/>
      <c r="X641" s="66"/>
      <c r="Y641" s="66"/>
    </row>
    <row r="642" spans="1:25" x14ac:dyDescent="0.2">
      <c r="A642" s="75" t="s">
        <v>19</v>
      </c>
      <c r="B642" s="66" t="s">
        <v>11</v>
      </c>
      <c r="C642" s="66" t="s">
        <v>0</v>
      </c>
      <c r="D642" s="66" t="s">
        <v>294</v>
      </c>
      <c r="E642" s="76">
        <f t="array" ref="E642">IFERROR(INDEX(DATA!$F$133:$F$368,MATCH(1,(DATA!$D$133:$D$368=B642)*(DATA!$E$133:$E$368=D642),0)),"n/a")</f>
        <v>685638.87</v>
      </c>
      <c r="F642" s="77">
        <f t="array" ref="F642">IFERROR(INDEX(DATA!$G$133:$G$368,MATCH(1,(DATA!$D$133:$D$368=B642)*(DATA!$E$133:$E$368=D642),0)),"n/a")</f>
        <v>-3.7249818497617597E-2</v>
      </c>
      <c r="G642" s="76">
        <f t="array" ref="G642">IFERROR(INDEX(DATA!$P$133:$P$368,MATCH(1,(DATA!$D$133:$D$368=B642)*(DATA!$E$133:$E$368=D642),0)),"n/a")</f>
        <v>2099227.7799999998</v>
      </c>
      <c r="H642" s="77">
        <f t="array" ref="H642">IFERROR(INDEX(DATA!$Q$133:$Q$368,MATCH(1,(DATA!$D$133:$D$368=B642)*(DATA!$E$133:$E$368=D642),0)),"n/a")</f>
        <v>1.0218932845156001E-2</v>
      </c>
      <c r="I642" s="76">
        <f t="array" ref="I642">IFERROR(INDEX(DATA!$Z$133:$Z$368,MATCH(1,(DATA!$D$133:$D$368=B642)*(DATA!$E$133:$E$368=D642),0)),"n/a")</f>
        <v>4174024.77</v>
      </c>
      <c r="J642" s="77">
        <f t="array" ref="J642">IFERROR(INDEX(DATA!$AA$133:$AA$368,MATCH(1,(DATA!$D$133:$D$368=B642)*(DATA!$E$133:$E$368=D642),0)),"n/a")</f>
        <v>5.0181217833233302E-2</v>
      </c>
      <c r="K642" s="76">
        <f t="array" ref="K642">IFERROR(INDEX(DATA!$AJ$133:$AJ$368,MATCH(1,(DATA!$D$133:$D$368=B642)*(DATA!$E$133:$E$368=D642),0)),"n/a")</f>
        <v>8109928.5800000001</v>
      </c>
      <c r="L642" s="77">
        <f t="array" ref="L642">IFERROR(INDEX(DATA!$AK$133:$AK$368,MATCH(1,(DATA!$D$133:$D$368=B642)*(DATA!$E$133:$E$368=D642),0)),"n/a")</f>
        <v>9.7281444503347497E-2</v>
      </c>
      <c r="R642" s="66"/>
      <c r="S642" s="66"/>
      <c r="T642" s="66"/>
      <c r="U642" s="66"/>
      <c r="V642" s="66"/>
      <c r="W642" s="66"/>
      <c r="X642" s="66"/>
      <c r="Y642" s="66"/>
    </row>
    <row r="643" spans="1:25" x14ac:dyDescent="0.2">
      <c r="A643" s="75" t="s">
        <v>19</v>
      </c>
      <c r="B643" s="66" t="s">
        <v>11</v>
      </c>
      <c r="C643" s="66" t="s">
        <v>0</v>
      </c>
      <c r="D643" s="66" t="s">
        <v>295</v>
      </c>
      <c r="E643" s="76">
        <f t="array" ref="E643">IFERROR(INDEX(DATA!$F$133:$F$368,MATCH(1,(DATA!$D$133:$D$368=B643)*(DATA!$E$133:$E$368=D643),0)),"n/a")</f>
        <v>268573.01</v>
      </c>
      <c r="F643" s="77">
        <f t="array" ref="F643">IFERROR(INDEX(DATA!$G$133:$G$368,MATCH(1,(DATA!$D$133:$D$368=B643)*(DATA!$E$133:$E$368=D643),0)),"n/a")</f>
        <v>0.155543180525859</v>
      </c>
      <c r="G643" s="76">
        <f t="array" ref="G643">IFERROR(INDEX(DATA!$P$133:$P$368,MATCH(1,(DATA!$D$133:$D$368=B643)*(DATA!$E$133:$E$368=D643),0)),"n/a")</f>
        <v>851313.32</v>
      </c>
      <c r="H643" s="77">
        <f t="array" ref="H643">IFERROR(INDEX(DATA!$Q$133:$Q$368,MATCH(1,(DATA!$D$133:$D$368=B643)*(DATA!$E$133:$E$368=D643),0)),"n/a")</f>
        <v>0.15771089825985601</v>
      </c>
      <c r="I643" s="76">
        <f t="array" ref="I643">IFERROR(INDEX(DATA!$Z$133:$Z$368,MATCH(1,(DATA!$D$133:$D$368=B643)*(DATA!$E$133:$E$368=D643),0)),"n/a")</f>
        <v>1650083.29</v>
      </c>
      <c r="J643" s="77">
        <f t="array" ref="J643">IFERROR(INDEX(DATA!$AA$133:$AA$368,MATCH(1,(DATA!$D$133:$D$368=B643)*(DATA!$E$133:$E$368=D643),0)),"n/a")</f>
        <v>0.19999760739827399</v>
      </c>
      <c r="K643" s="76">
        <f t="array" ref="K643">IFERROR(INDEX(DATA!$AJ$133:$AJ$368,MATCH(1,(DATA!$D$133:$D$368=B643)*(DATA!$E$133:$E$368=D643),0)),"n/a")</f>
        <v>3050622.02</v>
      </c>
      <c r="L643" s="77">
        <f t="array" ref="L643">IFERROR(INDEX(DATA!$AK$133:$AK$368,MATCH(1,(DATA!$D$133:$D$368=B643)*(DATA!$E$133:$E$368=D643),0)),"n/a")</f>
        <v>0.16484926647711401</v>
      </c>
      <c r="R643" s="66"/>
      <c r="S643" s="66"/>
      <c r="T643" s="66"/>
      <c r="U643" s="66"/>
      <c r="V643" s="66"/>
      <c r="W643" s="66"/>
      <c r="X643" s="66"/>
      <c r="Y643" s="66"/>
    </row>
    <row r="644" spans="1:25" x14ac:dyDescent="0.2">
      <c r="A644" s="75" t="s">
        <v>19</v>
      </c>
      <c r="B644" s="66" t="s">
        <v>11</v>
      </c>
      <c r="C644" s="66" t="s">
        <v>0</v>
      </c>
      <c r="D644" s="66" t="s">
        <v>296</v>
      </c>
      <c r="E644" s="76">
        <f t="array" ref="E644">IFERROR(INDEX(DATA!$F$133:$F$368,MATCH(1,(DATA!$D$133:$D$368=B644)*(DATA!$E$133:$E$368=D644),0)),"n/a")</f>
        <v>315599.35999999999</v>
      </c>
      <c r="F644" s="77">
        <f t="array" ref="F644">IFERROR(INDEX(DATA!$G$133:$G$368,MATCH(1,(DATA!$D$133:$D$368=B644)*(DATA!$E$133:$E$368=D644),0)),"n/a")</f>
        <v>8.1181255266316005E-2</v>
      </c>
      <c r="G644" s="76">
        <f t="array" ref="G644">IFERROR(INDEX(DATA!$P$133:$P$368,MATCH(1,(DATA!$D$133:$D$368=B644)*(DATA!$E$133:$E$368=D644),0)),"n/a")</f>
        <v>991615.32</v>
      </c>
      <c r="H644" s="77">
        <f t="array" ref="H644">IFERROR(INDEX(DATA!$Q$133:$Q$368,MATCH(1,(DATA!$D$133:$D$368=B644)*(DATA!$E$133:$E$368=D644),0)),"n/a")</f>
        <v>7.6058552176905395E-2</v>
      </c>
      <c r="I644" s="76">
        <f t="array" ref="I644">IFERROR(INDEX(DATA!$Z$133:$Z$368,MATCH(1,(DATA!$D$133:$D$368=B644)*(DATA!$E$133:$E$368=D644),0)),"n/a")</f>
        <v>1897271.36</v>
      </c>
      <c r="J644" s="77">
        <f t="array" ref="J644">IFERROR(INDEX(DATA!$AA$133:$AA$368,MATCH(1,(DATA!$D$133:$D$368=B644)*(DATA!$E$133:$E$368=D644),0)),"n/a")</f>
        <v>3.3201215763944601E-2</v>
      </c>
      <c r="K644" s="76">
        <f t="array" ref="K644">IFERROR(INDEX(DATA!$AJ$133:$AJ$368,MATCH(1,(DATA!$D$133:$D$368=B644)*(DATA!$E$133:$E$368=D644),0)),"n/a")</f>
        <v>3587386.62</v>
      </c>
      <c r="L644" s="77">
        <f t="array" ref="L644">IFERROR(INDEX(DATA!$AK$133:$AK$368,MATCH(1,(DATA!$D$133:$D$368=B644)*(DATA!$E$133:$E$368=D644),0)),"n/a")</f>
        <v>5.0759374189470997E-2</v>
      </c>
      <c r="R644" s="66"/>
      <c r="S644" s="66"/>
      <c r="T644" s="66"/>
      <c r="U644" s="66"/>
      <c r="V644" s="66"/>
      <c r="W644" s="66"/>
      <c r="X644" s="66"/>
      <c r="Y644" s="66"/>
    </row>
    <row r="645" spans="1:25" x14ac:dyDescent="0.2">
      <c r="A645" s="75" t="s">
        <v>19</v>
      </c>
      <c r="B645" s="66" t="s">
        <v>11</v>
      </c>
      <c r="C645" s="66" t="s">
        <v>0</v>
      </c>
      <c r="D645" s="66" t="s">
        <v>297</v>
      </c>
      <c r="E645" s="76">
        <f t="array" ref="E645">IFERROR(INDEX(DATA!$F$133:$F$368,MATCH(1,(DATA!$D$133:$D$368=B645)*(DATA!$E$133:$E$368=D645),0)),"n/a")</f>
        <v>176019.55</v>
      </c>
      <c r="F645" s="77">
        <f t="array" ref="F645">IFERROR(INDEX(DATA!$G$133:$G$368,MATCH(1,(DATA!$D$133:$D$368=B645)*(DATA!$E$133:$E$368=D645),0)),"n/a")</f>
        <v>0.114991787667318</v>
      </c>
      <c r="G645" s="76">
        <f t="array" ref="G645">IFERROR(INDEX(DATA!$P$133:$P$368,MATCH(1,(DATA!$D$133:$D$368=B645)*(DATA!$E$133:$E$368=D645),0)),"n/a")</f>
        <v>525712.29</v>
      </c>
      <c r="H645" s="77">
        <f t="array" ref="H645">IFERROR(INDEX(DATA!$Q$133:$Q$368,MATCH(1,(DATA!$D$133:$D$368=B645)*(DATA!$E$133:$E$368=D645),0)),"n/a")</f>
        <v>0.13126386677694299</v>
      </c>
      <c r="I645" s="76">
        <f t="array" ref="I645">IFERROR(INDEX(DATA!$Z$133:$Z$368,MATCH(1,(DATA!$D$133:$D$368=B645)*(DATA!$E$133:$E$368=D645),0)),"n/a")</f>
        <v>988525.4</v>
      </c>
      <c r="J645" s="77">
        <f t="array" ref="J645">IFERROR(INDEX(DATA!$AA$133:$AA$368,MATCH(1,(DATA!$D$133:$D$368=B645)*(DATA!$E$133:$E$368=D645),0)),"n/a")</f>
        <v>0.14208027424565201</v>
      </c>
      <c r="K645" s="76">
        <f t="array" ref="K645">IFERROR(INDEX(DATA!$AJ$133:$AJ$368,MATCH(1,(DATA!$D$133:$D$368=B645)*(DATA!$E$133:$E$368=D645),0)),"n/a")</f>
        <v>1922118.54</v>
      </c>
      <c r="L645" s="77">
        <f t="array" ref="L645">IFERROR(INDEX(DATA!$AK$133:$AK$368,MATCH(1,(DATA!$D$133:$D$368=B645)*(DATA!$E$133:$E$368=D645),0)),"n/a")</f>
        <v>0.16246601629514801</v>
      </c>
      <c r="R645" s="66"/>
      <c r="S645" s="66"/>
      <c r="T645" s="66"/>
      <c r="U645" s="66"/>
      <c r="V645" s="66"/>
      <c r="W645" s="66"/>
      <c r="X645" s="66"/>
      <c r="Y645" s="66"/>
    </row>
    <row r="646" spans="1:25" x14ac:dyDescent="0.2">
      <c r="A646" s="75" t="s">
        <v>19</v>
      </c>
      <c r="B646" s="66" t="s">
        <v>11</v>
      </c>
      <c r="C646" s="66" t="s">
        <v>0</v>
      </c>
      <c r="D646" s="66" t="s">
        <v>298</v>
      </c>
      <c r="E646" s="76">
        <f t="array" ref="E646">IFERROR(INDEX(DATA!$F$133:$F$368,MATCH(1,(DATA!$D$133:$D$368=B646)*(DATA!$E$133:$E$368=D646),0)),"n/a")</f>
        <v>283325.21999999997</v>
      </c>
      <c r="F646" s="77">
        <f t="array" ref="F646">IFERROR(INDEX(DATA!$G$133:$G$368,MATCH(1,(DATA!$D$133:$D$368=B646)*(DATA!$E$133:$E$368=D646),0)),"n/a")</f>
        <v>0.11012963263504701</v>
      </c>
      <c r="G646" s="76">
        <f t="array" ref="G646">IFERROR(INDEX(DATA!$P$133:$P$368,MATCH(1,(DATA!$D$133:$D$368=B646)*(DATA!$E$133:$E$368=D646),0)),"n/a")</f>
        <v>830224.13</v>
      </c>
      <c r="H646" s="77">
        <f t="array" ref="H646">IFERROR(INDEX(DATA!$Q$133:$Q$368,MATCH(1,(DATA!$D$133:$D$368=B646)*(DATA!$E$133:$E$368=D646),0)),"n/a")</f>
        <v>0.135876967987835</v>
      </c>
      <c r="I646" s="76">
        <f t="array" ref="I646">IFERROR(INDEX(DATA!$Z$133:$Z$368,MATCH(1,(DATA!$D$133:$D$368=B646)*(DATA!$E$133:$E$368=D646),0)),"n/a")</f>
        <v>1560233.91</v>
      </c>
      <c r="J646" s="77">
        <f t="array" ref="J646">IFERROR(INDEX(DATA!$AA$133:$AA$368,MATCH(1,(DATA!$D$133:$D$368=B646)*(DATA!$E$133:$E$368=D646),0)),"n/a")</f>
        <v>0.13355644143433801</v>
      </c>
      <c r="K646" s="76">
        <f t="array" ref="K646">IFERROR(INDEX(DATA!$AJ$133:$AJ$368,MATCH(1,(DATA!$D$133:$D$368=B646)*(DATA!$E$133:$E$368=D646),0)),"n/a")</f>
        <v>3041515.1</v>
      </c>
      <c r="L646" s="77">
        <f t="array" ref="L646">IFERROR(INDEX(DATA!$AK$133:$AK$368,MATCH(1,(DATA!$D$133:$D$368=B646)*(DATA!$E$133:$E$368=D646),0)),"n/a")</f>
        <v>0.16561715718926001</v>
      </c>
      <c r="R646" s="66"/>
      <c r="S646" s="66"/>
      <c r="T646" s="66"/>
      <c r="U646" s="66"/>
      <c r="V646" s="66"/>
      <c r="W646" s="66"/>
      <c r="X646" s="66"/>
      <c r="Y646" s="66"/>
    </row>
    <row r="647" spans="1:25" x14ac:dyDescent="0.2">
      <c r="A647" s="75" t="s">
        <v>19</v>
      </c>
      <c r="B647" s="66" t="s">
        <v>11</v>
      </c>
      <c r="C647" s="66" t="s">
        <v>0</v>
      </c>
      <c r="D647" s="66" t="s">
        <v>299</v>
      </c>
      <c r="E647" s="76">
        <f t="array" ref="E647">IFERROR(INDEX(DATA!$F$133:$F$368,MATCH(1,(DATA!$D$133:$D$368=B647)*(DATA!$E$133:$E$368=D647),0)),"n/a")</f>
        <v>1354388.34</v>
      </c>
      <c r="F647" s="77">
        <f t="array" ref="F647">IFERROR(INDEX(DATA!$G$133:$G$368,MATCH(1,(DATA!$D$133:$D$368=B647)*(DATA!$E$133:$E$368=D647),0)),"n/a")</f>
        <v>-8.73855281330768E-3</v>
      </c>
      <c r="G647" s="76">
        <f t="array" ref="G647">IFERROR(INDEX(DATA!$P$133:$P$368,MATCH(1,(DATA!$D$133:$D$368=B647)*(DATA!$E$133:$E$368=D647),0)),"n/a")</f>
        <v>4441349.78</v>
      </c>
      <c r="H647" s="77">
        <f t="array" ref="H647">IFERROR(INDEX(DATA!$Q$133:$Q$368,MATCH(1,(DATA!$D$133:$D$368=B647)*(DATA!$E$133:$E$368=D647),0)),"n/a")</f>
        <v>1.05222714321131E-2</v>
      </c>
      <c r="I647" s="76">
        <f t="array" ref="I647">IFERROR(INDEX(DATA!$Z$133:$Z$368,MATCH(1,(DATA!$D$133:$D$368=B647)*(DATA!$E$133:$E$368=D647),0)),"n/a")</f>
        <v>8517560.8499999996</v>
      </c>
      <c r="J647" s="77">
        <f t="array" ref="J647">IFERROR(INDEX(DATA!$AA$133:$AA$368,MATCH(1,(DATA!$D$133:$D$368=B647)*(DATA!$E$133:$E$368=D647),0)),"n/a")</f>
        <v>-3.9846355366897297E-2</v>
      </c>
      <c r="K647" s="76">
        <f t="array" ref="K647">IFERROR(INDEX(DATA!$AJ$133:$AJ$368,MATCH(1,(DATA!$D$133:$D$368=B647)*(DATA!$E$133:$E$368=D647),0)),"n/a")</f>
        <v>17008436.829999998</v>
      </c>
      <c r="L647" s="77">
        <f t="array" ref="L647">IFERROR(INDEX(DATA!$AK$133:$AK$368,MATCH(1,(DATA!$D$133:$D$368=B647)*(DATA!$E$133:$E$368=D647),0)),"n/a")</f>
        <v>-2.46817985096601E-2</v>
      </c>
      <c r="R647" s="66"/>
      <c r="S647" s="66"/>
      <c r="T647" s="66"/>
      <c r="U647" s="66"/>
      <c r="V647" s="66"/>
      <c r="W647" s="66"/>
      <c r="X647" s="66"/>
      <c r="Y647" s="66"/>
    </row>
    <row r="648" spans="1:25" x14ac:dyDescent="0.2">
      <c r="A648" s="75" t="s">
        <v>19</v>
      </c>
      <c r="B648" s="66" t="s">
        <v>11</v>
      </c>
      <c r="C648" s="66" t="s">
        <v>0</v>
      </c>
      <c r="D648" s="66" t="s">
        <v>300</v>
      </c>
      <c r="E648" s="76">
        <f t="array" ref="E648">IFERROR(INDEX(DATA!$F$133:$F$368,MATCH(1,(DATA!$D$133:$D$368=B648)*(DATA!$E$133:$E$368=D648),0)),"n/a")</f>
        <v>521080.11</v>
      </c>
      <c r="F648" s="77">
        <f t="array" ref="F648">IFERROR(INDEX(DATA!$G$133:$G$368,MATCH(1,(DATA!$D$133:$D$368=B648)*(DATA!$E$133:$E$368=D648),0)),"n/a")</f>
        <v>3.79664618262954E-2</v>
      </c>
      <c r="G648" s="76">
        <f t="array" ref="G648">IFERROR(INDEX(DATA!$P$133:$P$368,MATCH(1,(DATA!$D$133:$D$368=B648)*(DATA!$E$133:$E$368=D648),0)),"n/a")</f>
        <v>1707134.72</v>
      </c>
      <c r="H648" s="77">
        <f t="array" ref="H648">IFERROR(INDEX(DATA!$Q$133:$Q$368,MATCH(1,(DATA!$D$133:$D$368=B648)*(DATA!$E$133:$E$368=D648),0)),"n/a")</f>
        <v>9.4309783702926003E-2</v>
      </c>
      <c r="I648" s="76">
        <f t="array" ref="I648">IFERROR(INDEX(DATA!$Z$133:$Z$368,MATCH(1,(DATA!$D$133:$D$368=B648)*(DATA!$E$133:$E$368=D648),0)),"n/a")</f>
        <v>3142296.17</v>
      </c>
      <c r="J648" s="77">
        <f t="array" ref="J648">IFERROR(INDEX(DATA!$AA$133:$AA$368,MATCH(1,(DATA!$D$133:$D$368=B648)*(DATA!$E$133:$E$368=D648),0)),"n/a")</f>
        <v>8.4115545405436795E-2</v>
      </c>
      <c r="K648" s="76">
        <f t="array" ref="K648">IFERROR(INDEX(DATA!$AJ$133:$AJ$368,MATCH(1,(DATA!$D$133:$D$368=B648)*(DATA!$E$133:$E$368=D648),0)),"n/a")</f>
        <v>6220983.0999999996</v>
      </c>
      <c r="L648" s="77">
        <f t="array" ref="L648">IFERROR(INDEX(DATA!$AK$133:$AK$368,MATCH(1,(DATA!$D$133:$D$368=B648)*(DATA!$E$133:$E$368=D648),0)),"n/a")</f>
        <v>7.9844795070764696E-2</v>
      </c>
      <c r="R648" s="66"/>
      <c r="S648" s="66"/>
      <c r="T648" s="66"/>
      <c r="U648" s="66"/>
      <c r="V648" s="66"/>
      <c r="W648" s="66"/>
      <c r="X648" s="66"/>
      <c r="Y648" s="66"/>
    </row>
    <row r="649" spans="1:25" x14ac:dyDescent="0.2">
      <c r="A649" s="75" t="s">
        <v>19</v>
      </c>
      <c r="B649" s="66" t="s">
        <v>11</v>
      </c>
      <c r="C649" s="66" t="s">
        <v>0</v>
      </c>
      <c r="D649" s="66" t="s">
        <v>301</v>
      </c>
      <c r="E649" s="76">
        <f t="array" ref="E649">IFERROR(INDEX(DATA!$F$133:$F$368,MATCH(1,(DATA!$D$133:$D$368=B649)*(DATA!$E$133:$E$368=D649),0)),"n/a")</f>
        <v>91237.119999999995</v>
      </c>
      <c r="F649" s="77">
        <f t="array" ref="F649">IFERROR(INDEX(DATA!$G$133:$G$368,MATCH(1,(DATA!$D$133:$D$368=B649)*(DATA!$E$133:$E$368=D649),0)),"n/a")</f>
        <v>9.8923854121323401E-2</v>
      </c>
      <c r="G649" s="76">
        <f t="array" ref="G649">IFERROR(INDEX(DATA!$P$133:$P$368,MATCH(1,(DATA!$D$133:$D$368=B649)*(DATA!$E$133:$E$368=D649),0)),"n/a")</f>
        <v>293026.39</v>
      </c>
      <c r="H649" s="77">
        <f t="array" ref="H649">IFERROR(INDEX(DATA!$Q$133:$Q$368,MATCH(1,(DATA!$D$133:$D$368=B649)*(DATA!$E$133:$E$368=D649),0)),"n/a")</f>
        <v>0.230745926566366</v>
      </c>
      <c r="I649" s="76">
        <f t="array" ref="I649">IFERROR(INDEX(DATA!$Z$133:$Z$368,MATCH(1,(DATA!$D$133:$D$368=B649)*(DATA!$E$133:$E$368=D649),0)),"n/a")</f>
        <v>535750.85</v>
      </c>
      <c r="J649" s="77">
        <f t="array" ref="J649">IFERROR(INDEX(DATA!$AA$133:$AA$368,MATCH(1,(DATA!$D$133:$D$368=B649)*(DATA!$E$133:$E$368=D649),0)),"n/a")</f>
        <v>0.27180075496536799</v>
      </c>
      <c r="K649" s="76">
        <f t="array" ref="K649">IFERROR(INDEX(DATA!$AJ$133:$AJ$368,MATCH(1,(DATA!$D$133:$D$368=B649)*(DATA!$E$133:$E$368=D649),0)),"n/a")</f>
        <v>1022774.35</v>
      </c>
      <c r="L649" s="77">
        <f t="array" ref="L649">IFERROR(INDEX(DATA!$AK$133:$AK$368,MATCH(1,(DATA!$D$133:$D$368=B649)*(DATA!$E$133:$E$368=D649),0)),"n/a")</f>
        <v>0.291193570108841</v>
      </c>
      <c r="R649" s="66"/>
      <c r="S649" s="66"/>
      <c r="T649" s="66"/>
      <c r="U649" s="66"/>
      <c r="V649" s="66"/>
      <c r="W649" s="66"/>
      <c r="X649" s="66"/>
      <c r="Y649" s="66"/>
    </row>
    <row r="650" spans="1:25" x14ac:dyDescent="0.2">
      <c r="A650" s="75" t="s">
        <v>19</v>
      </c>
      <c r="B650" s="66" t="s">
        <v>11</v>
      </c>
      <c r="C650" s="66" t="s">
        <v>0</v>
      </c>
      <c r="D650" s="66" t="s">
        <v>302</v>
      </c>
      <c r="E650" s="76">
        <f t="array" ref="E650">IFERROR(INDEX(DATA!$F$133:$F$368,MATCH(1,(DATA!$D$133:$D$368=B650)*(DATA!$E$133:$E$368=D650),0)),"n/a")</f>
        <v>429503.11</v>
      </c>
      <c r="F650" s="77">
        <f t="array" ref="F650">IFERROR(INDEX(DATA!$G$133:$G$368,MATCH(1,(DATA!$D$133:$D$368=B650)*(DATA!$E$133:$E$368=D650),0)),"n/a")</f>
        <v>-4.3615855848056398E-2</v>
      </c>
      <c r="G650" s="76">
        <f t="array" ref="G650">IFERROR(INDEX(DATA!$P$133:$P$368,MATCH(1,(DATA!$D$133:$D$368=B650)*(DATA!$E$133:$E$368=D650),0)),"n/a")</f>
        <v>1299079.25</v>
      </c>
      <c r="H650" s="77">
        <f t="array" ref="H650">IFERROR(INDEX(DATA!$Q$133:$Q$368,MATCH(1,(DATA!$D$133:$D$368=B650)*(DATA!$E$133:$E$368=D650),0)),"n/a")</f>
        <v>8.2313771428131795E-3</v>
      </c>
      <c r="I650" s="76">
        <f t="array" ref="I650">IFERROR(INDEX(DATA!$Z$133:$Z$368,MATCH(1,(DATA!$D$133:$D$368=B650)*(DATA!$E$133:$E$368=D650),0)),"n/a")</f>
        <v>2546133.33</v>
      </c>
      <c r="J650" s="77">
        <f t="array" ref="J650">IFERROR(INDEX(DATA!$AA$133:$AA$368,MATCH(1,(DATA!$D$133:$D$368=B650)*(DATA!$E$133:$E$368=D650),0)),"n/a")</f>
        <v>4.19302417417163E-2</v>
      </c>
      <c r="K650" s="76">
        <f t="array" ref="K650">IFERROR(INDEX(DATA!$AJ$133:$AJ$368,MATCH(1,(DATA!$D$133:$D$368=B650)*(DATA!$E$133:$E$368=D650),0)),"n/a")</f>
        <v>4986784.62</v>
      </c>
      <c r="L650" s="77">
        <f t="array" ref="L650">IFERROR(INDEX(DATA!$AK$133:$AK$368,MATCH(1,(DATA!$D$133:$D$368=B650)*(DATA!$E$133:$E$368=D650),0)),"n/a")</f>
        <v>8.5691916925815195E-2</v>
      </c>
      <c r="R650" s="66"/>
      <c r="S650" s="66"/>
      <c r="T650" s="66"/>
      <c r="U650" s="66"/>
      <c r="V650" s="66"/>
      <c r="W650" s="66"/>
      <c r="X650" s="66"/>
      <c r="Y650" s="66"/>
    </row>
    <row r="651" spans="1:25" x14ac:dyDescent="0.2">
      <c r="A651" s="75" t="s">
        <v>19</v>
      </c>
      <c r="B651" s="66" t="s">
        <v>11</v>
      </c>
      <c r="C651" s="66" t="s">
        <v>0</v>
      </c>
      <c r="D651" s="66" t="s">
        <v>303</v>
      </c>
      <c r="E651" s="76">
        <f t="array" ref="E651">IFERROR(INDEX(DATA!$F$133:$F$368,MATCH(1,(DATA!$D$133:$D$368=B651)*(DATA!$E$133:$E$368=D651),0)),"n/a")</f>
        <v>172529.54</v>
      </c>
      <c r="F651" s="77">
        <f t="array" ref="F651">IFERROR(INDEX(DATA!$G$133:$G$368,MATCH(1,(DATA!$D$133:$D$368=B651)*(DATA!$E$133:$E$368=D651),0)),"n/a")</f>
        <v>0.11020698179392099</v>
      </c>
      <c r="G651" s="76">
        <f t="array" ref="G651">IFERROR(INDEX(DATA!$P$133:$P$368,MATCH(1,(DATA!$D$133:$D$368=B651)*(DATA!$E$133:$E$368=D651),0)),"n/a")</f>
        <v>542049.93999999994</v>
      </c>
      <c r="H651" s="77">
        <f t="array" ref="H651">IFERROR(INDEX(DATA!$Q$133:$Q$368,MATCH(1,(DATA!$D$133:$D$368=B651)*(DATA!$E$133:$E$368=D651),0)),"n/a")</f>
        <v>0.130556669438291</v>
      </c>
      <c r="I651" s="76">
        <f t="array" ref="I651">IFERROR(INDEX(DATA!$Z$133:$Z$368,MATCH(1,(DATA!$D$133:$D$368=B651)*(DATA!$E$133:$E$368=D651),0)),"n/a")</f>
        <v>1003690.1</v>
      </c>
      <c r="J651" s="77">
        <f t="array" ref="J651">IFERROR(INDEX(DATA!$AA$133:$AA$368,MATCH(1,(DATA!$D$133:$D$368=B651)*(DATA!$E$133:$E$368=D651),0)),"n/a")</f>
        <v>0.132276644186367</v>
      </c>
      <c r="K651" s="76">
        <f t="array" ref="K651">IFERROR(INDEX(DATA!$AJ$133:$AJ$368,MATCH(1,(DATA!$D$133:$D$368=B651)*(DATA!$E$133:$E$368=D651),0)),"n/a")</f>
        <v>1997014.64</v>
      </c>
      <c r="L651" s="77">
        <f t="array" ref="L651">IFERROR(INDEX(DATA!$AK$133:$AK$368,MATCH(1,(DATA!$D$133:$D$368=B651)*(DATA!$E$133:$E$368=D651),0)),"n/a")</f>
        <v>0.18023050270547999</v>
      </c>
      <c r="R651" s="66"/>
      <c r="S651" s="66"/>
      <c r="T651" s="66"/>
      <c r="U651" s="66"/>
      <c r="V651" s="66"/>
      <c r="W651" s="66"/>
      <c r="X651" s="66"/>
      <c r="Y651" s="66"/>
    </row>
    <row r="652" spans="1:25" x14ac:dyDescent="0.2">
      <c r="A652" s="75" t="s">
        <v>19</v>
      </c>
      <c r="B652" s="66" t="s">
        <v>11</v>
      </c>
      <c r="C652" s="66" t="s">
        <v>0</v>
      </c>
      <c r="D652" s="66" t="s">
        <v>304</v>
      </c>
      <c r="E652" s="76">
        <f t="array" ref="E652">IFERROR(INDEX(DATA!$F$133:$F$368,MATCH(1,(DATA!$D$133:$D$368=B652)*(DATA!$E$133:$E$368=D652),0)),"n/a")</f>
        <v>566625.18999999994</v>
      </c>
      <c r="F652" s="77">
        <f t="array" ref="F652">IFERROR(INDEX(DATA!$G$133:$G$368,MATCH(1,(DATA!$D$133:$D$368=B652)*(DATA!$E$133:$E$368=D652),0)),"n/a")</f>
        <v>2.2936738869201601E-2</v>
      </c>
      <c r="G652" s="76">
        <f t="array" ref="G652">IFERROR(INDEX(DATA!$P$133:$P$368,MATCH(1,(DATA!$D$133:$D$368=B652)*(DATA!$E$133:$E$368=D652),0)),"n/a")</f>
        <v>1859499.13</v>
      </c>
      <c r="H652" s="77">
        <f t="array" ref="H652">IFERROR(INDEX(DATA!$Q$133:$Q$368,MATCH(1,(DATA!$D$133:$D$368=B652)*(DATA!$E$133:$E$368=D652),0)),"n/a")</f>
        <v>2.20704888844932E-2</v>
      </c>
      <c r="I652" s="76">
        <f t="array" ref="I652">IFERROR(INDEX(DATA!$Z$133:$Z$368,MATCH(1,(DATA!$D$133:$D$368=B652)*(DATA!$E$133:$E$368=D652),0)),"n/a")</f>
        <v>3573008.84</v>
      </c>
      <c r="J652" s="77">
        <f t="array" ref="J652">IFERROR(INDEX(DATA!$AA$133:$AA$368,MATCH(1,(DATA!$D$133:$D$368=B652)*(DATA!$E$133:$E$368=D652),0)),"n/a")</f>
        <v>-2.1900084715616601E-2</v>
      </c>
      <c r="K652" s="76">
        <f t="array" ref="K652">IFERROR(INDEX(DATA!$AJ$133:$AJ$368,MATCH(1,(DATA!$D$133:$D$368=B652)*(DATA!$E$133:$E$368=D652),0)),"n/a")</f>
        <v>6971625.21</v>
      </c>
      <c r="L652" s="77">
        <f t="array" ref="L652">IFERROR(INDEX(DATA!$AK$133:$AK$368,MATCH(1,(DATA!$D$133:$D$368=B652)*(DATA!$E$133:$E$368=D652),0)),"n/a")</f>
        <v>-4.1395666981155297E-3</v>
      </c>
      <c r="R652" s="66"/>
      <c r="S652" s="66"/>
      <c r="T652" s="66"/>
      <c r="U652" s="66"/>
      <c r="V652" s="66"/>
      <c r="W652" s="66"/>
      <c r="X652" s="66"/>
      <c r="Y652" s="66"/>
    </row>
    <row r="653" spans="1:25" x14ac:dyDescent="0.2">
      <c r="A653" s="75" t="s">
        <v>19</v>
      </c>
      <c r="B653" s="66" t="s">
        <v>11</v>
      </c>
      <c r="C653" s="66" t="s">
        <v>0</v>
      </c>
      <c r="D653" s="66" t="s">
        <v>305</v>
      </c>
      <c r="E653" s="76">
        <f t="array" ref="E653">IFERROR(INDEX(DATA!$F$133:$F$368,MATCH(1,(DATA!$D$133:$D$368=B653)*(DATA!$E$133:$E$368=D653),0)),"n/a")</f>
        <v>376175.87</v>
      </c>
      <c r="F653" s="77">
        <f t="array" ref="F653">IFERROR(INDEX(DATA!$G$133:$G$368,MATCH(1,(DATA!$D$133:$D$368=B653)*(DATA!$E$133:$E$368=D653),0)),"n/a")</f>
        <v>0.10030808555142801</v>
      </c>
      <c r="G653" s="76">
        <f t="array" ref="G653">IFERROR(INDEX(DATA!$P$133:$P$368,MATCH(1,(DATA!$D$133:$D$368=B653)*(DATA!$E$133:$E$368=D653),0)),"n/a")</f>
        <v>1267107.42</v>
      </c>
      <c r="H653" s="77">
        <f t="array" ref="H653">IFERROR(INDEX(DATA!$Q$133:$Q$368,MATCH(1,(DATA!$D$133:$D$368=B653)*(DATA!$E$133:$E$368=D653),0)),"n/a")</f>
        <v>0.195610520627822</v>
      </c>
      <c r="I653" s="76">
        <f t="array" ref="I653">IFERROR(INDEX(DATA!$Z$133:$Z$368,MATCH(1,(DATA!$D$133:$D$368=B653)*(DATA!$E$133:$E$368=D653),0)),"n/a")</f>
        <v>2375285.92</v>
      </c>
      <c r="J653" s="77">
        <f t="array" ref="J653">IFERROR(INDEX(DATA!$AA$133:$AA$368,MATCH(1,(DATA!$D$133:$D$368=B653)*(DATA!$E$133:$E$368=D653),0)),"n/a")</f>
        <v>0.13685909475795599</v>
      </c>
      <c r="K653" s="76">
        <f t="array" ref="K653">IFERROR(INDEX(DATA!$AJ$133:$AJ$368,MATCH(1,(DATA!$D$133:$D$368=B653)*(DATA!$E$133:$E$368=D653),0)),"n/a")</f>
        <v>4275585.91</v>
      </c>
      <c r="L653" s="77">
        <f t="array" ref="L653">IFERROR(INDEX(DATA!$AK$133:$AK$368,MATCH(1,(DATA!$D$133:$D$368=B653)*(DATA!$E$133:$E$368=D653),0)),"n/a")</f>
        <v>0.13755337796452699</v>
      </c>
      <c r="R653" s="66"/>
      <c r="S653" s="66"/>
      <c r="T653" s="66"/>
      <c r="U653" s="66"/>
      <c r="V653" s="66"/>
      <c r="W653" s="66"/>
      <c r="X653" s="66"/>
      <c r="Y653" s="66"/>
    </row>
    <row r="654" spans="1:25" x14ac:dyDescent="0.2">
      <c r="A654" s="75" t="s">
        <v>19</v>
      </c>
      <c r="B654" s="66" t="s">
        <v>11</v>
      </c>
      <c r="C654" s="66" t="s">
        <v>0</v>
      </c>
      <c r="D654" s="66" t="s">
        <v>306</v>
      </c>
      <c r="E654" s="76">
        <f t="array" ref="E654">IFERROR(INDEX(DATA!$F$133:$F$368,MATCH(1,(DATA!$D$133:$D$368=B654)*(DATA!$E$133:$E$368=D654),0)),"n/a")</f>
        <v>322244.06</v>
      </c>
      <c r="F654" s="77">
        <f t="array" ref="F654">IFERROR(INDEX(DATA!$G$133:$G$368,MATCH(1,(DATA!$D$133:$D$368=B654)*(DATA!$E$133:$E$368=D654),0)),"n/a")</f>
        <v>8.7760148668582297E-2</v>
      </c>
      <c r="G654" s="76">
        <f t="array" ref="G654">IFERROR(INDEX(DATA!$P$133:$P$368,MATCH(1,(DATA!$D$133:$D$368=B654)*(DATA!$E$133:$E$368=D654),0)),"n/a")</f>
        <v>1048543.98</v>
      </c>
      <c r="H654" s="77">
        <f t="array" ref="H654">IFERROR(INDEX(DATA!$Q$133:$Q$368,MATCH(1,(DATA!$D$133:$D$368=B654)*(DATA!$E$133:$E$368=D654),0)),"n/a")</f>
        <v>9.8117069513330393E-2</v>
      </c>
      <c r="I654" s="76">
        <f t="array" ref="I654">IFERROR(INDEX(DATA!$Z$133:$Z$368,MATCH(1,(DATA!$D$133:$D$368=B654)*(DATA!$E$133:$E$368=D654),0)),"n/a")</f>
        <v>1991187.34</v>
      </c>
      <c r="J654" s="77">
        <f t="array" ref="J654">IFERROR(INDEX(DATA!$AA$133:$AA$368,MATCH(1,(DATA!$D$133:$D$368=B654)*(DATA!$E$133:$E$368=D654),0)),"n/a")</f>
        <v>0.10787539556291</v>
      </c>
      <c r="K654" s="76">
        <f t="array" ref="K654">IFERROR(INDEX(DATA!$AJ$133:$AJ$368,MATCH(1,(DATA!$D$133:$D$368=B654)*(DATA!$E$133:$E$368=D654),0)),"n/a")</f>
        <v>4023997.61</v>
      </c>
      <c r="L654" s="77">
        <f t="array" ref="L654">IFERROR(INDEX(DATA!$AK$133:$AK$368,MATCH(1,(DATA!$D$133:$D$368=B654)*(DATA!$E$133:$E$368=D654),0)),"n/a")</f>
        <v>0.123812006214159</v>
      </c>
      <c r="R654" s="66"/>
      <c r="S654" s="66"/>
      <c r="T654" s="66"/>
      <c r="U654" s="66"/>
      <c r="V654" s="66"/>
      <c r="W654" s="66"/>
      <c r="X654" s="66"/>
      <c r="Y654" s="66"/>
    </row>
    <row r="655" spans="1:25" x14ac:dyDescent="0.2">
      <c r="A655" s="75" t="s">
        <v>19</v>
      </c>
      <c r="B655" s="66" t="s">
        <v>11</v>
      </c>
      <c r="C655" s="66" t="s">
        <v>0</v>
      </c>
      <c r="D655" s="66" t="s">
        <v>307</v>
      </c>
      <c r="E655" s="76">
        <f t="array" ref="E655">IFERROR(INDEX(DATA!$F$133:$F$368,MATCH(1,(DATA!$D$133:$D$368=B655)*(DATA!$E$133:$E$368=D655),0)),"n/a")</f>
        <v>405959.67</v>
      </c>
      <c r="F655" s="77">
        <f t="array" ref="F655">IFERROR(INDEX(DATA!$G$133:$G$368,MATCH(1,(DATA!$D$133:$D$368=B655)*(DATA!$E$133:$E$368=D655),0)),"n/a")</f>
        <v>9.8467507241947194E-2</v>
      </c>
      <c r="G655" s="76">
        <f t="array" ref="G655">IFERROR(INDEX(DATA!$P$133:$P$368,MATCH(1,(DATA!$D$133:$D$368=B655)*(DATA!$E$133:$E$368=D655),0)),"n/a")</f>
        <v>1320511.6000000001</v>
      </c>
      <c r="H655" s="77">
        <f t="array" ref="H655">IFERROR(INDEX(DATA!$Q$133:$Q$368,MATCH(1,(DATA!$D$133:$D$368=B655)*(DATA!$E$133:$E$368=D655),0)),"n/a")</f>
        <v>0.123933438667512</v>
      </c>
      <c r="I655" s="76">
        <f t="array" ref="I655">IFERROR(INDEX(DATA!$Z$133:$Z$368,MATCH(1,(DATA!$D$133:$D$368=B655)*(DATA!$E$133:$E$368=D655),0)),"n/a")</f>
        <v>2479890.16</v>
      </c>
      <c r="J655" s="77">
        <f t="array" ref="J655">IFERROR(INDEX(DATA!$AA$133:$AA$368,MATCH(1,(DATA!$D$133:$D$368=B655)*(DATA!$E$133:$E$368=D655),0)),"n/a")</f>
        <v>0.108916910532619</v>
      </c>
      <c r="K655" s="76">
        <f t="array" ref="K655">IFERROR(INDEX(DATA!$AJ$133:$AJ$368,MATCH(1,(DATA!$D$133:$D$368=B655)*(DATA!$E$133:$E$368=D655),0)),"n/a")</f>
        <v>4837677.71</v>
      </c>
      <c r="L655" s="77">
        <f t="array" ref="L655">IFERROR(INDEX(DATA!$AK$133:$AK$368,MATCH(1,(DATA!$D$133:$D$368=B655)*(DATA!$E$133:$E$368=D655),0)),"n/a")</f>
        <v>9.7330243122929497E-2</v>
      </c>
      <c r="R655" s="66"/>
      <c r="S655" s="66"/>
      <c r="T655" s="66"/>
      <c r="U655" s="66"/>
      <c r="V655" s="66"/>
      <c r="W655" s="66"/>
      <c r="X655" s="66"/>
      <c r="Y655" s="66"/>
    </row>
    <row r="656" spans="1:25" x14ac:dyDescent="0.2">
      <c r="A656" s="75" t="s">
        <v>19</v>
      </c>
      <c r="B656" s="66" t="s">
        <v>11</v>
      </c>
      <c r="C656" s="66" t="s">
        <v>0</v>
      </c>
      <c r="D656" s="66" t="s">
        <v>308</v>
      </c>
      <c r="E656" s="76">
        <f t="array" ref="E656">IFERROR(INDEX(DATA!$F$133:$F$368,MATCH(1,(DATA!$D$133:$D$368=B656)*(DATA!$E$133:$E$368=D656),0)),"n/a")</f>
        <v>282933.76000000001</v>
      </c>
      <c r="F656" s="77">
        <f t="array" ref="F656">IFERROR(INDEX(DATA!$G$133:$G$368,MATCH(1,(DATA!$D$133:$D$368=B656)*(DATA!$E$133:$E$368=D656),0)),"n/a")</f>
        <v>8.1376958725147205E-2</v>
      </c>
      <c r="G656" s="76">
        <f t="array" ref="G656">IFERROR(INDEX(DATA!$P$133:$P$368,MATCH(1,(DATA!$D$133:$D$368=B656)*(DATA!$E$133:$E$368=D656),0)),"n/a")</f>
        <v>882867.39</v>
      </c>
      <c r="H656" s="77">
        <f t="array" ref="H656">IFERROR(INDEX(DATA!$Q$133:$Q$368,MATCH(1,(DATA!$D$133:$D$368=B656)*(DATA!$E$133:$E$368=D656),0)),"n/a")</f>
        <v>7.0203467630949604E-2</v>
      </c>
      <c r="I656" s="76">
        <f t="array" ref="I656">IFERROR(INDEX(DATA!$Z$133:$Z$368,MATCH(1,(DATA!$D$133:$D$368=B656)*(DATA!$E$133:$E$368=D656),0)),"n/a")</f>
        <v>1673783.72</v>
      </c>
      <c r="J656" s="77">
        <f t="array" ref="J656">IFERROR(INDEX(DATA!$AA$133:$AA$368,MATCH(1,(DATA!$D$133:$D$368=B656)*(DATA!$E$133:$E$368=D656),0)),"n/a")</f>
        <v>5.6910191570655702E-2</v>
      </c>
      <c r="K656" s="76">
        <f t="array" ref="K656">IFERROR(INDEX(DATA!$AJ$133:$AJ$368,MATCH(1,(DATA!$D$133:$D$368=B656)*(DATA!$E$133:$E$368=D656),0)),"n/a")</f>
        <v>3239443.65</v>
      </c>
      <c r="L656" s="77">
        <f t="array" ref="L656">IFERROR(INDEX(DATA!$AK$133:$AK$368,MATCH(1,(DATA!$D$133:$D$368=B656)*(DATA!$E$133:$E$368=D656),0)),"n/a")</f>
        <v>6.9381563656025796E-2</v>
      </c>
      <c r="R656" s="66"/>
      <c r="S656" s="66"/>
      <c r="T656" s="66"/>
      <c r="U656" s="66"/>
      <c r="V656" s="66"/>
      <c r="W656" s="66"/>
      <c r="X656" s="66"/>
      <c r="Y656" s="66"/>
    </row>
    <row r="657" spans="1:25" x14ac:dyDescent="0.2">
      <c r="A657" s="75" t="s">
        <v>19</v>
      </c>
      <c r="B657" s="66" t="s">
        <v>11</v>
      </c>
      <c r="C657" s="66" t="s">
        <v>0</v>
      </c>
      <c r="D657" s="66" t="s">
        <v>309</v>
      </c>
      <c r="E657" s="76">
        <f t="array" ref="E657">IFERROR(INDEX(DATA!$F$133:$F$368,MATCH(1,(DATA!$D$133:$D$368=B657)*(DATA!$E$133:$E$368=D657),0)),"n/a")</f>
        <v>266144.08</v>
      </c>
      <c r="F657" s="77">
        <f t="array" ref="F657">IFERROR(INDEX(DATA!$G$133:$G$368,MATCH(1,(DATA!$D$133:$D$368=B657)*(DATA!$E$133:$E$368=D657),0)),"n/a")</f>
        <v>0.110023802542747</v>
      </c>
      <c r="G657" s="76">
        <f t="array" ref="G657">IFERROR(INDEX(DATA!$P$133:$P$368,MATCH(1,(DATA!$D$133:$D$368=B657)*(DATA!$E$133:$E$368=D657),0)),"n/a")</f>
        <v>856838.64</v>
      </c>
      <c r="H657" s="77">
        <f t="array" ref="H657">IFERROR(INDEX(DATA!$Q$133:$Q$368,MATCH(1,(DATA!$D$133:$D$368=B657)*(DATA!$E$133:$E$368=D657),0)),"n/a")</f>
        <v>0.132509895136533</v>
      </c>
      <c r="I657" s="76">
        <f t="array" ref="I657">IFERROR(INDEX(DATA!$Z$133:$Z$368,MATCH(1,(DATA!$D$133:$D$368=B657)*(DATA!$E$133:$E$368=D657),0)),"n/a")</f>
        <v>1620809.06</v>
      </c>
      <c r="J657" s="77">
        <f t="array" ref="J657">IFERROR(INDEX(DATA!$AA$133:$AA$368,MATCH(1,(DATA!$D$133:$D$368=B657)*(DATA!$E$133:$E$368=D657),0)),"n/a")</f>
        <v>0.113807228492915</v>
      </c>
      <c r="K657" s="76">
        <f t="array" ref="K657">IFERROR(INDEX(DATA!$AJ$133:$AJ$368,MATCH(1,(DATA!$D$133:$D$368=B657)*(DATA!$E$133:$E$368=D657),0)),"n/a")</f>
        <v>3109020.54</v>
      </c>
      <c r="L657" s="77">
        <f t="array" ref="L657">IFERROR(INDEX(DATA!$AK$133:$AK$368,MATCH(1,(DATA!$D$133:$D$368=B657)*(DATA!$E$133:$E$368=D657),0)),"n/a")</f>
        <v>0.13043214004519699</v>
      </c>
      <c r="R657" s="66"/>
      <c r="S657" s="66"/>
      <c r="T657" s="66"/>
      <c r="U657" s="66"/>
      <c r="V657" s="66"/>
      <c r="W657" s="66"/>
      <c r="X657" s="66"/>
      <c r="Y657" s="66"/>
    </row>
    <row r="658" spans="1:25" x14ac:dyDescent="0.2">
      <c r="A658" s="75" t="s">
        <v>19</v>
      </c>
      <c r="B658" s="66" t="s">
        <v>11</v>
      </c>
      <c r="C658" s="66" t="s">
        <v>0</v>
      </c>
      <c r="D658" s="66" t="s">
        <v>310</v>
      </c>
      <c r="E658" s="76">
        <f t="array" ref="E658">IFERROR(INDEX(DATA!$F$133:$F$368,MATCH(1,(DATA!$D$133:$D$368=B658)*(DATA!$E$133:$E$368=D658),0)),"n/a")</f>
        <v>159648.67000000001</v>
      </c>
      <c r="F658" s="77">
        <f t="array" ref="F658">IFERROR(INDEX(DATA!$G$133:$G$368,MATCH(1,(DATA!$D$133:$D$368=B658)*(DATA!$E$133:$E$368=D658),0)),"n/a")</f>
        <v>0.15233646917266699</v>
      </c>
      <c r="G658" s="76">
        <f t="array" ref="G658">IFERROR(INDEX(DATA!$P$133:$P$368,MATCH(1,(DATA!$D$133:$D$368=B658)*(DATA!$E$133:$E$368=D658),0)),"n/a")</f>
        <v>499126.7</v>
      </c>
      <c r="H658" s="77">
        <f t="array" ref="H658">IFERROR(INDEX(DATA!$Q$133:$Q$368,MATCH(1,(DATA!$D$133:$D$368=B658)*(DATA!$E$133:$E$368=D658),0)),"n/a")</f>
        <v>0.17520677564762799</v>
      </c>
      <c r="I658" s="76">
        <f t="array" ref="I658">IFERROR(INDEX(DATA!$Z$133:$Z$368,MATCH(1,(DATA!$D$133:$D$368=B658)*(DATA!$E$133:$E$368=D658),0)),"n/a")</f>
        <v>932593.25</v>
      </c>
      <c r="J658" s="77">
        <f t="array" ref="J658">IFERROR(INDEX(DATA!$AA$133:$AA$368,MATCH(1,(DATA!$D$133:$D$368=B658)*(DATA!$E$133:$E$368=D658),0)),"n/a")</f>
        <v>0.137454837953286</v>
      </c>
      <c r="K658" s="76">
        <f t="array" ref="K658">IFERROR(INDEX(DATA!$AJ$133:$AJ$368,MATCH(1,(DATA!$D$133:$D$368=B658)*(DATA!$E$133:$E$368=D658),0)),"n/a")</f>
        <v>1828925.18</v>
      </c>
      <c r="L658" s="77">
        <f t="array" ref="L658">IFERROR(INDEX(DATA!$AK$133:$AK$368,MATCH(1,(DATA!$D$133:$D$368=B658)*(DATA!$E$133:$E$368=D658),0)),"n/a")</f>
        <v>0.138641946147566</v>
      </c>
      <c r="R658" s="66"/>
      <c r="S658" s="66"/>
      <c r="T658" s="66"/>
      <c r="U658" s="66"/>
      <c r="V658" s="66"/>
      <c r="W658" s="66"/>
      <c r="X658" s="66"/>
      <c r="Y658" s="66"/>
    </row>
    <row r="659" spans="1:25" x14ac:dyDescent="0.2">
      <c r="A659" s="75" t="s">
        <v>19</v>
      </c>
      <c r="B659" s="66" t="s">
        <v>11</v>
      </c>
      <c r="C659" s="66" t="s">
        <v>0</v>
      </c>
      <c r="D659" s="66" t="s">
        <v>311</v>
      </c>
      <c r="E659" s="76">
        <f t="array" ref="E659">IFERROR(INDEX(DATA!$F$133:$F$368,MATCH(1,(DATA!$D$133:$D$368=B659)*(DATA!$E$133:$E$368=D659),0)),"n/a")</f>
        <v>249221.6</v>
      </c>
      <c r="F659" s="77">
        <f t="array" ref="F659">IFERROR(INDEX(DATA!$G$133:$G$368,MATCH(1,(DATA!$D$133:$D$368=B659)*(DATA!$E$133:$E$368=D659),0)),"n/a")</f>
        <v>-0.18311079128890001</v>
      </c>
      <c r="G659" s="76">
        <f t="array" ref="G659">IFERROR(INDEX(DATA!$P$133:$P$368,MATCH(1,(DATA!$D$133:$D$368=B659)*(DATA!$E$133:$E$368=D659),0)),"n/a")</f>
        <v>821364.77</v>
      </c>
      <c r="H659" s="77">
        <f t="array" ref="H659">IFERROR(INDEX(DATA!$Q$133:$Q$368,MATCH(1,(DATA!$D$133:$D$368=B659)*(DATA!$E$133:$E$368=D659),0)),"n/a")</f>
        <v>-0.17931183814815699</v>
      </c>
      <c r="I659" s="76">
        <f t="array" ref="I659">IFERROR(INDEX(DATA!$Z$133:$Z$368,MATCH(1,(DATA!$D$133:$D$368=B659)*(DATA!$E$133:$E$368=D659),0)),"n/a")</f>
        <v>1642503.88</v>
      </c>
      <c r="J659" s="77">
        <f t="array" ref="J659">IFERROR(INDEX(DATA!$AA$133:$AA$368,MATCH(1,(DATA!$D$133:$D$368=B659)*(DATA!$E$133:$E$368=D659),0)),"n/a")</f>
        <v>-0.15039256477883201</v>
      </c>
      <c r="K659" s="76">
        <f t="array" ref="K659">IFERROR(INDEX(DATA!$AJ$133:$AJ$368,MATCH(1,(DATA!$D$133:$D$368=B659)*(DATA!$E$133:$E$368=D659),0)),"n/a")</f>
        <v>3464703.59</v>
      </c>
      <c r="L659" s="77">
        <f t="array" ref="L659">IFERROR(INDEX(DATA!$AK$133:$AK$368,MATCH(1,(DATA!$D$133:$D$368=B659)*(DATA!$E$133:$E$368=D659),0)),"n/a")</f>
        <v>-6.9977417468821995E-2</v>
      </c>
      <c r="R659" s="66"/>
      <c r="S659" s="66"/>
      <c r="T659" s="66"/>
      <c r="U659" s="66"/>
      <c r="V659" s="66"/>
      <c r="W659" s="66"/>
      <c r="X659" s="66"/>
      <c r="Y659" s="66"/>
    </row>
    <row r="660" spans="1:25" x14ac:dyDescent="0.2">
      <c r="A660" s="75" t="s">
        <v>19</v>
      </c>
      <c r="B660" s="66" t="s">
        <v>11</v>
      </c>
      <c r="C660" s="66" t="s">
        <v>0</v>
      </c>
      <c r="D660" s="66" t="s">
        <v>312</v>
      </c>
      <c r="E660" s="76">
        <f t="array" ref="E660">IFERROR(INDEX(DATA!$F$133:$F$368,MATCH(1,(DATA!$D$133:$D$368=B660)*(DATA!$E$133:$E$368=D660),0)),"n/a")</f>
        <v>117486.17</v>
      </c>
      <c r="F660" s="77">
        <f t="array" ref="F660">IFERROR(INDEX(DATA!$G$133:$G$368,MATCH(1,(DATA!$D$133:$D$368=B660)*(DATA!$E$133:$E$368=D660),0)),"n/a")</f>
        <v>0.12371695871284</v>
      </c>
      <c r="G660" s="76">
        <f t="array" ref="G660">IFERROR(INDEX(DATA!$P$133:$P$368,MATCH(1,(DATA!$D$133:$D$368=B660)*(DATA!$E$133:$E$368=D660),0)),"n/a")</f>
        <v>404181.42</v>
      </c>
      <c r="H660" s="77">
        <f t="array" ref="H660">IFERROR(INDEX(DATA!$Q$133:$Q$368,MATCH(1,(DATA!$D$133:$D$368=B660)*(DATA!$E$133:$E$368=D660),0)),"n/a")</f>
        <v>0.28587862523011798</v>
      </c>
      <c r="I660" s="76">
        <f t="array" ref="I660">IFERROR(INDEX(DATA!$Z$133:$Z$368,MATCH(1,(DATA!$D$133:$D$368=B660)*(DATA!$E$133:$E$368=D660),0)),"n/a")</f>
        <v>723862.32</v>
      </c>
      <c r="J660" s="77">
        <f t="array" ref="J660">IFERROR(INDEX(DATA!$AA$133:$AA$368,MATCH(1,(DATA!$D$133:$D$368=B660)*(DATA!$E$133:$E$368=D660),0)),"n/a")</f>
        <v>0.252481639781234</v>
      </c>
      <c r="K660" s="76">
        <f t="array" ref="K660">IFERROR(INDEX(DATA!$AJ$133:$AJ$368,MATCH(1,(DATA!$D$133:$D$368=B660)*(DATA!$E$133:$E$368=D660),0)),"n/a")</f>
        <v>1368177.97</v>
      </c>
      <c r="L660" s="77">
        <f t="array" ref="L660">IFERROR(INDEX(DATA!$AK$133:$AK$368,MATCH(1,(DATA!$D$133:$D$368=B660)*(DATA!$E$133:$E$368=D660),0)),"n/a")</f>
        <v>0.30389414991827801</v>
      </c>
      <c r="R660" s="66"/>
      <c r="S660" s="66"/>
      <c r="T660" s="66"/>
      <c r="U660" s="66"/>
      <c r="V660" s="66"/>
      <c r="W660" s="66"/>
      <c r="X660" s="66"/>
      <c r="Y660" s="66"/>
    </row>
    <row r="661" spans="1:25" x14ac:dyDescent="0.2">
      <c r="A661" s="75" t="s">
        <v>19</v>
      </c>
      <c r="B661" s="66" t="s">
        <v>11</v>
      </c>
      <c r="C661" s="66" t="s">
        <v>0</v>
      </c>
      <c r="D661" s="66" t="s">
        <v>313</v>
      </c>
      <c r="E661" s="76">
        <f t="array" ref="E661">IFERROR(INDEX(DATA!$F$133:$F$368,MATCH(1,(DATA!$D$133:$D$368=B661)*(DATA!$E$133:$E$368=D661),0)),"n/a")</f>
        <v>273376.65000000002</v>
      </c>
      <c r="F661" s="77">
        <f t="array" ref="F661">IFERROR(INDEX(DATA!$G$133:$G$368,MATCH(1,(DATA!$D$133:$D$368=B661)*(DATA!$E$133:$E$368=D661),0)),"n/a")</f>
        <v>3.0963488631921401E-2</v>
      </c>
      <c r="G661" s="76">
        <f t="array" ref="G661">IFERROR(INDEX(DATA!$P$133:$P$368,MATCH(1,(DATA!$D$133:$D$368=B661)*(DATA!$E$133:$E$368=D661),0)),"n/a")</f>
        <v>902925.4</v>
      </c>
      <c r="H661" s="77">
        <f t="array" ref="H661">IFERROR(INDEX(DATA!$Q$133:$Q$368,MATCH(1,(DATA!$D$133:$D$368=B661)*(DATA!$E$133:$E$368=D661),0)),"n/a")</f>
        <v>3.3435783169548497E-2</v>
      </c>
      <c r="I661" s="76">
        <f t="array" ref="I661">IFERROR(INDEX(DATA!$Z$133:$Z$368,MATCH(1,(DATA!$D$133:$D$368=B661)*(DATA!$E$133:$E$368=D661),0)),"n/a")</f>
        <v>1702160.96</v>
      </c>
      <c r="J661" s="77">
        <f t="array" ref="J661">IFERROR(INDEX(DATA!$AA$133:$AA$368,MATCH(1,(DATA!$D$133:$D$368=B661)*(DATA!$E$133:$E$368=D661),0)),"n/a")</f>
        <v>1.51234438576568E-2</v>
      </c>
      <c r="K661" s="76">
        <f t="array" ref="K661">IFERROR(INDEX(DATA!$AJ$133:$AJ$368,MATCH(1,(DATA!$D$133:$D$368=B661)*(DATA!$E$133:$E$368=D661),0)),"n/a")</f>
        <v>3297401.42</v>
      </c>
      <c r="L661" s="77">
        <f t="array" ref="L661">IFERROR(INDEX(DATA!$AK$133:$AK$368,MATCH(1,(DATA!$D$133:$D$368=B661)*(DATA!$E$133:$E$368=D661),0)),"n/a")</f>
        <v>1.48494752417337E-2</v>
      </c>
      <c r="R661" s="66"/>
      <c r="S661" s="66"/>
      <c r="T661" s="66"/>
      <c r="U661" s="66"/>
      <c r="V661" s="66"/>
      <c r="W661" s="66"/>
      <c r="X661" s="66"/>
      <c r="Y661" s="66"/>
    </row>
    <row r="662" spans="1:25" x14ac:dyDescent="0.2">
      <c r="A662" s="75" t="s">
        <v>19</v>
      </c>
      <c r="B662" s="66" t="s">
        <v>11</v>
      </c>
      <c r="C662" s="66" t="s">
        <v>0</v>
      </c>
      <c r="D662" s="66" t="s">
        <v>314</v>
      </c>
      <c r="E662" s="76">
        <f t="array" ref="E662">IFERROR(INDEX(DATA!$F$133:$F$368,MATCH(1,(DATA!$D$133:$D$368=B662)*(DATA!$E$133:$E$368=D662),0)),"n/a")</f>
        <v>603364.53</v>
      </c>
      <c r="F662" s="77">
        <f t="array" ref="F662">IFERROR(INDEX(DATA!$G$133:$G$368,MATCH(1,(DATA!$D$133:$D$368=B662)*(DATA!$E$133:$E$368=D662),0)),"n/a")</f>
        <v>1.8718508135631098E-2</v>
      </c>
      <c r="G662" s="76">
        <f t="array" ref="G662">IFERROR(INDEX(DATA!$P$133:$P$368,MATCH(1,(DATA!$D$133:$D$368=B662)*(DATA!$E$133:$E$368=D662),0)),"n/a")</f>
        <v>1976180.53</v>
      </c>
      <c r="H662" s="77">
        <f t="array" ref="H662">IFERROR(INDEX(DATA!$Q$133:$Q$368,MATCH(1,(DATA!$D$133:$D$368=B662)*(DATA!$E$133:$E$368=D662),0)),"n/a")</f>
        <v>1.4244189428787199E-2</v>
      </c>
      <c r="I662" s="76">
        <f t="array" ref="I662">IFERROR(INDEX(DATA!$Z$133:$Z$368,MATCH(1,(DATA!$D$133:$D$368=B662)*(DATA!$E$133:$E$368=D662),0)),"n/a")</f>
        <v>3820407.12</v>
      </c>
      <c r="J662" s="77">
        <f t="array" ref="J662">IFERROR(INDEX(DATA!$AA$133:$AA$368,MATCH(1,(DATA!$D$133:$D$368=B662)*(DATA!$E$133:$E$368=D662),0)),"n/a")</f>
        <v>-3.3701514105512399E-2</v>
      </c>
      <c r="K662" s="76">
        <f t="array" ref="K662">IFERROR(INDEX(DATA!$AJ$133:$AJ$368,MATCH(1,(DATA!$D$133:$D$368=B662)*(DATA!$E$133:$E$368=D662),0)),"n/a")</f>
        <v>7527327.4299999997</v>
      </c>
      <c r="L662" s="77">
        <f t="array" ref="L662">IFERROR(INDEX(DATA!$AK$133:$AK$368,MATCH(1,(DATA!$D$133:$D$368=B662)*(DATA!$E$133:$E$368=D662),0)),"n/a")</f>
        <v>-5.1450449186596997E-2</v>
      </c>
      <c r="R662" s="66"/>
      <c r="S662" s="66"/>
      <c r="T662" s="66"/>
      <c r="U662" s="66"/>
      <c r="V662" s="66"/>
      <c r="W662" s="66"/>
      <c r="X662" s="66"/>
      <c r="Y662" s="66"/>
    </row>
    <row r="663" spans="1:25" x14ac:dyDescent="0.2">
      <c r="A663" s="75" t="s">
        <v>19</v>
      </c>
      <c r="B663" s="66" t="s">
        <v>11</v>
      </c>
      <c r="C663" s="66" t="s">
        <v>0</v>
      </c>
      <c r="D663" s="66" t="s">
        <v>315</v>
      </c>
      <c r="E663" s="76">
        <f t="array" ref="E663">IFERROR(INDEX(DATA!$F$133:$F$368,MATCH(1,(DATA!$D$133:$D$368=B663)*(DATA!$E$133:$E$368=D663),0)),"n/a")</f>
        <v>504936.65</v>
      </c>
      <c r="F663" s="77">
        <f t="array" ref="F663">IFERROR(INDEX(DATA!$G$133:$G$368,MATCH(1,(DATA!$D$133:$D$368=B663)*(DATA!$E$133:$E$368=D663),0)),"n/a")</f>
        <v>0.119478110537036</v>
      </c>
      <c r="G663" s="76">
        <f t="array" ref="G663">IFERROR(INDEX(DATA!$P$133:$P$368,MATCH(1,(DATA!$D$133:$D$368=B663)*(DATA!$E$133:$E$368=D663),0)),"n/a")</f>
        <v>1673262.74</v>
      </c>
      <c r="H663" s="77">
        <f t="array" ref="H663">IFERROR(INDEX(DATA!$Q$133:$Q$368,MATCH(1,(DATA!$D$133:$D$368=B663)*(DATA!$E$133:$E$368=D663),0)),"n/a")</f>
        <v>0.16847978735303301</v>
      </c>
      <c r="I663" s="76">
        <f t="array" ref="I663">IFERROR(INDEX(DATA!$Z$133:$Z$368,MATCH(1,(DATA!$D$133:$D$368=B663)*(DATA!$E$133:$E$368=D663),0)),"n/a")</f>
        <v>3150047.15</v>
      </c>
      <c r="J663" s="77">
        <f t="array" ref="J663">IFERROR(INDEX(DATA!$AA$133:$AA$368,MATCH(1,(DATA!$D$133:$D$368=B663)*(DATA!$E$133:$E$368=D663),0)),"n/a")</f>
        <v>0.16973416380591699</v>
      </c>
      <c r="K663" s="76">
        <f t="array" ref="K663">IFERROR(INDEX(DATA!$AJ$133:$AJ$368,MATCH(1,(DATA!$D$133:$D$368=B663)*(DATA!$E$133:$E$368=D663),0)),"n/a")</f>
        <v>5972846.7999999998</v>
      </c>
      <c r="L663" s="77">
        <f t="array" ref="L663">IFERROR(INDEX(DATA!$AK$133:$AK$368,MATCH(1,(DATA!$D$133:$D$368=B663)*(DATA!$E$133:$E$368=D663),0)),"n/a")</f>
        <v>0.16088030701793801</v>
      </c>
      <c r="R663" s="66"/>
      <c r="S663" s="66"/>
      <c r="T663" s="66"/>
      <c r="U663" s="66"/>
      <c r="V663" s="66"/>
      <c r="W663" s="66"/>
      <c r="X663" s="66"/>
      <c r="Y663" s="66"/>
    </row>
    <row r="664" spans="1:25" x14ac:dyDescent="0.2">
      <c r="A664" s="75" t="s">
        <v>19</v>
      </c>
      <c r="B664" s="66" t="s">
        <v>11</v>
      </c>
      <c r="C664" s="66" t="s">
        <v>0</v>
      </c>
      <c r="D664" s="66" t="s">
        <v>316</v>
      </c>
      <c r="E664" s="76">
        <f t="array" ref="E664">IFERROR(INDEX(DATA!$F$133:$F$368,MATCH(1,(DATA!$D$133:$D$368=B664)*(DATA!$E$133:$E$368=D664),0)),"n/a")</f>
        <v>457564.42</v>
      </c>
      <c r="F664" s="77">
        <f t="array" ref="F664">IFERROR(INDEX(DATA!$G$133:$G$368,MATCH(1,(DATA!$D$133:$D$368=B664)*(DATA!$E$133:$E$368=D664),0)),"n/a")</f>
        <v>-3.08681277705724E-2</v>
      </c>
      <c r="G664" s="76">
        <f t="array" ref="G664">IFERROR(INDEX(DATA!$P$133:$P$368,MATCH(1,(DATA!$D$133:$D$368=B664)*(DATA!$E$133:$E$368=D664),0)),"n/a")</f>
        <v>1382575.29</v>
      </c>
      <c r="H664" s="77">
        <f t="array" ref="H664">IFERROR(INDEX(DATA!$Q$133:$Q$368,MATCH(1,(DATA!$D$133:$D$368=B664)*(DATA!$E$133:$E$368=D664),0)),"n/a")</f>
        <v>2.4408415239495301E-2</v>
      </c>
      <c r="I664" s="76">
        <f t="array" ref="I664">IFERROR(INDEX(DATA!$Z$133:$Z$368,MATCH(1,(DATA!$D$133:$D$368=B664)*(DATA!$E$133:$E$368=D664),0)),"n/a")</f>
        <v>2649679.11</v>
      </c>
      <c r="J664" s="77">
        <f t="array" ref="J664">IFERROR(INDEX(DATA!$AA$133:$AA$368,MATCH(1,(DATA!$D$133:$D$368=B664)*(DATA!$E$133:$E$368=D664),0)),"n/a")</f>
        <v>5.9135510927568899E-2</v>
      </c>
      <c r="K664" s="76">
        <f t="array" ref="K664">IFERROR(INDEX(DATA!$AJ$133:$AJ$368,MATCH(1,(DATA!$D$133:$D$368=B664)*(DATA!$E$133:$E$368=D664),0)),"n/a")</f>
        <v>5309332.88</v>
      </c>
      <c r="L664" s="77">
        <f t="array" ref="L664">IFERROR(INDEX(DATA!$AK$133:$AK$368,MATCH(1,(DATA!$D$133:$D$368=B664)*(DATA!$E$133:$E$368=D664),0)),"n/a")</f>
        <v>8.7371968544696602E-2</v>
      </c>
      <c r="R664" s="66"/>
      <c r="S664" s="66"/>
      <c r="T664" s="66"/>
      <c r="U664" s="66"/>
      <c r="V664" s="66"/>
      <c r="W664" s="66"/>
      <c r="X664" s="66"/>
      <c r="Y664" s="66"/>
    </row>
    <row r="665" spans="1:25" x14ac:dyDescent="0.2">
      <c r="A665" s="75" t="s">
        <v>19</v>
      </c>
      <c r="B665" s="66" t="s">
        <v>11</v>
      </c>
      <c r="C665" s="66" t="s">
        <v>0</v>
      </c>
      <c r="D665" s="66" t="s">
        <v>317</v>
      </c>
      <c r="E665" s="76">
        <f t="array" ref="E665">IFERROR(INDEX(DATA!$F$133:$F$368,MATCH(1,(DATA!$D$133:$D$368=B665)*(DATA!$E$133:$E$368=D665),0)),"n/a")</f>
        <v>253777.67</v>
      </c>
      <c r="F665" s="77">
        <f t="array" ref="F665">IFERROR(INDEX(DATA!$G$133:$G$368,MATCH(1,(DATA!$D$133:$D$368=B665)*(DATA!$E$133:$E$368=D665),0)),"n/a")</f>
        <v>4.3651114814520602E-2</v>
      </c>
      <c r="G665" s="76">
        <f t="array" ref="G665">IFERROR(INDEX(DATA!$P$133:$P$368,MATCH(1,(DATA!$D$133:$D$368=B665)*(DATA!$E$133:$E$368=D665),0)),"n/a")</f>
        <v>869767.63</v>
      </c>
      <c r="H665" s="77">
        <f t="array" ref="H665">IFERROR(INDEX(DATA!$Q$133:$Q$368,MATCH(1,(DATA!$D$133:$D$368=B665)*(DATA!$E$133:$E$368=D665),0)),"n/a")</f>
        <v>0.16186187908324101</v>
      </c>
      <c r="I665" s="76">
        <f t="array" ref="I665">IFERROR(INDEX(DATA!$Z$133:$Z$368,MATCH(1,(DATA!$D$133:$D$368=B665)*(DATA!$E$133:$E$368=D665),0)),"n/a")</f>
        <v>1598979.33</v>
      </c>
      <c r="J665" s="77">
        <f t="array" ref="J665">IFERROR(INDEX(DATA!$AA$133:$AA$368,MATCH(1,(DATA!$D$133:$D$368=B665)*(DATA!$E$133:$E$368=D665),0)),"n/a")</f>
        <v>0.146833205449139</v>
      </c>
      <c r="K665" s="76">
        <f t="array" ref="K665">IFERROR(INDEX(DATA!$AJ$133:$AJ$368,MATCH(1,(DATA!$D$133:$D$368=B665)*(DATA!$E$133:$E$368=D665),0)),"n/a")</f>
        <v>3037132.99</v>
      </c>
      <c r="L665" s="77">
        <f t="array" ref="L665">IFERROR(INDEX(DATA!$AK$133:$AK$368,MATCH(1,(DATA!$D$133:$D$368=B665)*(DATA!$E$133:$E$368=D665),0)),"n/a")</f>
        <v>0.136746238825047</v>
      </c>
      <c r="R665" s="66"/>
      <c r="S665" s="66"/>
      <c r="T665" s="66"/>
      <c r="U665" s="66"/>
      <c r="V665" s="66"/>
      <c r="W665" s="66"/>
      <c r="X665" s="66"/>
      <c r="Y665" s="66"/>
    </row>
    <row r="666" spans="1:25" x14ac:dyDescent="0.2">
      <c r="A666" s="75" t="s">
        <v>19</v>
      </c>
      <c r="B666" s="66" t="s">
        <v>11</v>
      </c>
      <c r="C666" s="66" t="s">
        <v>0</v>
      </c>
      <c r="D666" s="66" t="s">
        <v>318</v>
      </c>
      <c r="E666" s="76">
        <f t="array" ref="E666">IFERROR(INDEX(DATA!$F$133:$F$368,MATCH(1,(DATA!$D$133:$D$368=B666)*(DATA!$E$133:$E$368=D666),0)),"n/a")</f>
        <v>559311.12</v>
      </c>
      <c r="F666" s="77">
        <f t="array" ref="F666">IFERROR(INDEX(DATA!$G$133:$G$368,MATCH(1,(DATA!$D$133:$D$368=B666)*(DATA!$E$133:$E$368=D666),0)),"n/a")</f>
        <v>-5.97166251051073E-2</v>
      </c>
      <c r="G666" s="76">
        <f t="array" ref="G666">IFERROR(INDEX(DATA!$P$133:$P$368,MATCH(1,(DATA!$D$133:$D$368=B666)*(DATA!$E$133:$E$368=D666),0)),"n/a")</f>
        <v>1687277.28</v>
      </c>
      <c r="H666" s="77">
        <f t="array" ref="H666">IFERROR(INDEX(DATA!$Q$133:$Q$368,MATCH(1,(DATA!$D$133:$D$368=B666)*(DATA!$E$133:$E$368=D666),0)),"n/a")</f>
        <v>-4.7795012108701502E-4</v>
      </c>
      <c r="I666" s="76">
        <f t="array" ref="I666">IFERROR(INDEX(DATA!$Z$133:$Z$368,MATCH(1,(DATA!$D$133:$D$368=B666)*(DATA!$E$133:$E$368=D666),0)),"n/a")</f>
        <v>3280413.97</v>
      </c>
      <c r="J666" s="77">
        <f t="array" ref="J666">IFERROR(INDEX(DATA!$AA$133:$AA$368,MATCH(1,(DATA!$D$133:$D$368=B666)*(DATA!$E$133:$E$368=D666),0)),"n/a")</f>
        <v>2.6865014589049701E-2</v>
      </c>
      <c r="K666" s="76">
        <f t="array" ref="K666">IFERROR(INDEX(DATA!$AJ$133:$AJ$368,MATCH(1,(DATA!$D$133:$D$368=B666)*(DATA!$E$133:$E$368=D666),0)),"n/a")</f>
        <v>6349979.2000000002</v>
      </c>
      <c r="L666" s="77">
        <f t="array" ref="L666">IFERROR(INDEX(DATA!$AK$133:$AK$368,MATCH(1,(DATA!$D$133:$D$368=B666)*(DATA!$E$133:$E$368=D666),0)),"n/a")</f>
        <v>5.8069297704169902E-2</v>
      </c>
      <c r="R666" s="66"/>
      <c r="S666" s="66"/>
      <c r="T666" s="66"/>
      <c r="U666" s="66"/>
      <c r="V666" s="66"/>
      <c r="W666" s="66"/>
      <c r="X666" s="66"/>
      <c r="Y666" s="66"/>
    </row>
    <row r="667" spans="1:25" x14ac:dyDescent="0.2">
      <c r="A667" s="75" t="s">
        <v>19</v>
      </c>
      <c r="B667" s="66" t="s">
        <v>11</v>
      </c>
      <c r="C667" s="66" t="s">
        <v>0</v>
      </c>
      <c r="D667" s="66" t="s">
        <v>344</v>
      </c>
      <c r="E667" s="76">
        <f t="array" ref="E667">IFERROR(INDEX(DATA!$F$133:$F$368,MATCH(1,(DATA!$D$133:$D$368=B667)*(DATA!$E$133:$E$368=D667),0)),"n/a")</f>
        <v>138591.6</v>
      </c>
      <c r="F667" s="77">
        <f t="array" ref="F667">IFERROR(INDEX(DATA!$G$133:$G$368,MATCH(1,(DATA!$D$133:$D$368=B667)*(DATA!$E$133:$E$368=D667),0)),"n/a")</f>
        <v>0.17841893359546901</v>
      </c>
      <c r="G667" s="76">
        <f t="array" ref="G667">IFERROR(INDEX(DATA!$P$133:$P$368,MATCH(1,(DATA!$D$133:$D$368=B667)*(DATA!$E$133:$E$368=D667),0)),"n/a")</f>
        <v>435587.64</v>
      </c>
      <c r="H667" s="77">
        <f t="array" ref="H667">IFERROR(INDEX(DATA!$Q$133:$Q$368,MATCH(1,(DATA!$D$133:$D$368=B667)*(DATA!$E$133:$E$368=D667),0)),"n/a")</f>
        <v>0.182054406981809</v>
      </c>
      <c r="I667" s="76">
        <f t="array" ref="I667">IFERROR(INDEX(DATA!$Z$133:$Z$368,MATCH(1,(DATA!$D$133:$D$368=B667)*(DATA!$E$133:$E$368=D667),0)),"n/a")</f>
        <v>823963.04</v>
      </c>
      <c r="J667" s="77">
        <f t="array" ref="J667">IFERROR(INDEX(DATA!$AA$133:$AA$368,MATCH(1,(DATA!$D$133:$D$368=B667)*(DATA!$E$133:$E$368=D667),0)),"n/a")</f>
        <v>0.186338036673945</v>
      </c>
      <c r="K667" s="76">
        <f t="array" ref="K667">IFERROR(INDEX(DATA!$AJ$133:$AJ$368,MATCH(1,(DATA!$D$133:$D$368=B667)*(DATA!$E$133:$E$368=D667),0)),"n/a")</f>
        <v>1652000.13</v>
      </c>
      <c r="L667" s="77">
        <f t="array" ref="L667">IFERROR(INDEX(DATA!$AK$133:$AK$368,MATCH(1,(DATA!$D$133:$D$368=B667)*(DATA!$E$133:$E$368=D667),0)),"n/a")</f>
        <v>0.215600364847851</v>
      </c>
      <c r="R667" s="66"/>
      <c r="S667" s="66"/>
      <c r="T667" s="66"/>
      <c r="U667" s="66"/>
      <c r="V667" s="66"/>
      <c r="W667" s="66"/>
      <c r="X667" s="66"/>
      <c r="Y667" s="66"/>
    </row>
    <row r="668" spans="1:25" x14ac:dyDescent="0.2">
      <c r="A668" s="75" t="s">
        <v>19</v>
      </c>
      <c r="B668" s="66" t="s">
        <v>11</v>
      </c>
      <c r="C668" s="66" t="s">
        <v>0</v>
      </c>
      <c r="D668" s="66" t="s">
        <v>345</v>
      </c>
      <c r="E668" s="76">
        <f t="array" ref="E668">IFERROR(INDEX(DATA!$F$133:$F$368,MATCH(1,(DATA!$D$133:$D$368=B668)*(DATA!$E$133:$E$368=D668),0)),"n/a")</f>
        <v>324185.39</v>
      </c>
      <c r="F668" s="77">
        <f t="array" ref="F668">IFERROR(INDEX(DATA!$G$133:$G$368,MATCH(1,(DATA!$D$133:$D$368=B668)*(DATA!$E$133:$E$368=D668),0)),"n/a")</f>
        <v>0.153340465724357</v>
      </c>
      <c r="G668" s="76">
        <f t="array" ref="G668">IFERROR(INDEX(DATA!$P$133:$P$368,MATCH(1,(DATA!$D$133:$D$368=B668)*(DATA!$E$133:$E$368=D668),0)),"n/a")</f>
        <v>1038852.2</v>
      </c>
      <c r="H668" s="77">
        <f t="array" ref="H668">IFERROR(INDEX(DATA!$Q$133:$Q$368,MATCH(1,(DATA!$D$133:$D$368=B668)*(DATA!$E$133:$E$368=D668),0)),"n/a")</f>
        <v>0.189735013012445</v>
      </c>
      <c r="I668" s="76">
        <f t="array" ref="I668">IFERROR(INDEX(DATA!$Z$133:$Z$368,MATCH(1,(DATA!$D$133:$D$368=B668)*(DATA!$E$133:$E$368=D668),0)),"n/a")</f>
        <v>1954164.15</v>
      </c>
      <c r="J668" s="77">
        <f t="array" ref="J668">IFERROR(INDEX(DATA!$AA$133:$AA$368,MATCH(1,(DATA!$D$133:$D$368=B668)*(DATA!$E$133:$E$368=D668),0)),"n/a")</f>
        <v>0.148933897131454</v>
      </c>
      <c r="K668" s="76">
        <f t="array" ref="K668">IFERROR(INDEX(DATA!$AJ$133:$AJ$368,MATCH(1,(DATA!$D$133:$D$368=B668)*(DATA!$E$133:$E$368=D668),0)),"n/a")</f>
        <v>3667911.82</v>
      </c>
      <c r="L668" s="77">
        <f t="array" ref="L668">IFERROR(INDEX(DATA!$AK$133:$AK$368,MATCH(1,(DATA!$D$133:$D$368=B668)*(DATA!$E$133:$E$368=D668),0)),"n/a")</f>
        <v>0.138232902449482</v>
      </c>
      <c r="R668" s="66"/>
      <c r="S668" s="66"/>
      <c r="T668" s="66"/>
      <c r="U668" s="66"/>
      <c r="V668" s="66"/>
      <c r="W668" s="66"/>
      <c r="X668" s="66"/>
      <c r="Y668" s="66"/>
    </row>
    <row r="669" spans="1:25" x14ac:dyDescent="0.2">
      <c r="A669" s="75"/>
      <c r="E669" s="80"/>
      <c r="F669" s="77"/>
      <c r="G669" s="81"/>
      <c r="H669" s="77"/>
      <c r="I669" s="81"/>
      <c r="J669" s="82"/>
      <c r="K669" s="81"/>
      <c r="L669" s="77"/>
      <c r="R669" s="66"/>
      <c r="S669" s="66"/>
      <c r="T669" s="66"/>
      <c r="U669" s="66"/>
      <c r="V669" s="66"/>
      <c r="W669" s="66"/>
      <c r="X669" s="66"/>
      <c r="Y669" s="66"/>
    </row>
    <row r="670" spans="1:25" x14ac:dyDescent="0.2">
      <c r="A670" s="75" t="s">
        <v>19</v>
      </c>
      <c r="B670" s="66" t="s">
        <v>11</v>
      </c>
      <c r="C670" s="66" t="s">
        <v>9</v>
      </c>
      <c r="D670" s="66" t="s">
        <v>271</v>
      </c>
      <c r="E670" s="86">
        <f t="array" ref="E670">IFERROR(INDEX(DATA!$H$133:$H$368,MATCH(1,(DATA!$D$133:$D$368=B670)*(DATA!$E$133:$E$368=D670),0)),"n/a")</f>
        <v>28882.38</v>
      </c>
      <c r="F670" s="77">
        <f t="array" ref="F670">IFERROR(INDEX(DATA!$I$133:$I$368,MATCH(1,(DATA!$D$133:$D$368=B670)*(DATA!$E$133:$E$368=D670),0)),"n/a")</f>
        <v>-6.7369871945658901E-3</v>
      </c>
      <c r="G670" s="86">
        <f t="array" ref="G670">IFERROR(INDEX(DATA!$R$133:$R$368,MATCH(1,(DATA!$D$133:$D$368=B670)*(DATA!$E$133:$E$368=D670),0)),"n/a")</f>
        <v>108534.32</v>
      </c>
      <c r="H670" s="77">
        <f t="array" ref="H670">IFERROR(INDEX(DATA!$S$133:$S$368,MATCH(1,(DATA!$D$133:$D$368=B670)*(DATA!$E$133:$E$368=D670),0)),"n/a")</f>
        <v>0.13174284589306201</v>
      </c>
      <c r="I670" s="86">
        <f t="array" ref="I670">IFERROR(INDEX(DATA!$AB$133:$AB$368,MATCH(1,(DATA!$D$133:$D$368=B670)*(DATA!$E$133:$E$368=D670),0)),"n/a")</f>
        <v>203769.02</v>
      </c>
      <c r="J670" s="77">
        <f t="array" ref="J670">IFERROR(INDEX(DATA!$AC$133:$AC$368,MATCH(1,(DATA!$D$133:$D$368=B670)*(DATA!$E$133:$E$368=D670),0)),"n/a")</f>
        <v>0.11109504376815101</v>
      </c>
      <c r="K670" s="86">
        <f t="array" ref="K670">IFERROR(INDEX(DATA!$AL$133:$AL$368,MATCH(1,(DATA!$D$133:$D$368=B670)*(DATA!$E$133:$E$368=D670),0)),"n/a")</f>
        <v>409530.83</v>
      </c>
      <c r="L670" s="77">
        <f t="array" ref="L670">IFERROR(INDEX(DATA!$AM$133:$AM$368,MATCH(1,(DATA!$D$133:$D$368=B670)*(DATA!$E$133:$E$368=D670),0)),"n/a")</f>
        <v>0.109082616155742</v>
      </c>
      <c r="R670" s="66"/>
      <c r="S670" s="66"/>
      <c r="T670" s="66"/>
      <c r="U670" s="66"/>
      <c r="V670" s="66"/>
      <c r="W670" s="66"/>
      <c r="X670" s="66"/>
      <c r="Y670" s="66"/>
    </row>
    <row r="671" spans="1:25" x14ac:dyDescent="0.2">
      <c r="A671" s="75" t="s">
        <v>19</v>
      </c>
      <c r="B671" s="66" t="s">
        <v>11</v>
      </c>
      <c r="C671" s="66" t="s">
        <v>9</v>
      </c>
      <c r="D671" s="66" t="s">
        <v>272</v>
      </c>
      <c r="E671" s="86">
        <f t="array" ref="E671">IFERROR(INDEX(DATA!$H$133:$H$368,MATCH(1,(DATA!$D$133:$D$368=B671)*(DATA!$E$133:$E$368=D671),0)),"n/a")</f>
        <v>114491.32</v>
      </c>
      <c r="F671" s="77">
        <f t="array" ref="F671">IFERROR(INDEX(DATA!$I$133:$I$368,MATCH(1,(DATA!$D$133:$D$368=B671)*(DATA!$E$133:$E$368=D671),0)),"n/a")</f>
        <v>0.115871201352246</v>
      </c>
      <c r="G671" s="86">
        <f t="array" ref="G671">IFERROR(INDEX(DATA!$R$133:$R$368,MATCH(1,(DATA!$D$133:$D$368=B671)*(DATA!$E$133:$E$368=D671),0)),"n/a")</f>
        <v>336994.66</v>
      </c>
      <c r="H671" s="77">
        <f t="array" ref="H671">IFERROR(INDEX(DATA!$S$133:$S$368,MATCH(1,(DATA!$D$133:$D$368=B671)*(DATA!$E$133:$E$368=D671),0)),"n/a")</f>
        <v>0.103953947421869</v>
      </c>
      <c r="I671" s="86">
        <f t="array" ref="I671">IFERROR(INDEX(DATA!$AB$133:$AB$368,MATCH(1,(DATA!$D$133:$D$368=B671)*(DATA!$E$133:$E$368=D671),0)),"n/a")</f>
        <v>644843.62</v>
      </c>
      <c r="J671" s="77">
        <f t="array" ref="J671">IFERROR(INDEX(DATA!$AC$133:$AC$368,MATCH(1,(DATA!$D$133:$D$368=B671)*(DATA!$E$133:$E$368=D671),0)),"n/a")</f>
        <v>0.105386919076443</v>
      </c>
      <c r="K671" s="86">
        <f t="array" ref="K671">IFERROR(INDEX(DATA!$AL$133:$AL$368,MATCH(1,(DATA!$D$133:$D$368=B671)*(DATA!$E$133:$E$368=D671),0)),"n/a")</f>
        <v>1235654.71</v>
      </c>
      <c r="L671" s="77">
        <f t="array" ref="L671">IFERROR(INDEX(DATA!$AM$133:$AM$368,MATCH(1,(DATA!$D$133:$D$368=B671)*(DATA!$E$133:$E$368=D671),0)),"n/a")</f>
        <v>0.114776385180951</v>
      </c>
      <c r="R671" s="66"/>
      <c r="S671" s="66"/>
      <c r="T671" s="66"/>
      <c r="U671" s="66"/>
      <c r="V671" s="66"/>
      <c r="W671" s="66"/>
      <c r="X671" s="66"/>
      <c r="Y671" s="66"/>
    </row>
    <row r="672" spans="1:25" x14ac:dyDescent="0.2">
      <c r="A672" s="75" t="s">
        <v>19</v>
      </c>
      <c r="B672" s="66" t="s">
        <v>11</v>
      </c>
      <c r="C672" s="66" t="s">
        <v>9</v>
      </c>
      <c r="D672" s="66" t="s">
        <v>273</v>
      </c>
      <c r="E672" s="86">
        <f t="array" ref="E672">IFERROR(INDEX(DATA!$H$133:$H$368,MATCH(1,(DATA!$D$133:$D$368=B672)*(DATA!$E$133:$E$368=D672),0)),"n/a")</f>
        <v>186412.19</v>
      </c>
      <c r="F672" s="77">
        <f t="array" ref="F672">IFERROR(INDEX(DATA!$I$133:$I$368,MATCH(1,(DATA!$D$133:$D$368=B672)*(DATA!$E$133:$E$368=D672),0)),"n/a")</f>
        <v>0.16020961575362</v>
      </c>
      <c r="G672" s="86">
        <f t="array" ref="G672">IFERROR(INDEX(DATA!$R$133:$R$368,MATCH(1,(DATA!$D$133:$D$368=B672)*(DATA!$E$133:$E$368=D672),0)),"n/a")</f>
        <v>594457.06000000006</v>
      </c>
      <c r="H672" s="77">
        <f t="array" ref="H672">IFERROR(INDEX(DATA!$S$133:$S$368,MATCH(1,(DATA!$D$133:$D$368=B672)*(DATA!$E$133:$E$368=D672),0)),"n/a")</f>
        <v>9.8954313344914405E-2</v>
      </c>
      <c r="I672" s="86">
        <f t="array" ref="I672">IFERROR(INDEX(DATA!$AB$133:$AB$368,MATCH(1,(DATA!$D$133:$D$368=B672)*(DATA!$E$133:$E$368=D672),0)),"n/a")</f>
        <v>1138090.47</v>
      </c>
      <c r="J672" s="77">
        <f t="array" ref="J672">IFERROR(INDEX(DATA!$AC$133:$AC$368,MATCH(1,(DATA!$D$133:$D$368=B672)*(DATA!$E$133:$E$368=D672),0)),"n/a")</f>
        <v>5.25381289546E-2</v>
      </c>
      <c r="K672" s="86">
        <f t="array" ref="K672">IFERROR(INDEX(DATA!$AL$133:$AL$368,MATCH(1,(DATA!$D$133:$D$368=B672)*(DATA!$E$133:$E$368=D672),0)),"n/a")</f>
        <v>2109841.9500000002</v>
      </c>
      <c r="L672" s="77">
        <f t="array" ref="L672">IFERROR(INDEX(DATA!$AM$133:$AM$368,MATCH(1,(DATA!$D$133:$D$368=B672)*(DATA!$E$133:$E$368=D672),0)),"n/a")</f>
        <v>1.48496370799002E-2</v>
      </c>
      <c r="R672" s="66"/>
      <c r="S672" s="66"/>
      <c r="T672" s="66"/>
      <c r="U672" s="66"/>
      <c r="V672" s="66"/>
      <c r="W672" s="66"/>
      <c r="X672" s="66"/>
      <c r="Y672" s="66"/>
    </row>
    <row r="673" spans="1:25" x14ac:dyDescent="0.2">
      <c r="A673" s="75" t="s">
        <v>19</v>
      </c>
      <c r="B673" s="66" t="s">
        <v>11</v>
      </c>
      <c r="C673" s="66" t="s">
        <v>9</v>
      </c>
      <c r="D673" s="66" t="s">
        <v>274</v>
      </c>
      <c r="E673" s="86">
        <f t="array" ref="E673">IFERROR(INDEX(DATA!$H$133:$H$368,MATCH(1,(DATA!$D$133:$D$368=B673)*(DATA!$E$133:$E$368=D673),0)),"n/a")</f>
        <v>77747.05</v>
      </c>
      <c r="F673" s="77">
        <f t="array" ref="F673">IFERROR(INDEX(DATA!$I$133:$I$368,MATCH(1,(DATA!$D$133:$D$368=B673)*(DATA!$E$133:$E$368=D673),0)),"n/a")</f>
        <v>2.1234604550478899E-2</v>
      </c>
      <c r="G673" s="86">
        <f t="array" ref="G673">IFERROR(INDEX(DATA!$R$133:$R$368,MATCH(1,(DATA!$D$133:$D$368=B673)*(DATA!$E$133:$E$368=D673),0)),"n/a")</f>
        <v>227061.66</v>
      </c>
      <c r="H673" s="77">
        <f t="array" ref="H673">IFERROR(INDEX(DATA!$S$133:$S$368,MATCH(1,(DATA!$D$133:$D$368=B673)*(DATA!$E$133:$E$368=D673),0)),"n/a")</f>
        <v>5.3911402559418099E-2</v>
      </c>
      <c r="I673" s="86">
        <f t="array" ref="I673">IFERROR(INDEX(DATA!$AB$133:$AB$368,MATCH(1,(DATA!$D$133:$D$368=B673)*(DATA!$E$133:$E$368=D673),0)),"n/a")</f>
        <v>432007.52</v>
      </c>
      <c r="J673" s="77">
        <f t="array" ref="J673">IFERROR(INDEX(DATA!$AC$133:$AC$368,MATCH(1,(DATA!$D$133:$D$368=B673)*(DATA!$E$133:$E$368=D673),0)),"n/a")</f>
        <v>6.7829552355599704E-2</v>
      </c>
      <c r="K673" s="86">
        <f t="array" ref="K673">IFERROR(INDEX(DATA!$AL$133:$AL$368,MATCH(1,(DATA!$D$133:$D$368=B673)*(DATA!$E$133:$E$368=D673),0)),"n/a")</f>
        <v>854225.75</v>
      </c>
      <c r="L673" s="77">
        <f t="array" ref="L673">IFERROR(INDEX(DATA!$AM$133:$AM$368,MATCH(1,(DATA!$D$133:$D$368=B673)*(DATA!$E$133:$E$368=D673),0)),"n/a")</f>
        <v>0.12862093641823799</v>
      </c>
      <c r="R673" s="66"/>
      <c r="S673" s="66"/>
      <c r="T673" s="66"/>
      <c r="U673" s="66"/>
      <c r="V673" s="66"/>
      <c r="W673" s="66"/>
      <c r="X673" s="66"/>
      <c r="Y673" s="66"/>
    </row>
    <row r="674" spans="1:25" x14ac:dyDescent="0.2">
      <c r="A674" s="75" t="s">
        <v>19</v>
      </c>
      <c r="B674" s="66" t="s">
        <v>11</v>
      </c>
      <c r="C674" s="66" t="s">
        <v>9</v>
      </c>
      <c r="D674" s="66" t="s">
        <v>275</v>
      </c>
      <c r="E674" s="86">
        <f t="array" ref="E674">IFERROR(INDEX(DATA!$H$133:$H$368,MATCH(1,(DATA!$D$133:$D$368=B674)*(DATA!$E$133:$E$368=D674),0)),"n/a")</f>
        <v>177469.87</v>
      </c>
      <c r="F674" s="77">
        <f t="array" ref="F674">IFERROR(INDEX(DATA!$I$133:$I$368,MATCH(1,(DATA!$D$133:$D$368=B674)*(DATA!$E$133:$E$368=D674),0)),"n/a")</f>
        <v>9.5504047355538205E-2</v>
      </c>
      <c r="G674" s="86">
        <f t="array" ref="G674">IFERROR(INDEX(DATA!$R$133:$R$368,MATCH(1,(DATA!$D$133:$D$368=B674)*(DATA!$E$133:$E$368=D674),0)),"n/a")</f>
        <v>589374.94999999995</v>
      </c>
      <c r="H674" s="77">
        <f t="array" ref="H674">IFERROR(INDEX(DATA!$S$133:$S$368,MATCH(1,(DATA!$D$133:$D$368=B674)*(DATA!$E$133:$E$368=D674),0)),"n/a")</f>
        <v>7.5423157037941793E-2</v>
      </c>
      <c r="I674" s="86">
        <f t="array" ref="I674">IFERROR(INDEX(DATA!$AB$133:$AB$368,MATCH(1,(DATA!$D$133:$D$368=B674)*(DATA!$E$133:$E$368=D674),0)),"n/a")</f>
        <v>1122113.51</v>
      </c>
      <c r="J674" s="77">
        <f t="array" ref="J674">IFERROR(INDEX(DATA!$AC$133:$AC$368,MATCH(1,(DATA!$D$133:$D$368=B674)*(DATA!$E$133:$E$368=D674),0)),"n/a")</f>
        <v>4.7362944347549799E-2</v>
      </c>
      <c r="K674" s="86">
        <f t="array" ref="K674">IFERROR(INDEX(DATA!$AL$133:$AL$368,MATCH(1,(DATA!$D$133:$D$368=B674)*(DATA!$E$133:$E$368=D674),0)),"n/a")</f>
        <v>2078278.73</v>
      </c>
      <c r="L674" s="77">
        <f t="array" ref="L674">IFERROR(INDEX(DATA!$AM$133:$AM$368,MATCH(1,(DATA!$D$133:$D$368=B674)*(DATA!$E$133:$E$368=D674),0)),"n/a")</f>
        <v>3.4259701870084397E-2</v>
      </c>
      <c r="R674" s="66"/>
      <c r="S674" s="66"/>
      <c r="T674" s="66"/>
      <c r="U674" s="66"/>
      <c r="V674" s="66"/>
      <c r="W674" s="66"/>
      <c r="X674" s="66"/>
      <c r="Y674" s="66"/>
    </row>
    <row r="675" spans="1:25" x14ac:dyDescent="0.2">
      <c r="A675" s="75" t="s">
        <v>19</v>
      </c>
      <c r="B675" s="66" t="s">
        <v>11</v>
      </c>
      <c r="C675" s="66" t="s">
        <v>9</v>
      </c>
      <c r="D675" s="66" t="s">
        <v>276</v>
      </c>
      <c r="E675" s="86">
        <f t="array" ref="E675">IFERROR(INDEX(DATA!$H$133:$H$368,MATCH(1,(DATA!$D$133:$D$368=B675)*(DATA!$E$133:$E$368=D675),0)),"n/a")</f>
        <v>73394.320000000007</v>
      </c>
      <c r="F675" s="77">
        <f t="array" ref="F675">IFERROR(INDEX(DATA!$I$133:$I$368,MATCH(1,(DATA!$D$133:$D$368=B675)*(DATA!$E$133:$E$368=D675),0)),"n/a")</f>
        <v>-5.3694121245089502E-2</v>
      </c>
      <c r="G675" s="86">
        <f t="array" ref="G675">IFERROR(INDEX(DATA!$R$133:$R$368,MATCH(1,(DATA!$D$133:$D$368=B675)*(DATA!$E$133:$E$368=D675),0)),"n/a")</f>
        <v>244929.59</v>
      </c>
      <c r="H675" s="77">
        <f t="array" ref="H675">IFERROR(INDEX(DATA!$S$133:$S$368,MATCH(1,(DATA!$D$133:$D$368=B675)*(DATA!$E$133:$E$368=D675),0)),"n/a")</f>
        <v>-3.5196574743182198E-2</v>
      </c>
      <c r="I675" s="86">
        <f t="array" ref="I675">IFERROR(INDEX(DATA!$AB$133:$AB$368,MATCH(1,(DATA!$D$133:$D$368=B675)*(DATA!$E$133:$E$368=D675),0)),"n/a")</f>
        <v>473346.9</v>
      </c>
      <c r="J675" s="77">
        <f t="array" ref="J675">IFERROR(INDEX(DATA!$AC$133:$AC$368,MATCH(1,(DATA!$D$133:$D$368=B675)*(DATA!$E$133:$E$368=D675),0)),"n/a")</f>
        <v>-3.9161504337655598E-2</v>
      </c>
      <c r="K675" s="86">
        <f t="array" ref="K675">IFERROR(INDEX(DATA!$AL$133:$AL$368,MATCH(1,(DATA!$D$133:$D$368=B675)*(DATA!$E$133:$E$368=D675),0)),"n/a")</f>
        <v>950897.39</v>
      </c>
      <c r="L675" s="77">
        <f t="array" ref="L675">IFERROR(INDEX(DATA!$AM$133:$AM$368,MATCH(1,(DATA!$D$133:$D$368=B675)*(DATA!$E$133:$E$368=D675),0)),"n/a")</f>
        <v>-5.7804986955086499E-2</v>
      </c>
      <c r="R675" s="66"/>
      <c r="S675" s="66"/>
      <c r="T675" s="66"/>
      <c r="U675" s="66"/>
      <c r="V675" s="66"/>
      <c r="W675" s="66"/>
      <c r="X675" s="66"/>
      <c r="Y675" s="66"/>
    </row>
    <row r="676" spans="1:25" x14ac:dyDescent="0.2">
      <c r="A676" s="75" t="s">
        <v>19</v>
      </c>
      <c r="B676" s="66" t="s">
        <v>11</v>
      </c>
      <c r="C676" s="66" t="s">
        <v>9</v>
      </c>
      <c r="D676" s="66" t="s">
        <v>277</v>
      </c>
      <c r="E676" s="86">
        <f t="array" ref="E676">IFERROR(INDEX(DATA!$H$133:$H$368,MATCH(1,(DATA!$D$133:$D$368=B676)*(DATA!$E$133:$E$368=D676),0)),"n/a")</f>
        <v>43556.65</v>
      </c>
      <c r="F676" s="77">
        <f t="array" ref="F676">IFERROR(INDEX(DATA!$I$133:$I$368,MATCH(1,(DATA!$D$133:$D$368=B676)*(DATA!$E$133:$E$368=D676),0)),"n/a")</f>
        <v>0.17417358078779199</v>
      </c>
      <c r="G676" s="86">
        <f t="array" ref="G676">IFERROR(INDEX(DATA!$R$133:$R$368,MATCH(1,(DATA!$D$133:$D$368=B676)*(DATA!$E$133:$E$368=D676),0)),"n/a")</f>
        <v>134980.24</v>
      </c>
      <c r="H676" s="77">
        <f t="array" ref="H676">IFERROR(INDEX(DATA!$S$133:$S$368,MATCH(1,(DATA!$D$133:$D$368=B676)*(DATA!$E$133:$E$368=D676),0)),"n/a")</f>
        <v>0.15154071403246</v>
      </c>
      <c r="I676" s="86">
        <f t="array" ref="I676">IFERROR(INDEX(DATA!$AB$133:$AB$368,MATCH(1,(DATA!$D$133:$D$368=B676)*(DATA!$E$133:$E$368=D676),0)),"n/a")</f>
        <v>258294.53</v>
      </c>
      <c r="J676" s="77">
        <f t="array" ref="J676">IFERROR(INDEX(DATA!$AC$133:$AC$368,MATCH(1,(DATA!$D$133:$D$368=B676)*(DATA!$E$133:$E$368=D676),0)),"n/a")</f>
        <v>0.18437837412265101</v>
      </c>
      <c r="K676" s="86">
        <f t="array" ref="K676">IFERROR(INDEX(DATA!$AL$133:$AL$368,MATCH(1,(DATA!$D$133:$D$368=B676)*(DATA!$E$133:$E$368=D676),0)),"n/a")</f>
        <v>481978.1</v>
      </c>
      <c r="L676" s="77">
        <f t="array" ref="L676">IFERROR(INDEX(DATA!$AM$133:$AM$368,MATCH(1,(DATA!$D$133:$D$368=B676)*(DATA!$E$133:$E$368=D676),0)),"n/a")</f>
        <v>0.14881914498277299</v>
      </c>
      <c r="R676" s="66"/>
      <c r="S676" s="66"/>
      <c r="T676" s="66"/>
      <c r="U676" s="66"/>
      <c r="V676" s="66"/>
      <c r="W676" s="66"/>
      <c r="X676" s="66"/>
      <c r="Y676" s="66"/>
    </row>
    <row r="677" spans="1:25" x14ac:dyDescent="0.2">
      <c r="A677" s="75" t="s">
        <v>19</v>
      </c>
      <c r="B677" s="66" t="s">
        <v>11</v>
      </c>
      <c r="C677" s="66" t="s">
        <v>9</v>
      </c>
      <c r="D677" s="66" t="s">
        <v>278</v>
      </c>
      <c r="E677" s="86">
        <f t="array" ref="E677">IFERROR(INDEX(DATA!$H$133:$H$368,MATCH(1,(DATA!$D$133:$D$368=B677)*(DATA!$E$133:$E$368=D677),0)),"n/a")</f>
        <v>135242.84</v>
      </c>
      <c r="F677" s="77">
        <f t="array" ref="F677">IFERROR(INDEX(DATA!$I$133:$I$368,MATCH(1,(DATA!$D$133:$D$368=B677)*(DATA!$E$133:$E$368=D677),0)),"n/a")</f>
        <v>0.26455155131990199</v>
      </c>
      <c r="G677" s="86">
        <f t="array" ref="G677">IFERROR(INDEX(DATA!$R$133:$R$368,MATCH(1,(DATA!$D$133:$D$368=B677)*(DATA!$E$133:$E$368=D677),0)),"n/a")</f>
        <v>424631.31</v>
      </c>
      <c r="H677" s="77">
        <f t="array" ref="H677">IFERROR(INDEX(DATA!$S$133:$S$368,MATCH(1,(DATA!$D$133:$D$368=B677)*(DATA!$E$133:$E$368=D677),0)),"n/a")</f>
        <v>0.194482690138987</v>
      </c>
      <c r="I677" s="86">
        <f t="array" ref="I677">IFERROR(INDEX(DATA!$AB$133:$AB$368,MATCH(1,(DATA!$D$133:$D$368=B677)*(DATA!$E$133:$E$368=D677),0)),"n/a")</f>
        <v>771708.2</v>
      </c>
      <c r="J677" s="77">
        <f t="array" ref="J677">IFERROR(INDEX(DATA!$AC$133:$AC$368,MATCH(1,(DATA!$D$133:$D$368=B677)*(DATA!$E$133:$E$368=D677),0)),"n/a")</f>
        <v>0.15068196976409101</v>
      </c>
      <c r="K677" s="86">
        <f t="array" ref="K677">IFERROR(INDEX(DATA!$AL$133:$AL$368,MATCH(1,(DATA!$D$133:$D$368=B677)*(DATA!$E$133:$E$368=D677),0)),"n/a")</f>
        <v>1459650.76</v>
      </c>
      <c r="L677" s="77">
        <f t="array" ref="L677">IFERROR(INDEX(DATA!$AM$133:$AM$368,MATCH(1,(DATA!$D$133:$D$368=B677)*(DATA!$E$133:$E$368=D677),0)),"n/a")</f>
        <v>0.163403830661637</v>
      </c>
      <c r="R677" s="66"/>
      <c r="S677" s="66"/>
      <c r="T677" s="66"/>
      <c r="U677" s="66"/>
      <c r="V677" s="66"/>
      <c r="W677" s="66"/>
      <c r="X677" s="66"/>
      <c r="Y677" s="66"/>
    </row>
    <row r="678" spans="1:25" x14ac:dyDescent="0.2">
      <c r="A678" s="75" t="s">
        <v>19</v>
      </c>
      <c r="B678" s="66" t="s">
        <v>11</v>
      </c>
      <c r="C678" s="66" t="s">
        <v>9</v>
      </c>
      <c r="D678" s="66" t="s">
        <v>279</v>
      </c>
      <c r="E678" s="86">
        <f t="array" ref="E678">IFERROR(INDEX(DATA!$H$133:$H$368,MATCH(1,(DATA!$D$133:$D$368=B678)*(DATA!$E$133:$E$368=D678),0)),"n/a")</f>
        <v>65698.600000000006</v>
      </c>
      <c r="F678" s="77">
        <f t="array" ref="F678">IFERROR(INDEX(DATA!$I$133:$I$368,MATCH(1,(DATA!$D$133:$D$368=B678)*(DATA!$E$133:$E$368=D678),0)),"n/a")</f>
        <v>9.9863359573250696E-2</v>
      </c>
      <c r="G678" s="86">
        <f t="array" ref="G678">IFERROR(INDEX(DATA!$R$133:$R$368,MATCH(1,(DATA!$D$133:$D$368=B678)*(DATA!$E$133:$E$368=D678),0)),"n/a")</f>
        <v>211999.42</v>
      </c>
      <c r="H678" s="77">
        <f t="array" ref="H678">IFERROR(INDEX(DATA!$S$133:$S$368,MATCH(1,(DATA!$D$133:$D$368=B678)*(DATA!$E$133:$E$368=D678),0)),"n/a")</f>
        <v>0.152247911381892</v>
      </c>
      <c r="I678" s="86">
        <f t="array" ref="I678">IFERROR(INDEX(DATA!$AB$133:$AB$368,MATCH(1,(DATA!$D$133:$D$368=B678)*(DATA!$E$133:$E$368=D678),0)),"n/a")</f>
        <v>409122.58</v>
      </c>
      <c r="J678" s="77">
        <f t="array" ref="J678">IFERROR(INDEX(DATA!$AC$133:$AC$368,MATCH(1,(DATA!$D$133:$D$368=B678)*(DATA!$E$133:$E$368=D678),0)),"n/a")</f>
        <v>0.21257774732916401</v>
      </c>
      <c r="K678" s="86">
        <f t="array" ref="K678">IFERROR(INDEX(DATA!$AL$133:$AL$368,MATCH(1,(DATA!$D$133:$D$368=B678)*(DATA!$E$133:$E$368=D678),0)),"n/a")</f>
        <v>788667.86</v>
      </c>
      <c r="L678" s="77">
        <f t="array" ref="L678">IFERROR(INDEX(DATA!$AM$133:$AM$368,MATCH(1,(DATA!$D$133:$D$368=B678)*(DATA!$E$133:$E$368=D678),0)),"n/a")</f>
        <v>0.22652390530613201</v>
      </c>
      <c r="R678" s="66"/>
      <c r="S678" s="66"/>
      <c r="T678" s="66"/>
      <c r="U678" s="66"/>
      <c r="V678" s="66"/>
      <c r="W678" s="66"/>
      <c r="X678" s="66"/>
      <c r="Y678" s="66"/>
    </row>
    <row r="679" spans="1:25" x14ac:dyDescent="0.2">
      <c r="A679" s="75" t="s">
        <v>19</v>
      </c>
      <c r="B679" s="66" t="s">
        <v>11</v>
      </c>
      <c r="C679" s="66" t="s">
        <v>9</v>
      </c>
      <c r="D679" s="66" t="s">
        <v>280</v>
      </c>
      <c r="E679" s="86">
        <f t="array" ref="E679">IFERROR(INDEX(DATA!$H$133:$H$368,MATCH(1,(DATA!$D$133:$D$368=B679)*(DATA!$E$133:$E$368=D679),0)),"n/a")</f>
        <v>33778.11</v>
      </c>
      <c r="F679" s="77">
        <f t="array" ref="F679">IFERROR(INDEX(DATA!$I$133:$I$368,MATCH(1,(DATA!$D$133:$D$368=B679)*(DATA!$E$133:$E$368=D679),0)),"n/a")</f>
        <v>0.17735237046917901</v>
      </c>
      <c r="G679" s="86">
        <f t="array" ref="G679">IFERROR(INDEX(DATA!$R$133:$R$368,MATCH(1,(DATA!$D$133:$D$368=B679)*(DATA!$E$133:$E$368=D679),0)),"n/a")</f>
        <v>114853.86</v>
      </c>
      <c r="H679" s="77">
        <f t="array" ref="H679">IFERROR(INDEX(DATA!$S$133:$S$368,MATCH(1,(DATA!$D$133:$D$368=B679)*(DATA!$E$133:$E$368=D679),0)),"n/a")</f>
        <v>0.166751947932815</v>
      </c>
      <c r="I679" s="86">
        <f t="array" ref="I679">IFERROR(INDEX(DATA!$AB$133:$AB$368,MATCH(1,(DATA!$D$133:$D$368=B679)*(DATA!$E$133:$E$368=D679),0)),"n/a")</f>
        <v>213282.54</v>
      </c>
      <c r="J679" s="77">
        <f t="array" ref="J679">IFERROR(INDEX(DATA!$AC$133:$AC$368,MATCH(1,(DATA!$D$133:$D$368=B679)*(DATA!$E$133:$E$368=D679),0)),"n/a")</f>
        <v>0.15483638559791901</v>
      </c>
      <c r="K679" s="86">
        <f t="array" ref="K679">IFERROR(INDEX(DATA!$AL$133:$AL$368,MATCH(1,(DATA!$D$133:$D$368=B679)*(DATA!$E$133:$E$368=D679),0)),"n/a")</f>
        <v>421687.43</v>
      </c>
      <c r="L679" s="77">
        <f t="array" ref="L679">IFERROR(INDEX(DATA!$AM$133:$AM$368,MATCH(1,(DATA!$D$133:$D$368=B679)*(DATA!$E$133:$E$368=D679),0)),"n/a")</f>
        <v>0.18138703286404601</v>
      </c>
      <c r="R679" s="66"/>
      <c r="S679" s="66"/>
      <c r="T679" s="66"/>
      <c r="U679" s="66"/>
      <c r="V679" s="66"/>
      <c r="W679" s="66"/>
      <c r="X679" s="66"/>
      <c r="Y679" s="66"/>
    </row>
    <row r="680" spans="1:25" x14ac:dyDescent="0.2">
      <c r="A680" s="75" t="s">
        <v>19</v>
      </c>
      <c r="B680" s="66" t="s">
        <v>11</v>
      </c>
      <c r="C680" s="66" t="s">
        <v>9</v>
      </c>
      <c r="D680" s="66" t="s">
        <v>281</v>
      </c>
      <c r="E680" s="86">
        <f t="array" ref="E680">IFERROR(INDEX(DATA!$H$133:$H$368,MATCH(1,(DATA!$D$133:$D$368=B680)*(DATA!$E$133:$E$368=D680),0)),"n/a")</f>
        <v>44059</v>
      </c>
      <c r="F680" s="77">
        <f t="array" ref="F680">IFERROR(INDEX(DATA!$I$133:$I$368,MATCH(1,(DATA!$D$133:$D$368=B680)*(DATA!$E$133:$E$368=D680),0)),"n/a")</f>
        <v>0.113209058382141</v>
      </c>
      <c r="G680" s="86">
        <f t="array" ref="G680">IFERROR(INDEX(DATA!$R$133:$R$368,MATCH(1,(DATA!$D$133:$D$368=B680)*(DATA!$E$133:$E$368=D680),0)),"n/a")</f>
        <v>139418.67000000001</v>
      </c>
      <c r="H680" s="77">
        <f t="array" ref="H680">IFERROR(INDEX(DATA!$S$133:$S$368,MATCH(1,(DATA!$D$133:$D$368=B680)*(DATA!$E$133:$E$368=D680),0)),"n/a")</f>
        <v>7.8439383849570193E-2</v>
      </c>
      <c r="I680" s="86">
        <f t="array" ref="I680">IFERROR(INDEX(DATA!$AB$133:$AB$368,MATCH(1,(DATA!$D$133:$D$368=B680)*(DATA!$E$133:$E$368=D680),0)),"n/a")</f>
        <v>267914.90000000002</v>
      </c>
      <c r="J680" s="77">
        <f t="array" ref="J680">IFERROR(INDEX(DATA!$AC$133:$AC$368,MATCH(1,(DATA!$D$133:$D$368=B680)*(DATA!$E$133:$E$368=D680),0)),"n/a")</f>
        <v>0.109324127103836</v>
      </c>
      <c r="K680" s="86">
        <f t="array" ref="K680">IFERROR(INDEX(DATA!$AL$133:$AL$368,MATCH(1,(DATA!$D$133:$D$368=B680)*(DATA!$E$133:$E$368=D680),0)),"n/a")</f>
        <v>533057.09</v>
      </c>
      <c r="L680" s="77">
        <f t="array" ref="L680">IFERROR(INDEX(DATA!$AM$133:$AM$368,MATCH(1,(DATA!$D$133:$D$368=B680)*(DATA!$E$133:$E$368=D680),0)),"n/a")</f>
        <v>0.141005856543234</v>
      </c>
      <c r="R680" s="66"/>
      <c r="S680" s="66"/>
      <c r="T680" s="66"/>
      <c r="U680" s="66"/>
      <c r="V680" s="66"/>
      <c r="W680" s="66"/>
      <c r="X680" s="66"/>
      <c r="Y680" s="66"/>
    </row>
    <row r="681" spans="1:25" x14ac:dyDescent="0.2">
      <c r="A681" s="75" t="s">
        <v>19</v>
      </c>
      <c r="B681" s="66" t="s">
        <v>11</v>
      </c>
      <c r="C681" s="66" t="s">
        <v>9</v>
      </c>
      <c r="D681" s="66" t="s">
        <v>282</v>
      </c>
      <c r="E681" s="86">
        <f t="array" ref="E681">IFERROR(INDEX(DATA!$H$133:$H$368,MATCH(1,(DATA!$D$133:$D$368=B681)*(DATA!$E$133:$E$368=D681),0)),"n/a")</f>
        <v>97755.26</v>
      </c>
      <c r="F681" s="77">
        <f t="array" ref="F681">IFERROR(INDEX(DATA!$I$133:$I$368,MATCH(1,(DATA!$D$133:$D$368=B681)*(DATA!$E$133:$E$368=D681),0)),"n/a")</f>
        <v>7.1463598613080104E-2</v>
      </c>
      <c r="G681" s="86">
        <f t="array" ref="G681">IFERROR(INDEX(DATA!$R$133:$R$368,MATCH(1,(DATA!$D$133:$D$368=B681)*(DATA!$E$133:$E$368=D681),0)),"n/a")</f>
        <v>315721.32</v>
      </c>
      <c r="H681" s="77">
        <f t="array" ref="H681">IFERROR(INDEX(DATA!$S$133:$S$368,MATCH(1,(DATA!$D$133:$D$368=B681)*(DATA!$E$133:$E$368=D681),0)),"n/a")</f>
        <v>0.125604927228334</v>
      </c>
      <c r="I681" s="86">
        <f t="array" ref="I681">IFERROR(INDEX(DATA!$AB$133:$AB$368,MATCH(1,(DATA!$D$133:$D$368=B681)*(DATA!$E$133:$E$368=D681),0)),"n/a")</f>
        <v>601165</v>
      </c>
      <c r="J681" s="77">
        <f t="array" ref="J681">IFERROR(INDEX(DATA!$AC$133:$AC$368,MATCH(1,(DATA!$D$133:$D$368=B681)*(DATA!$E$133:$E$368=D681),0)),"n/a")</f>
        <v>0.17516994236014899</v>
      </c>
      <c r="K681" s="86">
        <f t="array" ref="K681">IFERROR(INDEX(DATA!$AL$133:$AL$368,MATCH(1,(DATA!$D$133:$D$368=B681)*(DATA!$E$133:$E$368=D681),0)),"n/a")</f>
        <v>1161717.8999999999</v>
      </c>
      <c r="L681" s="77">
        <f t="array" ref="L681">IFERROR(INDEX(DATA!$AM$133:$AM$368,MATCH(1,(DATA!$D$133:$D$368=B681)*(DATA!$E$133:$E$368=D681),0)),"n/a")</f>
        <v>0.25350724671834202</v>
      </c>
      <c r="R681" s="66"/>
      <c r="S681" s="66"/>
      <c r="T681" s="66"/>
      <c r="U681" s="66"/>
      <c r="V681" s="66"/>
      <c r="W681" s="66"/>
      <c r="X681" s="66"/>
      <c r="Y681" s="66"/>
    </row>
    <row r="682" spans="1:25" x14ac:dyDescent="0.2">
      <c r="A682" s="75" t="s">
        <v>19</v>
      </c>
      <c r="B682" s="66" t="s">
        <v>11</v>
      </c>
      <c r="C682" s="66" t="s">
        <v>9</v>
      </c>
      <c r="D682" s="66" t="s">
        <v>283</v>
      </c>
      <c r="E682" s="86">
        <f t="array" ref="E682">IFERROR(INDEX(DATA!$H$133:$H$368,MATCH(1,(DATA!$D$133:$D$368=B682)*(DATA!$E$133:$E$368=D682),0)),"n/a")</f>
        <v>85462.06</v>
      </c>
      <c r="F682" s="77">
        <f t="array" ref="F682">IFERROR(INDEX(DATA!$I$133:$I$368,MATCH(1,(DATA!$D$133:$D$368=B682)*(DATA!$E$133:$E$368=D682),0)),"n/a")</f>
        <v>0.121772815109362</v>
      </c>
      <c r="G682" s="86">
        <f t="array" ref="G682">IFERROR(INDEX(DATA!$R$133:$R$368,MATCH(1,(DATA!$D$133:$D$368=B682)*(DATA!$E$133:$E$368=D682),0)),"n/a")</f>
        <v>275615.35999999999</v>
      </c>
      <c r="H682" s="77">
        <f t="array" ref="H682">IFERROR(INDEX(DATA!$S$133:$S$368,MATCH(1,(DATA!$D$133:$D$368=B682)*(DATA!$E$133:$E$368=D682),0)),"n/a")</f>
        <v>0.16898228331336401</v>
      </c>
      <c r="I682" s="86">
        <f t="array" ref="I682">IFERROR(INDEX(DATA!$AB$133:$AB$368,MATCH(1,(DATA!$D$133:$D$368=B682)*(DATA!$E$133:$E$368=D682),0)),"n/a")</f>
        <v>530935.31999999995</v>
      </c>
      <c r="J682" s="77">
        <f t="array" ref="J682">IFERROR(INDEX(DATA!$AC$133:$AC$368,MATCH(1,(DATA!$D$133:$D$368=B682)*(DATA!$E$133:$E$368=D682),0)),"n/a")</f>
        <v>0.19812506465247601</v>
      </c>
      <c r="K682" s="86">
        <f t="array" ref="K682">IFERROR(INDEX(DATA!$AL$133:$AL$368,MATCH(1,(DATA!$D$133:$D$368=B682)*(DATA!$E$133:$E$368=D682),0)),"n/a")</f>
        <v>1028639.27</v>
      </c>
      <c r="L682" s="77">
        <f t="array" ref="L682">IFERROR(INDEX(DATA!$AM$133:$AM$368,MATCH(1,(DATA!$D$133:$D$368=B682)*(DATA!$E$133:$E$368=D682),0)),"n/a")</f>
        <v>0.23383750172006201</v>
      </c>
      <c r="R682" s="66"/>
      <c r="S682" s="66"/>
      <c r="T682" s="66"/>
      <c r="U682" s="66"/>
      <c r="V682" s="66"/>
      <c r="W682" s="66"/>
      <c r="X682" s="66"/>
      <c r="Y682" s="66"/>
    </row>
    <row r="683" spans="1:25" x14ac:dyDescent="0.2">
      <c r="A683" s="75" t="s">
        <v>19</v>
      </c>
      <c r="B683" s="66" t="s">
        <v>11</v>
      </c>
      <c r="C683" s="66" t="s">
        <v>9</v>
      </c>
      <c r="D683" s="66" t="s">
        <v>284</v>
      </c>
      <c r="E683" s="86">
        <f t="array" ref="E683">IFERROR(INDEX(DATA!$H$133:$H$368,MATCH(1,(DATA!$D$133:$D$368=B683)*(DATA!$E$133:$E$368=D683),0)),"n/a")</f>
        <v>99430.2</v>
      </c>
      <c r="F683" s="77">
        <f t="array" ref="F683">IFERROR(INDEX(DATA!$I$133:$I$368,MATCH(1,(DATA!$D$133:$D$368=B683)*(DATA!$E$133:$E$368=D683),0)),"n/a")</f>
        <v>0.35604856725294598</v>
      </c>
      <c r="G683" s="86">
        <f t="array" ref="G683">IFERROR(INDEX(DATA!$R$133:$R$368,MATCH(1,(DATA!$D$133:$D$368=B683)*(DATA!$E$133:$E$368=D683),0)),"n/a")</f>
        <v>304823.57</v>
      </c>
      <c r="H683" s="77">
        <f t="array" ref="H683">IFERROR(INDEX(DATA!$S$133:$S$368,MATCH(1,(DATA!$D$133:$D$368=B683)*(DATA!$E$133:$E$368=D683),0)),"n/a")</f>
        <v>0.26788527307484</v>
      </c>
      <c r="I683" s="86">
        <f t="array" ref="I683">IFERROR(INDEX(DATA!$AB$133:$AB$368,MATCH(1,(DATA!$D$133:$D$368=B683)*(DATA!$E$133:$E$368=D683),0)),"n/a")</f>
        <v>578050.31999999995</v>
      </c>
      <c r="J683" s="77">
        <f t="array" ref="J683">IFERROR(INDEX(DATA!$AC$133:$AC$368,MATCH(1,(DATA!$D$133:$D$368=B683)*(DATA!$E$133:$E$368=D683),0)),"n/a")</f>
        <v>0.20273117721548001</v>
      </c>
      <c r="K683" s="86">
        <f t="array" ref="K683">IFERROR(INDEX(DATA!$AL$133:$AL$368,MATCH(1,(DATA!$D$133:$D$368=B683)*(DATA!$E$133:$E$368=D683),0)),"n/a")</f>
        <v>1089710.97</v>
      </c>
      <c r="L683" s="77">
        <f t="array" ref="L683">IFERROR(INDEX(DATA!$AM$133:$AM$368,MATCH(1,(DATA!$D$133:$D$368=B683)*(DATA!$E$133:$E$368=D683),0)),"n/a")</f>
        <v>0.13370182034245701</v>
      </c>
      <c r="R683" s="66"/>
      <c r="S683" s="66"/>
      <c r="T683" s="66"/>
      <c r="U683" s="66"/>
      <c r="V683" s="66"/>
      <c r="W683" s="66"/>
      <c r="X683" s="66"/>
      <c r="Y683" s="66"/>
    </row>
    <row r="684" spans="1:25" x14ac:dyDescent="0.2">
      <c r="A684" s="75" t="s">
        <v>19</v>
      </c>
      <c r="B684" s="66" t="s">
        <v>11</v>
      </c>
      <c r="C684" s="66" t="s">
        <v>9</v>
      </c>
      <c r="D684" s="66" t="s">
        <v>285</v>
      </c>
      <c r="E684" s="86">
        <f t="array" ref="E684">IFERROR(INDEX(DATA!$H$133:$H$368,MATCH(1,(DATA!$D$133:$D$368=B684)*(DATA!$E$133:$E$368=D684),0)),"n/a")</f>
        <v>68700.81</v>
      </c>
      <c r="F684" s="77">
        <f t="array" ref="F684">IFERROR(INDEX(DATA!$I$133:$I$368,MATCH(1,(DATA!$D$133:$D$368=B684)*(DATA!$E$133:$E$368=D684),0)),"n/a")</f>
        <v>0.70069779773371699</v>
      </c>
      <c r="G684" s="86">
        <f t="array" ref="G684">IFERROR(INDEX(DATA!$R$133:$R$368,MATCH(1,(DATA!$D$133:$D$368=B684)*(DATA!$E$133:$E$368=D684),0)),"n/a")</f>
        <v>217581.25</v>
      </c>
      <c r="H684" s="77">
        <f t="array" ref="H684">IFERROR(INDEX(DATA!$S$133:$S$368,MATCH(1,(DATA!$D$133:$D$368=B684)*(DATA!$E$133:$E$368=D684),0)),"n/a")</f>
        <v>0.50949708810540795</v>
      </c>
      <c r="I684" s="86">
        <f t="array" ref="I684">IFERROR(INDEX(DATA!$AB$133:$AB$368,MATCH(1,(DATA!$D$133:$D$368=B684)*(DATA!$E$133:$E$368=D684),0)),"n/a")</f>
        <v>420518.99</v>
      </c>
      <c r="J684" s="77">
        <f t="array" ref="J684">IFERROR(INDEX(DATA!$AC$133:$AC$368,MATCH(1,(DATA!$D$133:$D$368=B684)*(DATA!$E$133:$E$368=D684),0)),"n/a")</f>
        <v>0.37628407969781402</v>
      </c>
      <c r="K684" s="86">
        <f t="array" ref="K684">IFERROR(INDEX(DATA!$AL$133:$AL$368,MATCH(1,(DATA!$D$133:$D$368=B684)*(DATA!$E$133:$E$368=D684),0)),"n/a")</f>
        <v>778712.16</v>
      </c>
      <c r="L684" s="77">
        <f t="array" ref="L684">IFERROR(INDEX(DATA!$AM$133:$AM$368,MATCH(1,(DATA!$D$133:$D$368=B684)*(DATA!$E$133:$E$368=D684),0)),"n/a")</f>
        <v>0.17607904360154</v>
      </c>
      <c r="R684" s="66"/>
      <c r="S684" s="66"/>
      <c r="T684" s="66"/>
      <c r="U684" s="66"/>
      <c r="V684" s="66"/>
      <c r="W684" s="66"/>
      <c r="X684" s="66"/>
      <c r="Y684" s="66"/>
    </row>
    <row r="685" spans="1:25" x14ac:dyDescent="0.2">
      <c r="A685" s="75" t="s">
        <v>19</v>
      </c>
      <c r="B685" s="66" t="s">
        <v>11</v>
      </c>
      <c r="C685" s="66" t="s">
        <v>9</v>
      </c>
      <c r="D685" s="66" t="s">
        <v>286</v>
      </c>
      <c r="E685" s="86">
        <f t="array" ref="E685">IFERROR(INDEX(DATA!$H$133:$H$368,MATCH(1,(DATA!$D$133:$D$368=B685)*(DATA!$E$133:$E$368=D685),0)),"n/a")</f>
        <v>103612.46</v>
      </c>
      <c r="F685" s="77">
        <f t="array" ref="F685">IFERROR(INDEX(DATA!$I$133:$I$368,MATCH(1,(DATA!$D$133:$D$368=B685)*(DATA!$E$133:$E$368=D685),0)),"n/a")</f>
        <v>4.8463229827580001E-2</v>
      </c>
      <c r="G685" s="86">
        <f t="array" ref="G685">IFERROR(INDEX(DATA!$R$133:$R$368,MATCH(1,(DATA!$D$133:$D$368=B685)*(DATA!$E$133:$E$368=D685),0)),"n/a")</f>
        <v>340127.34</v>
      </c>
      <c r="H685" s="77">
        <f t="array" ref="H685">IFERROR(INDEX(DATA!$S$133:$S$368,MATCH(1,(DATA!$D$133:$D$368=B685)*(DATA!$E$133:$E$368=D685),0)),"n/a")</f>
        <v>2.5802421543581502E-2</v>
      </c>
      <c r="I685" s="86">
        <f t="array" ref="I685">IFERROR(INDEX(DATA!$AB$133:$AB$368,MATCH(1,(DATA!$D$133:$D$368=B685)*(DATA!$E$133:$E$368=D685),0)),"n/a")</f>
        <v>644747.43000000005</v>
      </c>
      <c r="J685" s="77">
        <f t="array" ref="J685">IFERROR(INDEX(DATA!$AC$133:$AC$368,MATCH(1,(DATA!$D$133:$D$368=B685)*(DATA!$E$133:$E$368=D685),0)),"n/a")</f>
        <v>-4.9112968926701799E-2</v>
      </c>
      <c r="K685" s="86">
        <f t="array" ref="K685">IFERROR(INDEX(DATA!$AL$133:$AL$368,MATCH(1,(DATA!$D$133:$D$368=B685)*(DATA!$E$133:$E$368=D685),0)),"n/a")</f>
        <v>1250272.47</v>
      </c>
      <c r="L685" s="77">
        <f t="array" ref="L685">IFERROR(INDEX(DATA!$AM$133:$AM$368,MATCH(1,(DATA!$D$133:$D$368=B685)*(DATA!$E$133:$E$368=D685),0)),"n/a")</f>
        <v>-5.6326637457459798E-2</v>
      </c>
      <c r="R685" s="66"/>
      <c r="S685" s="66"/>
      <c r="T685" s="66"/>
      <c r="U685" s="66"/>
      <c r="V685" s="66"/>
      <c r="W685" s="66"/>
      <c r="X685" s="66"/>
      <c r="Y685" s="66"/>
    </row>
    <row r="686" spans="1:25" x14ac:dyDescent="0.2">
      <c r="A686" s="75" t="s">
        <v>19</v>
      </c>
      <c r="B686" s="66" t="s">
        <v>11</v>
      </c>
      <c r="C686" s="66" t="s">
        <v>9</v>
      </c>
      <c r="D686" s="66" t="s">
        <v>287</v>
      </c>
      <c r="E686" s="86">
        <f t="array" ref="E686">IFERROR(INDEX(DATA!$H$133:$H$368,MATCH(1,(DATA!$D$133:$D$368=B686)*(DATA!$E$133:$E$368=D686),0)),"n/a")</f>
        <v>110042.69</v>
      </c>
      <c r="F686" s="77">
        <f t="array" ref="F686">IFERROR(INDEX(DATA!$I$133:$I$368,MATCH(1,(DATA!$D$133:$D$368=B686)*(DATA!$E$133:$E$368=D686),0)),"n/a")</f>
        <v>0.119908834077614</v>
      </c>
      <c r="G686" s="86">
        <f t="array" ref="G686">IFERROR(INDEX(DATA!$R$133:$R$368,MATCH(1,(DATA!$D$133:$D$368=B686)*(DATA!$E$133:$E$368=D686),0)),"n/a")</f>
        <v>350923.4</v>
      </c>
      <c r="H686" s="77">
        <f t="array" ref="H686">IFERROR(INDEX(DATA!$S$133:$S$368,MATCH(1,(DATA!$D$133:$D$368=B686)*(DATA!$E$133:$E$368=D686),0)),"n/a")</f>
        <v>0.129764194754625</v>
      </c>
      <c r="I686" s="86">
        <f t="array" ref="I686">IFERROR(INDEX(DATA!$AB$133:$AB$368,MATCH(1,(DATA!$D$133:$D$368=B686)*(DATA!$E$133:$E$368=D686),0)),"n/a")</f>
        <v>660995.9</v>
      </c>
      <c r="J686" s="77">
        <f t="array" ref="J686">IFERROR(INDEX(DATA!$AC$133:$AC$368,MATCH(1,(DATA!$D$133:$D$368=B686)*(DATA!$E$133:$E$368=D686),0)),"n/a")</f>
        <v>-6.9036400587808499E-3</v>
      </c>
      <c r="K686" s="86">
        <f t="array" ref="K686">IFERROR(INDEX(DATA!$AL$133:$AL$368,MATCH(1,(DATA!$D$133:$D$368=B686)*(DATA!$E$133:$E$368=D686),0)),"n/a")</f>
        <v>1273596.1200000001</v>
      </c>
      <c r="L686" s="77">
        <f t="array" ref="L686">IFERROR(INDEX(DATA!$AM$133:$AM$368,MATCH(1,(DATA!$D$133:$D$368=B686)*(DATA!$E$133:$E$368=D686),0)),"n/a")</f>
        <v>-5.8187597045666797E-2</v>
      </c>
      <c r="R686" s="66"/>
      <c r="S686" s="66"/>
      <c r="T686" s="66"/>
      <c r="U686" s="66"/>
      <c r="V686" s="66"/>
      <c r="W686" s="66"/>
      <c r="X686" s="66"/>
      <c r="Y686" s="66"/>
    </row>
    <row r="687" spans="1:25" x14ac:dyDescent="0.2">
      <c r="A687" s="75" t="s">
        <v>19</v>
      </c>
      <c r="B687" s="66" t="s">
        <v>11</v>
      </c>
      <c r="C687" s="66" t="s">
        <v>9</v>
      </c>
      <c r="D687" s="66" t="s">
        <v>288</v>
      </c>
      <c r="E687" s="86">
        <f t="array" ref="E687">IFERROR(INDEX(DATA!$H$133:$H$368,MATCH(1,(DATA!$D$133:$D$368=B687)*(DATA!$E$133:$E$368=D687),0)),"n/a")</f>
        <v>73508.259999999995</v>
      </c>
      <c r="F687" s="77">
        <f t="array" ref="F687">IFERROR(INDEX(DATA!$I$133:$I$368,MATCH(1,(DATA!$D$133:$D$368=B687)*(DATA!$E$133:$E$368=D687),0)),"n/a")</f>
        <v>0.11783279769560701</v>
      </c>
      <c r="G687" s="86">
        <f t="array" ref="G687">IFERROR(INDEX(DATA!$R$133:$R$368,MATCH(1,(DATA!$D$133:$D$368=B687)*(DATA!$E$133:$E$368=D687),0)),"n/a")</f>
        <v>234939.6</v>
      </c>
      <c r="H687" s="77">
        <f t="array" ref="H687">IFERROR(INDEX(DATA!$S$133:$S$368,MATCH(1,(DATA!$D$133:$D$368=B687)*(DATA!$E$133:$E$368=D687),0)),"n/a")</f>
        <v>0.176999210005442</v>
      </c>
      <c r="I687" s="86">
        <f t="array" ref="I687">IFERROR(INDEX(DATA!$AB$133:$AB$368,MATCH(1,(DATA!$D$133:$D$368=B687)*(DATA!$E$133:$E$368=D687),0)),"n/a")</f>
        <v>447444.8</v>
      </c>
      <c r="J687" s="77">
        <f t="array" ref="J687">IFERROR(INDEX(DATA!$AC$133:$AC$368,MATCH(1,(DATA!$D$133:$D$368=B687)*(DATA!$E$133:$E$368=D687),0)),"n/a")</f>
        <v>0.23325515230747201</v>
      </c>
      <c r="K687" s="86">
        <f t="array" ref="K687">IFERROR(INDEX(DATA!$AL$133:$AL$368,MATCH(1,(DATA!$D$133:$D$368=B687)*(DATA!$E$133:$E$368=D687),0)),"n/a")</f>
        <v>850559.33</v>
      </c>
      <c r="L687" s="77">
        <f t="array" ref="L687">IFERROR(INDEX(DATA!$AM$133:$AM$368,MATCH(1,(DATA!$D$133:$D$368=B687)*(DATA!$E$133:$E$368=D687),0)),"n/a")</f>
        <v>0.274487222871933</v>
      </c>
      <c r="R687" s="66"/>
      <c r="S687" s="66"/>
      <c r="T687" s="66"/>
      <c r="U687" s="66"/>
      <c r="V687" s="66"/>
      <c r="W687" s="66"/>
      <c r="X687" s="66"/>
      <c r="Y687" s="66"/>
    </row>
    <row r="688" spans="1:25" x14ac:dyDescent="0.2">
      <c r="A688" s="75" t="s">
        <v>19</v>
      </c>
      <c r="B688" s="66" t="s">
        <v>11</v>
      </c>
      <c r="C688" s="66" t="s">
        <v>9</v>
      </c>
      <c r="D688" s="66" t="s">
        <v>289</v>
      </c>
      <c r="E688" s="86">
        <f t="array" ref="E688">IFERROR(INDEX(DATA!$H$133:$H$368,MATCH(1,(DATA!$D$133:$D$368=B688)*(DATA!$E$133:$E$368=D688),0)),"n/a")</f>
        <v>49596.34</v>
      </c>
      <c r="F688" s="77">
        <f t="array" ref="F688">IFERROR(INDEX(DATA!$I$133:$I$368,MATCH(1,(DATA!$D$133:$D$368=B688)*(DATA!$E$133:$E$368=D688),0)),"n/a")</f>
        <v>0.21078192989445901</v>
      </c>
      <c r="G688" s="86">
        <f t="array" ref="G688">IFERROR(INDEX(DATA!$R$133:$R$368,MATCH(1,(DATA!$D$133:$D$368=B688)*(DATA!$E$133:$E$368=D688),0)),"n/a")</f>
        <v>154652.24</v>
      </c>
      <c r="H688" s="77">
        <f t="array" ref="H688">IFERROR(INDEX(DATA!$S$133:$S$368,MATCH(1,(DATA!$D$133:$D$368=B688)*(DATA!$E$133:$E$368=D688),0)),"n/a")</f>
        <v>0.138526608155664</v>
      </c>
      <c r="I688" s="86">
        <f t="array" ref="I688">IFERROR(INDEX(DATA!$AB$133:$AB$368,MATCH(1,(DATA!$D$133:$D$368=B688)*(DATA!$E$133:$E$368=D688),0)),"n/a")</f>
        <v>293621.15999999997</v>
      </c>
      <c r="J688" s="77">
        <f t="array" ref="J688">IFERROR(INDEX(DATA!$AC$133:$AC$368,MATCH(1,(DATA!$D$133:$D$368=B688)*(DATA!$E$133:$E$368=D688),0)),"n/a")</f>
        <v>0.13279445112695301</v>
      </c>
      <c r="K688" s="86">
        <f t="array" ref="K688">IFERROR(INDEX(DATA!$AL$133:$AL$368,MATCH(1,(DATA!$D$133:$D$368=B688)*(DATA!$E$133:$E$368=D688),0)),"n/a")</f>
        <v>566014.41</v>
      </c>
      <c r="L688" s="77">
        <f t="array" ref="L688">IFERROR(INDEX(DATA!$AM$133:$AM$368,MATCH(1,(DATA!$D$133:$D$368=B688)*(DATA!$E$133:$E$368=D688),0)),"n/a")</f>
        <v>0.123382615826681</v>
      </c>
      <c r="R688" s="66"/>
      <c r="S688" s="66"/>
      <c r="T688" s="66"/>
      <c r="U688" s="66"/>
      <c r="V688" s="66"/>
      <c r="W688" s="66"/>
      <c r="X688" s="66"/>
      <c r="Y688" s="66"/>
    </row>
    <row r="689" spans="1:25" x14ac:dyDescent="0.2">
      <c r="A689" s="75" t="s">
        <v>19</v>
      </c>
      <c r="B689" s="66" t="s">
        <v>11</v>
      </c>
      <c r="C689" s="66" t="s">
        <v>9</v>
      </c>
      <c r="D689" s="66" t="s">
        <v>290</v>
      </c>
      <c r="E689" s="86">
        <f t="array" ref="E689">IFERROR(INDEX(DATA!$H$133:$H$368,MATCH(1,(DATA!$D$133:$D$368=B689)*(DATA!$E$133:$E$368=D689),0)),"n/a")</f>
        <v>52745.72</v>
      </c>
      <c r="F689" s="77">
        <f t="array" ref="F689">IFERROR(INDEX(DATA!$I$133:$I$368,MATCH(1,(DATA!$D$133:$D$368=B689)*(DATA!$E$133:$E$368=D689),0)),"n/a")</f>
        <v>-6.97574506569896E-2</v>
      </c>
      <c r="G689" s="86">
        <f t="array" ref="G689">IFERROR(INDEX(DATA!$R$133:$R$368,MATCH(1,(DATA!$D$133:$D$368=B689)*(DATA!$E$133:$E$368=D689),0)),"n/a")</f>
        <v>152749.13</v>
      </c>
      <c r="H689" s="77">
        <f t="array" ref="H689">IFERROR(INDEX(DATA!$S$133:$S$368,MATCH(1,(DATA!$D$133:$D$368=B689)*(DATA!$E$133:$E$368=D689),0)),"n/a")</f>
        <v>-3.0815976380580999E-2</v>
      </c>
      <c r="I689" s="86">
        <f t="array" ref="I689">IFERROR(INDEX(DATA!$AB$133:$AB$368,MATCH(1,(DATA!$D$133:$D$368=B689)*(DATA!$E$133:$E$368=D689),0)),"n/a")</f>
        <v>304263.61</v>
      </c>
      <c r="J689" s="77">
        <f t="array" ref="J689">IFERROR(INDEX(DATA!$AC$133:$AC$368,MATCH(1,(DATA!$D$133:$D$368=B689)*(DATA!$E$133:$E$368=D689),0)),"n/a")</f>
        <v>1.46291812107016E-2</v>
      </c>
      <c r="K689" s="86">
        <f t="array" ref="K689">IFERROR(INDEX(DATA!$AL$133:$AL$368,MATCH(1,(DATA!$D$133:$D$368=B689)*(DATA!$E$133:$E$368=D689),0)),"n/a")</f>
        <v>591855.24</v>
      </c>
      <c r="L689" s="77">
        <f t="array" ref="L689">IFERROR(INDEX(DATA!$AM$133:$AM$368,MATCH(1,(DATA!$D$133:$D$368=B689)*(DATA!$E$133:$E$368=D689),0)),"n/a")</f>
        <v>7.8115493026402305E-2</v>
      </c>
      <c r="R689" s="66"/>
      <c r="S689" s="66"/>
      <c r="T689" s="66"/>
      <c r="U689" s="66"/>
      <c r="V689" s="66"/>
      <c r="W689" s="66"/>
      <c r="X689" s="66"/>
      <c r="Y689" s="66"/>
    </row>
    <row r="690" spans="1:25" x14ac:dyDescent="0.2">
      <c r="A690" s="75" t="s">
        <v>19</v>
      </c>
      <c r="B690" s="66" t="s">
        <v>11</v>
      </c>
      <c r="C690" s="66" t="s">
        <v>9</v>
      </c>
      <c r="D690" s="66" t="s">
        <v>291</v>
      </c>
      <c r="E690" s="86">
        <f t="array" ref="E690">IFERROR(INDEX(DATA!$H$133:$H$368,MATCH(1,(DATA!$D$133:$D$368=B690)*(DATA!$E$133:$E$368=D690),0)),"n/a")</f>
        <v>35320.61</v>
      </c>
      <c r="F690" s="77">
        <f t="array" ref="F690">IFERROR(INDEX(DATA!$I$133:$I$368,MATCH(1,(DATA!$D$133:$D$368=B690)*(DATA!$E$133:$E$368=D690),0)),"n/a")</f>
        <v>0.108875085746398</v>
      </c>
      <c r="G690" s="86">
        <f t="array" ref="G690">IFERROR(INDEX(DATA!$R$133:$R$368,MATCH(1,(DATA!$D$133:$D$368=B690)*(DATA!$E$133:$E$368=D690),0)),"n/a")</f>
        <v>120105.56</v>
      </c>
      <c r="H690" s="77">
        <f t="array" ref="H690">IFERROR(INDEX(DATA!$S$133:$S$368,MATCH(1,(DATA!$D$133:$D$368=B690)*(DATA!$E$133:$E$368=D690),0)),"n/a")</f>
        <v>0.21974749856704101</v>
      </c>
      <c r="I690" s="86">
        <f t="array" ref="I690">IFERROR(INDEX(DATA!$AB$133:$AB$368,MATCH(1,(DATA!$D$133:$D$368=B690)*(DATA!$E$133:$E$368=D690),0)),"n/a")</f>
        <v>229957.96</v>
      </c>
      <c r="J690" s="77">
        <f t="array" ref="J690">IFERROR(INDEX(DATA!$AC$133:$AC$368,MATCH(1,(DATA!$D$133:$D$368=B690)*(DATA!$E$133:$E$368=D690),0)),"n/a")</f>
        <v>0.27127802222412301</v>
      </c>
      <c r="K690" s="86">
        <f t="array" ref="K690">IFERROR(INDEX(DATA!$AL$133:$AL$368,MATCH(1,(DATA!$D$133:$D$368=B690)*(DATA!$E$133:$E$368=D690),0)),"n/a")</f>
        <v>429109.64</v>
      </c>
      <c r="L690" s="77">
        <f t="array" ref="L690">IFERROR(INDEX(DATA!$AM$133:$AM$368,MATCH(1,(DATA!$D$133:$D$368=B690)*(DATA!$E$133:$E$368=D690),0)),"n/a")</f>
        <v>0.28653192633695401</v>
      </c>
      <c r="R690" s="66"/>
      <c r="S690" s="66"/>
      <c r="T690" s="66"/>
      <c r="U690" s="66"/>
      <c r="V690" s="66"/>
      <c r="W690" s="66"/>
      <c r="X690" s="66"/>
      <c r="Y690" s="66"/>
    </row>
    <row r="691" spans="1:25" x14ac:dyDescent="0.2">
      <c r="A691" s="75" t="s">
        <v>19</v>
      </c>
      <c r="B691" s="66" t="s">
        <v>11</v>
      </c>
      <c r="C691" s="66" t="s">
        <v>9</v>
      </c>
      <c r="D691" s="66" t="s">
        <v>292</v>
      </c>
      <c r="E691" s="86">
        <f t="array" ref="E691">IFERROR(INDEX(DATA!$H$133:$H$368,MATCH(1,(DATA!$D$133:$D$368=B691)*(DATA!$E$133:$E$368=D691),0)),"n/a")</f>
        <v>180610.15</v>
      </c>
      <c r="F691" s="77">
        <f t="array" ref="F691">IFERROR(INDEX(DATA!$I$133:$I$368,MATCH(1,(DATA!$D$133:$D$368=B691)*(DATA!$E$133:$E$368=D691),0)),"n/a")</f>
        <v>-4.6982107066632301E-3</v>
      </c>
      <c r="G691" s="86">
        <f t="array" ref="G691">IFERROR(INDEX(DATA!$R$133:$R$368,MATCH(1,(DATA!$D$133:$D$368=B691)*(DATA!$E$133:$E$368=D691),0)),"n/a")</f>
        <v>601875.56000000006</v>
      </c>
      <c r="H691" s="77">
        <f t="array" ref="H691">IFERROR(INDEX(DATA!$S$133:$S$368,MATCH(1,(DATA!$D$133:$D$368=B691)*(DATA!$E$133:$E$368=D691),0)),"n/a")</f>
        <v>2.0532423499392199E-2</v>
      </c>
      <c r="I691" s="86">
        <f t="array" ref="I691">IFERROR(INDEX(DATA!$AB$133:$AB$368,MATCH(1,(DATA!$D$133:$D$368=B691)*(DATA!$E$133:$E$368=D691),0)),"n/a")</f>
        <v>1140300.98</v>
      </c>
      <c r="J691" s="77">
        <f t="array" ref="J691">IFERROR(INDEX(DATA!$AC$133:$AC$368,MATCH(1,(DATA!$D$133:$D$368=B691)*(DATA!$E$133:$E$368=D691),0)),"n/a")</f>
        <v>7.1115108686772897E-4</v>
      </c>
      <c r="K691" s="86">
        <f t="array" ref="K691">IFERROR(INDEX(DATA!$AL$133:$AL$368,MATCH(1,(DATA!$D$133:$D$368=B691)*(DATA!$E$133:$E$368=D691),0)),"n/a")</f>
        <v>2234528.6</v>
      </c>
      <c r="L691" s="77">
        <f t="array" ref="L691">IFERROR(INDEX(DATA!$AM$133:$AM$368,MATCH(1,(DATA!$D$133:$D$368=B691)*(DATA!$E$133:$E$368=D691),0)),"n/a")</f>
        <v>5.0530436093509101E-2</v>
      </c>
      <c r="R691" s="66"/>
      <c r="S691" s="66"/>
      <c r="T691" s="66"/>
      <c r="U691" s="66"/>
      <c r="V691" s="66"/>
      <c r="W691" s="66"/>
      <c r="X691" s="66"/>
      <c r="Y691" s="66"/>
    </row>
    <row r="692" spans="1:25" x14ac:dyDescent="0.2">
      <c r="A692" s="75" t="s">
        <v>19</v>
      </c>
      <c r="B692" s="66" t="s">
        <v>11</v>
      </c>
      <c r="C692" s="66" t="s">
        <v>9</v>
      </c>
      <c r="D692" s="66" t="s">
        <v>293</v>
      </c>
      <c r="E692" s="86">
        <f t="array" ref="E692">IFERROR(INDEX(DATA!$H$133:$H$368,MATCH(1,(DATA!$D$133:$D$368=B692)*(DATA!$E$133:$E$368=D692),0)),"n/a")</f>
        <v>25373.39</v>
      </c>
      <c r="F692" s="77">
        <f t="array" ref="F692">IFERROR(INDEX(DATA!$I$133:$I$368,MATCH(1,(DATA!$D$133:$D$368=B692)*(DATA!$E$133:$E$368=D692),0)),"n/a")</f>
        <v>0.54818312614328801</v>
      </c>
      <c r="G692" s="86">
        <f t="array" ref="G692">IFERROR(INDEX(DATA!$R$133:$R$368,MATCH(1,(DATA!$D$133:$D$368=B692)*(DATA!$E$133:$E$368=D692),0)),"n/a")</f>
        <v>76238.039999999994</v>
      </c>
      <c r="H692" s="77">
        <f t="array" ref="H692">IFERROR(INDEX(DATA!$S$133:$S$368,MATCH(1,(DATA!$D$133:$D$368=B692)*(DATA!$E$133:$E$368=D692),0)),"n/a")</f>
        <v>0.49025076498508702</v>
      </c>
      <c r="I692" s="86">
        <f t="array" ref="I692">IFERROR(INDEX(DATA!$AB$133:$AB$368,MATCH(1,(DATA!$D$133:$D$368=B692)*(DATA!$E$133:$E$368=D692),0)),"n/a")</f>
        <v>139527.01</v>
      </c>
      <c r="J692" s="77">
        <f t="array" ref="J692">IFERROR(INDEX(DATA!$AC$133:$AC$368,MATCH(1,(DATA!$D$133:$D$368=B692)*(DATA!$E$133:$E$368=D692),0)),"n/a")</f>
        <v>0.42885607650631902</v>
      </c>
      <c r="K692" s="86">
        <f t="array" ref="K692">IFERROR(INDEX(DATA!$AL$133:$AL$368,MATCH(1,(DATA!$D$133:$D$368=B692)*(DATA!$E$133:$E$368=D692),0)),"n/a")</f>
        <v>257330.4</v>
      </c>
      <c r="L692" s="77">
        <f t="array" ref="L692">IFERROR(INDEX(DATA!$AM$133:$AM$368,MATCH(1,(DATA!$D$133:$D$368=B692)*(DATA!$E$133:$E$368=D692),0)),"n/a")</f>
        <v>0.281226071647875</v>
      </c>
      <c r="R692" s="66"/>
      <c r="S692" s="66"/>
      <c r="T692" s="66"/>
      <c r="U692" s="66"/>
      <c r="V692" s="66"/>
      <c r="W692" s="66"/>
      <c r="X692" s="66"/>
      <c r="Y692" s="66"/>
    </row>
    <row r="693" spans="1:25" x14ac:dyDescent="0.2">
      <c r="A693" s="75" t="s">
        <v>19</v>
      </c>
      <c r="B693" s="66" t="s">
        <v>11</v>
      </c>
      <c r="C693" s="66" t="s">
        <v>9</v>
      </c>
      <c r="D693" s="66" t="s">
        <v>294</v>
      </c>
      <c r="E693" s="86">
        <f t="array" ref="E693">IFERROR(INDEX(DATA!$H$133:$H$368,MATCH(1,(DATA!$D$133:$D$368=B693)*(DATA!$E$133:$E$368=D693),0)),"n/a")</f>
        <v>146262.04</v>
      </c>
      <c r="F693" s="77">
        <f t="array" ref="F693">IFERROR(INDEX(DATA!$I$133:$I$368,MATCH(1,(DATA!$D$133:$D$368=B693)*(DATA!$E$133:$E$368=D693),0)),"n/a")</f>
        <v>-4.1035955208231098E-2</v>
      </c>
      <c r="G693" s="86">
        <f t="array" ref="G693">IFERROR(INDEX(DATA!$R$133:$R$368,MATCH(1,(DATA!$D$133:$D$368=B693)*(DATA!$E$133:$E$368=D693),0)),"n/a")</f>
        <v>437425.27</v>
      </c>
      <c r="H693" s="77">
        <f t="array" ref="H693">IFERROR(INDEX(DATA!$S$133:$S$368,MATCH(1,(DATA!$D$133:$D$368=B693)*(DATA!$E$133:$E$368=D693),0)),"n/a")</f>
        <v>-6.9008006836776001E-3</v>
      </c>
      <c r="I693" s="86">
        <f t="array" ref="I693">IFERROR(INDEX(DATA!$AB$133:$AB$368,MATCH(1,(DATA!$D$133:$D$368=B693)*(DATA!$E$133:$E$368=D693),0)),"n/a")</f>
        <v>896461.47</v>
      </c>
      <c r="J693" s="77">
        <f t="array" ref="J693">IFERROR(INDEX(DATA!$AC$133:$AC$368,MATCH(1,(DATA!$D$133:$D$368=B693)*(DATA!$E$133:$E$368=D693),0)),"n/a")</f>
        <v>4.9522031339150001E-2</v>
      </c>
      <c r="K693" s="86">
        <f t="array" ref="K693">IFERROR(INDEX(DATA!$AL$133:$AL$368,MATCH(1,(DATA!$D$133:$D$368=B693)*(DATA!$E$133:$E$368=D693),0)),"n/a")</f>
        <v>1720450.09</v>
      </c>
      <c r="L693" s="77">
        <f t="array" ref="L693">IFERROR(INDEX(DATA!$AM$133:$AM$368,MATCH(1,(DATA!$D$133:$D$368=B693)*(DATA!$E$133:$E$368=D693),0)),"n/a")</f>
        <v>9.8570345294092199E-2</v>
      </c>
      <c r="R693" s="66"/>
      <c r="S693" s="66"/>
      <c r="T693" s="66"/>
      <c r="U693" s="66"/>
      <c r="V693" s="66"/>
      <c r="W693" s="66"/>
      <c r="X693" s="66"/>
      <c r="Y693" s="66"/>
    </row>
    <row r="694" spans="1:25" x14ac:dyDescent="0.2">
      <c r="A694" s="75" t="s">
        <v>19</v>
      </c>
      <c r="B694" s="66" t="s">
        <v>11</v>
      </c>
      <c r="C694" s="66" t="s">
        <v>9</v>
      </c>
      <c r="D694" s="66" t="s">
        <v>295</v>
      </c>
      <c r="E694" s="86">
        <f t="array" ref="E694">IFERROR(INDEX(DATA!$H$133:$H$368,MATCH(1,(DATA!$D$133:$D$368=B694)*(DATA!$E$133:$E$368=D694),0)),"n/a")</f>
        <v>66410.91</v>
      </c>
      <c r="F694" s="77">
        <f t="array" ref="F694">IFERROR(INDEX(DATA!$I$133:$I$368,MATCH(1,(DATA!$D$133:$D$368=B694)*(DATA!$E$133:$E$368=D694),0)),"n/a")</f>
        <v>0.120361365151992</v>
      </c>
      <c r="G694" s="86">
        <f t="array" ref="G694">IFERROR(INDEX(DATA!$R$133:$R$368,MATCH(1,(DATA!$D$133:$D$368=B694)*(DATA!$E$133:$E$368=D694),0)),"n/a")</f>
        <v>209849.12</v>
      </c>
      <c r="H694" s="77">
        <f t="array" ref="H694">IFERROR(INDEX(DATA!$S$133:$S$368,MATCH(1,(DATA!$D$133:$D$368=B694)*(DATA!$E$133:$E$368=D694),0)),"n/a")</f>
        <v>0.13674507432778499</v>
      </c>
      <c r="I694" s="86">
        <f t="array" ref="I694">IFERROR(INDEX(DATA!$AB$133:$AB$368,MATCH(1,(DATA!$D$133:$D$368=B694)*(DATA!$E$133:$E$368=D694),0)),"n/a")</f>
        <v>415025.68</v>
      </c>
      <c r="J694" s="77">
        <f t="array" ref="J694">IFERROR(INDEX(DATA!$AC$133:$AC$368,MATCH(1,(DATA!$D$133:$D$368=B694)*(DATA!$E$133:$E$368=D694),0)),"n/a")</f>
        <v>0.21590179262053599</v>
      </c>
      <c r="K694" s="86">
        <f t="array" ref="K694">IFERROR(INDEX(DATA!$AL$133:$AL$368,MATCH(1,(DATA!$D$133:$D$368=B694)*(DATA!$E$133:$E$368=D694),0)),"n/a")</f>
        <v>750756.42</v>
      </c>
      <c r="L694" s="77">
        <f t="array" ref="L694">IFERROR(INDEX(DATA!$AM$133:$AM$368,MATCH(1,(DATA!$D$133:$D$368=B694)*(DATA!$E$133:$E$368=D694),0)),"n/a")</f>
        <v>0.16811539484195501</v>
      </c>
      <c r="R694" s="66"/>
      <c r="S694" s="66"/>
      <c r="T694" s="66"/>
      <c r="U694" s="66"/>
      <c r="V694" s="66"/>
      <c r="W694" s="66"/>
      <c r="X694" s="66"/>
      <c r="Y694" s="66"/>
    </row>
    <row r="695" spans="1:25" x14ac:dyDescent="0.2">
      <c r="A695" s="75" t="s">
        <v>19</v>
      </c>
      <c r="B695" s="66" t="s">
        <v>11</v>
      </c>
      <c r="C695" s="66" t="s">
        <v>9</v>
      </c>
      <c r="D695" s="66" t="s">
        <v>296</v>
      </c>
      <c r="E695" s="86">
        <f t="array" ref="E695">IFERROR(INDEX(DATA!$H$133:$H$368,MATCH(1,(DATA!$D$133:$D$368=B695)*(DATA!$E$133:$E$368=D695),0)),"n/a")</f>
        <v>75539.39</v>
      </c>
      <c r="F695" s="77">
        <f t="array" ref="F695">IFERROR(INDEX(DATA!$I$133:$I$368,MATCH(1,(DATA!$D$133:$D$368=B695)*(DATA!$E$133:$E$368=D695),0)),"n/a")</f>
        <v>5.6913443630617899E-2</v>
      </c>
      <c r="G695" s="86">
        <f t="array" ref="G695">IFERROR(INDEX(DATA!$R$133:$R$368,MATCH(1,(DATA!$D$133:$D$368=B695)*(DATA!$E$133:$E$368=D695),0)),"n/a")</f>
        <v>231844.65</v>
      </c>
      <c r="H695" s="77">
        <f t="array" ref="H695">IFERROR(INDEX(DATA!$S$133:$S$368,MATCH(1,(DATA!$D$133:$D$368=B695)*(DATA!$E$133:$E$368=D695),0)),"n/a")</f>
        <v>4.13853902992296E-2</v>
      </c>
      <c r="I695" s="86">
        <f t="array" ref="I695">IFERROR(INDEX(DATA!$AB$133:$AB$368,MATCH(1,(DATA!$D$133:$D$368=B695)*(DATA!$E$133:$E$368=D695),0)),"n/a")</f>
        <v>453219.93</v>
      </c>
      <c r="J695" s="77">
        <f t="array" ref="J695">IFERROR(INDEX(DATA!$AC$133:$AC$368,MATCH(1,(DATA!$D$133:$D$368=B695)*(DATA!$E$133:$E$368=D695),0)),"n/a")</f>
        <v>-3.1674654502853198E-3</v>
      </c>
      <c r="K695" s="86">
        <f t="array" ref="K695">IFERROR(INDEX(DATA!$AL$133:$AL$368,MATCH(1,(DATA!$D$133:$D$368=B695)*(DATA!$E$133:$E$368=D695),0)),"n/a")</f>
        <v>845777.92000000004</v>
      </c>
      <c r="L695" s="77">
        <f t="array" ref="L695">IFERROR(INDEX(DATA!$AM$133:$AM$368,MATCH(1,(DATA!$D$133:$D$368=B695)*(DATA!$E$133:$E$368=D695),0)),"n/a")</f>
        <v>1.9284687631643298E-2</v>
      </c>
      <c r="R695" s="66"/>
      <c r="S695" s="66"/>
      <c r="T695" s="66"/>
      <c r="U695" s="66"/>
      <c r="V695" s="66"/>
      <c r="W695" s="66"/>
      <c r="X695" s="66"/>
      <c r="Y695" s="66"/>
    </row>
    <row r="696" spans="1:25" x14ac:dyDescent="0.2">
      <c r="A696" s="75" t="s">
        <v>19</v>
      </c>
      <c r="B696" s="66" t="s">
        <v>11</v>
      </c>
      <c r="C696" s="66" t="s">
        <v>9</v>
      </c>
      <c r="D696" s="66" t="s">
        <v>297</v>
      </c>
      <c r="E696" s="86">
        <f t="array" ref="E696">IFERROR(INDEX(DATA!$H$133:$H$368,MATCH(1,(DATA!$D$133:$D$368=B696)*(DATA!$E$133:$E$368=D696),0)),"n/a")</f>
        <v>36631.46</v>
      </c>
      <c r="F696" s="77">
        <f t="array" ref="F696">IFERROR(INDEX(DATA!$I$133:$I$368,MATCH(1,(DATA!$D$133:$D$368=B696)*(DATA!$E$133:$E$368=D696),0)),"n/a")</f>
        <v>0.23292377751711901</v>
      </c>
      <c r="G696" s="86">
        <f t="array" ref="G696">IFERROR(INDEX(DATA!$R$133:$R$368,MATCH(1,(DATA!$D$133:$D$368=B696)*(DATA!$E$133:$E$368=D696),0)),"n/a")</f>
        <v>109101.4</v>
      </c>
      <c r="H696" s="77">
        <f t="array" ref="H696">IFERROR(INDEX(DATA!$S$133:$S$368,MATCH(1,(DATA!$D$133:$D$368=B696)*(DATA!$E$133:$E$368=D696),0)),"n/a")</f>
        <v>0.25205349631165402</v>
      </c>
      <c r="I696" s="86">
        <f t="array" ref="I696">IFERROR(INDEX(DATA!$AB$133:$AB$368,MATCH(1,(DATA!$D$133:$D$368=B696)*(DATA!$E$133:$E$368=D696),0)),"n/a")</f>
        <v>206401.35</v>
      </c>
      <c r="J696" s="77">
        <f t="array" ref="J696">IFERROR(INDEX(DATA!$AC$133:$AC$368,MATCH(1,(DATA!$D$133:$D$368=B696)*(DATA!$E$133:$E$368=D696),0)),"n/a")</f>
        <v>0.250402410062184</v>
      </c>
      <c r="K696" s="86">
        <f t="array" ref="K696">IFERROR(INDEX(DATA!$AL$133:$AL$368,MATCH(1,(DATA!$D$133:$D$368=B696)*(DATA!$E$133:$E$368=D696),0)),"n/a")</f>
        <v>390825.06</v>
      </c>
      <c r="L696" s="77">
        <f t="array" ref="L696">IFERROR(INDEX(DATA!$AM$133:$AM$368,MATCH(1,(DATA!$D$133:$D$368=B696)*(DATA!$E$133:$E$368=D696),0)),"n/a")</f>
        <v>0.19044906811451101</v>
      </c>
      <c r="R696" s="66"/>
      <c r="S696" s="66"/>
      <c r="T696" s="66"/>
      <c r="U696" s="66"/>
      <c r="V696" s="66"/>
      <c r="W696" s="66"/>
      <c r="X696" s="66"/>
      <c r="Y696" s="66"/>
    </row>
    <row r="697" spans="1:25" x14ac:dyDescent="0.2">
      <c r="A697" s="75" t="s">
        <v>19</v>
      </c>
      <c r="B697" s="66" t="s">
        <v>11</v>
      </c>
      <c r="C697" s="66" t="s">
        <v>9</v>
      </c>
      <c r="D697" s="66" t="s">
        <v>298</v>
      </c>
      <c r="E697" s="86">
        <f t="array" ref="E697">IFERROR(INDEX(DATA!$H$133:$H$368,MATCH(1,(DATA!$D$133:$D$368=B697)*(DATA!$E$133:$E$368=D697),0)),"n/a")</f>
        <v>63377.77</v>
      </c>
      <c r="F697" s="77">
        <f t="array" ref="F697">IFERROR(INDEX(DATA!$I$133:$I$368,MATCH(1,(DATA!$D$133:$D$368=B697)*(DATA!$E$133:$E$368=D697),0)),"n/a")</f>
        <v>0.12550356868929999</v>
      </c>
      <c r="G697" s="86">
        <f t="array" ref="G697">IFERROR(INDEX(DATA!$R$133:$R$368,MATCH(1,(DATA!$D$133:$D$368=B697)*(DATA!$E$133:$E$368=D697),0)),"n/a")</f>
        <v>187341.41</v>
      </c>
      <c r="H697" s="77">
        <f t="array" ref="H697">IFERROR(INDEX(DATA!$S$133:$S$368,MATCH(1,(DATA!$D$133:$D$368=B697)*(DATA!$E$133:$E$368=D697),0)),"n/a")</f>
        <v>0.16479499227724501</v>
      </c>
      <c r="I697" s="86">
        <f t="array" ref="I697">IFERROR(INDEX(DATA!$AB$133:$AB$368,MATCH(1,(DATA!$D$133:$D$368=B697)*(DATA!$E$133:$E$368=D697),0)),"n/a")</f>
        <v>350851.89</v>
      </c>
      <c r="J697" s="77">
        <f t="array" ref="J697">IFERROR(INDEX(DATA!$AC$133:$AC$368,MATCH(1,(DATA!$D$133:$D$368=B697)*(DATA!$E$133:$E$368=D697),0)),"n/a")</f>
        <v>0.18171132973654</v>
      </c>
      <c r="K697" s="86">
        <f t="array" ref="K697">IFERROR(INDEX(DATA!$AL$133:$AL$368,MATCH(1,(DATA!$D$133:$D$368=B697)*(DATA!$E$133:$E$368=D697),0)),"n/a")</f>
        <v>672188.86</v>
      </c>
      <c r="L697" s="77">
        <f t="array" ref="L697">IFERROR(INDEX(DATA!$AM$133:$AM$368,MATCH(1,(DATA!$D$133:$D$368=B697)*(DATA!$E$133:$E$368=D697),0)),"n/a")</f>
        <v>0.260483138705286</v>
      </c>
      <c r="R697" s="66"/>
      <c r="S697" s="66"/>
      <c r="T697" s="66"/>
      <c r="U697" s="66"/>
      <c r="V697" s="66"/>
      <c r="W697" s="66"/>
      <c r="X697" s="66"/>
      <c r="Y697" s="66"/>
    </row>
    <row r="698" spans="1:25" x14ac:dyDescent="0.2">
      <c r="A698" s="75" t="s">
        <v>19</v>
      </c>
      <c r="B698" s="66" t="s">
        <v>11</v>
      </c>
      <c r="C698" s="66" t="s">
        <v>9</v>
      </c>
      <c r="D698" s="66" t="s">
        <v>299</v>
      </c>
      <c r="E698" s="86">
        <f t="array" ref="E698">IFERROR(INDEX(DATA!$H$133:$H$368,MATCH(1,(DATA!$D$133:$D$368=B698)*(DATA!$E$133:$E$368=D698),0)),"n/a")</f>
        <v>379184.01</v>
      </c>
      <c r="F698" s="77">
        <f t="array" ref="F698">IFERROR(INDEX(DATA!$I$133:$I$368,MATCH(1,(DATA!$D$133:$D$368=B698)*(DATA!$E$133:$E$368=D698),0)),"n/a")</f>
        <v>-1.22933249937367E-2</v>
      </c>
      <c r="G698" s="86">
        <f t="array" ref="G698">IFERROR(INDEX(DATA!$R$133:$R$368,MATCH(1,(DATA!$D$133:$D$368=B698)*(DATA!$E$133:$E$368=D698),0)),"n/a")</f>
        <v>1228559.79</v>
      </c>
      <c r="H698" s="77">
        <f t="array" ref="H698">IFERROR(INDEX(DATA!$S$133:$S$368,MATCH(1,(DATA!$D$133:$D$368=B698)*(DATA!$E$133:$E$368=D698),0)),"n/a")</f>
        <v>0.11601755531451</v>
      </c>
      <c r="I698" s="86">
        <f t="array" ref="I698">IFERROR(INDEX(DATA!$AB$133:$AB$368,MATCH(1,(DATA!$D$133:$D$368=B698)*(DATA!$E$133:$E$368=D698),0)),"n/a")</f>
        <v>2391724.2599999998</v>
      </c>
      <c r="J698" s="77">
        <f t="array" ref="J698">IFERROR(INDEX(DATA!$AC$133:$AC$368,MATCH(1,(DATA!$D$133:$D$368=B698)*(DATA!$E$133:$E$368=D698),0)),"n/a")</f>
        <v>9.6817522480312002E-2</v>
      </c>
      <c r="K698" s="86">
        <f t="array" ref="K698">IFERROR(INDEX(DATA!$AL$133:$AL$368,MATCH(1,(DATA!$D$133:$D$368=B698)*(DATA!$E$133:$E$368=D698),0)),"n/a")</f>
        <v>4805414.9800000004</v>
      </c>
      <c r="L698" s="77">
        <f t="array" ref="L698">IFERROR(INDEX(DATA!$AM$133:$AM$368,MATCH(1,(DATA!$D$133:$D$368=B698)*(DATA!$E$133:$E$368=D698),0)),"n/a")</f>
        <v>0.103144479270931</v>
      </c>
      <c r="R698" s="66"/>
      <c r="S698" s="66"/>
      <c r="T698" s="66"/>
      <c r="U698" s="66"/>
      <c r="V698" s="66"/>
      <c r="W698" s="66"/>
      <c r="X698" s="66"/>
      <c r="Y698" s="66"/>
    </row>
    <row r="699" spans="1:25" x14ac:dyDescent="0.2">
      <c r="A699" s="75" t="s">
        <v>19</v>
      </c>
      <c r="B699" s="66" t="s">
        <v>11</v>
      </c>
      <c r="C699" s="66" t="s">
        <v>9</v>
      </c>
      <c r="D699" s="66" t="s">
        <v>300</v>
      </c>
      <c r="E699" s="86">
        <f t="array" ref="E699">IFERROR(INDEX(DATA!$H$133:$H$368,MATCH(1,(DATA!$D$133:$D$368=B699)*(DATA!$E$133:$E$368=D699),0)),"n/a")</f>
        <v>121122.85</v>
      </c>
      <c r="F699" s="77">
        <f t="array" ref="F699">IFERROR(INDEX(DATA!$I$133:$I$368,MATCH(1,(DATA!$D$133:$D$368=B699)*(DATA!$E$133:$E$368=D699),0)),"n/a")</f>
        <v>2.2975616726946899E-2</v>
      </c>
      <c r="G699" s="86">
        <f t="array" ref="G699">IFERROR(INDEX(DATA!$R$133:$R$368,MATCH(1,(DATA!$D$133:$D$368=B699)*(DATA!$E$133:$E$368=D699),0)),"n/a")</f>
        <v>401332.32</v>
      </c>
      <c r="H699" s="77">
        <f t="array" ref="H699">IFERROR(INDEX(DATA!$S$133:$S$368,MATCH(1,(DATA!$D$133:$D$368=B699)*(DATA!$E$133:$E$368=D699),0)),"n/a")</f>
        <v>9.7717009080476702E-2</v>
      </c>
      <c r="I699" s="86">
        <f t="array" ref="I699">IFERROR(INDEX(DATA!$AB$133:$AB$368,MATCH(1,(DATA!$D$133:$D$368=B699)*(DATA!$E$133:$E$368=D699),0)),"n/a")</f>
        <v>742214.79</v>
      </c>
      <c r="J699" s="77">
        <f t="array" ref="J699">IFERROR(INDEX(DATA!$AC$133:$AC$368,MATCH(1,(DATA!$D$133:$D$368=B699)*(DATA!$E$133:$E$368=D699),0)),"n/a")</f>
        <v>0.110315998881449</v>
      </c>
      <c r="K699" s="86">
        <f t="array" ref="K699">IFERROR(INDEX(DATA!$AL$133:$AL$368,MATCH(1,(DATA!$D$133:$D$368=B699)*(DATA!$E$133:$E$368=D699),0)),"n/a")</f>
        <v>1441635.11</v>
      </c>
      <c r="L699" s="77">
        <f t="array" ref="L699">IFERROR(INDEX(DATA!$AM$133:$AM$368,MATCH(1,(DATA!$D$133:$D$368=B699)*(DATA!$E$133:$E$368=D699),0)),"n/a")</f>
        <v>0.108092404047077</v>
      </c>
      <c r="R699" s="66"/>
      <c r="S699" s="66"/>
      <c r="T699" s="66"/>
      <c r="U699" s="66"/>
      <c r="V699" s="66"/>
      <c r="W699" s="66"/>
      <c r="X699" s="66"/>
      <c r="Y699" s="66"/>
    </row>
    <row r="700" spans="1:25" x14ac:dyDescent="0.2">
      <c r="A700" s="75" t="s">
        <v>19</v>
      </c>
      <c r="B700" s="66" t="s">
        <v>11</v>
      </c>
      <c r="C700" s="66" t="s">
        <v>9</v>
      </c>
      <c r="D700" s="66" t="s">
        <v>301</v>
      </c>
      <c r="E700" s="86">
        <f t="array" ref="E700">IFERROR(INDEX(DATA!$H$133:$H$368,MATCH(1,(DATA!$D$133:$D$368=B700)*(DATA!$E$133:$E$368=D700),0)),"n/a")</f>
        <v>17737.05</v>
      </c>
      <c r="F700" s="77">
        <f t="array" ref="F700">IFERROR(INDEX(DATA!$I$133:$I$368,MATCH(1,(DATA!$D$133:$D$368=B700)*(DATA!$E$133:$E$368=D700),0)),"n/a")</f>
        <v>8.0369335797358499E-2</v>
      </c>
      <c r="G700" s="86">
        <f t="array" ref="G700">IFERROR(INDEX(DATA!$R$133:$R$368,MATCH(1,(DATA!$D$133:$D$368=B700)*(DATA!$E$133:$E$368=D700),0)),"n/a")</f>
        <v>57280.66</v>
      </c>
      <c r="H700" s="77">
        <f t="array" ref="H700">IFERROR(INDEX(DATA!$S$133:$S$368,MATCH(1,(DATA!$D$133:$D$368=B700)*(DATA!$E$133:$E$368=D700),0)),"n/a")</f>
        <v>0.211149466554857</v>
      </c>
      <c r="I700" s="86">
        <f t="array" ref="I700">IFERROR(INDEX(DATA!$AB$133:$AB$368,MATCH(1,(DATA!$D$133:$D$368=B700)*(DATA!$E$133:$E$368=D700),0)),"n/a")</f>
        <v>103507.94</v>
      </c>
      <c r="J700" s="77">
        <f t="array" ref="J700">IFERROR(INDEX(DATA!$AC$133:$AC$368,MATCH(1,(DATA!$D$133:$D$368=B700)*(DATA!$E$133:$E$368=D700),0)),"n/a")</f>
        <v>0.24258291924082701</v>
      </c>
      <c r="K700" s="86">
        <f t="array" ref="K700">IFERROR(INDEX(DATA!$AL$133:$AL$368,MATCH(1,(DATA!$D$133:$D$368=B700)*(DATA!$E$133:$E$368=D700),0)),"n/a")</f>
        <v>194633.16</v>
      </c>
      <c r="L700" s="77">
        <f t="array" ref="L700">IFERROR(INDEX(DATA!$AM$133:$AM$368,MATCH(1,(DATA!$D$133:$D$368=B700)*(DATA!$E$133:$E$368=D700),0)),"n/a")</f>
        <v>0.24421450925027099</v>
      </c>
      <c r="R700" s="66"/>
      <c r="S700" s="66"/>
      <c r="T700" s="66"/>
      <c r="U700" s="66"/>
      <c r="V700" s="66"/>
      <c r="W700" s="66"/>
      <c r="X700" s="66"/>
      <c r="Y700" s="66"/>
    </row>
    <row r="701" spans="1:25" x14ac:dyDescent="0.2">
      <c r="A701" s="75" t="s">
        <v>19</v>
      </c>
      <c r="B701" s="66" t="s">
        <v>11</v>
      </c>
      <c r="C701" s="66" t="s">
        <v>9</v>
      </c>
      <c r="D701" s="66" t="s">
        <v>302</v>
      </c>
      <c r="E701" s="86">
        <f t="array" ref="E701">IFERROR(INDEX(DATA!$H$133:$H$368,MATCH(1,(DATA!$D$133:$D$368=B701)*(DATA!$E$133:$E$368=D701),0)),"n/a")</f>
        <v>92852.9</v>
      </c>
      <c r="F701" s="77">
        <f t="array" ref="F701">IFERROR(INDEX(DATA!$I$133:$I$368,MATCH(1,(DATA!$D$133:$D$368=B701)*(DATA!$E$133:$E$368=D701),0)),"n/a")</f>
        <v>-6.6720607894181397E-2</v>
      </c>
      <c r="G701" s="86">
        <f t="array" ref="G701">IFERROR(INDEX(DATA!$R$133:$R$368,MATCH(1,(DATA!$D$133:$D$368=B701)*(DATA!$E$133:$E$368=D701),0)),"n/a")</f>
        <v>277108.68</v>
      </c>
      <c r="H701" s="77">
        <f t="array" ref="H701">IFERROR(INDEX(DATA!$S$133:$S$368,MATCH(1,(DATA!$D$133:$D$368=B701)*(DATA!$E$133:$E$368=D701),0)),"n/a")</f>
        <v>-2.38730419510093E-2</v>
      </c>
      <c r="I701" s="86">
        <f t="array" ref="I701">IFERROR(INDEX(DATA!$AB$133:$AB$368,MATCH(1,(DATA!$D$133:$D$368=B701)*(DATA!$E$133:$E$368=D701),0)),"n/a")</f>
        <v>556988.17000000004</v>
      </c>
      <c r="J701" s="77">
        <f t="array" ref="J701">IFERROR(INDEX(DATA!$AC$133:$AC$368,MATCH(1,(DATA!$D$133:$D$368=B701)*(DATA!$E$133:$E$368=D701),0)),"n/a")</f>
        <v>2.7310211058817899E-2</v>
      </c>
      <c r="K701" s="86">
        <f t="array" ref="K701">IFERROR(INDEX(DATA!$AL$133:$AL$368,MATCH(1,(DATA!$D$133:$D$368=B701)*(DATA!$E$133:$E$368=D701),0)),"n/a")</f>
        <v>1084102.3899999999</v>
      </c>
      <c r="L701" s="77">
        <f t="array" ref="L701">IFERROR(INDEX(DATA!$AM$133:$AM$368,MATCH(1,(DATA!$D$133:$D$368=B701)*(DATA!$E$133:$E$368=D701),0)),"n/a")</f>
        <v>9.2605196604705203E-2</v>
      </c>
      <c r="R701" s="66"/>
      <c r="S701" s="66"/>
      <c r="T701" s="66"/>
      <c r="U701" s="66"/>
      <c r="V701" s="66"/>
      <c r="W701" s="66"/>
      <c r="X701" s="66"/>
      <c r="Y701" s="66"/>
    </row>
    <row r="702" spans="1:25" x14ac:dyDescent="0.2">
      <c r="A702" s="75" t="s">
        <v>19</v>
      </c>
      <c r="B702" s="66" t="s">
        <v>11</v>
      </c>
      <c r="C702" s="66" t="s">
        <v>9</v>
      </c>
      <c r="D702" s="66" t="s">
        <v>303</v>
      </c>
      <c r="E702" s="86">
        <f t="array" ref="E702">IFERROR(INDEX(DATA!$H$133:$H$368,MATCH(1,(DATA!$D$133:$D$368=B702)*(DATA!$E$133:$E$368=D702),0)),"n/a")</f>
        <v>41892.58</v>
      </c>
      <c r="F702" s="77">
        <f t="array" ref="F702">IFERROR(INDEX(DATA!$I$133:$I$368,MATCH(1,(DATA!$D$133:$D$368=B702)*(DATA!$E$133:$E$368=D702),0)),"n/a")</f>
        <v>0.216871204047351</v>
      </c>
      <c r="G702" s="86">
        <f t="array" ref="G702">IFERROR(INDEX(DATA!$R$133:$R$368,MATCH(1,(DATA!$D$133:$D$368=B702)*(DATA!$E$133:$E$368=D702),0)),"n/a")</f>
        <v>129081.06</v>
      </c>
      <c r="H702" s="77">
        <f t="array" ref="H702">IFERROR(INDEX(DATA!$S$133:$S$368,MATCH(1,(DATA!$D$133:$D$368=B702)*(DATA!$E$133:$E$368=D702),0)),"n/a")</f>
        <v>0.168045829586698</v>
      </c>
      <c r="I702" s="86">
        <f t="array" ref="I702">IFERROR(INDEX(DATA!$AB$133:$AB$368,MATCH(1,(DATA!$D$133:$D$368=B702)*(DATA!$E$133:$E$368=D702),0)),"n/a")</f>
        <v>239595.78</v>
      </c>
      <c r="J702" s="77">
        <f t="array" ref="J702">IFERROR(INDEX(DATA!$AC$133:$AC$368,MATCH(1,(DATA!$D$133:$D$368=B702)*(DATA!$E$133:$E$368=D702),0)),"n/a")</f>
        <v>0.15810152688418599</v>
      </c>
      <c r="K702" s="86">
        <f t="array" ref="K702">IFERROR(INDEX(DATA!$AL$133:$AL$368,MATCH(1,(DATA!$D$133:$D$368=B702)*(DATA!$E$133:$E$368=D702),0)),"n/a")</f>
        <v>464459.74</v>
      </c>
      <c r="L702" s="77">
        <f t="array" ref="L702">IFERROR(INDEX(DATA!$AM$133:$AM$368,MATCH(1,(DATA!$D$133:$D$368=B702)*(DATA!$E$133:$E$368=D702),0)),"n/a")</f>
        <v>0.16394234605359001</v>
      </c>
      <c r="R702" s="66"/>
      <c r="S702" s="66"/>
      <c r="T702" s="66"/>
      <c r="U702" s="66"/>
      <c r="V702" s="66"/>
      <c r="W702" s="66"/>
      <c r="X702" s="66"/>
      <c r="Y702" s="66"/>
    </row>
    <row r="703" spans="1:25" x14ac:dyDescent="0.2">
      <c r="A703" s="75" t="s">
        <v>19</v>
      </c>
      <c r="B703" s="66" t="s">
        <v>11</v>
      </c>
      <c r="C703" s="66" t="s">
        <v>9</v>
      </c>
      <c r="D703" s="66" t="s">
        <v>304</v>
      </c>
      <c r="E703" s="86">
        <f t="array" ref="E703">IFERROR(INDEX(DATA!$H$133:$H$368,MATCH(1,(DATA!$D$133:$D$368=B703)*(DATA!$E$133:$E$368=D703),0)),"n/a")</f>
        <v>146160.06</v>
      </c>
      <c r="F703" s="77">
        <f t="array" ref="F703">IFERROR(INDEX(DATA!$I$133:$I$368,MATCH(1,(DATA!$D$133:$D$368=B703)*(DATA!$E$133:$E$368=D703),0)),"n/a")</f>
        <v>1.8551767161502999E-2</v>
      </c>
      <c r="G703" s="86">
        <f t="array" ref="G703">IFERROR(INDEX(DATA!$R$133:$R$368,MATCH(1,(DATA!$D$133:$D$368=B703)*(DATA!$E$133:$E$368=D703),0)),"n/a")</f>
        <v>475883.4</v>
      </c>
      <c r="H703" s="77">
        <f t="array" ref="H703">IFERROR(INDEX(DATA!$S$133:$S$368,MATCH(1,(DATA!$D$133:$D$368=B703)*(DATA!$E$133:$E$368=D703),0)),"n/a")</f>
        <v>6.9511334934472493E-2</v>
      </c>
      <c r="I703" s="86">
        <f t="array" ref="I703">IFERROR(INDEX(DATA!$AB$133:$AB$368,MATCH(1,(DATA!$D$133:$D$368=B703)*(DATA!$E$133:$E$368=D703),0)),"n/a")</f>
        <v>912823.97</v>
      </c>
      <c r="J703" s="77">
        <f t="array" ref="J703">IFERROR(INDEX(DATA!$AC$133:$AC$368,MATCH(1,(DATA!$D$133:$D$368=B703)*(DATA!$E$133:$E$368=D703),0)),"n/a")</f>
        <v>2.7118571367793901E-2</v>
      </c>
      <c r="K703" s="86">
        <f t="array" ref="K703">IFERROR(INDEX(DATA!$AL$133:$AL$368,MATCH(1,(DATA!$D$133:$D$368=B703)*(DATA!$E$133:$E$368=D703),0)),"n/a")</f>
        <v>1759463.72</v>
      </c>
      <c r="L703" s="77">
        <f t="array" ref="L703">IFERROR(INDEX(DATA!$AM$133:$AM$368,MATCH(1,(DATA!$D$133:$D$368=B703)*(DATA!$E$133:$E$368=D703),0)),"n/a")</f>
        <v>4.0211257990156297E-2</v>
      </c>
      <c r="R703" s="66"/>
      <c r="S703" s="66"/>
      <c r="T703" s="66"/>
      <c r="U703" s="66"/>
      <c r="V703" s="66"/>
      <c r="W703" s="66"/>
      <c r="X703" s="66"/>
      <c r="Y703" s="66"/>
    </row>
    <row r="704" spans="1:25" x14ac:dyDescent="0.2">
      <c r="A704" s="75" t="s">
        <v>19</v>
      </c>
      <c r="B704" s="66" t="s">
        <v>11</v>
      </c>
      <c r="C704" s="66" t="s">
        <v>9</v>
      </c>
      <c r="D704" s="66" t="s">
        <v>305</v>
      </c>
      <c r="E704" s="86">
        <f t="array" ref="E704">IFERROR(INDEX(DATA!$H$133:$H$368,MATCH(1,(DATA!$D$133:$D$368=B704)*(DATA!$E$133:$E$368=D704),0)),"n/a")</f>
        <v>80182.67</v>
      </c>
      <c r="F704" s="77">
        <f t="array" ref="F704">IFERROR(INDEX(DATA!$I$133:$I$368,MATCH(1,(DATA!$D$133:$D$368=B704)*(DATA!$E$133:$E$368=D704),0)),"n/a")</f>
        <v>-4.4925594701026299E-2</v>
      </c>
      <c r="G704" s="86">
        <f t="array" ref="G704">IFERROR(INDEX(DATA!$R$133:$R$368,MATCH(1,(DATA!$D$133:$D$368=B704)*(DATA!$E$133:$E$368=D704),0)),"n/a")</f>
        <v>269332.13</v>
      </c>
      <c r="H704" s="77">
        <f t="array" ref="H704">IFERROR(INDEX(DATA!$S$133:$S$368,MATCH(1,(DATA!$D$133:$D$368=B704)*(DATA!$E$133:$E$368=D704),0)),"n/a")</f>
        <v>4.8319465678522598E-2</v>
      </c>
      <c r="I704" s="86">
        <f t="array" ref="I704">IFERROR(INDEX(DATA!$AB$133:$AB$368,MATCH(1,(DATA!$D$133:$D$368=B704)*(DATA!$E$133:$E$368=D704),0)),"n/a")</f>
        <v>508250.38</v>
      </c>
      <c r="J704" s="77">
        <f t="array" ref="J704">IFERROR(INDEX(DATA!$AC$133:$AC$368,MATCH(1,(DATA!$D$133:$D$368=B704)*(DATA!$E$133:$E$368=D704),0)),"n/a")</f>
        <v>4.2050013155551201E-2</v>
      </c>
      <c r="K704" s="86">
        <f t="array" ref="K704">IFERROR(INDEX(DATA!$AL$133:$AL$368,MATCH(1,(DATA!$D$133:$D$368=B704)*(DATA!$E$133:$E$368=D704),0)),"n/a")</f>
        <v>972122.11</v>
      </c>
      <c r="L704" s="77">
        <f t="array" ref="L704">IFERROR(INDEX(DATA!$AM$133:$AM$368,MATCH(1,(DATA!$D$133:$D$368=B704)*(DATA!$E$133:$E$368=D704),0)),"n/a")</f>
        <v>9.5004389548712001E-2</v>
      </c>
      <c r="R704" s="66"/>
      <c r="S704" s="66"/>
      <c r="T704" s="66"/>
      <c r="U704" s="66"/>
      <c r="V704" s="66"/>
      <c r="W704" s="66"/>
      <c r="X704" s="66"/>
      <c r="Y704" s="66"/>
    </row>
    <row r="705" spans="1:25" x14ac:dyDescent="0.2">
      <c r="A705" s="75" t="s">
        <v>19</v>
      </c>
      <c r="B705" s="66" t="s">
        <v>11</v>
      </c>
      <c r="C705" s="66" t="s">
        <v>9</v>
      </c>
      <c r="D705" s="66" t="s">
        <v>306</v>
      </c>
      <c r="E705" s="86">
        <f t="array" ref="E705">IFERROR(INDEX(DATA!$H$133:$H$368,MATCH(1,(DATA!$D$133:$D$368=B705)*(DATA!$E$133:$E$368=D705),0)),"n/a")</f>
        <v>61616.27</v>
      </c>
      <c r="F705" s="77">
        <f t="array" ref="F705">IFERROR(INDEX(DATA!$I$133:$I$368,MATCH(1,(DATA!$D$133:$D$368=B705)*(DATA!$E$133:$E$368=D705),0)),"n/a")</f>
        <v>0.143316601898926</v>
      </c>
      <c r="G705" s="86">
        <f t="array" ref="G705">IFERROR(INDEX(DATA!$R$133:$R$368,MATCH(1,(DATA!$D$133:$D$368=B705)*(DATA!$E$133:$E$368=D705),0)),"n/a")</f>
        <v>206957.96</v>
      </c>
      <c r="H705" s="77">
        <f t="array" ref="H705">IFERROR(INDEX(DATA!$S$133:$S$368,MATCH(1,(DATA!$D$133:$D$368=B705)*(DATA!$E$133:$E$368=D705),0)),"n/a")</f>
        <v>0.15017763294822301</v>
      </c>
      <c r="I705" s="86">
        <f t="array" ref="I705">IFERROR(INDEX(DATA!$AB$133:$AB$368,MATCH(1,(DATA!$D$133:$D$368=B705)*(DATA!$E$133:$E$368=D705),0)),"n/a")</f>
        <v>384617.02</v>
      </c>
      <c r="J705" s="77">
        <f t="array" ref="J705">IFERROR(INDEX(DATA!$AC$133:$AC$368,MATCH(1,(DATA!$D$133:$D$368=B705)*(DATA!$E$133:$E$368=D705),0)),"n/a")</f>
        <v>0.15025943243519299</v>
      </c>
      <c r="K705" s="86">
        <f t="array" ref="K705">IFERROR(INDEX(DATA!$AL$133:$AL$368,MATCH(1,(DATA!$D$133:$D$368=B705)*(DATA!$E$133:$E$368=D705),0)),"n/a")</f>
        <v>761781.73</v>
      </c>
      <c r="L705" s="77">
        <f t="array" ref="L705">IFERROR(INDEX(DATA!$AM$133:$AM$368,MATCH(1,(DATA!$D$133:$D$368=B705)*(DATA!$E$133:$E$368=D705),0)),"n/a")</f>
        <v>0.16144494839984</v>
      </c>
      <c r="R705" s="66"/>
      <c r="S705" s="66"/>
      <c r="T705" s="66"/>
      <c r="U705" s="66"/>
      <c r="V705" s="66"/>
      <c r="W705" s="66"/>
      <c r="X705" s="66"/>
      <c r="Y705" s="66"/>
    </row>
    <row r="706" spans="1:25" x14ac:dyDescent="0.2">
      <c r="A706" s="75" t="s">
        <v>19</v>
      </c>
      <c r="B706" s="66" t="s">
        <v>11</v>
      </c>
      <c r="C706" s="66" t="s">
        <v>9</v>
      </c>
      <c r="D706" s="66" t="s">
        <v>307</v>
      </c>
      <c r="E706" s="86">
        <f t="array" ref="E706">IFERROR(INDEX(DATA!$H$133:$H$368,MATCH(1,(DATA!$D$133:$D$368=B706)*(DATA!$E$133:$E$368=D706),0)),"n/a")</f>
        <v>100351.55</v>
      </c>
      <c r="F706" s="77">
        <f t="array" ref="F706">IFERROR(INDEX(DATA!$I$133:$I$368,MATCH(1,(DATA!$D$133:$D$368=B706)*(DATA!$E$133:$E$368=D706),0)),"n/a")</f>
        <v>8.9397379863362006E-2</v>
      </c>
      <c r="G706" s="86">
        <f t="array" ref="G706">IFERROR(INDEX(DATA!$R$133:$R$368,MATCH(1,(DATA!$D$133:$D$368=B706)*(DATA!$E$133:$E$368=D706),0)),"n/a")</f>
        <v>325874.21999999997</v>
      </c>
      <c r="H706" s="77">
        <f t="array" ref="H706">IFERROR(INDEX(DATA!$S$133:$S$368,MATCH(1,(DATA!$D$133:$D$368=B706)*(DATA!$E$133:$E$368=D706),0)),"n/a")</f>
        <v>0.100823514234328</v>
      </c>
      <c r="I706" s="86">
        <f t="array" ref="I706">IFERROR(INDEX(DATA!$AB$133:$AB$368,MATCH(1,(DATA!$D$133:$D$368=B706)*(DATA!$E$133:$E$368=D706),0)),"n/a")</f>
        <v>615220.37</v>
      </c>
      <c r="J706" s="77">
        <f t="array" ref="J706">IFERROR(INDEX(DATA!$AC$133:$AC$368,MATCH(1,(DATA!$D$133:$D$368=B706)*(DATA!$E$133:$E$368=D706),0)),"n/a")</f>
        <v>8.6468074931320998E-2</v>
      </c>
      <c r="K706" s="86">
        <f t="array" ref="K706">IFERROR(INDEX(DATA!$AL$133:$AL$368,MATCH(1,(DATA!$D$133:$D$368=B706)*(DATA!$E$133:$E$368=D706),0)),"n/a")</f>
        <v>1211414.3500000001</v>
      </c>
      <c r="L706" s="77">
        <f t="array" ref="L706">IFERROR(INDEX(DATA!$AM$133:$AM$368,MATCH(1,(DATA!$D$133:$D$368=B706)*(DATA!$E$133:$E$368=D706),0)),"n/a")</f>
        <v>0.15663206824006401</v>
      </c>
      <c r="R706" s="66"/>
      <c r="S706" s="66"/>
      <c r="T706" s="66"/>
      <c r="U706" s="66"/>
      <c r="V706" s="66"/>
      <c r="W706" s="66"/>
      <c r="X706" s="66"/>
      <c r="Y706" s="66"/>
    </row>
    <row r="707" spans="1:25" x14ac:dyDescent="0.2">
      <c r="A707" s="75" t="s">
        <v>19</v>
      </c>
      <c r="B707" s="66" t="s">
        <v>11</v>
      </c>
      <c r="C707" s="66" t="s">
        <v>9</v>
      </c>
      <c r="D707" s="66" t="s">
        <v>308</v>
      </c>
      <c r="E707" s="86">
        <f t="array" ref="E707">IFERROR(INDEX(DATA!$H$133:$H$368,MATCH(1,(DATA!$D$133:$D$368=B707)*(DATA!$E$133:$E$368=D707),0)),"n/a")</f>
        <v>58109.55</v>
      </c>
      <c r="F707" s="77">
        <f t="array" ref="F707">IFERROR(INDEX(DATA!$I$133:$I$368,MATCH(1,(DATA!$D$133:$D$368=B707)*(DATA!$E$133:$E$368=D707),0)),"n/a")</f>
        <v>0.13908757026485999</v>
      </c>
      <c r="G707" s="86">
        <f t="array" ref="G707">IFERROR(INDEX(DATA!$R$133:$R$368,MATCH(1,(DATA!$D$133:$D$368=B707)*(DATA!$E$133:$E$368=D707),0)),"n/a")</f>
        <v>182377.57</v>
      </c>
      <c r="H707" s="77">
        <f t="array" ref="H707">IFERROR(INDEX(DATA!$S$133:$S$368,MATCH(1,(DATA!$D$133:$D$368=B707)*(DATA!$E$133:$E$368=D707),0)),"n/a")</f>
        <v>0.11353133834475899</v>
      </c>
      <c r="I707" s="86">
        <f t="array" ref="I707">IFERROR(INDEX(DATA!$AB$133:$AB$368,MATCH(1,(DATA!$D$133:$D$368=B707)*(DATA!$E$133:$E$368=D707),0)),"n/a")</f>
        <v>346257.85</v>
      </c>
      <c r="J707" s="77">
        <f t="array" ref="J707">IFERROR(INDEX(DATA!$AC$133:$AC$368,MATCH(1,(DATA!$D$133:$D$368=B707)*(DATA!$E$133:$E$368=D707),0)),"n/a")</f>
        <v>0.10999978297391599</v>
      </c>
      <c r="K707" s="86">
        <f t="array" ref="K707">IFERROR(INDEX(DATA!$AL$133:$AL$368,MATCH(1,(DATA!$D$133:$D$368=B707)*(DATA!$E$133:$E$368=D707),0)),"n/a")</f>
        <v>651733.34</v>
      </c>
      <c r="L707" s="77">
        <f t="array" ref="L707">IFERROR(INDEX(DATA!$AM$133:$AM$368,MATCH(1,(DATA!$D$133:$D$368=B707)*(DATA!$E$133:$E$368=D707),0)),"n/a")</f>
        <v>0.111976157120318</v>
      </c>
      <c r="R707" s="66"/>
      <c r="S707" s="66"/>
      <c r="T707" s="66"/>
      <c r="U707" s="66"/>
      <c r="V707" s="66"/>
      <c r="W707" s="66"/>
      <c r="X707" s="66"/>
      <c r="Y707" s="66"/>
    </row>
    <row r="708" spans="1:25" x14ac:dyDescent="0.2">
      <c r="A708" s="75" t="s">
        <v>19</v>
      </c>
      <c r="B708" s="66" t="s">
        <v>11</v>
      </c>
      <c r="C708" s="66" t="s">
        <v>9</v>
      </c>
      <c r="D708" s="66" t="s">
        <v>309</v>
      </c>
      <c r="E708" s="86">
        <f t="array" ref="E708">IFERROR(INDEX(DATA!$H$133:$H$368,MATCH(1,(DATA!$D$133:$D$368=B708)*(DATA!$E$133:$E$368=D708),0)),"n/a")</f>
        <v>56238.35</v>
      </c>
      <c r="F708" s="77">
        <f t="array" ref="F708">IFERROR(INDEX(DATA!$I$133:$I$368,MATCH(1,(DATA!$D$133:$D$368=B708)*(DATA!$E$133:$E$368=D708),0)),"n/a")</f>
        <v>0.12701042695589801</v>
      </c>
      <c r="G708" s="86">
        <f t="array" ref="G708">IFERROR(INDEX(DATA!$R$133:$R$368,MATCH(1,(DATA!$D$133:$D$368=B708)*(DATA!$E$133:$E$368=D708),0)),"n/a")</f>
        <v>181577.55</v>
      </c>
      <c r="H708" s="77">
        <f t="array" ref="H708">IFERROR(INDEX(DATA!$S$133:$S$368,MATCH(1,(DATA!$D$133:$D$368=B708)*(DATA!$E$133:$E$368=D708),0)),"n/a")</f>
        <v>0.13892872391532299</v>
      </c>
      <c r="I708" s="86">
        <f t="array" ref="I708">IFERROR(INDEX(DATA!$AB$133:$AB$368,MATCH(1,(DATA!$D$133:$D$368=B708)*(DATA!$E$133:$E$368=D708),0)),"n/a")</f>
        <v>340533.57</v>
      </c>
      <c r="J708" s="77">
        <f t="array" ref="J708">IFERROR(INDEX(DATA!$AC$133:$AC$368,MATCH(1,(DATA!$D$133:$D$368=B708)*(DATA!$E$133:$E$368=D708),0)),"n/a")</f>
        <v>0.113854397241917</v>
      </c>
      <c r="K708" s="86">
        <f t="array" ref="K708">IFERROR(INDEX(DATA!$AL$133:$AL$368,MATCH(1,(DATA!$D$133:$D$368=B708)*(DATA!$E$133:$E$368=D708),0)),"n/a")</f>
        <v>634393.42000000004</v>
      </c>
      <c r="L708" s="77">
        <f t="array" ref="L708">IFERROR(INDEX(DATA!$AM$133:$AM$368,MATCH(1,(DATA!$D$133:$D$368=B708)*(DATA!$E$133:$E$368=D708),0)),"n/a")</f>
        <v>0.129299794822755</v>
      </c>
      <c r="R708" s="66"/>
      <c r="S708" s="66"/>
      <c r="T708" s="66"/>
      <c r="U708" s="66"/>
      <c r="V708" s="66"/>
      <c r="W708" s="66"/>
      <c r="X708" s="66"/>
      <c r="Y708" s="66"/>
    </row>
    <row r="709" spans="1:25" x14ac:dyDescent="0.2">
      <c r="A709" s="75" t="s">
        <v>19</v>
      </c>
      <c r="B709" s="66" t="s">
        <v>11</v>
      </c>
      <c r="C709" s="66" t="s">
        <v>9</v>
      </c>
      <c r="D709" s="66" t="s">
        <v>310</v>
      </c>
      <c r="E709" s="86">
        <f t="array" ref="E709">IFERROR(INDEX(DATA!$H$133:$H$368,MATCH(1,(DATA!$D$133:$D$368=B709)*(DATA!$E$133:$E$368=D709),0)),"n/a")</f>
        <v>31894.84</v>
      </c>
      <c r="F709" s="77">
        <f t="array" ref="F709">IFERROR(INDEX(DATA!$I$133:$I$368,MATCH(1,(DATA!$D$133:$D$368=B709)*(DATA!$E$133:$E$368=D709),0)),"n/a")</f>
        <v>0.20578887417428801</v>
      </c>
      <c r="G709" s="86">
        <f t="array" ref="G709">IFERROR(INDEX(DATA!$R$133:$R$368,MATCH(1,(DATA!$D$133:$D$368=B709)*(DATA!$E$133:$E$368=D709),0)),"n/a")</f>
        <v>98583.32</v>
      </c>
      <c r="H709" s="77">
        <f t="array" ref="H709">IFERROR(INDEX(DATA!$S$133:$S$368,MATCH(1,(DATA!$D$133:$D$368=B709)*(DATA!$E$133:$E$368=D709),0)),"n/a")</f>
        <v>0.20122511575019</v>
      </c>
      <c r="I709" s="86">
        <f t="array" ref="I709">IFERROR(INDEX(DATA!$AB$133:$AB$368,MATCH(1,(DATA!$D$133:$D$368=B709)*(DATA!$E$133:$E$368=D709),0)),"n/a")</f>
        <v>181141.68</v>
      </c>
      <c r="J709" s="77">
        <f t="array" ref="J709">IFERROR(INDEX(DATA!$AC$133:$AC$368,MATCH(1,(DATA!$D$133:$D$368=B709)*(DATA!$E$133:$E$368=D709),0)),"n/a")</f>
        <v>0.14971281247649601</v>
      </c>
      <c r="K709" s="86">
        <f t="array" ref="K709">IFERROR(INDEX(DATA!$AL$133:$AL$368,MATCH(1,(DATA!$D$133:$D$368=B709)*(DATA!$E$133:$E$368=D709),0)),"n/a")</f>
        <v>343352.46</v>
      </c>
      <c r="L709" s="77">
        <f t="array" ref="L709">IFERROR(INDEX(DATA!$AM$133:$AM$368,MATCH(1,(DATA!$D$133:$D$368=B709)*(DATA!$E$133:$E$368=D709),0)),"n/a")</f>
        <v>0.14079468514092899</v>
      </c>
      <c r="R709" s="66"/>
      <c r="S709" s="66"/>
      <c r="T709" s="66"/>
      <c r="U709" s="66"/>
      <c r="V709" s="66"/>
      <c r="W709" s="66"/>
      <c r="X709" s="66"/>
      <c r="Y709" s="66"/>
    </row>
    <row r="710" spans="1:25" x14ac:dyDescent="0.2">
      <c r="A710" s="75" t="s">
        <v>19</v>
      </c>
      <c r="B710" s="66" t="s">
        <v>11</v>
      </c>
      <c r="C710" s="66" t="s">
        <v>9</v>
      </c>
      <c r="D710" s="66" t="s">
        <v>311</v>
      </c>
      <c r="E710" s="86">
        <f t="array" ref="E710">IFERROR(INDEX(DATA!$H$133:$H$368,MATCH(1,(DATA!$D$133:$D$368=B710)*(DATA!$E$133:$E$368=D710),0)),"n/a")</f>
        <v>48303.61</v>
      </c>
      <c r="F710" s="77">
        <f t="array" ref="F710">IFERROR(INDEX(DATA!$I$133:$I$368,MATCH(1,(DATA!$D$133:$D$368=B710)*(DATA!$E$133:$E$368=D710),0)),"n/a")</f>
        <v>-0.17168517060295399</v>
      </c>
      <c r="G710" s="86">
        <f t="array" ref="G710">IFERROR(INDEX(DATA!$R$133:$R$368,MATCH(1,(DATA!$D$133:$D$368=B710)*(DATA!$E$133:$E$368=D710),0)),"n/a")</f>
        <v>157287.4</v>
      </c>
      <c r="H710" s="77">
        <f t="array" ref="H710">IFERROR(INDEX(DATA!$S$133:$S$368,MATCH(1,(DATA!$D$133:$D$368=B710)*(DATA!$E$133:$E$368=D710),0)),"n/a")</f>
        <v>-0.18648877704210501</v>
      </c>
      <c r="I710" s="86">
        <f t="array" ref="I710">IFERROR(INDEX(DATA!$AB$133:$AB$368,MATCH(1,(DATA!$D$133:$D$368=B710)*(DATA!$E$133:$E$368=D710),0)),"n/a")</f>
        <v>312410.52</v>
      </c>
      <c r="J710" s="77">
        <f t="array" ref="J710">IFERROR(INDEX(DATA!$AC$133:$AC$368,MATCH(1,(DATA!$D$133:$D$368=B710)*(DATA!$E$133:$E$368=D710),0)),"n/a")</f>
        <v>-0.19427486057414001</v>
      </c>
      <c r="K710" s="86">
        <f t="array" ref="K710">IFERROR(INDEX(DATA!$AL$133:$AL$368,MATCH(1,(DATA!$D$133:$D$368=B710)*(DATA!$E$133:$E$368=D710),0)),"n/a")</f>
        <v>659803.34</v>
      </c>
      <c r="L710" s="77">
        <f t="array" ref="L710">IFERROR(INDEX(DATA!$AM$133:$AM$368,MATCH(1,(DATA!$D$133:$D$368=B710)*(DATA!$E$133:$E$368=D710),0)),"n/a")</f>
        <v>-0.12811438034848999</v>
      </c>
      <c r="R710" s="66"/>
      <c r="S710" s="66"/>
      <c r="T710" s="66"/>
      <c r="U710" s="66"/>
      <c r="V710" s="66"/>
      <c r="W710" s="66"/>
      <c r="X710" s="66"/>
      <c r="Y710" s="66"/>
    </row>
    <row r="711" spans="1:25" x14ac:dyDescent="0.2">
      <c r="A711" s="75" t="s">
        <v>19</v>
      </c>
      <c r="B711" s="66" t="s">
        <v>11</v>
      </c>
      <c r="C711" s="66" t="s">
        <v>9</v>
      </c>
      <c r="D711" s="66" t="s">
        <v>312</v>
      </c>
      <c r="E711" s="86">
        <f t="array" ref="E711">IFERROR(INDEX(DATA!$H$133:$H$368,MATCH(1,(DATA!$D$133:$D$368=B711)*(DATA!$E$133:$E$368=D711),0)),"n/a")</f>
        <v>24258.44</v>
      </c>
      <c r="F711" s="77">
        <f t="array" ref="F711">IFERROR(INDEX(DATA!$I$133:$I$368,MATCH(1,(DATA!$D$133:$D$368=B711)*(DATA!$E$133:$E$368=D711),0)),"n/a")</f>
        <v>0.108382165139459</v>
      </c>
      <c r="G711" s="86">
        <f t="array" ref="G711">IFERROR(INDEX(DATA!$R$133:$R$368,MATCH(1,(DATA!$D$133:$D$368=B711)*(DATA!$E$133:$E$368=D711),0)),"n/a")</f>
        <v>82872.649999999994</v>
      </c>
      <c r="H711" s="77">
        <f t="array" ref="H711">IFERROR(INDEX(DATA!$S$133:$S$368,MATCH(1,(DATA!$D$133:$D$368=B711)*(DATA!$E$133:$E$368=D711),0)),"n/a")</f>
        <v>0.25618789556830102</v>
      </c>
      <c r="I711" s="86">
        <f t="array" ref="I711">IFERROR(INDEX(DATA!$AB$133:$AB$368,MATCH(1,(DATA!$D$133:$D$368=B711)*(DATA!$E$133:$E$368=D711),0)),"n/a")</f>
        <v>150424.5</v>
      </c>
      <c r="J711" s="77">
        <f t="array" ref="J711">IFERROR(INDEX(DATA!$AC$133:$AC$368,MATCH(1,(DATA!$D$133:$D$368=B711)*(DATA!$E$133:$E$368=D711),0)),"n/a")</f>
        <v>0.23745766572712501</v>
      </c>
      <c r="K711" s="86">
        <f t="array" ref="K711">IFERROR(INDEX(DATA!$AL$133:$AL$368,MATCH(1,(DATA!$D$133:$D$368=B711)*(DATA!$E$133:$E$368=D711),0)),"n/a")</f>
        <v>281531.46000000002</v>
      </c>
      <c r="L711" s="77">
        <f t="array" ref="L711">IFERROR(INDEX(DATA!$AM$133:$AM$368,MATCH(1,(DATA!$D$133:$D$368=B711)*(DATA!$E$133:$E$368=D711),0)),"n/a")</f>
        <v>0.29558826710157998</v>
      </c>
      <c r="R711" s="66"/>
      <c r="S711" s="66"/>
      <c r="T711" s="66"/>
      <c r="U711" s="66"/>
      <c r="V711" s="66"/>
      <c r="W711" s="66"/>
      <c r="X711" s="66"/>
      <c r="Y711" s="66"/>
    </row>
    <row r="712" spans="1:25" x14ac:dyDescent="0.2">
      <c r="A712" s="75" t="s">
        <v>19</v>
      </c>
      <c r="B712" s="66" t="s">
        <v>11</v>
      </c>
      <c r="C712" s="66" t="s">
        <v>9</v>
      </c>
      <c r="D712" s="66" t="s">
        <v>313</v>
      </c>
      <c r="E712" s="86">
        <f t="array" ref="E712">IFERROR(INDEX(DATA!$H$133:$H$368,MATCH(1,(DATA!$D$133:$D$368=B712)*(DATA!$E$133:$E$368=D712),0)),"n/a")</f>
        <v>52467.11</v>
      </c>
      <c r="F712" s="77">
        <f t="array" ref="F712">IFERROR(INDEX(DATA!$I$133:$I$368,MATCH(1,(DATA!$D$133:$D$368=B712)*(DATA!$E$133:$E$368=D712),0)),"n/a")</f>
        <v>-8.7438257983385899E-3</v>
      </c>
      <c r="G712" s="86">
        <f t="array" ref="G712">IFERROR(INDEX(DATA!$R$133:$R$368,MATCH(1,(DATA!$D$133:$D$368=B712)*(DATA!$E$133:$E$368=D712),0)),"n/a")</f>
        <v>172851.95</v>
      </c>
      <c r="H712" s="77">
        <f t="array" ref="H712">IFERROR(INDEX(DATA!$S$133:$S$368,MATCH(1,(DATA!$D$133:$D$368=B712)*(DATA!$E$133:$E$368=D712),0)),"n/a")</f>
        <v>4.3210009606163696E-3</v>
      </c>
      <c r="I712" s="86">
        <f t="array" ref="I712">IFERROR(INDEX(DATA!$AB$133:$AB$368,MATCH(1,(DATA!$D$133:$D$368=B712)*(DATA!$E$133:$E$368=D712),0)),"n/a")</f>
        <v>329835.84999999998</v>
      </c>
      <c r="J712" s="77">
        <f t="array" ref="J712">IFERROR(INDEX(DATA!$AC$133:$AC$368,MATCH(1,(DATA!$D$133:$D$368=B712)*(DATA!$E$133:$E$368=D712),0)),"n/a")</f>
        <v>-2.7278083887780301E-3</v>
      </c>
      <c r="K712" s="86">
        <f t="array" ref="K712">IFERROR(INDEX(DATA!$AL$133:$AL$368,MATCH(1,(DATA!$D$133:$D$368=B712)*(DATA!$E$133:$E$368=D712),0)),"n/a")</f>
        <v>655173.72</v>
      </c>
      <c r="L712" s="77">
        <f t="array" ref="L712">IFERROR(INDEX(DATA!$AM$133:$AM$368,MATCH(1,(DATA!$D$133:$D$368=B712)*(DATA!$E$133:$E$368=D712),0)),"n/a")</f>
        <v>2.9221431405020499E-2</v>
      </c>
      <c r="R712" s="66"/>
      <c r="S712" s="66"/>
      <c r="T712" s="66"/>
      <c r="U712" s="66"/>
      <c r="V712" s="66"/>
      <c r="W712" s="66"/>
      <c r="X712" s="66"/>
      <c r="Y712" s="66"/>
    </row>
    <row r="713" spans="1:25" x14ac:dyDescent="0.2">
      <c r="A713" s="75" t="s">
        <v>19</v>
      </c>
      <c r="B713" s="66" t="s">
        <v>11</v>
      </c>
      <c r="C713" s="66" t="s">
        <v>9</v>
      </c>
      <c r="D713" s="66" t="s">
        <v>314</v>
      </c>
      <c r="E713" s="86">
        <f t="array" ref="E713">IFERROR(INDEX(DATA!$H$133:$H$368,MATCH(1,(DATA!$D$133:$D$368=B713)*(DATA!$E$133:$E$368=D713),0)),"n/a")</f>
        <v>107127.21</v>
      </c>
      <c r="F713" s="77">
        <f t="array" ref="F713">IFERROR(INDEX(DATA!$I$133:$I$368,MATCH(1,(DATA!$D$133:$D$368=B713)*(DATA!$E$133:$E$368=D713),0)),"n/a")</f>
        <v>0.13208833837271799</v>
      </c>
      <c r="G713" s="86">
        <f t="array" ref="G713">IFERROR(INDEX(DATA!$R$133:$R$368,MATCH(1,(DATA!$D$133:$D$368=B713)*(DATA!$E$133:$E$368=D713),0)),"n/a")</f>
        <v>339955.84</v>
      </c>
      <c r="H713" s="77">
        <f t="array" ref="H713">IFERROR(INDEX(DATA!$S$133:$S$368,MATCH(1,(DATA!$D$133:$D$368=B713)*(DATA!$E$133:$E$368=D713),0)),"n/a")</f>
        <v>5.73769632636634E-2</v>
      </c>
      <c r="I713" s="86">
        <f t="array" ref="I713">IFERROR(INDEX(DATA!$AB$133:$AB$368,MATCH(1,(DATA!$D$133:$D$368=B713)*(DATA!$E$133:$E$368=D713),0)),"n/a")</f>
        <v>654662.36</v>
      </c>
      <c r="J713" s="77">
        <f t="array" ref="J713">IFERROR(INDEX(DATA!$AC$133:$AC$368,MATCH(1,(DATA!$D$133:$D$368=B713)*(DATA!$E$133:$E$368=D713),0)),"n/a")</f>
        <v>-7.6657633413471302E-2</v>
      </c>
      <c r="K713" s="86">
        <f t="array" ref="K713">IFERROR(INDEX(DATA!$AL$133:$AL$368,MATCH(1,(DATA!$D$133:$D$368=B713)*(DATA!$E$133:$E$368=D713),0)),"n/a")</f>
        <v>1285527.83</v>
      </c>
      <c r="L713" s="77">
        <f t="array" ref="L713">IFERROR(INDEX(DATA!$AM$133:$AM$368,MATCH(1,(DATA!$D$133:$D$368=B713)*(DATA!$E$133:$E$368=D713),0)),"n/a")</f>
        <v>-0.12566254113692499</v>
      </c>
      <c r="R713" s="66"/>
      <c r="S713" s="66"/>
      <c r="T713" s="66"/>
      <c r="U713" s="66"/>
      <c r="V713" s="66"/>
      <c r="W713" s="66"/>
      <c r="X713" s="66"/>
      <c r="Y713" s="66"/>
    </row>
    <row r="714" spans="1:25" x14ac:dyDescent="0.2">
      <c r="A714" s="75" t="s">
        <v>19</v>
      </c>
      <c r="B714" s="66" t="s">
        <v>11</v>
      </c>
      <c r="C714" s="66" t="s">
        <v>9</v>
      </c>
      <c r="D714" s="66" t="s">
        <v>315</v>
      </c>
      <c r="E714" s="86">
        <f t="array" ref="E714">IFERROR(INDEX(DATA!$H$133:$H$368,MATCH(1,(DATA!$D$133:$D$368=B714)*(DATA!$E$133:$E$368=D714),0)),"n/a")</f>
        <v>110926.85</v>
      </c>
      <c r="F714" s="77">
        <f t="array" ref="F714">IFERROR(INDEX(DATA!$I$133:$I$368,MATCH(1,(DATA!$D$133:$D$368=B714)*(DATA!$E$133:$E$368=D714),0)),"n/a")</f>
        <v>0.11250109443008501</v>
      </c>
      <c r="G714" s="86">
        <f t="array" ref="G714">IFERROR(INDEX(DATA!$R$133:$R$368,MATCH(1,(DATA!$D$133:$D$368=B714)*(DATA!$E$133:$E$368=D714),0)),"n/a")</f>
        <v>364576.7</v>
      </c>
      <c r="H714" s="77">
        <f t="array" ref="H714">IFERROR(INDEX(DATA!$S$133:$S$368,MATCH(1,(DATA!$D$133:$D$368=B714)*(DATA!$E$133:$E$368=D714),0)),"n/a")</f>
        <v>0.129682342212318</v>
      </c>
      <c r="I714" s="86">
        <f t="array" ref="I714">IFERROR(INDEX(DATA!$AB$133:$AB$368,MATCH(1,(DATA!$D$133:$D$368=B714)*(DATA!$E$133:$E$368=D714),0)),"n/a")</f>
        <v>691362.12</v>
      </c>
      <c r="J714" s="77">
        <f t="array" ref="J714">IFERROR(INDEX(DATA!$AC$133:$AC$368,MATCH(1,(DATA!$D$133:$D$368=B714)*(DATA!$E$133:$E$368=D714),0)),"n/a")</f>
        <v>0.13052775825827201</v>
      </c>
      <c r="K714" s="86">
        <f t="array" ref="K714">IFERROR(INDEX(DATA!$AL$133:$AL$368,MATCH(1,(DATA!$D$133:$D$368=B714)*(DATA!$E$133:$E$368=D714),0)),"n/a")</f>
        <v>1322549.3600000001</v>
      </c>
      <c r="L714" s="77">
        <f t="array" ref="L714">IFERROR(INDEX(DATA!$AM$133:$AM$368,MATCH(1,(DATA!$D$133:$D$368=B714)*(DATA!$E$133:$E$368=D714),0)),"n/a")</f>
        <v>0.16212618432055101</v>
      </c>
      <c r="R714" s="66"/>
      <c r="S714" s="66"/>
      <c r="T714" s="66"/>
      <c r="U714" s="66"/>
      <c r="V714" s="66"/>
      <c r="W714" s="66"/>
      <c r="X714" s="66"/>
      <c r="Y714" s="66"/>
    </row>
    <row r="715" spans="1:25" x14ac:dyDescent="0.2">
      <c r="A715" s="75" t="s">
        <v>19</v>
      </c>
      <c r="B715" s="66" t="s">
        <v>11</v>
      </c>
      <c r="C715" s="66" t="s">
        <v>9</v>
      </c>
      <c r="D715" s="66" t="s">
        <v>316</v>
      </c>
      <c r="E715" s="86">
        <f t="array" ref="E715">IFERROR(INDEX(DATA!$H$133:$H$368,MATCH(1,(DATA!$D$133:$D$368=B715)*(DATA!$E$133:$E$368=D715),0)),"n/a")</f>
        <v>95706.3</v>
      </c>
      <c r="F715" s="77">
        <f t="array" ref="F715">IFERROR(INDEX(DATA!$I$133:$I$368,MATCH(1,(DATA!$D$133:$D$368=B715)*(DATA!$E$133:$E$368=D715),0)),"n/a")</f>
        <v>-3.3152112640769497E-2</v>
      </c>
      <c r="G715" s="86">
        <f t="array" ref="G715">IFERROR(INDEX(DATA!$R$133:$R$368,MATCH(1,(DATA!$D$133:$D$368=B715)*(DATA!$E$133:$E$368=D715),0)),"n/a")</f>
        <v>288102.71999999997</v>
      </c>
      <c r="H715" s="77">
        <f t="array" ref="H715">IFERROR(INDEX(DATA!$S$133:$S$368,MATCH(1,(DATA!$D$133:$D$368=B715)*(DATA!$E$133:$E$368=D715),0)),"n/a")</f>
        <v>2.9766328174244398E-2</v>
      </c>
      <c r="I715" s="86">
        <f t="array" ref="I715">IFERROR(INDEX(DATA!$AB$133:$AB$368,MATCH(1,(DATA!$D$133:$D$368=B715)*(DATA!$E$133:$E$368=D715),0)),"n/a")</f>
        <v>555053.46</v>
      </c>
      <c r="J715" s="77">
        <f t="array" ref="J715">IFERROR(INDEX(DATA!$AC$133:$AC$368,MATCH(1,(DATA!$D$133:$D$368=B715)*(DATA!$E$133:$E$368=D715),0)),"n/a")</f>
        <v>7.1783417566108801E-2</v>
      </c>
      <c r="K715" s="86">
        <f t="array" ref="K715">IFERROR(INDEX(DATA!$AL$133:$AL$368,MATCH(1,(DATA!$D$133:$D$368=B715)*(DATA!$E$133:$E$368=D715),0)),"n/a")</f>
        <v>1092704.49</v>
      </c>
      <c r="L715" s="77">
        <f t="array" ref="L715">IFERROR(INDEX(DATA!$AM$133:$AM$368,MATCH(1,(DATA!$D$133:$D$368=B715)*(DATA!$E$133:$E$368=D715),0)),"n/a")</f>
        <v>0.10951563794790301</v>
      </c>
      <c r="R715" s="66"/>
      <c r="S715" s="66"/>
      <c r="T715" s="66"/>
      <c r="U715" s="66"/>
      <c r="V715" s="66"/>
      <c r="W715" s="66"/>
      <c r="X715" s="66"/>
      <c r="Y715" s="66"/>
    </row>
    <row r="716" spans="1:25" x14ac:dyDescent="0.2">
      <c r="A716" s="75" t="s">
        <v>19</v>
      </c>
      <c r="B716" s="66" t="s">
        <v>11</v>
      </c>
      <c r="C716" s="66" t="s">
        <v>9</v>
      </c>
      <c r="D716" s="66" t="s">
        <v>317</v>
      </c>
      <c r="E716" s="86">
        <f t="array" ref="E716">IFERROR(INDEX(DATA!$H$133:$H$368,MATCH(1,(DATA!$D$133:$D$368=B716)*(DATA!$E$133:$E$368=D716),0)),"n/a")</f>
        <v>49891.89</v>
      </c>
      <c r="F716" s="77">
        <f t="array" ref="F716">IFERROR(INDEX(DATA!$I$133:$I$368,MATCH(1,(DATA!$D$133:$D$368=B716)*(DATA!$E$133:$E$368=D716),0)),"n/a")</f>
        <v>2.7391751112502302E-2</v>
      </c>
      <c r="G716" s="86">
        <f t="array" ref="G716">IFERROR(INDEX(DATA!$R$133:$R$368,MATCH(1,(DATA!$D$133:$D$368=B716)*(DATA!$E$133:$E$368=D716),0)),"n/a")</f>
        <v>172033.41</v>
      </c>
      <c r="H716" s="77">
        <f t="array" ref="H716">IFERROR(INDEX(DATA!$S$133:$S$368,MATCH(1,(DATA!$D$133:$D$368=B716)*(DATA!$E$133:$E$368=D716),0)),"n/a")</f>
        <v>0.18052823731475401</v>
      </c>
      <c r="I716" s="86">
        <f t="array" ref="I716">IFERROR(INDEX(DATA!$AB$133:$AB$368,MATCH(1,(DATA!$D$133:$D$368=B716)*(DATA!$E$133:$E$368=D716),0)),"n/a")</f>
        <v>314281.81</v>
      </c>
      <c r="J716" s="77">
        <f t="array" ref="J716">IFERROR(INDEX(DATA!$AC$133:$AC$368,MATCH(1,(DATA!$D$133:$D$368=B716)*(DATA!$E$133:$E$368=D716),0)),"n/a")</f>
        <v>0.18480347127171601</v>
      </c>
      <c r="K716" s="86">
        <f t="array" ref="K716">IFERROR(INDEX(DATA!$AL$133:$AL$368,MATCH(1,(DATA!$D$133:$D$368=B716)*(DATA!$E$133:$E$368=D716),0)),"n/a")</f>
        <v>586704.31000000006</v>
      </c>
      <c r="L716" s="77">
        <f t="array" ref="L716">IFERROR(INDEX(DATA!$AM$133:$AM$368,MATCH(1,(DATA!$D$133:$D$368=B716)*(DATA!$E$133:$E$368=D716),0)),"n/a")</f>
        <v>0.14554189298128301</v>
      </c>
      <c r="R716" s="66"/>
      <c r="S716" s="66"/>
      <c r="T716" s="66"/>
      <c r="U716" s="66"/>
      <c r="V716" s="66"/>
      <c r="W716" s="66"/>
      <c r="X716" s="66"/>
      <c r="Y716" s="66"/>
    </row>
    <row r="717" spans="1:25" x14ac:dyDescent="0.2">
      <c r="A717" s="75" t="s">
        <v>19</v>
      </c>
      <c r="B717" s="66" t="s">
        <v>11</v>
      </c>
      <c r="C717" s="66" t="s">
        <v>9</v>
      </c>
      <c r="D717" s="66" t="s">
        <v>318</v>
      </c>
      <c r="E717" s="86">
        <f t="array" ref="E717">IFERROR(INDEX(DATA!$H$133:$H$368,MATCH(1,(DATA!$D$133:$D$368=B717)*(DATA!$E$133:$E$368=D717),0)),"n/a")</f>
        <v>121628.15</v>
      </c>
      <c r="F717" s="77">
        <f t="array" ref="F717">IFERROR(INDEX(DATA!$I$133:$I$368,MATCH(1,(DATA!$D$133:$D$368=B717)*(DATA!$E$133:$E$368=D717),0)),"n/a")</f>
        <v>-7.7116325175037997E-2</v>
      </c>
      <c r="G717" s="86">
        <f t="array" ref="G717">IFERROR(INDEX(DATA!$R$133:$R$368,MATCH(1,(DATA!$D$133:$D$368=B717)*(DATA!$E$133:$E$368=D717),0)),"n/a")</f>
        <v>361012.28</v>
      </c>
      <c r="H717" s="77">
        <f t="array" ref="H717">IFERROR(INDEX(DATA!$S$133:$S$368,MATCH(1,(DATA!$D$133:$D$368=B717)*(DATA!$E$133:$E$368=D717),0)),"n/a")</f>
        <v>-3.2889375898397799E-2</v>
      </c>
      <c r="I717" s="86">
        <f t="array" ref="I717">IFERROR(INDEX(DATA!$AB$133:$AB$368,MATCH(1,(DATA!$D$133:$D$368=B717)*(DATA!$E$133:$E$368=D717),0)),"n/a")</f>
        <v>716726.9</v>
      </c>
      <c r="J717" s="77">
        <f t="array" ref="J717">IFERROR(INDEX(DATA!$AC$133:$AC$368,MATCH(1,(DATA!$D$133:$D$368=B717)*(DATA!$E$133:$E$368=D717),0)),"n/a")</f>
        <v>6.7197389992677704E-3</v>
      </c>
      <c r="K717" s="86">
        <f t="array" ref="K717">IFERROR(INDEX(DATA!$AL$133:$AL$368,MATCH(1,(DATA!$D$133:$D$368=B717)*(DATA!$E$133:$E$368=D717),0)),"n/a")</f>
        <v>1375116.73</v>
      </c>
      <c r="L717" s="77">
        <f t="array" ref="L717">IFERROR(INDEX(DATA!$AM$133:$AM$368,MATCH(1,(DATA!$D$133:$D$368=B717)*(DATA!$E$133:$E$368=D717),0)),"n/a")</f>
        <v>5.4310062322912897E-2</v>
      </c>
      <c r="R717" s="66"/>
      <c r="S717" s="66"/>
      <c r="T717" s="66"/>
      <c r="U717" s="66"/>
      <c r="V717" s="66"/>
      <c r="W717" s="66"/>
      <c r="X717" s="66"/>
      <c r="Y717" s="66"/>
    </row>
    <row r="718" spans="1:25" x14ac:dyDescent="0.2">
      <c r="A718" s="75" t="s">
        <v>19</v>
      </c>
      <c r="B718" s="66" t="s">
        <v>11</v>
      </c>
      <c r="C718" s="66" t="s">
        <v>9</v>
      </c>
      <c r="D718" s="66" t="s">
        <v>344</v>
      </c>
      <c r="E718" s="86">
        <f t="array" ref="E718">IFERROR(INDEX(DATA!$H$133:$H$368,MATCH(1,(DATA!$D$133:$D$368=B718)*(DATA!$E$133:$E$368=D718),0)),"n/a")</f>
        <v>36019.279999999999</v>
      </c>
      <c r="F718" s="77">
        <f t="array" ref="F718">IFERROR(INDEX(DATA!$I$133:$I$368,MATCH(1,(DATA!$D$133:$D$368=B718)*(DATA!$E$133:$E$368=D718),0)),"n/a")</f>
        <v>0.305306492235772</v>
      </c>
      <c r="G718" s="86">
        <f t="array" ref="G718">IFERROR(INDEX(DATA!$R$133:$R$368,MATCH(1,(DATA!$D$133:$D$368=B718)*(DATA!$E$133:$E$368=D718),0)),"n/a")</f>
        <v>109226.45</v>
      </c>
      <c r="H718" s="77">
        <f t="array" ref="H718">IFERROR(INDEX(DATA!$S$133:$S$368,MATCH(1,(DATA!$D$133:$D$368=B718)*(DATA!$E$133:$E$368=D718),0)),"n/a")</f>
        <v>0.19864193394646101</v>
      </c>
      <c r="I718" s="86">
        <f t="array" ref="I718">IFERROR(INDEX(DATA!$AB$133:$AB$368,MATCH(1,(DATA!$D$133:$D$368=B718)*(DATA!$E$133:$E$368=D718),0)),"n/a")</f>
        <v>209741.53</v>
      </c>
      <c r="J718" s="77">
        <f t="array" ref="J718">IFERROR(INDEX(DATA!$AC$133:$AC$368,MATCH(1,(DATA!$D$133:$D$368=B718)*(DATA!$E$133:$E$368=D718),0)),"n/a")</f>
        <v>0.19596175687291001</v>
      </c>
      <c r="K718" s="86">
        <f t="array" ref="K718">IFERROR(INDEX(DATA!$AL$133:$AL$368,MATCH(1,(DATA!$D$133:$D$368=B718)*(DATA!$E$133:$E$368=D718),0)),"n/a")</f>
        <v>413558.49</v>
      </c>
      <c r="L718" s="77">
        <f t="array" ref="L718">IFERROR(INDEX(DATA!$AM$133:$AM$368,MATCH(1,(DATA!$D$133:$D$368=B718)*(DATA!$E$133:$E$368=D718),0)),"n/a")</f>
        <v>0.18085292922180499</v>
      </c>
      <c r="R718" s="66"/>
      <c r="S718" s="66"/>
      <c r="T718" s="66"/>
      <c r="U718" s="66"/>
      <c r="V718" s="66"/>
      <c r="W718" s="66"/>
      <c r="X718" s="66"/>
      <c r="Y718" s="66"/>
    </row>
    <row r="719" spans="1:25" x14ac:dyDescent="0.2">
      <c r="A719" s="75" t="s">
        <v>19</v>
      </c>
      <c r="B719" s="66" t="s">
        <v>11</v>
      </c>
      <c r="C719" s="66" t="s">
        <v>9</v>
      </c>
      <c r="D719" s="66" t="s">
        <v>345</v>
      </c>
      <c r="E719" s="86">
        <f t="array" ref="E719">IFERROR(INDEX(DATA!$H$133:$H$368,MATCH(1,(DATA!$D$133:$D$368=B719)*(DATA!$E$133:$E$368=D719),0)),"n/a")</f>
        <v>129443.57</v>
      </c>
      <c r="F719" s="77">
        <f t="array" ref="F719">IFERROR(INDEX(DATA!$I$133:$I$368,MATCH(1,(DATA!$D$133:$D$368=B719)*(DATA!$E$133:$E$368=D719),0)),"n/a")</f>
        <v>3.6444960517452302E-2</v>
      </c>
      <c r="G719" s="86">
        <f t="array" ref="G719">IFERROR(INDEX(DATA!$R$133:$R$368,MATCH(1,(DATA!$D$133:$D$368=B719)*(DATA!$E$133:$E$368=D719),0)),"n/a")</f>
        <v>416054.02</v>
      </c>
      <c r="H719" s="77">
        <f t="array" ref="H719">IFERROR(INDEX(DATA!$S$133:$S$368,MATCH(1,(DATA!$D$133:$D$368=B719)*(DATA!$E$133:$E$368=D719),0)),"n/a")</f>
        <v>8.0834887459560703E-2</v>
      </c>
      <c r="I719" s="86">
        <f t="array" ref="I719">IFERROR(INDEX(DATA!$AB$133:$AB$368,MATCH(1,(DATA!$D$133:$D$368=B719)*(DATA!$E$133:$E$368=D719),0)),"n/a")</f>
        <v>787018.7</v>
      </c>
      <c r="J719" s="77">
        <f t="array" ref="J719">IFERROR(INDEX(DATA!$AC$133:$AC$368,MATCH(1,(DATA!$D$133:$D$368=B719)*(DATA!$E$133:$E$368=D719),0)),"n/a")</f>
        <v>6.2501609914948394E-2</v>
      </c>
      <c r="K719" s="86">
        <f t="array" ref="K719">IFERROR(INDEX(DATA!$AL$133:$AL$368,MATCH(1,(DATA!$D$133:$D$368=B719)*(DATA!$E$133:$E$368=D719),0)),"n/a")</f>
        <v>1556370.08</v>
      </c>
      <c r="L719" s="77">
        <f t="array" ref="L719">IFERROR(INDEX(DATA!$AM$133:$AM$368,MATCH(1,(DATA!$D$133:$D$368=B719)*(DATA!$E$133:$E$368=D719),0)),"n/a")</f>
        <v>0.12139250286858</v>
      </c>
      <c r="R719" s="66"/>
      <c r="S719" s="66"/>
      <c r="T719" s="66"/>
      <c r="U719" s="66"/>
      <c r="V719" s="66"/>
      <c r="W719" s="66"/>
      <c r="X719" s="66"/>
      <c r="Y719" s="66"/>
    </row>
    <row r="720" spans="1:25" x14ac:dyDescent="0.2">
      <c r="A720" s="75"/>
      <c r="E720" s="86"/>
      <c r="F720" s="77"/>
      <c r="G720" s="86"/>
      <c r="H720" s="77"/>
      <c r="I720" s="86"/>
      <c r="J720" s="82"/>
      <c r="K720" s="86"/>
      <c r="L720" s="77"/>
      <c r="R720" s="66"/>
      <c r="S720" s="66"/>
      <c r="T720" s="66"/>
      <c r="U720" s="66"/>
      <c r="V720" s="66"/>
      <c r="W720" s="66"/>
      <c r="X720" s="66"/>
      <c r="Y720" s="66"/>
    </row>
    <row r="721" spans="1:25" x14ac:dyDescent="0.2">
      <c r="A721" s="75" t="s">
        <v>19</v>
      </c>
      <c r="B721" s="66" t="s">
        <v>11</v>
      </c>
      <c r="C721" s="66" t="s">
        <v>25</v>
      </c>
      <c r="D721" s="66" t="s">
        <v>271</v>
      </c>
      <c r="E721" s="86">
        <f t="array" ref="E721">IFERROR(INDEX(DATA!$J$133:$J$368,MATCH(1,(DATA!$D$133:$D$368=B721)*(DATA!$E$133:$E$368=D721),0)),"n/a")</f>
        <v>49142.97</v>
      </c>
      <c r="F721" s="77">
        <f t="array" ref="F721">IFERROR(INDEX(DATA!$K$133:$K$368,MATCH(1,(DATA!$D$133:$D$368=B721)*(DATA!$E$133:$E$368=D721),0)),"n/a")</f>
        <v>-8.7576635607331203E-3</v>
      </c>
      <c r="G721" s="86">
        <f t="array" ref="G721">IFERROR(INDEX(DATA!$T$133:$T$368,MATCH(1,(DATA!$D$133:$D$368=B721)*(DATA!$E$133:$E$368=D721),0)),"n/a")</f>
        <v>182907.93</v>
      </c>
      <c r="H721" s="77">
        <f t="array" ref="H721">IFERROR(INDEX(DATA!$U$133:$U$368,MATCH(1,(DATA!$D$133:$D$368=B721)*(DATA!$E$133:$E$368=D721),0)),"n/a")</f>
        <v>0.11792818078186899</v>
      </c>
      <c r="I721" s="86">
        <f t="array" ref="I721">IFERROR(INDEX(DATA!$AD$133:$AD$368,MATCH(1,(DATA!$D$133:$D$368=B721)*(DATA!$E$133:$E$368=D721),0)),"n/a")</f>
        <v>342742.41</v>
      </c>
      <c r="J721" s="77">
        <f t="array" ref="J721">IFERROR(INDEX(DATA!$AE$133:$AE$368,MATCH(1,(DATA!$D$133:$D$368=B721)*(DATA!$E$133:$E$368=D721),0)),"n/a")</f>
        <v>9.7461054479301396E-2</v>
      </c>
      <c r="K721" s="86">
        <f t="array" ref="K721">IFERROR(INDEX(DATA!$AN$133:$AN$368,MATCH(1,(DATA!$D$133:$D$368=B721)*(DATA!$E$133:$E$368=D721),0)),"n/a")</f>
        <v>680024.09</v>
      </c>
      <c r="L721" s="77">
        <f t="array" ref="L721">IFERROR(INDEX(DATA!$AO$133:$AO$368,MATCH(1,(DATA!$D$133:$D$368=B721)*(DATA!$E$133:$E$368=D721),0)),"n/a")</f>
        <v>8.7866382617752301E-2</v>
      </c>
      <c r="R721" s="66"/>
      <c r="S721" s="66"/>
      <c r="T721" s="66"/>
      <c r="U721" s="66"/>
      <c r="V721" s="66"/>
      <c r="W721" s="66"/>
      <c r="X721" s="66"/>
      <c r="Y721" s="66"/>
    </row>
    <row r="722" spans="1:25" x14ac:dyDescent="0.2">
      <c r="A722" s="75" t="s">
        <v>19</v>
      </c>
      <c r="B722" s="66" t="s">
        <v>11</v>
      </c>
      <c r="C722" s="66" t="s">
        <v>25</v>
      </c>
      <c r="D722" s="66" t="s">
        <v>272</v>
      </c>
      <c r="E722" s="86">
        <f t="array" ref="E722">IFERROR(INDEX(DATA!$J$133:$J$368,MATCH(1,(DATA!$D$133:$D$368=B722)*(DATA!$E$133:$E$368=D722),0)),"n/a")</f>
        <v>217654.2</v>
      </c>
      <c r="F722" s="77">
        <f t="array" ref="F722">IFERROR(INDEX(DATA!$K$133:$K$368,MATCH(1,(DATA!$D$133:$D$368=B722)*(DATA!$E$133:$E$368=D722),0)),"n/a")</f>
        <v>7.8979583115913896E-2</v>
      </c>
      <c r="G722" s="86">
        <f t="array" ref="G722">IFERROR(INDEX(DATA!$T$133:$T$368,MATCH(1,(DATA!$D$133:$D$368=B722)*(DATA!$E$133:$E$368=D722),0)),"n/a")</f>
        <v>641336.78</v>
      </c>
      <c r="H722" s="77">
        <f t="array" ref="H722">IFERROR(INDEX(DATA!$U$133:$U$368,MATCH(1,(DATA!$D$133:$D$368=B722)*(DATA!$E$133:$E$368=D722),0)),"n/a")</f>
        <v>6.7784724501450497E-2</v>
      </c>
      <c r="I722" s="86">
        <f t="array" ref="I722">IFERROR(INDEX(DATA!$AD$133:$AD$368,MATCH(1,(DATA!$D$133:$D$368=B722)*(DATA!$E$133:$E$368=D722),0)),"n/a")</f>
        <v>1240834.23</v>
      </c>
      <c r="J722" s="77">
        <f t="array" ref="J722">IFERROR(INDEX(DATA!$AE$133:$AE$368,MATCH(1,(DATA!$D$133:$D$368=B722)*(DATA!$E$133:$E$368=D722),0)),"n/a")</f>
        <v>7.7161173164568303E-2</v>
      </c>
      <c r="K722" s="86">
        <f t="array" ref="K722">IFERROR(INDEX(DATA!$AN$133:$AN$368,MATCH(1,(DATA!$D$133:$D$368=B722)*(DATA!$E$133:$E$368=D722),0)),"n/a")</f>
        <v>2406532.4</v>
      </c>
      <c r="L722" s="77">
        <f t="array" ref="L722">IFERROR(INDEX(DATA!$AO$133:$AO$368,MATCH(1,(DATA!$D$133:$D$368=B722)*(DATA!$E$133:$E$368=D722),0)),"n/a")</f>
        <v>8.6381869493612901E-2</v>
      </c>
      <c r="R722" s="66"/>
      <c r="S722" s="66"/>
      <c r="T722" s="66"/>
      <c r="U722" s="66"/>
      <c r="V722" s="66"/>
      <c r="W722" s="66"/>
      <c r="X722" s="66"/>
      <c r="Y722" s="66"/>
    </row>
    <row r="723" spans="1:25" x14ac:dyDescent="0.2">
      <c r="A723" s="75" t="s">
        <v>19</v>
      </c>
      <c r="B723" s="66" t="s">
        <v>11</v>
      </c>
      <c r="C723" s="66" t="s">
        <v>25</v>
      </c>
      <c r="D723" s="66" t="s">
        <v>273</v>
      </c>
      <c r="E723" s="86">
        <f t="array" ref="E723">IFERROR(INDEX(DATA!$J$133:$J$368,MATCH(1,(DATA!$D$133:$D$368=B723)*(DATA!$E$133:$E$368=D723),0)),"n/a")</f>
        <v>337397.28</v>
      </c>
      <c r="F723" s="77">
        <f t="array" ref="F723">IFERROR(INDEX(DATA!$K$133:$K$368,MATCH(1,(DATA!$D$133:$D$368=B723)*(DATA!$E$133:$E$368=D723),0)),"n/a")</f>
        <v>9.7380096109675102E-2</v>
      </c>
      <c r="G723" s="86">
        <f t="array" ref="G723">IFERROR(INDEX(DATA!$T$133:$T$368,MATCH(1,(DATA!$D$133:$D$368=B723)*(DATA!$E$133:$E$368=D723),0)),"n/a")</f>
        <v>1083010.42</v>
      </c>
      <c r="H723" s="77">
        <f t="array" ref="H723">IFERROR(INDEX(DATA!$U$133:$U$368,MATCH(1,(DATA!$D$133:$D$368=B723)*(DATA!$E$133:$E$368=D723),0)),"n/a")</f>
        <v>3.9458930648149697E-2</v>
      </c>
      <c r="I723" s="86">
        <f t="array" ref="I723">IFERROR(INDEX(DATA!$AD$133:$AD$368,MATCH(1,(DATA!$D$133:$D$368=B723)*(DATA!$E$133:$E$368=D723),0)),"n/a")</f>
        <v>2082710.58</v>
      </c>
      <c r="J723" s="77">
        <f t="array" ref="J723">IFERROR(INDEX(DATA!$AE$133:$AE$368,MATCH(1,(DATA!$D$133:$D$368=B723)*(DATA!$E$133:$E$368=D723),0)),"n/a")</f>
        <v>-1.1005583798889399E-3</v>
      </c>
      <c r="K723" s="86">
        <f t="array" ref="K723">IFERROR(INDEX(DATA!$AN$133:$AN$368,MATCH(1,(DATA!$D$133:$D$368=B723)*(DATA!$E$133:$E$368=D723),0)),"n/a")</f>
        <v>3943420.95</v>
      </c>
      <c r="L723" s="77">
        <f t="array" ref="L723">IFERROR(INDEX(DATA!$AO$133:$AO$368,MATCH(1,(DATA!$D$133:$D$368=B723)*(DATA!$E$133:$E$368=D723),0)),"n/a")</f>
        <v>-2.3457968175502698E-2</v>
      </c>
      <c r="R723" s="66"/>
      <c r="S723" s="66"/>
      <c r="T723" s="66"/>
      <c r="U723" s="66"/>
      <c r="V723" s="66"/>
      <c r="W723" s="66"/>
      <c r="X723" s="66"/>
      <c r="Y723" s="66"/>
    </row>
    <row r="724" spans="1:25" x14ac:dyDescent="0.2">
      <c r="A724" s="75" t="s">
        <v>19</v>
      </c>
      <c r="B724" s="66" t="s">
        <v>11</v>
      </c>
      <c r="C724" s="66" t="s">
        <v>25</v>
      </c>
      <c r="D724" s="66" t="s">
        <v>274</v>
      </c>
      <c r="E724" s="86">
        <f t="array" ref="E724">IFERROR(INDEX(DATA!$J$133:$J$368,MATCH(1,(DATA!$D$133:$D$368=B724)*(DATA!$E$133:$E$368=D724),0)),"n/a")</f>
        <v>141769.26</v>
      </c>
      <c r="F724" s="77">
        <f t="array" ref="F724">IFERROR(INDEX(DATA!$K$133:$K$368,MATCH(1,(DATA!$D$133:$D$368=B724)*(DATA!$E$133:$E$368=D724),0)),"n/a")</f>
        <v>1.6319114827812901E-2</v>
      </c>
      <c r="G724" s="86">
        <f t="array" ref="G724">IFERROR(INDEX(DATA!$T$133:$T$368,MATCH(1,(DATA!$D$133:$D$368=B724)*(DATA!$E$133:$E$368=D724),0)),"n/a")</f>
        <v>411226.73</v>
      </c>
      <c r="H724" s="77">
        <f t="array" ref="H724">IFERROR(INDEX(DATA!$U$133:$U$368,MATCH(1,(DATA!$D$133:$D$368=B724)*(DATA!$E$133:$E$368=D724),0)),"n/a")</f>
        <v>4.1980705960907798E-2</v>
      </c>
      <c r="I724" s="86">
        <f t="array" ref="I724">IFERROR(INDEX(DATA!$AD$133:$AD$368,MATCH(1,(DATA!$D$133:$D$368=B724)*(DATA!$E$133:$E$368=D724),0)),"n/a")</f>
        <v>783822.63</v>
      </c>
      <c r="J724" s="77">
        <f t="array" ref="J724">IFERROR(INDEX(DATA!$AE$133:$AE$368,MATCH(1,(DATA!$D$133:$D$368=B724)*(DATA!$E$133:$E$368=D724),0)),"n/a")</f>
        <v>5.7316928424637703E-2</v>
      </c>
      <c r="K724" s="86">
        <f t="array" ref="K724">IFERROR(INDEX(DATA!$AN$133:$AN$368,MATCH(1,(DATA!$D$133:$D$368=B724)*(DATA!$E$133:$E$368=D724),0)),"n/a")</f>
        <v>1549802.49</v>
      </c>
      <c r="L724" s="77">
        <f t="array" ref="L724">IFERROR(INDEX(DATA!$AO$133:$AO$368,MATCH(1,(DATA!$D$133:$D$368=B724)*(DATA!$E$133:$E$368=D724),0)),"n/a")</f>
        <v>8.2557347559102101E-2</v>
      </c>
      <c r="R724" s="66"/>
      <c r="S724" s="66"/>
      <c r="T724" s="66"/>
      <c r="U724" s="66"/>
      <c r="V724" s="66"/>
      <c r="W724" s="66"/>
      <c r="X724" s="66"/>
      <c r="Y724" s="66"/>
    </row>
    <row r="725" spans="1:25" x14ac:dyDescent="0.2">
      <c r="A725" s="75" t="s">
        <v>19</v>
      </c>
      <c r="B725" s="66" t="s">
        <v>11</v>
      </c>
      <c r="C725" s="66" t="s">
        <v>25</v>
      </c>
      <c r="D725" s="66" t="s">
        <v>275</v>
      </c>
      <c r="E725" s="86">
        <f t="array" ref="E725">IFERROR(INDEX(DATA!$J$133:$J$368,MATCH(1,(DATA!$D$133:$D$368=B725)*(DATA!$E$133:$E$368=D725),0)),"n/a")</f>
        <v>279414.01</v>
      </c>
      <c r="F725" s="77">
        <f t="array" ref="F725">IFERROR(INDEX(DATA!$K$133:$K$368,MATCH(1,(DATA!$D$133:$D$368=B725)*(DATA!$E$133:$E$368=D725),0)),"n/a")</f>
        <v>0.100452273446394</v>
      </c>
      <c r="G725" s="86">
        <f t="array" ref="G725">IFERROR(INDEX(DATA!$T$133:$T$368,MATCH(1,(DATA!$D$133:$D$368=B725)*(DATA!$E$133:$E$368=D725),0)),"n/a")</f>
        <v>917696.86</v>
      </c>
      <c r="H725" s="77">
        <f t="array" ref="H725">IFERROR(INDEX(DATA!$U$133:$U$368,MATCH(1,(DATA!$D$133:$D$368=B725)*(DATA!$E$133:$E$368=D725),0)),"n/a")</f>
        <v>4.74546878134912E-2</v>
      </c>
      <c r="I725" s="86">
        <f t="array" ref="I725">IFERROR(INDEX(DATA!$AD$133:$AD$368,MATCH(1,(DATA!$D$133:$D$368=B725)*(DATA!$E$133:$E$368=D725),0)),"n/a")</f>
        <v>1754991.53</v>
      </c>
      <c r="J725" s="77">
        <f t="array" ref="J725">IFERROR(INDEX(DATA!$AE$133:$AE$368,MATCH(1,(DATA!$D$133:$D$368=B725)*(DATA!$E$133:$E$368=D725),0)),"n/a")</f>
        <v>7.1193408952272604E-3</v>
      </c>
      <c r="K725" s="86">
        <f t="array" ref="K725">IFERROR(INDEX(DATA!$AN$133:$AN$368,MATCH(1,(DATA!$D$133:$D$368=B725)*(DATA!$E$133:$E$368=D725),0)),"n/a")</f>
        <v>3272886.06</v>
      </c>
      <c r="L725" s="77">
        <f t="array" ref="L725">IFERROR(INDEX(DATA!$AO$133:$AO$368,MATCH(1,(DATA!$D$133:$D$368=B725)*(DATA!$E$133:$E$368=D725),0)),"n/a")</f>
        <v>-1.3864422035886901E-2</v>
      </c>
      <c r="R725" s="66"/>
      <c r="S725" s="66"/>
      <c r="T725" s="66"/>
      <c r="U725" s="66"/>
      <c r="V725" s="66"/>
      <c r="W725" s="66"/>
      <c r="X725" s="66"/>
      <c r="Y725" s="66"/>
    </row>
    <row r="726" spans="1:25" x14ac:dyDescent="0.2">
      <c r="A726" s="75" t="s">
        <v>19</v>
      </c>
      <c r="B726" s="66" t="s">
        <v>11</v>
      </c>
      <c r="C726" s="66" t="s">
        <v>25</v>
      </c>
      <c r="D726" s="66" t="s">
        <v>276</v>
      </c>
      <c r="E726" s="86">
        <f t="array" ref="E726">IFERROR(INDEX(DATA!$J$133:$J$368,MATCH(1,(DATA!$D$133:$D$368=B726)*(DATA!$E$133:$E$368=D726),0)),"n/a")</f>
        <v>139355.51</v>
      </c>
      <c r="F726" s="77">
        <f t="array" ref="F726">IFERROR(INDEX(DATA!$K$133:$K$368,MATCH(1,(DATA!$D$133:$D$368=B726)*(DATA!$E$133:$E$368=D726),0)),"n/a")</f>
        <v>-4.8956825029511E-2</v>
      </c>
      <c r="G726" s="86">
        <f t="array" ref="G726">IFERROR(INDEX(DATA!$T$133:$T$368,MATCH(1,(DATA!$D$133:$D$368=B726)*(DATA!$E$133:$E$368=D726),0)),"n/a")</f>
        <v>462724.6</v>
      </c>
      <c r="H726" s="77">
        <f t="array" ref="H726">IFERROR(INDEX(DATA!$U$133:$U$368,MATCH(1,(DATA!$D$133:$D$368=B726)*(DATA!$E$133:$E$368=D726),0)),"n/a")</f>
        <v>-3.40197565963581E-2</v>
      </c>
      <c r="I726" s="86">
        <f t="array" ref="I726">IFERROR(INDEX(DATA!$AD$133:$AD$368,MATCH(1,(DATA!$D$133:$D$368=B726)*(DATA!$E$133:$E$368=D726),0)),"n/a")</f>
        <v>898163.17</v>
      </c>
      <c r="J726" s="77">
        <f t="array" ref="J726">IFERROR(INDEX(DATA!$AE$133:$AE$368,MATCH(1,(DATA!$D$133:$D$368=B726)*(DATA!$E$133:$E$368=D726),0)),"n/a")</f>
        <v>-2.8777984454771401E-2</v>
      </c>
      <c r="K726" s="86">
        <f t="array" ref="K726">IFERROR(INDEX(DATA!$AN$133:$AN$368,MATCH(1,(DATA!$D$133:$D$368=B726)*(DATA!$E$133:$E$368=D726),0)),"n/a")</f>
        <v>1799780.47</v>
      </c>
      <c r="L726" s="77">
        <f t="array" ref="L726">IFERROR(INDEX(DATA!$AO$133:$AO$368,MATCH(1,(DATA!$D$133:$D$368=B726)*(DATA!$E$133:$E$368=D726),0)),"n/a")</f>
        <v>-3.9995297750145598E-2</v>
      </c>
      <c r="R726" s="66"/>
      <c r="S726" s="66"/>
      <c r="T726" s="66"/>
      <c r="U726" s="66"/>
      <c r="V726" s="66"/>
      <c r="W726" s="66"/>
      <c r="X726" s="66"/>
      <c r="Y726" s="66"/>
    </row>
    <row r="727" spans="1:25" x14ac:dyDescent="0.2">
      <c r="A727" s="75" t="s">
        <v>19</v>
      </c>
      <c r="B727" s="66" t="s">
        <v>11</v>
      </c>
      <c r="C727" s="66" t="s">
        <v>25</v>
      </c>
      <c r="D727" s="66" t="s">
        <v>277</v>
      </c>
      <c r="E727" s="86">
        <f t="array" ref="E727">IFERROR(INDEX(DATA!$J$133:$J$368,MATCH(1,(DATA!$D$133:$D$368=B727)*(DATA!$E$133:$E$368=D727),0)),"n/a")</f>
        <v>78480.009999999995</v>
      </c>
      <c r="F727" s="77">
        <f t="array" ref="F727">IFERROR(INDEX(DATA!$K$133:$K$368,MATCH(1,(DATA!$D$133:$D$368=B727)*(DATA!$E$133:$E$368=D727),0)),"n/a")</f>
        <v>0.13751426784486201</v>
      </c>
      <c r="G727" s="86">
        <f t="array" ref="G727">IFERROR(INDEX(DATA!$T$133:$T$368,MATCH(1,(DATA!$D$133:$D$368=B727)*(DATA!$E$133:$E$368=D727),0)),"n/a")</f>
        <v>244569.11</v>
      </c>
      <c r="H727" s="77">
        <f t="array" ref="H727">IFERROR(INDEX(DATA!$U$133:$U$368,MATCH(1,(DATA!$D$133:$D$368=B727)*(DATA!$E$133:$E$368=D727),0)),"n/a")</f>
        <v>0.11748422073822801</v>
      </c>
      <c r="I727" s="86">
        <f t="array" ref="I727">IFERROR(INDEX(DATA!$AD$133:$AD$368,MATCH(1,(DATA!$D$133:$D$368=B727)*(DATA!$E$133:$E$368=D727),0)),"n/a")</f>
        <v>474748.86</v>
      </c>
      <c r="J727" s="77">
        <f t="array" ref="J727">IFERROR(INDEX(DATA!$AE$133:$AE$368,MATCH(1,(DATA!$D$133:$D$368=B727)*(DATA!$E$133:$E$368=D727),0)),"n/a")</f>
        <v>0.15559695835926901</v>
      </c>
      <c r="K727" s="86">
        <f t="array" ref="K727">IFERROR(INDEX(DATA!$AN$133:$AN$368,MATCH(1,(DATA!$D$133:$D$368=B727)*(DATA!$E$133:$E$368=D727),0)),"n/a")</f>
        <v>900017.38</v>
      </c>
      <c r="L727" s="77">
        <f t="array" ref="L727">IFERROR(INDEX(DATA!$AO$133:$AO$368,MATCH(1,(DATA!$D$133:$D$368=B727)*(DATA!$E$133:$E$368=D727),0)),"n/a")</f>
        <v>0.12095289019915501</v>
      </c>
      <c r="R727" s="66"/>
      <c r="S727" s="66"/>
      <c r="T727" s="66"/>
      <c r="U727" s="66"/>
      <c r="V727" s="66"/>
      <c r="W727" s="66"/>
      <c r="X727" s="66"/>
      <c r="Y727" s="66"/>
    </row>
    <row r="728" spans="1:25" x14ac:dyDescent="0.2">
      <c r="A728" s="75" t="s">
        <v>19</v>
      </c>
      <c r="B728" s="66" t="s">
        <v>11</v>
      </c>
      <c r="C728" s="66" t="s">
        <v>25</v>
      </c>
      <c r="D728" s="66" t="s">
        <v>278</v>
      </c>
      <c r="E728" s="86">
        <f t="array" ref="E728">IFERROR(INDEX(DATA!$J$133:$J$368,MATCH(1,(DATA!$D$133:$D$368=B728)*(DATA!$E$133:$E$368=D728),0)),"n/a")</f>
        <v>248235.74</v>
      </c>
      <c r="F728" s="77">
        <f t="array" ref="F728">IFERROR(INDEX(DATA!$K$133:$K$368,MATCH(1,(DATA!$D$133:$D$368=B728)*(DATA!$E$133:$E$368=D728),0)),"n/a")</f>
        <v>0.25205315728698502</v>
      </c>
      <c r="G728" s="86">
        <f t="array" ref="G728">IFERROR(INDEX(DATA!$T$133:$T$368,MATCH(1,(DATA!$D$133:$D$368=B728)*(DATA!$E$133:$E$368=D728),0)),"n/a")</f>
        <v>780195.58</v>
      </c>
      <c r="H728" s="77">
        <f t="array" ref="H728">IFERROR(INDEX(DATA!$U$133:$U$368,MATCH(1,(DATA!$D$133:$D$368=B728)*(DATA!$E$133:$E$368=D728),0)),"n/a")</f>
        <v>0.188142049780814</v>
      </c>
      <c r="I728" s="86">
        <f t="array" ref="I728">IFERROR(INDEX(DATA!$AD$133:$AD$368,MATCH(1,(DATA!$D$133:$D$368=B728)*(DATA!$E$133:$E$368=D728),0)),"n/a")</f>
        <v>1430175.74</v>
      </c>
      <c r="J728" s="77">
        <f t="array" ref="J728">IFERROR(INDEX(DATA!$AE$133:$AE$368,MATCH(1,(DATA!$D$133:$D$368=B728)*(DATA!$E$133:$E$368=D728),0)),"n/a")</f>
        <v>0.14304166260124199</v>
      </c>
      <c r="K728" s="86">
        <f t="array" ref="K728">IFERROR(INDEX(DATA!$AN$133:$AN$368,MATCH(1,(DATA!$D$133:$D$368=B728)*(DATA!$E$133:$E$368=D728),0)),"n/a")</f>
        <v>2735579.34</v>
      </c>
      <c r="L728" s="77">
        <f t="array" ref="L728">IFERROR(INDEX(DATA!$AO$133:$AO$368,MATCH(1,(DATA!$D$133:$D$368=B728)*(DATA!$E$133:$E$368=D728),0)),"n/a")</f>
        <v>0.14930286772095</v>
      </c>
      <c r="R728" s="66"/>
      <c r="S728" s="66"/>
      <c r="T728" s="66"/>
      <c r="U728" s="66"/>
      <c r="V728" s="66"/>
      <c r="W728" s="66"/>
      <c r="X728" s="66"/>
      <c r="Y728" s="66"/>
    </row>
    <row r="729" spans="1:25" x14ac:dyDescent="0.2">
      <c r="A729" s="75" t="s">
        <v>19</v>
      </c>
      <c r="B729" s="66" t="s">
        <v>11</v>
      </c>
      <c r="C729" s="66" t="s">
        <v>25</v>
      </c>
      <c r="D729" s="66" t="s">
        <v>279</v>
      </c>
      <c r="E729" s="86">
        <f t="array" ref="E729">IFERROR(INDEX(DATA!$J$133:$J$368,MATCH(1,(DATA!$D$133:$D$368=B729)*(DATA!$E$133:$E$368=D729),0)),"n/a")</f>
        <v>112233.37</v>
      </c>
      <c r="F729" s="77">
        <f t="array" ref="F729">IFERROR(INDEX(DATA!$K$133:$K$368,MATCH(1,(DATA!$D$133:$D$368=B729)*(DATA!$E$133:$E$368=D729),0)),"n/a")</f>
        <v>6.8289368179544202E-2</v>
      </c>
      <c r="G729" s="86">
        <f t="array" ref="G729">IFERROR(INDEX(DATA!$T$133:$T$368,MATCH(1,(DATA!$D$133:$D$368=B729)*(DATA!$E$133:$E$368=D729),0)),"n/a")</f>
        <v>363134.05</v>
      </c>
      <c r="H729" s="77">
        <f t="array" ref="H729">IFERROR(INDEX(DATA!$U$133:$U$368,MATCH(1,(DATA!$D$133:$D$368=B729)*(DATA!$E$133:$E$368=D729),0)),"n/a")</f>
        <v>0.13395637316001099</v>
      </c>
      <c r="I729" s="86">
        <f t="array" ref="I729">IFERROR(INDEX(DATA!$AD$133:$AD$368,MATCH(1,(DATA!$D$133:$D$368=B729)*(DATA!$E$133:$E$368=D729),0)),"n/a")</f>
        <v>710788.76</v>
      </c>
      <c r="J729" s="77">
        <f t="array" ref="J729">IFERROR(INDEX(DATA!$AE$133:$AE$368,MATCH(1,(DATA!$D$133:$D$368=B729)*(DATA!$E$133:$E$368=D729),0)),"n/a")</f>
        <v>0.19864232217316999</v>
      </c>
      <c r="K729" s="86">
        <f t="array" ref="K729">IFERROR(INDEX(DATA!$AN$133:$AN$368,MATCH(1,(DATA!$D$133:$D$368=B729)*(DATA!$E$133:$E$368=D729),0)),"n/a")</f>
        <v>1383780.89</v>
      </c>
      <c r="L729" s="77">
        <f t="array" ref="L729">IFERROR(INDEX(DATA!$AO$133:$AO$368,MATCH(1,(DATA!$D$133:$D$368=B729)*(DATA!$E$133:$E$368=D729),0)),"n/a")</f>
        <v>0.20317737291365701</v>
      </c>
      <c r="R729" s="66"/>
      <c r="S729" s="66"/>
      <c r="T729" s="66"/>
      <c r="U729" s="66"/>
      <c r="V729" s="66"/>
      <c r="W729" s="66"/>
      <c r="X729" s="66"/>
      <c r="Y729" s="66"/>
    </row>
    <row r="730" spans="1:25" x14ac:dyDescent="0.2">
      <c r="A730" s="75" t="s">
        <v>19</v>
      </c>
      <c r="B730" s="66" t="s">
        <v>11</v>
      </c>
      <c r="C730" s="66" t="s">
        <v>25</v>
      </c>
      <c r="D730" s="66" t="s">
        <v>280</v>
      </c>
      <c r="E730" s="86">
        <f t="array" ref="E730">IFERROR(INDEX(DATA!$J$133:$J$368,MATCH(1,(DATA!$D$133:$D$368=B730)*(DATA!$E$133:$E$368=D730),0)),"n/a")</f>
        <v>60667.4</v>
      </c>
      <c r="F730" s="77">
        <f t="array" ref="F730">IFERROR(INDEX(DATA!$K$133:$K$368,MATCH(1,(DATA!$D$133:$D$368=B730)*(DATA!$E$133:$E$368=D730),0)),"n/a")</f>
        <v>0.15710616079105399</v>
      </c>
      <c r="G730" s="86">
        <f t="array" ref="G730">IFERROR(INDEX(DATA!$T$133:$T$368,MATCH(1,(DATA!$D$133:$D$368=B730)*(DATA!$E$133:$E$368=D730),0)),"n/a")</f>
        <v>211676.87</v>
      </c>
      <c r="H730" s="77">
        <f t="array" ref="H730">IFERROR(INDEX(DATA!$U$133:$U$368,MATCH(1,(DATA!$D$133:$D$368=B730)*(DATA!$E$133:$E$368=D730),0)),"n/a")</f>
        <v>0.159599404195502</v>
      </c>
      <c r="I730" s="86">
        <f t="array" ref="I730">IFERROR(INDEX(DATA!$AD$133:$AD$368,MATCH(1,(DATA!$D$133:$D$368=B730)*(DATA!$E$133:$E$368=D730),0)),"n/a")</f>
        <v>399707.04</v>
      </c>
      <c r="J730" s="77">
        <f t="array" ref="J730">IFERROR(INDEX(DATA!$AE$133:$AE$368,MATCH(1,(DATA!$D$133:$D$368=B730)*(DATA!$E$133:$E$368=D730),0)),"n/a")</f>
        <v>0.14912479171940901</v>
      </c>
      <c r="K730" s="86">
        <f t="array" ref="K730">IFERROR(INDEX(DATA!$AN$133:$AN$368,MATCH(1,(DATA!$D$133:$D$368=B730)*(DATA!$E$133:$E$368=D730),0)),"n/a")</f>
        <v>793761.24</v>
      </c>
      <c r="L730" s="77">
        <f t="array" ref="L730">IFERROR(INDEX(DATA!$AO$133:$AO$368,MATCH(1,(DATA!$D$133:$D$368=B730)*(DATA!$E$133:$E$368=D730),0)),"n/a")</f>
        <v>0.145305040156748</v>
      </c>
      <c r="R730" s="66"/>
      <c r="S730" s="66"/>
      <c r="T730" s="66"/>
      <c r="U730" s="66"/>
      <c r="V730" s="66"/>
      <c r="W730" s="66"/>
      <c r="X730" s="66"/>
      <c r="Y730" s="66"/>
    </row>
    <row r="731" spans="1:25" x14ac:dyDescent="0.2">
      <c r="A731" s="75" t="s">
        <v>19</v>
      </c>
      <c r="B731" s="66" t="s">
        <v>11</v>
      </c>
      <c r="C731" s="66" t="s">
        <v>25</v>
      </c>
      <c r="D731" s="66" t="s">
        <v>281</v>
      </c>
      <c r="E731" s="86">
        <f t="array" ref="E731">IFERROR(INDEX(DATA!$J$133:$J$368,MATCH(1,(DATA!$D$133:$D$368=B731)*(DATA!$E$133:$E$368=D731),0)),"n/a")</f>
        <v>80080.710000000006</v>
      </c>
      <c r="F731" s="77">
        <f t="array" ref="F731">IFERROR(INDEX(DATA!$K$133:$K$368,MATCH(1,(DATA!$D$133:$D$368=B731)*(DATA!$E$133:$E$368=D731),0)),"n/a")</f>
        <v>9.9090170572944905E-2</v>
      </c>
      <c r="G731" s="86">
        <f t="array" ref="G731">IFERROR(INDEX(DATA!$T$133:$T$368,MATCH(1,(DATA!$D$133:$D$368=B731)*(DATA!$E$133:$E$368=D731),0)),"n/a")</f>
        <v>256151.6</v>
      </c>
      <c r="H731" s="77">
        <f t="array" ref="H731">IFERROR(INDEX(DATA!$U$133:$U$368,MATCH(1,(DATA!$D$133:$D$368=B731)*(DATA!$E$133:$E$368=D731),0)),"n/a")</f>
        <v>7.8163753173386696E-2</v>
      </c>
      <c r="I731" s="86">
        <f t="array" ref="I731">IFERROR(INDEX(DATA!$AD$133:$AD$368,MATCH(1,(DATA!$D$133:$D$368=B731)*(DATA!$E$133:$E$368=D731),0)),"n/a")</f>
        <v>496203.31</v>
      </c>
      <c r="J731" s="77">
        <f t="array" ref="J731">IFERROR(INDEX(DATA!$AE$133:$AE$368,MATCH(1,(DATA!$D$133:$D$368=B731)*(DATA!$E$133:$E$368=D731),0)),"n/a")</f>
        <v>0.111608812727491</v>
      </c>
      <c r="K731" s="86">
        <f t="array" ref="K731">IFERROR(INDEX(DATA!$AN$133:$AN$368,MATCH(1,(DATA!$D$133:$D$368=B731)*(DATA!$E$133:$E$368=D731),0)),"n/a")</f>
        <v>991615.54</v>
      </c>
      <c r="L731" s="77">
        <f t="array" ref="L731">IFERROR(INDEX(DATA!$AO$133:$AO$368,MATCH(1,(DATA!$D$133:$D$368=B731)*(DATA!$E$133:$E$368=D731),0)),"n/a")</f>
        <v>0.134054497280754</v>
      </c>
      <c r="R731" s="66"/>
      <c r="S731" s="66"/>
      <c r="T731" s="66"/>
      <c r="U731" s="66"/>
      <c r="V731" s="66"/>
      <c r="W731" s="66"/>
      <c r="X731" s="66"/>
      <c r="Y731" s="66"/>
    </row>
    <row r="732" spans="1:25" x14ac:dyDescent="0.2">
      <c r="A732" s="75" t="s">
        <v>19</v>
      </c>
      <c r="B732" s="66" t="s">
        <v>11</v>
      </c>
      <c r="C732" s="66" t="s">
        <v>25</v>
      </c>
      <c r="D732" s="66" t="s">
        <v>282</v>
      </c>
      <c r="E732" s="86">
        <f t="array" ref="E732">IFERROR(INDEX(DATA!$J$133:$J$368,MATCH(1,(DATA!$D$133:$D$368=B732)*(DATA!$E$133:$E$368=D732),0)),"n/a")</f>
        <v>166756.35</v>
      </c>
      <c r="F732" s="77">
        <f t="array" ref="F732">IFERROR(INDEX(DATA!$K$133:$K$368,MATCH(1,(DATA!$D$133:$D$368=B732)*(DATA!$E$133:$E$368=D732),0)),"n/a")</f>
        <v>8.50095903387528E-2</v>
      </c>
      <c r="G732" s="86">
        <f t="array" ref="G732">IFERROR(INDEX(DATA!$T$133:$T$368,MATCH(1,(DATA!$D$133:$D$368=B732)*(DATA!$E$133:$E$368=D732),0)),"n/a")</f>
        <v>531685.82999999996</v>
      </c>
      <c r="H732" s="77">
        <f t="array" ref="H732">IFERROR(INDEX(DATA!$U$133:$U$368,MATCH(1,(DATA!$D$133:$D$368=B732)*(DATA!$E$133:$E$368=D732),0)),"n/a")</f>
        <v>0.120283259487906</v>
      </c>
      <c r="I732" s="86">
        <f t="array" ref="I732">IFERROR(INDEX(DATA!$AD$133:$AD$368,MATCH(1,(DATA!$D$133:$D$368=B732)*(DATA!$E$133:$E$368=D732),0)),"n/a")</f>
        <v>1011736.12</v>
      </c>
      <c r="J732" s="77">
        <f t="array" ref="J732">IFERROR(INDEX(DATA!$AE$133:$AE$368,MATCH(1,(DATA!$D$133:$D$368=B732)*(DATA!$E$133:$E$368=D732),0)),"n/a")</f>
        <v>0.14324297015423099</v>
      </c>
      <c r="K732" s="86">
        <f t="array" ref="K732">IFERROR(INDEX(DATA!$AN$133:$AN$368,MATCH(1,(DATA!$D$133:$D$368=B732)*(DATA!$E$133:$E$368=D732),0)),"n/a")</f>
        <v>1945673.18</v>
      </c>
      <c r="L732" s="77">
        <f t="array" ref="L732">IFERROR(INDEX(DATA!$AO$133:$AO$368,MATCH(1,(DATA!$D$133:$D$368=B732)*(DATA!$E$133:$E$368=D732),0)),"n/a")</f>
        <v>0.16651684659524199</v>
      </c>
      <c r="R732" s="66"/>
      <c r="S732" s="66"/>
      <c r="T732" s="66"/>
      <c r="U732" s="66"/>
      <c r="V732" s="66"/>
      <c r="W732" s="66"/>
      <c r="X732" s="66"/>
      <c r="Y732" s="66"/>
    </row>
    <row r="733" spans="1:25" x14ac:dyDescent="0.2">
      <c r="A733" s="75" t="s">
        <v>19</v>
      </c>
      <c r="B733" s="66" t="s">
        <v>11</v>
      </c>
      <c r="C733" s="66" t="s">
        <v>25</v>
      </c>
      <c r="D733" s="66" t="s">
        <v>283</v>
      </c>
      <c r="E733" s="86">
        <f t="array" ref="E733">IFERROR(INDEX(DATA!$J$133:$J$368,MATCH(1,(DATA!$D$133:$D$368=B733)*(DATA!$E$133:$E$368=D733),0)),"n/a")</f>
        <v>154352.68</v>
      </c>
      <c r="F733" s="77">
        <f t="array" ref="F733">IFERROR(INDEX(DATA!$K$133:$K$368,MATCH(1,(DATA!$D$133:$D$368=B733)*(DATA!$E$133:$E$368=D733),0)),"n/a")</f>
        <v>0.211637864175831</v>
      </c>
      <c r="G733" s="86">
        <f t="array" ref="G733">IFERROR(INDEX(DATA!$T$133:$T$368,MATCH(1,(DATA!$D$133:$D$368=B733)*(DATA!$E$133:$E$368=D733),0)),"n/a")</f>
        <v>498445.44</v>
      </c>
      <c r="H733" s="77">
        <f t="array" ref="H733">IFERROR(INDEX(DATA!$U$133:$U$368,MATCH(1,(DATA!$D$133:$D$368=B733)*(DATA!$E$133:$E$368=D733),0)),"n/a")</f>
        <v>0.25331918264486197</v>
      </c>
      <c r="I733" s="86">
        <f t="array" ref="I733">IFERROR(INDEX(DATA!$AD$133:$AD$368,MATCH(1,(DATA!$D$133:$D$368=B733)*(DATA!$E$133:$E$368=D733),0)),"n/a")</f>
        <v>940105.69</v>
      </c>
      <c r="J733" s="77">
        <f t="array" ref="J733">IFERROR(INDEX(DATA!$AE$133:$AE$368,MATCH(1,(DATA!$D$133:$D$368=B733)*(DATA!$E$133:$E$368=D733),0)),"n/a")</f>
        <v>0.26601456649956101</v>
      </c>
      <c r="K733" s="86">
        <f t="array" ref="K733">IFERROR(INDEX(DATA!$AN$133:$AN$368,MATCH(1,(DATA!$D$133:$D$368=B733)*(DATA!$E$133:$E$368=D733),0)),"n/a")</f>
        <v>1768458.46</v>
      </c>
      <c r="L733" s="77">
        <f t="array" ref="L733">IFERROR(INDEX(DATA!$AO$133:$AO$368,MATCH(1,(DATA!$D$133:$D$368=B733)*(DATA!$E$133:$E$368=D733),0)),"n/a")</f>
        <v>0.28406199482209898</v>
      </c>
      <c r="R733" s="66"/>
      <c r="S733" s="66"/>
      <c r="T733" s="66"/>
      <c r="U733" s="66"/>
      <c r="V733" s="66"/>
      <c r="W733" s="66"/>
      <c r="X733" s="66"/>
      <c r="Y733" s="66"/>
    </row>
    <row r="734" spans="1:25" x14ac:dyDescent="0.2">
      <c r="A734" s="75" t="s">
        <v>19</v>
      </c>
      <c r="B734" s="66" t="s">
        <v>11</v>
      </c>
      <c r="C734" s="66" t="s">
        <v>25</v>
      </c>
      <c r="D734" s="66" t="s">
        <v>284</v>
      </c>
      <c r="E734" s="86">
        <f t="array" ref="E734">IFERROR(INDEX(DATA!$J$133:$J$368,MATCH(1,(DATA!$D$133:$D$368=B734)*(DATA!$E$133:$E$368=D734),0)),"n/a")</f>
        <v>172238.61</v>
      </c>
      <c r="F734" s="77">
        <f t="array" ref="F734">IFERROR(INDEX(DATA!$K$133:$K$368,MATCH(1,(DATA!$D$133:$D$368=B734)*(DATA!$E$133:$E$368=D734),0)),"n/a")</f>
        <v>0.32160349610835898</v>
      </c>
      <c r="G734" s="86">
        <f t="array" ref="G734">IFERROR(INDEX(DATA!$T$133:$T$368,MATCH(1,(DATA!$D$133:$D$368=B734)*(DATA!$E$133:$E$368=D734),0)),"n/a")</f>
        <v>533264.64000000001</v>
      </c>
      <c r="H734" s="77">
        <f t="array" ref="H734">IFERROR(INDEX(DATA!$U$133:$U$368,MATCH(1,(DATA!$D$133:$D$368=B734)*(DATA!$E$133:$E$368=D734),0)),"n/a")</f>
        <v>0.26359668532323199</v>
      </c>
      <c r="I734" s="86">
        <f t="array" ref="I734">IFERROR(INDEX(DATA!$AD$133:$AD$368,MATCH(1,(DATA!$D$133:$D$368=B734)*(DATA!$E$133:$E$368=D734),0)),"n/a")</f>
        <v>1018055.84</v>
      </c>
      <c r="J734" s="77">
        <f t="array" ref="J734">IFERROR(INDEX(DATA!$AE$133:$AE$368,MATCH(1,(DATA!$D$133:$D$368=B734)*(DATA!$E$133:$E$368=D734),0)),"n/a")</f>
        <v>0.19919183615188599</v>
      </c>
      <c r="K734" s="86">
        <f t="array" ref="K734">IFERROR(INDEX(DATA!$AN$133:$AN$368,MATCH(1,(DATA!$D$133:$D$368=B734)*(DATA!$E$133:$E$368=D734),0)),"n/a")</f>
        <v>1926888.31</v>
      </c>
      <c r="L734" s="77">
        <f t="array" ref="L734">IFERROR(INDEX(DATA!$AO$133:$AO$368,MATCH(1,(DATA!$D$133:$D$368=B734)*(DATA!$E$133:$E$368=D734),0)),"n/a")</f>
        <v>0.125223560631993</v>
      </c>
      <c r="R734" s="66"/>
      <c r="S734" s="66"/>
      <c r="T734" s="66"/>
      <c r="U734" s="66"/>
      <c r="V734" s="66"/>
      <c r="W734" s="66"/>
      <c r="X734" s="66"/>
      <c r="Y734" s="66"/>
    </row>
    <row r="735" spans="1:25" x14ac:dyDescent="0.2">
      <c r="A735" s="75" t="s">
        <v>19</v>
      </c>
      <c r="B735" s="66" t="s">
        <v>11</v>
      </c>
      <c r="C735" s="66" t="s">
        <v>25</v>
      </c>
      <c r="D735" s="66" t="s">
        <v>285</v>
      </c>
      <c r="E735" s="86">
        <f t="array" ref="E735">IFERROR(INDEX(DATA!$J$133:$J$368,MATCH(1,(DATA!$D$133:$D$368=B735)*(DATA!$E$133:$E$368=D735),0)),"n/a")</f>
        <v>117892.11</v>
      </c>
      <c r="F735" s="77">
        <f t="array" ref="F735">IFERROR(INDEX(DATA!$K$133:$K$368,MATCH(1,(DATA!$D$133:$D$368=B735)*(DATA!$E$133:$E$368=D735),0)),"n/a")</f>
        <v>0.632627905015411</v>
      </c>
      <c r="G735" s="86">
        <f t="array" ref="G735">IFERROR(INDEX(DATA!$T$133:$T$368,MATCH(1,(DATA!$D$133:$D$368=B735)*(DATA!$E$133:$E$368=D735),0)),"n/a")</f>
        <v>377856</v>
      </c>
      <c r="H735" s="77">
        <f t="array" ref="H735">IFERROR(INDEX(DATA!$U$133:$U$368,MATCH(1,(DATA!$D$133:$D$368=B735)*(DATA!$E$133:$E$368=D735),0)),"n/a")</f>
        <v>0.48624650854634199</v>
      </c>
      <c r="I735" s="86">
        <f t="array" ref="I735">IFERROR(INDEX(DATA!$AD$133:$AD$368,MATCH(1,(DATA!$D$133:$D$368=B735)*(DATA!$E$133:$E$368=D735),0)),"n/a")</f>
        <v>737206.81</v>
      </c>
      <c r="J735" s="77">
        <f t="array" ref="J735">IFERROR(INDEX(DATA!$AE$133:$AE$368,MATCH(1,(DATA!$D$133:$D$368=B735)*(DATA!$E$133:$E$368=D735),0)),"n/a")</f>
        <v>0.36235345457082901</v>
      </c>
      <c r="K735" s="86">
        <f t="array" ref="K735">IFERROR(INDEX(DATA!$AN$133:$AN$368,MATCH(1,(DATA!$D$133:$D$368=B735)*(DATA!$E$133:$E$368=D735),0)),"n/a")</f>
        <v>1362820.5</v>
      </c>
      <c r="L735" s="77">
        <f t="array" ref="L735">IFERROR(INDEX(DATA!$AO$133:$AO$368,MATCH(1,(DATA!$D$133:$D$368=B735)*(DATA!$E$133:$E$368=D735),0)),"n/a")</f>
        <v>0.15835541029091299</v>
      </c>
      <c r="R735" s="66"/>
      <c r="S735" s="66"/>
      <c r="T735" s="66"/>
      <c r="U735" s="66"/>
      <c r="V735" s="66"/>
      <c r="W735" s="66"/>
      <c r="X735" s="66"/>
      <c r="Y735" s="66"/>
    </row>
    <row r="736" spans="1:25" x14ac:dyDescent="0.2">
      <c r="A736" s="75" t="s">
        <v>19</v>
      </c>
      <c r="B736" s="66" t="s">
        <v>11</v>
      </c>
      <c r="C736" s="66" t="s">
        <v>25</v>
      </c>
      <c r="D736" s="66" t="s">
        <v>286</v>
      </c>
      <c r="E736" s="86">
        <f t="array" ref="E736">IFERROR(INDEX(DATA!$J$133:$J$368,MATCH(1,(DATA!$D$133:$D$368=B736)*(DATA!$E$133:$E$368=D736),0)),"n/a")</f>
        <v>176937.47</v>
      </c>
      <c r="F736" s="77">
        <f t="array" ref="F736">IFERROR(INDEX(DATA!$K$133:$K$368,MATCH(1,(DATA!$D$133:$D$368=B736)*(DATA!$E$133:$E$368=D736),0)),"n/a")</f>
        <v>-1.3540292498907499E-2</v>
      </c>
      <c r="G736" s="86">
        <f t="array" ref="G736">IFERROR(INDEX(DATA!$T$133:$T$368,MATCH(1,(DATA!$D$133:$D$368=B736)*(DATA!$E$133:$E$368=D736),0)),"n/a")</f>
        <v>582836.4</v>
      </c>
      <c r="H736" s="77">
        <f t="array" ref="H736">IFERROR(INDEX(DATA!$U$133:$U$368,MATCH(1,(DATA!$D$133:$D$368=B736)*(DATA!$E$133:$E$368=D736),0)),"n/a")</f>
        <v>-3.7719962727020398E-2</v>
      </c>
      <c r="I736" s="86">
        <f t="array" ref="I736">IFERROR(INDEX(DATA!$AD$133:$AD$368,MATCH(1,(DATA!$D$133:$D$368=B736)*(DATA!$E$133:$E$368=D736),0)),"n/a")</f>
        <v>1111658.69</v>
      </c>
      <c r="J736" s="77">
        <f t="array" ref="J736">IFERROR(INDEX(DATA!$AE$133:$AE$368,MATCH(1,(DATA!$D$133:$D$368=B736)*(DATA!$E$133:$E$368=D736),0)),"n/a")</f>
        <v>-0.107374590021033</v>
      </c>
      <c r="K736" s="86">
        <f t="array" ref="K736">IFERROR(INDEX(DATA!$AN$133:$AN$368,MATCH(1,(DATA!$D$133:$D$368=B736)*(DATA!$E$133:$E$368=D736),0)),"n/a")</f>
        <v>2198715.9</v>
      </c>
      <c r="L736" s="77">
        <f t="array" ref="L736">IFERROR(INDEX(DATA!$AO$133:$AO$368,MATCH(1,(DATA!$D$133:$D$368=B736)*(DATA!$E$133:$E$368=D736),0)),"n/a")</f>
        <v>-9.8245527490930601E-2</v>
      </c>
      <c r="R736" s="66"/>
      <c r="S736" s="66"/>
      <c r="T736" s="66"/>
      <c r="U736" s="66"/>
      <c r="V736" s="66"/>
      <c r="W736" s="66"/>
      <c r="X736" s="66"/>
      <c r="Y736" s="66"/>
    </row>
    <row r="737" spans="1:25" x14ac:dyDescent="0.2">
      <c r="A737" s="75" t="s">
        <v>19</v>
      </c>
      <c r="B737" s="66" t="s">
        <v>11</v>
      </c>
      <c r="C737" s="66" t="s">
        <v>25</v>
      </c>
      <c r="D737" s="66" t="s">
        <v>287</v>
      </c>
      <c r="E737" s="86">
        <f t="array" ref="E737">IFERROR(INDEX(DATA!$J$133:$J$368,MATCH(1,(DATA!$D$133:$D$368=B737)*(DATA!$E$133:$E$368=D737),0)),"n/a")</f>
        <v>178827.03</v>
      </c>
      <c r="F737" s="77">
        <f t="array" ref="F737">IFERROR(INDEX(DATA!$K$133:$K$368,MATCH(1,(DATA!$D$133:$D$368=B737)*(DATA!$E$133:$E$368=D737),0)),"n/a")</f>
        <v>2.6401331135436901E-2</v>
      </c>
      <c r="G737" s="86">
        <f t="array" ref="G737">IFERROR(INDEX(DATA!$T$133:$T$368,MATCH(1,(DATA!$D$133:$D$368=B737)*(DATA!$E$133:$E$368=D737),0)),"n/a")</f>
        <v>574720.02</v>
      </c>
      <c r="H737" s="77">
        <f t="array" ref="H737">IFERROR(INDEX(DATA!$U$133:$U$368,MATCH(1,(DATA!$D$133:$D$368=B737)*(DATA!$E$133:$E$368=D737),0)),"n/a")</f>
        <v>2.6129943162380199E-2</v>
      </c>
      <c r="I737" s="86">
        <f t="array" ref="I737">IFERROR(INDEX(DATA!$AD$133:$AD$368,MATCH(1,(DATA!$D$133:$D$368=B737)*(DATA!$E$133:$E$368=D737),0)),"n/a")</f>
        <v>1081951.32</v>
      </c>
      <c r="J737" s="77">
        <f t="array" ref="J737">IFERROR(INDEX(DATA!$AE$133:$AE$368,MATCH(1,(DATA!$D$133:$D$368=B737)*(DATA!$E$133:$E$368=D737),0)),"n/a")</f>
        <v>-0.10630244214918901</v>
      </c>
      <c r="K737" s="86">
        <f t="array" ref="K737">IFERROR(INDEX(DATA!$AN$133:$AN$368,MATCH(1,(DATA!$D$133:$D$368=B737)*(DATA!$E$133:$E$368=D737),0)),"n/a")</f>
        <v>2140046.5</v>
      </c>
      <c r="L737" s="77">
        <f t="array" ref="L737">IFERROR(INDEX(DATA!$AO$133:$AO$368,MATCH(1,(DATA!$D$133:$D$368=B737)*(DATA!$E$133:$E$368=D737),0)),"n/a")</f>
        <v>-0.123590082633094</v>
      </c>
      <c r="R737" s="66"/>
      <c r="S737" s="66"/>
      <c r="T737" s="66"/>
      <c r="U737" s="66"/>
      <c r="V737" s="66"/>
      <c r="W737" s="66"/>
      <c r="X737" s="66"/>
      <c r="Y737" s="66"/>
    </row>
    <row r="738" spans="1:25" x14ac:dyDescent="0.2">
      <c r="A738" s="75" t="s">
        <v>19</v>
      </c>
      <c r="B738" s="66" t="s">
        <v>11</v>
      </c>
      <c r="C738" s="66" t="s">
        <v>25</v>
      </c>
      <c r="D738" s="66" t="s">
        <v>288</v>
      </c>
      <c r="E738" s="86">
        <f t="array" ref="E738">IFERROR(INDEX(DATA!$J$133:$J$368,MATCH(1,(DATA!$D$133:$D$368=B738)*(DATA!$E$133:$E$368=D738),0)),"n/a")</f>
        <v>128393.74</v>
      </c>
      <c r="F738" s="77">
        <f t="array" ref="F738">IFERROR(INDEX(DATA!$K$133:$K$368,MATCH(1,(DATA!$D$133:$D$368=B738)*(DATA!$E$133:$E$368=D738),0)),"n/a")</f>
        <v>0.125431710444209</v>
      </c>
      <c r="G738" s="86">
        <f t="array" ref="G738">IFERROR(INDEX(DATA!$T$133:$T$368,MATCH(1,(DATA!$D$133:$D$368=B738)*(DATA!$E$133:$E$368=D738),0)),"n/a")</f>
        <v>407540.9</v>
      </c>
      <c r="H738" s="77">
        <f t="array" ref="H738">IFERROR(INDEX(DATA!$U$133:$U$368,MATCH(1,(DATA!$D$133:$D$368=B738)*(DATA!$E$133:$E$368=D738),0)),"n/a")</f>
        <v>0.170551041272274</v>
      </c>
      <c r="I738" s="86">
        <f t="array" ref="I738">IFERROR(INDEX(DATA!$AD$133:$AD$368,MATCH(1,(DATA!$D$133:$D$368=B738)*(DATA!$E$133:$E$368=D738),0)),"n/a")</f>
        <v>774937.29</v>
      </c>
      <c r="J738" s="77">
        <f t="array" ref="J738">IFERROR(INDEX(DATA!$AE$133:$AE$368,MATCH(1,(DATA!$D$133:$D$368=B738)*(DATA!$E$133:$E$368=D738),0)),"n/a")</f>
        <v>0.196241961877021</v>
      </c>
      <c r="K738" s="86">
        <f t="array" ref="K738">IFERROR(INDEX(DATA!$AN$133:$AN$368,MATCH(1,(DATA!$D$133:$D$368=B738)*(DATA!$E$133:$E$368=D738),0)),"n/a")</f>
        <v>1466948.16</v>
      </c>
      <c r="L738" s="77">
        <f t="array" ref="L738">IFERROR(INDEX(DATA!$AO$133:$AO$368,MATCH(1,(DATA!$D$133:$D$368=B738)*(DATA!$E$133:$E$368=D738),0)),"n/a")</f>
        <v>0.22305976846585401</v>
      </c>
      <c r="R738" s="66"/>
      <c r="S738" s="66"/>
      <c r="T738" s="66"/>
      <c r="U738" s="66"/>
      <c r="V738" s="66"/>
      <c r="W738" s="66"/>
      <c r="X738" s="66"/>
      <c r="Y738" s="66"/>
    </row>
    <row r="739" spans="1:25" x14ac:dyDescent="0.2">
      <c r="A739" s="75" t="s">
        <v>19</v>
      </c>
      <c r="B739" s="66" t="s">
        <v>11</v>
      </c>
      <c r="C739" s="66" t="s">
        <v>25</v>
      </c>
      <c r="D739" s="66" t="s">
        <v>289</v>
      </c>
      <c r="E739" s="86">
        <f t="array" ref="E739">IFERROR(INDEX(DATA!$J$133:$J$368,MATCH(1,(DATA!$D$133:$D$368=B739)*(DATA!$E$133:$E$368=D739),0)),"n/a")</f>
        <v>83581.16</v>
      </c>
      <c r="F739" s="77">
        <f t="array" ref="F739">IFERROR(INDEX(DATA!$K$133:$K$368,MATCH(1,(DATA!$D$133:$D$368=B739)*(DATA!$E$133:$E$368=D739),0)),"n/a")</f>
        <v>0.188568343935449</v>
      </c>
      <c r="G739" s="86">
        <f t="array" ref="G739">IFERROR(INDEX(DATA!$T$133:$T$368,MATCH(1,(DATA!$D$133:$D$368=B739)*(DATA!$E$133:$E$368=D739),0)),"n/a")</f>
        <v>261870.23</v>
      </c>
      <c r="H739" s="77">
        <f t="array" ref="H739">IFERROR(INDEX(DATA!$U$133:$U$368,MATCH(1,(DATA!$D$133:$D$368=B739)*(DATA!$E$133:$E$368=D739),0)),"n/a")</f>
        <v>0.122636108630371</v>
      </c>
      <c r="I739" s="86">
        <f t="array" ref="I739">IFERROR(INDEX(DATA!$AD$133:$AD$368,MATCH(1,(DATA!$D$133:$D$368=B739)*(DATA!$E$133:$E$368=D739),0)),"n/a")</f>
        <v>501180.37</v>
      </c>
      <c r="J739" s="77">
        <f t="array" ref="J739">IFERROR(INDEX(DATA!$AE$133:$AE$368,MATCH(1,(DATA!$D$133:$D$368=B739)*(DATA!$E$133:$E$368=D739),0)),"n/a")</f>
        <v>0.11639004747850699</v>
      </c>
      <c r="K739" s="86">
        <f t="array" ref="K739">IFERROR(INDEX(DATA!$AN$133:$AN$368,MATCH(1,(DATA!$D$133:$D$368=B739)*(DATA!$E$133:$E$368=D739),0)),"n/a")</f>
        <v>974613.69</v>
      </c>
      <c r="L739" s="77">
        <f t="array" ref="L739">IFERROR(INDEX(DATA!$AO$133:$AO$368,MATCH(1,(DATA!$D$133:$D$368=B739)*(DATA!$E$133:$E$368=D739),0)),"n/a")</f>
        <v>8.8376201587132996E-2</v>
      </c>
      <c r="R739" s="66"/>
      <c r="S739" s="66"/>
      <c r="T739" s="66"/>
      <c r="U739" s="66"/>
      <c r="V739" s="66"/>
      <c r="W739" s="66"/>
      <c r="X739" s="66"/>
      <c r="Y739" s="66"/>
    </row>
    <row r="740" spans="1:25" x14ac:dyDescent="0.2">
      <c r="A740" s="75" t="s">
        <v>19</v>
      </c>
      <c r="B740" s="66" t="s">
        <v>11</v>
      </c>
      <c r="C740" s="66" t="s">
        <v>25</v>
      </c>
      <c r="D740" s="66" t="s">
        <v>290</v>
      </c>
      <c r="E740" s="86">
        <f t="array" ref="E740">IFERROR(INDEX(DATA!$J$133:$J$368,MATCH(1,(DATA!$D$133:$D$368=B740)*(DATA!$E$133:$E$368=D740),0)),"n/a")</f>
        <v>99283.5</v>
      </c>
      <c r="F740" s="77">
        <f t="array" ref="F740">IFERROR(INDEX(DATA!$K$133:$K$368,MATCH(1,(DATA!$D$133:$D$368=B740)*(DATA!$E$133:$E$368=D740),0)),"n/a")</f>
        <v>-6.3764463966056797E-2</v>
      </c>
      <c r="G740" s="86">
        <f t="array" ref="G740">IFERROR(INDEX(DATA!$T$133:$T$368,MATCH(1,(DATA!$D$133:$D$368=B740)*(DATA!$E$133:$E$368=D740),0)),"n/a")</f>
        <v>285646.8</v>
      </c>
      <c r="H740" s="77">
        <f t="array" ref="H740">IFERROR(INDEX(DATA!$U$133:$U$368,MATCH(1,(DATA!$D$133:$D$368=B740)*(DATA!$E$133:$E$368=D740),0)),"n/a")</f>
        <v>-2.9015543301717898E-2</v>
      </c>
      <c r="I740" s="86">
        <f t="array" ref="I740">IFERROR(INDEX(DATA!$AD$133:$AD$368,MATCH(1,(DATA!$D$133:$D$368=B740)*(DATA!$E$133:$E$368=D740),0)),"n/a")</f>
        <v>572095.77</v>
      </c>
      <c r="J740" s="77">
        <f t="array" ref="J740">IFERROR(INDEX(DATA!$AE$133:$AE$368,MATCH(1,(DATA!$D$133:$D$368=B740)*(DATA!$E$133:$E$368=D740),0)),"n/a")</f>
        <v>1.50757518079031E-2</v>
      </c>
      <c r="K740" s="86">
        <f t="array" ref="K740">IFERROR(INDEX(DATA!$AN$133:$AN$368,MATCH(1,(DATA!$D$133:$D$368=B740)*(DATA!$E$133:$E$368=D740),0)),"n/a")</f>
        <v>1109889.49</v>
      </c>
      <c r="L740" s="77">
        <f t="array" ref="L740">IFERROR(INDEX(DATA!$AO$133:$AO$368,MATCH(1,(DATA!$D$133:$D$368=B740)*(DATA!$E$133:$E$368=D740),0)),"n/a")</f>
        <v>4.39045643421642E-2</v>
      </c>
      <c r="R740" s="66"/>
      <c r="S740" s="66"/>
      <c r="T740" s="66"/>
      <c r="U740" s="66"/>
      <c r="V740" s="66"/>
      <c r="W740" s="66"/>
      <c r="X740" s="66"/>
      <c r="Y740" s="66"/>
    </row>
    <row r="741" spans="1:25" x14ac:dyDescent="0.2">
      <c r="A741" s="75" t="s">
        <v>19</v>
      </c>
      <c r="B741" s="66" t="s">
        <v>11</v>
      </c>
      <c r="C741" s="66" t="s">
        <v>25</v>
      </c>
      <c r="D741" s="66" t="s">
        <v>291</v>
      </c>
      <c r="E741" s="86">
        <f t="array" ref="E741">IFERROR(INDEX(DATA!$J$133:$J$368,MATCH(1,(DATA!$D$133:$D$368=B741)*(DATA!$E$133:$E$368=D741),0)),"n/a")</f>
        <v>66283.360000000001</v>
      </c>
      <c r="F741" s="77">
        <f t="array" ref="F741">IFERROR(INDEX(DATA!$K$133:$K$368,MATCH(1,(DATA!$D$133:$D$368=B741)*(DATA!$E$133:$E$368=D741),0)),"n/a")</f>
        <v>0.11875804572936401</v>
      </c>
      <c r="G741" s="86">
        <f t="array" ref="G741">IFERROR(INDEX(DATA!$T$133:$T$368,MATCH(1,(DATA!$D$133:$D$368=B741)*(DATA!$E$133:$E$368=D741),0)),"n/a")</f>
        <v>227108.03</v>
      </c>
      <c r="H741" s="77">
        <f t="array" ref="H741">IFERROR(INDEX(DATA!$U$133:$U$368,MATCH(1,(DATA!$D$133:$D$368=B741)*(DATA!$E$133:$E$368=D741),0)),"n/a")</f>
        <v>0.24271996227430401</v>
      </c>
      <c r="I741" s="86">
        <f t="array" ref="I741">IFERROR(INDEX(DATA!$AD$133:$AD$368,MATCH(1,(DATA!$D$133:$D$368=B741)*(DATA!$E$133:$E$368=D741),0)),"n/a")</f>
        <v>439063</v>
      </c>
      <c r="J741" s="77">
        <f t="array" ref="J741">IFERROR(INDEX(DATA!$AE$133:$AE$368,MATCH(1,(DATA!$D$133:$D$368=B741)*(DATA!$E$133:$E$368=D741),0)),"n/a")</f>
        <v>0.28972802070224701</v>
      </c>
      <c r="K741" s="86">
        <f t="array" ref="K741">IFERROR(INDEX(DATA!$AN$133:$AN$368,MATCH(1,(DATA!$D$133:$D$368=B741)*(DATA!$E$133:$E$368=D741),0)),"n/a")</f>
        <v>827397.34</v>
      </c>
      <c r="L741" s="77">
        <f t="array" ref="L741">IFERROR(INDEX(DATA!$AO$133:$AO$368,MATCH(1,(DATA!$D$133:$D$368=B741)*(DATA!$E$133:$E$368=D741),0)),"n/a")</f>
        <v>0.309770361090001</v>
      </c>
      <c r="R741" s="66"/>
      <c r="S741" s="66"/>
      <c r="T741" s="66"/>
      <c r="U741" s="66"/>
      <c r="V741" s="66"/>
      <c r="W741" s="66"/>
      <c r="X741" s="66"/>
      <c r="Y741" s="66"/>
    </row>
    <row r="742" spans="1:25" x14ac:dyDescent="0.2">
      <c r="A742" s="75" t="s">
        <v>19</v>
      </c>
      <c r="B742" s="66" t="s">
        <v>11</v>
      </c>
      <c r="C742" s="66" t="s">
        <v>25</v>
      </c>
      <c r="D742" s="66" t="s">
        <v>292</v>
      </c>
      <c r="E742" s="86">
        <f t="array" ref="E742">IFERROR(INDEX(DATA!$J$133:$J$368,MATCH(1,(DATA!$D$133:$D$368=B742)*(DATA!$E$133:$E$368=D742),0)),"n/a")</f>
        <v>359652.97</v>
      </c>
      <c r="F742" s="77">
        <f t="array" ref="F742">IFERROR(INDEX(DATA!$K$133:$K$368,MATCH(1,(DATA!$D$133:$D$368=B742)*(DATA!$E$133:$E$368=D742),0)),"n/a")</f>
        <v>-4.3617261149485999E-3</v>
      </c>
      <c r="G742" s="86">
        <f t="array" ref="G742">IFERROR(INDEX(DATA!$T$133:$T$368,MATCH(1,(DATA!$D$133:$D$368=B742)*(DATA!$E$133:$E$368=D742),0)),"n/a")</f>
        <v>1197722.72</v>
      </c>
      <c r="H742" s="77">
        <f t="array" ref="H742">IFERROR(INDEX(DATA!$U$133:$U$368,MATCH(1,(DATA!$D$133:$D$368=B742)*(DATA!$E$133:$E$368=D742),0)),"n/a")</f>
        <v>1.9788224732062799E-2</v>
      </c>
      <c r="I742" s="86">
        <f t="array" ref="I742">IFERROR(INDEX(DATA!$AD$133:$AD$368,MATCH(1,(DATA!$D$133:$D$368=B742)*(DATA!$E$133:$E$368=D742),0)),"n/a")</f>
        <v>2279939.33</v>
      </c>
      <c r="J742" s="77">
        <f t="array" ref="J742">IFERROR(INDEX(DATA!$AE$133:$AE$368,MATCH(1,(DATA!$D$133:$D$368=B742)*(DATA!$E$133:$E$368=D742),0)),"n/a")</f>
        <v>-2.2825363535031698E-3</v>
      </c>
      <c r="K742" s="86">
        <f t="array" ref="K742">IFERROR(INDEX(DATA!$AN$133:$AN$368,MATCH(1,(DATA!$D$133:$D$368=B742)*(DATA!$E$133:$E$368=D742),0)),"n/a")</f>
        <v>4492013.0199999996</v>
      </c>
      <c r="L742" s="77">
        <f t="array" ref="L742">IFERROR(INDEX(DATA!$AO$133:$AO$368,MATCH(1,(DATA!$D$133:$D$368=B742)*(DATA!$E$133:$E$368=D742),0)),"n/a")</f>
        <v>4.9485649204976001E-2</v>
      </c>
      <c r="R742" s="66"/>
      <c r="S742" s="66"/>
      <c r="T742" s="66"/>
      <c r="U742" s="66"/>
      <c r="V742" s="66"/>
      <c r="W742" s="66"/>
      <c r="X742" s="66"/>
      <c r="Y742" s="66"/>
    </row>
    <row r="743" spans="1:25" x14ac:dyDescent="0.2">
      <c r="A743" s="75" t="s">
        <v>19</v>
      </c>
      <c r="B743" s="66" t="s">
        <v>11</v>
      </c>
      <c r="C743" s="66" t="s">
        <v>25</v>
      </c>
      <c r="D743" s="66" t="s">
        <v>293</v>
      </c>
      <c r="E743" s="86">
        <f t="array" ref="E743">IFERROR(INDEX(DATA!$J$133:$J$368,MATCH(1,(DATA!$D$133:$D$368=B743)*(DATA!$E$133:$E$368=D743),0)),"n/a")</f>
        <v>42532.55</v>
      </c>
      <c r="F743" s="77">
        <f t="array" ref="F743">IFERROR(INDEX(DATA!$K$133:$K$368,MATCH(1,(DATA!$D$133:$D$368=B743)*(DATA!$E$133:$E$368=D743),0)),"n/a")</f>
        <v>0.52561192093980402</v>
      </c>
      <c r="G743" s="86">
        <f t="array" ref="G743">IFERROR(INDEX(DATA!$T$133:$T$368,MATCH(1,(DATA!$D$133:$D$368=B743)*(DATA!$E$133:$E$368=D743),0)),"n/a")</f>
        <v>127335.25</v>
      </c>
      <c r="H743" s="77">
        <f t="array" ref="H743">IFERROR(INDEX(DATA!$U$133:$U$368,MATCH(1,(DATA!$D$133:$D$368=B743)*(DATA!$E$133:$E$368=D743),0)),"n/a")</f>
        <v>0.45567690586583998</v>
      </c>
      <c r="I743" s="86">
        <f t="array" ref="I743">IFERROR(INDEX(DATA!$AD$133:$AD$368,MATCH(1,(DATA!$D$133:$D$368=B743)*(DATA!$E$133:$E$368=D743),0)),"n/a")</f>
        <v>237661.76</v>
      </c>
      <c r="J743" s="77">
        <f t="array" ref="J743">IFERROR(INDEX(DATA!$AE$133:$AE$368,MATCH(1,(DATA!$D$133:$D$368=B743)*(DATA!$E$133:$E$368=D743),0)),"n/a")</f>
        <v>0.390019864632275</v>
      </c>
      <c r="K743" s="86">
        <f t="array" ref="K743">IFERROR(INDEX(DATA!$AN$133:$AN$368,MATCH(1,(DATA!$D$133:$D$368=B743)*(DATA!$E$133:$E$368=D743),0)),"n/a")</f>
        <v>442645.86</v>
      </c>
      <c r="L743" s="77">
        <f t="array" ref="L743">IFERROR(INDEX(DATA!$AO$133:$AO$368,MATCH(1,(DATA!$D$133:$D$368=B743)*(DATA!$E$133:$E$368=D743),0)),"n/a")</f>
        <v>0.22019504117359501</v>
      </c>
      <c r="R743" s="66"/>
      <c r="S743" s="66"/>
      <c r="T743" s="66"/>
      <c r="U743" s="66"/>
      <c r="V743" s="66"/>
      <c r="W743" s="66"/>
      <c r="X743" s="66"/>
      <c r="Y743" s="66"/>
    </row>
    <row r="744" spans="1:25" x14ac:dyDescent="0.2">
      <c r="A744" s="75" t="s">
        <v>19</v>
      </c>
      <c r="B744" s="66" t="s">
        <v>11</v>
      </c>
      <c r="C744" s="66" t="s">
        <v>25</v>
      </c>
      <c r="D744" s="66" t="s">
        <v>294</v>
      </c>
      <c r="E744" s="86">
        <f t="array" ref="E744">IFERROR(INDEX(DATA!$J$133:$J$368,MATCH(1,(DATA!$D$133:$D$368=B744)*(DATA!$E$133:$E$368=D744),0)),"n/a")</f>
        <v>280223.96999999997</v>
      </c>
      <c r="F744" s="77">
        <f t="array" ref="F744">IFERROR(INDEX(DATA!$K$133:$K$368,MATCH(1,(DATA!$D$133:$D$368=B744)*(DATA!$E$133:$E$368=D744),0)),"n/a")</f>
        <v>-5.91050094041159E-2</v>
      </c>
      <c r="G744" s="86">
        <f t="array" ref="G744">IFERROR(INDEX(DATA!$T$133:$T$368,MATCH(1,(DATA!$D$133:$D$368=B744)*(DATA!$E$133:$E$368=D744),0)),"n/a")</f>
        <v>837227.31</v>
      </c>
      <c r="H744" s="77">
        <f t="array" ref="H744">IFERROR(INDEX(DATA!$U$133:$U$368,MATCH(1,(DATA!$D$133:$D$368=B744)*(DATA!$E$133:$E$368=D744),0)),"n/a")</f>
        <v>-2.7633223462491301E-2</v>
      </c>
      <c r="I744" s="86">
        <f t="array" ref="I744">IFERROR(INDEX(DATA!$AD$133:$AD$368,MATCH(1,(DATA!$D$133:$D$368=B744)*(DATA!$E$133:$E$368=D744),0)),"n/a")</f>
        <v>1725636.91</v>
      </c>
      <c r="J744" s="77">
        <f t="array" ref="J744">IFERROR(INDEX(DATA!$AE$133:$AE$368,MATCH(1,(DATA!$D$133:$D$368=B744)*(DATA!$E$133:$E$368=D744),0)),"n/a")</f>
        <v>3.1435042129299103E-2</v>
      </c>
      <c r="K744" s="86">
        <f t="array" ref="K744">IFERROR(INDEX(DATA!$AN$133:$AN$368,MATCH(1,(DATA!$D$133:$D$368=B744)*(DATA!$E$133:$E$368=D744),0)),"n/a")</f>
        <v>3327692.53</v>
      </c>
      <c r="L744" s="77">
        <f t="array" ref="L744">IFERROR(INDEX(DATA!$AO$133:$AO$368,MATCH(1,(DATA!$D$133:$D$368=B744)*(DATA!$E$133:$E$368=D744),0)),"n/a")</f>
        <v>7.10211257806177E-2</v>
      </c>
      <c r="R744" s="66"/>
      <c r="S744" s="66"/>
      <c r="T744" s="66"/>
      <c r="U744" s="66"/>
      <c r="V744" s="66"/>
      <c r="W744" s="66"/>
      <c r="X744" s="66"/>
      <c r="Y744" s="66"/>
    </row>
    <row r="745" spans="1:25" x14ac:dyDescent="0.2">
      <c r="A745" s="75" t="s">
        <v>19</v>
      </c>
      <c r="B745" s="66" t="s">
        <v>11</v>
      </c>
      <c r="C745" s="66" t="s">
        <v>25</v>
      </c>
      <c r="D745" s="66" t="s">
        <v>295</v>
      </c>
      <c r="E745" s="86">
        <f t="array" ref="E745">IFERROR(INDEX(DATA!$J$133:$J$368,MATCH(1,(DATA!$D$133:$D$368=B745)*(DATA!$E$133:$E$368=D745),0)),"n/a")</f>
        <v>127272.24</v>
      </c>
      <c r="F745" s="77">
        <f t="array" ref="F745">IFERROR(INDEX(DATA!$K$133:$K$368,MATCH(1,(DATA!$D$133:$D$368=B745)*(DATA!$E$133:$E$368=D745),0)),"n/a")</f>
        <v>0.121835027838242</v>
      </c>
      <c r="G745" s="86">
        <f t="array" ref="G745">IFERROR(INDEX(DATA!$T$133:$T$368,MATCH(1,(DATA!$D$133:$D$368=B745)*(DATA!$E$133:$E$368=D745),0)),"n/a")</f>
        <v>400481.7</v>
      </c>
      <c r="H745" s="77">
        <f t="array" ref="H745">IFERROR(INDEX(DATA!$U$133:$U$368,MATCH(1,(DATA!$D$133:$D$368=B745)*(DATA!$E$133:$E$368=D745),0)),"n/a")</f>
        <v>0.133918014406088</v>
      </c>
      <c r="I745" s="86">
        <f t="array" ref="I745">IFERROR(INDEX(DATA!$AD$133:$AD$368,MATCH(1,(DATA!$D$133:$D$368=B745)*(DATA!$E$133:$E$368=D745),0)),"n/a")</f>
        <v>802871.66</v>
      </c>
      <c r="J745" s="77">
        <f t="array" ref="J745">IFERROR(INDEX(DATA!$AE$133:$AE$368,MATCH(1,(DATA!$D$133:$D$368=B745)*(DATA!$E$133:$E$368=D745),0)),"n/a")</f>
        <v>0.220121262055676</v>
      </c>
      <c r="K745" s="86">
        <f t="array" ref="K745">IFERROR(INDEX(DATA!$AN$133:$AN$368,MATCH(1,(DATA!$D$133:$D$368=B745)*(DATA!$E$133:$E$368=D745),0)),"n/a")</f>
        <v>1460445.47</v>
      </c>
      <c r="L745" s="77">
        <f t="array" ref="L745">IFERROR(INDEX(DATA!$AO$133:$AO$368,MATCH(1,(DATA!$D$133:$D$368=B745)*(DATA!$E$133:$E$368=D745),0)),"n/a")</f>
        <v>0.16003196803685599</v>
      </c>
      <c r="R745" s="66"/>
      <c r="S745" s="66"/>
      <c r="T745" s="66"/>
      <c r="U745" s="66"/>
      <c r="V745" s="66"/>
      <c r="W745" s="66"/>
      <c r="X745" s="66"/>
      <c r="Y745" s="66"/>
    </row>
    <row r="746" spans="1:25" x14ac:dyDescent="0.2">
      <c r="A746" s="75" t="s">
        <v>19</v>
      </c>
      <c r="B746" s="66" t="s">
        <v>11</v>
      </c>
      <c r="C746" s="66" t="s">
        <v>25</v>
      </c>
      <c r="D746" s="66" t="s">
        <v>296</v>
      </c>
      <c r="E746" s="86">
        <f t="array" ref="E746">IFERROR(INDEX(DATA!$J$133:$J$368,MATCH(1,(DATA!$D$133:$D$368=B746)*(DATA!$E$133:$E$368=D746),0)),"n/a")</f>
        <v>139109.98000000001</v>
      </c>
      <c r="F746" s="77">
        <f t="array" ref="F746">IFERROR(INDEX(DATA!$K$133:$K$368,MATCH(1,(DATA!$D$133:$D$368=B746)*(DATA!$E$133:$E$368=D746),0)),"n/a")</f>
        <v>6.13351233082228E-2</v>
      </c>
      <c r="G746" s="86">
        <f t="array" ref="G746">IFERROR(INDEX(DATA!$T$133:$T$368,MATCH(1,(DATA!$D$133:$D$368=B746)*(DATA!$E$133:$E$368=D746),0)),"n/a")</f>
        <v>421773.16</v>
      </c>
      <c r="H746" s="77">
        <f t="array" ref="H746">IFERROR(INDEX(DATA!$U$133:$U$368,MATCH(1,(DATA!$D$133:$D$368=B746)*(DATA!$E$133:$E$368=D746),0)),"n/a")</f>
        <v>3.7717144689906203E-2</v>
      </c>
      <c r="I746" s="86">
        <f t="array" ref="I746">IFERROR(INDEX(DATA!$AD$133:$AD$368,MATCH(1,(DATA!$D$133:$D$368=B746)*(DATA!$E$133:$E$368=D746),0)),"n/a")</f>
        <v>841015.95</v>
      </c>
      <c r="J746" s="77">
        <f t="array" ref="J746">IFERROR(INDEX(DATA!$AE$133:$AE$368,MATCH(1,(DATA!$D$133:$D$368=B746)*(DATA!$E$133:$E$368=D746),0)),"n/a")</f>
        <v>-1.01122589092327E-2</v>
      </c>
      <c r="K746" s="86">
        <f t="array" ref="K746">IFERROR(INDEX(DATA!$AN$133:$AN$368,MATCH(1,(DATA!$D$133:$D$368=B746)*(DATA!$E$133:$E$368=D746),0)),"n/a")</f>
        <v>1583755.08</v>
      </c>
      <c r="L746" s="77">
        <f t="array" ref="L746">IFERROR(INDEX(DATA!$AO$133:$AO$368,MATCH(1,(DATA!$D$133:$D$368=B746)*(DATA!$E$133:$E$368=D746),0)),"n/a")</f>
        <v>4.4771472050053E-3</v>
      </c>
      <c r="R746" s="66"/>
      <c r="S746" s="66"/>
      <c r="T746" s="66"/>
      <c r="U746" s="66"/>
      <c r="V746" s="66"/>
      <c r="W746" s="66"/>
      <c r="X746" s="66"/>
      <c r="Y746" s="66"/>
    </row>
    <row r="747" spans="1:25" x14ac:dyDescent="0.2">
      <c r="A747" s="75" t="s">
        <v>19</v>
      </c>
      <c r="B747" s="66" t="s">
        <v>11</v>
      </c>
      <c r="C747" s="66" t="s">
        <v>25</v>
      </c>
      <c r="D747" s="66" t="s">
        <v>297</v>
      </c>
      <c r="E747" s="86">
        <f t="array" ref="E747">IFERROR(INDEX(DATA!$J$133:$J$368,MATCH(1,(DATA!$D$133:$D$368=B747)*(DATA!$E$133:$E$368=D747),0)),"n/a")</f>
        <v>65301.66</v>
      </c>
      <c r="F747" s="77">
        <f t="array" ref="F747">IFERROR(INDEX(DATA!$K$133:$K$368,MATCH(1,(DATA!$D$133:$D$368=B747)*(DATA!$E$133:$E$368=D747),0)),"n/a")</f>
        <v>0.205111832642457</v>
      </c>
      <c r="G747" s="86">
        <f t="array" ref="G747">IFERROR(INDEX(DATA!$T$133:$T$368,MATCH(1,(DATA!$D$133:$D$368=B747)*(DATA!$E$133:$E$368=D747),0)),"n/a")</f>
        <v>194149.99</v>
      </c>
      <c r="H747" s="77">
        <f t="array" ref="H747">IFERROR(INDEX(DATA!$U$133:$U$368,MATCH(1,(DATA!$D$133:$D$368=B747)*(DATA!$E$133:$E$368=D747),0)),"n/a")</f>
        <v>0.21645035694972201</v>
      </c>
      <c r="I747" s="86">
        <f t="array" ref="I747">IFERROR(INDEX(DATA!$AD$133:$AD$368,MATCH(1,(DATA!$D$133:$D$368=B747)*(DATA!$E$133:$E$368=D747),0)),"n/a")</f>
        <v>373122.43</v>
      </c>
      <c r="J747" s="77">
        <f t="array" ref="J747">IFERROR(INDEX(DATA!$AE$133:$AE$368,MATCH(1,(DATA!$D$133:$D$368=B747)*(DATA!$E$133:$E$368=D747),0)),"n/a")</f>
        <v>0.213479124632978</v>
      </c>
      <c r="K747" s="86">
        <f t="array" ref="K747">IFERROR(INDEX(DATA!$AN$133:$AN$368,MATCH(1,(DATA!$D$133:$D$368=B747)*(DATA!$E$133:$E$368=D747),0)),"n/a")</f>
        <v>714685.61</v>
      </c>
      <c r="L747" s="77">
        <f t="array" ref="L747">IFERROR(INDEX(DATA!$AO$133:$AO$368,MATCH(1,(DATA!$D$133:$D$368=B747)*(DATA!$E$133:$E$368=D747),0)),"n/a")</f>
        <v>0.141423894528584</v>
      </c>
      <c r="R747" s="66"/>
      <c r="S747" s="66"/>
      <c r="T747" s="66"/>
      <c r="U747" s="66"/>
      <c r="V747" s="66"/>
      <c r="W747" s="66"/>
      <c r="X747" s="66"/>
      <c r="Y747" s="66"/>
    </row>
    <row r="748" spans="1:25" x14ac:dyDescent="0.2">
      <c r="A748" s="75" t="s">
        <v>19</v>
      </c>
      <c r="B748" s="66" t="s">
        <v>11</v>
      </c>
      <c r="C748" s="66" t="s">
        <v>25</v>
      </c>
      <c r="D748" s="66" t="s">
        <v>298</v>
      </c>
      <c r="E748" s="86">
        <f t="array" ref="E748">IFERROR(INDEX(DATA!$J$133:$J$368,MATCH(1,(DATA!$D$133:$D$368=B748)*(DATA!$E$133:$E$368=D748),0)),"n/a")</f>
        <v>100012.16</v>
      </c>
      <c r="F748" s="77">
        <f t="array" ref="F748">IFERROR(INDEX(DATA!$K$133:$K$368,MATCH(1,(DATA!$D$133:$D$368=B748)*(DATA!$E$133:$E$368=D748),0)),"n/a")</f>
        <v>8.0918413875921594E-2</v>
      </c>
      <c r="G748" s="86">
        <f t="array" ref="G748">IFERROR(INDEX(DATA!$T$133:$T$368,MATCH(1,(DATA!$D$133:$D$368=B748)*(DATA!$E$133:$E$368=D748),0)),"n/a")</f>
        <v>293255.77</v>
      </c>
      <c r="H748" s="77">
        <f t="array" ref="H748">IFERROR(INDEX(DATA!$U$133:$U$368,MATCH(1,(DATA!$D$133:$D$368=B748)*(DATA!$E$133:$E$368=D748),0)),"n/a")</f>
        <v>0.114027101191368</v>
      </c>
      <c r="I748" s="86">
        <f t="array" ref="I748">IFERROR(INDEX(DATA!$AD$133:$AD$368,MATCH(1,(DATA!$D$133:$D$368=B748)*(DATA!$E$133:$E$368=D748),0)),"n/a")</f>
        <v>554368.01</v>
      </c>
      <c r="J748" s="77">
        <f t="array" ref="J748">IFERROR(INDEX(DATA!$AE$133:$AE$368,MATCH(1,(DATA!$D$133:$D$368=B748)*(DATA!$E$133:$E$368=D748),0)),"n/a")</f>
        <v>0.12565842583951001</v>
      </c>
      <c r="K748" s="86">
        <f t="array" ref="K748">IFERROR(INDEX(DATA!$AN$133:$AN$368,MATCH(1,(DATA!$D$133:$D$368=B748)*(DATA!$E$133:$E$368=D748),0)),"n/a")</f>
        <v>1085516.04</v>
      </c>
      <c r="L748" s="77">
        <f t="array" ref="L748">IFERROR(INDEX(DATA!$AO$133:$AO$368,MATCH(1,(DATA!$D$133:$D$368=B748)*(DATA!$E$133:$E$368=D748),0)),"n/a")</f>
        <v>0.15322969767257999</v>
      </c>
      <c r="R748" s="66"/>
      <c r="S748" s="66"/>
      <c r="T748" s="66"/>
      <c r="U748" s="66"/>
      <c r="V748" s="66"/>
      <c r="W748" s="66"/>
      <c r="X748" s="66"/>
      <c r="Y748" s="66"/>
    </row>
    <row r="749" spans="1:25" x14ac:dyDescent="0.2">
      <c r="A749" s="75" t="s">
        <v>19</v>
      </c>
      <c r="B749" s="66" t="s">
        <v>11</v>
      </c>
      <c r="C749" s="66" t="s">
        <v>25</v>
      </c>
      <c r="D749" s="66" t="s">
        <v>299</v>
      </c>
      <c r="E749" s="86">
        <f t="array" ref="E749">IFERROR(INDEX(DATA!$J$133:$J$368,MATCH(1,(DATA!$D$133:$D$368=B749)*(DATA!$E$133:$E$368=D749),0)),"n/a")</f>
        <v>495943.15</v>
      </c>
      <c r="F749" s="77">
        <f t="array" ref="F749">IFERROR(INDEX(DATA!$K$133:$K$368,MATCH(1,(DATA!$D$133:$D$368=B749)*(DATA!$E$133:$E$368=D749),0)),"n/a")</f>
        <v>-6.8399015725874798E-2</v>
      </c>
      <c r="G749" s="86">
        <f t="array" ref="G749">IFERROR(INDEX(DATA!$T$133:$T$368,MATCH(1,(DATA!$D$133:$D$368=B749)*(DATA!$E$133:$E$368=D749),0)),"n/a")</f>
        <v>1609782.19</v>
      </c>
      <c r="H749" s="77">
        <f t="array" ref="H749">IFERROR(INDEX(DATA!$U$133:$U$368,MATCH(1,(DATA!$D$133:$D$368=B749)*(DATA!$E$133:$E$368=D749),0)),"n/a")</f>
        <v>-3.0624692038678899E-2</v>
      </c>
      <c r="I749" s="86">
        <f t="array" ref="I749">IFERROR(INDEX(DATA!$AD$133:$AD$368,MATCH(1,(DATA!$D$133:$D$368=B749)*(DATA!$E$133:$E$368=D749),0)),"n/a")</f>
        <v>3118756.51</v>
      </c>
      <c r="J749" s="77">
        <f t="array" ref="J749">IFERROR(INDEX(DATA!$AE$133:$AE$368,MATCH(1,(DATA!$D$133:$D$368=B749)*(DATA!$E$133:$E$368=D749),0)),"n/a")</f>
        <v>-7.1869982872536403E-2</v>
      </c>
      <c r="K749" s="86">
        <f t="array" ref="K749">IFERROR(INDEX(DATA!$AN$133:$AN$368,MATCH(1,(DATA!$D$133:$D$368=B749)*(DATA!$E$133:$E$368=D749),0)),"n/a")</f>
        <v>6166494.21</v>
      </c>
      <c r="L749" s="77">
        <f t="array" ref="L749">IFERROR(INDEX(DATA!$AO$133:$AO$368,MATCH(1,(DATA!$D$133:$D$368=B749)*(DATA!$E$133:$E$368=D749),0)),"n/a")</f>
        <v>-6.2616746337072204E-2</v>
      </c>
      <c r="R749" s="66"/>
      <c r="S749" s="66"/>
      <c r="T749" s="66"/>
      <c r="U749" s="66"/>
      <c r="V749" s="66"/>
      <c r="W749" s="66"/>
      <c r="X749" s="66"/>
      <c r="Y749" s="66"/>
    </row>
    <row r="750" spans="1:25" x14ac:dyDescent="0.2">
      <c r="A750" s="75" t="s">
        <v>19</v>
      </c>
      <c r="B750" s="66" t="s">
        <v>11</v>
      </c>
      <c r="C750" s="66" t="s">
        <v>25</v>
      </c>
      <c r="D750" s="66" t="s">
        <v>300</v>
      </c>
      <c r="E750" s="86">
        <f t="array" ref="E750">IFERROR(INDEX(DATA!$J$133:$J$368,MATCH(1,(DATA!$D$133:$D$368=B750)*(DATA!$E$133:$E$368=D750),0)),"n/a")</f>
        <v>200559.82</v>
      </c>
      <c r="F750" s="77">
        <f t="array" ref="F750">IFERROR(INDEX(DATA!$K$133:$K$368,MATCH(1,(DATA!$D$133:$D$368=B750)*(DATA!$E$133:$E$368=D750),0)),"n/a")</f>
        <v>6.3847679960212705E-2</v>
      </c>
      <c r="G750" s="86">
        <f t="array" ref="G750">IFERROR(INDEX(DATA!$T$133:$T$368,MATCH(1,(DATA!$D$133:$D$368=B750)*(DATA!$E$133:$E$368=D750),0)),"n/a")</f>
        <v>657478.52</v>
      </c>
      <c r="H750" s="77">
        <f t="array" ref="H750">IFERROR(INDEX(DATA!$U$133:$U$368,MATCH(1,(DATA!$D$133:$D$368=B750)*(DATA!$E$133:$E$368=D750),0)),"n/a")</f>
        <v>0.129811234938458</v>
      </c>
      <c r="I750" s="86">
        <f t="array" ref="I750">IFERROR(INDEX(DATA!$AD$133:$AD$368,MATCH(1,(DATA!$D$133:$D$368=B750)*(DATA!$E$133:$E$368=D750),0)),"n/a")</f>
        <v>1215951.4099999999</v>
      </c>
      <c r="J750" s="77">
        <f t="array" ref="J750">IFERROR(INDEX(DATA!$AE$133:$AE$368,MATCH(1,(DATA!$D$133:$D$368=B750)*(DATA!$E$133:$E$368=D750),0)),"n/a")</f>
        <v>0.13512850126103701</v>
      </c>
      <c r="K750" s="86">
        <f t="array" ref="K750">IFERROR(INDEX(DATA!$AN$133:$AN$368,MATCH(1,(DATA!$D$133:$D$368=B750)*(DATA!$E$133:$E$368=D750),0)),"n/a")</f>
        <v>2341974.33</v>
      </c>
      <c r="L750" s="77">
        <f t="array" ref="L750">IFERROR(INDEX(DATA!$AO$133:$AO$368,MATCH(1,(DATA!$D$133:$D$368=B750)*(DATA!$E$133:$E$368=D750),0)),"n/a")</f>
        <v>0.107478165133519</v>
      </c>
      <c r="R750" s="66"/>
      <c r="S750" s="66"/>
      <c r="T750" s="66"/>
      <c r="U750" s="66"/>
      <c r="V750" s="66"/>
      <c r="W750" s="66"/>
      <c r="X750" s="66"/>
      <c r="Y750" s="66"/>
    </row>
    <row r="751" spans="1:25" x14ac:dyDescent="0.2">
      <c r="A751" s="75" t="s">
        <v>19</v>
      </c>
      <c r="B751" s="66" t="s">
        <v>11</v>
      </c>
      <c r="C751" s="66" t="s">
        <v>25</v>
      </c>
      <c r="D751" s="66" t="s">
        <v>301</v>
      </c>
      <c r="E751" s="86">
        <f t="array" ref="E751">IFERROR(INDEX(DATA!$J$133:$J$368,MATCH(1,(DATA!$D$133:$D$368=B751)*(DATA!$E$133:$E$368=D751),0)),"n/a")</f>
        <v>31236.41</v>
      </c>
      <c r="F751" s="77">
        <f t="array" ref="F751">IFERROR(INDEX(DATA!$K$133:$K$368,MATCH(1,(DATA!$D$133:$D$368=B751)*(DATA!$E$133:$E$368=D751),0)),"n/a")</f>
        <v>8.7972929905801397E-2</v>
      </c>
      <c r="G751" s="86">
        <f t="array" ref="G751">IFERROR(INDEX(DATA!$T$133:$T$368,MATCH(1,(DATA!$D$133:$D$368=B751)*(DATA!$E$133:$E$368=D751),0)),"n/a")</f>
        <v>100282.26</v>
      </c>
      <c r="H751" s="77">
        <f t="array" ref="H751">IFERROR(INDEX(DATA!$U$133:$U$368,MATCH(1,(DATA!$D$133:$D$368=B751)*(DATA!$E$133:$E$368=D751),0)),"n/a")</f>
        <v>0.22015235500036501</v>
      </c>
      <c r="I751" s="86">
        <f t="array" ref="I751">IFERROR(INDEX(DATA!$AD$133:$AD$368,MATCH(1,(DATA!$D$133:$D$368=B751)*(DATA!$E$133:$E$368=D751),0)),"n/a")</f>
        <v>184350.33</v>
      </c>
      <c r="J751" s="77">
        <f t="array" ref="J751">IFERROR(INDEX(DATA!$AE$133:$AE$368,MATCH(1,(DATA!$D$133:$D$368=B751)*(DATA!$E$133:$E$368=D751),0)),"n/a")</f>
        <v>0.26425849229060899</v>
      </c>
      <c r="K751" s="86">
        <f t="array" ref="K751">IFERROR(INDEX(DATA!$AN$133:$AN$368,MATCH(1,(DATA!$D$133:$D$368=B751)*(DATA!$E$133:$E$368=D751),0)),"n/a")</f>
        <v>351705.44</v>
      </c>
      <c r="L751" s="77">
        <f t="array" ref="L751">IFERROR(INDEX(DATA!$AO$133:$AO$368,MATCH(1,(DATA!$D$133:$D$368=B751)*(DATA!$E$133:$E$368=D751),0)),"n/a")</f>
        <v>0.260047767145341</v>
      </c>
      <c r="R751" s="66"/>
      <c r="S751" s="66"/>
      <c r="T751" s="66"/>
      <c r="U751" s="66"/>
      <c r="V751" s="66"/>
      <c r="W751" s="66"/>
      <c r="X751" s="66"/>
      <c r="Y751" s="66"/>
    </row>
    <row r="752" spans="1:25" x14ac:dyDescent="0.2">
      <c r="A752" s="75" t="s">
        <v>19</v>
      </c>
      <c r="B752" s="66" t="s">
        <v>11</v>
      </c>
      <c r="C752" s="66" t="s">
        <v>25</v>
      </c>
      <c r="D752" s="66" t="s">
        <v>302</v>
      </c>
      <c r="E752" s="86">
        <f t="array" ref="E752">IFERROR(INDEX(DATA!$J$133:$J$368,MATCH(1,(DATA!$D$133:$D$368=B752)*(DATA!$E$133:$E$368=D752),0)),"n/a")</f>
        <v>174091.23</v>
      </c>
      <c r="F752" s="77">
        <f t="array" ref="F752">IFERROR(INDEX(DATA!$K$133:$K$368,MATCH(1,(DATA!$D$133:$D$368=B752)*(DATA!$E$133:$E$368=D752),0)),"n/a")</f>
        <v>-7.6556279967019594E-2</v>
      </c>
      <c r="G752" s="86">
        <f t="array" ref="G752">IFERROR(INDEX(DATA!$T$133:$T$368,MATCH(1,(DATA!$D$133:$D$368=B752)*(DATA!$E$133:$E$368=D752),0)),"n/a")</f>
        <v>515549.86</v>
      </c>
      <c r="H752" s="77">
        <f t="array" ref="H752">IFERROR(INDEX(DATA!$U$133:$U$368,MATCH(1,(DATA!$D$133:$D$368=B752)*(DATA!$E$133:$E$368=D752),0)),"n/a")</f>
        <v>-3.8354133372548997E-2</v>
      </c>
      <c r="I752" s="86">
        <f t="array" ref="I752">IFERROR(INDEX(DATA!$AD$133:$AD$368,MATCH(1,(DATA!$D$133:$D$368=B752)*(DATA!$E$133:$E$368=D752),0)),"n/a")</f>
        <v>1042623.75</v>
      </c>
      <c r="J752" s="77">
        <f t="array" ref="J752">IFERROR(INDEX(DATA!$AE$133:$AE$368,MATCH(1,(DATA!$D$133:$D$368=B752)*(DATA!$E$133:$E$368=D752),0)),"n/a")</f>
        <v>1.4297819930029199E-2</v>
      </c>
      <c r="K752" s="86">
        <f t="array" ref="K752">IFERROR(INDEX(DATA!$AN$133:$AN$368,MATCH(1,(DATA!$D$133:$D$368=B752)*(DATA!$E$133:$E$368=D752),0)),"n/a")</f>
        <v>2029071.29</v>
      </c>
      <c r="L752" s="77">
        <f t="array" ref="L752">IFERROR(INDEX(DATA!$AO$133:$AO$368,MATCH(1,(DATA!$D$133:$D$368=B752)*(DATA!$E$133:$E$368=D752),0)),"n/a")</f>
        <v>5.3020517479902697E-2</v>
      </c>
      <c r="R752" s="66"/>
      <c r="S752" s="66"/>
      <c r="T752" s="66"/>
      <c r="U752" s="66"/>
      <c r="V752" s="66"/>
      <c r="W752" s="66"/>
      <c r="X752" s="66"/>
      <c r="Y752" s="66"/>
    </row>
    <row r="753" spans="1:25" x14ac:dyDescent="0.2">
      <c r="A753" s="75" t="s">
        <v>19</v>
      </c>
      <c r="B753" s="66" t="s">
        <v>11</v>
      </c>
      <c r="C753" s="66" t="s">
        <v>25</v>
      </c>
      <c r="D753" s="66" t="s">
        <v>303</v>
      </c>
      <c r="E753" s="86">
        <f t="array" ref="E753">IFERROR(INDEX(DATA!$J$133:$J$368,MATCH(1,(DATA!$D$133:$D$368=B753)*(DATA!$E$133:$E$368=D753),0)),"n/a")</f>
        <v>67020.95</v>
      </c>
      <c r="F753" s="77">
        <f t="array" ref="F753">IFERROR(INDEX(DATA!$K$133:$K$368,MATCH(1,(DATA!$D$133:$D$368=B753)*(DATA!$E$133:$E$368=D753),0)),"n/a")</f>
        <v>0.17878702388812701</v>
      </c>
      <c r="G753" s="86">
        <f t="array" ref="G753">IFERROR(INDEX(DATA!$T$133:$T$368,MATCH(1,(DATA!$D$133:$D$368=B753)*(DATA!$E$133:$E$368=D753),0)),"n/a")</f>
        <v>206873.74</v>
      </c>
      <c r="H753" s="77">
        <f t="array" ref="H753">IFERROR(INDEX(DATA!$U$133:$U$368,MATCH(1,(DATA!$D$133:$D$368=B753)*(DATA!$E$133:$E$368=D753),0)),"n/a")</f>
        <v>0.13748057473758901</v>
      </c>
      <c r="I753" s="86">
        <f t="array" ref="I753">IFERROR(INDEX(DATA!$AD$133:$AD$368,MATCH(1,(DATA!$D$133:$D$368=B753)*(DATA!$E$133:$E$368=D753),0)),"n/a")</f>
        <v>388951.45</v>
      </c>
      <c r="J753" s="77">
        <f t="array" ref="J753">IFERROR(INDEX(DATA!$AE$133:$AE$368,MATCH(1,(DATA!$D$133:$D$368=B753)*(DATA!$E$133:$E$368=D753),0)),"n/a")</f>
        <v>0.128350615159841</v>
      </c>
      <c r="K753" s="86">
        <f t="array" ref="K753">IFERROR(INDEX(DATA!$AN$133:$AN$368,MATCH(1,(DATA!$D$133:$D$368=B753)*(DATA!$E$133:$E$368=D753),0)),"n/a")</f>
        <v>768039.19</v>
      </c>
      <c r="L753" s="77">
        <f t="array" ref="L753">IFERROR(INDEX(DATA!$AO$133:$AO$368,MATCH(1,(DATA!$D$133:$D$368=B753)*(DATA!$E$133:$E$368=D753),0)),"n/a")</f>
        <v>0.12626054825560201</v>
      </c>
      <c r="R753" s="66"/>
      <c r="S753" s="66"/>
      <c r="T753" s="66"/>
      <c r="U753" s="66"/>
      <c r="V753" s="66"/>
      <c r="W753" s="66"/>
      <c r="X753" s="66"/>
      <c r="Y753" s="66"/>
    </row>
    <row r="754" spans="1:25" x14ac:dyDescent="0.2">
      <c r="A754" s="75" t="s">
        <v>19</v>
      </c>
      <c r="B754" s="66" t="s">
        <v>11</v>
      </c>
      <c r="C754" s="66" t="s">
        <v>25</v>
      </c>
      <c r="D754" s="66" t="s">
        <v>304</v>
      </c>
      <c r="E754" s="86">
        <f t="array" ref="E754">IFERROR(INDEX(DATA!$J$133:$J$368,MATCH(1,(DATA!$D$133:$D$368=B754)*(DATA!$E$133:$E$368=D754),0)),"n/a")</f>
        <v>221980.3</v>
      </c>
      <c r="F754" s="77">
        <f t="array" ref="F754">IFERROR(INDEX(DATA!$K$133:$K$368,MATCH(1,(DATA!$D$133:$D$368=B754)*(DATA!$E$133:$E$368=D754),0)),"n/a")</f>
        <v>-3.15582110472543E-2</v>
      </c>
      <c r="G754" s="86">
        <f t="array" ref="G754">IFERROR(INDEX(DATA!$T$133:$T$368,MATCH(1,(DATA!$D$133:$D$368=B754)*(DATA!$E$133:$E$368=D754),0)),"n/a")</f>
        <v>730022.64</v>
      </c>
      <c r="H754" s="77">
        <f t="array" ref="H754">IFERROR(INDEX(DATA!$U$133:$U$368,MATCH(1,(DATA!$D$133:$D$368=B754)*(DATA!$E$133:$E$368=D754),0)),"n/a")</f>
        <v>-1.9040030632951701E-2</v>
      </c>
      <c r="I754" s="86">
        <f t="array" ref="I754">IFERROR(INDEX(DATA!$AD$133:$AD$368,MATCH(1,(DATA!$D$133:$D$368=B754)*(DATA!$E$133:$E$368=D754),0)),"n/a")</f>
        <v>1410824.26</v>
      </c>
      <c r="J754" s="77">
        <f t="array" ref="J754">IFERROR(INDEX(DATA!$AE$133:$AE$368,MATCH(1,(DATA!$D$133:$D$368=B754)*(DATA!$E$133:$E$368=D754),0)),"n/a")</f>
        <v>-6.1100402817470201E-2</v>
      </c>
      <c r="K754" s="86">
        <f t="array" ref="K754">IFERROR(INDEX(DATA!$AN$133:$AN$368,MATCH(1,(DATA!$D$133:$D$368=B754)*(DATA!$E$133:$E$368=D754),0)),"n/a")</f>
        <v>2745500.64</v>
      </c>
      <c r="L754" s="77">
        <f t="array" ref="L754">IFERROR(INDEX(DATA!$AO$133:$AO$368,MATCH(1,(DATA!$D$133:$D$368=B754)*(DATA!$E$133:$E$368=D754),0)),"n/a")</f>
        <v>-3.1362786297719998E-2</v>
      </c>
      <c r="R754" s="66"/>
      <c r="S754" s="66"/>
      <c r="T754" s="66"/>
      <c r="U754" s="66"/>
      <c r="V754" s="66"/>
      <c r="W754" s="66"/>
      <c r="X754" s="66"/>
      <c r="Y754" s="66"/>
    </row>
    <row r="755" spans="1:25" x14ac:dyDescent="0.2">
      <c r="A755" s="75" t="s">
        <v>19</v>
      </c>
      <c r="B755" s="66" t="s">
        <v>11</v>
      </c>
      <c r="C755" s="66" t="s">
        <v>25</v>
      </c>
      <c r="D755" s="66" t="s">
        <v>305</v>
      </c>
      <c r="E755" s="86">
        <f t="array" ref="E755">IFERROR(INDEX(DATA!$J$133:$J$368,MATCH(1,(DATA!$D$133:$D$368=B755)*(DATA!$E$133:$E$368=D755),0)),"n/a")</f>
        <v>116332.25</v>
      </c>
      <c r="F755" s="77">
        <f t="array" ref="F755">IFERROR(INDEX(DATA!$K$133:$K$368,MATCH(1,(DATA!$D$133:$D$368=B755)*(DATA!$E$133:$E$368=D755),0)),"n/a")</f>
        <v>-5.82056205084895E-2</v>
      </c>
      <c r="G755" s="86">
        <f t="array" ref="G755">IFERROR(INDEX(DATA!$T$133:$T$368,MATCH(1,(DATA!$D$133:$D$368=B755)*(DATA!$E$133:$E$368=D755),0)),"n/a")</f>
        <v>389513.13</v>
      </c>
      <c r="H755" s="77">
        <f t="array" ref="H755">IFERROR(INDEX(DATA!$U$133:$U$368,MATCH(1,(DATA!$D$133:$D$368=B755)*(DATA!$E$133:$E$368=D755),0)),"n/a")</f>
        <v>3.5621327922228101E-2</v>
      </c>
      <c r="I755" s="86">
        <f t="array" ref="I755">IFERROR(INDEX(DATA!$AD$133:$AD$368,MATCH(1,(DATA!$D$133:$D$368=B755)*(DATA!$E$133:$E$368=D755),0)),"n/a")</f>
        <v>737917.17</v>
      </c>
      <c r="J755" s="77">
        <f t="array" ref="J755">IFERROR(INDEX(DATA!$AE$133:$AE$368,MATCH(1,(DATA!$D$133:$D$368=B755)*(DATA!$E$133:$E$368=D755),0)),"n/a")</f>
        <v>1.7528369544908402E-2</v>
      </c>
      <c r="K755" s="86">
        <f t="array" ref="K755">IFERROR(INDEX(DATA!$AN$133:$AN$368,MATCH(1,(DATA!$D$133:$D$368=B755)*(DATA!$E$133:$E$368=D755),0)),"n/a")</f>
        <v>1417498.25</v>
      </c>
      <c r="L755" s="77">
        <f t="array" ref="L755">IFERROR(INDEX(DATA!$AO$133:$AO$368,MATCH(1,(DATA!$D$133:$D$368=B755)*(DATA!$E$133:$E$368=D755),0)),"n/a")</f>
        <v>4.5797078375044202E-2</v>
      </c>
      <c r="R755" s="66"/>
      <c r="S755" s="66"/>
      <c r="T755" s="66"/>
      <c r="U755" s="66"/>
      <c r="V755" s="66"/>
      <c r="W755" s="66"/>
      <c r="X755" s="66"/>
      <c r="Y755" s="66"/>
    </row>
    <row r="756" spans="1:25" x14ac:dyDescent="0.2">
      <c r="A756" s="75" t="s">
        <v>19</v>
      </c>
      <c r="B756" s="66" t="s">
        <v>11</v>
      </c>
      <c r="C756" s="66" t="s">
        <v>25</v>
      </c>
      <c r="D756" s="66" t="s">
        <v>306</v>
      </c>
      <c r="E756" s="86">
        <f t="array" ref="E756">IFERROR(INDEX(DATA!$J$133:$J$368,MATCH(1,(DATA!$D$133:$D$368=B756)*(DATA!$E$133:$E$368=D756),0)),"n/a")</f>
        <v>107867.57</v>
      </c>
      <c r="F756" s="77">
        <f t="array" ref="F756">IFERROR(INDEX(DATA!$K$133:$K$368,MATCH(1,(DATA!$D$133:$D$368=B756)*(DATA!$E$133:$E$368=D756),0)),"n/a")</f>
        <v>9.9473673856777106E-2</v>
      </c>
      <c r="G756" s="86">
        <f t="array" ref="G756">IFERROR(INDEX(DATA!$T$133:$T$368,MATCH(1,(DATA!$D$133:$D$368=B756)*(DATA!$E$133:$E$368=D756),0)),"n/a")</f>
        <v>371237.2</v>
      </c>
      <c r="H756" s="77">
        <f t="array" ref="H756">IFERROR(INDEX(DATA!$U$133:$U$368,MATCH(1,(DATA!$D$133:$D$368=B756)*(DATA!$E$133:$E$368=D756),0)),"n/a")</f>
        <v>0.115987153605559</v>
      </c>
      <c r="I756" s="86">
        <f t="array" ref="I756">IFERROR(INDEX(DATA!$AD$133:$AD$368,MATCH(1,(DATA!$D$133:$D$368=B756)*(DATA!$E$133:$E$368=D756),0)),"n/a")</f>
        <v>701374.22</v>
      </c>
      <c r="J756" s="77">
        <f t="array" ref="J756">IFERROR(INDEX(DATA!$AE$133:$AE$368,MATCH(1,(DATA!$D$133:$D$368=B756)*(DATA!$E$133:$E$368=D756),0)),"n/a")</f>
        <v>0.12316080662051899</v>
      </c>
      <c r="K756" s="86">
        <f t="array" ref="K756">IFERROR(INDEX(DATA!$AN$133:$AN$368,MATCH(1,(DATA!$D$133:$D$368=B756)*(DATA!$E$133:$E$368=D756),0)),"n/a")</f>
        <v>1401268.78</v>
      </c>
      <c r="L756" s="77">
        <f t="array" ref="L756">IFERROR(INDEX(DATA!$AO$133:$AO$368,MATCH(1,(DATA!$D$133:$D$368=B756)*(DATA!$E$133:$E$368=D756),0)),"n/a")</f>
        <v>0.126274573082956</v>
      </c>
      <c r="R756" s="66"/>
      <c r="S756" s="66"/>
      <c r="T756" s="66"/>
      <c r="U756" s="66"/>
      <c r="V756" s="66"/>
      <c r="W756" s="66"/>
      <c r="X756" s="66"/>
      <c r="Y756" s="66"/>
    </row>
    <row r="757" spans="1:25" x14ac:dyDescent="0.2">
      <c r="A757" s="75" t="s">
        <v>19</v>
      </c>
      <c r="B757" s="66" t="s">
        <v>11</v>
      </c>
      <c r="C757" s="66" t="s">
        <v>25</v>
      </c>
      <c r="D757" s="66" t="s">
        <v>307</v>
      </c>
      <c r="E757" s="86">
        <f t="array" ref="E757">IFERROR(INDEX(DATA!$J$133:$J$368,MATCH(1,(DATA!$D$133:$D$368=B757)*(DATA!$E$133:$E$368=D757),0)),"n/a")</f>
        <v>209371.89</v>
      </c>
      <c r="F757" s="77">
        <f t="array" ref="F757">IFERROR(INDEX(DATA!$K$133:$K$368,MATCH(1,(DATA!$D$133:$D$368=B757)*(DATA!$E$133:$E$368=D757),0)),"n/a")</f>
        <v>8.2615702506902006E-2</v>
      </c>
      <c r="G757" s="86">
        <f t="array" ref="G757">IFERROR(INDEX(DATA!$T$133:$T$368,MATCH(1,(DATA!$D$133:$D$368=B757)*(DATA!$E$133:$E$368=D757),0)),"n/a")</f>
        <v>676113.91</v>
      </c>
      <c r="H757" s="77">
        <f t="array" ref="H757">IFERROR(INDEX(DATA!$U$133:$U$368,MATCH(1,(DATA!$D$133:$D$368=B757)*(DATA!$E$133:$E$368=D757),0)),"n/a")</f>
        <v>9.13500961001074E-2</v>
      </c>
      <c r="I757" s="86">
        <f t="array" ref="I757">IFERROR(INDEX(DATA!$AD$133:$AD$368,MATCH(1,(DATA!$D$133:$D$368=B757)*(DATA!$E$133:$E$368=D757),0)),"n/a")</f>
        <v>1279018.07</v>
      </c>
      <c r="J757" s="77">
        <f t="array" ref="J757">IFERROR(INDEX(DATA!$AE$133:$AE$368,MATCH(1,(DATA!$D$133:$D$368=B757)*(DATA!$E$133:$E$368=D757),0)),"n/a")</f>
        <v>7.6747100194338794E-2</v>
      </c>
      <c r="K757" s="86">
        <f t="array" ref="K757">IFERROR(INDEX(DATA!$AN$133:$AN$368,MATCH(1,(DATA!$D$133:$D$368=B757)*(DATA!$E$133:$E$368=D757),0)),"n/a")</f>
        <v>2518357.6800000002</v>
      </c>
      <c r="L757" s="77">
        <f t="array" ref="L757">IFERROR(INDEX(DATA!$AO$133:$AO$368,MATCH(1,(DATA!$D$133:$D$368=B757)*(DATA!$E$133:$E$368=D757),0)),"n/a")</f>
        <v>0.17104197586894099</v>
      </c>
      <c r="R757" s="66"/>
      <c r="S757" s="66"/>
      <c r="T757" s="66"/>
      <c r="U757" s="66"/>
      <c r="V757" s="66"/>
      <c r="W757" s="66"/>
      <c r="X757" s="66"/>
      <c r="Y757" s="66"/>
    </row>
    <row r="758" spans="1:25" x14ac:dyDescent="0.2">
      <c r="A758" s="75" t="s">
        <v>19</v>
      </c>
      <c r="B758" s="66" t="s">
        <v>11</v>
      </c>
      <c r="C758" s="66" t="s">
        <v>25</v>
      </c>
      <c r="D758" s="66" t="s">
        <v>308</v>
      </c>
      <c r="E758" s="86">
        <f t="array" ref="E758">IFERROR(INDEX(DATA!$J$133:$J$368,MATCH(1,(DATA!$D$133:$D$368=B758)*(DATA!$E$133:$E$368=D758),0)),"n/a")</f>
        <v>104581.03</v>
      </c>
      <c r="F758" s="77">
        <f t="array" ref="F758">IFERROR(INDEX(DATA!$K$133:$K$368,MATCH(1,(DATA!$D$133:$D$368=B758)*(DATA!$E$133:$E$368=D758),0)),"n/a")</f>
        <v>0.12115469863502</v>
      </c>
      <c r="G758" s="86">
        <f t="array" ref="G758">IFERROR(INDEX(DATA!$T$133:$T$368,MATCH(1,(DATA!$D$133:$D$368=B758)*(DATA!$E$133:$E$368=D758),0)),"n/a")</f>
        <v>328464.15000000002</v>
      </c>
      <c r="H758" s="77">
        <f t="array" ref="H758">IFERROR(INDEX(DATA!$U$133:$U$368,MATCH(1,(DATA!$D$133:$D$368=B758)*(DATA!$E$133:$E$368=D758),0)),"n/a")</f>
        <v>9.1345087588756202E-2</v>
      </c>
      <c r="I758" s="86">
        <f t="array" ref="I758">IFERROR(INDEX(DATA!$AD$133:$AD$368,MATCH(1,(DATA!$D$133:$D$368=B758)*(DATA!$E$133:$E$368=D758),0)),"n/a")</f>
        <v>630515.92000000004</v>
      </c>
      <c r="J758" s="77">
        <f t="array" ref="J758">IFERROR(INDEX(DATA!$AE$133:$AE$368,MATCH(1,(DATA!$D$133:$D$368=B758)*(DATA!$E$133:$E$368=D758),0)),"n/a")</f>
        <v>9.7537400623587497E-2</v>
      </c>
      <c r="K758" s="86">
        <f t="array" ref="K758">IFERROR(INDEX(DATA!$AN$133:$AN$368,MATCH(1,(DATA!$D$133:$D$368=B758)*(DATA!$E$133:$E$368=D758),0)),"n/a")</f>
        <v>1203590.77</v>
      </c>
      <c r="L758" s="77">
        <f t="array" ref="L758">IFERROR(INDEX(DATA!$AO$133:$AO$368,MATCH(1,(DATA!$D$133:$D$368=B758)*(DATA!$E$133:$E$368=D758),0)),"n/a")</f>
        <v>9.16803568418076E-2</v>
      </c>
      <c r="R758" s="66"/>
      <c r="S758" s="66"/>
      <c r="T758" s="66"/>
      <c r="U758" s="66"/>
      <c r="V758" s="66"/>
      <c r="W758" s="66"/>
      <c r="X758" s="66"/>
      <c r="Y758" s="66"/>
    </row>
    <row r="759" spans="1:25" x14ac:dyDescent="0.2">
      <c r="A759" s="75" t="s">
        <v>19</v>
      </c>
      <c r="B759" s="66" t="s">
        <v>11</v>
      </c>
      <c r="C759" s="66" t="s">
        <v>25</v>
      </c>
      <c r="D759" s="66" t="s">
        <v>309</v>
      </c>
      <c r="E759" s="86">
        <f t="array" ref="E759">IFERROR(INDEX(DATA!$J$133:$J$368,MATCH(1,(DATA!$D$133:$D$368=B759)*(DATA!$E$133:$E$368=D759),0)),"n/a")</f>
        <v>101426.62</v>
      </c>
      <c r="F759" s="77">
        <f t="array" ref="F759">IFERROR(INDEX(DATA!$K$133:$K$368,MATCH(1,(DATA!$D$133:$D$368=B759)*(DATA!$E$133:$E$368=D759),0)),"n/a")</f>
        <v>9.3367984217376104E-2</v>
      </c>
      <c r="G759" s="86">
        <f t="array" ref="G759">IFERROR(INDEX(DATA!$T$133:$T$368,MATCH(1,(DATA!$D$133:$D$368=B759)*(DATA!$E$133:$E$368=D759),0)),"n/a")</f>
        <v>329490.08</v>
      </c>
      <c r="H759" s="77">
        <f t="array" ref="H759">IFERROR(INDEX(DATA!$U$133:$U$368,MATCH(1,(DATA!$D$133:$D$368=B759)*(DATA!$E$133:$E$368=D759),0)),"n/a")</f>
        <v>0.103589587628572</v>
      </c>
      <c r="I759" s="86">
        <f t="array" ref="I759">IFERROR(INDEX(DATA!$AD$133:$AD$368,MATCH(1,(DATA!$D$133:$D$368=B759)*(DATA!$E$133:$E$368=D759),0)),"n/a")</f>
        <v>625080.71</v>
      </c>
      <c r="J759" s="77">
        <f t="array" ref="J759">IFERROR(INDEX(DATA!$AE$133:$AE$368,MATCH(1,(DATA!$D$133:$D$368=B759)*(DATA!$E$133:$E$368=D759),0)),"n/a")</f>
        <v>8.3480173607619099E-2</v>
      </c>
      <c r="K759" s="86">
        <f t="array" ref="K759">IFERROR(INDEX(DATA!$AN$133:$AN$368,MATCH(1,(DATA!$D$133:$D$368=B759)*(DATA!$E$133:$E$368=D759),0)),"n/a")</f>
        <v>1189316</v>
      </c>
      <c r="L759" s="77">
        <f t="array" ref="L759">IFERROR(INDEX(DATA!$AO$133:$AO$368,MATCH(1,(DATA!$D$133:$D$368=B759)*(DATA!$E$133:$E$368=D759),0)),"n/a")</f>
        <v>0.100769791751374</v>
      </c>
      <c r="R759" s="66"/>
      <c r="S759" s="66"/>
      <c r="T759" s="66"/>
      <c r="U759" s="66"/>
      <c r="V759" s="66"/>
      <c r="W759" s="66"/>
      <c r="X759" s="66"/>
      <c r="Y759" s="66"/>
    </row>
    <row r="760" spans="1:25" x14ac:dyDescent="0.2">
      <c r="A760" s="75" t="s">
        <v>19</v>
      </c>
      <c r="B760" s="66" t="s">
        <v>11</v>
      </c>
      <c r="C760" s="66" t="s">
        <v>25</v>
      </c>
      <c r="D760" s="66" t="s">
        <v>310</v>
      </c>
      <c r="E760" s="86">
        <f t="array" ref="E760">IFERROR(INDEX(DATA!$J$133:$J$368,MATCH(1,(DATA!$D$133:$D$368=B760)*(DATA!$E$133:$E$368=D760),0)),"n/a")</f>
        <v>55453.89</v>
      </c>
      <c r="F760" s="77">
        <f t="array" ref="F760">IFERROR(INDEX(DATA!$K$133:$K$368,MATCH(1,(DATA!$D$133:$D$368=B760)*(DATA!$E$133:$E$368=D760),0)),"n/a")</f>
        <v>0.20955531838737601</v>
      </c>
      <c r="G760" s="86">
        <f t="array" ref="G760">IFERROR(INDEX(DATA!$T$133:$T$368,MATCH(1,(DATA!$D$133:$D$368=B760)*(DATA!$E$133:$E$368=D760),0)),"n/a")</f>
        <v>171963.62</v>
      </c>
      <c r="H760" s="77">
        <f t="array" ref="H760">IFERROR(INDEX(DATA!$U$133:$U$368,MATCH(1,(DATA!$D$133:$D$368=B760)*(DATA!$E$133:$E$368=D760),0)),"n/a")</f>
        <v>0.20294170276605</v>
      </c>
      <c r="I760" s="86">
        <f t="array" ref="I760">IFERROR(INDEX(DATA!$AD$133:$AD$368,MATCH(1,(DATA!$D$133:$D$368=B760)*(DATA!$E$133:$E$368=D760),0)),"n/a")</f>
        <v>318936.06</v>
      </c>
      <c r="J760" s="77">
        <f t="array" ref="J760">IFERROR(INDEX(DATA!$AE$133:$AE$368,MATCH(1,(DATA!$D$133:$D$368=B760)*(DATA!$E$133:$E$368=D760),0)),"n/a")</f>
        <v>0.15180117327425699</v>
      </c>
      <c r="K760" s="86">
        <f t="array" ref="K760">IFERROR(INDEX(DATA!$AN$133:$AN$368,MATCH(1,(DATA!$D$133:$D$368=B760)*(DATA!$E$133:$E$368=D760),0)),"n/a")</f>
        <v>613659.14</v>
      </c>
      <c r="L760" s="77">
        <f t="array" ref="L760">IFERROR(INDEX(DATA!$AO$133:$AO$368,MATCH(1,(DATA!$D$133:$D$368=B760)*(DATA!$E$133:$E$368=D760),0)),"n/a")</f>
        <v>0.119617870524549</v>
      </c>
      <c r="R760" s="66"/>
      <c r="S760" s="66"/>
      <c r="T760" s="66"/>
      <c r="U760" s="66"/>
      <c r="V760" s="66"/>
      <c r="W760" s="66"/>
      <c r="X760" s="66"/>
      <c r="Y760" s="66"/>
    </row>
    <row r="761" spans="1:25" x14ac:dyDescent="0.2">
      <c r="A761" s="75" t="s">
        <v>19</v>
      </c>
      <c r="B761" s="66" t="s">
        <v>11</v>
      </c>
      <c r="C761" s="66" t="s">
        <v>25</v>
      </c>
      <c r="D761" s="66" t="s">
        <v>311</v>
      </c>
      <c r="E761" s="86">
        <f t="array" ref="E761">IFERROR(INDEX(DATA!$J$133:$J$368,MATCH(1,(DATA!$D$133:$D$368=B761)*(DATA!$E$133:$E$368=D761),0)),"n/a")</f>
        <v>88565.66</v>
      </c>
      <c r="F761" s="77">
        <f t="array" ref="F761">IFERROR(INDEX(DATA!$K$133:$K$368,MATCH(1,(DATA!$D$133:$D$368=B761)*(DATA!$E$133:$E$368=D761),0)),"n/a")</f>
        <v>-0.19054093836229699</v>
      </c>
      <c r="G761" s="86">
        <f t="array" ref="G761">IFERROR(INDEX(DATA!$T$133:$T$368,MATCH(1,(DATA!$D$133:$D$368=B761)*(DATA!$E$133:$E$368=D761),0)),"n/a")</f>
        <v>288260.75</v>
      </c>
      <c r="H761" s="77">
        <f t="array" ref="H761">IFERROR(INDEX(DATA!$U$133:$U$368,MATCH(1,(DATA!$D$133:$D$368=B761)*(DATA!$E$133:$E$368=D761),0)),"n/a")</f>
        <v>-0.20495849651991699</v>
      </c>
      <c r="I761" s="86">
        <f t="array" ref="I761">IFERROR(INDEX(DATA!$AD$133:$AD$368,MATCH(1,(DATA!$D$133:$D$368=B761)*(DATA!$E$133:$E$368=D761),0)),"n/a")</f>
        <v>579507.6</v>
      </c>
      <c r="J761" s="77">
        <f t="array" ref="J761">IFERROR(INDEX(DATA!$AE$133:$AE$368,MATCH(1,(DATA!$D$133:$D$368=B761)*(DATA!$E$133:$E$368=D761),0)),"n/a")</f>
        <v>-0.20254846480827199</v>
      </c>
      <c r="K761" s="86">
        <f t="array" ref="K761">IFERROR(INDEX(DATA!$AN$133:$AN$368,MATCH(1,(DATA!$D$133:$D$368=B761)*(DATA!$E$133:$E$368=D761),0)),"n/a")</f>
        <v>1239360.5900000001</v>
      </c>
      <c r="L761" s="77">
        <f t="array" ref="L761">IFERROR(INDEX(DATA!$AO$133:$AO$368,MATCH(1,(DATA!$D$133:$D$368=B761)*(DATA!$E$133:$E$368=D761),0)),"n/a")</f>
        <v>-0.130497247982585</v>
      </c>
      <c r="R761" s="66"/>
      <c r="S761" s="66"/>
      <c r="T761" s="66"/>
      <c r="U761" s="66"/>
      <c r="V761" s="66"/>
      <c r="W761" s="66"/>
      <c r="X761" s="66"/>
      <c r="Y761" s="66"/>
    </row>
    <row r="762" spans="1:25" x14ac:dyDescent="0.2">
      <c r="A762" s="75" t="s">
        <v>19</v>
      </c>
      <c r="B762" s="66" t="s">
        <v>11</v>
      </c>
      <c r="C762" s="66" t="s">
        <v>25</v>
      </c>
      <c r="D762" s="66" t="s">
        <v>312</v>
      </c>
      <c r="E762" s="86">
        <f t="array" ref="E762">IFERROR(INDEX(DATA!$J$133:$J$368,MATCH(1,(DATA!$D$133:$D$368=B762)*(DATA!$E$133:$E$368=D762),0)),"n/a")</f>
        <v>42072.800000000003</v>
      </c>
      <c r="F762" s="77">
        <f t="array" ref="F762">IFERROR(INDEX(DATA!$K$133:$K$368,MATCH(1,(DATA!$D$133:$D$368=B762)*(DATA!$E$133:$E$368=D762),0)),"n/a")</f>
        <v>0.12741546152625899</v>
      </c>
      <c r="G762" s="86">
        <f t="array" ref="G762">IFERROR(INDEX(DATA!$T$133:$T$368,MATCH(1,(DATA!$D$133:$D$368=B762)*(DATA!$E$133:$E$368=D762),0)),"n/a")</f>
        <v>144352</v>
      </c>
      <c r="H762" s="77">
        <f t="array" ref="H762">IFERROR(INDEX(DATA!$U$133:$U$368,MATCH(1,(DATA!$D$133:$D$368=B762)*(DATA!$E$133:$E$368=D762),0)),"n/a")</f>
        <v>0.28784986028784598</v>
      </c>
      <c r="I762" s="86">
        <f t="array" ref="I762">IFERROR(INDEX(DATA!$AD$133:$AD$368,MATCH(1,(DATA!$D$133:$D$368=B762)*(DATA!$E$133:$E$368=D762),0)),"n/a")</f>
        <v>263135.87</v>
      </c>
      <c r="J762" s="77">
        <f t="array" ref="J762">IFERROR(INDEX(DATA!$AE$133:$AE$368,MATCH(1,(DATA!$D$133:$D$368=B762)*(DATA!$E$133:$E$368=D762),0)),"n/a")</f>
        <v>0.27112317770130701</v>
      </c>
      <c r="K762" s="86">
        <f t="array" ref="K762">IFERROR(INDEX(DATA!$AN$133:$AN$368,MATCH(1,(DATA!$D$133:$D$368=B762)*(DATA!$E$133:$E$368=D762),0)),"n/a")</f>
        <v>493020.59</v>
      </c>
      <c r="L762" s="77">
        <f t="array" ref="L762">IFERROR(INDEX(DATA!$AO$133:$AO$368,MATCH(1,(DATA!$D$133:$D$368=B762)*(DATA!$E$133:$E$368=D762),0)),"n/a")</f>
        <v>0.298375236841536</v>
      </c>
      <c r="R762" s="66"/>
      <c r="S762" s="66"/>
      <c r="T762" s="66"/>
      <c r="U762" s="66"/>
      <c r="V762" s="66"/>
      <c r="W762" s="66"/>
      <c r="X762" s="66"/>
      <c r="Y762" s="66"/>
    </row>
    <row r="763" spans="1:25" x14ac:dyDescent="0.2">
      <c r="A763" s="75" t="s">
        <v>19</v>
      </c>
      <c r="B763" s="66" t="s">
        <v>11</v>
      </c>
      <c r="C763" s="66" t="s">
        <v>25</v>
      </c>
      <c r="D763" s="66" t="s">
        <v>313</v>
      </c>
      <c r="E763" s="86">
        <f t="array" ref="E763">IFERROR(INDEX(DATA!$J$133:$J$368,MATCH(1,(DATA!$D$133:$D$368=B763)*(DATA!$E$133:$E$368=D763),0)),"n/a")</f>
        <v>103450.6</v>
      </c>
      <c r="F763" s="77">
        <f t="array" ref="F763">IFERROR(INDEX(DATA!$K$133:$K$368,MATCH(1,(DATA!$D$133:$D$368=B763)*(DATA!$E$133:$E$368=D763),0)),"n/a")</f>
        <v>-9.3291066230537997E-3</v>
      </c>
      <c r="G763" s="86">
        <f t="array" ref="G763">IFERROR(INDEX(DATA!$T$133:$T$368,MATCH(1,(DATA!$D$133:$D$368=B763)*(DATA!$E$133:$E$368=D763),0)),"n/a")</f>
        <v>339860.01</v>
      </c>
      <c r="H763" s="77">
        <f t="array" ref="H763">IFERROR(INDEX(DATA!$U$133:$U$368,MATCH(1,(DATA!$D$133:$D$368=B763)*(DATA!$E$133:$E$368=D763),0)),"n/a")</f>
        <v>2.7795812296285199E-3</v>
      </c>
      <c r="I763" s="86">
        <f t="array" ref="I763">IFERROR(INDEX(DATA!$AD$133:$AD$368,MATCH(1,(DATA!$D$133:$D$368=B763)*(DATA!$E$133:$E$368=D763),0)),"n/a")</f>
        <v>647719.31999999995</v>
      </c>
      <c r="J763" s="77">
        <f t="array" ref="J763">IFERROR(INDEX(DATA!$AE$133:$AE$368,MATCH(1,(DATA!$D$133:$D$368=B763)*(DATA!$E$133:$E$368=D763),0)),"n/a")</f>
        <v>-7.3590704560482301E-3</v>
      </c>
      <c r="K763" s="86">
        <f t="array" ref="K763">IFERROR(INDEX(DATA!$AN$133:$AN$368,MATCH(1,(DATA!$D$133:$D$368=B763)*(DATA!$E$133:$E$368=D763),0)),"n/a")</f>
        <v>1290238.21</v>
      </c>
      <c r="L763" s="77">
        <f t="array" ref="L763">IFERROR(INDEX(DATA!$AO$133:$AO$368,MATCH(1,(DATA!$D$133:$D$368=B763)*(DATA!$E$133:$E$368=D763),0)),"n/a")</f>
        <v>2.7140733298809699E-2</v>
      </c>
      <c r="R763" s="66"/>
      <c r="S763" s="66"/>
      <c r="T763" s="66"/>
      <c r="U763" s="66"/>
      <c r="V763" s="66"/>
      <c r="W763" s="66"/>
      <c r="X763" s="66"/>
      <c r="Y763" s="66"/>
    </row>
    <row r="764" spans="1:25" x14ac:dyDescent="0.2">
      <c r="A764" s="75" t="s">
        <v>19</v>
      </c>
      <c r="B764" s="66" t="s">
        <v>11</v>
      </c>
      <c r="C764" s="66" t="s">
        <v>25</v>
      </c>
      <c r="D764" s="66" t="s">
        <v>314</v>
      </c>
      <c r="E764" s="86">
        <f t="array" ref="E764">IFERROR(INDEX(DATA!$J$133:$J$368,MATCH(1,(DATA!$D$133:$D$368=B764)*(DATA!$E$133:$E$368=D764),0)),"n/a")</f>
        <v>201439.08</v>
      </c>
      <c r="F764" s="77">
        <f t="array" ref="F764">IFERROR(INDEX(DATA!$K$133:$K$368,MATCH(1,(DATA!$D$133:$D$368=B764)*(DATA!$E$133:$E$368=D764),0)),"n/a")</f>
        <v>0.116287374379691</v>
      </c>
      <c r="G764" s="86">
        <f t="array" ref="G764">IFERROR(INDEX(DATA!$T$133:$T$368,MATCH(1,(DATA!$D$133:$D$368=B764)*(DATA!$E$133:$E$368=D764),0)),"n/a")</f>
        <v>639580.72</v>
      </c>
      <c r="H764" s="77">
        <f t="array" ref="H764">IFERROR(INDEX(DATA!$U$133:$U$368,MATCH(1,(DATA!$D$133:$D$368=B764)*(DATA!$E$133:$E$368=D764),0)),"n/a")</f>
        <v>5.0083550324579298E-2</v>
      </c>
      <c r="I764" s="86">
        <f t="array" ref="I764">IFERROR(INDEX(DATA!$AD$133:$AD$368,MATCH(1,(DATA!$D$133:$D$368=B764)*(DATA!$E$133:$E$368=D764),0)),"n/a")</f>
        <v>1233142.31</v>
      </c>
      <c r="J764" s="77">
        <f t="array" ref="J764">IFERROR(INDEX(DATA!$AE$133:$AE$368,MATCH(1,(DATA!$D$133:$D$368=B764)*(DATA!$E$133:$E$368=D764),0)),"n/a")</f>
        <v>-6.7359686938870802E-2</v>
      </c>
      <c r="K764" s="86">
        <f t="array" ref="K764">IFERROR(INDEX(DATA!$AN$133:$AN$368,MATCH(1,(DATA!$D$133:$D$368=B764)*(DATA!$E$133:$E$368=D764),0)),"n/a")</f>
        <v>2432492.36</v>
      </c>
      <c r="L764" s="77">
        <f t="array" ref="L764">IFERROR(INDEX(DATA!$AO$133:$AO$368,MATCH(1,(DATA!$D$133:$D$368=B764)*(DATA!$E$133:$E$368=D764),0)),"n/a")</f>
        <v>-0.112672214676903</v>
      </c>
      <c r="R764" s="66"/>
      <c r="S764" s="66"/>
      <c r="T764" s="66"/>
      <c r="U764" s="66"/>
      <c r="V764" s="66"/>
      <c r="W764" s="66"/>
      <c r="X764" s="66"/>
      <c r="Y764" s="66"/>
    </row>
    <row r="765" spans="1:25" x14ac:dyDescent="0.2">
      <c r="A765" s="75" t="s">
        <v>19</v>
      </c>
      <c r="B765" s="66" t="s">
        <v>11</v>
      </c>
      <c r="C765" s="66" t="s">
        <v>25</v>
      </c>
      <c r="D765" s="66" t="s">
        <v>315</v>
      </c>
      <c r="E765" s="86">
        <f t="array" ref="E765">IFERROR(INDEX(DATA!$J$133:$J$368,MATCH(1,(DATA!$D$133:$D$368=B765)*(DATA!$E$133:$E$368=D765),0)),"n/a")</f>
        <v>225041.43</v>
      </c>
      <c r="F765" s="77">
        <f t="array" ref="F765">IFERROR(INDEX(DATA!$K$133:$K$368,MATCH(1,(DATA!$D$133:$D$368=B765)*(DATA!$E$133:$E$368=D765),0)),"n/a")</f>
        <v>0.11827185163055801</v>
      </c>
      <c r="G765" s="86">
        <f t="array" ref="G765">IFERROR(INDEX(DATA!$T$133:$T$368,MATCH(1,(DATA!$D$133:$D$368=B765)*(DATA!$E$133:$E$368=D765),0)),"n/a")</f>
        <v>728888.25</v>
      </c>
      <c r="H765" s="77">
        <f t="array" ref="H765">IFERROR(INDEX(DATA!$U$133:$U$368,MATCH(1,(DATA!$D$133:$D$368=B765)*(DATA!$E$133:$E$368=D765),0)),"n/a")</f>
        <v>0.109991262618283</v>
      </c>
      <c r="I765" s="86">
        <f t="array" ref="I765">IFERROR(INDEX(DATA!$AD$133:$AD$368,MATCH(1,(DATA!$D$133:$D$368=B765)*(DATA!$E$133:$E$368=D765),0)),"n/a")</f>
        <v>1392565.71</v>
      </c>
      <c r="J765" s="77">
        <f t="array" ref="J765">IFERROR(INDEX(DATA!$AE$133:$AE$368,MATCH(1,(DATA!$D$133:$D$368=B765)*(DATA!$E$133:$E$368=D765),0)),"n/a")</f>
        <v>0.116466905353489</v>
      </c>
      <c r="K765" s="86">
        <f t="array" ref="K765">IFERROR(INDEX(DATA!$AN$133:$AN$368,MATCH(1,(DATA!$D$133:$D$368=B765)*(DATA!$E$133:$E$368=D765),0)),"n/a")</f>
        <v>2679494.7200000002</v>
      </c>
      <c r="L765" s="77">
        <f t="array" ref="L765">IFERROR(INDEX(DATA!$AO$133:$AO$368,MATCH(1,(DATA!$D$133:$D$368=B765)*(DATA!$E$133:$E$368=D765),0)),"n/a")</f>
        <v>0.14511041738807801</v>
      </c>
      <c r="R765" s="66"/>
      <c r="S765" s="66"/>
      <c r="T765" s="66"/>
      <c r="U765" s="66"/>
      <c r="V765" s="66"/>
      <c r="W765" s="66"/>
      <c r="X765" s="66"/>
      <c r="Y765" s="66"/>
    </row>
    <row r="766" spans="1:25" x14ac:dyDescent="0.2">
      <c r="A766" s="75" t="s">
        <v>19</v>
      </c>
      <c r="B766" s="66" t="s">
        <v>11</v>
      </c>
      <c r="C766" s="66" t="s">
        <v>25</v>
      </c>
      <c r="D766" s="66" t="s">
        <v>316</v>
      </c>
      <c r="E766" s="86">
        <f t="array" ref="E766">IFERROR(INDEX(DATA!$J$133:$J$368,MATCH(1,(DATA!$D$133:$D$368=B766)*(DATA!$E$133:$E$368=D766),0)),"n/a")</f>
        <v>181146.18</v>
      </c>
      <c r="F766" s="77">
        <f t="array" ref="F766">IFERROR(INDEX(DATA!$K$133:$K$368,MATCH(1,(DATA!$D$133:$D$368=B766)*(DATA!$E$133:$E$368=D766),0)),"n/a")</f>
        <v>-5.9742418491080702E-2</v>
      </c>
      <c r="G766" s="86">
        <f t="array" ref="G766">IFERROR(INDEX(DATA!$T$133:$T$368,MATCH(1,(DATA!$D$133:$D$368=B766)*(DATA!$E$133:$E$368=D766),0)),"n/a")</f>
        <v>545350.44999999995</v>
      </c>
      <c r="H766" s="77">
        <f t="array" ref="H766">IFERROR(INDEX(DATA!$U$133:$U$368,MATCH(1,(DATA!$D$133:$D$368=B766)*(DATA!$E$133:$E$368=D766),0)),"n/a")</f>
        <v>5.2977916369008999E-5</v>
      </c>
      <c r="I766" s="86">
        <f t="array" ref="I766">IFERROR(INDEX(DATA!$AD$133:$AD$368,MATCH(1,(DATA!$D$133:$D$368=B766)*(DATA!$E$133:$E$368=D766),0)),"n/a")</f>
        <v>1061471.5900000001</v>
      </c>
      <c r="J766" s="77">
        <f t="array" ref="J766">IFERROR(INDEX(DATA!$AE$133:$AE$368,MATCH(1,(DATA!$D$133:$D$368=B766)*(DATA!$E$133:$E$368=D766),0)),"n/a")</f>
        <v>4.8625497716518598E-2</v>
      </c>
      <c r="K766" s="86">
        <f t="array" ref="K766">IFERROR(INDEX(DATA!$AN$133:$AN$368,MATCH(1,(DATA!$D$133:$D$368=B766)*(DATA!$E$133:$E$368=D766),0)),"n/a")</f>
        <v>2113848.38</v>
      </c>
      <c r="L766" s="77">
        <f t="array" ref="L766">IFERROR(INDEX(DATA!$AO$133:$AO$368,MATCH(1,(DATA!$D$133:$D$368=B766)*(DATA!$E$133:$E$368=D766),0)),"n/a")</f>
        <v>7.2857943592269894E-2</v>
      </c>
      <c r="R766" s="66"/>
      <c r="S766" s="66"/>
      <c r="T766" s="66"/>
      <c r="U766" s="66"/>
      <c r="V766" s="66"/>
      <c r="W766" s="66"/>
      <c r="X766" s="66"/>
      <c r="Y766" s="66"/>
    </row>
    <row r="767" spans="1:25" x14ac:dyDescent="0.2">
      <c r="A767" s="75" t="s">
        <v>19</v>
      </c>
      <c r="B767" s="66" t="s">
        <v>11</v>
      </c>
      <c r="C767" s="66" t="s">
        <v>25</v>
      </c>
      <c r="D767" s="66" t="s">
        <v>317</v>
      </c>
      <c r="E767" s="86">
        <f t="array" ref="E767">IFERROR(INDEX(DATA!$J$133:$J$368,MATCH(1,(DATA!$D$133:$D$368=B767)*(DATA!$E$133:$E$368=D767),0)),"n/a")</f>
        <v>84110.99</v>
      </c>
      <c r="F767" s="77">
        <f t="array" ref="F767">IFERROR(INDEX(DATA!$K$133:$K$368,MATCH(1,(DATA!$D$133:$D$368=B767)*(DATA!$E$133:$E$368=D767),0)),"n/a")</f>
        <v>8.6860385032671607E-3</v>
      </c>
      <c r="G767" s="86">
        <f t="array" ref="G767">IFERROR(INDEX(DATA!$T$133:$T$368,MATCH(1,(DATA!$D$133:$D$368=B767)*(DATA!$E$133:$E$368=D767),0)),"n/a")</f>
        <v>289794.71000000002</v>
      </c>
      <c r="H767" s="77">
        <f t="array" ref="H767">IFERROR(INDEX(DATA!$U$133:$U$368,MATCH(1,(DATA!$D$133:$D$368=B767)*(DATA!$E$133:$E$368=D767),0)),"n/a")</f>
        <v>0.15144083518412901</v>
      </c>
      <c r="I767" s="86">
        <f t="array" ref="I767">IFERROR(INDEX(DATA!$AD$133:$AD$368,MATCH(1,(DATA!$D$133:$D$368=B767)*(DATA!$E$133:$E$368=D767),0)),"n/a")</f>
        <v>530557.61</v>
      </c>
      <c r="J767" s="77">
        <f t="array" ref="J767">IFERROR(INDEX(DATA!$AE$133:$AE$368,MATCH(1,(DATA!$D$133:$D$368=B767)*(DATA!$E$133:$E$368=D767),0)),"n/a")</f>
        <v>0.14536160568952999</v>
      </c>
      <c r="K767" s="86">
        <f t="array" ref="K767">IFERROR(INDEX(DATA!$AN$133:$AN$368,MATCH(1,(DATA!$D$133:$D$368=B767)*(DATA!$E$133:$E$368=D767),0)),"n/a")</f>
        <v>1012645.67</v>
      </c>
      <c r="L767" s="77">
        <f t="array" ref="L767">IFERROR(INDEX(DATA!$AO$133:$AO$368,MATCH(1,(DATA!$D$133:$D$368=B767)*(DATA!$E$133:$E$368=D767),0)),"n/a")</f>
        <v>0.111197986063686</v>
      </c>
      <c r="R767" s="66"/>
      <c r="S767" s="66"/>
      <c r="T767" s="66"/>
      <c r="U767" s="66"/>
      <c r="V767" s="66"/>
      <c r="W767" s="66"/>
      <c r="X767" s="66"/>
      <c r="Y767" s="66"/>
    </row>
    <row r="768" spans="1:25" x14ac:dyDescent="0.2">
      <c r="A768" s="75" t="s">
        <v>19</v>
      </c>
      <c r="B768" s="66" t="s">
        <v>11</v>
      </c>
      <c r="C768" s="66" t="s">
        <v>25</v>
      </c>
      <c r="D768" s="66" t="s">
        <v>318</v>
      </c>
      <c r="E768" s="86">
        <f t="array" ref="E768">IFERROR(INDEX(DATA!$J$133:$J$368,MATCH(1,(DATA!$D$133:$D$368=B768)*(DATA!$E$133:$E$368=D768),0)),"n/a")</f>
        <v>230594.63</v>
      </c>
      <c r="F768" s="77">
        <f t="array" ref="F768">IFERROR(INDEX(DATA!$K$133:$K$368,MATCH(1,(DATA!$D$133:$D$368=B768)*(DATA!$E$133:$E$368=D768),0)),"n/a")</f>
        <v>-9.0843094315437106E-2</v>
      </c>
      <c r="G768" s="86">
        <f t="array" ref="G768">IFERROR(INDEX(DATA!$T$133:$T$368,MATCH(1,(DATA!$D$133:$D$368=B768)*(DATA!$E$133:$E$368=D768),0)),"n/a")</f>
        <v>679279.48</v>
      </c>
      <c r="H768" s="77">
        <f t="array" ref="H768">IFERROR(INDEX(DATA!$U$133:$U$368,MATCH(1,(DATA!$D$133:$D$368=B768)*(DATA!$E$133:$E$368=D768),0)),"n/a")</f>
        <v>-5.0479119953047401E-2</v>
      </c>
      <c r="I768" s="86">
        <f t="array" ref="I768">IFERROR(INDEX(DATA!$AD$133:$AD$368,MATCH(1,(DATA!$D$133:$D$368=B768)*(DATA!$E$133:$E$368=D768),0)),"n/a")</f>
        <v>1361969.7</v>
      </c>
      <c r="J768" s="77">
        <f t="array" ref="J768">IFERROR(INDEX(DATA!$AE$133:$AE$368,MATCH(1,(DATA!$D$133:$D$368=B768)*(DATA!$E$133:$E$368=D768),0)),"n/a")</f>
        <v>-8.0920153352385896E-3</v>
      </c>
      <c r="K768" s="86">
        <f t="array" ref="K768">IFERROR(INDEX(DATA!$AN$133:$AN$368,MATCH(1,(DATA!$D$133:$D$368=B768)*(DATA!$E$133:$E$368=D768),0)),"n/a")</f>
        <v>2622638.27</v>
      </c>
      <c r="L768" s="77">
        <f t="array" ref="L768">IFERROR(INDEX(DATA!$AO$133:$AO$368,MATCH(1,(DATA!$D$133:$D$368=B768)*(DATA!$E$133:$E$368=D768),0)),"n/a")</f>
        <v>1.89095762104706E-2</v>
      </c>
      <c r="R768" s="66"/>
      <c r="S768" s="66"/>
      <c r="T768" s="66"/>
      <c r="U768" s="66"/>
      <c r="V768" s="66"/>
      <c r="W768" s="66"/>
      <c r="X768" s="66"/>
      <c r="Y768" s="66"/>
    </row>
    <row r="769" spans="1:25" x14ac:dyDescent="0.2">
      <c r="A769" s="75" t="s">
        <v>19</v>
      </c>
      <c r="B769" s="66" t="s">
        <v>11</v>
      </c>
      <c r="C769" s="66" t="s">
        <v>25</v>
      </c>
      <c r="D769" s="66" t="s">
        <v>344</v>
      </c>
      <c r="E769" s="86">
        <f t="array" ref="E769">IFERROR(INDEX(DATA!$J$133:$J$368,MATCH(1,(DATA!$D$133:$D$368=B769)*(DATA!$E$133:$E$368=D769),0)),"n/a")</f>
        <v>61141</v>
      </c>
      <c r="F769" s="77">
        <f t="array" ref="F769">IFERROR(INDEX(DATA!$K$133:$K$368,MATCH(1,(DATA!$D$133:$D$368=B769)*(DATA!$E$133:$E$368=D769),0)),"n/a")</f>
        <v>0.27708113405623502</v>
      </c>
      <c r="G769" s="86">
        <f t="array" ref="G769">IFERROR(INDEX(DATA!$T$133:$T$368,MATCH(1,(DATA!$D$133:$D$368=B769)*(DATA!$E$133:$E$368=D769),0)),"n/a")</f>
        <v>186760.46</v>
      </c>
      <c r="H769" s="77">
        <f t="array" ref="H769">IFERROR(INDEX(DATA!$U$133:$U$368,MATCH(1,(DATA!$D$133:$D$368=B769)*(DATA!$E$133:$E$368=D769),0)),"n/a")</f>
        <v>0.194010882759685</v>
      </c>
      <c r="I769" s="86">
        <f t="array" ref="I769">IFERROR(INDEX(DATA!$AD$133:$AD$368,MATCH(1,(DATA!$D$133:$D$368=B769)*(DATA!$E$133:$E$368=D769),0)),"n/a")</f>
        <v>360250.88</v>
      </c>
      <c r="J769" s="77">
        <f t="array" ref="J769">IFERROR(INDEX(DATA!$AE$133:$AE$368,MATCH(1,(DATA!$D$133:$D$368=B769)*(DATA!$E$133:$E$368=D769),0)),"n/a")</f>
        <v>0.18933299826303299</v>
      </c>
      <c r="K769" s="86">
        <f t="array" ref="K769">IFERROR(INDEX(DATA!$AN$133:$AN$368,MATCH(1,(DATA!$D$133:$D$368=B769)*(DATA!$E$133:$E$368=D769),0)),"n/a")</f>
        <v>711882.27</v>
      </c>
      <c r="L769" s="77">
        <f t="array" ref="L769">IFERROR(INDEX(DATA!$AO$133:$AO$368,MATCH(1,(DATA!$D$133:$D$368=B769)*(DATA!$E$133:$E$368=D769),0)),"n/a")</f>
        <v>0.15120074813255899</v>
      </c>
      <c r="R769" s="66"/>
      <c r="S769" s="66"/>
      <c r="T769" s="66"/>
      <c r="U769" s="66"/>
      <c r="V769" s="66"/>
      <c r="W769" s="66"/>
      <c r="X769" s="66"/>
      <c r="Y769" s="66"/>
    </row>
    <row r="770" spans="1:25" x14ac:dyDescent="0.2">
      <c r="A770" s="75" t="s">
        <v>19</v>
      </c>
      <c r="B770" s="66" t="s">
        <v>11</v>
      </c>
      <c r="C770" s="66" t="s">
        <v>25</v>
      </c>
      <c r="D770" s="66" t="s">
        <v>345</v>
      </c>
      <c r="E770" s="86">
        <f t="array" ref="E770">IFERROR(INDEX(DATA!$J$133:$J$368,MATCH(1,(DATA!$D$133:$D$368=B770)*(DATA!$E$133:$E$368=D770),0)),"n/a")</f>
        <v>115277.34</v>
      </c>
      <c r="F770" s="77">
        <f t="array" ref="F770">IFERROR(INDEX(DATA!$K$133:$K$368,MATCH(1,(DATA!$D$133:$D$368=B770)*(DATA!$E$133:$E$368=D770),0)),"n/a")</f>
        <v>8.3605251395545296E-2</v>
      </c>
      <c r="G770" s="86">
        <f t="array" ref="G770">IFERROR(INDEX(DATA!$T$133:$T$368,MATCH(1,(DATA!$D$133:$D$368=B770)*(DATA!$E$133:$E$368=D770),0)),"n/a")</f>
        <v>372219.15</v>
      </c>
      <c r="H770" s="77">
        <f t="array" ref="H770">IFERROR(INDEX(DATA!$U$133:$U$368,MATCH(1,(DATA!$D$133:$D$368=B770)*(DATA!$E$133:$E$368=D770),0)),"n/a")</f>
        <v>0.154269983813763</v>
      </c>
      <c r="I770" s="86">
        <f t="array" ref="I770">IFERROR(INDEX(DATA!$AD$133:$AD$368,MATCH(1,(DATA!$D$133:$D$368=B770)*(DATA!$E$133:$E$368=D770),0)),"n/a")</f>
        <v>701613.54</v>
      </c>
      <c r="J770" s="77">
        <f t="array" ref="J770">IFERROR(INDEX(DATA!$AE$133:$AE$368,MATCH(1,(DATA!$D$133:$D$368=B770)*(DATA!$E$133:$E$368=D770),0)),"n/a")</f>
        <v>0.10076789630339</v>
      </c>
      <c r="K770" s="86">
        <f t="array" ref="K770">IFERROR(INDEX(DATA!$AN$133:$AN$368,MATCH(1,(DATA!$D$133:$D$368=B770)*(DATA!$E$133:$E$368=D770),0)),"n/a")</f>
        <v>1336803.76</v>
      </c>
      <c r="L770" s="77">
        <f t="array" ref="L770">IFERROR(INDEX(DATA!$AO$133:$AO$368,MATCH(1,(DATA!$D$133:$D$368=B770)*(DATA!$E$133:$E$368=D770),0)),"n/a")</f>
        <v>6.8428991959742697E-2</v>
      </c>
      <c r="R770" s="66"/>
      <c r="S770" s="66"/>
      <c r="T770" s="66"/>
      <c r="U770" s="66"/>
      <c r="V770" s="66"/>
      <c r="W770" s="66"/>
      <c r="X770" s="66"/>
      <c r="Y770" s="66"/>
    </row>
    <row r="771" spans="1:25" x14ac:dyDescent="0.2">
      <c r="A771" s="75"/>
      <c r="E771" s="80"/>
      <c r="F771" s="77"/>
      <c r="G771" s="81"/>
      <c r="H771" s="77"/>
      <c r="I771" s="81"/>
      <c r="J771" s="82"/>
      <c r="K771" s="81"/>
      <c r="L771" s="77"/>
      <c r="R771" s="66"/>
      <c r="S771" s="66"/>
      <c r="T771" s="66"/>
      <c r="U771" s="66"/>
      <c r="V771" s="66"/>
      <c r="W771" s="66"/>
      <c r="X771" s="66"/>
      <c r="Y771" s="66"/>
    </row>
    <row r="772" spans="1:25" x14ac:dyDescent="0.2">
      <c r="A772" s="75" t="s">
        <v>19</v>
      </c>
      <c r="B772" s="66" t="s">
        <v>11</v>
      </c>
      <c r="C772" s="66" t="s">
        <v>10</v>
      </c>
      <c r="D772" s="66" t="s">
        <v>271</v>
      </c>
      <c r="E772" s="87">
        <f t="array" ref="E772">IFERROR(INDEX(DATA!$L$133:$L$368,MATCH(1,(DATA!$D$133:$D$368=B772)*(DATA!$E$133:$E$368=D772),0)),"n/a")</f>
        <v>4.7213422162578</v>
      </c>
      <c r="F772" s="77">
        <f t="array" ref="F772">IFERROR(INDEX(DATA!$M$133:$M$368,MATCH(1,(DATA!$D$133:$D$368=B772)*(DATA!$E$133:$E$368=D772),0)),"n/a")</f>
        <v>4.7007005773547897E-2</v>
      </c>
      <c r="G772" s="87">
        <f t="array" ref="G772">IFERROR(INDEX(DATA!$V$133:$V$368,MATCH(1,(DATA!$D$133:$D$368=B772)*(DATA!$E$133:$E$368=D772),0)),"n/a")</f>
        <v>4.5343978752527301</v>
      </c>
      <c r="H772" s="77">
        <f t="array" ref="H772">IFERROR(INDEX(DATA!$W$133:$W$368,MATCH(1,(DATA!$D$133:$D$368=B772)*(DATA!$E$133:$E$368=D772),0)),"n/a")</f>
        <v>-3.2213837931140403E-2</v>
      </c>
      <c r="I772" s="87">
        <f t="array" ref="I772">IFERROR(INDEX(DATA!$AF$133:$AF$368,MATCH(1,(DATA!$D$133:$D$368=B772)*(DATA!$E$133:$E$368=D772),0)),"n/a")</f>
        <v>4.4972315222402299</v>
      </c>
      <c r="J772" s="77">
        <f t="array" ref="J772">IFERROR(INDEX(DATA!$AG$133:$AG$368,MATCH(1,(DATA!$D$133:$D$368=B772)*(DATA!$E$133:$E$368=D772),0)),"n/a")</f>
        <v>-5.18602978869456E-2</v>
      </c>
      <c r="K772" s="87">
        <f t="array" ref="K772">IFERROR(INDEX(DATA!$AP$133:$AP$368,MATCH(1,(DATA!$D$133:$D$368=B772)*(DATA!$E$133:$E$368=D772),0)),"n/a")</f>
        <v>4.5343920505325599</v>
      </c>
      <c r="L772" s="77">
        <f t="array" ref="L772">IFERROR(INDEX(DATA!$AQ$133:$AQ$368,MATCH(1,(DATA!$D$133:$D$368=B772)*(DATA!$E$133:$E$368=D772),0)),"n/a")</f>
        <v>-4.5736111411956597E-2</v>
      </c>
      <c r="R772" s="66"/>
      <c r="S772" s="66"/>
      <c r="T772" s="66"/>
      <c r="U772" s="66"/>
      <c r="V772" s="66"/>
      <c r="W772" s="66"/>
      <c r="X772" s="66"/>
      <c r="Y772" s="66"/>
    </row>
    <row r="773" spans="1:25" x14ac:dyDescent="0.2">
      <c r="A773" s="75" t="s">
        <v>19</v>
      </c>
      <c r="B773" s="66" t="s">
        <v>11</v>
      </c>
      <c r="C773" s="66" t="s">
        <v>10</v>
      </c>
      <c r="D773" s="66" t="s">
        <v>272</v>
      </c>
      <c r="E773" s="87">
        <f t="array" ref="E773">IFERROR(INDEX(DATA!$L$133:$L$368,MATCH(1,(DATA!$D$133:$D$368=B773)*(DATA!$E$133:$E$368=D773),0)),"n/a")</f>
        <v>4.69446478562742</v>
      </c>
      <c r="F773" s="77">
        <f t="array" ref="F773">IFERROR(INDEX(DATA!$M$133:$M$368,MATCH(1,(DATA!$D$133:$D$368=B773)*(DATA!$E$133:$E$368=D773),0)),"n/a")</f>
        <v>-7.5382930636678103E-3</v>
      </c>
      <c r="G773" s="87">
        <f t="array" ref="G773">IFERROR(INDEX(DATA!$V$133:$V$368,MATCH(1,(DATA!$D$133:$D$368=B773)*(DATA!$E$133:$E$368=D773),0)),"n/a")</f>
        <v>4.7508539749561596</v>
      </c>
      <c r="H773" s="77">
        <f t="array" ref="H773">IFERROR(INDEX(DATA!$W$133:$W$368,MATCH(1,(DATA!$D$133:$D$368=B773)*(DATA!$E$133:$E$368=D773),0)),"n/a")</f>
        <v>1.7701128187748601E-4</v>
      </c>
      <c r="I773" s="87">
        <f t="array" ref="I773">IFERROR(INDEX(DATA!$AF$133:$AF$368,MATCH(1,(DATA!$D$133:$D$368=B773)*(DATA!$E$133:$E$368=D773),0)),"n/a")</f>
        <v>4.7075425046463204</v>
      </c>
      <c r="J773" s="77">
        <f t="array" ref="J773">IFERROR(INDEX(DATA!$AG$133:$AG$368,MATCH(1,(DATA!$D$133:$D$368=B773)*(DATA!$E$133:$E$368=D773),0)),"n/a")</f>
        <v>-6.8072586522257101E-3</v>
      </c>
      <c r="K773" s="87">
        <f t="array" ref="K773">IFERROR(INDEX(DATA!$AP$133:$AP$368,MATCH(1,(DATA!$D$133:$D$368=B773)*(DATA!$E$133:$E$368=D773),0)),"n/a")</f>
        <v>4.7808698434856396</v>
      </c>
      <c r="L773" s="77">
        <f t="array" ref="L773">IFERROR(INDEX(DATA!$AQ$133:$AQ$368,MATCH(1,(DATA!$D$133:$D$368=B773)*(DATA!$E$133:$E$368=D773),0)),"n/a")</f>
        <v>3.2329408656911998E-3</v>
      </c>
      <c r="R773" s="66"/>
      <c r="S773" s="66"/>
      <c r="T773" s="66"/>
      <c r="U773" s="66"/>
      <c r="V773" s="66"/>
      <c r="W773" s="66"/>
      <c r="X773" s="66"/>
      <c r="Y773" s="66"/>
    </row>
    <row r="774" spans="1:25" x14ac:dyDescent="0.2">
      <c r="A774" s="75" t="s">
        <v>19</v>
      </c>
      <c r="B774" s="66" t="s">
        <v>11</v>
      </c>
      <c r="C774" s="66" t="s">
        <v>10</v>
      </c>
      <c r="D774" s="66" t="s">
        <v>273</v>
      </c>
      <c r="E774" s="87">
        <f t="array" ref="E774">IFERROR(INDEX(DATA!$L$133:$L$368,MATCH(1,(DATA!$D$133:$D$368=B774)*(DATA!$E$133:$E$368=D774),0)),"n/a")</f>
        <v>4.5769454240090202</v>
      </c>
      <c r="F774" s="77">
        <f t="array" ref="F774">IFERROR(INDEX(DATA!$M$133:$M$368,MATCH(1,(DATA!$D$133:$D$368=B774)*(DATA!$E$133:$E$368=D774),0)),"n/a")</f>
        <v>1.38485880862987E-3</v>
      </c>
      <c r="G774" s="87">
        <f t="array" ref="G774">IFERROR(INDEX(DATA!$V$133:$V$368,MATCH(1,(DATA!$D$133:$D$368=B774)*(DATA!$E$133:$E$368=D774),0)),"n/a")</f>
        <v>4.5462243143348298</v>
      </c>
      <c r="H774" s="77">
        <f t="array" ref="H774">IFERROR(INDEX(DATA!$W$133:$W$368,MATCH(1,(DATA!$D$133:$D$368=B774)*(DATA!$E$133:$E$368=D774),0)),"n/a")</f>
        <v>1.1675797034643901E-2</v>
      </c>
      <c r="I774" s="87">
        <f t="array" ref="I774">IFERROR(INDEX(DATA!$AF$133:$AF$368,MATCH(1,(DATA!$D$133:$D$368=B774)*(DATA!$E$133:$E$368=D774),0)),"n/a")</f>
        <v>4.5185291464570501</v>
      </c>
      <c r="J774" s="77">
        <f t="array" ref="J774">IFERROR(INDEX(DATA!$AG$133:$AG$368,MATCH(1,(DATA!$D$133:$D$368=B774)*(DATA!$E$133:$E$368=D774),0)),"n/a")</f>
        <v>2.0127256779458799E-2</v>
      </c>
      <c r="K774" s="87">
        <f t="array" ref="K774">IFERROR(INDEX(DATA!$AP$133:$AP$368,MATCH(1,(DATA!$D$133:$D$368=B774)*(DATA!$E$133:$E$368=D774),0)),"n/a")</f>
        <v>4.5768218989104801</v>
      </c>
      <c r="L774" s="77">
        <f t="array" ref="L774">IFERROR(INDEX(DATA!$AQ$133:$AQ$368,MATCH(1,(DATA!$D$133:$D$368=B774)*(DATA!$E$133:$E$368=D774),0)),"n/a")</f>
        <v>2.4553760431253301E-2</v>
      </c>
      <c r="R774" s="66"/>
      <c r="S774" s="66"/>
      <c r="T774" s="66"/>
      <c r="U774" s="66"/>
      <c r="V774" s="66"/>
      <c r="W774" s="66"/>
      <c r="X774" s="66"/>
      <c r="Y774" s="66"/>
    </row>
    <row r="775" spans="1:25" x14ac:dyDescent="0.2">
      <c r="A775" s="75" t="s">
        <v>19</v>
      </c>
      <c r="B775" s="66" t="s">
        <v>11</v>
      </c>
      <c r="C775" s="66" t="s">
        <v>10</v>
      </c>
      <c r="D775" s="66" t="s">
        <v>274</v>
      </c>
      <c r="E775" s="87">
        <f t="array" ref="E775">IFERROR(INDEX(DATA!$L$133:$L$368,MATCH(1,(DATA!$D$133:$D$368=B775)*(DATA!$E$133:$E$368=D775),0)),"n/a")</f>
        <v>4.5681347395174496</v>
      </c>
      <c r="F775" s="77">
        <f t="array" ref="F775">IFERROR(INDEX(DATA!$M$133:$M$368,MATCH(1,(DATA!$D$133:$D$368=B775)*(DATA!$E$133:$E$368=D775),0)),"n/a")</f>
        <v>1.4002477114281001E-2</v>
      </c>
      <c r="G775" s="87">
        <f t="array" ref="G775">IFERROR(INDEX(DATA!$V$133:$V$368,MATCH(1,(DATA!$D$133:$D$368=B775)*(DATA!$E$133:$E$368=D775),0)),"n/a")</f>
        <v>4.5912849839994996</v>
      </c>
      <c r="H775" s="77">
        <f t="array" ref="H775">IFERROR(INDEX(DATA!$W$133:$W$368,MATCH(1,(DATA!$D$133:$D$368=B775)*(DATA!$E$133:$E$368=D775),0)),"n/a")</f>
        <v>1.6268220012887101E-2</v>
      </c>
      <c r="I775" s="87">
        <f t="array" ref="I775">IFERROR(INDEX(DATA!$AF$133:$AF$368,MATCH(1,(DATA!$D$133:$D$368=B775)*(DATA!$E$133:$E$368=D775),0)),"n/a")</f>
        <v>4.5272495025086599</v>
      </c>
      <c r="J775" s="77">
        <f t="array" ref="J775">IFERROR(INDEX(DATA!$AG$133:$AG$368,MATCH(1,(DATA!$D$133:$D$368=B775)*(DATA!$E$133:$E$368=D775),0)),"n/a")</f>
        <v>7.2087093400096097E-3</v>
      </c>
      <c r="K775" s="87">
        <f t="array" ref="K775">IFERROR(INDEX(DATA!$AP$133:$AP$368,MATCH(1,(DATA!$D$133:$D$368=B775)*(DATA!$E$133:$E$368=D775),0)),"n/a")</f>
        <v>4.5583397948376101</v>
      </c>
      <c r="L775" s="77">
        <f t="array" ref="L775">IFERROR(INDEX(DATA!$AQ$133:$AQ$368,MATCH(1,(DATA!$D$133:$D$368=B775)*(DATA!$E$133:$E$368=D775),0)),"n/a")</f>
        <v>-1.5197203345625901E-2</v>
      </c>
      <c r="R775" s="66"/>
      <c r="S775" s="66"/>
      <c r="T775" s="66"/>
      <c r="U775" s="66"/>
      <c r="V775" s="66"/>
      <c r="W775" s="66"/>
      <c r="X775" s="66"/>
      <c r="Y775" s="66"/>
    </row>
    <row r="776" spans="1:25" x14ac:dyDescent="0.2">
      <c r="A776" s="75" t="s">
        <v>19</v>
      </c>
      <c r="B776" s="66" t="s">
        <v>11</v>
      </c>
      <c r="C776" s="66" t="s">
        <v>10</v>
      </c>
      <c r="D776" s="66" t="s">
        <v>275</v>
      </c>
      <c r="E776" s="87">
        <f t="array" ref="E776">IFERROR(INDEX(DATA!$L$133:$L$368,MATCH(1,(DATA!$D$133:$D$368=B776)*(DATA!$E$133:$E$368=D776),0)),"n/a")</f>
        <v>4.0012474793608597</v>
      </c>
      <c r="F776" s="77">
        <f t="array" ref="F776">IFERROR(INDEX(DATA!$M$133:$M$368,MATCH(1,(DATA!$D$133:$D$368=B776)*(DATA!$E$133:$E$368=D776),0)),"n/a")</f>
        <v>-3.1304878293067598E-4</v>
      </c>
      <c r="G776" s="87">
        <f t="array" ref="G776">IFERROR(INDEX(DATA!$V$133:$V$368,MATCH(1,(DATA!$D$133:$D$368=B776)*(DATA!$E$133:$E$368=D776),0)),"n/a")</f>
        <v>3.9216490622819999</v>
      </c>
      <c r="H776" s="77">
        <f t="array" ref="H776">IFERROR(INDEX(DATA!$W$133:$W$368,MATCH(1,(DATA!$D$133:$D$368=B776)*(DATA!$E$133:$E$368=D776),0)),"n/a")</f>
        <v>-1.7318088852531999E-2</v>
      </c>
      <c r="I776" s="87">
        <f t="array" ref="I776">IFERROR(INDEX(DATA!$AF$133:$AF$368,MATCH(1,(DATA!$D$133:$D$368=B776)*(DATA!$E$133:$E$368=D776),0)),"n/a")</f>
        <v>3.8990458906425598</v>
      </c>
      <c r="J776" s="77">
        <f t="array" ref="J776">IFERROR(INDEX(DATA!$AG$133:$AG$368,MATCH(1,(DATA!$D$133:$D$368=B776)*(DATA!$E$133:$E$368=D776),0)),"n/a")</f>
        <v>-3.1796931913083401E-2</v>
      </c>
      <c r="K776" s="87">
        <f t="array" ref="K776">IFERROR(INDEX(DATA!$AP$133:$AP$368,MATCH(1,(DATA!$D$133:$D$368=B776)*(DATA!$E$133:$E$368=D776),0)),"n/a")</f>
        <v>4.0174091999680899</v>
      </c>
      <c r="L776" s="77">
        <f t="array" ref="L776">IFERROR(INDEX(DATA!$AQ$133:$AQ$368,MATCH(1,(DATA!$D$133:$D$368=B776)*(DATA!$E$133:$E$368=D776),0)),"n/a")</f>
        <v>-2.8946498374645802E-2</v>
      </c>
      <c r="R776" s="66"/>
      <c r="S776" s="66"/>
      <c r="T776" s="66"/>
      <c r="U776" s="66"/>
      <c r="V776" s="66"/>
      <c r="W776" s="66"/>
      <c r="X776" s="66"/>
      <c r="Y776" s="66"/>
    </row>
    <row r="777" spans="1:25" x14ac:dyDescent="0.2">
      <c r="A777" s="75" t="s">
        <v>19</v>
      </c>
      <c r="B777" s="66" t="s">
        <v>11</v>
      </c>
      <c r="C777" s="66" t="s">
        <v>10</v>
      </c>
      <c r="D777" s="66" t="s">
        <v>276</v>
      </c>
      <c r="E777" s="87">
        <f t="array" ref="E777">IFERROR(INDEX(DATA!$L$133:$L$368,MATCH(1,(DATA!$D$133:$D$368=B777)*(DATA!$E$133:$E$368=D777),0)),"n/a")</f>
        <v>4.2822026282142804</v>
      </c>
      <c r="F777" s="77">
        <f t="array" ref="F777">IFERROR(INDEX(DATA!$M$133:$M$368,MATCH(1,(DATA!$D$133:$D$368=B777)*(DATA!$E$133:$E$368=D777),0)),"n/a")</f>
        <v>-1.8235095559797899E-2</v>
      </c>
      <c r="G777" s="87">
        <f t="array" ref="G777">IFERROR(INDEX(DATA!$V$133:$V$368,MATCH(1,(DATA!$D$133:$D$368=B777)*(DATA!$E$133:$E$368=D777),0)),"n/a")</f>
        <v>4.2864057380735403</v>
      </c>
      <c r="H777" s="77">
        <f t="array" ref="H777">IFERROR(INDEX(DATA!$W$133:$W$368,MATCH(1,(DATA!$D$133:$D$368=B777)*(DATA!$E$133:$E$368=D777),0)),"n/a")</f>
        <v>-1.5952623084692799E-3</v>
      </c>
      <c r="I777" s="87">
        <f t="array" ref="I777">IFERROR(INDEX(DATA!$AF$133:$AF$368,MATCH(1,(DATA!$D$133:$D$368=B777)*(DATA!$E$133:$E$368=D777),0)),"n/a")</f>
        <v>4.3119105881965201</v>
      </c>
      <c r="J777" s="77">
        <f t="array" ref="J777">IFERROR(INDEX(DATA!$AG$133:$AG$368,MATCH(1,(DATA!$D$133:$D$368=B777)*(DATA!$E$133:$E$368=D777),0)),"n/a")</f>
        <v>1.1338732896967801E-3</v>
      </c>
      <c r="K777" s="87">
        <f t="array" ref="K777">IFERROR(INDEX(DATA!$AP$133:$AP$368,MATCH(1,(DATA!$D$133:$D$368=B777)*(DATA!$E$133:$E$368=D777),0)),"n/a")</f>
        <v>4.3928801508225801</v>
      </c>
      <c r="L777" s="77">
        <f t="array" ref="L777">IFERROR(INDEX(DATA!$AQ$133:$AQ$368,MATCH(1,(DATA!$D$133:$D$368=B777)*(DATA!$E$133:$E$368=D777),0)),"n/a")</f>
        <v>1.22584021462755E-2</v>
      </c>
      <c r="R777" s="66"/>
      <c r="S777" s="66"/>
      <c r="T777" s="66"/>
      <c r="U777" s="66"/>
      <c r="V777" s="66"/>
      <c r="W777" s="66"/>
      <c r="X777" s="66"/>
      <c r="Y777" s="66"/>
    </row>
    <row r="778" spans="1:25" x14ac:dyDescent="0.2">
      <c r="A778" s="75" t="s">
        <v>19</v>
      </c>
      <c r="B778" s="66" t="s">
        <v>11</v>
      </c>
      <c r="C778" s="66" t="s">
        <v>10</v>
      </c>
      <c r="D778" s="66" t="s">
        <v>277</v>
      </c>
      <c r="E778" s="87">
        <f t="array" ref="E778">IFERROR(INDEX(DATA!$L$133:$L$368,MATCH(1,(DATA!$D$133:$D$368=B778)*(DATA!$E$133:$E$368=D778),0)),"n/a")</f>
        <v>4.8559740016736797</v>
      </c>
      <c r="F778" s="77">
        <f t="array" ref="F778">IFERROR(INDEX(DATA!$M$133:$M$368,MATCH(1,(DATA!$D$133:$D$368=B778)*(DATA!$E$133:$E$368=D778),0)),"n/a")</f>
        <v>-4.7522457996162698E-2</v>
      </c>
      <c r="G778" s="87">
        <f t="array" ref="G778">IFERROR(INDEX(DATA!$V$133:$V$368,MATCH(1,(DATA!$D$133:$D$368=B778)*(DATA!$E$133:$E$368=D778),0)),"n/a")</f>
        <v>4.8066956318939704</v>
      </c>
      <c r="H778" s="77">
        <f t="array" ref="H778">IFERROR(INDEX(DATA!$W$133:$W$368,MATCH(1,(DATA!$D$133:$D$368=B778)*(DATA!$E$133:$E$368=D778),0)),"n/a")</f>
        <v>-5.0228682851838603E-2</v>
      </c>
      <c r="I778" s="87">
        <f t="array" ref="I778">IFERROR(INDEX(DATA!$AF$133:$AF$368,MATCH(1,(DATA!$D$133:$D$368=B778)*(DATA!$E$133:$E$368=D778),0)),"n/a")</f>
        <v>4.7869206134562701</v>
      </c>
      <c r="J778" s="77">
        <f t="array" ref="J778">IFERROR(INDEX(DATA!$AG$133:$AG$368,MATCH(1,(DATA!$D$133:$D$368=B778)*(DATA!$E$133:$E$368=D778),0)),"n/a")</f>
        <v>-6.0911713564824402E-2</v>
      </c>
      <c r="K778" s="87">
        <f t="array" ref="K778">IFERROR(INDEX(DATA!$AP$133:$AP$368,MATCH(1,(DATA!$D$133:$D$368=B778)*(DATA!$E$133:$E$368=D778),0)),"n/a")</f>
        <v>4.9202912953928797</v>
      </c>
      <c r="L778" s="77">
        <f t="array" ref="L778">IFERROR(INDEX(DATA!$AQ$133:$AQ$368,MATCH(1,(DATA!$D$133:$D$368=B778)*(DATA!$E$133:$E$368=D778),0)),"n/a")</f>
        <v>-5.24118848325104E-2</v>
      </c>
      <c r="R778" s="66"/>
      <c r="S778" s="66"/>
      <c r="T778" s="66"/>
      <c r="U778" s="66"/>
      <c r="V778" s="66"/>
      <c r="W778" s="66"/>
      <c r="X778" s="66"/>
      <c r="Y778" s="66"/>
    </row>
    <row r="779" spans="1:25" x14ac:dyDescent="0.2">
      <c r="A779" s="75" t="s">
        <v>19</v>
      </c>
      <c r="B779" s="66" t="s">
        <v>11</v>
      </c>
      <c r="C779" s="66" t="s">
        <v>10</v>
      </c>
      <c r="D779" s="66" t="s">
        <v>278</v>
      </c>
      <c r="E779" s="87">
        <f t="array" ref="E779">IFERROR(INDEX(DATA!$L$133:$L$368,MATCH(1,(DATA!$D$133:$D$368=B779)*(DATA!$E$133:$E$368=D779),0)),"n/a")</f>
        <v>4.25184490358233</v>
      </c>
      <c r="F779" s="77">
        <f t="array" ref="F779">IFERROR(INDEX(DATA!$M$133:$M$368,MATCH(1,(DATA!$D$133:$D$368=B779)*(DATA!$E$133:$E$368=D779),0)),"n/a")</f>
        <v>-8.8421964775617895E-2</v>
      </c>
      <c r="G779" s="87">
        <f t="array" ref="G779">IFERROR(INDEX(DATA!$V$133:$V$368,MATCH(1,(DATA!$D$133:$D$368=B779)*(DATA!$E$133:$E$368=D779),0)),"n/a")</f>
        <v>4.3479381678190396</v>
      </c>
      <c r="H779" s="77">
        <f t="array" ref="H779">IFERROR(INDEX(DATA!$W$133:$W$368,MATCH(1,(DATA!$D$133:$D$368=B779)*(DATA!$E$133:$E$368=D779),0)),"n/a")</f>
        <v>-4.7814805562303803E-2</v>
      </c>
      <c r="I779" s="87">
        <f t="array" ref="I779">IFERROR(INDEX(DATA!$AF$133:$AF$368,MATCH(1,(DATA!$D$133:$D$368=B779)*(DATA!$E$133:$E$368=D779),0)),"n/a")</f>
        <v>4.39585761820336</v>
      </c>
      <c r="J779" s="77">
        <f t="array" ref="J779">IFERROR(INDEX(DATA!$AG$133:$AG$368,MATCH(1,(DATA!$D$133:$D$368=B779)*(DATA!$E$133:$E$368=D779),0)),"n/a")</f>
        <v>-3.3437300741719099E-2</v>
      </c>
      <c r="K779" s="87">
        <f t="array" ref="K779">IFERROR(INDEX(DATA!$AP$133:$AP$368,MATCH(1,(DATA!$D$133:$D$368=B779)*(DATA!$E$133:$E$368=D779),0)),"n/a")</f>
        <v>4.4975800581229404</v>
      </c>
      <c r="L779" s="77">
        <f t="array" ref="L779">IFERROR(INDEX(DATA!$AQ$133:$AQ$368,MATCH(1,(DATA!$D$133:$D$368=B779)*(DATA!$E$133:$E$368=D779),0)),"n/a")</f>
        <v>-2.0590591023966601E-2</v>
      </c>
      <c r="R779" s="66"/>
      <c r="S779" s="66"/>
      <c r="T779" s="66"/>
      <c r="U779" s="66"/>
      <c r="V779" s="66"/>
      <c r="W779" s="66"/>
      <c r="X779" s="66"/>
      <c r="Y779" s="66"/>
    </row>
    <row r="780" spans="1:25" x14ac:dyDescent="0.2">
      <c r="A780" s="75" t="s">
        <v>19</v>
      </c>
      <c r="B780" s="66" t="s">
        <v>11</v>
      </c>
      <c r="C780" s="66" t="s">
        <v>10</v>
      </c>
      <c r="D780" s="66" t="s">
        <v>279</v>
      </c>
      <c r="E780" s="87">
        <f t="array" ref="E780">IFERROR(INDEX(DATA!$L$133:$L$368,MATCH(1,(DATA!$D$133:$D$368=B780)*(DATA!$E$133:$E$368=D780),0)),"n/a")</f>
        <v>4.2198503468871502</v>
      </c>
      <c r="F780" s="77">
        <f t="array" ref="F780">IFERROR(INDEX(DATA!$M$133:$M$368,MATCH(1,(DATA!$D$133:$D$368=B780)*(DATA!$E$133:$E$368=D780),0)),"n/a")</f>
        <v>9.0238488587593493E-2</v>
      </c>
      <c r="G780" s="87">
        <f t="array" ref="G780">IFERROR(INDEX(DATA!$V$133:$V$368,MATCH(1,(DATA!$D$133:$D$368=B780)*(DATA!$E$133:$E$368=D780),0)),"n/a")</f>
        <v>4.2791926977913404</v>
      </c>
      <c r="H780" s="77">
        <f t="array" ref="H780">IFERROR(INDEX(DATA!$W$133:$W$368,MATCH(1,(DATA!$D$133:$D$368=B780)*(DATA!$E$133:$E$368=D780),0)),"n/a")</f>
        <v>2.5043758926291002E-2</v>
      </c>
      <c r="I780" s="87">
        <f t="array" ref="I780">IFERROR(INDEX(DATA!$AF$133:$AF$368,MATCH(1,(DATA!$D$133:$D$368=B780)*(DATA!$E$133:$E$368=D780),0)),"n/a")</f>
        <v>4.2521150262593697</v>
      </c>
      <c r="J780" s="77">
        <f t="array" ref="J780">IFERROR(INDEX(DATA!$AG$133:$AG$368,MATCH(1,(DATA!$D$133:$D$368=B780)*(DATA!$E$133:$E$368=D780),0)),"n/a")</f>
        <v>1.95847664716144E-2</v>
      </c>
      <c r="K780" s="87">
        <f t="array" ref="K780">IFERROR(INDEX(DATA!$AP$133:$AP$368,MATCH(1,(DATA!$D$133:$D$368=B780)*(DATA!$E$133:$E$368=D780),0)),"n/a")</f>
        <v>4.2895774274356802</v>
      </c>
      <c r="L780" s="77">
        <f t="array" ref="L780">IFERROR(INDEX(DATA!$AQ$133:$AQ$368,MATCH(1,(DATA!$D$133:$D$368=B780)*(DATA!$E$133:$E$368=D780),0)),"n/a")</f>
        <v>5.4946267730661497E-2</v>
      </c>
      <c r="R780" s="66"/>
      <c r="S780" s="66"/>
      <c r="T780" s="66"/>
      <c r="U780" s="66"/>
      <c r="V780" s="66"/>
      <c r="W780" s="66"/>
      <c r="X780" s="66"/>
      <c r="Y780" s="66"/>
    </row>
    <row r="781" spans="1:25" x14ac:dyDescent="0.2">
      <c r="A781" s="75" t="s">
        <v>19</v>
      </c>
      <c r="B781" s="66" t="s">
        <v>11</v>
      </c>
      <c r="C781" s="66" t="s">
        <v>10</v>
      </c>
      <c r="D781" s="66" t="s">
        <v>280</v>
      </c>
      <c r="E781" s="87">
        <f t="array" ref="E781">IFERROR(INDEX(DATA!$L$133:$L$368,MATCH(1,(DATA!$D$133:$D$368=B781)*(DATA!$E$133:$E$368=D781),0)),"n/a")</f>
        <v>5.2957110388947202</v>
      </c>
      <c r="F781" s="77">
        <f t="array" ref="F781">IFERROR(INDEX(DATA!$M$133:$M$368,MATCH(1,(DATA!$D$133:$D$368=B781)*(DATA!$E$133:$E$368=D781),0)),"n/a")</f>
        <v>-4.3200753622977997E-2</v>
      </c>
      <c r="G781" s="87">
        <f t="array" ref="G781">IFERROR(INDEX(DATA!$V$133:$V$368,MATCH(1,(DATA!$D$133:$D$368=B781)*(DATA!$E$133:$E$368=D781),0)),"n/a")</f>
        <v>5.1412186756283198</v>
      </c>
      <c r="H781" s="77">
        <f t="array" ref="H781">IFERROR(INDEX(DATA!$W$133:$W$368,MATCH(1,(DATA!$D$133:$D$368=B781)*(DATA!$E$133:$E$368=D781),0)),"n/a")</f>
        <v>-4.52913625403343E-2</v>
      </c>
      <c r="I781" s="87">
        <f t="array" ref="I781">IFERROR(INDEX(DATA!$AF$133:$AF$368,MATCH(1,(DATA!$D$133:$D$368=B781)*(DATA!$E$133:$E$368=D781),0)),"n/a")</f>
        <v>5.2677211646110402</v>
      </c>
      <c r="J781" s="77">
        <f t="array" ref="J781">IFERROR(INDEX(DATA!$AG$133:$AG$368,MATCH(1,(DATA!$D$133:$D$368=B781)*(DATA!$E$133:$E$368=D781),0)),"n/a")</f>
        <v>-3.4737765661258198E-2</v>
      </c>
      <c r="K781" s="87">
        <f t="array" ref="K781">IFERROR(INDEX(DATA!$AP$133:$AP$368,MATCH(1,(DATA!$D$133:$D$368=B781)*(DATA!$E$133:$E$368=D781),0)),"n/a")</f>
        <v>5.3920867169315398</v>
      </c>
      <c r="L781" s="77">
        <f t="array" ref="L781">IFERROR(INDEX(DATA!$AQ$133:$AQ$368,MATCH(1,(DATA!$D$133:$D$368=B781)*(DATA!$E$133:$E$368=D781),0)),"n/a")</f>
        <v>-3.7143477076749802E-2</v>
      </c>
      <c r="R781" s="66"/>
      <c r="S781" s="66"/>
      <c r="T781" s="66"/>
      <c r="U781" s="66"/>
      <c r="V781" s="66"/>
      <c r="W781" s="66"/>
      <c r="X781" s="66"/>
      <c r="Y781" s="66"/>
    </row>
    <row r="782" spans="1:25" x14ac:dyDescent="0.2">
      <c r="A782" s="75" t="s">
        <v>19</v>
      </c>
      <c r="B782" s="66" t="s">
        <v>11</v>
      </c>
      <c r="C782" s="66" t="s">
        <v>10</v>
      </c>
      <c r="D782" s="66" t="s">
        <v>281</v>
      </c>
      <c r="E782" s="87">
        <f t="array" ref="E782">IFERROR(INDEX(DATA!$L$133:$L$368,MATCH(1,(DATA!$D$133:$D$368=B782)*(DATA!$E$133:$E$368=D782),0)),"n/a")</f>
        <v>4.5154315803808496</v>
      </c>
      <c r="F782" s="77">
        <f t="array" ref="F782">IFERROR(INDEX(DATA!$M$133:$M$368,MATCH(1,(DATA!$D$133:$D$368=B782)*(DATA!$E$133:$E$368=D782),0)),"n/a")</f>
        <v>-3.6753155471789603E-2</v>
      </c>
      <c r="G782" s="87">
        <f t="array" ref="G782">IFERROR(INDEX(DATA!$V$133:$V$368,MATCH(1,(DATA!$D$133:$D$368=B782)*(DATA!$E$133:$E$368=D782),0)),"n/a")</f>
        <v>4.5279147333710803</v>
      </c>
      <c r="H782" s="77">
        <f t="array" ref="H782">IFERROR(INDEX(DATA!$W$133:$W$368,MATCH(1,(DATA!$D$133:$D$368=B782)*(DATA!$E$133:$E$368=D782),0)),"n/a")</f>
        <v>9.1779678220351695E-3</v>
      </c>
      <c r="I782" s="87">
        <f t="array" ref="I782">IFERROR(INDEX(DATA!$AF$133:$AF$368,MATCH(1,(DATA!$D$133:$D$368=B782)*(DATA!$E$133:$E$368=D782),0)),"n/a")</f>
        <v>4.5367950793330296</v>
      </c>
      <c r="J782" s="77">
        <f t="array" ref="J782">IFERROR(INDEX(DATA!$AG$133:$AG$368,MATCH(1,(DATA!$D$133:$D$368=B782)*(DATA!$E$133:$E$368=D782),0)),"n/a")</f>
        <v>1.6627468516623601E-2</v>
      </c>
      <c r="K782" s="87">
        <f t="array" ref="K782">IFERROR(INDEX(DATA!$AP$133:$AP$368,MATCH(1,(DATA!$D$133:$D$368=B782)*(DATA!$E$133:$E$368=D782),0)),"n/a")</f>
        <v>4.5861628442086797</v>
      </c>
      <c r="L782" s="77">
        <f t="array" ref="L782">IFERROR(INDEX(DATA!$AQ$133:$AQ$368,MATCH(1,(DATA!$D$133:$D$368=B782)*(DATA!$E$133:$E$368=D782),0)),"n/a")</f>
        <v>3.43658713440433E-2</v>
      </c>
      <c r="R782" s="66"/>
      <c r="S782" s="66"/>
      <c r="T782" s="66"/>
      <c r="U782" s="66"/>
      <c r="V782" s="66"/>
      <c r="W782" s="66"/>
      <c r="X782" s="66"/>
      <c r="Y782" s="66"/>
    </row>
    <row r="783" spans="1:25" x14ac:dyDescent="0.2">
      <c r="A783" s="75" t="s">
        <v>19</v>
      </c>
      <c r="B783" s="66" t="s">
        <v>11</v>
      </c>
      <c r="C783" s="66" t="s">
        <v>10</v>
      </c>
      <c r="D783" s="66" t="s">
        <v>282</v>
      </c>
      <c r="E783" s="87">
        <f t="array" ref="E783">IFERROR(INDEX(DATA!$L$133:$L$368,MATCH(1,(DATA!$D$133:$D$368=B783)*(DATA!$E$133:$E$368=D783),0)),"n/a")</f>
        <v>5.0975629342093702</v>
      </c>
      <c r="F783" s="77">
        <f t="array" ref="F783">IFERROR(INDEX(DATA!$M$133:$M$368,MATCH(1,(DATA!$D$133:$D$368=B783)*(DATA!$E$133:$E$368=D783),0)),"n/a")</f>
        <v>4.4283912733414199E-2</v>
      </c>
      <c r="G783" s="87">
        <f t="array" ref="G783">IFERROR(INDEX(DATA!$V$133:$V$368,MATCH(1,(DATA!$D$133:$D$368=B783)*(DATA!$E$133:$E$368=D783),0)),"n/a")</f>
        <v>5.1040758983270402</v>
      </c>
      <c r="H783" s="77">
        <f t="array" ref="H783">IFERROR(INDEX(DATA!$W$133:$W$368,MATCH(1,(DATA!$D$133:$D$368=B783)*(DATA!$E$133:$E$368=D783),0)),"n/a")</f>
        <v>4.2016725636028901E-2</v>
      </c>
      <c r="I783" s="87">
        <f t="array" ref="I783">IFERROR(INDEX(DATA!$AF$133:$AF$368,MATCH(1,(DATA!$D$133:$D$368=B783)*(DATA!$E$133:$E$368=D783),0)),"n/a")</f>
        <v>5.0506864837440597</v>
      </c>
      <c r="J783" s="77">
        <f t="array" ref="J783">IFERROR(INDEX(DATA!$AG$133:$AG$368,MATCH(1,(DATA!$D$133:$D$368=B783)*(DATA!$E$133:$E$368=D783),0)),"n/a")</f>
        <v>1.7678167678916501E-2</v>
      </c>
      <c r="K783" s="87">
        <f t="array" ref="K783">IFERROR(INDEX(DATA!$AP$133:$AP$368,MATCH(1,(DATA!$D$133:$D$368=B783)*(DATA!$E$133:$E$368=D783),0)),"n/a")</f>
        <v>4.9988748042876896</v>
      </c>
      <c r="L783" s="77">
        <f t="array" ref="L783">IFERROR(INDEX(DATA!$AQ$133:$AQ$368,MATCH(1,(DATA!$D$133:$D$368=B783)*(DATA!$E$133:$E$368=D783),0)),"n/a")</f>
        <v>-2.48177427498107E-2</v>
      </c>
      <c r="R783" s="66"/>
      <c r="S783" s="66"/>
      <c r="T783" s="66"/>
      <c r="U783" s="66"/>
      <c r="V783" s="66"/>
      <c r="W783" s="66"/>
      <c r="X783" s="66"/>
      <c r="Y783" s="66"/>
    </row>
    <row r="784" spans="1:25" x14ac:dyDescent="0.2">
      <c r="A784" s="75" t="s">
        <v>19</v>
      </c>
      <c r="B784" s="66" t="s">
        <v>11</v>
      </c>
      <c r="C784" s="66" t="s">
        <v>10</v>
      </c>
      <c r="D784" s="66" t="s">
        <v>283</v>
      </c>
      <c r="E784" s="87">
        <f t="array" ref="E784">IFERROR(INDEX(DATA!$L$133:$L$368,MATCH(1,(DATA!$D$133:$D$368=B784)*(DATA!$E$133:$E$368=D784),0)),"n/a")</f>
        <v>5.1423008057610602</v>
      </c>
      <c r="F784" s="77">
        <f t="array" ref="F784">IFERROR(INDEX(DATA!$M$133:$M$368,MATCH(1,(DATA!$D$133:$D$368=B784)*(DATA!$E$133:$E$368=D784),0)),"n/a")</f>
        <v>0.13822343672375401</v>
      </c>
      <c r="G784" s="87">
        <f t="array" ref="G784">IFERROR(INDEX(DATA!$V$133:$V$368,MATCH(1,(DATA!$D$133:$D$368=B784)*(DATA!$E$133:$E$368=D784),0)),"n/a")</f>
        <v>5.1576950936261303</v>
      </c>
      <c r="H784" s="77">
        <f t="array" ref="H784">IFERROR(INDEX(DATA!$W$133:$W$368,MATCH(1,(DATA!$D$133:$D$368=B784)*(DATA!$E$133:$E$368=D784),0)),"n/a")</f>
        <v>0.133723182271271</v>
      </c>
      <c r="I784" s="87">
        <f t="array" ref="I784">IFERROR(INDEX(DATA!$AF$133:$AF$368,MATCH(1,(DATA!$D$133:$D$368=B784)*(DATA!$E$133:$E$368=D784),0)),"n/a")</f>
        <v>5.0295682155785002</v>
      </c>
      <c r="J784" s="77">
        <f t="array" ref="J784">IFERROR(INDEX(DATA!$AG$133:$AG$368,MATCH(1,(DATA!$D$133:$D$368=B784)*(DATA!$E$133:$E$368=D784),0)),"n/a")</f>
        <v>0.11083288877217</v>
      </c>
      <c r="K784" s="87">
        <f t="array" ref="K784">IFERROR(INDEX(DATA!$AP$133:$AP$368,MATCH(1,(DATA!$D$133:$D$368=B784)*(DATA!$E$133:$E$368=D784),0)),"n/a")</f>
        <v>4.8236118673556003</v>
      </c>
      <c r="L784" s="77">
        <f t="array" ref="L784">IFERROR(INDEX(DATA!$AQ$133:$AQ$368,MATCH(1,(DATA!$D$133:$D$368=B784)*(DATA!$E$133:$E$368=D784),0)),"n/a")</f>
        <v>8.6729964990074196E-2</v>
      </c>
      <c r="R784" s="66"/>
      <c r="S784" s="66"/>
      <c r="T784" s="66"/>
      <c r="U784" s="66"/>
      <c r="V784" s="66"/>
      <c r="W784" s="66"/>
      <c r="X784" s="66"/>
      <c r="Y784" s="66"/>
    </row>
    <row r="785" spans="1:25" x14ac:dyDescent="0.2">
      <c r="A785" s="75" t="s">
        <v>19</v>
      </c>
      <c r="B785" s="66" t="s">
        <v>11</v>
      </c>
      <c r="C785" s="66" t="s">
        <v>10</v>
      </c>
      <c r="D785" s="66" t="s">
        <v>284</v>
      </c>
      <c r="E785" s="87">
        <f t="array" ref="E785">IFERROR(INDEX(DATA!$L$133:$L$368,MATCH(1,(DATA!$D$133:$D$368=B785)*(DATA!$E$133:$E$368=D785),0)),"n/a")</f>
        <v>3.6778134812159702</v>
      </c>
      <c r="F785" s="77">
        <f t="array" ref="F785">IFERROR(INDEX(DATA!$M$133:$M$368,MATCH(1,(DATA!$D$133:$D$368=B785)*(DATA!$E$133:$E$368=D785),0)),"n/a")</f>
        <v>-0.132043891221514</v>
      </c>
      <c r="G785" s="87">
        <f t="array" ref="G785">IFERROR(INDEX(DATA!$V$133:$V$368,MATCH(1,(DATA!$D$133:$D$368=B785)*(DATA!$E$133:$E$368=D785),0)),"n/a")</f>
        <v>3.8462564755081101</v>
      </c>
      <c r="H785" s="77">
        <f t="array" ref="H785">IFERROR(INDEX(DATA!$W$133:$W$368,MATCH(1,(DATA!$D$133:$D$368=B785)*(DATA!$E$133:$E$368=D785),0)),"n/a")</f>
        <v>-5.7377776318411698E-2</v>
      </c>
      <c r="I785" s="87">
        <f t="array" ref="I785">IFERROR(INDEX(DATA!$AF$133:$AF$368,MATCH(1,(DATA!$D$133:$D$368=B785)*(DATA!$E$133:$E$368=D785),0)),"n/a")</f>
        <v>3.8039697478240302</v>
      </c>
      <c r="J785" s="77">
        <f t="array" ref="J785">IFERROR(INDEX(DATA!$AG$133:$AG$368,MATCH(1,(DATA!$D$133:$D$368=B785)*(DATA!$E$133:$E$368=D785),0)),"n/a")</f>
        <v>-2.8662547470911799E-2</v>
      </c>
      <c r="K785" s="87">
        <f t="array" ref="K785">IFERROR(INDEX(DATA!$AP$133:$AP$368,MATCH(1,(DATA!$D$133:$D$368=B785)*(DATA!$E$133:$E$368=D785),0)),"n/a")</f>
        <v>3.91387206095576</v>
      </c>
      <c r="L785" s="77">
        <f t="array" ref="L785">IFERROR(INDEX(DATA!$AQ$133:$AQ$368,MATCH(1,(DATA!$D$133:$D$368=B785)*(DATA!$E$133:$E$368=D785),0)),"n/a")</f>
        <v>3.1651981288814697E-2</v>
      </c>
      <c r="R785" s="66"/>
      <c r="S785" s="66"/>
      <c r="T785" s="66"/>
      <c r="U785" s="66"/>
      <c r="V785" s="66"/>
      <c r="W785" s="66"/>
      <c r="X785" s="66"/>
      <c r="Y785" s="66"/>
    </row>
    <row r="786" spans="1:25" x14ac:dyDescent="0.2">
      <c r="A786" s="75" t="s">
        <v>19</v>
      </c>
      <c r="B786" s="66" t="s">
        <v>11</v>
      </c>
      <c r="C786" s="66" t="s">
        <v>10</v>
      </c>
      <c r="D786" s="66" t="s">
        <v>285</v>
      </c>
      <c r="E786" s="87">
        <f t="array" ref="E786">IFERROR(INDEX(DATA!$L$133:$L$368,MATCH(1,(DATA!$D$133:$D$368=B786)*(DATA!$E$133:$E$368=D786),0)),"n/a")</f>
        <v>3.0338365733970201</v>
      </c>
      <c r="F786" s="77">
        <f t="array" ref="F786">IFERROR(INDEX(DATA!$M$133:$M$368,MATCH(1,(DATA!$D$133:$D$368=B786)*(DATA!$E$133:$E$368=D786),0)),"n/a")</f>
        <v>-0.208372663927712</v>
      </c>
      <c r="G786" s="87">
        <f t="array" ref="G786">IFERROR(INDEX(DATA!$V$133:$V$368,MATCH(1,(DATA!$D$133:$D$368=B786)*(DATA!$E$133:$E$368=D786),0)),"n/a")</f>
        <v>3.1508844167408698</v>
      </c>
      <c r="H786" s="77">
        <f t="array" ref="H786">IFERROR(INDEX(DATA!$W$133:$W$368,MATCH(1,(DATA!$D$133:$D$368=B786)*(DATA!$E$133:$E$368=D786),0)),"n/a")</f>
        <v>-0.14140808994541301</v>
      </c>
      <c r="I786" s="87">
        <f t="array" ref="I786">IFERROR(INDEX(DATA!$AF$133:$AF$368,MATCH(1,(DATA!$D$133:$D$368=B786)*(DATA!$E$133:$E$368=D786),0)),"n/a")</f>
        <v>3.0068455172500101</v>
      </c>
      <c r="J786" s="77">
        <f t="array" ref="J786">IFERROR(INDEX(DATA!$AG$133:$AG$368,MATCH(1,(DATA!$D$133:$D$368=B786)*(DATA!$E$133:$E$368=D786),0)),"n/a")</f>
        <v>-0.12592380659567101</v>
      </c>
      <c r="K786" s="87">
        <f t="array" ref="K786">IFERROR(INDEX(DATA!$AP$133:$AP$368,MATCH(1,(DATA!$D$133:$D$368=B786)*(DATA!$E$133:$E$368=D786),0)),"n/a")</f>
        <v>3.1242785267408699</v>
      </c>
      <c r="L786" s="77">
        <f t="array" ref="L786">IFERROR(INDEX(DATA!$AQ$133:$AQ$368,MATCH(1,(DATA!$D$133:$D$368=B786)*(DATA!$E$133:$E$368=D786),0)),"n/a")</f>
        <v>-4.0148995538087498E-2</v>
      </c>
      <c r="R786" s="66"/>
      <c r="S786" s="66"/>
      <c r="T786" s="66"/>
      <c r="U786" s="66"/>
      <c r="V786" s="66"/>
      <c r="W786" s="66"/>
      <c r="X786" s="66"/>
      <c r="Y786" s="66"/>
    </row>
    <row r="787" spans="1:25" x14ac:dyDescent="0.2">
      <c r="A787" s="75" t="s">
        <v>19</v>
      </c>
      <c r="B787" s="66" t="s">
        <v>11</v>
      </c>
      <c r="C787" s="66" t="s">
        <v>10</v>
      </c>
      <c r="D787" s="66" t="s">
        <v>286</v>
      </c>
      <c r="E787" s="87">
        <f t="array" ref="E787">IFERROR(INDEX(DATA!$L$133:$L$368,MATCH(1,(DATA!$D$133:$D$368=B787)*(DATA!$E$133:$E$368=D787),0)),"n/a")</f>
        <v>4.1586036080988702</v>
      </c>
      <c r="F787" s="77">
        <f t="array" ref="F787">IFERROR(INDEX(DATA!$M$133:$M$368,MATCH(1,(DATA!$D$133:$D$368=B787)*(DATA!$E$133:$E$368=D787),0)),"n/a")</f>
        <v>5.78104961313812E-3</v>
      </c>
      <c r="G787" s="87">
        <f t="array" ref="G787">IFERROR(INDEX(DATA!$V$133:$V$368,MATCH(1,(DATA!$D$133:$D$368=B787)*(DATA!$E$133:$E$368=D787),0)),"n/a")</f>
        <v>4.1026944790736302</v>
      </c>
      <c r="H787" s="77">
        <f t="array" ref="H787">IFERROR(INDEX(DATA!$W$133:$W$368,MATCH(1,(DATA!$D$133:$D$368=B787)*(DATA!$E$133:$E$368=D787),0)),"n/a")</f>
        <v>-9.4183552342942001E-3</v>
      </c>
      <c r="I787" s="87">
        <f t="array" ref="I787">IFERROR(INDEX(DATA!$AF$133:$AF$368,MATCH(1,(DATA!$D$133:$D$368=B787)*(DATA!$E$133:$E$368=D787),0)),"n/a")</f>
        <v>4.0967858375177997</v>
      </c>
      <c r="J787" s="77">
        <f t="array" ref="J787">IFERROR(INDEX(DATA!$AG$133:$AG$368,MATCH(1,(DATA!$D$133:$D$368=B787)*(DATA!$E$133:$E$368=D787),0)),"n/a")</f>
        <v>-3.9285235695507197E-3</v>
      </c>
      <c r="K787" s="87">
        <f t="array" ref="K787">IFERROR(INDEX(DATA!$AP$133:$AP$368,MATCH(1,(DATA!$D$133:$D$368=B787)*(DATA!$E$133:$E$368=D787),0)),"n/a")</f>
        <v>4.17742199026425</v>
      </c>
      <c r="L787" s="77">
        <f t="array" ref="L787">IFERROR(INDEX(DATA!$AQ$133:$AQ$368,MATCH(1,(DATA!$D$133:$D$368=B787)*(DATA!$E$133:$E$368=D787),0)),"n/a")</f>
        <v>-2.9060382483786099E-3</v>
      </c>
      <c r="R787" s="66"/>
      <c r="S787" s="66"/>
      <c r="T787" s="66"/>
      <c r="U787" s="66"/>
      <c r="V787" s="66"/>
      <c r="W787" s="66"/>
      <c r="X787" s="66"/>
      <c r="Y787" s="66"/>
    </row>
    <row r="788" spans="1:25" x14ac:dyDescent="0.2">
      <c r="A788" s="75" t="s">
        <v>19</v>
      </c>
      <c r="B788" s="66" t="s">
        <v>11</v>
      </c>
      <c r="C788" s="66" t="s">
        <v>10</v>
      </c>
      <c r="D788" s="66" t="s">
        <v>287</v>
      </c>
      <c r="E788" s="87">
        <f t="array" ref="E788">IFERROR(INDEX(DATA!$L$133:$L$368,MATCH(1,(DATA!$D$133:$D$368=B788)*(DATA!$E$133:$E$368=D788),0)),"n/a")</f>
        <v>4.2082405473730198</v>
      </c>
      <c r="F788" s="77">
        <f t="array" ref="F788">IFERROR(INDEX(DATA!$M$133:$M$368,MATCH(1,(DATA!$D$133:$D$368=B788)*(DATA!$E$133:$E$368=D788),0)),"n/a")</f>
        <v>6.4680422519654904E-3</v>
      </c>
      <c r="G788" s="87">
        <f t="array" ref="G788">IFERROR(INDEX(DATA!$V$133:$V$368,MATCH(1,(DATA!$D$133:$D$368=B788)*(DATA!$E$133:$E$368=D788),0)),"n/a")</f>
        <v>4.11611545425583</v>
      </c>
      <c r="H788" s="77">
        <f t="array" ref="H788">IFERROR(INDEX(DATA!$W$133:$W$368,MATCH(1,(DATA!$D$133:$D$368=B788)*(DATA!$E$133:$E$368=D788),0)),"n/a")</f>
        <v>-2.56992669518698E-2</v>
      </c>
      <c r="I788" s="87">
        <f t="array" ref="I788">IFERROR(INDEX(DATA!$AF$133:$AF$368,MATCH(1,(DATA!$D$133:$D$368=B788)*(DATA!$E$133:$E$368=D788),0)),"n/a")</f>
        <v>4.0427606585759497</v>
      </c>
      <c r="J788" s="77">
        <f t="array" ref="J788">IFERROR(INDEX(DATA!$AG$133:$AG$368,MATCH(1,(DATA!$D$133:$D$368=B788)*(DATA!$E$133:$E$368=D788),0)),"n/a")</f>
        <v>-3.4037801899982199E-2</v>
      </c>
      <c r="K788" s="87">
        <f t="array" ref="K788">IFERROR(INDEX(DATA!$AP$133:$AP$368,MATCH(1,(DATA!$D$133:$D$368=B788)*(DATA!$E$133:$E$368=D788),0)),"n/a")</f>
        <v>4.1579885309323998</v>
      </c>
      <c r="L788" s="77">
        <f t="array" ref="L788">IFERROR(INDEX(DATA!$AQ$133:$AQ$368,MATCH(1,(DATA!$D$133:$D$368=B788)*(DATA!$E$133:$E$368=D788),0)),"n/a")</f>
        <v>-8.7298986060586701E-3</v>
      </c>
      <c r="R788" s="66"/>
      <c r="S788" s="66"/>
      <c r="T788" s="66"/>
      <c r="U788" s="66"/>
      <c r="V788" s="66"/>
      <c r="W788" s="66"/>
      <c r="X788" s="66"/>
      <c r="Y788" s="66"/>
    </row>
    <row r="789" spans="1:25" x14ac:dyDescent="0.2">
      <c r="A789" s="75" t="s">
        <v>19</v>
      </c>
      <c r="B789" s="66" t="s">
        <v>11</v>
      </c>
      <c r="C789" s="66" t="s">
        <v>10</v>
      </c>
      <c r="D789" s="66" t="s">
        <v>288</v>
      </c>
      <c r="E789" s="87">
        <f t="array" ref="E789">IFERROR(INDEX(DATA!$L$133:$L$368,MATCH(1,(DATA!$D$133:$D$368=B789)*(DATA!$E$133:$E$368=D789),0)),"n/a")</f>
        <v>5.2838777574112097</v>
      </c>
      <c r="F789" s="77">
        <f t="array" ref="F789">IFERROR(INDEX(DATA!$M$133:$M$368,MATCH(1,(DATA!$D$133:$D$368=B789)*(DATA!$E$133:$E$368=D789),0)),"n/a")</f>
        <v>5.6050829200997E-2</v>
      </c>
      <c r="G789" s="87">
        <f t="array" ref="G789">IFERROR(INDEX(DATA!$V$133:$V$368,MATCH(1,(DATA!$D$133:$D$368=B789)*(DATA!$E$133:$E$368=D789),0)),"n/a")</f>
        <v>5.2502945437891304</v>
      </c>
      <c r="H789" s="77">
        <f t="array" ref="H789">IFERROR(INDEX(DATA!$W$133:$W$368,MATCH(1,(DATA!$D$133:$D$368=B789)*(DATA!$E$133:$E$368=D789),0)),"n/a")</f>
        <v>3.8396893516769399E-2</v>
      </c>
      <c r="I789" s="87">
        <f t="array" ref="I789">IFERROR(INDEX(DATA!$AF$133:$AF$368,MATCH(1,(DATA!$D$133:$D$368=B789)*(DATA!$E$133:$E$368=D789),0)),"n/a")</f>
        <v>5.1755997834816698</v>
      </c>
      <c r="J789" s="77">
        <f t="array" ref="J789">IFERROR(INDEX(DATA!$AG$133:$AG$368,MATCH(1,(DATA!$D$133:$D$368=B789)*(DATA!$E$133:$E$368=D789),0)),"n/a")</f>
        <v>1.5324678277177E-2</v>
      </c>
      <c r="K789" s="87">
        <f t="array" ref="K789">IFERROR(INDEX(DATA!$AP$133:$AP$368,MATCH(1,(DATA!$D$133:$D$368=B789)*(DATA!$E$133:$E$368=D789),0)),"n/a")</f>
        <v>5.1405680542002896</v>
      </c>
      <c r="L789" s="77">
        <f t="array" ref="L789">IFERROR(INDEX(DATA!$AQ$133:$AQ$368,MATCH(1,(DATA!$D$133:$D$368=B789)*(DATA!$E$133:$E$368=D789),0)),"n/a")</f>
        <v>6.5412179955130498E-3</v>
      </c>
      <c r="R789" s="66"/>
      <c r="S789" s="66"/>
      <c r="T789" s="66"/>
      <c r="U789" s="66"/>
      <c r="V789" s="66"/>
      <c r="W789" s="66"/>
      <c r="X789" s="66"/>
      <c r="Y789" s="66"/>
    </row>
    <row r="790" spans="1:25" x14ac:dyDescent="0.2">
      <c r="A790" s="75" t="s">
        <v>19</v>
      </c>
      <c r="B790" s="66" t="s">
        <v>11</v>
      </c>
      <c r="C790" s="66" t="s">
        <v>10</v>
      </c>
      <c r="D790" s="66" t="s">
        <v>289</v>
      </c>
      <c r="E790" s="87">
        <f t="array" ref="E790">IFERROR(INDEX(DATA!$L$133:$L$368,MATCH(1,(DATA!$D$133:$D$368=B790)*(DATA!$E$133:$E$368=D790),0)),"n/a")</f>
        <v>4.1578051928831803</v>
      </c>
      <c r="F790" s="77">
        <f t="array" ref="F790">IFERROR(INDEX(DATA!$M$133:$M$368,MATCH(1,(DATA!$D$133:$D$368=B790)*(DATA!$E$133:$E$368=D790),0)),"n/a")</f>
        <v>-5.11042220009814E-2</v>
      </c>
      <c r="G790" s="87">
        <f t="array" ref="G790">IFERROR(INDEX(DATA!$V$133:$V$368,MATCH(1,(DATA!$D$133:$D$368=B790)*(DATA!$E$133:$E$368=D790),0)),"n/a")</f>
        <v>4.2643079078583002</v>
      </c>
      <c r="H790" s="77">
        <f t="array" ref="H790">IFERROR(INDEX(DATA!$W$133:$W$368,MATCH(1,(DATA!$D$133:$D$368=B790)*(DATA!$E$133:$E$368=D790),0)),"n/a")</f>
        <v>1.1126724906512E-2</v>
      </c>
      <c r="I790" s="87">
        <f t="array" ref="I790">IFERROR(INDEX(DATA!$AF$133:$AF$368,MATCH(1,(DATA!$D$133:$D$368=B790)*(DATA!$E$133:$E$368=D790),0)),"n/a")</f>
        <v>4.2365869680509398</v>
      </c>
      <c r="J790" s="77">
        <f t="array" ref="J790">IFERROR(INDEX(DATA!$AG$133:$AG$368,MATCH(1,(DATA!$D$133:$D$368=B790)*(DATA!$E$133:$E$368=D790),0)),"n/a")</f>
        <v>1.3710832809937E-2</v>
      </c>
      <c r="K790" s="87">
        <f t="array" ref="K790">IFERROR(INDEX(DATA!$AP$133:$AP$368,MATCH(1,(DATA!$D$133:$D$368=B790)*(DATA!$E$133:$E$368=D790),0)),"n/a")</f>
        <v>4.3169967704532501</v>
      </c>
      <c r="L790" s="77">
        <f t="array" ref="L790">IFERROR(INDEX(DATA!$AQ$133:$AQ$368,MATCH(1,(DATA!$D$133:$D$368=B790)*(DATA!$E$133:$E$368=D790),0)),"n/a")</f>
        <v>3.3092033001714698E-2</v>
      </c>
      <c r="R790" s="66"/>
      <c r="S790" s="66"/>
      <c r="T790" s="66"/>
      <c r="U790" s="66"/>
      <c r="V790" s="66"/>
      <c r="W790" s="66"/>
      <c r="X790" s="66"/>
      <c r="Y790" s="66"/>
    </row>
    <row r="791" spans="1:25" x14ac:dyDescent="0.2">
      <c r="A791" s="75" t="s">
        <v>19</v>
      </c>
      <c r="B791" s="66" t="s">
        <v>11</v>
      </c>
      <c r="C791" s="66" t="s">
        <v>10</v>
      </c>
      <c r="D791" s="66" t="s">
        <v>290</v>
      </c>
      <c r="E791" s="87">
        <f t="array" ref="E791">IFERROR(INDEX(DATA!$L$133:$L$368,MATCH(1,(DATA!$D$133:$D$368=B791)*(DATA!$E$133:$E$368=D791),0)),"n/a")</f>
        <v>4.5357481137806097</v>
      </c>
      <c r="F791" s="77">
        <f t="array" ref="F791">IFERROR(INDEX(DATA!$M$133:$M$368,MATCH(1,(DATA!$D$133:$D$368=B791)*(DATA!$E$133:$E$368=D791),0)),"n/a")</f>
        <v>3.3392141091881898E-2</v>
      </c>
      <c r="G791" s="87">
        <f t="array" ref="G791">IFERROR(INDEX(DATA!$V$133:$V$368,MATCH(1,(DATA!$D$133:$D$368=B791)*(DATA!$E$133:$E$368=D791),0)),"n/a")</f>
        <v>4.5922491342503902</v>
      </c>
      <c r="H791" s="77">
        <f t="array" ref="H791">IFERROR(INDEX(DATA!$W$133:$W$368,MATCH(1,(DATA!$D$133:$D$368=B791)*(DATA!$E$133:$E$368=D791),0)),"n/a")</f>
        <v>3.83945235216855E-2</v>
      </c>
      <c r="I791" s="87">
        <f t="array" ref="I791">IFERROR(INDEX(DATA!$AF$133:$AF$368,MATCH(1,(DATA!$D$133:$D$368=B791)*(DATA!$E$133:$E$368=D791),0)),"n/a")</f>
        <v>4.4974866038038499</v>
      </c>
      <c r="J791" s="77">
        <f t="array" ref="J791">IFERROR(INDEX(DATA!$AG$133:$AG$368,MATCH(1,(DATA!$D$133:$D$368=B791)*(DATA!$E$133:$E$368=D791),0)),"n/a")</f>
        <v>2.3213494718503699E-2</v>
      </c>
      <c r="K791" s="87">
        <f t="array" ref="K791">IFERROR(INDEX(DATA!$AP$133:$AP$368,MATCH(1,(DATA!$D$133:$D$368=B791)*(DATA!$E$133:$E$368=D791),0)),"n/a")</f>
        <v>4.5232907121004802</v>
      </c>
      <c r="L791" s="77">
        <f t="array" ref="L791">IFERROR(INDEX(DATA!$AQ$133:$AQ$368,MATCH(1,(DATA!$D$133:$D$368=B791)*(DATA!$E$133:$E$368=D791),0)),"n/a")</f>
        <v>-1.65890869244679E-3</v>
      </c>
      <c r="R791" s="66"/>
      <c r="S791" s="66"/>
      <c r="T791" s="66"/>
      <c r="U791" s="66"/>
      <c r="V791" s="66"/>
      <c r="W791" s="66"/>
      <c r="X791" s="66"/>
      <c r="Y791" s="66"/>
    </row>
    <row r="792" spans="1:25" x14ac:dyDescent="0.2">
      <c r="A792" s="75" t="s">
        <v>19</v>
      </c>
      <c r="B792" s="66" t="s">
        <v>11</v>
      </c>
      <c r="C792" s="66" t="s">
        <v>10</v>
      </c>
      <c r="D792" s="66" t="s">
        <v>291</v>
      </c>
      <c r="E792" s="87">
        <f t="array" ref="E792">IFERROR(INDEX(DATA!$L$133:$L$368,MATCH(1,(DATA!$D$133:$D$368=B792)*(DATA!$E$133:$E$368=D792),0)),"n/a")</f>
        <v>5.6110327652891598</v>
      </c>
      <c r="F792" s="77">
        <f t="array" ref="F792">IFERROR(INDEX(DATA!$M$133:$M$368,MATCH(1,(DATA!$D$133:$D$368=B792)*(DATA!$E$133:$E$368=D792),0)),"n/a")</f>
        <v>4.6334341936238303E-2</v>
      </c>
      <c r="G792" s="87">
        <f t="array" ref="G792">IFERROR(INDEX(DATA!$V$133:$V$368,MATCH(1,(DATA!$D$133:$D$368=B792)*(DATA!$E$133:$E$368=D792),0)),"n/a")</f>
        <v>5.54612517522086</v>
      </c>
      <c r="H792" s="77">
        <f t="array" ref="H792">IFERROR(INDEX(DATA!$W$133:$W$368,MATCH(1,(DATA!$D$133:$D$368=B792)*(DATA!$E$133:$E$368=D792),0)),"n/a")</f>
        <v>7.50409482624197E-3</v>
      </c>
      <c r="I792" s="87">
        <f t="array" ref="I792">IFERROR(INDEX(DATA!$AF$133:$AF$368,MATCH(1,(DATA!$D$133:$D$368=B792)*(DATA!$E$133:$E$368=D792),0)),"n/a")</f>
        <v>5.4901912506094597</v>
      </c>
      <c r="J792" s="77">
        <f t="array" ref="J792">IFERROR(INDEX(DATA!$AG$133:$AG$368,MATCH(1,(DATA!$D$133:$D$368=B792)*(DATA!$E$133:$E$368=D792),0)),"n/a")</f>
        <v>-8.0041788724487008E-3</v>
      </c>
      <c r="K792" s="87">
        <f t="array" ref="K792">IFERROR(INDEX(DATA!$AP$133:$AP$368,MATCH(1,(DATA!$D$133:$D$368=B792)*(DATA!$E$133:$E$368=D792),0)),"n/a")</f>
        <v>5.4447839484566201</v>
      </c>
      <c r="L792" s="77">
        <f t="array" ref="L792">IFERROR(INDEX(DATA!$AQ$133:$AQ$368,MATCH(1,(DATA!$D$133:$D$368=B792)*(DATA!$E$133:$E$368=D792),0)),"n/a")</f>
        <v>-2.0422828371684399E-2</v>
      </c>
      <c r="R792" s="66"/>
      <c r="S792" s="66"/>
      <c r="T792" s="66"/>
      <c r="U792" s="66"/>
      <c r="V792" s="66"/>
      <c r="W792" s="66"/>
      <c r="X792" s="66"/>
      <c r="Y792" s="66"/>
    </row>
    <row r="793" spans="1:25" x14ac:dyDescent="0.2">
      <c r="A793" s="75" t="s">
        <v>19</v>
      </c>
      <c r="B793" s="66" t="s">
        <v>11</v>
      </c>
      <c r="C793" s="66" t="s">
        <v>10</v>
      </c>
      <c r="D793" s="66" t="s">
        <v>292</v>
      </c>
      <c r="E793" s="87">
        <f t="array" ref="E793">IFERROR(INDEX(DATA!$L$133:$L$368,MATCH(1,(DATA!$D$133:$D$368=B793)*(DATA!$E$133:$E$368=D793),0)),"n/a")</f>
        <v>5.4258454466706301</v>
      </c>
      <c r="F793" s="77">
        <f t="array" ref="F793">IFERROR(INDEX(DATA!$M$133:$M$368,MATCH(1,(DATA!$D$133:$D$368=B793)*(DATA!$E$133:$E$368=D793),0)),"n/a")</f>
        <v>3.5879070472125303E-2</v>
      </c>
      <c r="G793" s="87">
        <f t="array" ref="G793">IFERROR(INDEX(DATA!$V$133:$V$368,MATCH(1,(DATA!$D$133:$D$368=B793)*(DATA!$E$133:$E$368=D793),0)),"n/a")</f>
        <v>5.4278448355670097</v>
      </c>
      <c r="H793" s="77">
        <f t="array" ref="H793">IFERROR(INDEX(DATA!$W$133:$W$368,MATCH(1,(DATA!$D$133:$D$368=B793)*(DATA!$E$133:$E$368=D793),0)),"n/a")</f>
        <v>3.1711854085161403E-2</v>
      </c>
      <c r="I793" s="87">
        <f t="array" ref="I793">IFERROR(INDEX(DATA!$AF$133:$AF$368,MATCH(1,(DATA!$D$133:$D$368=B793)*(DATA!$E$133:$E$368=D793),0)),"n/a")</f>
        <v>5.3858529964606401</v>
      </c>
      <c r="J793" s="77">
        <f t="array" ref="J793">IFERROR(INDEX(DATA!$AG$133:$AG$368,MATCH(1,(DATA!$D$133:$D$368=B793)*(DATA!$E$133:$E$368=D793),0)),"n/a")</f>
        <v>2.3736721686459999E-2</v>
      </c>
      <c r="K793" s="87">
        <f t="array" ref="K793">IFERROR(INDEX(DATA!$AP$133:$AP$368,MATCH(1,(DATA!$D$133:$D$368=B793)*(DATA!$E$133:$E$368=D793),0)),"n/a")</f>
        <v>5.2969245459646404</v>
      </c>
      <c r="L793" s="77">
        <f t="array" ref="L793">IFERROR(INDEX(DATA!$AQ$133:$AQ$368,MATCH(1,(DATA!$D$133:$D$368=B793)*(DATA!$E$133:$E$368=D793),0)),"n/a")</f>
        <v>-1.03590994954257E-3</v>
      </c>
      <c r="R793" s="66"/>
      <c r="S793" s="66"/>
      <c r="T793" s="66"/>
      <c r="U793" s="66"/>
      <c r="V793" s="66"/>
      <c r="W793" s="66"/>
      <c r="X793" s="66"/>
      <c r="Y793" s="66"/>
    </row>
    <row r="794" spans="1:25" x14ac:dyDescent="0.2">
      <c r="A794" s="75" t="s">
        <v>19</v>
      </c>
      <c r="B794" s="66" t="s">
        <v>11</v>
      </c>
      <c r="C794" s="66" t="s">
        <v>10</v>
      </c>
      <c r="D794" s="66" t="s">
        <v>293</v>
      </c>
      <c r="E794" s="87">
        <f t="array" ref="E794">IFERROR(INDEX(DATA!$L$133:$L$368,MATCH(1,(DATA!$D$133:$D$368=B794)*(DATA!$E$133:$E$368=D794),0)),"n/a")</f>
        <v>4.3769299254061096</v>
      </c>
      <c r="F794" s="77">
        <f t="array" ref="F794">IFERROR(INDEX(DATA!$M$133:$M$368,MATCH(1,(DATA!$D$133:$D$368=B794)*(DATA!$E$133:$E$368=D794),0)),"n/a")</f>
        <v>-0.206717846987164</v>
      </c>
      <c r="G794" s="87">
        <f t="array" ref="G794">IFERROR(INDEX(DATA!$V$133:$V$368,MATCH(1,(DATA!$D$133:$D$368=B794)*(DATA!$E$133:$E$368=D794),0)),"n/a")</f>
        <v>4.47348541489262</v>
      </c>
      <c r="H794" s="77">
        <f t="array" ref="H794">IFERROR(INDEX(DATA!$W$133:$W$368,MATCH(1,(DATA!$D$133:$D$368=B794)*(DATA!$E$133:$E$368=D794),0)),"n/a")</f>
        <v>-0.16944129142662401</v>
      </c>
      <c r="I794" s="87">
        <f t="array" ref="I794">IFERROR(INDEX(DATA!$AF$133:$AF$368,MATCH(1,(DATA!$D$133:$D$368=B794)*(DATA!$E$133:$E$368=D794),0)),"n/a")</f>
        <v>4.4352122933043603</v>
      </c>
      <c r="J794" s="77">
        <f t="array" ref="J794">IFERROR(INDEX(DATA!$AG$133:$AG$368,MATCH(1,(DATA!$D$133:$D$368=B794)*(DATA!$E$133:$E$368=D794),0)),"n/a")</f>
        <v>-0.14691134256757099</v>
      </c>
      <c r="K794" s="87">
        <f t="array" ref="K794">IFERROR(INDEX(DATA!$AP$133:$AP$368,MATCH(1,(DATA!$D$133:$D$368=B794)*(DATA!$E$133:$E$368=D794),0)),"n/a")</f>
        <v>4.6138773732135796</v>
      </c>
      <c r="L794" s="77">
        <f t="array" ref="L794">IFERROR(INDEX(DATA!$AQ$133:$AQ$368,MATCH(1,(DATA!$D$133:$D$368=B794)*(DATA!$E$133:$E$368=D794),0)),"n/a")</f>
        <v>-2.7853404085738401E-2</v>
      </c>
      <c r="R794" s="66"/>
      <c r="S794" s="66"/>
      <c r="T794" s="66"/>
      <c r="U794" s="66"/>
      <c r="V794" s="66"/>
      <c r="W794" s="66"/>
      <c r="X794" s="66"/>
      <c r="Y794" s="66"/>
    </row>
    <row r="795" spans="1:25" x14ac:dyDescent="0.2">
      <c r="A795" s="75" t="s">
        <v>19</v>
      </c>
      <c r="B795" s="66" t="s">
        <v>11</v>
      </c>
      <c r="C795" s="66" t="s">
        <v>10</v>
      </c>
      <c r="D795" s="66" t="s">
        <v>294</v>
      </c>
      <c r="E795" s="87">
        <f t="array" ref="E795">IFERROR(INDEX(DATA!$L$133:$L$368,MATCH(1,(DATA!$D$133:$D$368=B795)*(DATA!$E$133:$E$368=D795),0)),"n/a")</f>
        <v>4.6877431081912997</v>
      </c>
      <c r="F795" s="77">
        <f t="array" ref="F795">IFERROR(INDEX(DATA!$M$133:$M$368,MATCH(1,(DATA!$D$133:$D$368=B795)*(DATA!$E$133:$E$368=D795),0)),"n/a")</f>
        <v>3.94815293772107E-3</v>
      </c>
      <c r="G795" s="87">
        <f t="array" ref="G795">IFERROR(INDEX(DATA!$V$133:$V$368,MATCH(1,(DATA!$D$133:$D$368=B795)*(DATA!$E$133:$E$368=D795),0)),"n/a")</f>
        <v>4.7990546590963996</v>
      </c>
      <c r="H795" s="77">
        <f t="array" ref="H795">IFERROR(INDEX(DATA!$W$133:$W$368,MATCH(1,(DATA!$D$133:$D$368=B795)*(DATA!$E$133:$E$368=D795),0)),"n/a")</f>
        <v>1.7238694322399301E-2</v>
      </c>
      <c r="I795" s="87">
        <f t="array" ref="I795">IFERROR(INDEX(DATA!$AF$133:$AF$368,MATCH(1,(DATA!$D$133:$D$368=B795)*(DATA!$E$133:$E$368=D795),0)),"n/a")</f>
        <v>4.6561117345065597</v>
      </c>
      <c r="J795" s="77">
        <f t="array" ref="J795">IFERROR(INDEX(DATA!$AG$133:$AG$368,MATCH(1,(DATA!$D$133:$D$368=B795)*(DATA!$E$133:$E$368=D795),0)),"n/a")</f>
        <v>6.2808256939799302E-4</v>
      </c>
      <c r="K795" s="87">
        <f t="array" ref="K795">IFERROR(INDEX(DATA!$AP$133:$AP$368,MATCH(1,(DATA!$D$133:$D$368=B795)*(DATA!$E$133:$E$368=D795),0)),"n/a")</f>
        <v>4.7138412367428799</v>
      </c>
      <c r="L795" s="77">
        <f t="array" ref="L795">IFERROR(INDEX(DATA!$AQ$133:$AQ$368,MATCH(1,(DATA!$D$133:$D$368=B795)*(DATA!$E$133:$E$368=D795),0)),"n/a")</f>
        <v>-1.1732528520052199E-3</v>
      </c>
      <c r="R795" s="66"/>
      <c r="S795" s="66"/>
      <c r="T795" s="66"/>
      <c r="U795" s="66"/>
      <c r="V795" s="66"/>
      <c r="W795" s="66"/>
      <c r="X795" s="66"/>
      <c r="Y795" s="66"/>
    </row>
    <row r="796" spans="1:25" x14ac:dyDescent="0.2">
      <c r="A796" s="75" t="s">
        <v>19</v>
      </c>
      <c r="B796" s="66" t="s">
        <v>11</v>
      </c>
      <c r="C796" s="66" t="s">
        <v>10</v>
      </c>
      <c r="D796" s="66" t="s">
        <v>295</v>
      </c>
      <c r="E796" s="87">
        <f t="array" ref="E796">IFERROR(INDEX(DATA!$L$133:$L$368,MATCH(1,(DATA!$D$133:$D$368=B796)*(DATA!$E$133:$E$368=D796),0)),"n/a")</f>
        <v>4.0441097705181299</v>
      </c>
      <c r="F796" s="77">
        <f t="array" ref="F796">IFERROR(INDEX(DATA!$M$133:$M$368,MATCH(1,(DATA!$D$133:$D$368=B796)*(DATA!$E$133:$E$368=D796),0)),"n/a")</f>
        <v>3.1402203314189803E-2</v>
      </c>
      <c r="G796" s="87">
        <f t="array" ref="G796">IFERROR(INDEX(DATA!$V$133:$V$368,MATCH(1,(DATA!$D$133:$D$368=B796)*(DATA!$E$133:$E$368=D796),0)),"n/a")</f>
        <v>4.0567876577228397</v>
      </c>
      <c r="H796" s="77">
        <f t="array" ref="H796">IFERROR(INDEX(DATA!$W$133:$W$368,MATCH(1,(DATA!$D$133:$D$368=B796)*(DATA!$E$133:$E$368=D796),0)),"n/a")</f>
        <v>1.84437341366703E-2</v>
      </c>
      <c r="I796" s="87">
        <f t="array" ref="I796">IFERROR(INDEX(DATA!$AF$133:$AF$368,MATCH(1,(DATA!$D$133:$D$368=B796)*(DATA!$E$133:$E$368=D796),0)),"n/a")</f>
        <v>3.9758582890581602</v>
      </c>
      <c r="J796" s="77">
        <f t="array" ref="J796">IFERROR(INDEX(DATA!$AG$133:$AG$368,MATCH(1,(DATA!$D$133:$D$368=B796)*(DATA!$E$133:$E$368=D796),0)),"n/a")</f>
        <v>-1.3080156077396401E-2</v>
      </c>
      <c r="K796" s="87">
        <f t="array" ref="K796">IFERROR(INDEX(DATA!$AP$133:$AP$368,MATCH(1,(DATA!$D$133:$D$368=B796)*(DATA!$E$133:$E$368=D796),0)),"n/a")</f>
        <v>4.0633978461349702</v>
      </c>
      <c r="L796" s="77">
        <f t="array" ref="L796">IFERROR(INDEX(DATA!$AQ$133:$AQ$368,MATCH(1,(DATA!$D$133:$D$368=B796)*(DATA!$E$133:$E$368=D796),0)),"n/a")</f>
        <v>-2.79606653526076E-3</v>
      </c>
      <c r="R796" s="66"/>
      <c r="S796" s="66"/>
      <c r="T796" s="66"/>
      <c r="U796" s="66"/>
      <c r="V796" s="66"/>
      <c r="W796" s="66"/>
      <c r="X796" s="66"/>
      <c r="Y796" s="66"/>
    </row>
    <row r="797" spans="1:25" x14ac:dyDescent="0.2">
      <c r="A797" s="75" t="s">
        <v>19</v>
      </c>
      <c r="B797" s="66" t="s">
        <v>11</v>
      </c>
      <c r="C797" s="66" t="s">
        <v>10</v>
      </c>
      <c r="D797" s="66" t="s">
        <v>296</v>
      </c>
      <c r="E797" s="87">
        <f t="array" ref="E797">IFERROR(INDEX(DATA!$L$133:$L$368,MATCH(1,(DATA!$D$133:$D$368=B797)*(DATA!$E$133:$E$368=D797),0)),"n/a")</f>
        <v>4.1779442486893297</v>
      </c>
      <c r="F797" s="77">
        <f t="array" ref="F797">IFERROR(INDEX(DATA!$M$133:$M$368,MATCH(1,(DATA!$D$133:$D$368=B797)*(DATA!$E$133:$E$368=D797),0)),"n/a")</f>
        <v>2.29610208687814E-2</v>
      </c>
      <c r="G797" s="87">
        <f t="array" ref="G797">IFERROR(INDEX(DATA!$V$133:$V$368,MATCH(1,(DATA!$D$133:$D$368=B797)*(DATA!$E$133:$E$368=D797),0)),"n/a")</f>
        <v>4.2770679418308797</v>
      </c>
      <c r="H797" s="77">
        <f t="array" ref="H797">IFERROR(INDEX(DATA!$W$133:$W$368,MATCH(1,(DATA!$D$133:$D$368=B797)*(DATA!$E$133:$E$368=D797),0)),"n/a")</f>
        <v>3.32952259563703E-2</v>
      </c>
      <c r="I797" s="87">
        <f t="array" ref="I797">IFERROR(INDEX(DATA!$AF$133:$AF$368,MATCH(1,(DATA!$D$133:$D$368=B797)*(DATA!$E$133:$E$368=D797),0)),"n/a")</f>
        <v>4.1862046093162801</v>
      </c>
      <c r="J797" s="77">
        <f t="array" ref="J797">IFERROR(INDEX(DATA!$AG$133:$AG$368,MATCH(1,(DATA!$D$133:$D$368=B797)*(DATA!$E$133:$E$368=D797),0)),"n/a")</f>
        <v>3.6484243795933499E-2</v>
      </c>
      <c r="K797" s="87">
        <f t="array" ref="K797">IFERROR(INDEX(DATA!$AP$133:$AP$368,MATCH(1,(DATA!$D$133:$D$368=B797)*(DATA!$E$133:$E$368=D797),0)),"n/a")</f>
        <v>4.2415231412047296</v>
      </c>
      <c r="L797" s="77">
        <f t="array" ref="L797">IFERROR(INDEX(DATA!$AQ$133:$AQ$368,MATCH(1,(DATA!$D$133:$D$368=B797)*(DATA!$E$133:$E$368=D797),0)),"n/a")</f>
        <v>3.08791910049789E-2</v>
      </c>
      <c r="R797" s="66"/>
      <c r="S797" s="66"/>
      <c r="T797" s="66"/>
      <c r="U797" s="66"/>
      <c r="V797" s="66"/>
      <c r="W797" s="66"/>
      <c r="X797" s="66"/>
      <c r="Y797" s="66"/>
    </row>
    <row r="798" spans="1:25" x14ac:dyDescent="0.2">
      <c r="A798" s="75" t="s">
        <v>19</v>
      </c>
      <c r="B798" s="66" t="s">
        <v>11</v>
      </c>
      <c r="C798" s="66" t="s">
        <v>10</v>
      </c>
      <c r="D798" s="66" t="s">
        <v>297</v>
      </c>
      <c r="E798" s="87">
        <f t="array" ref="E798">IFERROR(INDEX(DATA!$L$133:$L$368,MATCH(1,(DATA!$D$133:$D$368=B798)*(DATA!$E$133:$E$368=D798),0)),"n/a")</f>
        <v>4.80514699659801</v>
      </c>
      <c r="F798" s="77">
        <f t="array" ref="F798">IFERROR(INDEX(DATA!$M$133:$M$368,MATCH(1,(DATA!$D$133:$D$368=B798)*(DATA!$E$133:$E$368=D798),0)),"n/a")</f>
        <v>-9.5652295786925495E-2</v>
      </c>
      <c r="G798" s="87">
        <f t="array" ref="G798">IFERROR(INDEX(DATA!$V$133:$V$368,MATCH(1,(DATA!$D$133:$D$368=B798)*(DATA!$E$133:$E$368=D798),0)),"n/a")</f>
        <v>4.8185659395754801</v>
      </c>
      <c r="H798" s="77">
        <f t="array" ref="H798">IFERROR(INDEX(DATA!$W$133:$W$368,MATCH(1,(DATA!$D$133:$D$368=B798)*(DATA!$E$133:$E$368=D798),0)),"n/a")</f>
        <v>-9.64732177103753E-2</v>
      </c>
      <c r="I798" s="87">
        <f t="array" ref="I798">IFERROR(INDEX(DATA!$AF$133:$AF$368,MATCH(1,(DATA!$D$133:$D$368=B798)*(DATA!$E$133:$E$368=D798),0)),"n/a")</f>
        <v>4.78933592246368</v>
      </c>
      <c r="J798" s="77">
        <f t="array" ref="J798">IFERROR(INDEX(DATA!$AG$133:$AG$368,MATCH(1,(DATA!$D$133:$D$368=B798)*(DATA!$E$133:$E$368=D798),0)),"n/a")</f>
        <v>-8.6629820084196396E-2</v>
      </c>
      <c r="K798" s="87">
        <f t="array" ref="K798">IFERROR(INDEX(DATA!$AP$133:$AP$368,MATCH(1,(DATA!$D$133:$D$368=B798)*(DATA!$E$133:$E$368=D798),0)),"n/a")</f>
        <v>4.9181046374047801</v>
      </c>
      <c r="L798" s="77">
        <f t="array" ref="L798">IFERROR(INDEX(DATA!$AQ$133:$AQ$368,MATCH(1,(DATA!$D$133:$D$368=B798)*(DATA!$E$133:$E$368=D798),0)),"n/a")</f>
        <v>-2.3506299067195001E-2</v>
      </c>
      <c r="R798" s="66"/>
      <c r="S798" s="66"/>
      <c r="T798" s="66"/>
      <c r="U798" s="66"/>
      <c r="V798" s="66"/>
      <c r="W798" s="66"/>
      <c r="X798" s="66"/>
      <c r="Y798" s="66"/>
    </row>
    <row r="799" spans="1:25" x14ac:dyDescent="0.2">
      <c r="A799" s="75" t="s">
        <v>19</v>
      </c>
      <c r="B799" s="66" t="s">
        <v>11</v>
      </c>
      <c r="C799" s="66" t="s">
        <v>10</v>
      </c>
      <c r="D799" s="66" t="s">
        <v>298</v>
      </c>
      <c r="E799" s="87">
        <f t="array" ref="E799">IFERROR(INDEX(DATA!$L$133:$L$368,MATCH(1,(DATA!$D$133:$D$368=B799)*(DATA!$E$133:$E$368=D799),0)),"n/a")</f>
        <v>4.4704195177583603</v>
      </c>
      <c r="F799" s="77">
        <f t="array" ref="F799">IFERROR(INDEX(DATA!$M$133:$M$368,MATCH(1,(DATA!$D$133:$D$368=B799)*(DATA!$E$133:$E$368=D799),0)),"n/a")</f>
        <v>-1.36596066702451E-2</v>
      </c>
      <c r="G799" s="87">
        <f t="array" ref="G799">IFERROR(INDEX(DATA!$V$133:$V$368,MATCH(1,(DATA!$D$133:$D$368=B799)*(DATA!$E$133:$E$368=D799),0)),"n/a")</f>
        <v>4.4316103417818802</v>
      </c>
      <c r="H799" s="77">
        <f t="array" ref="H799">IFERROR(INDEX(DATA!$W$133:$W$368,MATCH(1,(DATA!$D$133:$D$368=B799)*(DATA!$E$133:$E$368=D799),0)),"n/a")</f>
        <v>-2.4826707258479502E-2</v>
      </c>
      <c r="I799" s="87">
        <f t="array" ref="I799">IFERROR(INDEX(DATA!$AF$133:$AF$368,MATCH(1,(DATA!$D$133:$D$368=B799)*(DATA!$E$133:$E$368=D799),0)),"n/a")</f>
        <v>4.4469873313209201</v>
      </c>
      <c r="J799" s="77">
        <f t="array" ref="J799">IFERROR(INDEX(DATA!$AG$133:$AG$368,MATCH(1,(DATA!$D$133:$D$368=B799)*(DATA!$E$133:$E$368=D799),0)),"n/a")</f>
        <v>-4.0750128301586599E-2</v>
      </c>
      <c r="K799" s="87">
        <f t="array" ref="K799">IFERROR(INDEX(DATA!$AP$133:$AP$368,MATCH(1,(DATA!$D$133:$D$368=B799)*(DATA!$E$133:$E$368=D799),0)),"n/a")</f>
        <v>4.5247924816843899</v>
      </c>
      <c r="L799" s="77">
        <f t="array" ref="L799">IFERROR(INDEX(DATA!$AQ$133:$AQ$368,MATCH(1,(DATA!$D$133:$D$368=B799)*(DATA!$E$133:$E$368=D799),0)),"n/a")</f>
        <v>-7.5261602954457593E-2</v>
      </c>
      <c r="R799" s="66"/>
      <c r="S799" s="66"/>
      <c r="T799" s="66"/>
      <c r="U799" s="66"/>
      <c r="V799" s="66"/>
      <c r="W799" s="66"/>
      <c r="X799" s="66"/>
      <c r="Y799" s="66"/>
    </row>
    <row r="800" spans="1:25" x14ac:dyDescent="0.2">
      <c r="A800" s="75" t="s">
        <v>19</v>
      </c>
      <c r="B800" s="66" t="s">
        <v>11</v>
      </c>
      <c r="C800" s="66" t="s">
        <v>10</v>
      </c>
      <c r="D800" s="66" t="s">
        <v>299</v>
      </c>
      <c r="E800" s="87">
        <f t="array" ref="E800">IFERROR(INDEX(DATA!$L$133:$L$368,MATCH(1,(DATA!$D$133:$D$368=B800)*(DATA!$E$133:$E$368=D800),0)),"n/a")</f>
        <v>3.5718498256295099</v>
      </c>
      <c r="F800" s="77">
        <f t="array" ref="F800">IFERROR(INDEX(DATA!$M$133:$M$368,MATCH(1,(DATA!$D$133:$D$368=B800)*(DATA!$E$133:$E$368=D800),0)),"n/a")</f>
        <v>3.59901605444405E-3</v>
      </c>
      <c r="G800" s="87">
        <f t="array" ref="G800">IFERROR(INDEX(DATA!$V$133:$V$368,MATCH(1,(DATA!$D$133:$D$368=B800)*(DATA!$E$133:$E$368=D800),0)),"n/a")</f>
        <v>3.6150863931498201</v>
      </c>
      <c r="H800" s="77">
        <f t="array" ref="H800">IFERROR(INDEX(DATA!$W$133:$W$368,MATCH(1,(DATA!$D$133:$D$368=B800)*(DATA!$E$133:$E$368=D800),0)),"n/a")</f>
        <v>-9.4528337282890396E-2</v>
      </c>
      <c r="I800" s="87">
        <f t="array" ref="I800">IFERROR(INDEX(DATA!$AF$133:$AF$368,MATCH(1,(DATA!$D$133:$D$368=B800)*(DATA!$E$133:$E$368=D800),0)),"n/a")</f>
        <v>3.56126372611197</v>
      </c>
      <c r="J800" s="77">
        <f t="array" ref="J800">IFERROR(INDEX(DATA!$AG$133:$AG$368,MATCH(1,(DATA!$D$133:$D$368=B800)*(DATA!$E$133:$E$368=D800),0)),"n/a")</f>
        <v>-0.12460037795362799</v>
      </c>
      <c r="K800" s="87">
        <f t="array" ref="K800">IFERROR(INDEX(DATA!$AP$133:$AP$368,MATCH(1,(DATA!$D$133:$D$368=B800)*(DATA!$E$133:$E$368=D800),0)),"n/a")</f>
        <v>3.5394314332453298</v>
      </c>
      <c r="L800" s="77">
        <f t="array" ref="L800">IFERROR(INDEX(DATA!$AQ$133:$AQ$368,MATCH(1,(DATA!$D$133:$D$368=B800)*(DATA!$E$133:$E$368=D800),0)),"n/a")</f>
        <v>-0.115874466293909</v>
      </c>
      <c r="R800" s="66"/>
      <c r="S800" s="66"/>
      <c r="T800" s="66"/>
      <c r="U800" s="66"/>
      <c r="V800" s="66"/>
      <c r="W800" s="66"/>
      <c r="X800" s="66"/>
      <c r="Y800" s="66"/>
    </row>
    <row r="801" spans="1:25" x14ac:dyDescent="0.2">
      <c r="A801" s="75" t="s">
        <v>19</v>
      </c>
      <c r="B801" s="66" t="s">
        <v>11</v>
      </c>
      <c r="C801" s="66" t="s">
        <v>10</v>
      </c>
      <c r="D801" s="66" t="s">
        <v>300</v>
      </c>
      <c r="E801" s="87">
        <f t="array" ref="E801">IFERROR(INDEX(DATA!$L$133:$L$368,MATCH(1,(DATA!$D$133:$D$368=B801)*(DATA!$E$133:$E$368=D801),0)),"n/a")</f>
        <v>4.3020793351543496</v>
      </c>
      <c r="F801" s="77">
        <f t="array" ref="F801">IFERROR(INDEX(DATA!$M$133:$M$368,MATCH(1,(DATA!$D$133:$D$368=B801)*(DATA!$E$133:$E$368=D801),0)),"n/a")</f>
        <v>1.46541568090474E-2</v>
      </c>
      <c r="G801" s="87">
        <f t="array" ref="G801">IFERROR(INDEX(DATA!$V$133:$V$368,MATCH(1,(DATA!$D$133:$D$368=B801)*(DATA!$E$133:$E$368=D801),0)),"n/a")</f>
        <v>4.2536686803594597</v>
      </c>
      <c r="H801" s="77">
        <f t="array" ref="H801">IFERROR(INDEX(DATA!$W$133:$W$368,MATCH(1,(DATA!$D$133:$D$368=B801)*(DATA!$E$133:$E$368=D801),0)),"n/a")</f>
        <v>-3.1039196344463901E-3</v>
      </c>
      <c r="I801" s="87">
        <f t="array" ref="I801">IFERROR(INDEX(DATA!$AF$133:$AF$368,MATCH(1,(DATA!$D$133:$D$368=B801)*(DATA!$E$133:$E$368=D801),0)),"n/a")</f>
        <v>4.2336749581613704</v>
      </c>
      <c r="J801" s="77">
        <f t="array" ref="J801">IFERROR(INDEX(DATA!$AG$133:$AG$368,MATCH(1,(DATA!$D$133:$D$368=B801)*(DATA!$E$133:$E$368=D801),0)),"n/a")</f>
        <v>-2.35972943760215E-2</v>
      </c>
      <c r="K801" s="87">
        <f t="array" ref="K801">IFERROR(INDEX(DATA!$AP$133:$AP$368,MATCH(1,(DATA!$D$133:$D$368=B801)*(DATA!$E$133:$E$368=D801),0)),"n/a")</f>
        <v>4.3152272422111002</v>
      </c>
      <c r="L801" s="77">
        <f t="array" ref="L801">IFERROR(INDEX(DATA!$AQ$133:$AQ$368,MATCH(1,(DATA!$D$133:$D$368=B801)*(DATA!$E$133:$E$368=D801),0)),"n/a")</f>
        <v>-2.54921059589827E-2</v>
      </c>
      <c r="R801" s="66"/>
      <c r="S801" s="66"/>
      <c r="T801" s="66"/>
      <c r="U801" s="66"/>
      <c r="V801" s="66"/>
      <c r="W801" s="66"/>
      <c r="X801" s="66"/>
      <c r="Y801" s="66"/>
    </row>
    <row r="802" spans="1:25" x14ac:dyDescent="0.2">
      <c r="A802" s="75" t="s">
        <v>19</v>
      </c>
      <c r="B802" s="66" t="s">
        <v>11</v>
      </c>
      <c r="C802" s="66" t="s">
        <v>10</v>
      </c>
      <c r="D802" s="66" t="s">
        <v>301</v>
      </c>
      <c r="E802" s="87">
        <f t="array" ref="E802">IFERROR(INDEX(DATA!$L$133:$L$368,MATCH(1,(DATA!$D$133:$D$368=B802)*(DATA!$E$133:$E$368=D802),0)),"n/a")</f>
        <v>5.1438722899242002</v>
      </c>
      <c r="F802" s="77">
        <f t="array" ref="F802">IFERROR(INDEX(DATA!$M$133:$M$368,MATCH(1,(DATA!$D$133:$D$368=B802)*(DATA!$E$133:$E$368=D802),0)),"n/a")</f>
        <v>1.7174236355265299E-2</v>
      </c>
      <c r="G802" s="87">
        <f t="array" ref="G802">IFERROR(INDEX(DATA!$V$133:$V$368,MATCH(1,(DATA!$D$133:$D$368=B802)*(DATA!$E$133:$E$368=D802),0)),"n/a")</f>
        <v>5.1156252389550003</v>
      </c>
      <c r="H802" s="77">
        <f t="array" ref="H802">IFERROR(INDEX(DATA!$W$133:$W$368,MATCH(1,(DATA!$D$133:$D$368=B802)*(DATA!$E$133:$E$368=D802),0)),"n/a")</f>
        <v>1.61800508959908E-2</v>
      </c>
      <c r="I802" s="87">
        <f t="array" ref="I802">IFERROR(INDEX(DATA!$AF$133:$AF$368,MATCH(1,(DATA!$D$133:$D$368=B802)*(DATA!$E$133:$E$368=D802),0)),"n/a")</f>
        <v>5.1759396428911604</v>
      </c>
      <c r="J802" s="77">
        <f t="array" ref="J802">IFERROR(INDEX(DATA!$AG$133:$AG$368,MATCH(1,(DATA!$D$133:$D$368=B802)*(DATA!$E$133:$E$368=D802),0)),"n/a")</f>
        <v>2.3513791532232101E-2</v>
      </c>
      <c r="K802" s="87">
        <f t="array" ref="K802">IFERROR(INDEX(DATA!$AP$133:$AP$368,MATCH(1,(DATA!$D$133:$D$368=B802)*(DATA!$E$133:$E$368=D802),0)),"n/a")</f>
        <v>5.2548823129624997</v>
      </c>
      <c r="L802" s="77">
        <f t="array" ref="L802">IFERROR(INDEX(DATA!$AQ$133:$AQ$368,MATCH(1,(DATA!$D$133:$D$368=B802)*(DATA!$E$133:$E$368=D802),0)),"n/a")</f>
        <v>3.77580075696742E-2</v>
      </c>
      <c r="R802" s="66"/>
      <c r="S802" s="66"/>
      <c r="T802" s="66"/>
      <c r="U802" s="66"/>
      <c r="V802" s="66"/>
      <c r="W802" s="66"/>
      <c r="X802" s="66"/>
      <c r="Y802" s="66"/>
    </row>
    <row r="803" spans="1:25" x14ac:dyDescent="0.2">
      <c r="A803" s="75" t="s">
        <v>19</v>
      </c>
      <c r="B803" s="66" t="s">
        <v>11</v>
      </c>
      <c r="C803" s="66" t="s">
        <v>10</v>
      </c>
      <c r="D803" s="66" t="s">
        <v>302</v>
      </c>
      <c r="E803" s="87">
        <f t="array" ref="E803">IFERROR(INDEX(DATA!$L$133:$L$368,MATCH(1,(DATA!$D$133:$D$368=B803)*(DATA!$E$133:$E$368=D803),0)),"n/a")</f>
        <v>4.6256294633770203</v>
      </c>
      <c r="F803" s="77">
        <f t="array" ref="F803">IFERROR(INDEX(DATA!$M$133:$M$368,MATCH(1,(DATA!$D$133:$D$368=B803)*(DATA!$E$133:$E$368=D803),0)),"n/a")</f>
        <v>2.47565222607052E-2</v>
      </c>
      <c r="G803" s="87">
        <f t="array" ref="G803">IFERROR(INDEX(DATA!$V$133:$V$368,MATCH(1,(DATA!$D$133:$D$368=B803)*(DATA!$E$133:$E$368=D803),0)),"n/a")</f>
        <v>4.6879774751191503</v>
      </c>
      <c r="H803" s="77">
        <f t="array" ref="H803">IFERROR(INDEX(DATA!$W$133:$W$368,MATCH(1,(DATA!$D$133:$D$368=B803)*(DATA!$E$133:$E$368=D803),0)),"n/a")</f>
        <v>3.2889593745049801E-2</v>
      </c>
      <c r="I803" s="87">
        <f t="array" ref="I803">IFERROR(INDEX(DATA!$AF$133:$AF$368,MATCH(1,(DATA!$D$133:$D$368=B803)*(DATA!$E$133:$E$368=D803),0)),"n/a")</f>
        <v>4.5712520788367899</v>
      </c>
      <c r="J803" s="77">
        <f t="array" ref="J803">IFERROR(INDEX(DATA!$AG$133:$AG$368,MATCH(1,(DATA!$D$133:$D$368=B803)*(DATA!$E$133:$E$368=D803),0)),"n/a")</f>
        <v>1.4231368992068999E-2</v>
      </c>
      <c r="K803" s="87">
        <f t="array" ref="K803">IFERROR(INDEX(DATA!$AP$133:$AP$368,MATCH(1,(DATA!$D$133:$D$368=B803)*(DATA!$E$133:$E$368=D803),0)),"n/a")</f>
        <v>4.5999203267137903</v>
      </c>
      <c r="L803" s="77">
        <f t="array" ref="L803">IFERROR(INDEX(DATA!$AQ$133:$AQ$368,MATCH(1,(DATA!$D$133:$D$368=B803)*(DATA!$E$133:$E$368=D803),0)),"n/a")</f>
        <v>-6.3273355283071904E-3</v>
      </c>
      <c r="R803" s="66"/>
      <c r="S803" s="66"/>
      <c r="T803" s="66"/>
      <c r="U803" s="66"/>
      <c r="V803" s="66"/>
      <c r="W803" s="66"/>
      <c r="X803" s="66"/>
      <c r="Y803" s="66"/>
    </row>
    <row r="804" spans="1:25" x14ac:dyDescent="0.2">
      <c r="A804" s="75" t="s">
        <v>19</v>
      </c>
      <c r="B804" s="66" t="s">
        <v>11</v>
      </c>
      <c r="C804" s="66" t="s">
        <v>10</v>
      </c>
      <c r="D804" s="66" t="s">
        <v>303</v>
      </c>
      <c r="E804" s="87">
        <f t="array" ref="E804">IFERROR(INDEX(DATA!$L$133:$L$368,MATCH(1,(DATA!$D$133:$D$368=B804)*(DATA!$E$133:$E$368=D804),0)),"n/a")</f>
        <v>4.1183794361674497</v>
      </c>
      <c r="F804" s="77">
        <f t="array" ref="F804">IFERROR(INDEX(DATA!$M$133:$M$368,MATCH(1,(DATA!$D$133:$D$368=B804)*(DATA!$E$133:$E$368=D804),0)),"n/a")</f>
        <v>-8.7654487918410295E-2</v>
      </c>
      <c r="G804" s="87">
        <f t="array" ref="G804">IFERROR(INDEX(DATA!$V$133:$V$368,MATCH(1,(DATA!$D$133:$D$368=B804)*(DATA!$E$133:$E$368=D804),0)),"n/a")</f>
        <v>4.1992987972054099</v>
      </c>
      <c r="H804" s="77">
        <f t="array" ref="H804">IFERROR(INDEX(DATA!$W$133:$W$368,MATCH(1,(DATA!$D$133:$D$368=B804)*(DATA!$E$133:$E$368=D804),0)),"n/a")</f>
        <v>-3.2095624331514701E-2</v>
      </c>
      <c r="I804" s="87">
        <f t="array" ref="I804">IFERROR(INDEX(DATA!$AF$133:$AF$368,MATCH(1,(DATA!$D$133:$D$368=B804)*(DATA!$E$133:$E$368=D804),0)),"n/a")</f>
        <v>4.1890975709171503</v>
      </c>
      <c r="J804" s="77">
        <f t="array" ref="J804">IFERROR(INDEX(DATA!$AG$133:$AG$368,MATCH(1,(DATA!$D$133:$D$368=B804)*(DATA!$E$133:$E$368=D804),0)),"n/a")</f>
        <v>-2.2299325316753101E-2</v>
      </c>
      <c r="K804" s="87">
        <f t="array" ref="K804">IFERROR(INDEX(DATA!$AP$133:$AP$368,MATCH(1,(DATA!$D$133:$D$368=B804)*(DATA!$E$133:$E$368=D804),0)),"n/a")</f>
        <v>4.2996506866235604</v>
      </c>
      <c r="L804" s="77">
        <f t="array" ref="L804">IFERROR(INDEX(DATA!$AQ$133:$AQ$368,MATCH(1,(DATA!$D$133:$D$368=B804)*(DATA!$E$133:$E$368=D804),0)),"n/a")</f>
        <v>1.39939548613518E-2</v>
      </c>
      <c r="R804" s="66"/>
      <c r="S804" s="66"/>
      <c r="T804" s="66"/>
      <c r="U804" s="66"/>
      <c r="V804" s="66"/>
      <c r="W804" s="66"/>
      <c r="X804" s="66"/>
      <c r="Y804" s="66"/>
    </row>
    <row r="805" spans="1:25" x14ac:dyDescent="0.2">
      <c r="A805" s="75" t="s">
        <v>19</v>
      </c>
      <c r="B805" s="66" t="s">
        <v>11</v>
      </c>
      <c r="C805" s="66" t="s">
        <v>10</v>
      </c>
      <c r="D805" s="66" t="s">
        <v>304</v>
      </c>
      <c r="E805" s="87">
        <f t="array" ref="E805">IFERROR(INDEX(DATA!$L$133:$L$368,MATCH(1,(DATA!$D$133:$D$368=B805)*(DATA!$E$133:$E$368=D805),0)),"n/a")</f>
        <v>3.8767443718892798</v>
      </c>
      <c r="F805" s="77">
        <f t="array" ref="F805">IFERROR(INDEX(DATA!$M$133:$M$368,MATCH(1,(DATA!$D$133:$D$368=B805)*(DATA!$E$133:$E$368=D805),0)),"n/a")</f>
        <v>4.3051044130223296E-3</v>
      </c>
      <c r="G805" s="87">
        <f t="array" ref="G805">IFERROR(INDEX(DATA!$V$133:$V$368,MATCH(1,(DATA!$D$133:$D$368=B805)*(DATA!$E$133:$E$368=D805),0)),"n/a")</f>
        <v>3.90746794277758</v>
      </c>
      <c r="H805" s="77">
        <f t="array" ref="H805">IFERROR(INDEX(DATA!$W$133:$W$368,MATCH(1,(DATA!$D$133:$D$368=B805)*(DATA!$E$133:$E$368=D805),0)),"n/a")</f>
        <v>-4.4357497204913603E-2</v>
      </c>
      <c r="I805" s="87">
        <f t="array" ref="I805">IFERROR(INDEX(DATA!$AF$133:$AF$368,MATCH(1,(DATA!$D$133:$D$368=B805)*(DATA!$E$133:$E$368=D805),0)),"n/a")</f>
        <v>3.91423643268263</v>
      </c>
      <c r="J805" s="77">
        <f t="array" ref="J805">IFERROR(INDEX(DATA!$AG$133:$AG$368,MATCH(1,(DATA!$D$133:$D$368=B805)*(DATA!$E$133:$E$368=D805),0)),"n/a")</f>
        <v>-4.7724437518575198E-2</v>
      </c>
      <c r="K805" s="87">
        <f t="array" ref="K805">IFERROR(INDEX(DATA!$AP$133:$AP$368,MATCH(1,(DATA!$D$133:$D$368=B805)*(DATA!$E$133:$E$368=D805),0)),"n/a")</f>
        <v>3.9623580360042898</v>
      </c>
      <c r="L805" s="77">
        <f t="array" ref="L805">IFERROR(INDEX(DATA!$AQ$133:$AQ$368,MATCH(1,(DATA!$D$133:$D$368=B805)*(DATA!$E$133:$E$368=D805),0)),"n/a")</f>
        <v>-4.2636362899940397E-2</v>
      </c>
      <c r="R805" s="66"/>
      <c r="S805" s="66"/>
      <c r="T805" s="66"/>
      <c r="U805" s="66"/>
      <c r="V805" s="66"/>
      <c r="W805" s="66"/>
      <c r="X805" s="66"/>
      <c r="Y805" s="66"/>
    </row>
    <row r="806" spans="1:25" x14ac:dyDescent="0.2">
      <c r="A806" s="75" t="s">
        <v>19</v>
      </c>
      <c r="B806" s="66" t="s">
        <v>11</v>
      </c>
      <c r="C806" s="66" t="s">
        <v>10</v>
      </c>
      <c r="D806" s="66" t="s">
        <v>305</v>
      </c>
      <c r="E806" s="87">
        <f t="array" ref="E806">IFERROR(INDEX(DATA!$L$133:$L$368,MATCH(1,(DATA!$D$133:$D$368=B806)*(DATA!$E$133:$E$368=D806),0)),"n/a")</f>
        <v>4.6914859532614699</v>
      </c>
      <c r="F806" s="77">
        <f t="array" ref="F806">IFERROR(INDEX(DATA!$M$133:$M$368,MATCH(1,(DATA!$D$133:$D$368=B806)*(DATA!$E$133:$E$368=D806),0)),"n/a")</f>
        <v>0.152065304490063</v>
      </c>
      <c r="G806" s="87">
        <f t="array" ref="G806">IFERROR(INDEX(DATA!$V$133:$V$368,MATCH(1,(DATA!$D$133:$D$368=B806)*(DATA!$E$133:$E$368=D806),0)),"n/a")</f>
        <v>4.7046277768642</v>
      </c>
      <c r="H806" s="77">
        <f t="array" ref="H806">IFERROR(INDEX(DATA!$W$133:$W$368,MATCH(1,(DATA!$D$133:$D$368=B806)*(DATA!$E$133:$E$368=D806),0)),"n/a")</f>
        <v>0.14050207000016501</v>
      </c>
      <c r="I806" s="87">
        <f t="array" ref="I806">IFERROR(INDEX(DATA!$AF$133:$AF$368,MATCH(1,(DATA!$D$133:$D$368=B806)*(DATA!$E$133:$E$368=D806),0)),"n/a")</f>
        <v>4.6734562598851399</v>
      </c>
      <c r="J806" s="77">
        <f t="array" ref="J806">IFERROR(INDEX(DATA!$AG$133:$AG$368,MATCH(1,(DATA!$D$133:$D$368=B806)*(DATA!$E$133:$E$368=D806),0)),"n/a")</f>
        <v>9.09832353586396E-2</v>
      </c>
      <c r="K806" s="87">
        <f t="array" ref="K806">IFERROR(INDEX(DATA!$AP$133:$AP$368,MATCH(1,(DATA!$D$133:$D$368=B806)*(DATA!$E$133:$E$368=D806),0)),"n/a")</f>
        <v>4.3981984012276003</v>
      </c>
      <c r="L806" s="77">
        <f t="array" ref="L806">IFERROR(INDEX(DATA!$AQ$133:$AQ$368,MATCH(1,(DATA!$D$133:$D$368=B806)*(DATA!$E$133:$E$368=D806),0)),"n/a")</f>
        <v>3.8857367899092297E-2</v>
      </c>
      <c r="R806" s="66"/>
      <c r="S806" s="66"/>
      <c r="T806" s="66"/>
      <c r="U806" s="66"/>
      <c r="V806" s="66"/>
      <c r="W806" s="66"/>
      <c r="X806" s="66"/>
      <c r="Y806" s="66"/>
    </row>
    <row r="807" spans="1:25" x14ac:dyDescent="0.2">
      <c r="A807" s="75" t="s">
        <v>19</v>
      </c>
      <c r="B807" s="66" t="s">
        <v>11</v>
      </c>
      <c r="C807" s="66" t="s">
        <v>10</v>
      </c>
      <c r="D807" s="66" t="s">
        <v>306</v>
      </c>
      <c r="E807" s="87">
        <f t="array" ref="E807">IFERROR(INDEX(DATA!$L$133:$L$368,MATCH(1,(DATA!$D$133:$D$368=B807)*(DATA!$E$133:$E$368=D807),0)),"n/a")</f>
        <v>5.2298534137168602</v>
      </c>
      <c r="F807" s="77">
        <f t="array" ref="F807">IFERROR(INDEX(DATA!$M$133:$M$368,MATCH(1,(DATA!$D$133:$D$368=B807)*(DATA!$E$133:$E$368=D807),0)),"n/a")</f>
        <v>-4.8592361151819398E-2</v>
      </c>
      <c r="G807" s="87">
        <f t="array" ref="G807">IFERROR(INDEX(DATA!$V$133:$V$368,MATCH(1,(DATA!$D$133:$D$368=B807)*(DATA!$E$133:$E$368=D807),0)),"n/a")</f>
        <v>5.0664588112484301</v>
      </c>
      <c r="H807" s="77">
        <f t="array" ref="H807">IFERROR(INDEX(DATA!$W$133:$W$368,MATCH(1,(DATA!$D$133:$D$368=B807)*(DATA!$E$133:$E$368=D807),0)),"n/a")</f>
        <v>-4.52630636725629E-2</v>
      </c>
      <c r="I807" s="87">
        <f t="array" ref="I807">IFERROR(INDEX(DATA!$AF$133:$AF$368,MATCH(1,(DATA!$D$133:$D$368=B807)*(DATA!$E$133:$E$368=D807),0)),"n/a")</f>
        <v>5.17706507111932</v>
      </c>
      <c r="J807" s="77">
        <f t="array" ref="J807">IFERROR(INDEX(DATA!$AG$133:$AG$368,MATCH(1,(DATA!$D$133:$D$368=B807)*(DATA!$E$133:$E$368=D807),0)),"n/a")</f>
        <v>-3.6847371712095303E-2</v>
      </c>
      <c r="K807" s="87">
        <f t="array" ref="K807">IFERROR(INDEX(DATA!$AP$133:$AP$368,MATCH(1,(DATA!$D$133:$D$368=B807)*(DATA!$E$133:$E$368=D807),0)),"n/a")</f>
        <v>5.2823498536778999</v>
      </c>
      <c r="L807" s="77">
        <f t="array" ref="L807">IFERROR(INDEX(DATA!$AQ$133:$AQ$368,MATCH(1,(DATA!$D$133:$D$368=B807)*(DATA!$E$133:$E$368=D807),0)),"n/a")</f>
        <v>-3.2401830355824598E-2</v>
      </c>
      <c r="R807" s="66"/>
      <c r="S807" s="66"/>
      <c r="T807" s="66"/>
      <c r="U807" s="66"/>
      <c r="V807" s="66"/>
      <c r="W807" s="66"/>
      <c r="X807" s="66"/>
      <c r="Y807" s="66"/>
    </row>
    <row r="808" spans="1:25" x14ac:dyDescent="0.2">
      <c r="A808" s="75" t="s">
        <v>19</v>
      </c>
      <c r="B808" s="66" t="s">
        <v>11</v>
      </c>
      <c r="C808" s="66" t="s">
        <v>10</v>
      </c>
      <c r="D808" s="66" t="s">
        <v>307</v>
      </c>
      <c r="E808" s="87">
        <f t="array" ref="E808">IFERROR(INDEX(DATA!$L$133:$L$368,MATCH(1,(DATA!$D$133:$D$368=B808)*(DATA!$E$133:$E$368=D808),0)),"n/a")</f>
        <v>4.0453751835422596</v>
      </c>
      <c r="F808" s="77">
        <f t="array" ref="F808">IFERROR(INDEX(DATA!$M$133:$M$368,MATCH(1,(DATA!$D$133:$D$368=B808)*(DATA!$E$133:$E$368=D808),0)),"n/a")</f>
        <v>8.3258208127163606E-3</v>
      </c>
      <c r="G808" s="87">
        <f t="array" ref="G808">IFERROR(INDEX(DATA!$V$133:$V$368,MATCH(1,(DATA!$D$133:$D$368=B808)*(DATA!$E$133:$E$368=D808),0)),"n/a")</f>
        <v>4.05221253770857</v>
      </c>
      <c r="H808" s="77">
        <f t="array" ref="H808">IFERROR(INDEX(DATA!$W$133:$W$368,MATCH(1,(DATA!$D$133:$D$368=B808)*(DATA!$E$133:$E$368=D808),0)),"n/a")</f>
        <v>2.09933055883697E-2</v>
      </c>
      <c r="I808" s="87">
        <f t="array" ref="I808">IFERROR(INDEX(DATA!$AF$133:$AF$368,MATCH(1,(DATA!$D$133:$D$368=B808)*(DATA!$E$133:$E$368=D808),0)),"n/a")</f>
        <v>4.0308973514644801</v>
      </c>
      <c r="J808" s="77">
        <f t="array" ref="J808">IFERROR(INDEX(DATA!$AG$133:$AG$368,MATCH(1,(DATA!$D$133:$D$368=B808)*(DATA!$E$133:$E$368=D808),0)),"n/a")</f>
        <v>2.0662213754156399E-2</v>
      </c>
      <c r="K808" s="87">
        <f t="array" ref="K808">IFERROR(INDEX(DATA!$AP$133:$AP$368,MATCH(1,(DATA!$D$133:$D$368=B808)*(DATA!$E$133:$E$368=D808),0)),"n/a")</f>
        <v>3.9934129144169401</v>
      </c>
      <c r="L808" s="77">
        <f t="array" ref="L808">IFERROR(INDEX(DATA!$AQ$133:$AQ$368,MATCH(1,(DATA!$D$133:$D$368=B808)*(DATA!$E$133:$E$368=D808),0)),"n/a")</f>
        <v>-5.1271123069731299E-2</v>
      </c>
      <c r="R808" s="66"/>
      <c r="S808" s="66"/>
      <c r="T808" s="66"/>
      <c r="U808" s="66"/>
      <c r="V808" s="66"/>
      <c r="W808" s="66"/>
      <c r="X808" s="66"/>
      <c r="Y808" s="66"/>
    </row>
    <row r="809" spans="1:25" x14ac:dyDescent="0.2">
      <c r="A809" s="75" t="s">
        <v>19</v>
      </c>
      <c r="B809" s="66" t="s">
        <v>11</v>
      </c>
      <c r="C809" s="66" t="s">
        <v>10</v>
      </c>
      <c r="D809" s="66" t="s">
        <v>308</v>
      </c>
      <c r="E809" s="87">
        <f t="array" ref="E809">IFERROR(INDEX(DATA!$L$133:$L$368,MATCH(1,(DATA!$D$133:$D$368=B809)*(DATA!$E$133:$E$368=D809),0)),"n/a")</f>
        <v>4.8689717955138203</v>
      </c>
      <c r="F809" s="77">
        <f t="array" ref="F809">IFERROR(INDEX(DATA!$M$133:$M$368,MATCH(1,(DATA!$D$133:$D$368=B809)*(DATA!$E$133:$E$368=D809),0)),"n/a")</f>
        <v>-5.0663893669117999E-2</v>
      </c>
      <c r="G809" s="87">
        <f t="array" ref="G809">IFERROR(INDEX(DATA!$V$133:$V$368,MATCH(1,(DATA!$D$133:$D$368=B809)*(DATA!$E$133:$E$368=D809),0)),"n/a")</f>
        <v>4.8408770332886899</v>
      </c>
      <c r="H809" s="77">
        <f t="array" ref="H809">IFERROR(INDEX(DATA!$W$133:$W$368,MATCH(1,(DATA!$D$133:$D$368=B809)*(DATA!$E$133:$E$368=D809),0)),"n/a")</f>
        <v>-3.89103289883296E-2</v>
      </c>
      <c r="I809" s="87">
        <f t="array" ref="I809">IFERROR(INDEX(DATA!$AF$133:$AF$368,MATCH(1,(DATA!$D$133:$D$368=B809)*(DATA!$E$133:$E$368=D809),0)),"n/a")</f>
        <v>4.8339228121470699</v>
      </c>
      <c r="J809" s="77">
        <f t="array" ref="J809">IFERROR(INDEX(DATA!$AG$133:$AG$368,MATCH(1,(DATA!$D$133:$D$368=B809)*(DATA!$E$133:$E$368=D809),0)),"n/a")</f>
        <v>-4.7828470075032201E-2</v>
      </c>
      <c r="K809" s="87">
        <f t="array" ref="K809">IFERROR(INDEX(DATA!$AP$133:$AP$368,MATCH(1,(DATA!$D$133:$D$368=B809)*(DATA!$E$133:$E$368=D809),0)),"n/a")</f>
        <v>4.9705047312755202</v>
      </c>
      <c r="L809" s="77">
        <f t="array" ref="L809">IFERROR(INDEX(DATA!$AQ$133:$AQ$368,MATCH(1,(DATA!$D$133:$D$368=B809)*(DATA!$E$133:$E$368=D809),0)),"n/a")</f>
        <v>-3.8305311846433598E-2</v>
      </c>
      <c r="R809" s="66"/>
      <c r="S809" s="66"/>
      <c r="T809" s="66"/>
      <c r="U809" s="66"/>
      <c r="V809" s="66"/>
      <c r="W809" s="66"/>
      <c r="X809" s="66"/>
      <c r="Y809" s="66"/>
    </row>
    <row r="810" spans="1:25" x14ac:dyDescent="0.2">
      <c r="A810" s="75" t="s">
        <v>19</v>
      </c>
      <c r="B810" s="66" t="s">
        <v>11</v>
      </c>
      <c r="C810" s="66" t="s">
        <v>10</v>
      </c>
      <c r="D810" s="66" t="s">
        <v>309</v>
      </c>
      <c r="E810" s="87">
        <f t="array" ref="E810">IFERROR(INDEX(DATA!$L$133:$L$368,MATCH(1,(DATA!$D$133:$D$368=B810)*(DATA!$E$133:$E$368=D810),0)),"n/a")</f>
        <v>4.7324304500398799</v>
      </c>
      <c r="F810" s="77">
        <f t="array" ref="F810">IFERROR(INDEX(DATA!$M$133:$M$368,MATCH(1,(DATA!$D$133:$D$368=B810)*(DATA!$E$133:$E$368=D810),0)),"n/a")</f>
        <v>-1.5072286827933601E-2</v>
      </c>
      <c r="G810" s="87">
        <f t="array" ref="G810">IFERROR(INDEX(DATA!$V$133:$V$368,MATCH(1,(DATA!$D$133:$D$368=B810)*(DATA!$E$133:$E$368=D810),0)),"n/a")</f>
        <v>4.7188578103405403</v>
      </c>
      <c r="H810" s="77">
        <f t="array" ref="H810">IFERROR(INDEX(DATA!$W$133:$W$368,MATCH(1,(DATA!$D$133:$D$368=B810)*(DATA!$E$133:$E$368=D810),0)),"n/a")</f>
        <v>-5.6358476557897301E-3</v>
      </c>
      <c r="I810" s="87">
        <f t="array" ref="I810">IFERROR(INDEX(DATA!$AF$133:$AF$368,MATCH(1,(DATA!$D$133:$D$368=B810)*(DATA!$E$133:$E$368=D810),0)),"n/a")</f>
        <v>4.7596160930624301</v>
      </c>
      <c r="J810" s="77">
        <f t="array" ref="J810">IFERROR(INDEX(DATA!$AG$133:$AG$368,MATCH(1,(DATA!$D$133:$D$368=B810)*(DATA!$E$133:$E$368=D810),0)),"n/a")</f>
        <v>-4.2347320366469098E-5</v>
      </c>
      <c r="K810" s="87">
        <f t="array" ref="K810">IFERROR(INDEX(DATA!$AP$133:$AP$368,MATCH(1,(DATA!$D$133:$D$368=B810)*(DATA!$E$133:$E$368=D810),0)),"n/a")</f>
        <v>4.9007767766569801</v>
      </c>
      <c r="L810" s="77">
        <f t="array" ref="L810">IFERROR(INDEX(DATA!$AQ$133:$AQ$368,MATCH(1,(DATA!$D$133:$D$368=B810)*(DATA!$E$133:$E$368=D810),0)),"n/a")</f>
        <v>1.0026967397257999E-3</v>
      </c>
      <c r="R810" s="66"/>
      <c r="S810" s="66"/>
      <c r="T810" s="66"/>
      <c r="U810" s="66"/>
      <c r="V810" s="66"/>
      <c r="W810" s="66"/>
      <c r="X810" s="66"/>
      <c r="Y810" s="66"/>
    </row>
    <row r="811" spans="1:25" x14ac:dyDescent="0.2">
      <c r="A811" s="75" t="s">
        <v>19</v>
      </c>
      <c r="B811" s="66" t="s">
        <v>11</v>
      </c>
      <c r="C811" s="66" t="s">
        <v>10</v>
      </c>
      <c r="D811" s="66" t="s">
        <v>310</v>
      </c>
      <c r="E811" s="87">
        <f t="array" ref="E811">IFERROR(INDEX(DATA!$L$133:$L$368,MATCH(1,(DATA!$D$133:$D$368=B811)*(DATA!$E$133:$E$368=D811),0)),"n/a")</f>
        <v>5.0054701638258701</v>
      </c>
      <c r="F811" s="77">
        <f t="array" ref="F811">IFERROR(INDEX(DATA!$M$133:$M$368,MATCH(1,(DATA!$D$133:$D$368=B811)*(DATA!$E$133:$E$368=D811),0)),"n/a")</f>
        <v>-4.4329821037886803E-2</v>
      </c>
      <c r="G811" s="87">
        <f t="array" ref="G811">IFERROR(INDEX(DATA!$V$133:$V$368,MATCH(1,(DATA!$D$133:$D$368=B811)*(DATA!$E$133:$E$368=D811),0)),"n/a")</f>
        <v>5.0629934151132296</v>
      </c>
      <c r="H811" s="77">
        <f t="array" ref="H811">IFERROR(INDEX(DATA!$W$133:$W$368,MATCH(1,(DATA!$D$133:$D$368=B811)*(DATA!$E$133:$E$368=D811),0)),"n/a")</f>
        <v>-2.1659836912678199E-2</v>
      </c>
      <c r="I811" s="87">
        <f t="array" ref="I811">IFERROR(INDEX(DATA!$AF$133:$AF$368,MATCH(1,(DATA!$D$133:$D$368=B811)*(DATA!$E$133:$E$368=D811),0)),"n/a")</f>
        <v>5.1484189061291703</v>
      </c>
      <c r="J811" s="77">
        <f t="array" ref="J811">IFERROR(INDEX(DATA!$AG$133:$AG$368,MATCH(1,(DATA!$D$133:$D$368=B811)*(DATA!$E$133:$E$368=D811),0)),"n/a")</f>
        <v>-1.06617708267564E-2</v>
      </c>
      <c r="K811" s="87">
        <f t="array" ref="K811">IFERROR(INDEX(DATA!$AP$133:$AP$368,MATCH(1,(DATA!$D$133:$D$368=B811)*(DATA!$E$133:$E$368=D811),0)),"n/a")</f>
        <v>5.3266698016376504</v>
      </c>
      <c r="L811" s="77">
        <f t="array" ref="L811">IFERROR(INDEX(DATA!$AQ$133:$AQ$368,MATCH(1,(DATA!$D$133:$D$368=B811)*(DATA!$E$133:$E$368=D811),0)),"n/a")</f>
        <v>-1.88705208869111E-3</v>
      </c>
      <c r="R811" s="66"/>
      <c r="S811" s="66"/>
      <c r="T811" s="66"/>
      <c r="U811" s="66"/>
      <c r="V811" s="66"/>
      <c r="W811" s="66"/>
      <c r="X811" s="66"/>
      <c r="Y811" s="66"/>
    </row>
    <row r="812" spans="1:25" x14ac:dyDescent="0.2">
      <c r="A812" s="75" t="s">
        <v>19</v>
      </c>
      <c r="B812" s="66" t="s">
        <v>11</v>
      </c>
      <c r="C812" s="66" t="s">
        <v>10</v>
      </c>
      <c r="D812" s="66" t="s">
        <v>311</v>
      </c>
      <c r="E812" s="87">
        <f t="array" ref="E812">IFERROR(INDEX(DATA!$L$133:$L$368,MATCH(1,(DATA!$D$133:$D$368=B812)*(DATA!$E$133:$E$368=D812),0)),"n/a")</f>
        <v>5.1594818689534803</v>
      </c>
      <c r="F812" s="77">
        <f t="array" ref="F812">IFERROR(INDEX(DATA!$M$133:$M$368,MATCH(1,(DATA!$D$133:$D$368=B812)*(DATA!$E$133:$E$368=D812),0)),"n/a")</f>
        <v>-1.3793813994931001E-2</v>
      </c>
      <c r="G812" s="87">
        <f t="array" ref="G812">IFERROR(INDEX(DATA!$V$133:$V$368,MATCH(1,(DATA!$D$133:$D$368=B812)*(DATA!$E$133:$E$368=D812),0)),"n/a")</f>
        <v>5.2220633693480902</v>
      </c>
      <c r="H812" s="77">
        <f t="array" ref="H812">IFERROR(INDEX(DATA!$W$133:$W$368,MATCH(1,(DATA!$D$133:$D$368=B812)*(DATA!$E$133:$E$368=D812),0)),"n/a")</f>
        <v>8.8221756398801001E-3</v>
      </c>
      <c r="I812" s="87">
        <f t="array" ref="I812">IFERROR(INDEX(DATA!$AF$133:$AF$368,MATCH(1,(DATA!$D$133:$D$368=B812)*(DATA!$E$133:$E$368=D812),0)),"n/a")</f>
        <v>5.25751783262612</v>
      </c>
      <c r="J812" s="77">
        <f t="array" ref="J812">IFERROR(INDEX(DATA!$AG$133:$AG$368,MATCH(1,(DATA!$D$133:$D$368=B812)*(DATA!$E$133:$E$368=D812),0)),"n/a")</f>
        <v>5.4463108631037302E-2</v>
      </c>
      <c r="K812" s="87">
        <f t="array" ref="K812">IFERROR(INDEX(DATA!$AP$133:$AP$368,MATCH(1,(DATA!$D$133:$D$368=B812)*(DATA!$E$133:$E$368=D812),0)),"n/a")</f>
        <v>5.25111556725372</v>
      </c>
      <c r="L812" s="77">
        <f t="array" ref="L812">IFERROR(INDEX(DATA!$AQ$133:$AQ$368,MATCH(1,(DATA!$D$133:$D$368=B812)*(DATA!$E$133:$E$368=D812),0)),"n/a")</f>
        <v>6.66795753586404E-2</v>
      </c>
      <c r="R812" s="66"/>
      <c r="S812" s="66"/>
      <c r="T812" s="66"/>
      <c r="U812" s="66"/>
      <c r="V812" s="66"/>
      <c r="W812" s="66"/>
      <c r="X812" s="66"/>
      <c r="Y812" s="66"/>
    </row>
    <row r="813" spans="1:25" x14ac:dyDescent="0.2">
      <c r="A813" s="75" t="s">
        <v>19</v>
      </c>
      <c r="B813" s="66" t="s">
        <v>11</v>
      </c>
      <c r="C813" s="66" t="s">
        <v>10</v>
      </c>
      <c r="D813" s="66" t="s">
        <v>312</v>
      </c>
      <c r="E813" s="87">
        <f t="array" ref="E813">IFERROR(INDEX(DATA!$L$133:$L$368,MATCH(1,(DATA!$D$133:$D$368=B813)*(DATA!$E$133:$E$368=D813),0)),"n/a")</f>
        <v>4.8431049152377499</v>
      </c>
      <c r="F813" s="77">
        <f t="array" ref="F813">IFERROR(INDEX(DATA!$M$133:$M$368,MATCH(1,(DATA!$D$133:$D$368=B813)*(DATA!$E$133:$E$368=D813),0)),"n/a")</f>
        <v>1.38352944098942E-2</v>
      </c>
      <c r="G813" s="87">
        <f t="array" ref="G813">IFERROR(INDEX(DATA!$V$133:$V$368,MATCH(1,(DATA!$D$133:$D$368=B813)*(DATA!$E$133:$E$368=D813),0)),"n/a")</f>
        <v>4.8771388389293699</v>
      </c>
      <c r="H813" s="77">
        <f t="array" ref="H813">IFERROR(INDEX(DATA!$W$133:$W$368,MATCH(1,(DATA!$D$133:$D$368=B813)*(DATA!$E$133:$E$368=D813),0)),"n/a")</f>
        <v>2.36355801282296E-2</v>
      </c>
      <c r="I813" s="87">
        <f t="array" ref="I813">IFERROR(INDEX(DATA!$AF$133:$AF$368,MATCH(1,(DATA!$D$133:$D$368=B813)*(DATA!$E$133:$E$368=D813),0)),"n/a")</f>
        <v>4.8121304707677304</v>
      </c>
      <c r="J813" s="77">
        <f t="array" ref="J813">IFERROR(INDEX(DATA!$AG$133:$AG$368,MATCH(1,(DATA!$D$133:$D$368=B813)*(DATA!$E$133:$E$368=D813),0)),"n/a")</f>
        <v>1.21410004319465E-2</v>
      </c>
      <c r="K813" s="87">
        <f t="array" ref="K813">IFERROR(INDEX(DATA!$AP$133:$AP$368,MATCH(1,(DATA!$D$133:$D$368=B813)*(DATA!$E$133:$E$368=D813),0)),"n/a")</f>
        <v>4.8597693842102103</v>
      </c>
      <c r="L813" s="77">
        <f t="array" ref="L813">IFERROR(INDEX(DATA!$AQ$133:$AQ$368,MATCH(1,(DATA!$D$133:$D$368=B813)*(DATA!$E$133:$E$368=D813),0)),"n/a")</f>
        <v>6.4108969088454504E-3</v>
      </c>
      <c r="R813" s="66"/>
      <c r="S813" s="66"/>
      <c r="T813" s="66"/>
      <c r="U813" s="66"/>
      <c r="V813" s="66"/>
      <c r="W813" s="66"/>
      <c r="X813" s="66"/>
      <c r="Y813" s="66"/>
    </row>
    <row r="814" spans="1:25" x14ac:dyDescent="0.2">
      <c r="A814" s="75" t="s">
        <v>19</v>
      </c>
      <c r="B814" s="66" t="s">
        <v>11</v>
      </c>
      <c r="C814" s="66" t="s">
        <v>10</v>
      </c>
      <c r="D814" s="66" t="s">
        <v>313</v>
      </c>
      <c r="E814" s="87">
        <f t="array" ref="E814">IFERROR(INDEX(DATA!$L$133:$L$368,MATCH(1,(DATA!$D$133:$D$368=B814)*(DATA!$E$133:$E$368=D814),0)),"n/a")</f>
        <v>5.2104385013773404</v>
      </c>
      <c r="F814" s="77">
        <f t="array" ref="F814">IFERROR(INDEX(DATA!$M$133:$M$368,MATCH(1,(DATA!$D$133:$D$368=B814)*(DATA!$E$133:$E$368=D814),0)),"n/a")</f>
        <v>4.0057570851691898E-2</v>
      </c>
      <c r="G814" s="87">
        <f t="array" ref="G814">IFERROR(INDEX(DATA!$V$133:$V$368,MATCH(1,(DATA!$D$133:$D$368=B814)*(DATA!$E$133:$E$368=D814),0)),"n/a")</f>
        <v>5.2236922985248402</v>
      </c>
      <c r="H814" s="77">
        <f t="array" ref="H814">IFERROR(INDEX(DATA!$W$133:$W$368,MATCH(1,(DATA!$D$133:$D$368=B814)*(DATA!$E$133:$E$368=D814),0)),"n/a")</f>
        <v>2.8989518471767801E-2</v>
      </c>
      <c r="I814" s="87">
        <f t="array" ref="I814">IFERROR(INDEX(DATA!$AF$133:$AF$368,MATCH(1,(DATA!$D$133:$D$368=B814)*(DATA!$E$133:$E$368=D814),0)),"n/a")</f>
        <v>5.1606305378872603</v>
      </c>
      <c r="J814" s="77">
        <f t="array" ref="J814">IFERROR(INDEX(DATA!$AG$133:$AG$368,MATCH(1,(DATA!$D$133:$D$368=B814)*(DATA!$E$133:$E$368=D814),0)),"n/a")</f>
        <v>1.79000802354609E-2</v>
      </c>
      <c r="K814" s="87">
        <f t="array" ref="K814">IFERROR(INDEX(DATA!$AP$133:$AP$368,MATCH(1,(DATA!$D$133:$D$368=B814)*(DATA!$E$133:$E$368=D814),0)),"n/a")</f>
        <v>5.0328658176338301</v>
      </c>
      <c r="L814" s="77">
        <f t="array" ref="L814">IFERROR(INDEX(DATA!$AQ$133:$AQ$368,MATCH(1,(DATA!$D$133:$D$368=B814)*(DATA!$E$133:$E$368=D814),0)),"n/a")</f>
        <v>-1.39639107044899E-2</v>
      </c>
      <c r="R814" s="66"/>
      <c r="S814" s="66"/>
      <c r="T814" s="66"/>
      <c r="U814" s="66"/>
      <c r="V814" s="66"/>
      <c r="W814" s="66"/>
      <c r="X814" s="66"/>
      <c r="Y814" s="66"/>
    </row>
    <row r="815" spans="1:25" x14ac:dyDescent="0.2">
      <c r="A815" s="75" t="s">
        <v>19</v>
      </c>
      <c r="B815" s="66" t="s">
        <v>11</v>
      </c>
      <c r="C815" s="66" t="s">
        <v>10</v>
      </c>
      <c r="D815" s="66" t="s">
        <v>314</v>
      </c>
      <c r="E815" s="87">
        <f t="array" ref="E815">IFERROR(INDEX(DATA!$L$133:$L$368,MATCH(1,(DATA!$D$133:$D$368=B815)*(DATA!$E$133:$E$368=D815),0)),"n/a")</f>
        <v>5.6322248101112704</v>
      </c>
      <c r="F815" s="77">
        <f t="array" ref="F815">IFERROR(INDEX(DATA!$M$133:$M$368,MATCH(1,(DATA!$D$133:$D$368=B815)*(DATA!$E$133:$E$368=D815),0)),"n/a")</f>
        <v>-0.100142211870185</v>
      </c>
      <c r="G815" s="87">
        <f t="array" ref="G815">IFERROR(INDEX(DATA!$V$133:$V$368,MATCH(1,(DATA!$D$133:$D$368=B815)*(DATA!$E$133:$E$368=D815),0)),"n/a")</f>
        <v>5.8130506891718703</v>
      </c>
      <c r="H815" s="77">
        <f t="array" ref="H815">IFERROR(INDEX(DATA!$W$133:$W$368,MATCH(1,(DATA!$D$133:$D$368=B815)*(DATA!$E$133:$E$368=D815),0)),"n/a")</f>
        <v>-4.07922390343591E-2</v>
      </c>
      <c r="I815" s="87">
        <f t="array" ref="I815">IFERROR(INDEX(DATA!$AF$133:$AF$368,MATCH(1,(DATA!$D$133:$D$368=B815)*(DATA!$E$133:$E$368=D815),0)),"n/a")</f>
        <v>5.8356908132002596</v>
      </c>
      <c r="J815" s="77">
        <f t="array" ref="J815">IFERROR(INDEX(DATA!$AG$133:$AG$368,MATCH(1,(DATA!$D$133:$D$368=B815)*(DATA!$E$133:$E$368=D815),0)),"n/a")</f>
        <v>4.6522417753624597E-2</v>
      </c>
      <c r="K815" s="87">
        <f t="array" ref="K815">IFERROR(INDEX(DATA!$AP$133:$AP$368,MATCH(1,(DATA!$D$133:$D$368=B815)*(DATA!$E$133:$E$368=D815),0)),"n/a")</f>
        <v>5.8554371631145496</v>
      </c>
      <c r="L815" s="77">
        <f t="array" ref="L815">IFERROR(INDEX(DATA!$AQ$133:$AQ$368,MATCH(1,(DATA!$D$133:$D$368=B815)*(DATA!$E$133:$E$368=D815),0)),"n/a")</f>
        <v>8.48780882004391E-2</v>
      </c>
      <c r="R815" s="66"/>
      <c r="S815" s="66"/>
      <c r="T815" s="66"/>
      <c r="U815" s="66"/>
      <c r="V815" s="66"/>
      <c r="W815" s="66"/>
      <c r="X815" s="66"/>
      <c r="Y815" s="66"/>
    </row>
    <row r="816" spans="1:25" x14ac:dyDescent="0.2">
      <c r="A816" s="75" t="s">
        <v>19</v>
      </c>
      <c r="B816" s="66" t="s">
        <v>11</v>
      </c>
      <c r="C816" s="66" t="s">
        <v>10</v>
      </c>
      <c r="D816" s="66" t="s">
        <v>315</v>
      </c>
      <c r="E816" s="87">
        <f t="array" ref="E816">IFERROR(INDEX(DATA!$L$133:$L$368,MATCH(1,(DATA!$D$133:$D$368=B816)*(DATA!$E$133:$E$368=D816),0)),"n/a")</f>
        <v>4.5519786237507001</v>
      </c>
      <c r="F816" s="77">
        <f t="array" ref="F816">IFERROR(INDEX(DATA!$M$133:$M$368,MATCH(1,(DATA!$D$133:$D$368=B816)*(DATA!$E$133:$E$368=D816),0)),"n/a")</f>
        <v>6.2714689827113304E-3</v>
      </c>
      <c r="G816" s="87">
        <f t="array" ref="G816">IFERROR(INDEX(DATA!$V$133:$V$368,MATCH(1,(DATA!$D$133:$D$368=B816)*(DATA!$E$133:$E$368=D816),0)),"n/a")</f>
        <v>4.5896041628551698</v>
      </c>
      <c r="H816" s="77">
        <f t="array" ref="H816">IFERROR(INDEX(DATA!$W$133:$W$368,MATCH(1,(DATA!$D$133:$D$368=B816)*(DATA!$E$133:$E$368=D816),0)),"n/a")</f>
        <v>3.4343676705378599E-2</v>
      </c>
      <c r="I816" s="87">
        <f t="array" ref="I816">IFERROR(INDEX(DATA!$AF$133:$AF$368,MATCH(1,(DATA!$D$133:$D$368=B816)*(DATA!$E$133:$E$368=D816),0)),"n/a")</f>
        <v>4.55629120959071</v>
      </c>
      <c r="J816" s="77">
        <f t="array" ref="J816">IFERROR(INDEX(DATA!$AG$133:$AG$368,MATCH(1,(DATA!$D$133:$D$368=B816)*(DATA!$E$133:$E$368=D816),0)),"n/a")</f>
        <v>3.46797371946427E-2</v>
      </c>
      <c r="K816" s="87">
        <f t="array" ref="K816">IFERROR(INDEX(DATA!$AP$133:$AP$368,MATCH(1,(DATA!$D$133:$D$368=B816)*(DATA!$E$133:$E$368=D816),0)),"n/a")</f>
        <v>4.5161617257143396</v>
      </c>
      <c r="L816" s="77">
        <f t="array" ref="L816">IFERROR(INDEX(DATA!$AQ$133:$AQ$368,MATCH(1,(DATA!$D$133:$D$368=B816)*(DATA!$E$133:$E$368=D816),0)),"n/a")</f>
        <v>-1.0720671467715601E-3</v>
      </c>
      <c r="R816" s="66"/>
      <c r="S816" s="66"/>
      <c r="T816" s="66"/>
      <c r="U816" s="66"/>
      <c r="V816" s="66"/>
      <c r="W816" s="66"/>
      <c r="X816" s="66"/>
      <c r="Y816" s="66"/>
    </row>
    <row r="817" spans="1:25" x14ac:dyDescent="0.2">
      <c r="A817" s="75" t="s">
        <v>19</v>
      </c>
      <c r="B817" s="66" t="s">
        <v>11</v>
      </c>
      <c r="C817" s="66" t="s">
        <v>10</v>
      </c>
      <c r="D817" s="66" t="s">
        <v>316</v>
      </c>
      <c r="E817" s="87">
        <f t="array" ref="E817">IFERROR(INDEX(DATA!$L$133:$L$368,MATCH(1,(DATA!$D$133:$D$368=B817)*(DATA!$E$133:$E$368=D817),0)),"n/a")</f>
        <v>4.78092267698156</v>
      </c>
      <c r="F817" s="77">
        <f t="array" ref="F817">IFERROR(INDEX(DATA!$M$133:$M$368,MATCH(1,(DATA!$D$133:$D$368=B817)*(DATA!$E$133:$E$368=D817),0)),"n/a")</f>
        <v>2.3623001095190799E-3</v>
      </c>
      <c r="G817" s="87">
        <f t="array" ref="G817">IFERROR(INDEX(DATA!$V$133:$V$368,MATCH(1,(DATA!$D$133:$D$368=B817)*(DATA!$E$133:$E$368=D817),0)),"n/a")</f>
        <v>4.7988970392226804</v>
      </c>
      <c r="H817" s="77">
        <f t="array" ref="H817">IFERROR(INDEX(DATA!$W$133:$W$368,MATCH(1,(DATA!$D$133:$D$368=B817)*(DATA!$E$133:$E$368=D817),0)),"n/a")</f>
        <v>-5.2030376097541003E-3</v>
      </c>
      <c r="I817" s="87">
        <f t="array" ref="I817">IFERROR(INDEX(DATA!$AF$133:$AF$368,MATCH(1,(DATA!$D$133:$D$368=B817)*(DATA!$E$133:$E$368=D817),0)),"n/a")</f>
        <v>4.7737367676259499</v>
      </c>
      <c r="J817" s="77">
        <f t="array" ref="J817">IFERROR(INDEX(DATA!$AG$133:$AG$368,MATCH(1,(DATA!$D$133:$D$368=B817)*(DATA!$E$133:$E$368=D817),0)),"n/a")</f>
        <v>-1.1800804557381301E-2</v>
      </c>
      <c r="K817" s="87">
        <f t="array" ref="K817">IFERROR(INDEX(DATA!$AP$133:$AP$368,MATCH(1,(DATA!$D$133:$D$368=B817)*(DATA!$E$133:$E$368=D817),0)),"n/a")</f>
        <v>4.8588917942489704</v>
      </c>
      <c r="L817" s="77">
        <f t="array" ref="L817">IFERROR(INDEX(DATA!$AQ$133:$AQ$368,MATCH(1,(DATA!$D$133:$D$368=B817)*(DATA!$E$133:$E$368=D817),0)),"n/a")</f>
        <v>-1.9957960614382798E-2</v>
      </c>
      <c r="R817" s="66"/>
      <c r="S817" s="66"/>
      <c r="T817" s="66"/>
      <c r="U817" s="66"/>
      <c r="V817" s="66"/>
      <c r="W817" s="66"/>
      <c r="X817" s="66"/>
      <c r="Y817" s="66"/>
    </row>
    <row r="818" spans="1:25" x14ac:dyDescent="0.2">
      <c r="A818" s="75" t="s">
        <v>19</v>
      </c>
      <c r="B818" s="66" t="s">
        <v>11</v>
      </c>
      <c r="C818" s="66" t="s">
        <v>10</v>
      </c>
      <c r="D818" s="66" t="s">
        <v>317</v>
      </c>
      <c r="E818" s="87">
        <f t="array" ref="E818">IFERROR(INDEX(DATA!$L$133:$L$368,MATCH(1,(DATA!$D$133:$D$368=B818)*(DATA!$E$133:$E$368=D818),0)),"n/a")</f>
        <v>5.0865515417435603</v>
      </c>
      <c r="F818" s="77">
        <f t="array" ref="F818">IFERROR(INDEX(DATA!$M$133:$M$368,MATCH(1,(DATA!$D$133:$D$368=B818)*(DATA!$E$133:$E$368=D818),0)),"n/a")</f>
        <v>1.5825865532219801E-2</v>
      </c>
      <c r="G818" s="87">
        <f t="array" ref="G818">IFERROR(INDEX(DATA!$V$133:$V$368,MATCH(1,(DATA!$D$133:$D$368=B818)*(DATA!$E$133:$E$368=D818),0)),"n/a")</f>
        <v>5.0558064854960403</v>
      </c>
      <c r="H818" s="77">
        <f t="array" ref="H818">IFERROR(INDEX(DATA!$W$133:$W$368,MATCH(1,(DATA!$D$133:$D$368=B818)*(DATA!$E$133:$E$368=D818),0)),"n/a")</f>
        <v>-1.5811869332301699E-2</v>
      </c>
      <c r="I818" s="87">
        <f t="array" ref="I818">IFERROR(INDEX(DATA!$AF$133:$AF$368,MATCH(1,(DATA!$D$133:$D$368=B818)*(DATA!$E$133:$E$368=D818),0)),"n/a")</f>
        <v>5.0877247079619403</v>
      </c>
      <c r="J818" s="77">
        <f t="array" ref="J818">IFERROR(INDEX(DATA!$AG$133:$AG$368,MATCH(1,(DATA!$D$133:$D$368=B818)*(DATA!$E$133:$E$368=D818),0)),"n/a")</f>
        <v>-3.2047733437024398E-2</v>
      </c>
      <c r="K818" s="87">
        <f t="array" ref="K818">IFERROR(INDEX(DATA!$AP$133:$AP$368,MATCH(1,(DATA!$D$133:$D$368=B818)*(DATA!$E$133:$E$368=D818),0)),"n/a")</f>
        <v>5.1765990776512298</v>
      </c>
      <c r="L818" s="77">
        <f t="array" ref="L818">IFERROR(INDEX(DATA!$AQ$133:$AQ$368,MATCH(1,(DATA!$D$133:$D$368=B818)*(DATA!$E$133:$E$368=D818),0)),"n/a")</f>
        <v>-7.6781601878783499E-3</v>
      </c>
      <c r="R818" s="66"/>
      <c r="S818" s="66"/>
      <c r="T818" s="66"/>
      <c r="U818" s="66"/>
      <c r="V818" s="66"/>
      <c r="W818" s="66"/>
      <c r="X818" s="66"/>
      <c r="Y818" s="66"/>
    </row>
    <row r="819" spans="1:25" x14ac:dyDescent="0.2">
      <c r="A819" s="75" t="s">
        <v>19</v>
      </c>
      <c r="B819" s="66" t="s">
        <v>11</v>
      </c>
      <c r="C819" s="66" t="s">
        <v>10</v>
      </c>
      <c r="D819" s="66" t="s">
        <v>318</v>
      </c>
      <c r="E819" s="87">
        <f t="array" ref="E819">IFERROR(INDEX(DATA!$L$133:$L$368,MATCH(1,(DATA!$D$133:$D$368=B819)*(DATA!$E$133:$E$368=D819),0)),"n/a")</f>
        <v>4.5985334809417102</v>
      </c>
      <c r="F819" s="77">
        <f t="array" ref="F819">IFERROR(INDEX(DATA!$M$133:$M$368,MATCH(1,(DATA!$D$133:$D$368=B819)*(DATA!$E$133:$E$368=D819),0)),"n/a")</f>
        <v>1.8853622124403301E-2</v>
      </c>
      <c r="G819" s="87">
        <f t="array" ref="G819">IFERROR(INDEX(DATA!$V$133:$V$368,MATCH(1,(DATA!$D$133:$D$368=B819)*(DATA!$E$133:$E$368=D819),0)),"n/a")</f>
        <v>4.6737392977324799</v>
      </c>
      <c r="H819" s="77">
        <f t="array" ref="H819">IFERROR(INDEX(DATA!$W$133:$W$368,MATCH(1,(DATA!$D$133:$D$368=B819)*(DATA!$E$133:$E$368=D819),0)),"n/a")</f>
        <v>3.3513669449572403E-2</v>
      </c>
      <c r="I819" s="87">
        <f t="array" ref="I819">IFERROR(INDEX(DATA!$AF$133:$AF$368,MATCH(1,(DATA!$D$133:$D$368=B819)*(DATA!$E$133:$E$368=D819),0)),"n/a")</f>
        <v>4.5769371430038399</v>
      </c>
      <c r="J819" s="77">
        <f t="array" ref="J819">IFERROR(INDEX(DATA!$AG$133:$AG$368,MATCH(1,(DATA!$D$133:$D$368=B819)*(DATA!$E$133:$E$368=D819),0)),"n/a")</f>
        <v>2.0010808181636999E-2</v>
      </c>
      <c r="K819" s="87">
        <f t="array" ref="K819">IFERROR(INDEX(DATA!$AP$133:$AP$368,MATCH(1,(DATA!$D$133:$D$368=B819)*(DATA!$E$133:$E$368=D819),0)),"n/a")</f>
        <v>4.61777466702772</v>
      </c>
      <c r="L819" s="77">
        <f t="array" ref="L819">IFERROR(INDEX(DATA!$AQ$133:$AQ$368,MATCH(1,(DATA!$D$133:$D$368=B819)*(DATA!$E$133:$E$368=D819),0)),"n/a")</f>
        <v>3.5655880709081502E-3</v>
      </c>
      <c r="R819" s="66"/>
      <c r="S819" s="66"/>
      <c r="T819" s="66"/>
      <c r="U819" s="66"/>
      <c r="V819" s="66"/>
      <c r="W819" s="66"/>
      <c r="X819" s="66"/>
      <c r="Y819" s="66"/>
    </row>
    <row r="820" spans="1:25" x14ac:dyDescent="0.2">
      <c r="A820" s="75" t="s">
        <v>19</v>
      </c>
      <c r="B820" s="66" t="s">
        <v>11</v>
      </c>
      <c r="C820" s="66" t="s">
        <v>10</v>
      </c>
      <c r="D820" s="66" t="s">
        <v>344</v>
      </c>
      <c r="E820" s="87">
        <f t="array" ref="E820">IFERROR(INDEX(DATA!$L$133:$L$368,MATCH(1,(DATA!$D$133:$D$368=B820)*(DATA!$E$133:$E$368=D820),0)),"n/a")</f>
        <v>3.84770600633883</v>
      </c>
      <c r="F820" s="77">
        <f t="array" ref="F820">IFERROR(INDEX(DATA!$M$133:$M$368,MATCH(1,(DATA!$D$133:$D$368=B820)*(DATA!$E$133:$E$368=D820),0)),"n/a")</f>
        <v>-9.7209015196856194E-2</v>
      </c>
      <c r="G820" s="87">
        <f t="array" ref="G820">IFERROR(INDEX(DATA!$V$133:$V$368,MATCH(1,(DATA!$D$133:$D$368=B820)*(DATA!$E$133:$E$368=D820),0)),"n/a")</f>
        <v>3.98793186082675</v>
      </c>
      <c r="H820" s="77">
        <f t="array" ref="H820">IFERROR(INDEX(DATA!$W$133:$W$368,MATCH(1,(DATA!$D$133:$D$368=B820)*(DATA!$E$133:$E$368=D820),0)),"n/a")</f>
        <v>-1.3838600581942299E-2</v>
      </c>
      <c r="I820" s="87">
        <f t="array" ref="I820">IFERROR(INDEX(DATA!$AF$133:$AF$368,MATCH(1,(DATA!$D$133:$D$368=B820)*(DATA!$E$133:$E$368=D820),0)),"n/a")</f>
        <v>3.9284687205247302</v>
      </c>
      <c r="J820" s="77">
        <f t="array" ref="J820">IFERROR(INDEX(DATA!$AG$133:$AG$368,MATCH(1,(DATA!$D$133:$D$368=B820)*(DATA!$E$133:$E$368=D820),0)),"n/a")</f>
        <v>-8.0468460999349994E-3</v>
      </c>
      <c r="K820" s="87">
        <f t="array" ref="K820">IFERROR(INDEX(DATA!$AP$133:$AP$368,MATCH(1,(DATA!$D$133:$D$368=B820)*(DATA!$E$133:$E$368=D820),0)),"n/a")</f>
        <v>3.9945985149525001</v>
      </c>
      <c r="L820" s="77">
        <f t="array" ref="L820">IFERROR(INDEX(DATA!$AQ$133:$AQ$368,MATCH(1,(DATA!$D$133:$D$368=B820)*(DATA!$E$133:$E$368=D820),0)),"n/a")</f>
        <v>2.9425709812097401E-2</v>
      </c>
      <c r="R820" s="66"/>
      <c r="S820" s="66"/>
      <c r="T820" s="66"/>
      <c r="U820" s="66"/>
      <c r="V820" s="66"/>
      <c r="W820" s="66"/>
      <c r="X820" s="66"/>
      <c r="Y820" s="66"/>
    </row>
    <row r="821" spans="1:25" x14ac:dyDescent="0.2">
      <c r="A821" s="75" t="s">
        <v>19</v>
      </c>
      <c r="B821" s="66" t="s">
        <v>11</v>
      </c>
      <c r="C821" s="66" t="s">
        <v>10</v>
      </c>
      <c r="D821" s="66" t="s">
        <v>345</v>
      </c>
      <c r="E821" s="87">
        <f t="array" ref="E821">IFERROR(INDEX(DATA!$L$133:$L$368,MATCH(1,(DATA!$D$133:$D$368=B821)*(DATA!$E$133:$E$368=D821),0)),"n/a")</f>
        <v>2.5044534077668001</v>
      </c>
      <c r="F821" s="77">
        <f t="array" ref="F821">IFERROR(INDEX(DATA!$M$133:$M$368,MATCH(1,(DATA!$D$133:$D$368=B821)*(DATA!$E$133:$E$368=D821),0)),"n/a")</f>
        <v>0.112785058213361</v>
      </c>
      <c r="G821" s="87">
        <f t="array" ref="G821">IFERROR(INDEX(DATA!$V$133:$V$368,MATCH(1,(DATA!$D$133:$D$368=B821)*(DATA!$E$133:$E$368=D821),0)),"n/a")</f>
        <v>2.4969166263553899</v>
      </c>
      <c r="H821" s="77">
        <f t="array" ref="H821">IFERROR(INDEX(DATA!$W$133:$W$368,MATCH(1,(DATA!$D$133:$D$368=B821)*(DATA!$E$133:$E$368=D821),0)),"n/a")</f>
        <v>0.10075556110966</v>
      </c>
      <c r="I821" s="87">
        <f t="array" ref="I821">IFERROR(INDEX(DATA!$AF$133:$AF$368,MATCH(1,(DATA!$D$133:$D$368=B821)*(DATA!$E$133:$E$368=D821),0)),"n/a")</f>
        <v>2.4829958297051902</v>
      </c>
      <c r="J821" s="77">
        <f t="array" ref="J821">IFERROR(INDEX(DATA!$AG$133:$AG$368,MATCH(1,(DATA!$D$133:$D$368=B821)*(DATA!$E$133:$E$368=D821),0)),"n/a")</f>
        <v>8.1347911767799194E-2</v>
      </c>
      <c r="K821" s="87">
        <f t="array" ref="K821">IFERROR(INDEX(DATA!$AP$133:$AP$368,MATCH(1,(DATA!$D$133:$D$368=B821)*(DATA!$E$133:$E$368=D821),0)),"n/a")</f>
        <v>2.3567092860073502</v>
      </c>
      <c r="L821" s="77">
        <f t="array" ref="L821">IFERROR(INDEX(DATA!$AQ$133:$AQ$368,MATCH(1,(DATA!$D$133:$D$368=B821)*(DATA!$E$133:$E$368=D821),0)),"n/a")</f>
        <v>1.5017399829072299E-2</v>
      </c>
      <c r="R821" s="66"/>
      <c r="S821" s="66"/>
      <c r="T821" s="66"/>
      <c r="U821" s="66"/>
      <c r="V821" s="66"/>
      <c r="W821" s="66"/>
      <c r="X821" s="66"/>
      <c r="Y821" s="66"/>
    </row>
    <row r="822" spans="1:25" x14ac:dyDescent="0.2">
      <c r="A822" s="75"/>
      <c r="E822" s="80"/>
      <c r="F822" s="77"/>
      <c r="G822" s="81"/>
      <c r="H822" s="77"/>
      <c r="I822" s="81"/>
      <c r="J822" s="82"/>
      <c r="K822" s="81"/>
      <c r="L822" s="77"/>
      <c r="R822" s="66"/>
      <c r="S822" s="66"/>
      <c r="T822" s="66"/>
      <c r="U822" s="66"/>
      <c r="V822" s="66"/>
      <c r="W822" s="66"/>
      <c r="X822" s="66"/>
      <c r="Y822" s="66"/>
    </row>
    <row r="823" spans="1:25" x14ac:dyDescent="0.2">
      <c r="A823" s="75" t="s">
        <v>19</v>
      </c>
      <c r="B823" s="66" t="s">
        <v>11</v>
      </c>
      <c r="C823" s="66" t="s">
        <v>26</v>
      </c>
      <c r="D823" s="66" t="s">
        <v>271</v>
      </c>
      <c r="E823" s="87">
        <f t="array" ref="E823">IFERROR(INDEX(DATA!$N$133:$N$368,MATCH(1,(DATA!$D$133:$D$368=B823)*(DATA!$E$133:$E$368=D823),0)),"n/a")</f>
        <v>2.7748343252351302</v>
      </c>
      <c r="F823" s="77">
        <f t="array" ref="F823">IFERROR(INDEX(DATA!$O$133:$O$368,MATCH(1,(DATA!$D$133:$D$368=B823)*(DATA!$E$133:$E$368=D823),0)),"n/a")</f>
        <v>4.9141360041927797E-2</v>
      </c>
      <c r="G823" s="87">
        <f t="array" ref="G823">IFERROR(INDEX(DATA!$X$133:$X$368,MATCH(1,(DATA!$D$133:$D$368=B823)*(DATA!$E$133:$E$368=D823),0)),"n/a")</f>
        <v>2.6906312372569099</v>
      </c>
      <c r="H823" s="77">
        <f t="array" ref="H823">IFERROR(INDEX(DATA!$Y$133:$Y$368,MATCH(1,(DATA!$D$133:$D$368=B823)*(DATA!$E$133:$E$368=D823),0)),"n/a")</f>
        <v>-2.0254535036676E-2</v>
      </c>
      <c r="I823" s="87">
        <f t="array" ref="I823">IFERROR(INDEX(DATA!$AH$133:$AH$368,MATCH(1,(DATA!$D$133:$D$368=B823)*(DATA!$E$133:$E$368=D823),0)),"n/a")</f>
        <v>2.67371773455173</v>
      </c>
      <c r="J823" s="77">
        <f t="array" ref="J823">IFERROR(INDEX(DATA!$AI$133:$AI$368,MATCH(1,(DATA!$D$133:$D$368=B823)*(DATA!$E$133:$E$368=D823),0)),"n/a")</f>
        <v>-4.00813591353779E-2</v>
      </c>
      <c r="K823" s="87">
        <f t="array" ref="K823">IFERROR(INDEX(DATA!$AR$133:$AR$368,MATCH(1,(DATA!$D$133:$D$368=B823)*(DATA!$E$133:$E$368=D823),0)),"n/a")</f>
        <v>2.7307464063515798</v>
      </c>
      <c r="L823" s="77">
        <f t="array" ref="L823">IFERROR(INDEX(DATA!$AS$133:$AS$368,MATCH(1,(DATA!$D$133:$D$368=B823)*(DATA!$E$133:$E$368=D823),0)),"n/a")</f>
        <v>-2.7125475178822599E-2</v>
      </c>
      <c r="R823" s="66"/>
      <c r="S823" s="66"/>
      <c r="T823" s="66"/>
      <c r="U823" s="66"/>
      <c r="V823" s="66"/>
      <c r="W823" s="66"/>
      <c r="X823" s="66"/>
      <c r="Y823" s="66"/>
    </row>
    <row r="824" spans="1:25" x14ac:dyDescent="0.2">
      <c r="A824" s="75" t="s">
        <v>19</v>
      </c>
      <c r="B824" s="66" t="s">
        <v>11</v>
      </c>
      <c r="C824" s="66" t="s">
        <v>26</v>
      </c>
      <c r="D824" s="66" t="s">
        <v>272</v>
      </c>
      <c r="E824" s="87">
        <f t="array" ref="E824">IFERROR(INDEX(DATA!$N$133:$N$368,MATCH(1,(DATA!$D$133:$D$368=B824)*(DATA!$E$133:$E$368=D824),0)),"n/a")</f>
        <v>2.4694008661445501</v>
      </c>
      <c r="F824" s="77">
        <f t="array" ref="F824">IFERROR(INDEX(DATA!$O$133:$O$368,MATCH(1,(DATA!$D$133:$D$368=B824)*(DATA!$E$133:$E$368=D824),0)),"n/a")</f>
        <v>2.63951742413761E-2</v>
      </c>
      <c r="G824" s="87">
        <f t="array" ref="G824">IFERROR(INDEX(DATA!$X$133:$X$368,MATCH(1,(DATA!$D$133:$D$368=B824)*(DATA!$E$133:$E$368=D824),0)),"n/a")</f>
        <v>2.4963676962359802</v>
      </c>
      <c r="H824" s="77">
        <f t="array" ref="H824">IFERROR(INDEX(DATA!$Y$133:$Y$368,MATCH(1,(DATA!$D$133:$D$368=B824)*(DATA!$E$133:$E$368=D824),0)),"n/a")</f>
        <v>3.4056148575045901E-2</v>
      </c>
      <c r="I824" s="87">
        <f t="array" ref="I824">IFERROR(INDEX(DATA!$AH$133:$AH$368,MATCH(1,(DATA!$D$133:$D$368=B824)*(DATA!$E$133:$E$368=D824),0)),"n/a")</f>
        <v>2.4464418184208201</v>
      </c>
      <c r="J824" s="77">
        <f t="array" ref="J824">IFERROR(INDEX(DATA!$AI$133:$AI$368,MATCH(1,(DATA!$D$133:$D$368=B824)*(DATA!$E$133:$E$368=D824),0)),"n/a")</f>
        <v>1.92181929303274E-2</v>
      </c>
      <c r="K824" s="87">
        <f t="array" ref="K824">IFERROR(INDEX(DATA!$AR$133:$AR$368,MATCH(1,(DATA!$D$133:$D$368=B824)*(DATA!$E$133:$E$368=D824),0)),"n/a")</f>
        <v>2.4547786433293002</v>
      </c>
      <c r="L824" s="77">
        <f t="array" ref="L824">IFERROR(INDEX(DATA!$AS$133:$AS$368,MATCH(1,(DATA!$D$133:$D$368=B824)*(DATA!$E$133:$E$368=D824),0)),"n/a")</f>
        <v>2.9454211928271901E-2</v>
      </c>
      <c r="R824" s="66"/>
      <c r="S824" s="66"/>
      <c r="T824" s="66"/>
      <c r="U824" s="66"/>
      <c r="V824" s="66"/>
      <c r="W824" s="66"/>
      <c r="X824" s="66"/>
      <c r="Y824" s="66"/>
    </row>
    <row r="825" spans="1:25" x14ac:dyDescent="0.2">
      <c r="A825" s="75" t="s">
        <v>19</v>
      </c>
      <c r="B825" s="66" t="s">
        <v>11</v>
      </c>
      <c r="C825" s="66" t="s">
        <v>26</v>
      </c>
      <c r="D825" s="66" t="s">
        <v>273</v>
      </c>
      <c r="E825" s="87">
        <f t="array" ref="E825">IFERROR(INDEX(DATA!$N$133:$N$368,MATCH(1,(DATA!$D$133:$D$368=B825)*(DATA!$E$133:$E$368=D825),0)),"n/a")</f>
        <v>2.52876496218345</v>
      </c>
      <c r="F825" s="77">
        <f t="array" ref="F825">IFERROR(INDEX(DATA!$O$133:$O$368,MATCH(1,(DATA!$D$133:$D$368=B825)*(DATA!$E$133:$E$368=D825),0)),"n/a")</f>
        <v>5.8718256672060903E-2</v>
      </c>
      <c r="G825" s="87">
        <f t="array" ref="G825">IFERROR(INDEX(DATA!$X$133:$X$368,MATCH(1,(DATA!$D$133:$D$368=B825)*(DATA!$E$133:$E$368=D825),0)),"n/a")</f>
        <v>2.4953916325200298</v>
      </c>
      <c r="H825" s="77">
        <f t="array" ref="H825">IFERROR(INDEX(DATA!$Y$133:$Y$368,MATCH(1,(DATA!$D$133:$D$368=B825)*(DATA!$E$133:$E$368=D825),0)),"n/a")</f>
        <v>6.9580959937135298E-2</v>
      </c>
      <c r="I825" s="87">
        <f t="array" ref="I825">IFERROR(INDEX(DATA!$AH$133:$AH$368,MATCH(1,(DATA!$D$133:$D$368=B825)*(DATA!$E$133:$E$368=D825),0)),"n/a")</f>
        <v>2.4691356587817399</v>
      </c>
      <c r="J825" s="77">
        <f t="array" ref="J825">IFERROR(INDEX(DATA!$AI$133:$AI$368,MATCH(1,(DATA!$D$133:$D$368=B825)*(DATA!$E$133:$E$368=D825),0)),"n/a")</f>
        <v>7.4905830765881101E-2</v>
      </c>
      <c r="K825" s="87">
        <f t="array" ref="K825">IFERROR(INDEX(DATA!$AR$133:$AR$368,MATCH(1,(DATA!$D$133:$D$368=B825)*(DATA!$E$133:$E$368=D825),0)),"n/a")</f>
        <v>2.4487294058728399</v>
      </c>
      <c r="L825" s="77">
        <f t="array" ref="L825">IFERROR(INDEX(DATA!$AS$133:$AS$368,MATCH(1,(DATA!$D$133:$D$368=B825)*(DATA!$E$133:$E$368=D825),0)),"n/a")</f>
        <v>6.4744760652934302E-2</v>
      </c>
      <c r="R825" s="66"/>
      <c r="S825" s="66"/>
      <c r="T825" s="66"/>
      <c r="U825" s="66"/>
      <c r="V825" s="66"/>
      <c r="W825" s="66"/>
      <c r="X825" s="66"/>
      <c r="Y825" s="66"/>
    </row>
    <row r="826" spans="1:25" x14ac:dyDescent="0.2">
      <c r="A826" s="75" t="s">
        <v>19</v>
      </c>
      <c r="B826" s="66" t="s">
        <v>11</v>
      </c>
      <c r="C826" s="66" t="s">
        <v>26</v>
      </c>
      <c r="D826" s="66" t="s">
        <v>274</v>
      </c>
      <c r="E826" s="87">
        <f t="array" ref="E826">IFERROR(INDEX(DATA!$N$133:$N$368,MATCH(1,(DATA!$D$133:$D$368=B826)*(DATA!$E$133:$E$368=D826),0)),"n/a")</f>
        <v>2.5051904764121602</v>
      </c>
      <c r="F826" s="77">
        <f t="array" ref="F826">IFERROR(INDEX(DATA!$O$133:$O$368,MATCH(1,(DATA!$D$133:$D$368=B826)*(DATA!$E$133:$E$368=D826),0)),"n/a")</f>
        <v>1.8906762276582102E-2</v>
      </c>
      <c r="G826" s="87">
        <f t="array" ref="G826">IFERROR(INDEX(DATA!$X$133:$X$368,MATCH(1,(DATA!$D$133:$D$368=B826)*(DATA!$E$133:$E$368=D826),0)),"n/a")</f>
        <v>2.5351095002992601</v>
      </c>
      <c r="H826" s="77">
        <f t="array" ref="H826">IFERROR(INDEX(DATA!$Y$133:$Y$368,MATCH(1,(DATA!$D$133:$D$368=B826)*(DATA!$E$133:$E$368=D826),0)),"n/a")</f>
        <v>2.79045082150766E-2</v>
      </c>
      <c r="I826" s="87">
        <f t="array" ref="I826">IFERROR(INDEX(DATA!$AH$133:$AH$368,MATCH(1,(DATA!$D$133:$D$368=B826)*(DATA!$E$133:$E$368=D826),0)),"n/a")</f>
        <v>2.4952148038900099</v>
      </c>
      <c r="J826" s="77">
        <f t="array" ref="J826">IFERROR(INDEX(DATA!$AI$133:$AI$368,MATCH(1,(DATA!$D$133:$D$368=B826)*(DATA!$E$133:$E$368=D826),0)),"n/a")</f>
        <v>1.7223120437217299E-2</v>
      </c>
      <c r="K826" s="87">
        <f t="array" ref="K826">IFERROR(INDEX(DATA!$AR$133:$AR$368,MATCH(1,(DATA!$D$133:$D$368=B826)*(DATA!$E$133:$E$368=D826),0)),"n/a")</f>
        <v>2.5124822389464598</v>
      </c>
      <c r="L826" s="77">
        <f t="array" ref="L826">IFERROR(INDEX(DATA!$AS$133:$AS$368,MATCH(1,(DATA!$D$133:$D$368=B826)*(DATA!$E$133:$E$368=D826),0)),"n/a")</f>
        <v>2.6706859505822699E-2</v>
      </c>
      <c r="R826" s="66"/>
      <c r="S826" s="66"/>
      <c r="T826" s="66"/>
      <c r="U826" s="66"/>
      <c r="V826" s="66"/>
      <c r="W826" s="66"/>
      <c r="X826" s="66"/>
      <c r="Y826" s="66"/>
    </row>
    <row r="827" spans="1:25" x14ac:dyDescent="0.2">
      <c r="A827" s="75" t="s">
        <v>19</v>
      </c>
      <c r="B827" s="66" t="s">
        <v>11</v>
      </c>
      <c r="C827" s="66" t="s">
        <v>26</v>
      </c>
      <c r="D827" s="66" t="s">
        <v>275</v>
      </c>
      <c r="E827" s="87">
        <f t="array" ref="E827">IFERROR(INDEX(DATA!$N$133:$N$368,MATCH(1,(DATA!$D$133:$D$368=B827)*(DATA!$E$133:$E$368=D827),0)),"n/a")</f>
        <v>2.5413932178991301</v>
      </c>
      <c r="F827" s="77">
        <f t="array" ref="F827">IFERROR(INDEX(DATA!$O$133:$O$368,MATCH(1,(DATA!$D$133:$D$368=B827)*(DATA!$E$133:$E$368=D827),0)),"n/a")</f>
        <v>-4.8081797159685198E-3</v>
      </c>
      <c r="G827" s="87">
        <f t="array" ref="G827">IFERROR(INDEX(DATA!$X$133:$X$368,MATCH(1,(DATA!$D$133:$D$368=B827)*(DATA!$E$133:$E$368=D827),0)),"n/a")</f>
        <v>2.5186113418760101</v>
      </c>
      <c r="H827" s="77">
        <f t="array" ref="H827">IFERROR(INDEX(DATA!$Y$133:$Y$368,MATCH(1,(DATA!$D$133:$D$368=B827)*(DATA!$E$133:$E$368=D827),0)),"n/a")</f>
        <v>8.9208588643606406E-3</v>
      </c>
      <c r="I827" s="87">
        <f t="array" ref="I827">IFERROR(INDEX(DATA!$AH$133:$AH$368,MATCH(1,(DATA!$D$133:$D$368=B827)*(DATA!$E$133:$E$368=D827),0)),"n/a")</f>
        <v>2.4929875701451398</v>
      </c>
      <c r="J827" s="77">
        <f t="array" ref="J827">IFERROR(INDEX(DATA!$AI$133:$AI$368,MATCH(1,(DATA!$D$133:$D$368=B827)*(DATA!$E$133:$E$368=D827),0)),"n/a")</f>
        <v>6.89161149109429E-3</v>
      </c>
      <c r="K827" s="87">
        <f t="array" ref="K827">IFERROR(INDEX(DATA!$AR$133:$AR$368,MATCH(1,(DATA!$D$133:$D$368=B827)*(DATA!$E$133:$E$368=D827),0)),"n/a")</f>
        <v>2.5510500325819501</v>
      </c>
      <c r="L827" s="77">
        <f t="array" ref="L827">IFERROR(INDEX(DATA!$AS$133:$AS$368,MATCH(1,(DATA!$D$133:$D$368=B827)*(DATA!$E$133:$E$368=D827),0)),"n/a")</f>
        <v>1.8441609382324999E-2</v>
      </c>
      <c r="R827" s="66"/>
      <c r="S827" s="66"/>
      <c r="T827" s="66"/>
      <c r="U827" s="66"/>
      <c r="V827" s="66"/>
      <c r="W827" s="66"/>
      <c r="X827" s="66"/>
      <c r="Y827" s="66"/>
    </row>
    <row r="828" spans="1:25" x14ac:dyDescent="0.2">
      <c r="A828" s="75" t="s">
        <v>19</v>
      </c>
      <c r="B828" s="66" t="s">
        <v>11</v>
      </c>
      <c r="C828" s="66" t="s">
        <v>26</v>
      </c>
      <c r="D828" s="66" t="s">
        <v>276</v>
      </c>
      <c r="E828" s="87">
        <f t="array" ref="E828">IFERROR(INDEX(DATA!$N$133:$N$368,MATCH(1,(DATA!$D$133:$D$368=B828)*(DATA!$E$133:$E$368=D828),0)),"n/a")</f>
        <v>2.2553062308049401</v>
      </c>
      <c r="F828" s="77">
        <f t="array" ref="F828">IFERROR(INDEX(DATA!$O$133:$O$368,MATCH(1,(DATA!$D$133:$D$368=B828)*(DATA!$E$133:$E$368=D828),0)),"n/a")</f>
        <v>-2.3125421560546099E-2</v>
      </c>
      <c r="G828" s="87">
        <f t="array" ref="G828">IFERROR(INDEX(DATA!$X$133:$X$368,MATCH(1,(DATA!$D$133:$D$368=B828)*(DATA!$E$133:$E$368=D828),0)),"n/a")</f>
        <v>2.2688821817556302</v>
      </c>
      <c r="H828" s="77">
        <f t="array" ref="H828">IFERROR(INDEX(DATA!$Y$133:$Y$368,MATCH(1,(DATA!$D$133:$D$368=B828)*(DATA!$E$133:$E$368=D828),0)),"n/a")</f>
        <v>-2.81158202226659E-3</v>
      </c>
      <c r="I828" s="87">
        <f t="array" ref="I828">IFERROR(INDEX(DATA!$AH$133:$AH$368,MATCH(1,(DATA!$D$133:$D$368=B828)*(DATA!$E$133:$E$368=D828),0)),"n/a")</f>
        <v>2.2724484572218699</v>
      </c>
      <c r="J828" s="77">
        <f t="array" ref="J828">IFERROR(INDEX(DATA!$AI$133:$AI$368,MATCH(1,(DATA!$D$133:$D$368=B828)*(DATA!$E$133:$E$368=D828),0)),"n/a")</f>
        <v>-9.5694399716864699E-3</v>
      </c>
      <c r="K828" s="87">
        <f t="array" ref="K828">IFERROR(INDEX(DATA!$AR$133:$AR$368,MATCH(1,(DATA!$D$133:$D$368=B828)*(DATA!$E$133:$E$368=D828),0)),"n/a")</f>
        <v>2.3209376585801</v>
      </c>
      <c r="L828" s="77">
        <f t="array" ref="L828">IFERROR(INDEX(DATA!$AS$133:$AS$368,MATCH(1,(DATA!$D$133:$D$368=B828)*(DATA!$E$133:$E$368=D828),0)),"n/a")</f>
        <v>-6.5206803884922896E-3</v>
      </c>
      <c r="R828" s="66"/>
      <c r="S828" s="66"/>
      <c r="T828" s="66"/>
      <c r="U828" s="66"/>
      <c r="V828" s="66"/>
      <c r="W828" s="66"/>
      <c r="X828" s="66"/>
      <c r="Y828" s="66"/>
    </row>
    <row r="829" spans="1:25" x14ac:dyDescent="0.2">
      <c r="A829" s="75" t="s">
        <v>19</v>
      </c>
      <c r="B829" s="66" t="s">
        <v>11</v>
      </c>
      <c r="C829" s="66" t="s">
        <v>26</v>
      </c>
      <c r="D829" s="66" t="s">
        <v>277</v>
      </c>
      <c r="E829" s="87">
        <f t="array" ref="E829">IFERROR(INDEX(DATA!$N$133:$N$368,MATCH(1,(DATA!$D$133:$D$368=B829)*(DATA!$E$133:$E$368=D829),0)),"n/a")</f>
        <v>2.6950806963454799</v>
      </c>
      <c r="F829" s="77">
        <f t="array" ref="F829">IFERROR(INDEX(DATA!$O$133:$O$368,MATCH(1,(DATA!$D$133:$D$368=B829)*(DATA!$E$133:$E$368=D829),0)),"n/a")</f>
        <v>-1.6826427827164502E-2</v>
      </c>
      <c r="G829" s="87">
        <f t="array" ref="G829">IFERROR(INDEX(DATA!$X$133:$X$368,MATCH(1,(DATA!$D$133:$D$368=B829)*(DATA!$E$133:$E$368=D829),0)),"n/a")</f>
        <v>2.6528654007041199</v>
      </c>
      <c r="H829" s="77">
        <f t="array" ref="H829">IFERROR(INDEX(DATA!$Y$133:$Y$368,MATCH(1,(DATA!$D$133:$D$368=B829)*(DATA!$E$133:$E$368=D829),0)),"n/a")</f>
        <v>-2.1283414638439E-2</v>
      </c>
      <c r="I829" s="87">
        <f t="array" ref="I829">IFERROR(INDEX(DATA!$AH$133:$AH$368,MATCH(1,(DATA!$D$133:$D$368=B829)*(DATA!$E$133:$E$368=D829),0)),"n/a")</f>
        <v>2.6043989026113699</v>
      </c>
      <c r="J829" s="77">
        <f t="array" ref="J829">IFERROR(INDEX(DATA!$AI$133:$AI$368,MATCH(1,(DATA!$D$133:$D$368=B829)*(DATA!$E$133:$E$368=D829),0)),"n/a")</f>
        <v>-3.7522684877185998E-2</v>
      </c>
      <c r="K829" s="87">
        <f t="array" ref="K829">IFERROR(INDEX(DATA!$AR$133:$AR$368,MATCH(1,(DATA!$D$133:$D$368=B829)*(DATA!$E$133:$E$368=D829),0)),"n/a")</f>
        <v>2.6349187279027899</v>
      </c>
      <c r="L829" s="77">
        <f t="array" ref="L829">IFERROR(INDEX(DATA!$AS$133:$AS$368,MATCH(1,(DATA!$D$133:$D$368=B829)*(DATA!$E$133:$E$368=D829),0)),"n/a")</f>
        <v>-2.8855380292436499E-2</v>
      </c>
      <c r="R829" s="66"/>
      <c r="S829" s="66"/>
      <c r="T829" s="66"/>
      <c r="U829" s="66"/>
      <c r="V829" s="66"/>
      <c r="W829" s="66"/>
      <c r="X829" s="66"/>
      <c r="Y829" s="66"/>
    </row>
    <row r="830" spans="1:25" x14ac:dyDescent="0.2">
      <c r="A830" s="75" t="s">
        <v>19</v>
      </c>
      <c r="B830" s="66" t="s">
        <v>11</v>
      </c>
      <c r="C830" s="66" t="s">
        <v>26</v>
      </c>
      <c r="D830" s="66" t="s">
        <v>278</v>
      </c>
      <c r="E830" s="87">
        <f t="array" ref="E830">IFERROR(INDEX(DATA!$N$133:$N$368,MATCH(1,(DATA!$D$133:$D$368=B830)*(DATA!$E$133:$E$368=D830),0)),"n/a")</f>
        <v>2.31647376804001</v>
      </c>
      <c r="F830" s="77">
        <f t="array" ref="F830">IFERROR(INDEX(DATA!$O$133:$O$368,MATCH(1,(DATA!$D$133:$D$368=B830)*(DATA!$E$133:$E$368=D830),0)),"n/a")</f>
        <v>-7.9322302025935404E-2</v>
      </c>
      <c r="G830" s="87">
        <f t="array" ref="G830">IFERROR(INDEX(DATA!$X$133:$X$368,MATCH(1,(DATA!$D$133:$D$368=B830)*(DATA!$E$133:$E$368=D830),0)),"n/a")</f>
        <v>2.3664203275799101</v>
      </c>
      <c r="H830" s="77">
        <f t="array" ref="H830">IFERROR(INDEX(DATA!$Y$133:$Y$368,MATCH(1,(DATA!$D$133:$D$368=B830)*(DATA!$E$133:$E$368=D830),0)),"n/a")</f>
        <v>-4.2733372855314103E-2</v>
      </c>
      <c r="I830" s="87">
        <f t="array" ref="I830">IFERROR(INDEX(DATA!$AH$133:$AH$368,MATCH(1,(DATA!$D$133:$D$368=B830)*(DATA!$E$133:$E$368=D830),0)),"n/a")</f>
        <v>2.3719598054432098</v>
      </c>
      <c r="J830" s="77">
        <f t="array" ref="J830">IFERROR(INDEX(DATA!$AI$133:$AI$368,MATCH(1,(DATA!$D$133:$D$368=B830)*(DATA!$E$133:$E$368=D830),0)),"n/a")</f>
        <v>-2.69766124255293E-2</v>
      </c>
      <c r="K830" s="87">
        <f t="array" ref="K830">IFERROR(INDEX(DATA!$AR$133:$AR$368,MATCH(1,(DATA!$D$133:$D$368=B830)*(DATA!$E$133:$E$368=D830),0)),"n/a")</f>
        <v>2.3998193194425901</v>
      </c>
      <c r="L830" s="77">
        <f t="array" ref="L830">IFERROR(INDEX(DATA!$AS$133:$AS$368,MATCH(1,(DATA!$D$133:$D$368=B830)*(DATA!$E$133:$E$368=D830),0)),"n/a")</f>
        <v>-8.5740754756171295E-3</v>
      </c>
      <c r="R830" s="66"/>
      <c r="S830" s="66"/>
      <c r="T830" s="66"/>
      <c r="U830" s="66"/>
      <c r="V830" s="66"/>
      <c r="W830" s="66"/>
      <c r="X830" s="66"/>
      <c r="Y830" s="66"/>
    </row>
    <row r="831" spans="1:25" x14ac:dyDescent="0.2">
      <c r="A831" s="75" t="s">
        <v>19</v>
      </c>
      <c r="B831" s="66" t="s">
        <v>11</v>
      </c>
      <c r="C831" s="66" t="s">
        <v>26</v>
      </c>
      <c r="D831" s="66" t="s">
        <v>279</v>
      </c>
      <c r="E831" s="87">
        <f t="array" ref="E831">IFERROR(INDEX(DATA!$N$133:$N$368,MATCH(1,(DATA!$D$133:$D$368=B831)*(DATA!$E$133:$E$368=D831),0)),"n/a")</f>
        <v>2.4701945597820001</v>
      </c>
      <c r="F831" s="77">
        <f t="array" ref="F831">IFERROR(INDEX(DATA!$O$133:$O$368,MATCH(1,(DATA!$D$133:$D$368=B831)*(DATA!$E$133:$E$368=D831),0)),"n/a")</f>
        <v>0.12246120059905199</v>
      </c>
      <c r="G831" s="87">
        <f t="array" ref="G831">IFERROR(INDEX(DATA!$X$133:$X$368,MATCH(1,(DATA!$D$133:$D$368=B831)*(DATA!$E$133:$E$368=D831),0)),"n/a")</f>
        <v>2.49821345588495</v>
      </c>
      <c r="H831" s="77">
        <f t="array" ref="H831">IFERROR(INDEX(DATA!$Y$133:$Y$368,MATCH(1,(DATA!$D$133:$D$368=B831)*(DATA!$E$133:$E$368=D831),0)),"n/a")</f>
        <v>4.1578457737719697E-2</v>
      </c>
      <c r="I831" s="87">
        <f t="array" ref="I831">IFERROR(INDEX(DATA!$AH$133:$AH$368,MATCH(1,(DATA!$D$133:$D$368=B831)*(DATA!$E$133:$E$368=D831),0)),"n/a")</f>
        <v>2.4474729594767402</v>
      </c>
      <c r="J831" s="77">
        <f t="array" ref="J831">IFERROR(INDEX(DATA!$AI$133:$AI$368,MATCH(1,(DATA!$D$133:$D$368=B831)*(DATA!$E$133:$E$368=D831),0)),"n/a")</f>
        <v>3.1438467063127501E-2</v>
      </c>
      <c r="K831" s="87">
        <f t="array" ref="K831">IFERROR(INDEX(DATA!$AR$133:$AR$368,MATCH(1,(DATA!$D$133:$D$368=B831)*(DATA!$E$133:$E$368=D831),0)),"n/a")</f>
        <v>2.4447886760453801</v>
      </c>
      <c r="L831" s="77">
        <f t="array" ref="L831">IFERROR(INDEX(DATA!$AS$133:$AS$368,MATCH(1,(DATA!$D$133:$D$368=B831)*(DATA!$E$133:$E$368=D831),0)),"n/a")</f>
        <v>7.5416514068698301E-2</v>
      </c>
      <c r="R831" s="66"/>
      <c r="S831" s="66"/>
      <c r="T831" s="66"/>
      <c r="U831" s="66"/>
      <c r="V831" s="66"/>
      <c r="W831" s="66"/>
      <c r="X831" s="66"/>
      <c r="Y831" s="66"/>
    </row>
    <row r="832" spans="1:25" x14ac:dyDescent="0.2">
      <c r="A832" s="75" t="s">
        <v>19</v>
      </c>
      <c r="B832" s="66" t="s">
        <v>11</v>
      </c>
      <c r="C832" s="66" t="s">
        <v>26</v>
      </c>
      <c r="D832" s="66" t="s">
        <v>280</v>
      </c>
      <c r="E832" s="87">
        <f t="array" ref="E832">IFERROR(INDEX(DATA!$N$133:$N$368,MATCH(1,(DATA!$D$133:$D$368=B832)*(DATA!$E$133:$E$368=D832),0)),"n/a")</f>
        <v>2.9485211167777101</v>
      </c>
      <c r="F832" s="77">
        <f t="array" ref="F832">IFERROR(INDEX(DATA!$O$133:$O$368,MATCH(1,(DATA!$D$133:$D$368=B832)*(DATA!$E$133:$E$368=D832),0)),"n/a")</f>
        <v>-2.64593699725982E-2</v>
      </c>
      <c r="G832" s="87">
        <f t="array" ref="G832">IFERROR(INDEX(DATA!$X$133:$X$368,MATCH(1,(DATA!$D$133:$D$368=B832)*(DATA!$E$133:$E$368=D832),0)),"n/a")</f>
        <v>2.7895764426221898</v>
      </c>
      <c r="H832" s="77">
        <f t="array" ref="H832">IFERROR(INDEX(DATA!$Y$133:$Y$368,MATCH(1,(DATA!$D$133:$D$368=B832)*(DATA!$E$133:$E$368=D832),0)),"n/a")</f>
        <v>-3.9402608837016899E-2</v>
      </c>
      <c r="I832" s="87">
        <f t="array" ref="I832">IFERROR(INDEX(DATA!$AH$133:$AH$368,MATCH(1,(DATA!$D$133:$D$368=B832)*(DATA!$E$133:$E$368=D832),0)),"n/a")</f>
        <v>2.81084103497402</v>
      </c>
      <c r="J832" s="77">
        <f t="array" ref="J832">IFERROR(INDEX(DATA!$AI$133:$AI$368,MATCH(1,(DATA!$D$133:$D$368=B832)*(DATA!$E$133:$E$368=D832),0)),"n/a")</f>
        <v>-2.9940039680116499E-2</v>
      </c>
      <c r="K832" s="87">
        <f t="array" ref="K832">IFERROR(INDEX(DATA!$AR$133:$AR$368,MATCH(1,(DATA!$D$133:$D$368=B832)*(DATA!$E$133:$E$368=D832),0)),"n/a")</f>
        <v>2.8645581006197798</v>
      </c>
      <c r="L832" s="77">
        <f t="array" ref="L832">IFERROR(INDEX(DATA!$AS$133:$AS$368,MATCH(1,(DATA!$D$133:$D$368=B832)*(DATA!$E$133:$E$368=D832),0)),"n/a")</f>
        <v>-6.8093906803989501E-3</v>
      </c>
      <c r="R832" s="66"/>
      <c r="S832" s="66"/>
      <c r="T832" s="66"/>
      <c r="U832" s="66"/>
      <c r="V832" s="66"/>
      <c r="W832" s="66"/>
      <c r="X832" s="66"/>
      <c r="Y832" s="66"/>
    </row>
    <row r="833" spans="1:25" x14ac:dyDescent="0.2">
      <c r="A833" s="75" t="s">
        <v>19</v>
      </c>
      <c r="B833" s="66" t="s">
        <v>11</v>
      </c>
      <c r="C833" s="66" t="s">
        <v>26</v>
      </c>
      <c r="D833" s="66" t="s">
        <v>281</v>
      </c>
      <c r="E833" s="87">
        <f t="array" ref="E833">IFERROR(INDEX(DATA!$N$133:$N$368,MATCH(1,(DATA!$D$133:$D$368=B833)*(DATA!$E$133:$E$368=D833),0)),"n/a")</f>
        <v>2.48431114059803</v>
      </c>
      <c r="F833" s="77">
        <f t="array" ref="F833">IFERROR(INDEX(DATA!$O$133:$O$368,MATCH(1,(DATA!$D$133:$D$368=B833)*(DATA!$E$133:$E$368=D833),0)),"n/a")</f>
        <v>-2.4379307998140601E-2</v>
      </c>
      <c r="G833" s="87">
        <f t="array" ref="G833">IFERROR(INDEX(DATA!$X$133:$X$368,MATCH(1,(DATA!$D$133:$D$368=B833)*(DATA!$E$133:$E$368=D833),0)),"n/a")</f>
        <v>2.46446186555149</v>
      </c>
      <c r="H833" s="77">
        <f t="array" ref="H833">IFERROR(INDEX(DATA!$Y$133:$Y$368,MATCH(1,(DATA!$D$133:$D$368=B833)*(DATA!$E$133:$E$368=D833),0)),"n/a")</f>
        <v>9.4359624029525802E-3</v>
      </c>
      <c r="I833" s="87">
        <f t="array" ref="I833">IFERROR(INDEX(DATA!$AH$133:$AH$368,MATCH(1,(DATA!$D$133:$D$368=B833)*(DATA!$E$133:$E$368=D833),0)),"n/a")</f>
        <v>2.44955036676398</v>
      </c>
      <c r="J833" s="77">
        <f t="array" ref="J833">IFERROR(INDEX(DATA!$AI$133:$AI$368,MATCH(1,(DATA!$D$133:$D$368=B833)*(DATA!$E$133:$E$368=D833),0)),"n/a")</f>
        <v>1.45379977105818E-2</v>
      </c>
      <c r="K833" s="87">
        <f t="array" ref="K833">IFERROR(INDEX(DATA!$AR$133:$AR$368,MATCH(1,(DATA!$D$133:$D$368=B833)*(DATA!$E$133:$E$368=D833),0)),"n/a")</f>
        <v>2.4653573097493</v>
      </c>
      <c r="L833" s="77">
        <f t="array" ref="L833">IFERROR(INDEX(DATA!$AS$133:$AS$368,MATCH(1,(DATA!$D$133:$D$368=B833)*(DATA!$E$133:$E$368=D833),0)),"n/a")</f>
        <v>4.0706174034788899E-2</v>
      </c>
      <c r="R833" s="66"/>
      <c r="S833" s="66"/>
      <c r="T833" s="66"/>
      <c r="U833" s="66"/>
      <c r="V833" s="66"/>
      <c r="W833" s="66"/>
      <c r="X833" s="66"/>
      <c r="Y833" s="66"/>
    </row>
    <row r="834" spans="1:25" x14ac:dyDescent="0.2">
      <c r="A834" s="75" t="s">
        <v>19</v>
      </c>
      <c r="B834" s="66" t="s">
        <v>11</v>
      </c>
      <c r="C834" s="66" t="s">
        <v>26</v>
      </c>
      <c r="D834" s="66" t="s">
        <v>282</v>
      </c>
      <c r="E834" s="87">
        <f t="array" ref="E834">IFERROR(INDEX(DATA!$N$133:$N$368,MATCH(1,(DATA!$D$133:$D$368=B834)*(DATA!$E$133:$E$368=D834),0)),"n/a")</f>
        <v>2.9882735500027402</v>
      </c>
      <c r="F834" s="77">
        <f t="array" ref="F834">IFERROR(INDEX(DATA!$O$133:$O$368,MATCH(1,(DATA!$D$133:$D$368=B834)*(DATA!$E$133:$E$368=D834),0)),"n/a")</f>
        <v>3.12463678424762E-2</v>
      </c>
      <c r="G834" s="87">
        <f t="array" ref="G834">IFERROR(INDEX(DATA!$X$133:$X$368,MATCH(1,(DATA!$D$133:$D$368=B834)*(DATA!$E$133:$E$368=D834),0)),"n/a")</f>
        <v>3.0308604989529302</v>
      </c>
      <c r="H834" s="77">
        <f t="array" ref="H834">IFERROR(INDEX(DATA!$Y$133:$Y$368,MATCH(1,(DATA!$D$133:$D$368=B834)*(DATA!$E$133:$E$368=D834),0)),"n/a")</f>
        <v>4.6966604826707101E-2</v>
      </c>
      <c r="I834" s="87">
        <f t="array" ref="I834">IFERROR(INDEX(DATA!$AH$133:$AH$368,MATCH(1,(DATA!$D$133:$D$368=B834)*(DATA!$E$133:$E$368=D834),0)),"n/a")</f>
        <v>3.0010749640924201</v>
      </c>
      <c r="J834" s="77">
        <f t="array" ref="J834">IFERROR(INDEX(DATA!$AI$133:$AI$368,MATCH(1,(DATA!$D$133:$D$368=B834)*(DATA!$E$133:$E$368=D834),0)),"n/a")</f>
        <v>4.6098532747656899E-2</v>
      </c>
      <c r="K834" s="87">
        <f t="array" ref="K834">IFERROR(INDEX(DATA!$AR$133:$AR$368,MATCH(1,(DATA!$D$133:$D$368=B834)*(DATA!$E$133:$E$368=D834),0)),"n/a")</f>
        <v>2.98471624098761</v>
      </c>
      <c r="L834" s="77">
        <f t="array" ref="L834">IFERROR(INDEX(DATA!$AS$133:$AS$368,MATCH(1,(DATA!$D$133:$D$368=B834)*(DATA!$E$133:$E$368=D834),0)),"n/a")</f>
        <v>4.7904305799031599E-2</v>
      </c>
      <c r="R834" s="66"/>
      <c r="S834" s="66"/>
      <c r="T834" s="66"/>
      <c r="U834" s="66"/>
      <c r="V834" s="66"/>
      <c r="W834" s="66"/>
      <c r="X834" s="66"/>
      <c r="Y834" s="66"/>
    </row>
    <row r="835" spans="1:25" x14ac:dyDescent="0.2">
      <c r="A835" s="75" t="s">
        <v>19</v>
      </c>
      <c r="B835" s="66" t="s">
        <v>11</v>
      </c>
      <c r="C835" s="66" t="s">
        <v>26</v>
      </c>
      <c r="D835" s="66" t="s">
        <v>283</v>
      </c>
      <c r="E835" s="87">
        <f t="array" ref="E835">IFERROR(INDEX(DATA!$N$133:$N$368,MATCH(1,(DATA!$D$133:$D$368=B835)*(DATA!$E$133:$E$368=D835),0)),"n/a")</f>
        <v>2.8471913801561501</v>
      </c>
      <c r="F835" s="77">
        <f t="array" ref="F835">IFERROR(INDEX(DATA!$O$133:$O$368,MATCH(1,(DATA!$D$133:$D$368=B835)*(DATA!$E$133:$E$368=D835),0)),"n/a")</f>
        <v>5.3803406602492297E-2</v>
      </c>
      <c r="G835" s="87">
        <f t="array" ref="G835">IFERROR(INDEX(DATA!$X$133:$X$368,MATCH(1,(DATA!$D$133:$D$368=B835)*(DATA!$E$133:$E$368=D835),0)),"n/a")</f>
        <v>2.8519470255360302</v>
      </c>
      <c r="H835" s="77">
        <f t="array" ref="H835">IFERROR(INDEX(DATA!$Y$133:$Y$368,MATCH(1,(DATA!$D$133:$D$368=B835)*(DATA!$E$133:$E$368=D835),0)),"n/a")</f>
        <v>5.7433998145625498E-2</v>
      </c>
      <c r="I835" s="87">
        <f t="array" ref="I835">IFERROR(INDEX(DATA!$AH$133:$AH$368,MATCH(1,(DATA!$D$133:$D$368=B835)*(DATA!$E$133:$E$368=D835),0)),"n/a")</f>
        <v>2.8405055286922098</v>
      </c>
      <c r="J835" s="77">
        <f t="array" ref="J835">IFERROR(INDEX(DATA!$AI$133:$AI$368,MATCH(1,(DATA!$D$133:$D$368=B835)*(DATA!$E$133:$E$368=D835),0)),"n/a")</f>
        <v>5.1264939516566403E-2</v>
      </c>
      <c r="K835" s="87">
        <f t="array" ref="K835">IFERROR(INDEX(DATA!$AR$133:$AR$368,MATCH(1,(DATA!$D$133:$D$368=B835)*(DATA!$E$133:$E$368=D835),0)),"n/a")</f>
        <v>2.80569586576549</v>
      </c>
      <c r="L835" s="77">
        <f t="array" ref="L835">IFERROR(INDEX(DATA!$AS$133:$AS$368,MATCH(1,(DATA!$D$133:$D$368=B835)*(DATA!$E$133:$E$368=D835),0)),"n/a")</f>
        <v>4.4223869606429697E-2</v>
      </c>
      <c r="R835" s="66"/>
      <c r="S835" s="66"/>
      <c r="T835" s="66"/>
      <c r="U835" s="66"/>
      <c r="V835" s="66"/>
      <c r="W835" s="66"/>
      <c r="X835" s="66"/>
      <c r="Y835" s="66"/>
    </row>
    <row r="836" spans="1:25" x14ac:dyDescent="0.2">
      <c r="A836" s="75" t="s">
        <v>19</v>
      </c>
      <c r="B836" s="66" t="s">
        <v>11</v>
      </c>
      <c r="C836" s="66" t="s">
        <v>26</v>
      </c>
      <c r="D836" s="66" t="s">
        <v>284</v>
      </c>
      <c r="E836" s="87">
        <f t="array" ref="E836">IFERROR(INDEX(DATA!$N$133:$N$368,MATCH(1,(DATA!$D$133:$D$368=B836)*(DATA!$E$133:$E$368=D836),0)),"n/a")</f>
        <v>2.1231344702561201</v>
      </c>
      <c r="F836" s="77">
        <f t="array" ref="F836">IFERROR(INDEX(DATA!$O$133:$O$368,MATCH(1,(DATA!$D$133:$D$368=B836)*(DATA!$E$133:$E$368=D836),0)),"n/a")</f>
        <v>-0.109422272857694</v>
      </c>
      <c r="G836" s="87">
        <f t="array" ref="G836">IFERROR(INDEX(DATA!$X$133:$X$368,MATCH(1,(DATA!$D$133:$D$368=B836)*(DATA!$E$133:$E$368=D836),0)),"n/a")</f>
        <v>2.1985887344789998</v>
      </c>
      <c r="H836" s="77">
        <f t="array" ref="H836">IFERROR(INDEX(DATA!$Y$133:$Y$368,MATCH(1,(DATA!$D$133:$D$368=B836)*(DATA!$E$133:$E$368=D836),0)),"n/a")</f>
        <v>-5.4178560801443898E-2</v>
      </c>
      <c r="I836" s="87">
        <f t="array" ref="I836">IFERROR(INDEX(DATA!$AH$133:$AH$368,MATCH(1,(DATA!$D$133:$D$368=B836)*(DATA!$E$133:$E$368=D836),0)),"n/a")</f>
        <v>2.1598873495976401</v>
      </c>
      <c r="J836" s="77">
        <f t="array" ref="J836">IFERROR(INDEX(DATA!$AI$133:$AI$368,MATCH(1,(DATA!$D$133:$D$368=B836)*(DATA!$E$133:$E$368=D836),0)),"n/a")</f>
        <v>-2.57957046283399E-2</v>
      </c>
      <c r="K836" s="87">
        <f t="array" ref="K836">IFERROR(INDEX(DATA!$AR$133:$AR$368,MATCH(1,(DATA!$D$133:$D$368=B836)*(DATA!$E$133:$E$368=D836),0)),"n/a")</f>
        <v>2.2134076468604502</v>
      </c>
      <c r="L836" s="77">
        <f t="array" ref="L836">IFERROR(INDEX(DATA!$AS$133:$AS$368,MATCH(1,(DATA!$D$133:$D$368=B836)*(DATA!$E$133:$E$368=D836),0)),"n/a")</f>
        <v>3.94252040813311E-2</v>
      </c>
      <c r="R836" s="66"/>
      <c r="S836" s="66"/>
      <c r="T836" s="66"/>
      <c r="U836" s="66"/>
      <c r="V836" s="66"/>
      <c r="W836" s="66"/>
      <c r="X836" s="66"/>
      <c r="Y836" s="66"/>
    </row>
    <row r="837" spans="1:25" x14ac:dyDescent="0.2">
      <c r="A837" s="75" t="s">
        <v>19</v>
      </c>
      <c r="B837" s="66" t="s">
        <v>11</v>
      </c>
      <c r="C837" s="66" t="s">
        <v>26</v>
      </c>
      <c r="D837" s="66" t="s">
        <v>285</v>
      </c>
      <c r="E837" s="87">
        <f t="array" ref="E837">IFERROR(INDEX(DATA!$N$133:$N$368,MATCH(1,(DATA!$D$133:$D$368=B837)*(DATA!$E$133:$E$368=D837),0)),"n/a")</f>
        <v>1.76794723582435</v>
      </c>
      <c r="F837" s="77">
        <f t="array" ref="F837">IFERROR(INDEX(DATA!$O$133:$O$368,MATCH(1,(DATA!$D$133:$D$368=B837)*(DATA!$E$133:$E$368=D837),0)),"n/a")</f>
        <v>-0.17536698781879401</v>
      </c>
      <c r="G837" s="87">
        <f t="array" ref="G837">IFERROR(INDEX(DATA!$X$133:$X$368,MATCH(1,(DATA!$D$133:$D$368=B837)*(DATA!$E$133:$E$368=D837),0)),"n/a")</f>
        <v>1.8143773553946501</v>
      </c>
      <c r="H837" s="77">
        <f t="array" ref="H837">IFERROR(INDEX(DATA!$Y$133:$Y$368,MATCH(1,(DATA!$D$133:$D$368=B837)*(DATA!$E$133:$E$368=D837),0)),"n/a")</f>
        <v>-0.12797642877837101</v>
      </c>
      <c r="I837" s="87">
        <f t="array" ref="I837">IFERROR(INDEX(DATA!$AH$133:$AH$368,MATCH(1,(DATA!$D$133:$D$368=B837)*(DATA!$E$133:$E$368=D837),0)),"n/a")</f>
        <v>1.7151708622984601</v>
      </c>
      <c r="J837" s="77">
        <f t="array" ref="J837">IFERROR(INDEX(DATA!$AI$133:$AI$368,MATCH(1,(DATA!$D$133:$D$368=B837)*(DATA!$E$133:$E$368=D837),0)),"n/a")</f>
        <v>-0.116986017549896</v>
      </c>
      <c r="K837" s="87">
        <f t="array" ref="K837">IFERROR(INDEX(DATA!$AR$133:$AR$368,MATCH(1,(DATA!$D$133:$D$368=B837)*(DATA!$E$133:$E$368=D837),0)),"n/a")</f>
        <v>1.7852047866905401</v>
      </c>
      <c r="L837" s="77">
        <f t="array" ref="L837">IFERROR(INDEX(DATA!$AS$133:$AS$368,MATCH(1,(DATA!$D$133:$D$368=B837)*(DATA!$E$133:$E$368=D837),0)),"n/a")</f>
        <v>-2.5462615965131601E-2</v>
      </c>
      <c r="R837" s="66"/>
      <c r="S837" s="66"/>
      <c r="T837" s="66"/>
      <c r="U837" s="66"/>
      <c r="V837" s="66"/>
      <c r="W837" s="66"/>
      <c r="X837" s="66"/>
      <c r="Y837" s="66"/>
    </row>
    <row r="838" spans="1:25" x14ac:dyDescent="0.2">
      <c r="A838" s="75" t="s">
        <v>19</v>
      </c>
      <c r="B838" s="66" t="s">
        <v>11</v>
      </c>
      <c r="C838" s="66" t="s">
        <v>26</v>
      </c>
      <c r="D838" s="66" t="s">
        <v>286</v>
      </c>
      <c r="E838" s="87">
        <f t="array" ref="E838">IFERROR(INDEX(DATA!$N$133:$N$368,MATCH(1,(DATA!$D$133:$D$368=B838)*(DATA!$E$133:$E$368=D838),0)),"n/a")</f>
        <v>2.43522838887659</v>
      </c>
      <c r="F838" s="77">
        <f t="array" ref="F838">IFERROR(INDEX(DATA!$O$133:$O$368,MATCH(1,(DATA!$D$133:$D$368=B838)*(DATA!$E$133:$E$368=D838),0)),"n/a")</f>
        <v>6.8999007012758906E-2</v>
      </c>
      <c r="G838" s="87">
        <f t="array" ref="G838">IFERROR(INDEX(DATA!$X$133:$X$368,MATCH(1,(DATA!$D$133:$D$368=B838)*(DATA!$E$133:$E$368=D838),0)),"n/a")</f>
        <v>2.3942199903780899</v>
      </c>
      <c r="H838" s="77">
        <f t="array" ref="H838">IFERROR(INDEX(DATA!$Y$133:$Y$368,MATCH(1,(DATA!$D$133:$D$368=B838)*(DATA!$E$133:$E$368=D838),0)),"n/a")</f>
        <v>5.5972285174846703E-2</v>
      </c>
      <c r="I838" s="87">
        <f t="array" ref="I838">IFERROR(INDEX(DATA!$AH$133:$AH$368,MATCH(1,(DATA!$D$133:$D$368=B838)*(DATA!$E$133:$E$368=D838),0)),"n/a")</f>
        <v>2.37608194292081</v>
      </c>
      <c r="J838" s="77">
        <f t="array" ref="J838">IFERROR(INDEX(DATA!$AI$133:$AI$368,MATCH(1,(DATA!$D$133:$D$368=B838)*(DATA!$E$133:$E$368=D838),0)),"n/a")</f>
        <v>6.10850177142774E-2</v>
      </c>
      <c r="K838" s="87">
        <f t="array" ref="K838">IFERROR(INDEX(DATA!$AR$133:$AR$368,MATCH(1,(DATA!$D$133:$D$368=B838)*(DATA!$E$133:$E$368=D838),0)),"n/a")</f>
        <v>2.3754390960651199</v>
      </c>
      <c r="L838" s="77">
        <f t="array" ref="L838">IFERROR(INDEX(DATA!$AS$133:$AS$368,MATCH(1,(DATA!$D$133:$D$368=B838)*(DATA!$E$133:$E$368=D838),0)),"n/a")</f>
        <v>4.3444796052898998E-2</v>
      </c>
      <c r="R838" s="66"/>
      <c r="S838" s="66"/>
      <c r="T838" s="66"/>
      <c r="U838" s="66"/>
      <c r="V838" s="66"/>
      <c r="W838" s="66"/>
      <c r="X838" s="66"/>
      <c r="Y838" s="66"/>
    </row>
    <row r="839" spans="1:25" x14ac:dyDescent="0.2">
      <c r="A839" s="75" t="s">
        <v>19</v>
      </c>
      <c r="B839" s="66" t="s">
        <v>11</v>
      </c>
      <c r="C839" s="66" t="s">
        <v>26</v>
      </c>
      <c r="D839" s="66" t="s">
        <v>287</v>
      </c>
      <c r="E839" s="87">
        <f t="array" ref="E839">IFERROR(INDEX(DATA!$N$133:$N$368,MATCH(1,(DATA!$D$133:$D$368=B839)*(DATA!$E$133:$E$368=D839),0)),"n/a")</f>
        <v>2.5895755803806599</v>
      </c>
      <c r="F839" s="77">
        <f t="array" ref="F839">IFERROR(INDEX(DATA!$O$133:$O$368,MATCH(1,(DATA!$D$133:$D$368=B839)*(DATA!$E$133:$E$368=D839),0)),"n/a")</f>
        <v>9.8159577100203899E-2</v>
      </c>
      <c r="G839" s="87">
        <f t="array" ref="G839">IFERROR(INDEX(DATA!$X$133:$X$368,MATCH(1,(DATA!$D$133:$D$368=B839)*(DATA!$E$133:$E$368=D839),0)),"n/a")</f>
        <v>2.5132954825551401</v>
      </c>
      <c r="H839" s="77">
        <f t="array" ref="H839">IFERROR(INDEX(DATA!$Y$133:$Y$368,MATCH(1,(DATA!$D$133:$D$368=B839)*(DATA!$E$133:$E$368=D839),0)),"n/a")</f>
        <v>7.2700480534341597E-2</v>
      </c>
      <c r="I839" s="87">
        <f t="array" ref="I839">IFERROR(INDEX(DATA!$AH$133:$AH$368,MATCH(1,(DATA!$D$133:$D$368=B839)*(DATA!$E$133:$E$368=D839),0)),"n/a")</f>
        <v>2.4698414527559298</v>
      </c>
      <c r="J839" s="77">
        <f t="array" ref="J839">IFERROR(INDEX(DATA!$AI$133:$AI$368,MATCH(1,(DATA!$D$133:$D$368=B839)*(DATA!$E$133:$E$368=D839),0)),"n/a")</f>
        <v>7.3398415769292402E-2</v>
      </c>
      <c r="K839" s="87">
        <f t="array" ref="K839">IFERROR(INDEX(DATA!$AR$133:$AR$368,MATCH(1,(DATA!$D$133:$D$368=B839)*(DATA!$E$133:$E$368=D839),0)),"n/a")</f>
        <v>2.4745247638310701</v>
      </c>
      <c r="L839" s="77">
        <f t="array" ref="L839">IFERROR(INDEX(DATA!$AS$133:$AS$368,MATCH(1,(DATA!$D$133:$D$368=B839)*(DATA!$E$133:$E$368=D839),0)),"n/a")</f>
        <v>6.5244080048181899E-2</v>
      </c>
      <c r="R839" s="66"/>
      <c r="S839" s="66"/>
      <c r="T839" s="66"/>
      <c r="U839" s="66"/>
      <c r="V839" s="66"/>
      <c r="W839" s="66"/>
      <c r="X839" s="66"/>
      <c r="Y839" s="66"/>
    </row>
    <row r="840" spans="1:25" x14ac:dyDescent="0.2">
      <c r="A840" s="75" t="s">
        <v>19</v>
      </c>
      <c r="B840" s="66" t="s">
        <v>11</v>
      </c>
      <c r="C840" s="66" t="s">
        <v>26</v>
      </c>
      <c r="D840" s="66" t="s">
        <v>288</v>
      </c>
      <c r="E840" s="87">
        <f t="array" ref="E840">IFERROR(INDEX(DATA!$N$133:$N$368,MATCH(1,(DATA!$D$133:$D$368=B840)*(DATA!$E$133:$E$368=D840),0)),"n/a")</f>
        <v>3.0251370510742999</v>
      </c>
      <c r="F840" s="77">
        <f t="array" ref="F840">IFERROR(INDEX(DATA!$O$133:$O$368,MATCH(1,(DATA!$D$133:$D$368=B840)*(DATA!$E$133:$E$368=D840),0)),"n/a")</f>
        <v>4.89203760293698E-2</v>
      </c>
      <c r="G840" s="87">
        <f t="array" ref="G840">IFERROR(INDEX(DATA!$X$133:$X$368,MATCH(1,(DATA!$D$133:$D$368=B840)*(DATA!$E$133:$E$368=D840),0)),"n/a")</f>
        <v>3.0266952347604898</v>
      </c>
      <c r="H840" s="77">
        <f t="array" ref="H840">IFERROR(INDEX(DATA!$Y$133:$Y$368,MATCH(1,(DATA!$D$133:$D$368=B840)*(DATA!$E$133:$E$368=D840),0)),"n/a")</f>
        <v>4.4117069865608101E-2</v>
      </c>
      <c r="I840" s="87">
        <f t="array" ref="I840">IFERROR(INDEX(DATA!$AH$133:$AH$368,MATCH(1,(DATA!$D$133:$D$368=B840)*(DATA!$E$133:$E$368=D840),0)),"n/a")</f>
        <v>2.98836465851321</v>
      </c>
      <c r="J840" s="77">
        <f t="array" ref="J840">IFERROR(INDEX(DATA!$AI$133:$AI$368,MATCH(1,(DATA!$D$133:$D$368=B840)*(DATA!$E$133:$E$368=D840),0)),"n/a")</f>
        <v>4.6740066520908501E-2</v>
      </c>
      <c r="K840" s="87">
        <f t="array" ref="K840">IFERROR(INDEX(DATA!$AR$133:$AR$368,MATCH(1,(DATA!$D$133:$D$368=B840)*(DATA!$E$133:$E$368=D840),0)),"n/a")</f>
        <v>2.9805812088138102</v>
      </c>
      <c r="L840" s="77">
        <f t="array" ref="L840">IFERROR(INDEX(DATA!$AS$133:$AS$368,MATCH(1,(DATA!$D$133:$D$368=B840)*(DATA!$E$133:$E$368=D840),0)),"n/a")</f>
        <v>4.8864458388935501E-2</v>
      </c>
      <c r="R840" s="66"/>
      <c r="S840" s="66"/>
      <c r="T840" s="66"/>
      <c r="U840" s="66"/>
      <c r="V840" s="66"/>
      <c r="W840" s="66"/>
      <c r="X840" s="66"/>
      <c r="Y840" s="66"/>
    </row>
    <row r="841" spans="1:25" x14ac:dyDescent="0.2">
      <c r="A841" s="75" t="s">
        <v>19</v>
      </c>
      <c r="B841" s="66" t="s">
        <v>11</v>
      </c>
      <c r="C841" s="66" t="s">
        <v>26</v>
      </c>
      <c r="D841" s="66" t="s">
        <v>289</v>
      </c>
      <c r="E841" s="87">
        <f t="array" ref="E841">IFERROR(INDEX(DATA!$N$133:$N$368,MATCH(1,(DATA!$D$133:$D$368=B841)*(DATA!$E$133:$E$368=D841),0)),"n/a")</f>
        <v>2.4672057674241401</v>
      </c>
      <c r="F841" s="77">
        <f t="array" ref="F841">IFERROR(INDEX(DATA!$O$133:$O$368,MATCH(1,(DATA!$D$133:$D$368=B841)*(DATA!$E$133:$E$368=D841),0)),"n/a")</f>
        <v>-3.3369963774878698E-2</v>
      </c>
      <c r="G841" s="87">
        <f t="array" ref="G841">IFERROR(INDEX(DATA!$X$133:$X$368,MATCH(1,(DATA!$D$133:$D$368=B841)*(DATA!$E$133:$E$368=D841),0)),"n/a")</f>
        <v>2.5183648022915799</v>
      </c>
      <c r="H841" s="77">
        <f t="array" ref="H841">IFERROR(INDEX(DATA!$Y$133:$Y$368,MATCH(1,(DATA!$D$133:$D$368=B841)*(DATA!$E$133:$E$368=D841),0)),"n/a")</f>
        <v>2.54388502858926E-2</v>
      </c>
      <c r="I841" s="87">
        <f t="array" ref="I841">IFERROR(INDEX(DATA!$AH$133:$AH$368,MATCH(1,(DATA!$D$133:$D$368=B841)*(DATA!$E$133:$E$368=D841),0)),"n/a")</f>
        <v>2.4820437001553</v>
      </c>
      <c r="J841" s="77">
        <f t="array" ref="J841">IFERROR(INDEX(DATA!$AI$133:$AI$368,MATCH(1,(DATA!$D$133:$D$368=B841)*(DATA!$E$133:$E$368=D841),0)),"n/a")</f>
        <v>2.8606452599611299E-2</v>
      </c>
      <c r="K841" s="87">
        <f t="array" ref="K841">IFERROR(INDEX(DATA!$AR$133:$AR$368,MATCH(1,(DATA!$D$133:$D$368=B841)*(DATA!$E$133:$E$368=D841),0)),"n/a")</f>
        <v>2.50712913749447</v>
      </c>
      <c r="L841" s="77">
        <f t="array" ref="L841">IFERROR(INDEX(DATA!$AS$133:$AS$368,MATCH(1,(DATA!$D$133:$D$368=B841)*(DATA!$E$133:$E$368=D841),0)),"n/a")</f>
        <v>6.6320293232043998E-2</v>
      </c>
      <c r="R841" s="66"/>
      <c r="S841" s="66"/>
      <c r="T841" s="66"/>
      <c r="U841" s="66"/>
      <c r="V841" s="66"/>
      <c r="W841" s="66"/>
      <c r="X841" s="66"/>
      <c r="Y841" s="66"/>
    </row>
    <row r="842" spans="1:25" x14ac:dyDescent="0.2">
      <c r="A842" s="75" t="s">
        <v>19</v>
      </c>
      <c r="B842" s="66" t="s">
        <v>11</v>
      </c>
      <c r="C842" s="66" t="s">
        <v>26</v>
      </c>
      <c r="D842" s="66" t="s">
        <v>290</v>
      </c>
      <c r="E842" s="87">
        <f t="array" ref="E842">IFERROR(INDEX(DATA!$N$133:$N$368,MATCH(1,(DATA!$D$133:$D$368=B842)*(DATA!$E$133:$E$368=D842),0)),"n/a")</f>
        <v>2.40967834534439</v>
      </c>
      <c r="F842" s="77">
        <f t="array" ref="F842">IFERROR(INDEX(DATA!$O$133:$O$368,MATCH(1,(DATA!$D$133:$D$368=B842)*(DATA!$E$133:$E$368=D842),0)),"n/a")</f>
        <v>2.67772401297659E-2</v>
      </c>
      <c r="G842" s="87">
        <f t="array" ref="G842">IFERROR(INDEX(DATA!$X$133:$X$368,MATCH(1,(DATA!$D$133:$D$368=B842)*(DATA!$E$133:$E$368=D842),0)),"n/a")</f>
        <v>2.4556972456894299</v>
      </c>
      <c r="H842" s="77">
        <f t="array" ref="H842">IFERROR(INDEX(DATA!$Y$133:$Y$368,MATCH(1,(DATA!$D$133:$D$368=B842)*(DATA!$E$133:$E$368=D842),0)),"n/a")</f>
        <v>3.6469096357366199E-2</v>
      </c>
      <c r="I842" s="87">
        <f t="array" ref="I842">IFERROR(INDEX(DATA!$AH$133:$AH$368,MATCH(1,(DATA!$D$133:$D$368=B842)*(DATA!$E$133:$E$368=D842),0)),"n/a")</f>
        <v>2.3919448137153698</v>
      </c>
      <c r="J842" s="77">
        <f t="array" ref="J842">IFERROR(INDEX(DATA!$AI$133:$AI$368,MATCH(1,(DATA!$D$133:$D$368=B842)*(DATA!$E$133:$E$368=D842),0)),"n/a")</f>
        <v>2.2763344017349502E-2</v>
      </c>
      <c r="K842" s="87">
        <f t="array" ref="K842">IFERROR(INDEX(DATA!$AR$133:$AR$368,MATCH(1,(DATA!$D$133:$D$368=B842)*(DATA!$E$133:$E$368=D842),0)),"n/a")</f>
        <v>2.4120719532176098</v>
      </c>
      <c r="L842" s="77">
        <f t="array" ref="L842">IFERROR(INDEX(DATA!$AS$133:$AS$368,MATCH(1,(DATA!$D$133:$D$368=B842)*(DATA!$E$133:$E$368=D842),0)),"n/a")</f>
        <v>3.1058809999386101E-2</v>
      </c>
      <c r="R842" s="66"/>
      <c r="S842" s="66"/>
      <c r="T842" s="66"/>
      <c r="U842" s="66"/>
      <c r="V842" s="66"/>
      <c r="W842" s="66"/>
      <c r="X842" s="66"/>
      <c r="Y842" s="66"/>
    </row>
    <row r="843" spans="1:25" x14ac:dyDescent="0.2">
      <c r="A843" s="75" t="s">
        <v>19</v>
      </c>
      <c r="B843" s="66" t="s">
        <v>11</v>
      </c>
      <c r="C843" s="66" t="s">
        <v>26</v>
      </c>
      <c r="D843" s="66" t="s">
        <v>291</v>
      </c>
      <c r="E843" s="87">
        <f t="array" ref="E843">IFERROR(INDEX(DATA!$N$133:$N$368,MATCH(1,(DATA!$D$133:$D$368=B843)*(DATA!$E$133:$E$368=D843),0)),"n/a")</f>
        <v>2.98996761781539</v>
      </c>
      <c r="F843" s="77">
        <f t="array" ref="F843">IFERROR(INDEX(DATA!$O$133:$O$368,MATCH(1,(DATA!$D$133:$D$368=B843)*(DATA!$E$133:$E$368=D843),0)),"n/a")</f>
        <v>3.7091163333292099E-2</v>
      </c>
      <c r="G843" s="87">
        <f t="array" ref="G843">IFERROR(INDEX(DATA!$X$133:$X$368,MATCH(1,(DATA!$D$133:$D$368=B843)*(DATA!$E$133:$E$368=D843),0)),"n/a")</f>
        <v>2.9330555595062</v>
      </c>
      <c r="H843" s="77">
        <f t="array" ref="H843">IFERROR(INDEX(DATA!$Y$133:$Y$368,MATCH(1,(DATA!$D$133:$D$368=B843)*(DATA!$E$133:$E$368=D843),0)),"n/a")</f>
        <v>-1.11202549516094E-2</v>
      </c>
      <c r="I843" s="87">
        <f t="array" ref="I843">IFERROR(INDEX(DATA!$AH$133:$AH$368,MATCH(1,(DATA!$D$133:$D$368=B843)*(DATA!$E$133:$E$368=D843),0)),"n/a")</f>
        <v>2.8754715838045999</v>
      </c>
      <c r="J843" s="77">
        <f t="array" ref="J843">IFERROR(INDEX(DATA!$AI$133:$AI$368,MATCH(1,(DATA!$D$133:$D$368=B843)*(DATA!$E$133:$E$368=D843),0)),"n/a")</f>
        <v>-2.2195016860246299E-2</v>
      </c>
      <c r="K843" s="87">
        <f t="array" ref="K843">IFERROR(INDEX(DATA!$AR$133:$AR$368,MATCH(1,(DATA!$D$133:$D$368=B843)*(DATA!$E$133:$E$368=D843),0)),"n/a")</f>
        <v>2.82380564578561</v>
      </c>
      <c r="L843" s="77">
        <f t="array" ref="L843">IFERROR(INDEX(DATA!$AS$133:$AS$368,MATCH(1,(DATA!$D$133:$D$368=B843)*(DATA!$E$133:$E$368=D843),0)),"n/a")</f>
        <v>-3.7802852278711399E-2</v>
      </c>
      <c r="R843" s="66"/>
      <c r="S843" s="66"/>
      <c r="T843" s="66"/>
      <c r="U843" s="66"/>
      <c r="V843" s="66"/>
      <c r="W843" s="66"/>
      <c r="X843" s="66"/>
      <c r="Y843" s="66"/>
    </row>
    <row r="844" spans="1:25" x14ac:dyDescent="0.2">
      <c r="A844" s="75" t="s">
        <v>19</v>
      </c>
      <c r="B844" s="66" t="s">
        <v>11</v>
      </c>
      <c r="C844" s="66" t="s">
        <v>26</v>
      </c>
      <c r="D844" s="66" t="s">
        <v>292</v>
      </c>
      <c r="E844" s="87">
        <f t="array" ref="E844">IFERROR(INDEX(DATA!$N$133:$N$368,MATCH(1,(DATA!$D$133:$D$368=B844)*(DATA!$E$133:$E$368=D844),0)),"n/a")</f>
        <v>2.7247453566141799</v>
      </c>
      <c r="F844" s="77">
        <f t="array" ref="F844">IFERROR(INDEX(DATA!$O$133:$O$368,MATCH(1,(DATA!$D$133:$D$368=B844)*(DATA!$E$133:$E$368=D844),0)),"n/a")</f>
        <v>3.5528986154119299E-2</v>
      </c>
      <c r="G844" s="87">
        <f t="array" ref="G844">IFERROR(INDEX(DATA!$X$133:$X$368,MATCH(1,(DATA!$D$133:$D$368=B844)*(DATA!$E$133:$E$368=D844),0)),"n/a")</f>
        <v>2.7275821819594399</v>
      </c>
      <c r="H844" s="77">
        <f t="array" ref="H844">IFERROR(INDEX(DATA!$Y$133:$Y$368,MATCH(1,(DATA!$D$133:$D$368=B844)*(DATA!$E$133:$E$368=D844),0)),"n/a")</f>
        <v>3.2464754218177898E-2</v>
      </c>
      <c r="I844" s="87">
        <f t="array" ref="I844">IFERROR(INDEX(DATA!$AH$133:$AH$368,MATCH(1,(DATA!$D$133:$D$368=B844)*(DATA!$E$133:$E$368=D844),0)),"n/a")</f>
        <v>2.6937091567256699</v>
      </c>
      <c r="J844" s="77">
        <f t="array" ref="J844">IFERROR(INDEX(DATA!$AI$133:$AI$368,MATCH(1,(DATA!$D$133:$D$368=B844)*(DATA!$E$133:$E$368=D844),0)),"n/a")</f>
        <v>2.6808480854389201E-2</v>
      </c>
      <c r="K844" s="87">
        <f t="array" ref="K844">IFERROR(INDEX(DATA!$AR$133:$AR$368,MATCH(1,(DATA!$D$133:$D$368=B844)*(DATA!$E$133:$E$368=D844),0)),"n/a")</f>
        <v>2.6349276676851701</v>
      </c>
      <c r="L844" s="77">
        <f t="array" ref="L844">IFERROR(INDEX(DATA!$AS$133:$AS$368,MATCH(1,(DATA!$D$133:$D$368=B844)*(DATA!$E$133:$E$368=D844),0)),"n/a")</f>
        <v>-4.1418424869749099E-5</v>
      </c>
      <c r="R844" s="66"/>
      <c r="S844" s="66"/>
      <c r="T844" s="66"/>
      <c r="U844" s="66"/>
      <c r="V844" s="66"/>
      <c r="W844" s="66"/>
      <c r="X844" s="66"/>
      <c r="Y844" s="66"/>
    </row>
    <row r="845" spans="1:25" x14ac:dyDescent="0.2">
      <c r="A845" s="75" t="s">
        <v>19</v>
      </c>
      <c r="B845" s="66" t="s">
        <v>11</v>
      </c>
      <c r="C845" s="66" t="s">
        <v>26</v>
      </c>
      <c r="D845" s="66" t="s">
        <v>293</v>
      </c>
      <c r="E845" s="87">
        <f t="array" ref="E845">IFERROR(INDEX(DATA!$N$133:$N$368,MATCH(1,(DATA!$D$133:$D$368=B845)*(DATA!$E$133:$E$368=D845),0)),"n/a")</f>
        <v>2.6111190135554998</v>
      </c>
      <c r="F845" s="77">
        <f t="array" ref="F845">IFERROR(INDEX(DATA!$O$133:$O$368,MATCH(1,(DATA!$D$133:$D$368=B845)*(DATA!$E$133:$E$368=D845),0)),"n/a")</f>
        <v>-0.194981353574813</v>
      </c>
      <c r="G845" s="87">
        <f t="array" ref="G845">IFERROR(INDEX(DATA!$X$133:$X$368,MATCH(1,(DATA!$D$133:$D$368=B845)*(DATA!$E$133:$E$368=D845),0)),"n/a")</f>
        <v>2.6783609409020701</v>
      </c>
      <c r="H845" s="77">
        <f t="array" ref="H845">IFERROR(INDEX(DATA!$Y$133:$Y$368,MATCH(1,(DATA!$D$133:$D$368=B845)*(DATA!$E$133:$E$368=D845),0)),"n/a")</f>
        <v>-0.14971464764683601</v>
      </c>
      <c r="I845" s="87">
        <f t="array" ref="I845">IFERROR(INDEX(DATA!$AH$133:$AH$368,MATCH(1,(DATA!$D$133:$D$368=B845)*(DATA!$E$133:$E$368=D845),0)),"n/a")</f>
        <v>2.6038345840744399</v>
      </c>
      <c r="J845" s="77">
        <f t="array" ref="J845">IFERROR(INDEX(DATA!$AI$133:$AI$368,MATCH(1,(DATA!$D$133:$D$368=B845)*(DATA!$E$133:$E$368=D845),0)),"n/a")</f>
        <v>-0.123076624308955</v>
      </c>
      <c r="K845" s="87">
        <f t="array" ref="K845">IFERROR(INDEX(DATA!$AR$133:$AR$368,MATCH(1,(DATA!$D$133:$D$368=B845)*(DATA!$E$133:$E$368=D845),0)),"n/a")</f>
        <v>2.68225915407861</v>
      </c>
      <c r="L845" s="77">
        <f t="array" ref="L845">IFERROR(INDEX(DATA!$AS$133:$AS$368,MATCH(1,(DATA!$D$133:$D$368=B845)*(DATA!$E$133:$E$368=D845),0)),"n/a")</f>
        <v>2.0770878523741501E-2</v>
      </c>
      <c r="R845" s="66"/>
      <c r="S845" s="66"/>
      <c r="T845" s="66"/>
      <c r="U845" s="66"/>
      <c r="V845" s="66"/>
      <c r="W845" s="66"/>
      <c r="X845" s="66"/>
      <c r="Y845" s="66"/>
    </row>
    <row r="846" spans="1:25" x14ac:dyDescent="0.2">
      <c r="A846" s="75" t="s">
        <v>19</v>
      </c>
      <c r="B846" s="66" t="s">
        <v>11</v>
      </c>
      <c r="C846" s="66" t="s">
        <v>26</v>
      </c>
      <c r="D846" s="66" t="s">
        <v>294</v>
      </c>
      <c r="E846" s="87">
        <f t="array" ref="E846">IFERROR(INDEX(DATA!$N$133:$N$368,MATCH(1,(DATA!$D$133:$D$368=B846)*(DATA!$E$133:$E$368=D846),0)),"n/a")</f>
        <v>2.4467531096643902</v>
      </c>
      <c r="F846" s="77">
        <f t="array" ref="F846">IFERROR(INDEX(DATA!$O$133:$O$368,MATCH(1,(DATA!$D$133:$D$368=B846)*(DATA!$E$133:$E$368=D846),0)),"n/a")</f>
        <v>2.3228087220080799E-2</v>
      </c>
      <c r="G846" s="87">
        <f t="array" ref="G846">IFERROR(INDEX(DATA!$X$133:$X$368,MATCH(1,(DATA!$D$133:$D$368=B846)*(DATA!$E$133:$E$368=D846),0)),"n/a")</f>
        <v>2.5073570282842299</v>
      </c>
      <c r="H846" s="77">
        <f t="array" ref="H846">IFERROR(INDEX(DATA!$Y$133:$Y$368,MATCH(1,(DATA!$D$133:$D$368=B846)*(DATA!$E$133:$E$368=D846),0)),"n/a")</f>
        <v>3.8927858521076497E-2</v>
      </c>
      <c r="I846" s="87">
        <f t="array" ref="I846">IFERROR(INDEX(DATA!$AH$133:$AH$368,MATCH(1,(DATA!$D$133:$D$368=B846)*(DATA!$E$133:$E$368=D846),0)),"n/a")</f>
        <v>2.4188314157003101</v>
      </c>
      <c r="J846" s="77">
        <f t="array" ref="J846">IFERROR(INDEX(DATA!$AI$133:$AI$368,MATCH(1,(DATA!$D$133:$D$368=B846)*(DATA!$E$133:$E$368=D846),0)),"n/a")</f>
        <v>1.8174848573337801E-2</v>
      </c>
      <c r="K846" s="87">
        <f t="array" ref="K846">IFERROR(INDEX(DATA!$AR$133:$AR$368,MATCH(1,(DATA!$D$133:$D$368=B846)*(DATA!$E$133:$E$368=D846),0)),"n/a")</f>
        <v>2.4371027391764502</v>
      </c>
      <c r="L846" s="77">
        <f t="array" ref="L846">IFERROR(INDEX(DATA!$AS$133:$AS$368,MATCH(1,(DATA!$D$133:$D$368=B846)*(DATA!$E$133:$E$368=D846),0)),"n/a")</f>
        <v>2.4518954939931802E-2</v>
      </c>
      <c r="R846" s="66"/>
      <c r="S846" s="66"/>
      <c r="T846" s="66"/>
      <c r="U846" s="66"/>
      <c r="V846" s="66"/>
      <c r="W846" s="66"/>
      <c r="X846" s="66"/>
      <c r="Y846" s="66"/>
    </row>
    <row r="847" spans="1:25" x14ac:dyDescent="0.2">
      <c r="A847" s="75" t="s">
        <v>19</v>
      </c>
      <c r="B847" s="66" t="s">
        <v>11</v>
      </c>
      <c r="C847" s="66" t="s">
        <v>26</v>
      </c>
      <c r="D847" s="66" t="s">
        <v>295</v>
      </c>
      <c r="E847" s="87">
        <f t="array" ref="E847">IFERROR(INDEX(DATA!$N$133:$N$368,MATCH(1,(DATA!$D$133:$D$368=B847)*(DATA!$E$133:$E$368=D847),0)),"n/a")</f>
        <v>2.1102245862884201</v>
      </c>
      <c r="F847" s="77">
        <f t="array" ref="F847">IFERROR(INDEX(DATA!$O$133:$O$368,MATCH(1,(DATA!$D$133:$D$368=B847)*(DATA!$E$133:$E$368=D847),0)),"n/a")</f>
        <v>3.0047334814077901E-2</v>
      </c>
      <c r="G847" s="87">
        <f t="array" ref="G847">IFERROR(INDEX(DATA!$X$133:$X$368,MATCH(1,(DATA!$D$133:$D$368=B847)*(DATA!$E$133:$E$368=D847),0)),"n/a")</f>
        <v>2.1257233975984402</v>
      </c>
      <c r="H847" s="77">
        <f t="array" ref="H847">IFERROR(INDEX(DATA!$Y$133:$Y$368,MATCH(1,(DATA!$D$133:$D$368=B847)*(DATA!$E$133:$E$368=D847),0)),"n/a")</f>
        <v>2.0982896074923998E-2</v>
      </c>
      <c r="I847" s="87">
        <f t="array" ref="I847">IFERROR(INDEX(DATA!$AH$133:$AH$368,MATCH(1,(DATA!$D$133:$D$368=B847)*(DATA!$E$133:$E$368=D847),0)),"n/a")</f>
        <v>2.0552267220392402</v>
      </c>
      <c r="J847" s="77">
        <f t="array" ref="J847">IFERROR(INDEX(DATA!$AI$133:$AI$368,MATCH(1,(DATA!$D$133:$D$368=B847)*(DATA!$E$133:$E$368=D847),0)),"n/a")</f>
        <v>-1.64931595598116E-2</v>
      </c>
      <c r="K847" s="87">
        <f t="array" ref="K847">IFERROR(INDEX(DATA!$AR$133:$AR$368,MATCH(1,(DATA!$D$133:$D$368=B847)*(DATA!$E$133:$E$368=D847),0)),"n/a")</f>
        <v>2.0888298006771899</v>
      </c>
      <c r="L847" s="77">
        <f t="array" ref="L847">IFERROR(INDEX(DATA!$AS$133:$AS$368,MATCH(1,(DATA!$D$133:$D$368=B847)*(DATA!$E$133:$E$368=D847),0)),"n/a")</f>
        <v>4.1527290393648499E-3</v>
      </c>
      <c r="R847" s="66"/>
      <c r="S847" s="66"/>
      <c r="T847" s="66"/>
      <c r="U847" s="66"/>
      <c r="V847" s="66"/>
      <c r="W847" s="66"/>
      <c r="X847" s="66"/>
      <c r="Y847" s="66"/>
    </row>
    <row r="848" spans="1:25" x14ac:dyDescent="0.2">
      <c r="A848" s="75" t="s">
        <v>19</v>
      </c>
      <c r="B848" s="66" t="s">
        <v>11</v>
      </c>
      <c r="C848" s="66" t="s">
        <v>26</v>
      </c>
      <c r="D848" s="66" t="s">
        <v>296</v>
      </c>
      <c r="E848" s="87">
        <f t="array" ref="E848">IFERROR(INDEX(DATA!$N$133:$N$368,MATCH(1,(DATA!$D$133:$D$368=B848)*(DATA!$E$133:$E$368=D848),0)),"n/a")</f>
        <v>2.2687039420176802</v>
      </c>
      <c r="F848" s="77">
        <f t="array" ref="F848">IFERROR(INDEX(DATA!$O$133:$O$368,MATCH(1,(DATA!$D$133:$D$368=B848)*(DATA!$E$133:$E$368=D848),0)),"n/a")</f>
        <v>1.86992133985278E-2</v>
      </c>
      <c r="G848" s="87">
        <f t="array" ref="G848">IFERROR(INDEX(DATA!$X$133:$X$368,MATCH(1,(DATA!$D$133:$D$368=B848)*(DATA!$E$133:$E$368=D848),0)),"n/a")</f>
        <v>2.3510631164865998</v>
      </c>
      <c r="H848" s="77">
        <f t="array" ref="H848">IFERROR(INDEX(DATA!$Y$133:$Y$368,MATCH(1,(DATA!$D$133:$D$368=B848)*(DATA!$E$133:$E$368=D848),0)),"n/a")</f>
        <v>3.69478404430299E-2</v>
      </c>
      <c r="I848" s="87">
        <f t="array" ref="I848">IFERROR(INDEX(DATA!$AH$133:$AH$368,MATCH(1,(DATA!$D$133:$D$368=B848)*(DATA!$E$133:$E$368=D848),0)),"n/a")</f>
        <v>2.2559279167059798</v>
      </c>
      <c r="J848" s="77">
        <f t="array" ref="J848">IFERROR(INDEX(DATA!$AI$133:$AI$368,MATCH(1,(DATA!$D$133:$D$368=B848)*(DATA!$E$133:$E$368=D848),0)),"n/a")</f>
        <v>4.3755946129254798E-2</v>
      </c>
      <c r="K848" s="87">
        <f t="array" ref="K848">IFERROR(INDEX(DATA!$AR$133:$AR$368,MATCH(1,(DATA!$D$133:$D$368=B848)*(DATA!$E$133:$E$368=D848),0)),"n/a")</f>
        <v>2.2651145150549401</v>
      </c>
      <c r="L848" s="77">
        <f t="array" ref="L848">IFERROR(INDEX(DATA!$AS$133:$AS$368,MATCH(1,(DATA!$D$133:$D$368=B848)*(DATA!$E$133:$E$368=D848),0)),"n/a")</f>
        <v>4.6075938226417402E-2</v>
      </c>
      <c r="R848" s="66"/>
      <c r="S848" s="66"/>
      <c r="T848" s="66"/>
      <c r="U848" s="66"/>
      <c r="V848" s="66"/>
      <c r="W848" s="66"/>
      <c r="X848" s="66"/>
      <c r="Y848" s="66"/>
    </row>
    <row r="849" spans="1:25" x14ac:dyDescent="0.2">
      <c r="A849" s="75" t="s">
        <v>19</v>
      </c>
      <c r="B849" s="66" t="s">
        <v>11</v>
      </c>
      <c r="C849" s="66" t="s">
        <v>26</v>
      </c>
      <c r="D849" s="66" t="s">
        <v>297</v>
      </c>
      <c r="E849" s="87">
        <f t="array" ref="E849">IFERROR(INDEX(DATA!$N$133:$N$368,MATCH(1,(DATA!$D$133:$D$368=B849)*(DATA!$E$133:$E$368=D849),0)),"n/a")</f>
        <v>2.6954835451349899</v>
      </c>
      <c r="F849" s="77">
        <f t="array" ref="F849">IFERROR(INDEX(DATA!$O$133:$O$368,MATCH(1,(DATA!$D$133:$D$368=B849)*(DATA!$E$133:$E$368=D849),0)),"n/a")</f>
        <v>-7.4781478808926896E-2</v>
      </c>
      <c r="G849" s="87">
        <f t="array" ref="G849">IFERROR(INDEX(DATA!$X$133:$X$368,MATCH(1,(DATA!$D$133:$D$368=B849)*(DATA!$E$133:$E$368=D849),0)),"n/a")</f>
        <v>2.70776367281811</v>
      </c>
      <c r="H849" s="77">
        <f t="array" ref="H849">IFERROR(INDEX(DATA!$Y$133:$Y$368,MATCH(1,(DATA!$D$133:$D$368=B849)*(DATA!$E$133:$E$368=D849),0)),"n/a")</f>
        <v>-7.00287436195806E-2</v>
      </c>
      <c r="I849" s="87">
        <f t="array" ref="I849">IFERROR(INDEX(DATA!$AH$133:$AH$368,MATCH(1,(DATA!$D$133:$D$368=B849)*(DATA!$E$133:$E$368=D849),0)),"n/a")</f>
        <v>2.64933255285671</v>
      </c>
      <c r="J849" s="77">
        <f t="array" ref="J849">IFERROR(INDEX(DATA!$AI$133:$AI$368,MATCH(1,(DATA!$D$133:$D$368=B849)*(DATA!$E$133:$E$368=D849),0)),"n/a")</f>
        <v>-5.8838136510112098E-2</v>
      </c>
      <c r="K849" s="87">
        <f t="array" ref="K849">IFERROR(INDEX(DATA!$AR$133:$AR$368,MATCH(1,(DATA!$D$133:$D$368=B849)*(DATA!$E$133:$E$368=D849),0)),"n/a")</f>
        <v>2.6894602509206802</v>
      </c>
      <c r="L849" s="77">
        <f t="array" ref="L849">IFERROR(INDEX(DATA!$AS$133:$AS$368,MATCH(1,(DATA!$D$133:$D$368=B849)*(DATA!$E$133:$E$368=D849),0)),"n/a")</f>
        <v>1.8434975706596999E-2</v>
      </c>
      <c r="R849" s="66"/>
      <c r="S849" s="66"/>
      <c r="T849" s="66"/>
      <c r="U849" s="66"/>
      <c r="V849" s="66"/>
      <c r="W849" s="66"/>
      <c r="X849" s="66"/>
      <c r="Y849" s="66"/>
    </row>
    <row r="850" spans="1:25" x14ac:dyDescent="0.2">
      <c r="A850" s="75" t="s">
        <v>19</v>
      </c>
      <c r="B850" s="66" t="s">
        <v>11</v>
      </c>
      <c r="C850" s="66" t="s">
        <v>26</v>
      </c>
      <c r="D850" s="66" t="s">
        <v>298</v>
      </c>
      <c r="E850" s="87">
        <f t="array" ref="E850">IFERROR(INDEX(DATA!$N$133:$N$368,MATCH(1,(DATA!$D$133:$D$368=B850)*(DATA!$E$133:$E$368=D850),0)),"n/a")</f>
        <v>2.8329077184214402</v>
      </c>
      <c r="F850" s="77">
        <f t="array" ref="F850">IFERROR(INDEX(DATA!$O$133:$O$368,MATCH(1,(DATA!$D$133:$D$368=B850)*(DATA!$E$133:$E$368=D850),0)),"n/a")</f>
        <v>2.7024443643605501E-2</v>
      </c>
      <c r="G850" s="87">
        <f t="array" ref="G850">IFERROR(INDEX(DATA!$X$133:$X$368,MATCH(1,(DATA!$D$133:$D$368=B850)*(DATA!$E$133:$E$368=D850),0)),"n/a")</f>
        <v>2.83105812376684</v>
      </c>
      <c r="H850" s="77">
        <f t="array" ref="H850">IFERROR(INDEX(DATA!$Y$133:$Y$368,MATCH(1,(DATA!$D$133:$D$368=B850)*(DATA!$E$133:$E$368=D850),0)),"n/a")</f>
        <v>1.9613406866942101E-2</v>
      </c>
      <c r="I850" s="87">
        <f t="array" ref="I850">IFERROR(INDEX(DATA!$AH$133:$AH$368,MATCH(1,(DATA!$D$133:$D$368=B850)*(DATA!$E$133:$E$368=D850),0)),"n/a")</f>
        <v>2.8144371281452498</v>
      </c>
      <c r="J850" s="77">
        <f t="array" ref="J850">IFERROR(INDEX(DATA!$AI$133:$AI$368,MATCH(1,(DATA!$D$133:$D$368=B850)*(DATA!$E$133:$E$368=D850),0)),"n/a")</f>
        <v>7.0163518644097396E-3</v>
      </c>
      <c r="K850" s="87">
        <f t="array" ref="K850">IFERROR(INDEX(DATA!$AR$133:$AR$368,MATCH(1,(DATA!$D$133:$D$368=B850)*(DATA!$E$133:$E$368=D850),0)),"n/a")</f>
        <v>2.8019071003317499</v>
      </c>
      <c r="L850" s="77">
        <f t="array" ref="L850">IFERROR(INDEX(DATA!$AS$133:$AS$368,MATCH(1,(DATA!$D$133:$D$368=B850)*(DATA!$E$133:$E$368=D850),0)),"n/a")</f>
        <v>1.07415370430367E-2</v>
      </c>
      <c r="R850" s="66"/>
      <c r="S850" s="66"/>
      <c r="T850" s="66"/>
      <c r="U850" s="66"/>
      <c r="V850" s="66"/>
      <c r="W850" s="66"/>
      <c r="X850" s="66"/>
      <c r="Y850" s="66"/>
    </row>
    <row r="851" spans="1:25" x14ac:dyDescent="0.2">
      <c r="A851" s="75" t="s">
        <v>19</v>
      </c>
      <c r="B851" s="66" t="s">
        <v>11</v>
      </c>
      <c r="C851" s="66" t="s">
        <v>26</v>
      </c>
      <c r="D851" s="66" t="s">
        <v>299</v>
      </c>
      <c r="E851" s="87">
        <f t="array" ref="E851">IFERROR(INDEX(DATA!$N$133:$N$368,MATCH(1,(DATA!$D$133:$D$368=B851)*(DATA!$E$133:$E$368=D851),0)),"n/a")</f>
        <v>2.7309346645880699</v>
      </c>
      <c r="F851" s="77">
        <f t="array" ref="F851">IFERROR(INDEX(DATA!$O$133:$O$368,MATCH(1,(DATA!$D$133:$D$368=B851)*(DATA!$E$133:$E$368=D851),0)),"n/a")</f>
        <v>6.4040789908624704E-2</v>
      </c>
      <c r="G851" s="87">
        <f t="array" ref="G851">IFERROR(INDEX(DATA!$X$133:$X$368,MATCH(1,(DATA!$D$133:$D$368=B851)*(DATA!$E$133:$E$368=D851),0)),"n/a")</f>
        <v>2.7589755978105299</v>
      </c>
      <c r="H851" s="77">
        <f t="array" ref="H851">IFERROR(INDEX(DATA!$Y$133:$Y$368,MATCH(1,(DATA!$D$133:$D$368=B851)*(DATA!$E$133:$E$368=D851),0)),"n/a")</f>
        <v>4.2446886291469199E-2</v>
      </c>
      <c r="I851" s="87">
        <f t="array" ref="I851">IFERROR(INDEX(DATA!$AH$133:$AH$368,MATCH(1,(DATA!$D$133:$D$368=B851)*(DATA!$E$133:$E$368=D851),0)),"n/a")</f>
        <v>2.7310759344915998</v>
      </c>
      <c r="J851" s="77">
        <f t="array" ref="J851">IFERROR(INDEX(DATA!$AI$133:$AI$368,MATCH(1,(DATA!$D$133:$D$368=B851)*(DATA!$E$133:$E$368=D851),0)),"n/a")</f>
        <v>3.4503385209705202E-2</v>
      </c>
      <c r="K851" s="87">
        <f t="array" ref="K851">IFERROR(INDEX(DATA!$AR$133:$AR$368,MATCH(1,(DATA!$D$133:$D$368=B851)*(DATA!$E$133:$E$368=D851),0)),"n/a")</f>
        <v>2.7582020270801499</v>
      </c>
      <c r="L851" s="77">
        <f t="array" ref="L851">IFERROR(INDEX(DATA!$AS$133:$AS$368,MATCH(1,(DATA!$D$133:$D$368=B851)*(DATA!$E$133:$E$368=D851),0)),"n/a")</f>
        <v>4.0468983928587499E-2</v>
      </c>
      <c r="R851" s="66"/>
      <c r="S851" s="66"/>
      <c r="T851" s="66"/>
      <c r="U851" s="66"/>
      <c r="V851" s="66"/>
      <c r="W851" s="66"/>
      <c r="X851" s="66"/>
      <c r="Y851" s="66"/>
    </row>
    <row r="852" spans="1:25" x14ac:dyDescent="0.2">
      <c r="A852" s="75" t="s">
        <v>19</v>
      </c>
      <c r="B852" s="66" t="s">
        <v>11</v>
      </c>
      <c r="C852" s="66" t="s">
        <v>26</v>
      </c>
      <c r="D852" s="66" t="s">
        <v>300</v>
      </c>
      <c r="E852" s="87">
        <f t="array" ref="E852">IFERROR(INDEX(DATA!$N$133:$N$368,MATCH(1,(DATA!$D$133:$D$368=B852)*(DATA!$E$133:$E$368=D852),0)),"n/a")</f>
        <v>2.59812812955257</v>
      </c>
      <c r="F852" s="77">
        <f t="array" ref="F852">IFERROR(INDEX(DATA!$O$133:$O$368,MATCH(1,(DATA!$D$133:$D$368=B852)*(DATA!$E$133:$E$368=D852),0)),"n/a")</f>
        <v>-2.43279358703733E-2</v>
      </c>
      <c r="G852" s="87">
        <f t="array" ref="G852">IFERROR(INDEX(DATA!$X$133:$X$368,MATCH(1,(DATA!$D$133:$D$368=B852)*(DATA!$E$133:$E$368=D852),0)),"n/a")</f>
        <v>2.5964874411410399</v>
      </c>
      <c r="H852" s="77">
        <f t="array" ref="H852">IFERROR(INDEX(DATA!$Y$133:$Y$368,MATCH(1,(DATA!$D$133:$D$368=B852)*(DATA!$E$133:$E$368=D852),0)),"n/a")</f>
        <v>-3.1422462565143701E-2</v>
      </c>
      <c r="I852" s="87">
        <f t="array" ref="I852">IFERROR(INDEX(DATA!$AH$133:$AH$368,MATCH(1,(DATA!$D$133:$D$368=B852)*(DATA!$E$133:$E$368=D852),0)),"n/a")</f>
        <v>2.5842284026793498</v>
      </c>
      <c r="J852" s="77">
        <f t="array" ref="J852">IFERROR(INDEX(DATA!$AI$133:$AI$368,MATCH(1,(DATA!$D$133:$D$368=B852)*(DATA!$E$133:$E$368=D852),0)),"n/a")</f>
        <v>-4.4940247556932197E-2</v>
      </c>
      <c r="K852" s="87">
        <f t="array" ref="K852">IFERROR(INDEX(DATA!$AR$133:$AR$368,MATCH(1,(DATA!$D$133:$D$368=B852)*(DATA!$E$133:$E$368=D852),0)),"n/a")</f>
        <v>2.6562985854759602</v>
      </c>
      <c r="L852" s="77">
        <f t="array" ref="L852">IFERROR(INDEX(DATA!$AS$133:$AS$368,MATCH(1,(DATA!$D$133:$D$368=B852)*(DATA!$E$133:$E$368=D852),0)),"n/a")</f>
        <v>-2.4951616142629099E-2</v>
      </c>
      <c r="R852" s="66"/>
      <c r="S852" s="66"/>
      <c r="T852" s="66"/>
      <c r="U852" s="66"/>
      <c r="V852" s="66"/>
      <c r="W852" s="66"/>
      <c r="X852" s="66"/>
      <c r="Y852" s="66"/>
    </row>
    <row r="853" spans="1:25" x14ac:dyDescent="0.2">
      <c r="A853" s="75" t="s">
        <v>19</v>
      </c>
      <c r="B853" s="66" t="s">
        <v>11</v>
      </c>
      <c r="C853" s="66" t="s">
        <v>26</v>
      </c>
      <c r="D853" s="66" t="s">
        <v>301</v>
      </c>
      <c r="E853" s="87">
        <f t="array" ref="E853">IFERROR(INDEX(DATA!$N$133:$N$368,MATCH(1,(DATA!$D$133:$D$368=B853)*(DATA!$E$133:$E$368=D853),0)),"n/a")</f>
        <v>2.9208580627543301</v>
      </c>
      <c r="F853" s="77">
        <f t="array" ref="F853">IFERROR(INDEX(DATA!$O$133:$O$368,MATCH(1,(DATA!$D$133:$D$368=B853)*(DATA!$E$133:$E$368=D853),0)),"n/a")</f>
        <v>1.0065438132243001E-2</v>
      </c>
      <c r="G853" s="87">
        <f t="array" ref="G853">IFERROR(INDEX(DATA!$X$133:$X$368,MATCH(1,(DATA!$D$133:$D$368=B853)*(DATA!$E$133:$E$368=D853),0)),"n/a")</f>
        <v>2.9220162170258202</v>
      </c>
      <c r="H853" s="77">
        <f t="array" ref="H853">IFERROR(INDEX(DATA!$Y$133:$Y$368,MATCH(1,(DATA!$D$133:$D$368=B853)*(DATA!$E$133:$E$368=D853),0)),"n/a")</f>
        <v>8.6821711424707008E-3</v>
      </c>
      <c r="I853" s="87">
        <f t="array" ref="I853">IFERROR(INDEX(DATA!$AH$133:$AH$368,MATCH(1,(DATA!$D$133:$D$368=B853)*(DATA!$E$133:$E$368=D853),0)),"n/a")</f>
        <v>2.9061561755815699</v>
      </c>
      <c r="J853" s="77">
        <f t="array" ref="J853">IFERROR(INDEX(DATA!$AI$133:$AI$368,MATCH(1,(DATA!$D$133:$D$368=B853)*(DATA!$E$133:$E$368=D853),0)),"n/a")</f>
        <v>5.9657599460488202E-3</v>
      </c>
      <c r="K853" s="87">
        <f t="array" ref="K853">IFERROR(INDEX(DATA!$AR$133:$AR$368,MATCH(1,(DATA!$D$133:$D$368=B853)*(DATA!$E$133:$E$368=D853),0)),"n/a")</f>
        <v>2.90804245166068</v>
      </c>
      <c r="L853" s="77">
        <f t="array" ref="L853">IFERROR(INDEX(DATA!$AS$133:$AS$368,MATCH(1,(DATA!$D$133:$D$368=B853)*(DATA!$E$133:$E$368=D853),0)),"n/a")</f>
        <v>2.4717954172532201E-2</v>
      </c>
      <c r="R853" s="66"/>
      <c r="S853" s="66"/>
      <c r="T853" s="66"/>
      <c r="U853" s="66"/>
      <c r="V853" s="66"/>
      <c r="W853" s="66"/>
      <c r="X853" s="66"/>
      <c r="Y853" s="66"/>
    </row>
    <row r="854" spans="1:25" x14ac:dyDescent="0.2">
      <c r="A854" s="75" t="s">
        <v>19</v>
      </c>
      <c r="B854" s="66" t="s">
        <v>11</v>
      </c>
      <c r="C854" s="66" t="s">
        <v>26</v>
      </c>
      <c r="D854" s="66" t="s">
        <v>302</v>
      </c>
      <c r="E854" s="87">
        <f t="array" ref="E854">IFERROR(INDEX(DATA!$N$133:$N$368,MATCH(1,(DATA!$D$133:$D$368=B854)*(DATA!$E$133:$E$368=D854),0)),"n/a")</f>
        <v>2.4671151441689498</v>
      </c>
      <c r="F854" s="77">
        <f t="array" ref="F854">IFERROR(INDEX(DATA!$O$133:$O$368,MATCH(1,(DATA!$D$133:$D$368=B854)*(DATA!$E$133:$E$368=D854),0)),"n/a")</f>
        <v>3.56712850002237E-2</v>
      </c>
      <c r="G854" s="87">
        <f t="array" ref="G854">IFERROR(INDEX(DATA!$X$133:$X$368,MATCH(1,(DATA!$D$133:$D$368=B854)*(DATA!$E$133:$E$368=D854),0)),"n/a")</f>
        <v>2.5197936238407701</v>
      </c>
      <c r="H854" s="77">
        <f t="array" ref="H854">IFERROR(INDEX(DATA!$Y$133:$Y$368,MATCH(1,(DATA!$D$133:$D$368=B854)*(DATA!$E$133:$E$368=D854),0)),"n/a")</f>
        <v>4.8443519732206897E-2</v>
      </c>
      <c r="I854" s="87">
        <f t="array" ref="I854">IFERROR(INDEX(DATA!$AH$133:$AH$368,MATCH(1,(DATA!$D$133:$D$368=B854)*(DATA!$E$133:$E$368=D854),0)),"n/a")</f>
        <v>2.4420442465462702</v>
      </c>
      <c r="J854" s="77">
        <f t="array" ref="J854">IFERROR(INDEX(DATA!$AI$133:$AI$368,MATCH(1,(DATA!$D$133:$D$368=B854)*(DATA!$E$133:$E$368=D854),0)),"n/a")</f>
        <v>2.72429076241071E-2</v>
      </c>
      <c r="K854" s="87">
        <f t="array" ref="K854">IFERROR(INDEX(DATA!$AR$133:$AR$368,MATCH(1,(DATA!$D$133:$D$368=B854)*(DATA!$E$133:$E$368=D854),0)),"n/a")</f>
        <v>2.4576685129678202</v>
      </c>
      <c r="L854" s="77">
        <f t="array" ref="L854">IFERROR(INDEX(DATA!$AS$133:$AS$368,MATCH(1,(DATA!$D$133:$D$368=B854)*(DATA!$E$133:$E$368=D854),0)),"n/a")</f>
        <v>3.1026365492005801E-2</v>
      </c>
      <c r="R854" s="66"/>
      <c r="S854" s="66"/>
      <c r="T854" s="66"/>
      <c r="U854" s="66"/>
      <c r="V854" s="66"/>
      <c r="W854" s="66"/>
      <c r="X854" s="66"/>
      <c r="Y854" s="66"/>
    </row>
    <row r="855" spans="1:25" x14ac:dyDescent="0.2">
      <c r="A855" s="75" t="s">
        <v>19</v>
      </c>
      <c r="B855" s="66" t="s">
        <v>11</v>
      </c>
      <c r="C855" s="66" t="s">
        <v>26</v>
      </c>
      <c r="D855" s="66" t="s">
        <v>303</v>
      </c>
      <c r="E855" s="87">
        <f t="array" ref="E855">IFERROR(INDEX(DATA!$N$133:$N$368,MATCH(1,(DATA!$D$133:$D$368=B855)*(DATA!$E$133:$E$368=D855),0)),"n/a")</f>
        <v>2.57426282378868</v>
      </c>
      <c r="F855" s="77">
        <f t="array" ref="F855">IFERROR(INDEX(DATA!$O$133:$O$368,MATCH(1,(DATA!$D$133:$D$368=B855)*(DATA!$E$133:$E$368=D855),0)),"n/a")</f>
        <v>-5.8178484072551703E-2</v>
      </c>
      <c r="G855" s="87">
        <f t="array" ref="G855">IFERROR(INDEX(DATA!$X$133:$X$368,MATCH(1,(DATA!$D$133:$D$368=B855)*(DATA!$E$133:$E$368=D855),0)),"n/a")</f>
        <v>2.6201969375136702</v>
      </c>
      <c r="H855" s="77">
        <f t="array" ref="H855">IFERROR(INDEX(DATA!$Y$133:$Y$368,MATCH(1,(DATA!$D$133:$D$368=B855)*(DATA!$E$133:$E$368=D855),0)),"n/a")</f>
        <v>-6.0870536632193599E-3</v>
      </c>
      <c r="I855" s="87">
        <f t="array" ref="I855">IFERROR(INDEX(DATA!$AH$133:$AH$368,MATCH(1,(DATA!$D$133:$D$368=B855)*(DATA!$E$133:$E$368=D855),0)),"n/a")</f>
        <v>2.5805022709132501</v>
      </c>
      <c r="J855" s="77">
        <f t="array" ref="J855">IFERROR(INDEX(DATA!$AI$133:$AI$368,MATCH(1,(DATA!$D$133:$D$368=B855)*(DATA!$E$133:$E$368=D855),0)),"n/a")</f>
        <v>3.4794406754235902E-3</v>
      </c>
      <c r="K855" s="87">
        <f t="array" ref="K855">IFERROR(INDEX(DATA!$AR$133:$AR$368,MATCH(1,(DATA!$D$133:$D$368=B855)*(DATA!$E$133:$E$368=D855),0)),"n/a")</f>
        <v>2.6001467971966399</v>
      </c>
      <c r="L855" s="77">
        <f t="array" ref="L855">IFERROR(INDEX(DATA!$AS$133:$AS$368,MATCH(1,(DATA!$D$133:$D$368=B855)*(DATA!$E$133:$E$368=D855),0)),"n/a")</f>
        <v>4.7919599539794099E-2</v>
      </c>
      <c r="R855" s="66"/>
      <c r="S855" s="66"/>
      <c r="T855" s="66"/>
      <c r="U855" s="66"/>
      <c r="V855" s="66"/>
      <c r="W855" s="66"/>
      <c r="X855" s="66"/>
      <c r="Y855" s="66"/>
    </row>
    <row r="856" spans="1:25" x14ac:dyDescent="0.2">
      <c r="A856" s="75" t="s">
        <v>19</v>
      </c>
      <c r="B856" s="66" t="s">
        <v>11</v>
      </c>
      <c r="C856" s="66" t="s">
        <v>26</v>
      </c>
      <c r="D856" s="66" t="s">
        <v>304</v>
      </c>
      <c r="E856" s="87">
        <f t="array" ref="E856">IFERROR(INDEX(DATA!$N$133:$N$368,MATCH(1,(DATA!$D$133:$D$368=B856)*(DATA!$E$133:$E$368=D856),0)),"n/a")</f>
        <v>2.5525922345361298</v>
      </c>
      <c r="F856" s="77">
        <f t="array" ref="F856">IFERROR(INDEX(DATA!$O$133:$O$368,MATCH(1,(DATA!$D$133:$D$368=B856)*(DATA!$E$133:$E$368=D856),0)),"n/a")</f>
        <v>5.6270754255024001E-2</v>
      </c>
      <c r="G856" s="87">
        <f t="array" ref="G856">IFERROR(INDEX(DATA!$X$133:$X$368,MATCH(1,(DATA!$D$133:$D$368=B856)*(DATA!$E$133:$E$368=D856),0)),"n/a")</f>
        <v>2.5471800847162802</v>
      </c>
      <c r="H856" s="77">
        <f t="array" ref="H856">IFERROR(INDEX(DATA!$Y$133:$Y$368,MATCH(1,(DATA!$D$133:$D$368=B856)*(DATA!$E$133:$E$368=D856),0)),"n/a")</f>
        <v>4.1908457838468999E-2</v>
      </c>
      <c r="I856" s="87">
        <f t="array" ref="I856">IFERROR(INDEX(DATA!$AH$133:$AH$368,MATCH(1,(DATA!$D$133:$D$368=B856)*(DATA!$E$133:$E$368=D856),0)),"n/a")</f>
        <v>2.5325683299491901</v>
      </c>
      <c r="J856" s="77">
        <f t="array" ref="J856">IFERROR(INDEX(DATA!$AI$133:$AI$368,MATCH(1,(DATA!$D$133:$D$368=B856)*(DATA!$E$133:$E$368=D856),0)),"n/a")</f>
        <v>4.1751341910771803E-2</v>
      </c>
      <c r="K856" s="87">
        <f t="array" ref="K856">IFERROR(INDEX(DATA!$AR$133:$AR$368,MATCH(1,(DATA!$D$133:$D$368=B856)*(DATA!$E$133:$E$368=D856),0)),"n/a")</f>
        <v>2.5392910525782999</v>
      </c>
      <c r="L856" s="77">
        <f t="array" ref="L856">IFERROR(INDEX(DATA!$AS$133:$AS$368,MATCH(1,(DATA!$D$133:$D$368=B856)*(DATA!$E$133:$E$368=D856),0)),"n/a")</f>
        <v>2.8104660046616499E-2</v>
      </c>
      <c r="R856" s="66"/>
      <c r="S856" s="66"/>
      <c r="T856" s="66"/>
      <c r="U856" s="66"/>
      <c r="V856" s="66"/>
      <c r="W856" s="66"/>
      <c r="X856" s="66"/>
      <c r="Y856" s="66"/>
    </row>
    <row r="857" spans="1:25" x14ac:dyDescent="0.2">
      <c r="A857" s="75" t="s">
        <v>19</v>
      </c>
      <c r="B857" s="66" t="s">
        <v>11</v>
      </c>
      <c r="C857" s="66" t="s">
        <v>26</v>
      </c>
      <c r="D857" s="66" t="s">
        <v>305</v>
      </c>
      <c r="E857" s="87">
        <f t="array" ref="E857">IFERROR(INDEX(DATA!$N$133:$N$368,MATCH(1,(DATA!$D$133:$D$368=B857)*(DATA!$E$133:$E$368=D857),0)),"n/a")</f>
        <v>3.2336335796823299</v>
      </c>
      <c r="F857" s="77">
        <f t="array" ref="F857">IFERROR(INDEX(DATA!$O$133:$O$368,MATCH(1,(DATA!$D$133:$D$368=B857)*(DATA!$E$133:$E$368=D857),0)),"n/a")</f>
        <v>0.168310312220701</v>
      </c>
      <c r="G857" s="87">
        <f t="array" ref="G857">IFERROR(INDEX(DATA!$X$133:$X$368,MATCH(1,(DATA!$D$133:$D$368=B857)*(DATA!$E$133:$E$368=D857),0)),"n/a")</f>
        <v>3.2530544477409502</v>
      </c>
      <c r="H857" s="77">
        <f t="array" ref="H857">IFERROR(INDEX(DATA!$Y$133:$Y$368,MATCH(1,(DATA!$D$133:$D$368=B857)*(DATA!$E$133:$E$368=D857),0)),"n/a")</f>
        <v>0.15448618949030399</v>
      </c>
      <c r="I857" s="87">
        <f t="array" ref="I857">IFERROR(INDEX(DATA!$AH$133:$AH$368,MATCH(1,(DATA!$D$133:$D$368=B857)*(DATA!$E$133:$E$368=D857),0)),"n/a")</f>
        <v>3.21890588343404</v>
      </c>
      <c r="J857" s="77">
        <f t="array" ref="J857">IFERROR(INDEX(DATA!$AI$133:$AI$368,MATCH(1,(DATA!$D$133:$D$368=B857)*(DATA!$E$133:$E$368=D857),0)),"n/a")</f>
        <v>0.11727508419880101</v>
      </c>
      <c r="K857" s="87">
        <f t="array" ref="K857">IFERROR(INDEX(DATA!$AR$133:$AR$368,MATCH(1,(DATA!$D$133:$D$368=B857)*(DATA!$E$133:$E$368=D857),0)),"n/a")</f>
        <v>3.0162900800759398</v>
      </c>
      <c r="L857" s="77">
        <f t="array" ref="L857">IFERROR(INDEX(DATA!$AS$133:$AS$368,MATCH(1,(DATA!$D$133:$D$368=B857)*(DATA!$E$133:$E$368=D857),0)),"n/a")</f>
        <v>8.7738148716243997E-2</v>
      </c>
      <c r="R857" s="66"/>
      <c r="S857" s="66"/>
      <c r="T857" s="66"/>
      <c r="U857" s="66"/>
      <c r="V857" s="66"/>
      <c r="W857" s="66"/>
      <c r="X857" s="66"/>
      <c r="Y857" s="66"/>
    </row>
    <row r="858" spans="1:25" x14ac:dyDescent="0.2">
      <c r="A858" s="75" t="s">
        <v>19</v>
      </c>
      <c r="B858" s="66" t="s">
        <v>11</v>
      </c>
      <c r="C858" s="66" t="s">
        <v>26</v>
      </c>
      <c r="D858" s="66" t="s">
        <v>306</v>
      </c>
      <c r="E858" s="87">
        <f t="array" ref="E858">IFERROR(INDEX(DATA!$N$133:$N$368,MATCH(1,(DATA!$D$133:$D$368=B858)*(DATA!$E$133:$E$368=D858),0)),"n/a")</f>
        <v>2.9874044627129401</v>
      </c>
      <c r="F858" s="77">
        <f t="array" ref="F858">IFERROR(INDEX(DATA!$O$133:$O$368,MATCH(1,(DATA!$D$133:$D$368=B858)*(DATA!$E$133:$E$368=D858),0)),"n/a")</f>
        <v>-1.06537568535912E-2</v>
      </c>
      <c r="G858" s="87">
        <f t="array" ref="G858">IFERROR(INDEX(DATA!$X$133:$X$368,MATCH(1,(DATA!$D$133:$D$368=B858)*(DATA!$E$133:$E$368=D858),0)),"n/a")</f>
        <v>2.8244582708844899</v>
      </c>
      <c r="H858" s="77">
        <f t="array" ref="H858">IFERROR(INDEX(DATA!$Y$133:$Y$368,MATCH(1,(DATA!$D$133:$D$368=B858)*(DATA!$E$133:$E$368=D858),0)),"n/a")</f>
        <v>-1.6012804479418798E-2</v>
      </c>
      <c r="I858" s="87">
        <f t="array" ref="I858">IFERROR(INDEX(DATA!$AH$133:$AH$368,MATCH(1,(DATA!$D$133:$D$368=B858)*(DATA!$E$133:$E$368=D858),0)),"n/a")</f>
        <v>2.8389799385554801</v>
      </c>
      <c r="J858" s="77">
        <f t="array" ref="J858">IFERROR(INDEX(DATA!$AI$133:$AI$368,MATCH(1,(DATA!$D$133:$D$368=B858)*(DATA!$E$133:$E$368=D858),0)),"n/a")</f>
        <v>-1.36092810286015E-2</v>
      </c>
      <c r="K858" s="87">
        <f t="array" ref="K858">IFERROR(INDEX(DATA!$AR$133:$AR$368,MATCH(1,(DATA!$D$133:$D$368=B858)*(DATA!$E$133:$E$368=D858),0)),"n/a")</f>
        <v>2.87168148426171</v>
      </c>
      <c r="L858" s="77">
        <f t="array" ref="L858">IFERROR(INDEX(DATA!$AS$133:$AS$368,MATCH(1,(DATA!$D$133:$D$368=B858)*(DATA!$E$133:$E$368=D858),0)),"n/a")</f>
        <v>-2.1864711569005301E-3</v>
      </c>
      <c r="R858" s="66"/>
      <c r="S858" s="66"/>
      <c r="T858" s="66"/>
      <c r="U858" s="66"/>
      <c r="V858" s="66"/>
      <c r="W858" s="66"/>
      <c r="X858" s="66"/>
      <c r="Y858" s="66"/>
    </row>
    <row r="859" spans="1:25" x14ac:dyDescent="0.2">
      <c r="A859" s="75" t="s">
        <v>19</v>
      </c>
      <c r="B859" s="66" t="s">
        <v>11</v>
      </c>
      <c r="C859" s="66" t="s">
        <v>26</v>
      </c>
      <c r="D859" s="66" t="s">
        <v>307</v>
      </c>
      <c r="E859" s="87">
        <f t="array" ref="E859">IFERROR(INDEX(DATA!$N$133:$N$368,MATCH(1,(DATA!$D$133:$D$368=B859)*(DATA!$E$133:$E$368=D859),0)),"n/a")</f>
        <v>1.9389406572200301</v>
      </c>
      <c r="F859" s="77">
        <f t="array" ref="F859">IFERROR(INDEX(DATA!$O$133:$O$368,MATCH(1,(DATA!$D$133:$D$368=B859)*(DATA!$E$133:$E$368=D859),0)),"n/a")</f>
        <v>1.4642134506583301E-2</v>
      </c>
      <c r="G859" s="87">
        <f t="array" ref="G859">IFERROR(INDEX(DATA!$X$133:$X$368,MATCH(1,(DATA!$D$133:$D$368=B859)*(DATA!$E$133:$E$368=D859),0)),"n/a")</f>
        <v>1.95309041933481</v>
      </c>
      <c r="H859" s="77">
        <f t="array" ref="H859">IFERROR(INDEX(DATA!$Y$133:$Y$368,MATCH(1,(DATA!$D$133:$D$368=B859)*(DATA!$E$133:$E$368=D859),0)),"n/a")</f>
        <v>2.9855994592239699E-2</v>
      </c>
      <c r="I859" s="87">
        <f t="array" ref="I859">IFERROR(INDEX(DATA!$AH$133:$AH$368,MATCH(1,(DATA!$D$133:$D$368=B859)*(DATA!$E$133:$E$368=D859),0)),"n/a")</f>
        <v>1.93890158252416</v>
      </c>
      <c r="J859" s="77">
        <f t="array" ref="J859">IFERROR(INDEX(DATA!$AI$133:$AI$368,MATCH(1,(DATA!$D$133:$D$368=B859)*(DATA!$E$133:$E$368=D859),0)),"n/a")</f>
        <v>2.9876848827801498E-2</v>
      </c>
      <c r="K859" s="87">
        <f t="array" ref="K859">IFERROR(INDEX(DATA!$AR$133:$AR$368,MATCH(1,(DATA!$D$133:$D$368=B859)*(DATA!$E$133:$E$368=D859),0)),"n/a")</f>
        <v>1.92096529751088</v>
      </c>
      <c r="L859" s="77">
        <f t="array" ref="L859">IFERROR(INDEX(DATA!$AS$133:$AS$368,MATCH(1,(DATA!$D$133:$D$368=B859)*(DATA!$E$133:$E$368=D859),0)),"n/a")</f>
        <v>-6.2945423191440794E-2</v>
      </c>
      <c r="R859" s="66"/>
      <c r="S859" s="66"/>
      <c r="T859" s="66"/>
      <c r="U859" s="66"/>
      <c r="V859" s="66"/>
      <c r="W859" s="66"/>
      <c r="X859" s="66"/>
      <c r="Y859" s="66"/>
    </row>
    <row r="860" spans="1:25" x14ac:dyDescent="0.2">
      <c r="A860" s="75" t="s">
        <v>19</v>
      </c>
      <c r="B860" s="66" t="s">
        <v>11</v>
      </c>
      <c r="C860" s="66" t="s">
        <v>26</v>
      </c>
      <c r="D860" s="66" t="s">
        <v>308</v>
      </c>
      <c r="E860" s="87">
        <f t="array" ref="E860">IFERROR(INDEX(DATA!$N$133:$N$368,MATCH(1,(DATA!$D$133:$D$368=B860)*(DATA!$E$133:$E$368=D860),0)),"n/a")</f>
        <v>2.7054023086213599</v>
      </c>
      <c r="F860" s="77">
        <f t="array" ref="F860">IFERROR(INDEX(DATA!$O$133:$O$368,MATCH(1,(DATA!$D$133:$D$368=B860)*(DATA!$E$133:$E$368=D860),0)),"n/a")</f>
        <v>-3.5479260764193402E-2</v>
      </c>
      <c r="G860" s="87">
        <f t="array" ref="G860">IFERROR(INDEX(DATA!$X$133:$X$368,MATCH(1,(DATA!$D$133:$D$368=B860)*(DATA!$E$133:$E$368=D860),0)),"n/a")</f>
        <v>2.6878652967150298</v>
      </c>
      <c r="H860" s="77">
        <f t="array" ref="H860">IFERROR(INDEX(DATA!$Y$133:$Y$368,MATCH(1,(DATA!$D$133:$D$368=B860)*(DATA!$E$133:$E$368=D860),0)),"n/a")</f>
        <v>-1.93720759805842E-2</v>
      </c>
      <c r="I860" s="87">
        <f t="array" ref="I860">IFERROR(INDEX(DATA!$AH$133:$AH$368,MATCH(1,(DATA!$D$133:$D$368=B860)*(DATA!$E$133:$E$368=D860),0)),"n/a")</f>
        <v>2.6546256278509199</v>
      </c>
      <c r="J860" s="77">
        <f t="array" ref="J860">IFERROR(INDEX(DATA!$AI$133:$AI$368,MATCH(1,(DATA!$D$133:$D$368=B860)*(DATA!$E$133:$E$368=D860),0)),"n/a")</f>
        <v>-3.70166966791734E-2</v>
      </c>
      <c r="K860" s="87">
        <f t="array" ref="K860">IFERROR(INDEX(DATA!$AR$133:$AR$368,MATCH(1,(DATA!$D$133:$D$368=B860)*(DATA!$E$133:$E$368=D860),0)),"n/a")</f>
        <v>2.6914826290999199</v>
      </c>
      <c r="L860" s="77">
        <f t="array" ref="L860">IFERROR(INDEX(DATA!$AS$133:$AS$368,MATCH(1,(DATA!$D$133:$D$368=B860)*(DATA!$E$133:$E$368=D860),0)),"n/a")</f>
        <v>-2.04261192811892E-2</v>
      </c>
      <c r="R860" s="66"/>
      <c r="S860" s="66"/>
      <c r="T860" s="66"/>
      <c r="U860" s="66"/>
      <c r="V860" s="66"/>
      <c r="W860" s="66"/>
      <c r="X860" s="66"/>
      <c r="Y860" s="66"/>
    </row>
    <row r="861" spans="1:25" x14ac:dyDescent="0.2">
      <c r="A861" s="75" t="s">
        <v>19</v>
      </c>
      <c r="B861" s="66" t="s">
        <v>11</v>
      </c>
      <c r="C861" s="66" t="s">
        <v>26</v>
      </c>
      <c r="D861" s="66" t="s">
        <v>309</v>
      </c>
      <c r="E861" s="87">
        <f t="array" ref="E861">IFERROR(INDEX(DATA!$N$133:$N$368,MATCH(1,(DATA!$D$133:$D$368=B861)*(DATA!$E$133:$E$368=D861),0)),"n/a")</f>
        <v>2.6240062027108899</v>
      </c>
      <c r="F861" s="77">
        <f t="array" ref="F861">IFERROR(INDEX(DATA!$O$133:$O$368,MATCH(1,(DATA!$D$133:$D$368=B861)*(DATA!$E$133:$E$368=D861),0)),"n/a")</f>
        <v>1.52334973822133E-2</v>
      </c>
      <c r="G861" s="87">
        <f t="array" ref="G861">IFERROR(INDEX(DATA!$X$133:$X$368,MATCH(1,(DATA!$D$133:$D$368=B861)*(DATA!$E$133:$E$368=D861),0)),"n/a")</f>
        <v>2.6004990499258702</v>
      </c>
      <c r="H861" s="77">
        <f t="array" ref="H861">IFERROR(INDEX(DATA!$Y$133:$Y$368,MATCH(1,(DATA!$D$133:$D$368=B861)*(DATA!$E$133:$E$368=D861),0)),"n/a")</f>
        <v>2.6205672681368801E-2</v>
      </c>
      <c r="I861" s="87">
        <f t="array" ref="I861">IFERROR(INDEX(DATA!$AH$133:$AH$368,MATCH(1,(DATA!$D$133:$D$368=B861)*(DATA!$E$133:$E$368=D861),0)),"n/a")</f>
        <v>2.59295965156244</v>
      </c>
      <c r="J861" s="77">
        <f t="array" ref="J861">IFERROR(INDEX(DATA!$AI$133:$AI$368,MATCH(1,(DATA!$D$133:$D$368=B861)*(DATA!$E$133:$E$368=D861),0)),"n/a")</f>
        <v>2.79904105529847E-2</v>
      </c>
      <c r="K861" s="87">
        <f t="array" ref="K861">IFERROR(INDEX(DATA!$AR$133:$AR$368,MATCH(1,(DATA!$D$133:$D$368=B861)*(DATA!$E$133:$E$368=D861),0)),"n/a")</f>
        <v>2.6141248751383199</v>
      </c>
      <c r="L861" s="77">
        <f t="array" ref="L861">IFERROR(INDEX(DATA!$AS$133:$AS$368,MATCH(1,(DATA!$D$133:$D$368=B861)*(DATA!$E$133:$E$368=D861),0)),"n/a")</f>
        <v>2.69469134383029E-2</v>
      </c>
      <c r="R861" s="66"/>
      <c r="S861" s="66"/>
      <c r="T861" s="66"/>
      <c r="U861" s="66"/>
      <c r="V861" s="66"/>
      <c r="W861" s="66"/>
      <c r="X861" s="66"/>
      <c r="Y861" s="66"/>
    </row>
    <row r="862" spans="1:25" x14ac:dyDescent="0.2">
      <c r="A862" s="75" t="s">
        <v>19</v>
      </c>
      <c r="B862" s="66" t="s">
        <v>11</v>
      </c>
      <c r="C862" s="66" t="s">
        <v>26</v>
      </c>
      <c r="D862" s="66" t="s">
        <v>310</v>
      </c>
      <c r="E862" s="87">
        <f t="array" ref="E862">IFERROR(INDEX(DATA!$N$133:$N$368,MATCH(1,(DATA!$D$133:$D$368=B862)*(DATA!$E$133:$E$368=D862),0)),"n/a")</f>
        <v>2.8789444708026801</v>
      </c>
      <c r="F862" s="77">
        <f t="array" ref="F862">IFERROR(INDEX(DATA!$O$133:$O$368,MATCH(1,(DATA!$D$133:$D$368=B862)*(DATA!$E$133:$E$368=D862),0)),"n/a")</f>
        <v>-4.7305690235808898E-2</v>
      </c>
      <c r="G862" s="87">
        <f t="array" ref="G862">IFERROR(INDEX(DATA!$X$133:$X$368,MATCH(1,(DATA!$D$133:$D$368=B862)*(DATA!$E$133:$E$368=D862),0)),"n/a")</f>
        <v>2.9025133339249298</v>
      </c>
      <c r="H862" s="77">
        <f t="array" ref="H862">IFERROR(INDEX(DATA!$Y$133:$Y$368,MATCH(1,(DATA!$D$133:$D$368=B862)*(DATA!$E$133:$E$368=D862),0)),"n/a")</f>
        <v>-2.30559195467651E-2</v>
      </c>
      <c r="I862" s="87">
        <f t="array" ref="I862">IFERROR(INDEX(DATA!$AH$133:$AH$368,MATCH(1,(DATA!$D$133:$D$368=B862)*(DATA!$E$133:$E$368=D862),0)),"n/a")</f>
        <v>2.9240759103878098</v>
      </c>
      <c r="J862" s="77">
        <f t="array" ref="J862">IFERROR(INDEX(DATA!$AI$133:$AI$368,MATCH(1,(DATA!$D$133:$D$368=B862)*(DATA!$E$133:$E$368=D862),0)),"n/a")</f>
        <v>-1.2455565816266599E-2</v>
      </c>
      <c r="K862" s="87">
        <f t="array" ref="K862">IFERROR(INDEX(DATA!$AR$133:$AR$368,MATCH(1,(DATA!$D$133:$D$368=B862)*(DATA!$E$133:$E$368=D862),0)),"n/a")</f>
        <v>2.9803600415696598</v>
      </c>
      <c r="L862" s="77">
        <f t="array" ref="L862">IFERROR(INDEX(DATA!$AS$133:$AS$368,MATCH(1,(DATA!$D$133:$D$368=B862)*(DATA!$E$133:$E$368=D862),0)),"n/a")</f>
        <v>1.6991579112706101E-2</v>
      </c>
      <c r="R862" s="66"/>
      <c r="S862" s="66"/>
      <c r="T862" s="66"/>
      <c r="U862" s="66"/>
      <c r="V862" s="66"/>
      <c r="W862" s="66"/>
      <c r="X862" s="66"/>
      <c r="Y862" s="66"/>
    </row>
    <row r="863" spans="1:25" x14ac:dyDescent="0.2">
      <c r="A863" s="75" t="s">
        <v>19</v>
      </c>
      <c r="B863" s="66" t="s">
        <v>11</v>
      </c>
      <c r="C863" s="66" t="s">
        <v>26</v>
      </c>
      <c r="D863" s="66" t="s">
        <v>311</v>
      </c>
      <c r="E863" s="87">
        <f t="array" ref="E863">IFERROR(INDEX(DATA!$N$133:$N$368,MATCH(1,(DATA!$D$133:$D$368=B863)*(DATA!$E$133:$E$368=D863),0)),"n/a")</f>
        <v>2.8139755295675499</v>
      </c>
      <c r="F863" s="77">
        <f t="array" ref="F863">IFERROR(INDEX(DATA!$O$133:$O$368,MATCH(1,(DATA!$D$133:$D$368=B863)*(DATA!$E$133:$E$368=D863),0)),"n/a")</f>
        <v>9.1791511461545502E-3</v>
      </c>
      <c r="G863" s="87">
        <f t="array" ref="G863">IFERROR(INDEX(DATA!$X$133:$X$368,MATCH(1,(DATA!$D$133:$D$368=B863)*(DATA!$E$133:$E$368=D863),0)),"n/a")</f>
        <v>2.8493812286272102</v>
      </c>
      <c r="H863" s="77">
        <f t="array" ref="H863">IFERROR(INDEX(DATA!$Y$133:$Y$368,MATCH(1,(DATA!$D$133:$D$368=B863)*(DATA!$E$133:$E$368=D863),0)),"n/a")</f>
        <v>3.2258263574288903E-2</v>
      </c>
      <c r="I863" s="87">
        <f t="array" ref="I863">IFERROR(INDEX(DATA!$AH$133:$AH$368,MATCH(1,(DATA!$D$133:$D$368=B863)*(DATA!$E$133:$E$368=D863),0)),"n/a")</f>
        <v>2.8343094723865598</v>
      </c>
      <c r="J863" s="77">
        <f t="array" ref="J863">IFERROR(INDEX(DATA!$AI$133:$AI$368,MATCH(1,(DATA!$D$133:$D$368=B863)*(DATA!$E$133:$E$368=D863),0)),"n/a")</f>
        <v>6.5403222299772801E-2</v>
      </c>
      <c r="K863" s="87">
        <f t="array" ref="K863">IFERROR(INDEX(DATA!$AR$133:$AR$368,MATCH(1,(DATA!$D$133:$D$368=B863)*(DATA!$E$133:$E$368=D863),0)),"n/a")</f>
        <v>2.7955573365456101</v>
      </c>
      <c r="L863" s="77">
        <f t="array" ref="L863">IFERROR(INDEX(DATA!$AS$133:$AS$368,MATCH(1,(DATA!$D$133:$D$368=B863)*(DATA!$E$133:$E$368=D863),0)),"n/a")</f>
        <v>6.9602805020852199E-2</v>
      </c>
      <c r="R863" s="66"/>
      <c r="S863" s="66"/>
      <c r="T863" s="66"/>
      <c r="U863" s="66"/>
      <c r="V863" s="66"/>
      <c r="W863" s="66"/>
      <c r="X863" s="66"/>
      <c r="Y863" s="66"/>
    </row>
    <row r="864" spans="1:25" x14ac:dyDescent="0.2">
      <c r="A864" s="75" t="s">
        <v>19</v>
      </c>
      <c r="B864" s="66" t="s">
        <v>11</v>
      </c>
      <c r="C864" s="66" t="s">
        <v>26</v>
      </c>
      <c r="D864" s="66" t="s">
        <v>312</v>
      </c>
      <c r="E864" s="87">
        <f t="array" ref="E864">IFERROR(INDEX(DATA!$N$133:$N$368,MATCH(1,(DATA!$D$133:$D$368=B864)*(DATA!$E$133:$E$368=D864),0)),"n/a")</f>
        <v>2.7924495160768998</v>
      </c>
      <c r="F864" s="77">
        <f t="array" ref="F864">IFERROR(INDEX(DATA!$O$133:$O$368,MATCH(1,(DATA!$D$133:$D$368=B864)*(DATA!$E$133:$E$368=D864),0)),"n/a")</f>
        <v>-3.2805145393448999E-3</v>
      </c>
      <c r="G864" s="87">
        <f t="array" ref="G864">IFERROR(INDEX(DATA!$X$133:$X$368,MATCH(1,(DATA!$D$133:$D$368=B864)*(DATA!$E$133:$E$368=D864),0)),"n/a")</f>
        <v>2.7999710430059901</v>
      </c>
      <c r="H864" s="77">
        <f t="array" ref="H864">IFERROR(INDEX(DATA!$Y$133:$Y$368,MATCH(1,(DATA!$D$133:$D$368=B864)*(DATA!$E$133:$E$368=D864),0)),"n/a")</f>
        <v>-1.5306404251876301E-3</v>
      </c>
      <c r="I864" s="87">
        <f t="array" ref="I864">IFERROR(INDEX(DATA!$AH$133:$AH$368,MATCH(1,(DATA!$D$133:$D$368=B864)*(DATA!$E$133:$E$368=D864),0)),"n/a")</f>
        <v>2.7509070504146802</v>
      </c>
      <c r="J864" s="77">
        <f t="array" ref="J864">IFERROR(INDEX(DATA!$AI$133:$AI$368,MATCH(1,(DATA!$D$133:$D$368=B864)*(DATA!$E$133:$E$368=D864),0)),"n/a")</f>
        <v>-1.46654063485684E-2</v>
      </c>
      <c r="K864" s="87">
        <f t="array" ref="K864">IFERROR(INDEX(DATA!$AR$133:$AR$368,MATCH(1,(DATA!$D$133:$D$368=B864)*(DATA!$E$133:$E$368=D864),0)),"n/a")</f>
        <v>2.7750929631559602</v>
      </c>
      <c r="L864" s="77">
        <f t="array" ref="L864">IFERROR(INDEX(DATA!$AS$133:$AS$368,MATCH(1,(DATA!$D$133:$D$368=B864)*(DATA!$E$133:$E$368=D864),0)),"n/a")</f>
        <v>4.2506302647660503E-3</v>
      </c>
      <c r="R864" s="66"/>
      <c r="S864" s="66"/>
      <c r="T864" s="66"/>
      <c r="U864" s="66"/>
      <c r="V864" s="66"/>
      <c r="W864" s="66"/>
      <c r="X864" s="66"/>
      <c r="Y864" s="66"/>
    </row>
    <row r="865" spans="1:25" x14ac:dyDescent="0.2">
      <c r="A865" s="75" t="s">
        <v>19</v>
      </c>
      <c r="B865" s="66" t="s">
        <v>11</v>
      </c>
      <c r="C865" s="66" t="s">
        <v>26</v>
      </c>
      <c r="D865" s="66" t="s">
        <v>313</v>
      </c>
      <c r="E865" s="87">
        <f t="array" ref="E865">IFERROR(INDEX(DATA!$N$133:$N$368,MATCH(1,(DATA!$D$133:$D$368=B865)*(DATA!$E$133:$E$368=D865),0)),"n/a")</f>
        <v>2.6425815800004999</v>
      </c>
      <c r="F865" s="77">
        <f t="array" ref="F865">IFERROR(INDEX(DATA!$O$133:$O$368,MATCH(1,(DATA!$D$133:$D$368=B865)*(DATA!$E$133:$E$368=D865),0)),"n/a")</f>
        <v>4.0672028949622102E-2</v>
      </c>
      <c r="G865" s="87">
        <f t="array" ref="G865">IFERROR(INDEX(DATA!$X$133:$X$368,MATCH(1,(DATA!$D$133:$D$368=B865)*(DATA!$E$133:$E$368=D865),0)),"n/a")</f>
        <v>2.6567568217278601</v>
      </c>
      <c r="H865" s="77">
        <f t="array" ref="H865">IFERROR(INDEX(DATA!$Y$133:$Y$368,MATCH(1,(DATA!$D$133:$D$368=B865)*(DATA!$E$133:$E$368=D865),0)),"n/a")</f>
        <v>3.0571226731929101E-2</v>
      </c>
      <c r="I865" s="87">
        <f t="array" ref="I865">IFERROR(INDEX(DATA!$AH$133:$AH$368,MATCH(1,(DATA!$D$133:$D$368=B865)*(DATA!$E$133:$E$368=D865),0)),"n/a")</f>
        <v>2.6279298879026798</v>
      </c>
      <c r="J865" s="77">
        <f t="array" ref="J865">IFERROR(INDEX(DATA!$AI$133:$AI$368,MATCH(1,(DATA!$D$133:$D$368=B865)*(DATA!$E$133:$E$368=D865),0)),"n/a")</f>
        <v>2.26491913083154E-2</v>
      </c>
      <c r="K865" s="87">
        <f t="array" ref="K865">IFERROR(INDEX(DATA!$AR$133:$AR$368,MATCH(1,(DATA!$D$133:$D$368=B865)*(DATA!$E$133:$E$368=D865),0)),"n/a")</f>
        <v>2.5556532076352001</v>
      </c>
      <c r="L865" s="77">
        <f t="array" ref="L865">IFERROR(INDEX(DATA!$AS$133:$AS$368,MATCH(1,(DATA!$D$133:$D$368=B865)*(DATA!$E$133:$E$368=D865),0)),"n/a")</f>
        <v>-1.1966479040901199E-2</v>
      </c>
      <c r="R865" s="66"/>
      <c r="S865" s="66"/>
      <c r="T865" s="66"/>
      <c r="U865" s="66"/>
      <c r="V865" s="66"/>
      <c r="W865" s="66"/>
      <c r="X865" s="66"/>
      <c r="Y865" s="66"/>
    </row>
    <row r="866" spans="1:25" x14ac:dyDescent="0.2">
      <c r="A866" s="75" t="s">
        <v>19</v>
      </c>
      <c r="B866" s="66" t="s">
        <v>11</v>
      </c>
      <c r="C866" s="66" t="s">
        <v>26</v>
      </c>
      <c r="D866" s="66" t="s">
        <v>314</v>
      </c>
      <c r="E866" s="87">
        <f t="array" ref="E866">IFERROR(INDEX(DATA!$N$133:$N$368,MATCH(1,(DATA!$D$133:$D$368=B866)*(DATA!$E$133:$E$368=D866),0)),"n/a")</f>
        <v>2.9952704807825801</v>
      </c>
      <c r="F866" s="77">
        <f t="array" ref="F866">IFERROR(INDEX(DATA!$O$133:$O$368,MATCH(1,(DATA!$D$133:$D$368=B866)*(DATA!$E$133:$E$368=D866),0)),"n/a")</f>
        <v>-8.7404792424780706E-2</v>
      </c>
      <c r="G866" s="87">
        <f t="array" ref="G866">IFERROR(INDEX(DATA!$X$133:$X$368,MATCH(1,(DATA!$D$133:$D$368=B866)*(DATA!$E$133:$E$368=D866),0)),"n/a")</f>
        <v>3.0898062874690799</v>
      </c>
      <c r="H866" s="77">
        <f t="array" ref="H866">IFERROR(INDEX(DATA!$Y$133:$Y$368,MATCH(1,(DATA!$D$133:$D$368=B866)*(DATA!$E$133:$E$368=D866),0)),"n/a")</f>
        <v>-3.4130008878545198E-2</v>
      </c>
      <c r="I866" s="87">
        <f t="array" ref="I866">IFERROR(INDEX(DATA!$AH$133:$AH$368,MATCH(1,(DATA!$D$133:$D$368=B866)*(DATA!$E$133:$E$368=D866),0)),"n/a")</f>
        <v>3.0981072411666699</v>
      </c>
      <c r="J866" s="77">
        <f t="array" ref="J866">IFERROR(INDEX(DATA!$AI$133:$AI$368,MATCH(1,(DATA!$D$133:$D$368=B866)*(DATA!$E$133:$E$368=D866),0)),"n/a")</f>
        <v>3.6089124994913499E-2</v>
      </c>
      <c r="K866" s="87">
        <f t="array" ref="K866">IFERROR(INDEX(DATA!$AR$133:$AR$368,MATCH(1,(DATA!$D$133:$D$368=B866)*(DATA!$E$133:$E$368=D866),0)),"n/a")</f>
        <v>3.09449170479615</v>
      </c>
      <c r="L866" s="77">
        <f t="array" ref="L866">IFERROR(INDEX(DATA!$AS$133:$AS$368,MATCH(1,(DATA!$D$133:$D$368=B866)*(DATA!$E$133:$E$368=D866),0)),"n/a")</f>
        <v>6.8995659217426397E-2</v>
      </c>
      <c r="R866" s="66"/>
      <c r="S866" s="66"/>
      <c r="T866" s="66"/>
      <c r="U866" s="66"/>
      <c r="V866" s="66"/>
      <c r="W866" s="66"/>
      <c r="X866" s="66"/>
      <c r="Y866" s="66"/>
    </row>
    <row r="867" spans="1:25" x14ac:dyDescent="0.2">
      <c r="A867" s="75" t="s">
        <v>19</v>
      </c>
      <c r="B867" s="66" t="s">
        <v>11</v>
      </c>
      <c r="C867" s="66" t="s">
        <v>26</v>
      </c>
      <c r="D867" s="66" t="s">
        <v>315</v>
      </c>
      <c r="E867" s="87">
        <f t="array" ref="E867">IFERROR(INDEX(DATA!$N$133:$N$368,MATCH(1,(DATA!$D$133:$D$368=B867)*(DATA!$E$133:$E$368=D867),0)),"n/a")</f>
        <v>2.24374973977014</v>
      </c>
      <c r="F867" s="77">
        <f t="array" ref="F867">IFERROR(INDEX(DATA!$O$133:$O$368,MATCH(1,(DATA!$D$133:$D$368=B867)*(DATA!$E$133:$E$368=D867),0)),"n/a")</f>
        <v>1.0786812747901799E-3</v>
      </c>
      <c r="G867" s="87">
        <f t="array" ref="G867">IFERROR(INDEX(DATA!$X$133:$X$368,MATCH(1,(DATA!$D$133:$D$368=B867)*(DATA!$E$133:$E$368=D867),0)),"n/a")</f>
        <v>2.2956368688890199</v>
      </c>
      <c r="H867" s="77">
        <f t="array" ref="H867">IFERROR(INDEX(DATA!$Y$133:$Y$368,MATCH(1,(DATA!$D$133:$D$368=B867)*(DATA!$E$133:$E$368=D867),0)),"n/a")</f>
        <v>5.2692779397907098E-2</v>
      </c>
      <c r="I867" s="87">
        <f t="array" ref="I867">IFERROR(INDEX(DATA!$AH$133:$AH$368,MATCH(1,(DATA!$D$133:$D$368=B867)*(DATA!$E$133:$E$368=D867),0)),"n/a")</f>
        <v>2.2620456093235299</v>
      </c>
      <c r="J867" s="77">
        <f t="array" ref="J867">IFERROR(INDEX(DATA!$AI$133:$AI$368,MATCH(1,(DATA!$D$133:$D$368=B867)*(DATA!$E$133:$E$368=D867),0)),"n/a")</f>
        <v>4.7710557471081501E-2</v>
      </c>
      <c r="K867" s="87">
        <f t="array" ref="K867">IFERROR(INDEX(DATA!$AR$133:$AR$368,MATCH(1,(DATA!$D$133:$D$368=B867)*(DATA!$E$133:$E$368=D867),0)),"n/a")</f>
        <v>2.22909444658282</v>
      </c>
      <c r="L867" s="77">
        <f t="array" ref="L867">IFERROR(INDEX(DATA!$AS$133:$AS$368,MATCH(1,(DATA!$D$133:$D$368=B867)*(DATA!$E$133:$E$368=D867),0)),"n/a")</f>
        <v>1.37715013245887E-2</v>
      </c>
      <c r="R867" s="66"/>
      <c r="S867" s="66"/>
      <c r="T867" s="66"/>
      <c r="U867" s="66"/>
      <c r="V867" s="66"/>
      <c r="W867" s="66"/>
      <c r="X867" s="66"/>
      <c r="Y867" s="66"/>
    </row>
    <row r="868" spans="1:25" x14ac:dyDescent="0.2">
      <c r="A868" s="75" t="s">
        <v>19</v>
      </c>
      <c r="B868" s="66" t="s">
        <v>11</v>
      </c>
      <c r="C868" s="66" t="s">
        <v>26</v>
      </c>
      <c r="D868" s="66" t="s">
        <v>316</v>
      </c>
      <c r="E868" s="87">
        <f t="array" ref="E868">IFERROR(INDEX(DATA!$N$133:$N$368,MATCH(1,(DATA!$D$133:$D$368=B868)*(DATA!$E$133:$E$368=D868),0)),"n/a")</f>
        <v>2.52594021027658</v>
      </c>
      <c r="F868" s="77">
        <f t="array" ref="F868">IFERROR(INDEX(DATA!$O$133:$O$368,MATCH(1,(DATA!$D$133:$D$368=B868)*(DATA!$E$133:$E$368=D868),0)),"n/a")</f>
        <v>3.0708915608179399E-2</v>
      </c>
      <c r="G868" s="87">
        <f t="array" ref="G868">IFERROR(INDEX(DATA!$X$133:$X$368,MATCH(1,(DATA!$D$133:$D$368=B868)*(DATA!$E$133:$E$368=D868),0)),"n/a")</f>
        <v>2.5352051877833799</v>
      </c>
      <c r="H868" s="77">
        <f t="array" ref="H868">IFERROR(INDEX(DATA!$Y$133:$Y$368,MATCH(1,(DATA!$D$133:$D$368=B868)*(DATA!$E$133:$E$368=D868),0)),"n/a")</f>
        <v>2.4354147091158601E-2</v>
      </c>
      <c r="I868" s="87">
        <f t="array" ref="I868">IFERROR(INDEX(DATA!$AH$133:$AH$368,MATCH(1,(DATA!$D$133:$D$368=B868)*(DATA!$E$133:$E$368=D868),0)),"n/a")</f>
        <v>2.4962317738527502</v>
      </c>
      <c r="J868" s="77">
        <f t="array" ref="J868">IFERROR(INDEX(DATA!$AI$133:$AI$368,MATCH(1,(DATA!$D$133:$D$368=B868)*(DATA!$E$133:$E$368=D868),0)),"n/a")</f>
        <v>1.0022656547963801E-2</v>
      </c>
      <c r="K868" s="87">
        <f t="array" ref="K868">IFERROR(INDEX(DATA!$AR$133:$AR$368,MATCH(1,(DATA!$D$133:$D$368=B868)*(DATA!$E$133:$E$368=D868),0)),"n/a")</f>
        <v>2.5116904931469102</v>
      </c>
      <c r="L868" s="77">
        <f t="array" ref="L868">IFERROR(INDEX(DATA!$AS$133:$AS$368,MATCH(1,(DATA!$D$133:$D$368=B868)*(DATA!$E$133:$E$368=D868),0)),"n/a")</f>
        <v>1.35283753446697E-2</v>
      </c>
      <c r="R868" s="66"/>
      <c r="S868" s="66"/>
      <c r="T868" s="66"/>
      <c r="U868" s="66"/>
      <c r="V868" s="66"/>
      <c r="W868" s="66"/>
      <c r="X868" s="66"/>
      <c r="Y868" s="66"/>
    </row>
    <row r="869" spans="1:25" x14ac:dyDescent="0.2">
      <c r="A869" s="75" t="s">
        <v>19</v>
      </c>
      <c r="B869" s="66" t="s">
        <v>11</v>
      </c>
      <c r="C869" s="66" t="s">
        <v>26</v>
      </c>
      <c r="D869" s="66" t="s">
        <v>317</v>
      </c>
      <c r="E869" s="87">
        <f t="array" ref="E869">IFERROR(INDEX(DATA!$N$133:$N$368,MATCH(1,(DATA!$D$133:$D$368=B869)*(DATA!$E$133:$E$368=D869),0)),"n/a")</f>
        <v>3.0171761145600602</v>
      </c>
      <c r="F869" s="77">
        <f t="array" ref="F869">IFERROR(INDEX(DATA!$O$133:$O$368,MATCH(1,(DATA!$D$133:$D$368=B869)*(DATA!$E$133:$E$368=D869),0)),"n/a")</f>
        <v>3.4663983614897802E-2</v>
      </c>
      <c r="G869" s="87">
        <f t="array" ref="G869">IFERROR(INDEX(DATA!$X$133:$X$368,MATCH(1,(DATA!$D$133:$D$368=B869)*(DATA!$E$133:$E$368=D869),0)),"n/a")</f>
        <v>3.0013233505884198</v>
      </c>
      <c r="H869" s="77">
        <f t="array" ref="H869">IFERROR(INDEX(DATA!$Y$133:$Y$368,MATCH(1,(DATA!$D$133:$D$368=B869)*(DATA!$E$133:$E$368=D869),0)),"n/a")</f>
        <v>9.0504380083456393E-3</v>
      </c>
      <c r="I869" s="87">
        <f t="array" ref="I869">IFERROR(INDEX(DATA!$AH$133:$AH$368,MATCH(1,(DATA!$D$133:$D$368=B869)*(DATA!$E$133:$E$368=D869),0)),"n/a")</f>
        <v>3.0137713602864</v>
      </c>
      <c r="J869" s="77">
        <f t="array" ref="J869">IFERROR(INDEX(DATA!$AI$133:$AI$368,MATCH(1,(DATA!$D$133:$D$368=B869)*(DATA!$E$133:$E$368=D869),0)),"n/a")</f>
        <v>1.2848341976010101E-3</v>
      </c>
      <c r="K869" s="87">
        <f t="array" ref="K869">IFERROR(INDEX(DATA!$AR$133:$AR$368,MATCH(1,(DATA!$D$133:$D$368=B869)*(DATA!$E$133:$E$368=D869),0)),"n/a")</f>
        <v>2.9992060204039599</v>
      </c>
      <c r="L869" s="77">
        <f t="array" ref="L869">IFERROR(INDEX(DATA!$AS$133:$AS$368,MATCH(1,(DATA!$D$133:$D$368=B869)*(DATA!$E$133:$E$368=D869),0)),"n/a")</f>
        <v>2.2991629828149E-2</v>
      </c>
      <c r="R869" s="66"/>
      <c r="S869" s="66"/>
      <c r="T869" s="66"/>
      <c r="U869" s="66"/>
      <c r="V869" s="66"/>
      <c r="W869" s="66"/>
      <c r="X869" s="66"/>
      <c r="Y869" s="66"/>
    </row>
    <row r="870" spans="1:25" x14ac:dyDescent="0.2">
      <c r="A870" s="75" t="s">
        <v>19</v>
      </c>
      <c r="B870" s="66" t="s">
        <v>11</v>
      </c>
      <c r="C870" s="66" t="s">
        <v>26</v>
      </c>
      <c r="D870" s="66" t="s">
        <v>318</v>
      </c>
      <c r="E870" s="87">
        <f t="array" ref="E870">IFERROR(INDEX(DATA!$N$133:$N$368,MATCH(1,(DATA!$D$133:$D$368=B870)*(DATA!$E$133:$E$368=D870),0)),"n/a")</f>
        <v>2.4255166740005998</v>
      </c>
      <c r="F870" s="77">
        <f t="array" ref="F870">IFERROR(INDEX(DATA!$O$133:$O$368,MATCH(1,(DATA!$D$133:$D$368=B870)*(DATA!$E$133:$E$368=D870),0)),"n/a")</f>
        <v>3.42366306802592E-2</v>
      </c>
      <c r="G870" s="87">
        <f t="array" ref="G870">IFERROR(INDEX(DATA!$X$133:$X$368,MATCH(1,(DATA!$D$133:$D$368=B870)*(DATA!$E$133:$E$368=D870),0)),"n/a")</f>
        <v>2.4839220522309899</v>
      </c>
      <c r="H870" s="77">
        <f t="array" ref="H870">IFERROR(INDEX(DATA!$Y$133:$Y$368,MATCH(1,(DATA!$D$133:$D$368=B870)*(DATA!$E$133:$E$368=D870),0)),"n/a")</f>
        <v>5.26593684063986E-2</v>
      </c>
      <c r="I870" s="87">
        <f t="array" ref="I870">IFERROR(INDEX(DATA!$AH$133:$AH$368,MATCH(1,(DATA!$D$133:$D$368=B870)*(DATA!$E$133:$E$368=D870),0)),"n/a")</f>
        <v>2.4085807268693298</v>
      </c>
      <c r="J870" s="77">
        <f t="array" ref="J870">IFERROR(INDEX(DATA!$AI$133:$AI$368,MATCH(1,(DATA!$D$133:$D$368=B870)*(DATA!$E$133:$E$368=D870),0)),"n/a")</f>
        <v>3.5242210431548203E-2</v>
      </c>
      <c r="K870" s="87">
        <f t="array" ref="K870">IFERROR(INDEX(DATA!$AR$133:$AR$368,MATCH(1,(DATA!$D$133:$D$368=B870)*(DATA!$E$133:$E$368=D870),0)),"n/a")</f>
        <v>2.4212180812872801</v>
      </c>
      <c r="L870" s="77">
        <f t="array" ref="L870">IFERROR(INDEX(DATA!$AS$133:$AS$368,MATCH(1,(DATA!$D$133:$D$368=B870)*(DATA!$E$133:$E$368=D870),0)),"n/a")</f>
        <v>3.8432970312578703E-2</v>
      </c>
      <c r="R870" s="66"/>
      <c r="S870" s="66"/>
      <c r="T870" s="66"/>
      <c r="U870" s="66"/>
      <c r="V870" s="66"/>
      <c r="W870" s="66"/>
      <c r="X870" s="66"/>
      <c r="Y870" s="66"/>
    </row>
    <row r="871" spans="1:25" x14ac:dyDescent="0.2">
      <c r="A871" s="75" t="s">
        <v>19</v>
      </c>
      <c r="B871" s="66" t="s">
        <v>11</v>
      </c>
      <c r="C871" s="66" t="s">
        <v>26</v>
      </c>
      <c r="D871" s="66" t="s">
        <v>344</v>
      </c>
      <c r="E871" s="87">
        <f t="array" ref="E871">IFERROR(INDEX(DATA!$N$133:$N$368,MATCH(1,(DATA!$D$133:$D$368=B871)*(DATA!$E$133:$E$368=D871),0)),"n/a")</f>
        <v>2.2667538967305099</v>
      </c>
      <c r="F871" s="77">
        <f t="array" ref="F871">IFERROR(INDEX(DATA!$O$133:$O$368,MATCH(1,(DATA!$D$133:$D$368=B871)*(DATA!$E$133:$E$368=D871),0)),"n/a")</f>
        <v>-7.7256015948960893E-2</v>
      </c>
      <c r="G871" s="87">
        <f t="array" ref="G871">IFERROR(INDEX(DATA!$X$133:$X$368,MATCH(1,(DATA!$D$133:$D$368=B871)*(DATA!$E$133:$E$368=D871),0)),"n/a")</f>
        <v>2.3323333001000299</v>
      </c>
      <c r="H871" s="77">
        <f t="array" ref="H871">IFERROR(INDEX(DATA!$Y$133:$Y$368,MATCH(1,(DATA!$D$133:$D$368=B871)*(DATA!$E$133:$E$368=D871),0)),"n/a")</f>
        <v>-1.0013707538612899E-2</v>
      </c>
      <c r="I871" s="87">
        <f t="array" ref="I871">IFERROR(INDEX(DATA!$AH$133:$AH$368,MATCH(1,(DATA!$D$133:$D$368=B871)*(DATA!$E$133:$E$368=D871),0)),"n/a")</f>
        <v>2.2871923033192898</v>
      </c>
      <c r="J871" s="77">
        <f t="array" ref="J871">IFERROR(INDEX(DATA!$AI$133:$AI$368,MATCH(1,(DATA!$D$133:$D$368=B871)*(DATA!$E$133:$E$368=D871),0)),"n/a")</f>
        <v>-2.5181859020662698E-3</v>
      </c>
      <c r="K871" s="87">
        <f t="array" ref="K871">IFERROR(INDEX(DATA!$AR$133:$AR$368,MATCH(1,(DATA!$D$133:$D$368=B871)*(DATA!$E$133:$E$368=D871),0)),"n/a")</f>
        <v>2.3206086169276299</v>
      </c>
      <c r="L871" s="77">
        <f t="array" ref="L871">IFERROR(INDEX(DATA!$AS$133:$AS$368,MATCH(1,(DATA!$D$133:$D$368=B871)*(DATA!$E$133:$E$368=D871),0)),"n/a")</f>
        <v>5.5941256830973202E-2</v>
      </c>
      <c r="R871" s="66"/>
      <c r="S871" s="66"/>
      <c r="T871" s="66"/>
      <c r="U871" s="66"/>
      <c r="V871" s="66"/>
      <c r="W871" s="66"/>
      <c r="X871" s="66"/>
      <c r="Y871" s="66"/>
    </row>
    <row r="872" spans="1:25" x14ac:dyDescent="0.2">
      <c r="A872" s="75" t="s">
        <v>19</v>
      </c>
      <c r="B872" s="66" t="s">
        <v>11</v>
      </c>
      <c r="C872" s="66" t="s">
        <v>26</v>
      </c>
      <c r="D872" s="66" t="s">
        <v>345</v>
      </c>
      <c r="E872" s="87">
        <f t="array" ref="E872">IFERROR(INDEX(DATA!$N$133:$N$368,MATCH(1,(DATA!$D$133:$D$368=B872)*(DATA!$E$133:$E$368=D872),0)),"n/a")</f>
        <v>2.8122212917126599</v>
      </c>
      <c r="F872" s="77">
        <f t="array" ref="F872">IFERROR(INDEX(DATA!$O$133:$O$368,MATCH(1,(DATA!$D$133:$D$368=B872)*(DATA!$E$133:$E$368=D872),0)),"n/a")</f>
        <v>6.4354813931551194E-2</v>
      </c>
      <c r="G872" s="87">
        <f t="array" ref="G872">IFERROR(INDEX(DATA!$X$133:$X$368,MATCH(1,(DATA!$D$133:$D$368=B872)*(DATA!$E$133:$E$368=D872),0)),"n/a")</f>
        <v>2.7909692448655599</v>
      </c>
      <c r="H872" s="77">
        <f t="array" ref="H872">IFERROR(INDEX(DATA!$Y$133:$Y$368,MATCH(1,(DATA!$D$133:$D$368=B872)*(DATA!$E$133:$E$368=D872),0)),"n/a")</f>
        <v>3.07250727264902E-2</v>
      </c>
      <c r="I872" s="87">
        <f t="array" ref="I872">IFERROR(INDEX(DATA!$AH$133:$AH$368,MATCH(1,(DATA!$D$133:$D$368=B872)*(DATA!$E$133:$E$368=D872),0)),"n/a")</f>
        <v>2.78524292732435</v>
      </c>
      <c r="J872" s="77">
        <f t="array" ref="J872">IFERROR(INDEX(DATA!$AI$133:$AI$368,MATCH(1,(DATA!$D$133:$D$368=B872)*(DATA!$E$133:$E$368=D872),0)),"n/a")</f>
        <v>4.3756727453458703E-2</v>
      </c>
      <c r="K872" s="87">
        <f t="array" ref="K872">IFERROR(INDEX(DATA!$AR$133:$AR$368,MATCH(1,(DATA!$D$133:$D$368=B872)*(DATA!$E$133:$E$368=D872),0)),"n/a")</f>
        <v>2.7437922676100199</v>
      </c>
      <c r="L872" s="77">
        <f t="array" ref="L872">IFERROR(INDEX(DATA!$AS$133:$AS$368,MATCH(1,(DATA!$D$133:$D$368=B872)*(DATA!$E$133:$E$368=D872),0)),"n/a")</f>
        <v>6.5333223840830595E-2</v>
      </c>
      <c r="R872" s="66"/>
      <c r="S872" s="66"/>
      <c r="T872" s="66"/>
      <c r="U872" s="66"/>
      <c r="V872" s="66"/>
      <c r="W872" s="66"/>
      <c r="X872" s="66"/>
      <c r="Y872" s="66"/>
    </row>
    <row r="873" spans="1:25" x14ac:dyDescent="0.2">
      <c r="A873" s="75"/>
      <c r="E873" s="90"/>
      <c r="F873" s="77"/>
      <c r="G873" s="91"/>
      <c r="H873" s="77"/>
      <c r="I873" s="91"/>
      <c r="J873" s="82"/>
      <c r="K873" s="91"/>
      <c r="L873" s="77"/>
      <c r="R873" s="66"/>
      <c r="S873" s="66"/>
      <c r="T873" s="66"/>
      <c r="U873" s="66"/>
      <c r="V873" s="66"/>
      <c r="W873" s="66"/>
      <c r="X873" s="66"/>
      <c r="Y873" s="66"/>
    </row>
    <row r="874" spans="1:25" x14ac:dyDescent="0.2">
      <c r="A874" s="75" t="s">
        <v>19</v>
      </c>
      <c r="B874" s="66" t="s">
        <v>27</v>
      </c>
      <c r="C874" s="66" t="s">
        <v>0</v>
      </c>
      <c r="D874" s="66" t="s">
        <v>271</v>
      </c>
      <c r="E874" s="76">
        <f>+IF(ISNUMBER(DATA!F731),DATA!F731,"n/a")</f>
        <v>89282.91</v>
      </c>
      <c r="F874" s="77">
        <f>+IF(ISNUMBER(DATA!G731),DATA!G731,"n/a")</f>
        <v>-4.3222692326093199E-3</v>
      </c>
      <c r="G874" s="76">
        <f>+IF(ISNUMBER(DATA!P731),DATA!P731,"n/a")</f>
        <v>340741.48</v>
      </c>
      <c r="H874" s="77">
        <f>+IF(ISNUMBER(DATA!Q731),DATA!Q731,"n/a")</f>
        <v>0.16156420709678801</v>
      </c>
      <c r="I874" s="76">
        <f>+IF(ISNUMBER(DATA!Z731),DATA!Z731,"n/a")</f>
        <v>613085.23</v>
      </c>
      <c r="J874" s="77">
        <f>+IF(ISNUMBER(DATA!AA731),DATA!AA731,"n/a")</f>
        <v>0.109446663763204</v>
      </c>
      <c r="K874" s="76">
        <f>+IF(ISNUMBER(DATA!AJ731),DATA!AJ731,"n/a")</f>
        <v>1164368.58</v>
      </c>
      <c r="L874" s="77">
        <f>+IF(ISNUMBER(DATA!AK731),DATA!AK731,"n/a")</f>
        <v>0.16366984280618899</v>
      </c>
      <c r="R874" s="66"/>
      <c r="S874" s="66"/>
      <c r="T874" s="66"/>
      <c r="U874" s="66"/>
      <c r="V874" s="66"/>
      <c r="W874" s="66"/>
      <c r="X874" s="66"/>
      <c r="Y874" s="66"/>
    </row>
    <row r="875" spans="1:25" x14ac:dyDescent="0.2">
      <c r="A875" s="75" t="s">
        <v>19</v>
      </c>
      <c r="B875" s="66" t="s">
        <v>27</v>
      </c>
      <c r="C875" s="66" t="s">
        <v>0</v>
      </c>
      <c r="D875" s="66" t="s">
        <v>272</v>
      </c>
      <c r="E875" s="76">
        <f>+IF(ISNUMBER(DATA!F732),DATA!F732,"n/a")</f>
        <v>332501.43</v>
      </c>
      <c r="F875" s="77">
        <f>+IF(ISNUMBER(DATA!G732),DATA!G732,"n/a")</f>
        <v>8.8159594919687806E-2</v>
      </c>
      <c r="G875" s="76">
        <f>+IF(ISNUMBER(DATA!P732),DATA!P732,"n/a")</f>
        <v>1005967.09</v>
      </c>
      <c r="H875" s="77">
        <f>+IF(ISNUMBER(DATA!Q732),DATA!Q732,"n/a")</f>
        <v>0.114635761570325</v>
      </c>
      <c r="I875" s="76">
        <f>+IF(ISNUMBER(DATA!Z732),DATA!Z732,"n/a")</f>
        <v>1894969.07</v>
      </c>
      <c r="J875" s="77">
        <f>+IF(ISNUMBER(DATA!AA732),DATA!AA732,"n/a")</f>
        <v>3.6013012426481798E-2</v>
      </c>
      <c r="K875" s="76">
        <f>+IF(ISNUMBER(DATA!AJ732),DATA!AJ732,"n/a")</f>
        <v>3597245.33</v>
      </c>
      <c r="L875" s="77">
        <f>+IF(ISNUMBER(DATA!AK732),DATA!AK732,"n/a")</f>
        <v>-5.4976265273488902E-2</v>
      </c>
      <c r="R875" s="66"/>
      <c r="S875" s="66"/>
      <c r="T875" s="66"/>
      <c r="U875" s="66"/>
      <c r="V875" s="66"/>
      <c r="W875" s="66"/>
      <c r="X875" s="66"/>
      <c r="Y875" s="66"/>
    </row>
    <row r="876" spans="1:25" x14ac:dyDescent="0.2">
      <c r="A876" s="75" t="s">
        <v>19</v>
      </c>
      <c r="B876" s="66" t="s">
        <v>27</v>
      </c>
      <c r="C876" s="66" t="s">
        <v>0</v>
      </c>
      <c r="D876" s="66" t="s">
        <v>273</v>
      </c>
      <c r="E876" s="76">
        <f>+IF(ISNUMBER(DATA!F733),DATA!F733,"n/a")</f>
        <v>624635.93999999994</v>
      </c>
      <c r="F876" s="77">
        <f>+IF(ISNUMBER(DATA!G733),DATA!G733,"n/a")</f>
        <v>0.10882925232143099</v>
      </c>
      <c r="G876" s="76">
        <f>+IF(ISNUMBER(DATA!P733),DATA!P733,"n/a")</f>
        <v>2002505.28</v>
      </c>
      <c r="H876" s="77">
        <f>+IF(ISNUMBER(DATA!Q733),DATA!Q733,"n/a")</f>
        <v>4.0075383010710203E-2</v>
      </c>
      <c r="I876" s="76">
        <f>+IF(ISNUMBER(DATA!Z733),DATA!Z733,"n/a")</f>
        <v>3776840.48</v>
      </c>
      <c r="J876" s="77">
        <f>+IF(ISNUMBER(DATA!AA733),DATA!AA733,"n/a")</f>
        <v>-2.2543768949613401E-3</v>
      </c>
      <c r="K876" s="76">
        <f>+IF(ISNUMBER(DATA!AJ733),DATA!AJ733,"n/a")</f>
        <v>7021988.04</v>
      </c>
      <c r="L876" s="77">
        <f>+IF(ISNUMBER(DATA!AK733),DATA!AK733,"n/a")</f>
        <v>-1.8774544407246001E-2</v>
      </c>
      <c r="R876" s="66"/>
      <c r="S876" s="66"/>
      <c r="T876" s="66"/>
      <c r="U876" s="66"/>
      <c r="V876" s="66"/>
      <c r="W876" s="66"/>
      <c r="X876" s="66"/>
      <c r="Y876" s="66"/>
    </row>
    <row r="877" spans="1:25" x14ac:dyDescent="0.2">
      <c r="A877" s="75" t="s">
        <v>19</v>
      </c>
      <c r="B877" s="66" t="s">
        <v>27</v>
      </c>
      <c r="C877" s="66" t="s">
        <v>0</v>
      </c>
      <c r="D877" s="66" t="s">
        <v>274</v>
      </c>
      <c r="E877" s="76">
        <f>+IF(ISNUMBER(DATA!F734),DATA!F734,"n/a")</f>
        <v>262037.75</v>
      </c>
      <c r="F877" s="77">
        <f>+IF(ISNUMBER(DATA!G734),DATA!G734,"n/a")</f>
        <v>7.8906468491088191E-3</v>
      </c>
      <c r="G877" s="76">
        <f>+IF(ISNUMBER(DATA!P734),DATA!P734,"n/a")</f>
        <v>781198.07</v>
      </c>
      <c r="H877" s="77">
        <f>+IF(ISNUMBER(DATA!Q734),DATA!Q734,"n/a")</f>
        <v>6.7665957274778504E-2</v>
      </c>
      <c r="I877" s="76">
        <f>+IF(ISNUMBER(DATA!Z734),DATA!Z734,"n/a")</f>
        <v>1458961.77</v>
      </c>
      <c r="J877" s="77">
        <f>+IF(ISNUMBER(DATA!AA734),DATA!AA734,"n/a")</f>
        <v>6.3874682516418202E-2</v>
      </c>
      <c r="K877" s="76">
        <f>+IF(ISNUMBER(DATA!AJ734),DATA!AJ734,"n/a")</f>
        <v>2845710.86</v>
      </c>
      <c r="L877" s="77">
        <f>+IF(ISNUMBER(DATA!AK734),DATA!AK734,"n/a")</f>
        <v>7.81605525916787E-2</v>
      </c>
      <c r="R877" s="66"/>
      <c r="S877" s="66"/>
      <c r="T877" s="66"/>
      <c r="U877" s="66"/>
      <c r="V877" s="66"/>
      <c r="W877" s="66"/>
      <c r="X877" s="66"/>
      <c r="Y877" s="66"/>
    </row>
    <row r="878" spans="1:25" x14ac:dyDescent="0.2">
      <c r="A878" s="75" t="s">
        <v>19</v>
      </c>
      <c r="B878" s="66" t="s">
        <v>27</v>
      </c>
      <c r="C878" s="66" t="s">
        <v>0</v>
      </c>
      <c r="D878" s="66" t="s">
        <v>275</v>
      </c>
      <c r="E878" s="76">
        <f>+IF(ISNUMBER(DATA!F735),DATA!F735,"n/a")</f>
        <v>456759.38</v>
      </c>
      <c r="F878" s="77">
        <f>+IF(ISNUMBER(DATA!G735),DATA!G735,"n/a")</f>
        <v>-0.10403667373771699</v>
      </c>
      <c r="G878" s="76">
        <f>+IF(ISNUMBER(DATA!P735),DATA!P735,"n/a")</f>
        <v>1486301.74</v>
      </c>
      <c r="H878" s="77">
        <f>+IF(ISNUMBER(DATA!Q735),DATA!Q735,"n/a")</f>
        <v>-0.15119917575443001</v>
      </c>
      <c r="I878" s="76">
        <f>+IF(ISNUMBER(DATA!Z735),DATA!Z735,"n/a")</f>
        <v>2789095.96</v>
      </c>
      <c r="J878" s="77">
        <f>+IF(ISNUMBER(DATA!AA735),DATA!AA735,"n/a")</f>
        <v>-0.183331180513398</v>
      </c>
      <c r="K878" s="76">
        <f>+IF(ISNUMBER(DATA!AJ735),DATA!AJ735,"n/a")</f>
        <v>5441480.3499999996</v>
      </c>
      <c r="L878" s="77">
        <f>+IF(ISNUMBER(DATA!AK735),DATA!AK735,"n/a")</f>
        <v>-0.133641070528385</v>
      </c>
      <c r="R878" s="66"/>
      <c r="S878" s="66"/>
      <c r="T878" s="66"/>
      <c r="U878" s="66"/>
      <c r="V878" s="66"/>
      <c r="W878" s="66"/>
      <c r="X878" s="66"/>
      <c r="Y878" s="66"/>
    </row>
    <row r="879" spans="1:25" x14ac:dyDescent="0.2">
      <c r="A879" s="75" t="s">
        <v>19</v>
      </c>
      <c r="B879" s="66" t="s">
        <v>27</v>
      </c>
      <c r="C879" s="66" t="s">
        <v>0</v>
      </c>
      <c r="D879" s="66" t="s">
        <v>276</v>
      </c>
      <c r="E879" s="76">
        <f>+IF(ISNUMBER(DATA!F736),DATA!F736,"n/a")</f>
        <v>268353.73</v>
      </c>
      <c r="F879" s="77">
        <f>+IF(ISNUMBER(DATA!G736),DATA!G736,"n/a")</f>
        <v>-1.73667890482977E-2</v>
      </c>
      <c r="G879" s="76">
        <f>+IF(ISNUMBER(DATA!P736),DATA!P736,"n/a")</f>
        <v>900845.08</v>
      </c>
      <c r="H879" s="77">
        <f>+IF(ISNUMBER(DATA!Q736),DATA!Q736,"n/a")</f>
        <v>-1.4754192597341899E-2</v>
      </c>
      <c r="I879" s="76">
        <f>+IF(ISNUMBER(DATA!Z736),DATA!Z736,"n/a")</f>
        <v>1725103.24</v>
      </c>
      <c r="J879" s="77">
        <f>+IF(ISNUMBER(DATA!AA736),DATA!AA736,"n/a")</f>
        <v>-2.0422636386216199E-2</v>
      </c>
      <c r="K879" s="76">
        <f>+IF(ISNUMBER(DATA!AJ736),DATA!AJ736,"n/a")</f>
        <v>3285436.85</v>
      </c>
      <c r="L879" s="77">
        <f>+IF(ISNUMBER(DATA!AK736),DATA!AK736,"n/a")</f>
        <v>-4.6611124770181998E-2</v>
      </c>
      <c r="R879" s="66"/>
      <c r="S879" s="66"/>
      <c r="T879" s="66"/>
      <c r="U879" s="66"/>
      <c r="V879" s="66"/>
      <c r="W879" s="66"/>
      <c r="X879" s="66"/>
      <c r="Y879" s="66"/>
    </row>
    <row r="880" spans="1:25" x14ac:dyDescent="0.2">
      <c r="A880" s="75" t="s">
        <v>19</v>
      </c>
      <c r="B880" s="66" t="s">
        <v>27</v>
      </c>
      <c r="C880" s="66" t="s">
        <v>0</v>
      </c>
      <c r="D880" s="66" t="s">
        <v>277</v>
      </c>
      <c r="E880" s="76">
        <f>+IF(ISNUMBER(DATA!F737),DATA!F737,"n/a")</f>
        <v>166532.82</v>
      </c>
      <c r="F880" s="77">
        <f>+IF(ISNUMBER(DATA!G737),DATA!G737,"n/a")</f>
        <v>8.7560918347455399E-2</v>
      </c>
      <c r="G880" s="76">
        <f>+IF(ISNUMBER(DATA!P737),DATA!P737,"n/a")</f>
        <v>527383.75</v>
      </c>
      <c r="H880" s="77">
        <f>+IF(ISNUMBER(DATA!Q737),DATA!Q737,"n/a")</f>
        <v>9.86702076852745E-2</v>
      </c>
      <c r="I880" s="76">
        <f>+IF(ISNUMBER(DATA!Z737),DATA!Z737,"n/a")</f>
        <v>1002259.85</v>
      </c>
      <c r="J880" s="77">
        <f>+IF(ISNUMBER(DATA!AA737),DATA!AA737,"n/a")</f>
        <v>0.13539085393625999</v>
      </c>
      <c r="K880" s="76">
        <f>+IF(ISNUMBER(DATA!AJ737),DATA!AJ737,"n/a")</f>
        <v>1868081.04</v>
      </c>
      <c r="L880" s="77">
        <f>+IF(ISNUMBER(DATA!AK737),DATA!AK737,"n/a")</f>
        <v>0.12826043305419499</v>
      </c>
      <c r="R880" s="66"/>
      <c r="S880" s="66"/>
      <c r="T880" s="66"/>
      <c r="U880" s="66"/>
      <c r="V880" s="66"/>
      <c r="W880" s="66"/>
      <c r="X880" s="66"/>
      <c r="Y880" s="66"/>
    </row>
    <row r="881" spans="1:25" x14ac:dyDescent="0.2">
      <c r="A881" s="75" t="s">
        <v>19</v>
      </c>
      <c r="B881" s="66" t="s">
        <v>27</v>
      </c>
      <c r="C881" s="66" t="s">
        <v>0</v>
      </c>
      <c r="D881" s="66" t="s">
        <v>278</v>
      </c>
      <c r="E881" s="76">
        <f>+IF(ISNUMBER(DATA!F738),DATA!F738,"n/a")</f>
        <v>406851.69</v>
      </c>
      <c r="F881" s="77">
        <f>+IF(ISNUMBER(DATA!G738),DATA!G738,"n/a")</f>
        <v>0.149351708721672</v>
      </c>
      <c r="G881" s="76">
        <f>+IF(ISNUMBER(DATA!P738),DATA!P738,"n/a")</f>
        <v>1319133.4099999999</v>
      </c>
      <c r="H881" s="77">
        <f>+IF(ISNUMBER(DATA!Q738),DATA!Q738,"n/a")</f>
        <v>0.14796529805592701</v>
      </c>
      <c r="I881" s="76">
        <f>+IF(ISNUMBER(DATA!Z738),DATA!Z738,"n/a")</f>
        <v>2398445.7400000002</v>
      </c>
      <c r="J881" s="77">
        <f>+IF(ISNUMBER(DATA!AA738),DATA!AA738,"n/a")</f>
        <v>0.13292151590245899</v>
      </c>
      <c r="K881" s="76">
        <f>+IF(ISNUMBER(DATA!AJ738),DATA!AJ738,"n/a")</f>
        <v>4473745.49</v>
      </c>
      <c r="L881" s="77">
        <f>+IF(ISNUMBER(DATA!AK738),DATA!AK738,"n/a")</f>
        <v>0.15565867954919699</v>
      </c>
      <c r="R881" s="66"/>
      <c r="S881" s="66"/>
      <c r="T881" s="66"/>
      <c r="U881" s="66"/>
      <c r="V881" s="66"/>
      <c r="W881" s="66"/>
      <c r="X881" s="66"/>
      <c r="Y881" s="66"/>
    </row>
    <row r="882" spans="1:25" x14ac:dyDescent="0.2">
      <c r="A882" s="75" t="s">
        <v>19</v>
      </c>
      <c r="B882" s="66" t="s">
        <v>27</v>
      </c>
      <c r="C882" s="66" t="s">
        <v>0</v>
      </c>
      <c r="D882" s="66" t="s">
        <v>279</v>
      </c>
      <c r="E882" s="76">
        <f>+IF(ISNUMBER(DATA!F739),DATA!F739,"n/a")</f>
        <v>120113.76</v>
      </c>
      <c r="F882" s="77">
        <f>+IF(ISNUMBER(DATA!G739),DATA!G739,"n/a")</f>
        <v>0.162226039744158</v>
      </c>
      <c r="G882" s="76">
        <f>+IF(ISNUMBER(DATA!P739),DATA!P739,"n/a")</f>
        <v>410472.43</v>
      </c>
      <c r="H882" s="77">
        <f>+IF(ISNUMBER(DATA!Q739),DATA!Q739,"n/a")</f>
        <v>0.173552010443914</v>
      </c>
      <c r="I882" s="76">
        <f>+IF(ISNUMBER(DATA!Z739),DATA!Z739,"n/a")</f>
        <v>755190.87</v>
      </c>
      <c r="J882" s="77">
        <f>+IF(ISNUMBER(DATA!AA739),DATA!AA739,"n/a")</f>
        <v>4.3514673421073999E-2</v>
      </c>
      <c r="K882" s="76">
        <f>+IF(ISNUMBER(DATA!AJ739),DATA!AJ739,"n/a")</f>
        <v>1459130.64</v>
      </c>
      <c r="L882" s="77">
        <f>+IF(ISNUMBER(DATA!AK739),DATA!AK739,"n/a")</f>
        <v>-0.115196965262693</v>
      </c>
      <c r="R882" s="66"/>
      <c r="S882" s="66"/>
      <c r="T882" s="66"/>
      <c r="U882" s="66"/>
      <c r="V882" s="66"/>
      <c r="W882" s="66"/>
      <c r="X882" s="66"/>
      <c r="Y882" s="66"/>
    </row>
    <row r="883" spans="1:25" x14ac:dyDescent="0.2">
      <c r="A883" s="75" t="s">
        <v>19</v>
      </c>
      <c r="B883" s="66" t="s">
        <v>27</v>
      </c>
      <c r="C883" s="66" t="s">
        <v>0</v>
      </c>
      <c r="D883" s="66" t="s">
        <v>280</v>
      </c>
      <c r="E883" s="76">
        <f>+IF(ISNUMBER(DATA!F740),DATA!F740,"n/a")</f>
        <v>150919.41</v>
      </c>
      <c r="F883" s="77">
        <f>+IF(ISNUMBER(DATA!G740),DATA!G740,"n/a")</f>
        <v>0.146996384576046</v>
      </c>
      <c r="G883" s="76">
        <f>+IF(ISNUMBER(DATA!P740),DATA!P740,"n/a")</f>
        <v>501860.21</v>
      </c>
      <c r="H883" s="77">
        <f>+IF(ISNUMBER(DATA!Q740),DATA!Q740,"n/a")</f>
        <v>0.135371079161094</v>
      </c>
      <c r="I883" s="76">
        <f>+IF(ISNUMBER(DATA!Z740),DATA!Z740,"n/a")</f>
        <v>930172.4</v>
      </c>
      <c r="J883" s="77">
        <f>+IF(ISNUMBER(DATA!AA740),DATA!AA740,"n/a")</f>
        <v>0.12400639182505301</v>
      </c>
      <c r="K883" s="76">
        <f>+IF(ISNUMBER(DATA!AJ740),DATA!AJ740,"n/a")</f>
        <v>1790848.04</v>
      </c>
      <c r="L883" s="77">
        <f>+IF(ISNUMBER(DATA!AK740),DATA!AK740,"n/a")</f>
        <v>0.14950169623014201</v>
      </c>
      <c r="R883" s="66"/>
      <c r="S883" s="66"/>
      <c r="T883" s="66"/>
      <c r="U883" s="66"/>
      <c r="V883" s="66"/>
      <c r="W883" s="66"/>
      <c r="X883" s="66"/>
      <c r="Y883" s="66"/>
    </row>
    <row r="884" spans="1:25" x14ac:dyDescent="0.2">
      <c r="A884" s="75" t="s">
        <v>19</v>
      </c>
      <c r="B884" s="66" t="s">
        <v>27</v>
      </c>
      <c r="C884" s="66" t="s">
        <v>0</v>
      </c>
      <c r="D884" s="66" t="s">
        <v>281</v>
      </c>
      <c r="E884" s="76">
        <f>+IF(ISNUMBER(DATA!F741),DATA!F741,"n/a")</f>
        <v>108281.13</v>
      </c>
      <c r="F884" s="77">
        <f>+IF(ISNUMBER(DATA!G741),DATA!G741,"n/a")</f>
        <v>-0.25097271190911202</v>
      </c>
      <c r="G884" s="76">
        <f>+IF(ISNUMBER(DATA!P741),DATA!P741,"n/a")</f>
        <v>359010.65</v>
      </c>
      <c r="H884" s="77">
        <f>+IF(ISNUMBER(DATA!Q741),DATA!Q741,"n/a")</f>
        <v>-0.19789601631346199</v>
      </c>
      <c r="I884" s="76">
        <f>+IF(ISNUMBER(DATA!Z741),DATA!Z741,"n/a")</f>
        <v>681121.73</v>
      </c>
      <c r="J884" s="77">
        <f>+IF(ISNUMBER(DATA!AA741),DATA!AA741,"n/a")</f>
        <v>-0.17588287219092799</v>
      </c>
      <c r="K884" s="76">
        <f>+IF(ISNUMBER(DATA!AJ741),DATA!AJ741,"n/a")</f>
        <v>1394171.45</v>
      </c>
      <c r="L884" s="77">
        <f>+IF(ISNUMBER(DATA!AK741),DATA!AK741,"n/a")</f>
        <v>-9.8895095564707297E-2</v>
      </c>
      <c r="R884" s="66"/>
      <c r="S884" s="66"/>
      <c r="T884" s="66"/>
      <c r="U884" s="66"/>
      <c r="V884" s="66"/>
      <c r="W884" s="66"/>
      <c r="X884" s="66"/>
      <c r="Y884" s="66"/>
    </row>
    <row r="885" spans="1:25" x14ac:dyDescent="0.2">
      <c r="A885" s="75" t="s">
        <v>19</v>
      </c>
      <c r="B885" s="66" t="s">
        <v>27</v>
      </c>
      <c r="C885" s="66" t="s">
        <v>0</v>
      </c>
      <c r="D885" s="66" t="s">
        <v>282</v>
      </c>
      <c r="E885" s="76">
        <f>+IF(ISNUMBER(DATA!F742),DATA!F742,"n/a")</f>
        <v>340033.66</v>
      </c>
      <c r="F885" s="77">
        <f>+IF(ISNUMBER(DATA!G742),DATA!G742,"n/a")</f>
        <v>0.11844255844722899</v>
      </c>
      <c r="G885" s="76">
        <f>+IF(ISNUMBER(DATA!P742),DATA!P742,"n/a")</f>
        <v>1117190.7</v>
      </c>
      <c r="H885" s="77">
        <f>+IF(ISNUMBER(DATA!Q742),DATA!Q742,"n/a")</f>
        <v>0.181866950633053</v>
      </c>
      <c r="I885" s="76">
        <f>+IF(ISNUMBER(DATA!Z742),DATA!Z742,"n/a")</f>
        <v>2091354.28</v>
      </c>
      <c r="J885" s="77">
        <f>+IF(ISNUMBER(DATA!AA742),DATA!AA742,"n/a")</f>
        <v>0.16044970012534099</v>
      </c>
      <c r="K885" s="76">
        <f>+IF(ISNUMBER(DATA!AJ742),DATA!AJ742,"n/a")</f>
        <v>3975217.21</v>
      </c>
      <c r="L885" s="77">
        <f>+IF(ISNUMBER(DATA!AK742),DATA!AK742,"n/a")</f>
        <v>0.15283327822946399</v>
      </c>
      <c r="R885" s="66"/>
      <c r="S885" s="66"/>
      <c r="T885" s="66"/>
      <c r="U885" s="66"/>
      <c r="V885" s="66"/>
      <c r="W885" s="66"/>
      <c r="X885" s="66"/>
      <c r="Y885" s="66"/>
    </row>
    <row r="886" spans="1:25" x14ac:dyDescent="0.2">
      <c r="A886" s="75" t="s">
        <v>19</v>
      </c>
      <c r="B886" s="66" t="s">
        <v>27</v>
      </c>
      <c r="C886" s="66" t="s">
        <v>0</v>
      </c>
      <c r="D886" s="66" t="s">
        <v>283</v>
      </c>
      <c r="E886" s="76">
        <f>+IF(ISNUMBER(DATA!F743),DATA!F743,"n/a")</f>
        <v>283373.56</v>
      </c>
      <c r="F886" s="77">
        <f>+IF(ISNUMBER(DATA!G743),DATA!G743,"n/a")</f>
        <v>0.24528759247364801</v>
      </c>
      <c r="G886" s="76">
        <f>+IF(ISNUMBER(DATA!P743),DATA!P743,"n/a")</f>
        <v>931610.68</v>
      </c>
      <c r="H886" s="77">
        <f>+IF(ISNUMBER(DATA!Q743),DATA!Q743,"n/a")</f>
        <v>0.29609258858762899</v>
      </c>
      <c r="I886" s="76">
        <f>+IF(ISNUMBER(DATA!Z743),DATA!Z743,"n/a")</f>
        <v>1741807.6</v>
      </c>
      <c r="J886" s="77">
        <f>+IF(ISNUMBER(DATA!AA743),DATA!AA743,"n/a")</f>
        <v>0.24700247842987999</v>
      </c>
      <c r="K886" s="76">
        <f>+IF(ISNUMBER(DATA!AJ743),DATA!AJ743,"n/a")</f>
        <v>3151243.71</v>
      </c>
      <c r="L886" s="77">
        <f>+IF(ISNUMBER(DATA!AK743),DATA!AK743,"n/a")</f>
        <v>0.20164037880920599</v>
      </c>
      <c r="R886" s="66"/>
      <c r="S886" s="66"/>
      <c r="T886" s="66"/>
      <c r="U886" s="66"/>
      <c r="V886" s="66"/>
      <c r="W886" s="66"/>
      <c r="X886" s="66"/>
      <c r="Y886" s="66"/>
    </row>
    <row r="887" spans="1:25" x14ac:dyDescent="0.2">
      <c r="A887" s="75" t="s">
        <v>19</v>
      </c>
      <c r="B887" s="66" t="s">
        <v>27</v>
      </c>
      <c r="C887" s="66" t="s">
        <v>0</v>
      </c>
      <c r="D887" s="66" t="s">
        <v>284</v>
      </c>
      <c r="E887" s="76">
        <f>+IF(ISNUMBER(DATA!F744),DATA!F744,"n/a")</f>
        <v>138736.59</v>
      </c>
      <c r="F887" s="77">
        <f>+IF(ISNUMBER(DATA!G744),DATA!G744,"n/a")</f>
        <v>-0.34890369657584602</v>
      </c>
      <c r="G887" s="76">
        <f>+IF(ISNUMBER(DATA!P744),DATA!P744,"n/a")</f>
        <v>486047</v>
      </c>
      <c r="H887" s="77">
        <f>+IF(ISNUMBER(DATA!Q744),DATA!Q744,"n/a")</f>
        <v>-0.249862920303142</v>
      </c>
      <c r="I887" s="76">
        <f>+IF(ISNUMBER(DATA!Z744),DATA!Z744,"n/a")</f>
        <v>911612.43</v>
      </c>
      <c r="J887" s="77">
        <f>+IF(ISNUMBER(DATA!AA744),DATA!AA744,"n/a")</f>
        <v>-0.25643719546028998</v>
      </c>
      <c r="K887" s="76">
        <f>+IF(ISNUMBER(DATA!AJ744),DATA!AJ744,"n/a")</f>
        <v>1862099.04</v>
      </c>
      <c r="L887" s="77">
        <f>+IF(ISNUMBER(DATA!AK744),DATA!AK744,"n/a")</f>
        <v>-0.20841097588888999</v>
      </c>
      <c r="R887" s="66"/>
      <c r="S887" s="66"/>
      <c r="T887" s="66"/>
      <c r="U887" s="66"/>
      <c r="V887" s="66"/>
      <c r="W887" s="66"/>
      <c r="X887" s="66"/>
      <c r="Y887" s="66"/>
    </row>
    <row r="888" spans="1:25" x14ac:dyDescent="0.2">
      <c r="A888" s="75" t="s">
        <v>19</v>
      </c>
      <c r="B888" s="66" t="s">
        <v>27</v>
      </c>
      <c r="C888" s="66" t="s">
        <v>0</v>
      </c>
      <c r="D888" s="66" t="s">
        <v>285</v>
      </c>
      <c r="E888" s="76">
        <f>+IF(ISNUMBER(DATA!F745),DATA!F745,"n/a")</f>
        <v>114680.26</v>
      </c>
      <c r="F888" s="77">
        <f>+IF(ISNUMBER(DATA!G745),DATA!G745,"n/a")</f>
        <v>6.3970772970973006E-2</v>
      </c>
      <c r="G888" s="76">
        <f>+IF(ISNUMBER(DATA!P745),DATA!P745,"n/a")</f>
        <v>395157.09</v>
      </c>
      <c r="H888" s="77">
        <f>+IF(ISNUMBER(DATA!Q745),DATA!Q745,"n/a")</f>
        <v>0.15507596574558899</v>
      </c>
      <c r="I888" s="76">
        <f>+IF(ISNUMBER(DATA!Z745),DATA!Z745,"n/a")</f>
        <v>743109.65</v>
      </c>
      <c r="J888" s="77">
        <f>+IF(ISNUMBER(DATA!AA745),DATA!AA745,"n/a")</f>
        <v>0.120876608548665</v>
      </c>
      <c r="K888" s="76">
        <f>+IF(ISNUMBER(DATA!AJ745),DATA!AJ745,"n/a")</f>
        <v>1396317.1</v>
      </c>
      <c r="L888" s="77">
        <f>+IF(ISNUMBER(DATA!AK745),DATA!AK745,"n/a")</f>
        <v>5.4739852050885399E-2</v>
      </c>
      <c r="R888" s="66"/>
      <c r="S888" s="66"/>
      <c r="T888" s="66"/>
      <c r="U888" s="66"/>
      <c r="V888" s="66"/>
      <c r="W888" s="66"/>
      <c r="X888" s="66"/>
      <c r="Y888" s="66"/>
    </row>
    <row r="889" spans="1:25" x14ac:dyDescent="0.2">
      <c r="A889" s="75" t="s">
        <v>19</v>
      </c>
      <c r="B889" s="66" t="s">
        <v>27</v>
      </c>
      <c r="C889" s="66" t="s">
        <v>0</v>
      </c>
      <c r="D889" s="66" t="s">
        <v>286</v>
      </c>
      <c r="E889" s="76">
        <f>+IF(ISNUMBER(DATA!F746),DATA!F746,"n/a")</f>
        <v>334443.55</v>
      </c>
      <c r="F889" s="77">
        <f>+IF(ISNUMBER(DATA!G746),DATA!G746,"n/a")</f>
        <v>-1.9914220839783101E-2</v>
      </c>
      <c r="G889" s="76">
        <f>+IF(ISNUMBER(DATA!P746),DATA!P746,"n/a")</f>
        <v>1094696.76</v>
      </c>
      <c r="H889" s="77">
        <f>+IF(ISNUMBER(DATA!Q746),DATA!Q746,"n/a")</f>
        <v>-5.8504069743665302E-2</v>
      </c>
      <c r="I889" s="76">
        <f>+IF(ISNUMBER(DATA!Z746),DATA!Z746,"n/a")</f>
        <v>2059242.08</v>
      </c>
      <c r="J889" s="77">
        <f>+IF(ISNUMBER(DATA!AA746),DATA!AA746,"n/a")</f>
        <v>-0.119564555241595</v>
      </c>
      <c r="K889" s="76">
        <f>+IF(ISNUMBER(DATA!AJ746),DATA!AJ746,"n/a")</f>
        <v>4047682.77</v>
      </c>
      <c r="L889" s="77">
        <f>+IF(ISNUMBER(DATA!AK746),DATA!AK746,"n/a")</f>
        <v>-8.6728909946511598E-2</v>
      </c>
      <c r="R889" s="66"/>
      <c r="S889" s="66"/>
      <c r="T889" s="66"/>
      <c r="U889" s="66"/>
      <c r="V889" s="66"/>
      <c r="W889" s="66"/>
      <c r="X889" s="66"/>
      <c r="Y889" s="66"/>
    </row>
    <row r="890" spans="1:25" x14ac:dyDescent="0.2">
      <c r="A890" s="75" t="s">
        <v>19</v>
      </c>
      <c r="B890" s="66" t="s">
        <v>27</v>
      </c>
      <c r="C890" s="66" t="s">
        <v>0</v>
      </c>
      <c r="D890" s="66" t="s">
        <v>287</v>
      </c>
      <c r="E890" s="76">
        <f>+IF(ISNUMBER(DATA!F747),DATA!F747,"n/a")</f>
        <v>341147.77</v>
      </c>
      <c r="F890" s="77">
        <f>+IF(ISNUMBER(DATA!G747),DATA!G747,"n/a")</f>
        <v>2.94584563496199E-2</v>
      </c>
      <c r="G890" s="76">
        <f>+IF(ISNUMBER(DATA!P747),DATA!P747,"n/a")</f>
        <v>1068536.23</v>
      </c>
      <c r="H890" s="77">
        <f>+IF(ISNUMBER(DATA!Q747),DATA!Q747,"n/a")</f>
        <v>1.45116291893838E-2</v>
      </c>
      <c r="I890" s="76">
        <f>+IF(ISNUMBER(DATA!Z747),DATA!Z747,"n/a")</f>
        <v>1931841.43</v>
      </c>
      <c r="J890" s="77">
        <f>+IF(ISNUMBER(DATA!AA747),DATA!AA747,"n/a")</f>
        <v>-0.123892280716399</v>
      </c>
      <c r="K890" s="76">
        <f>+IF(ISNUMBER(DATA!AJ747),DATA!AJ747,"n/a")</f>
        <v>3806264.88</v>
      </c>
      <c r="L890" s="77">
        <f>+IF(ISNUMBER(DATA!AK747),DATA!AK747,"n/a")</f>
        <v>-0.11236847413142401</v>
      </c>
      <c r="R890" s="66"/>
      <c r="S890" s="66"/>
      <c r="T890" s="66"/>
      <c r="U890" s="66"/>
      <c r="V890" s="66"/>
      <c r="W890" s="66"/>
      <c r="X890" s="66"/>
      <c r="Y890" s="66"/>
    </row>
    <row r="891" spans="1:25" x14ac:dyDescent="0.2">
      <c r="A891" s="75" t="s">
        <v>19</v>
      </c>
      <c r="B891" s="66" t="s">
        <v>27</v>
      </c>
      <c r="C891" s="66" t="s">
        <v>0</v>
      </c>
      <c r="D891" s="66" t="s">
        <v>288</v>
      </c>
      <c r="E891" s="76">
        <f>+IF(ISNUMBER(DATA!F748),DATA!F748,"n/a")</f>
        <v>215627.75</v>
      </c>
      <c r="F891" s="77">
        <f>+IF(ISNUMBER(DATA!G748),DATA!G748,"n/a")</f>
        <v>0.19585116342009301</v>
      </c>
      <c r="G891" s="76">
        <f>+IF(ISNUMBER(DATA!P748),DATA!P748,"n/a")</f>
        <v>698252.35</v>
      </c>
      <c r="H891" s="77">
        <f>+IF(ISNUMBER(DATA!Q748),DATA!Q748,"n/a")</f>
        <v>0.25690220595720098</v>
      </c>
      <c r="I891" s="76">
        <f>+IF(ISNUMBER(DATA!Z748),DATA!Z748,"n/a")</f>
        <v>1310005.79</v>
      </c>
      <c r="J891" s="77">
        <f>+IF(ISNUMBER(DATA!AA748),DATA!AA748,"n/a")</f>
        <v>0.169694365481247</v>
      </c>
      <c r="K891" s="76">
        <f>+IF(ISNUMBER(DATA!AJ748),DATA!AJ748,"n/a")</f>
        <v>2517073.0499999998</v>
      </c>
      <c r="L891" s="77">
        <f>+IF(ISNUMBER(DATA!AK748),DATA!AK748,"n/a")</f>
        <v>7.8563660738849406E-2</v>
      </c>
      <c r="R891" s="66"/>
      <c r="S891" s="66"/>
      <c r="T891" s="66"/>
      <c r="U891" s="66"/>
      <c r="V891" s="66"/>
      <c r="W891" s="66"/>
      <c r="X891" s="66"/>
      <c r="Y891" s="66"/>
    </row>
    <row r="892" spans="1:25" x14ac:dyDescent="0.2">
      <c r="A892" s="75" t="s">
        <v>19</v>
      </c>
      <c r="B892" s="66" t="s">
        <v>27</v>
      </c>
      <c r="C892" s="66" t="s">
        <v>0</v>
      </c>
      <c r="D892" s="66" t="s">
        <v>289</v>
      </c>
      <c r="E892" s="76">
        <f>+IF(ISNUMBER(DATA!F749),DATA!F749,"n/a")</f>
        <v>121863.24</v>
      </c>
      <c r="F892" s="77">
        <f>+IF(ISNUMBER(DATA!G749),DATA!G749,"n/a")</f>
        <v>6.1610817862882403E-2</v>
      </c>
      <c r="G892" s="76">
        <f>+IF(ISNUMBER(DATA!P749),DATA!P749,"n/a")</f>
        <v>403079.28</v>
      </c>
      <c r="H892" s="77">
        <f>+IF(ISNUMBER(DATA!Q749),DATA!Q749,"n/a")</f>
        <v>0.111412306798432</v>
      </c>
      <c r="I892" s="76">
        <f>+IF(ISNUMBER(DATA!Z749),DATA!Z749,"n/a")</f>
        <v>747635.71</v>
      </c>
      <c r="J892" s="77">
        <f>+IF(ISNUMBER(DATA!AA749),DATA!AA749,"n/a")</f>
        <v>5.4461967087210301E-2</v>
      </c>
      <c r="K892" s="76">
        <f>+IF(ISNUMBER(DATA!AJ749),DATA!AJ749,"n/a")</f>
        <v>1456008.17</v>
      </c>
      <c r="L892" s="77">
        <f>+IF(ISNUMBER(DATA!AK749),DATA!AK749,"n/a")</f>
        <v>7.5036806200252304E-3</v>
      </c>
      <c r="R892" s="66"/>
      <c r="S892" s="66"/>
      <c r="T892" s="66"/>
      <c r="U892" s="66"/>
      <c r="V892" s="66"/>
      <c r="W892" s="66"/>
      <c r="X892" s="66"/>
      <c r="Y892" s="66"/>
    </row>
    <row r="893" spans="1:25" x14ac:dyDescent="0.2">
      <c r="A893" s="75" t="s">
        <v>19</v>
      </c>
      <c r="B893" s="66" t="s">
        <v>27</v>
      </c>
      <c r="C893" s="66" t="s">
        <v>0</v>
      </c>
      <c r="D893" s="66" t="s">
        <v>290</v>
      </c>
      <c r="E893" s="76">
        <f>+IF(ISNUMBER(DATA!F750),DATA!F750,"n/a")</f>
        <v>188146.95</v>
      </c>
      <c r="F893" s="77">
        <f>+IF(ISNUMBER(DATA!G750),DATA!G750,"n/a")</f>
        <v>-9.5878117685275904E-2</v>
      </c>
      <c r="G893" s="76">
        <f>+IF(ISNUMBER(DATA!P750),DATA!P750,"n/a")</f>
        <v>554857.9</v>
      </c>
      <c r="H893" s="77">
        <f>+IF(ISNUMBER(DATA!Q750),DATA!Q750,"n/a")</f>
        <v>-2.57778820647744E-2</v>
      </c>
      <c r="I893" s="76">
        <f>+IF(ISNUMBER(DATA!Z750),DATA!Z750,"n/a")</f>
        <v>1088125.72</v>
      </c>
      <c r="J893" s="77">
        <f>+IF(ISNUMBER(DATA!AA750),DATA!AA750,"n/a")</f>
        <v>2.12852457917184E-2</v>
      </c>
      <c r="K893" s="76">
        <f>+IF(ISNUMBER(DATA!AJ750),DATA!AJ750,"n/a")</f>
        <v>2115247.67</v>
      </c>
      <c r="L893" s="77">
        <f>+IF(ISNUMBER(DATA!AK750),DATA!AK750,"n/a")</f>
        <v>7.75108273847607E-2</v>
      </c>
      <c r="R893" s="66"/>
      <c r="S893" s="66"/>
      <c r="T893" s="66"/>
      <c r="U893" s="66"/>
      <c r="V893" s="66"/>
      <c r="W893" s="66"/>
      <c r="X893" s="66"/>
      <c r="Y893" s="66"/>
    </row>
    <row r="894" spans="1:25" x14ac:dyDescent="0.2">
      <c r="A894" s="75" t="s">
        <v>19</v>
      </c>
      <c r="B894" s="66" t="s">
        <v>27</v>
      </c>
      <c r="C894" s="66" t="s">
        <v>0</v>
      </c>
      <c r="D894" s="66" t="s">
        <v>291</v>
      </c>
      <c r="E894" s="76">
        <f>+IF(ISNUMBER(DATA!F751),DATA!F751,"n/a")</f>
        <v>173084.11</v>
      </c>
      <c r="F894" s="77">
        <f>+IF(ISNUMBER(DATA!G751),DATA!G751,"n/a")</f>
        <v>0.17176528395373</v>
      </c>
      <c r="G894" s="76">
        <f>+IF(ISNUMBER(DATA!P751),DATA!P751,"n/a")</f>
        <v>581291.38</v>
      </c>
      <c r="H894" s="77">
        <f>+IF(ISNUMBER(DATA!Q751),DATA!Q751,"n/a")</f>
        <v>0.24908241685324001</v>
      </c>
      <c r="I894" s="76">
        <f>+IF(ISNUMBER(DATA!Z751),DATA!Z751,"n/a")</f>
        <v>1096555.58</v>
      </c>
      <c r="J894" s="77">
        <f>+IF(ISNUMBER(DATA!AA751),DATA!AA751,"n/a")</f>
        <v>0.28245007896521501</v>
      </c>
      <c r="K894" s="76">
        <f>+IF(ISNUMBER(DATA!AJ751),DATA!AJ751,"n/a")</f>
        <v>1966456.26</v>
      </c>
      <c r="L894" s="77">
        <f>+IF(ISNUMBER(DATA!AK751),DATA!AK751,"n/a")</f>
        <v>0.27377815675077199</v>
      </c>
      <c r="R894" s="66"/>
      <c r="S894" s="66"/>
      <c r="T894" s="66"/>
      <c r="U894" s="66"/>
      <c r="V894" s="66"/>
      <c r="W894" s="66"/>
      <c r="X894" s="66"/>
      <c r="Y894" s="66"/>
    </row>
    <row r="895" spans="1:25" x14ac:dyDescent="0.2">
      <c r="A895" s="75" t="s">
        <v>19</v>
      </c>
      <c r="B895" s="66" t="s">
        <v>27</v>
      </c>
      <c r="C895" s="66" t="s">
        <v>0</v>
      </c>
      <c r="D895" s="66" t="s">
        <v>292</v>
      </c>
      <c r="E895" s="76">
        <f>+IF(ISNUMBER(DATA!F752),DATA!F752,"n/a")</f>
        <v>640247.38</v>
      </c>
      <c r="F895" s="77">
        <f>+IF(ISNUMBER(DATA!G752),DATA!G752,"n/a")</f>
        <v>-0.126322673057185</v>
      </c>
      <c r="G895" s="76">
        <f>+IF(ISNUMBER(DATA!P752),DATA!P752,"n/a")</f>
        <v>2161382.14</v>
      </c>
      <c r="H895" s="77">
        <f>+IF(ISNUMBER(DATA!Q752),DATA!Q752,"n/a")</f>
        <v>-0.12201690704587299</v>
      </c>
      <c r="I895" s="76">
        <f>+IF(ISNUMBER(DATA!Z752),DATA!Z752,"n/a")</f>
        <v>4015573.8</v>
      </c>
      <c r="J895" s="77">
        <f>+IF(ISNUMBER(DATA!AA752),DATA!AA752,"n/a")</f>
        <v>-0.15944443218155299</v>
      </c>
      <c r="K895" s="76">
        <f>+IF(ISNUMBER(DATA!AJ752),DATA!AJ752,"n/a")</f>
        <v>7691505.4500000002</v>
      </c>
      <c r="L895" s="77">
        <f>+IF(ISNUMBER(DATA!AK752),DATA!AK752,"n/a")</f>
        <v>-0.141470726497572</v>
      </c>
      <c r="R895" s="66"/>
      <c r="S895" s="66"/>
      <c r="T895" s="66"/>
      <c r="U895" s="66"/>
      <c r="V895" s="66"/>
      <c r="W895" s="66"/>
      <c r="X895" s="66"/>
      <c r="Y895" s="66"/>
    </row>
    <row r="896" spans="1:25" x14ac:dyDescent="0.2">
      <c r="A896" s="75" t="s">
        <v>19</v>
      </c>
      <c r="B896" s="66" t="s">
        <v>27</v>
      </c>
      <c r="C896" s="66" t="s">
        <v>0</v>
      </c>
      <c r="D896" s="66" t="s">
        <v>293</v>
      </c>
      <c r="E896" s="76">
        <f>+IF(ISNUMBER(DATA!F753),DATA!F753,"n/a")</f>
        <v>52148.44</v>
      </c>
      <c r="F896" s="77">
        <f>+IF(ISNUMBER(DATA!G753),DATA!G753,"n/a")</f>
        <v>0.32954404071101501</v>
      </c>
      <c r="G896" s="76">
        <f>+IF(ISNUMBER(DATA!P753),DATA!P753,"n/a")</f>
        <v>162412.17000000001</v>
      </c>
      <c r="H896" s="77">
        <f>+IF(ISNUMBER(DATA!Q753),DATA!Q753,"n/a")</f>
        <v>0.376956728053366</v>
      </c>
      <c r="I896" s="76">
        <f>+IF(ISNUMBER(DATA!Z753),DATA!Z753,"n/a")</f>
        <v>286246.15000000002</v>
      </c>
      <c r="J896" s="77">
        <f>+IF(ISNUMBER(DATA!AA753),DATA!AA753,"n/a")</f>
        <v>0.177687279892944</v>
      </c>
      <c r="K896" s="76">
        <f>+IF(ISNUMBER(DATA!AJ753),DATA!AJ753,"n/a")</f>
        <v>540214.1</v>
      </c>
      <c r="L896" s="77">
        <f>+IF(ISNUMBER(DATA!AK753),DATA!AK753,"n/a")</f>
        <v>-6.0660058096363302E-2</v>
      </c>
      <c r="R896" s="66"/>
      <c r="S896" s="66"/>
      <c r="T896" s="66"/>
      <c r="U896" s="66"/>
      <c r="V896" s="66"/>
      <c r="W896" s="66"/>
      <c r="X896" s="66"/>
      <c r="Y896" s="66"/>
    </row>
    <row r="897" spans="1:25" x14ac:dyDescent="0.2">
      <c r="A897" s="75" t="s">
        <v>19</v>
      </c>
      <c r="B897" s="66" t="s">
        <v>27</v>
      </c>
      <c r="C897" s="66" t="s">
        <v>0</v>
      </c>
      <c r="D897" s="66" t="s">
        <v>294</v>
      </c>
      <c r="E897" s="76">
        <f>+IF(ISNUMBER(DATA!F754),DATA!F754,"n/a")</f>
        <v>521660.2</v>
      </c>
      <c r="F897" s="77">
        <f>+IF(ISNUMBER(DATA!G754),DATA!G754,"n/a")</f>
        <v>-8.2926134304489696E-2</v>
      </c>
      <c r="G897" s="76">
        <f>+IF(ISNUMBER(DATA!P754),DATA!P754,"n/a")</f>
        <v>1602796.75</v>
      </c>
      <c r="H897" s="77">
        <f>+IF(ISNUMBER(DATA!Q754),DATA!Q754,"n/a")</f>
        <v>-3.4048641129083299E-3</v>
      </c>
      <c r="I897" s="76">
        <f>+IF(ISNUMBER(DATA!Z754),DATA!Z754,"n/a")</f>
        <v>3223385.91</v>
      </c>
      <c r="J897" s="77">
        <f>+IF(ISNUMBER(DATA!AA754),DATA!AA754,"n/a")</f>
        <v>5.2184632946329301E-2</v>
      </c>
      <c r="K897" s="76">
        <f>+IF(ISNUMBER(DATA!AJ754),DATA!AJ754,"n/a")</f>
        <v>6215425.0700000003</v>
      </c>
      <c r="L897" s="77">
        <f>+IF(ISNUMBER(DATA!AK754),DATA!AK754,"n/a")</f>
        <v>0.112431970443514</v>
      </c>
      <c r="R897" s="66"/>
      <c r="S897" s="66"/>
      <c r="T897" s="66"/>
      <c r="U897" s="66"/>
      <c r="V897" s="66"/>
      <c r="W897" s="66"/>
      <c r="X897" s="66"/>
      <c r="Y897" s="66"/>
    </row>
    <row r="898" spans="1:25" x14ac:dyDescent="0.2">
      <c r="A898" s="75" t="s">
        <v>19</v>
      </c>
      <c r="B898" s="66" t="s">
        <v>27</v>
      </c>
      <c r="C898" s="66" t="s">
        <v>0</v>
      </c>
      <c r="D898" s="66" t="s">
        <v>295</v>
      </c>
      <c r="E898" s="76">
        <f>+IF(ISNUMBER(DATA!F755),DATA!F755,"n/a")</f>
        <v>240951.71</v>
      </c>
      <c r="F898" s="77">
        <f>+IF(ISNUMBER(DATA!G755),DATA!G755,"n/a")</f>
        <v>0.182745410690765</v>
      </c>
      <c r="G898" s="76">
        <f>+IF(ISNUMBER(DATA!P755),DATA!P755,"n/a")</f>
        <v>752302.88</v>
      </c>
      <c r="H898" s="77">
        <f>+IF(ISNUMBER(DATA!Q755),DATA!Q755,"n/a")</f>
        <v>0.17390223864468901</v>
      </c>
      <c r="I898" s="76">
        <f>+IF(ISNUMBER(DATA!Z755),DATA!Z755,"n/a")</f>
        <v>1450816.66</v>
      </c>
      <c r="J898" s="77">
        <f>+IF(ISNUMBER(DATA!AA755),DATA!AA755,"n/a")</f>
        <v>0.21515692690375601</v>
      </c>
      <c r="K898" s="76">
        <f>+IF(ISNUMBER(DATA!AJ755),DATA!AJ755,"n/a")</f>
        <v>2608151.33</v>
      </c>
      <c r="L898" s="77">
        <f>+IF(ISNUMBER(DATA!AK755),DATA!AK755,"n/a")</f>
        <v>0.202019774714192</v>
      </c>
      <c r="R898" s="66"/>
      <c r="S898" s="66"/>
      <c r="T898" s="66"/>
      <c r="U898" s="66"/>
      <c r="V898" s="66"/>
      <c r="W898" s="66"/>
      <c r="X898" s="66"/>
      <c r="Y898" s="66"/>
    </row>
    <row r="899" spans="1:25" x14ac:dyDescent="0.2">
      <c r="A899" s="75" t="s">
        <v>19</v>
      </c>
      <c r="B899" s="66" t="s">
        <v>27</v>
      </c>
      <c r="C899" s="66" t="s">
        <v>0</v>
      </c>
      <c r="D899" s="66" t="s">
        <v>296</v>
      </c>
      <c r="E899" s="76">
        <f>+IF(ISNUMBER(DATA!F756),DATA!F756,"n/a")</f>
        <v>285729.28000000003</v>
      </c>
      <c r="F899" s="77">
        <f>+IF(ISNUMBER(DATA!G756),DATA!G756,"n/a")</f>
        <v>0.10091165948642999</v>
      </c>
      <c r="G899" s="76">
        <f>+IF(ISNUMBER(DATA!P756),DATA!P756,"n/a")</f>
        <v>887569.52</v>
      </c>
      <c r="H899" s="77">
        <f>+IF(ISNUMBER(DATA!Q756),DATA!Q756,"n/a")</f>
        <v>8.3919049520315203E-2</v>
      </c>
      <c r="I899" s="76">
        <f>+IF(ISNUMBER(DATA!Z756),DATA!Z756,"n/a")</f>
        <v>1693702.59</v>
      </c>
      <c r="J899" s="77">
        <f>+IF(ISNUMBER(DATA!AA756),DATA!AA756,"n/a")</f>
        <v>3.7491537354287598E-2</v>
      </c>
      <c r="K899" s="76">
        <f>+IF(ISNUMBER(DATA!AJ756),DATA!AJ756,"n/a")</f>
        <v>3128655.56</v>
      </c>
      <c r="L899" s="77">
        <f>+IF(ISNUMBER(DATA!AK756),DATA!AK756,"n/a")</f>
        <v>6.0189339079719899E-2</v>
      </c>
      <c r="R899" s="66"/>
      <c r="S899" s="66"/>
      <c r="T899" s="66"/>
      <c r="U899" s="66"/>
      <c r="V899" s="66"/>
      <c r="W899" s="66"/>
      <c r="X899" s="66"/>
      <c r="Y899" s="66"/>
    </row>
    <row r="900" spans="1:25" x14ac:dyDescent="0.2">
      <c r="A900" s="75" t="s">
        <v>19</v>
      </c>
      <c r="B900" s="66" t="s">
        <v>27</v>
      </c>
      <c r="C900" s="66" t="s">
        <v>0</v>
      </c>
      <c r="D900" s="66" t="s">
        <v>297</v>
      </c>
      <c r="E900" s="76">
        <f>+IF(ISNUMBER(DATA!F757),DATA!F757,"n/a")</f>
        <v>107437.88</v>
      </c>
      <c r="F900" s="77">
        <f>+IF(ISNUMBER(DATA!G757),DATA!G757,"n/a")</f>
        <v>0.151207141225387</v>
      </c>
      <c r="G900" s="76">
        <f>+IF(ISNUMBER(DATA!P757),DATA!P757,"n/a")</f>
        <v>325954.78000000003</v>
      </c>
      <c r="H900" s="77">
        <f>+IF(ISNUMBER(DATA!Q757),DATA!Q757,"n/a")</f>
        <v>0.17108636454746201</v>
      </c>
      <c r="I900" s="76">
        <f>+IF(ISNUMBER(DATA!Z757),DATA!Z757,"n/a")</f>
        <v>608302.86</v>
      </c>
      <c r="J900" s="77">
        <f>+IF(ISNUMBER(DATA!AA757),DATA!AA757,"n/a")</f>
        <v>0.106651424068851</v>
      </c>
      <c r="K900" s="76">
        <f>+IF(ISNUMBER(DATA!AJ757),DATA!AJ757,"n/a")</f>
        <v>1165537.17</v>
      </c>
      <c r="L900" s="77">
        <f>+IF(ISNUMBER(DATA!AK757),DATA!AK757,"n/a")</f>
        <v>-1.7403202822815E-2</v>
      </c>
      <c r="R900" s="66"/>
      <c r="S900" s="66"/>
      <c r="T900" s="66"/>
      <c r="U900" s="66"/>
      <c r="V900" s="66"/>
      <c r="W900" s="66"/>
      <c r="X900" s="66"/>
      <c r="Y900" s="66"/>
    </row>
    <row r="901" spans="1:25" x14ac:dyDescent="0.2">
      <c r="A901" s="75" t="s">
        <v>19</v>
      </c>
      <c r="B901" s="66" t="s">
        <v>27</v>
      </c>
      <c r="C901" s="66" t="s">
        <v>0</v>
      </c>
      <c r="D901" s="66" t="s">
        <v>298</v>
      </c>
      <c r="E901" s="76">
        <f>+IF(ISNUMBER(DATA!F758),DATA!F758,"n/a")</f>
        <v>205219.61</v>
      </c>
      <c r="F901" s="77">
        <f>+IF(ISNUMBER(DATA!G758),DATA!G758,"n/a")</f>
        <v>6.5996098681651905E-2</v>
      </c>
      <c r="G901" s="76">
        <f>+IF(ISNUMBER(DATA!P758),DATA!P758,"n/a")</f>
        <v>616826.72</v>
      </c>
      <c r="H901" s="77">
        <f>+IF(ISNUMBER(DATA!Q758),DATA!Q758,"n/a")</f>
        <v>0.11576910867639501</v>
      </c>
      <c r="I901" s="76">
        <f>+IF(ISNUMBER(DATA!Z758),DATA!Z758,"n/a")</f>
        <v>1156245.6499999999</v>
      </c>
      <c r="J901" s="77">
        <f>+IF(ISNUMBER(DATA!AA758),DATA!AA758,"n/a")</f>
        <v>0.13049630181858901</v>
      </c>
      <c r="K901" s="76">
        <f>+IF(ISNUMBER(DATA!AJ758),DATA!AJ758,"n/a")</f>
        <v>2215095.89</v>
      </c>
      <c r="L901" s="77">
        <f>+IF(ISNUMBER(DATA!AK758),DATA!AK758,"n/a")</f>
        <v>0.174122000953123</v>
      </c>
      <c r="R901" s="66"/>
      <c r="S901" s="66"/>
      <c r="T901" s="66"/>
      <c r="U901" s="66"/>
      <c r="V901" s="66"/>
      <c r="W901" s="66"/>
      <c r="X901" s="66"/>
      <c r="Y901" s="66"/>
    </row>
    <row r="902" spans="1:25" x14ac:dyDescent="0.2">
      <c r="A902" s="75" t="s">
        <v>19</v>
      </c>
      <c r="B902" s="66" t="s">
        <v>27</v>
      </c>
      <c r="C902" s="66" t="s">
        <v>0</v>
      </c>
      <c r="D902" s="66" t="s">
        <v>299</v>
      </c>
      <c r="E902" s="76">
        <f>+IF(ISNUMBER(DATA!F759),DATA!F759,"n/a")</f>
        <v>1009671.17</v>
      </c>
      <c r="F902" s="77">
        <f>+IF(ISNUMBER(DATA!G759),DATA!G759,"n/a")</f>
        <v>-1.7187809510237601E-2</v>
      </c>
      <c r="G902" s="76">
        <f>+IF(ISNUMBER(DATA!P759),DATA!P759,"n/a")</f>
        <v>3306714.15</v>
      </c>
      <c r="H902" s="77">
        <f>+IF(ISNUMBER(DATA!Q759),DATA!Q759,"n/a")</f>
        <v>5.7552741863256898E-4</v>
      </c>
      <c r="I902" s="76">
        <f>+IF(ISNUMBER(DATA!Z759),DATA!Z759,"n/a")</f>
        <v>6158385.3700000001</v>
      </c>
      <c r="J902" s="77">
        <f>+IF(ISNUMBER(DATA!AA759),DATA!AA759,"n/a")</f>
        <v>-5.1223861961433199E-2</v>
      </c>
      <c r="K902" s="76">
        <f>+IF(ISNUMBER(DATA!AJ759),DATA!AJ759,"n/a")</f>
        <v>11697191.310000001</v>
      </c>
      <c r="L902" s="77">
        <f>+IF(ISNUMBER(DATA!AK759),DATA!AK759,"n/a")</f>
        <v>-2.6636591435851401E-2</v>
      </c>
      <c r="R902" s="66"/>
      <c r="S902" s="66"/>
      <c r="T902" s="66"/>
      <c r="U902" s="66"/>
      <c r="V902" s="66"/>
      <c r="W902" s="66"/>
      <c r="X902" s="66"/>
      <c r="Y902" s="66"/>
    </row>
    <row r="903" spans="1:25" x14ac:dyDescent="0.2">
      <c r="A903" s="75" t="s">
        <v>19</v>
      </c>
      <c r="B903" s="66" t="s">
        <v>27</v>
      </c>
      <c r="C903" s="66" t="s">
        <v>0</v>
      </c>
      <c r="D903" s="66" t="s">
        <v>300</v>
      </c>
      <c r="E903" s="76">
        <f>+IF(ISNUMBER(DATA!F760),DATA!F760,"n/a")</f>
        <v>374878.99</v>
      </c>
      <c r="F903" s="77">
        <f>+IF(ISNUMBER(DATA!G760),DATA!G760,"n/a")</f>
        <v>-6.8441713089810896E-2</v>
      </c>
      <c r="G903" s="76">
        <f>+IF(ISNUMBER(DATA!P760),DATA!P760,"n/a")</f>
        <v>1231813.31</v>
      </c>
      <c r="H903" s="77">
        <f>+IF(ISNUMBER(DATA!Q760),DATA!Q760,"n/a")</f>
        <v>-1.31895192630606E-2</v>
      </c>
      <c r="I903" s="76">
        <f>+IF(ISNUMBER(DATA!Z760),DATA!Z760,"n/a")</f>
        <v>2238010.71</v>
      </c>
      <c r="J903" s="77">
        <f>+IF(ISNUMBER(DATA!AA760),DATA!AA760,"n/a")</f>
        <v>-1.7320922381374299E-2</v>
      </c>
      <c r="K903" s="76">
        <f>+IF(ISNUMBER(DATA!AJ760),DATA!AJ760,"n/a")</f>
        <v>4308634.13</v>
      </c>
      <c r="L903" s="77">
        <f>+IF(ISNUMBER(DATA!AK760),DATA!AK760,"n/a")</f>
        <v>1.22230236067401E-2</v>
      </c>
      <c r="R903" s="66"/>
      <c r="S903" s="66"/>
      <c r="T903" s="66"/>
      <c r="U903" s="66"/>
      <c r="V903" s="66"/>
      <c r="W903" s="66"/>
      <c r="X903" s="66"/>
      <c r="Y903" s="66"/>
    </row>
    <row r="904" spans="1:25" x14ac:dyDescent="0.2">
      <c r="A904" s="75" t="s">
        <v>19</v>
      </c>
      <c r="B904" s="66" t="s">
        <v>27</v>
      </c>
      <c r="C904" s="66" t="s">
        <v>0</v>
      </c>
      <c r="D904" s="66" t="s">
        <v>301</v>
      </c>
      <c r="E904" s="76">
        <f>+IF(ISNUMBER(DATA!F761),DATA!F761,"n/a")</f>
        <v>43326.86</v>
      </c>
      <c r="F904" s="77">
        <f>+IF(ISNUMBER(DATA!G761),DATA!G761,"n/a")</f>
        <v>0.219977659810213</v>
      </c>
      <c r="G904" s="76">
        <f>+IF(ISNUMBER(DATA!P761),DATA!P761,"n/a")</f>
        <v>140395.92000000001</v>
      </c>
      <c r="H904" s="77">
        <f>+IF(ISNUMBER(DATA!Q761),DATA!Q761,"n/a")</f>
        <v>0.341068325691537</v>
      </c>
      <c r="I904" s="76">
        <f>+IF(ISNUMBER(DATA!Z761),DATA!Z761,"n/a")</f>
        <v>252012.6</v>
      </c>
      <c r="J904" s="77">
        <f>+IF(ISNUMBER(DATA!AA761),DATA!AA761,"n/a")</f>
        <v>8.9774602637018794E-2</v>
      </c>
      <c r="K904" s="76">
        <f>+IF(ISNUMBER(DATA!AJ761),DATA!AJ761,"n/a")</f>
        <v>456056.4</v>
      </c>
      <c r="L904" s="77">
        <f>+IF(ISNUMBER(DATA!AK761),DATA!AK761,"n/a")</f>
        <v>-0.13021029715093299</v>
      </c>
      <c r="R904" s="66"/>
      <c r="S904" s="66"/>
      <c r="T904" s="66"/>
      <c r="U904" s="66"/>
      <c r="V904" s="66"/>
      <c r="W904" s="66"/>
      <c r="X904" s="66"/>
      <c r="Y904" s="66"/>
    </row>
    <row r="905" spans="1:25" x14ac:dyDescent="0.2">
      <c r="A905" s="75" t="s">
        <v>19</v>
      </c>
      <c r="B905" s="66" t="s">
        <v>27</v>
      </c>
      <c r="C905" s="66" t="s">
        <v>0</v>
      </c>
      <c r="D905" s="66" t="s">
        <v>302</v>
      </c>
      <c r="E905" s="76">
        <f>+IF(ISNUMBER(DATA!F762),DATA!F762,"n/a")</f>
        <v>335151.39</v>
      </c>
      <c r="F905" s="77">
        <f>+IF(ISNUMBER(DATA!G762),DATA!G762,"n/a")</f>
        <v>-8.8626893963599795E-2</v>
      </c>
      <c r="G905" s="76">
        <f>+IF(ISNUMBER(DATA!P762),DATA!P762,"n/a")</f>
        <v>1025427.07</v>
      </c>
      <c r="H905" s="77">
        <f>+IF(ISNUMBER(DATA!Q762),DATA!Q762,"n/a")</f>
        <v>-6.9329823111880895E-4</v>
      </c>
      <c r="I905" s="76">
        <f>+IF(ISNUMBER(DATA!Z762),DATA!Z762,"n/a")</f>
        <v>2018806</v>
      </c>
      <c r="J905" s="77">
        <f>+IF(ISNUMBER(DATA!AA762),DATA!AA762,"n/a")</f>
        <v>5.0177086287131897E-2</v>
      </c>
      <c r="K905" s="76">
        <f>+IF(ISNUMBER(DATA!AJ762),DATA!AJ762,"n/a")</f>
        <v>3896135.81</v>
      </c>
      <c r="L905" s="77">
        <f>+IF(ISNUMBER(DATA!AK762),DATA!AK762,"n/a")</f>
        <v>0.111548883613882</v>
      </c>
      <c r="R905" s="66"/>
      <c r="S905" s="66"/>
      <c r="T905" s="66"/>
      <c r="U905" s="66"/>
      <c r="V905" s="66"/>
      <c r="W905" s="66"/>
      <c r="X905" s="66"/>
      <c r="Y905" s="66"/>
    </row>
    <row r="906" spans="1:25" x14ac:dyDescent="0.2">
      <c r="A906" s="75" t="s">
        <v>19</v>
      </c>
      <c r="B906" s="66" t="s">
        <v>27</v>
      </c>
      <c r="C906" s="66" t="s">
        <v>0</v>
      </c>
      <c r="D906" s="66" t="s">
        <v>303</v>
      </c>
      <c r="E906" s="76">
        <f>+IF(ISNUMBER(DATA!F763),DATA!F763,"n/a")</f>
        <v>96313.23</v>
      </c>
      <c r="F906" s="77">
        <f>+IF(ISNUMBER(DATA!G763),DATA!G763,"n/a")</f>
        <v>2.8042930640650599E-2</v>
      </c>
      <c r="G906" s="76">
        <f>+IF(ISNUMBER(DATA!P763),DATA!P763,"n/a")</f>
        <v>310925.59999999998</v>
      </c>
      <c r="H906" s="77">
        <f>+IF(ISNUMBER(DATA!Q763),DATA!Q763,"n/a")</f>
        <v>0.11203067335370399</v>
      </c>
      <c r="I906" s="76">
        <f>+IF(ISNUMBER(DATA!Z763),DATA!Z763,"n/a")</f>
        <v>560845.4</v>
      </c>
      <c r="J906" s="77">
        <f>+IF(ISNUMBER(DATA!AA763),DATA!AA763,"n/a")</f>
        <v>6.4116924081289606E-2</v>
      </c>
      <c r="K906" s="76">
        <f>+IF(ISNUMBER(DATA!AJ763),DATA!AJ763,"n/a")</f>
        <v>1101559.26</v>
      </c>
      <c r="L906" s="77">
        <f>+IF(ISNUMBER(DATA!AK763),DATA!AK763,"n/a")</f>
        <v>5.87147571352023E-2</v>
      </c>
      <c r="R906" s="66"/>
      <c r="S906" s="66"/>
      <c r="T906" s="66"/>
      <c r="U906" s="66"/>
      <c r="V906" s="66"/>
      <c r="W906" s="66"/>
      <c r="X906" s="66"/>
      <c r="Y906" s="66"/>
    </row>
    <row r="907" spans="1:25" x14ac:dyDescent="0.2">
      <c r="A907" s="75" t="s">
        <v>19</v>
      </c>
      <c r="B907" s="66" t="s">
        <v>27</v>
      </c>
      <c r="C907" s="66" t="s">
        <v>0</v>
      </c>
      <c r="D907" s="66" t="s">
        <v>304</v>
      </c>
      <c r="E907" s="76">
        <f>+IF(ISNUMBER(DATA!F764),DATA!F764,"n/a")</f>
        <v>442391.94</v>
      </c>
      <c r="F907" s="77">
        <f>+IF(ISNUMBER(DATA!G764),DATA!G764,"n/a")</f>
        <v>-1.6244842084851802E-2</v>
      </c>
      <c r="G907" s="76">
        <f>+IF(ISNUMBER(DATA!P764),DATA!P764,"n/a")</f>
        <v>1469010.3</v>
      </c>
      <c r="H907" s="77">
        <f>+IF(ISNUMBER(DATA!Q764),DATA!Q764,"n/a")</f>
        <v>-1.39297323736124E-2</v>
      </c>
      <c r="I907" s="76">
        <f>+IF(ISNUMBER(DATA!Z764),DATA!Z764,"n/a")</f>
        <v>2785194.52</v>
      </c>
      <c r="J907" s="77">
        <f>+IF(ISNUMBER(DATA!AA764),DATA!AA764,"n/a")</f>
        <v>-4.9267556018107603E-2</v>
      </c>
      <c r="K907" s="76">
        <f>+IF(ISNUMBER(DATA!AJ764),DATA!AJ764,"n/a")</f>
        <v>5291172.18</v>
      </c>
      <c r="L907" s="77">
        <f>+IF(ISNUMBER(DATA!AK764),DATA!AK764,"n/a")</f>
        <v>9.1472608319304396E-4</v>
      </c>
      <c r="R907" s="66"/>
      <c r="S907" s="66"/>
      <c r="T907" s="66"/>
      <c r="U907" s="66"/>
      <c r="V907" s="66"/>
      <c r="W907" s="66"/>
      <c r="X907" s="66"/>
      <c r="Y907" s="66"/>
    </row>
    <row r="908" spans="1:25" x14ac:dyDescent="0.2">
      <c r="A908" s="75" t="s">
        <v>19</v>
      </c>
      <c r="B908" s="66" t="s">
        <v>27</v>
      </c>
      <c r="C908" s="66" t="s">
        <v>0</v>
      </c>
      <c r="D908" s="66" t="s">
        <v>305</v>
      </c>
      <c r="E908" s="76">
        <f>+IF(ISNUMBER(DATA!F765),DATA!F765,"n/a")</f>
        <v>235365.32</v>
      </c>
      <c r="F908" s="77">
        <f>+IF(ISNUMBER(DATA!G765),DATA!G765,"n/a")</f>
        <v>-8.53855799933394E-2</v>
      </c>
      <c r="G908" s="76">
        <f>+IF(ISNUMBER(DATA!P765),DATA!P765,"n/a")</f>
        <v>793846.47</v>
      </c>
      <c r="H908" s="77">
        <f>+IF(ISNUMBER(DATA!Q765),DATA!Q765,"n/a")</f>
        <v>-7.0700653051489898E-3</v>
      </c>
      <c r="I908" s="76">
        <f>+IF(ISNUMBER(DATA!Z765),DATA!Z765,"n/a")</f>
        <v>1462150.77</v>
      </c>
      <c r="J908" s="77">
        <f>+IF(ISNUMBER(DATA!AA765),DATA!AA765,"n/a")</f>
        <v>-7.8223007805126699E-2</v>
      </c>
      <c r="K908" s="76">
        <f>+IF(ISNUMBER(DATA!AJ765),DATA!AJ765,"n/a")</f>
        <v>2874463.11</v>
      </c>
      <c r="L908" s="77">
        <f>+IF(ISNUMBER(DATA!AK765),DATA!AK765,"n/a")</f>
        <v>1.7389391683236902E-2</v>
      </c>
      <c r="R908" s="66"/>
      <c r="S908" s="66"/>
      <c r="T908" s="66"/>
      <c r="U908" s="66"/>
      <c r="V908" s="66"/>
      <c r="W908" s="66"/>
      <c r="X908" s="66"/>
      <c r="Y908" s="66"/>
    </row>
    <row r="909" spans="1:25" x14ac:dyDescent="0.2">
      <c r="A909" s="75" t="s">
        <v>19</v>
      </c>
      <c r="B909" s="66" t="s">
        <v>27</v>
      </c>
      <c r="C909" s="66" t="s">
        <v>0</v>
      </c>
      <c r="D909" s="66" t="s">
        <v>306</v>
      </c>
      <c r="E909" s="76">
        <f>+IF(ISNUMBER(DATA!F766),DATA!F766,"n/a")</f>
        <v>260943.55</v>
      </c>
      <c r="F909" s="77">
        <f>+IF(ISNUMBER(DATA!G766),DATA!G766,"n/a")</f>
        <v>0.100488072936391</v>
      </c>
      <c r="G909" s="76">
        <f>+IF(ISNUMBER(DATA!P766),DATA!P766,"n/a")</f>
        <v>856415.56</v>
      </c>
      <c r="H909" s="77">
        <f>+IF(ISNUMBER(DATA!Q766),DATA!Q766,"n/a")</f>
        <v>0.106500537664993</v>
      </c>
      <c r="I909" s="76">
        <f>+IF(ISNUMBER(DATA!Z766),DATA!Z766,"n/a")</f>
        <v>1582921.46</v>
      </c>
      <c r="J909" s="77">
        <f>+IF(ISNUMBER(DATA!AA766),DATA!AA766,"n/a")</f>
        <v>0.107262628012521</v>
      </c>
      <c r="K909" s="76">
        <f>+IF(ISNUMBER(DATA!AJ766),DATA!AJ766,"n/a")</f>
        <v>3052024.25</v>
      </c>
      <c r="L909" s="77">
        <f>+IF(ISNUMBER(DATA!AK766),DATA!AK766,"n/a")</f>
        <v>0.13491500604640499</v>
      </c>
      <c r="R909" s="66"/>
      <c r="S909" s="66"/>
      <c r="T909" s="66"/>
      <c r="U909" s="66"/>
      <c r="V909" s="66"/>
      <c r="W909" s="66"/>
      <c r="X909" s="66"/>
      <c r="Y909" s="66"/>
    </row>
    <row r="910" spans="1:25" x14ac:dyDescent="0.2">
      <c r="A910" s="75" t="s">
        <v>19</v>
      </c>
      <c r="B910" s="66" t="s">
        <v>27</v>
      </c>
      <c r="C910" s="66" t="s">
        <v>0</v>
      </c>
      <c r="D910" s="66" t="s">
        <v>307</v>
      </c>
      <c r="E910" s="76">
        <f>+IF(ISNUMBER(DATA!F767),DATA!F767,"n/a")</f>
        <v>268627</v>
      </c>
      <c r="F910" s="77">
        <f>+IF(ISNUMBER(DATA!G767),DATA!G767,"n/a")</f>
        <v>0.13726501284480699</v>
      </c>
      <c r="G910" s="76">
        <f>+IF(ISNUMBER(DATA!P767),DATA!P767,"n/a")</f>
        <v>880335.97</v>
      </c>
      <c r="H910" s="77">
        <f>+IF(ISNUMBER(DATA!Q767),DATA!Q767,"n/a")</f>
        <v>3.2729076796581699E-2</v>
      </c>
      <c r="I910" s="76">
        <f>+IF(ISNUMBER(DATA!Z767),DATA!Z767,"n/a")</f>
        <v>1637856.31</v>
      </c>
      <c r="J910" s="77">
        <f>+IF(ISNUMBER(DATA!AA767),DATA!AA767,"n/a")</f>
        <v>-5.35318661420391E-2</v>
      </c>
      <c r="K910" s="76">
        <f>+IF(ISNUMBER(DATA!AJ767),DATA!AJ767,"n/a")</f>
        <v>3122865.19</v>
      </c>
      <c r="L910" s="77">
        <f>+IF(ISNUMBER(DATA!AK767),DATA!AK767,"n/a")</f>
        <v>-0.101559294037707</v>
      </c>
      <c r="R910" s="66"/>
      <c r="S910" s="66"/>
      <c r="T910" s="66"/>
      <c r="U910" s="66"/>
      <c r="V910" s="66"/>
      <c r="W910" s="66"/>
      <c r="X910" s="66"/>
      <c r="Y910" s="66"/>
    </row>
    <row r="911" spans="1:25" x14ac:dyDescent="0.2">
      <c r="A911" s="75" t="s">
        <v>19</v>
      </c>
      <c r="B911" s="66" t="s">
        <v>27</v>
      </c>
      <c r="C911" s="66" t="s">
        <v>0</v>
      </c>
      <c r="D911" s="66" t="s">
        <v>308</v>
      </c>
      <c r="E911" s="76">
        <f>+IF(ISNUMBER(DATA!F768),DATA!F768,"n/a")</f>
        <v>219812.63</v>
      </c>
      <c r="F911" s="77">
        <f>+IF(ISNUMBER(DATA!G768),DATA!G768,"n/a")</f>
        <v>3.2687181414578E-2</v>
      </c>
      <c r="G911" s="76">
        <f>+IF(ISNUMBER(DATA!P768),DATA!P768,"n/a")</f>
        <v>700402.47</v>
      </c>
      <c r="H911" s="77">
        <f>+IF(ISNUMBER(DATA!Q768),DATA!Q768,"n/a")</f>
        <v>3.4309615386148802E-2</v>
      </c>
      <c r="I911" s="76">
        <f>+IF(ISNUMBER(DATA!Z768),DATA!Z768,"n/a")</f>
        <v>1315365.44</v>
      </c>
      <c r="J911" s="77">
        <f>+IF(ISNUMBER(DATA!AA768),DATA!AA768,"n/a")</f>
        <v>2.4081057156583499E-2</v>
      </c>
      <c r="K911" s="76">
        <f>+IF(ISNUMBER(DATA!AJ768),DATA!AJ768,"n/a")</f>
        <v>2488925.5299999998</v>
      </c>
      <c r="L911" s="77">
        <f>+IF(ISNUMBER(DATA!AK768),DATA!AK768,"n/a")</f>
        <v>4.6426387954914397E-2</v>
      </c>
      <c r="R911" s="66"/>
      <c r="S911" s="66"/>
      <c r="T911" s="66"/>
      <c r="U911" s="66"/>
      <c r="V911" s="66"/>
      <c r="W911" s="66"/>
      <c r="X911" s="66"/>
      <c r="Y911" s="66"/>
    </row>
    <row r="912" spans="1:25" x14ac:dyDescent="0.2">
      <c r="A912" s="75" t="s">
        <v>19</v>
      </c>
      <c r="B912" s="66" t="s">
        <v>27</v>
      </c>
      <c r="C912" s="66" t="s">
        <v>0</v>
      </c>
      <c r="D912" s="66" t="s">
        <v>309</v>
      </c>
      <c r="E912" s="76">
        <f>+IF(ISNUMBER(DATA!F769),DATA!F769,"n/a")</f>
        <v>182125.72</v>
      </c>
      <c r="F912" s="77">
        <f>+IF(ISNUMBER(DATA!G769),DATA!G769,"n/a")</f>
        <v>-5.2840105896348098E-2</v>
      </c>
      <c r="G912" s="76">
        <f>+IF(ISNUMBER(DATA!P769),DATA!P769,"n/a")</f>
        <v>598886.73</v>
      </c>
      <c r="H912" s="77">
        <f>+IF(ISNUMBER(DATA!Q769),DATA!Q769,"n/a")</f>
        <v>-2.3206734435015499E-2</v>
      </c>
      <c r="I912" s="76">
        <f>+IF(ISNUMBER(DATA!Z769),DATA!Z769,"n/a")</f>
        <v>1124292.01</v>
      </c>
      <c r="J912" s="77">
        <f>+IF(ISNUMBER(DATA!AA769),DATA!AA769,"n/a")</f>
        <v>-4.2237417103389602E-2</v>
      </c>
      <c r="K912" s="76">
        <f>+IF(ISNUMBER(DATA!AJ769),DATA!AJ769,"n/a")</f>
        <v>2190184.33</v>
      </c>
      <c r="L912" s="77">
        <f>+IF(ISNUMBER(DATA!AK769),DATA!AK769,"n/a")</f>
        <v>1.0189714773600899E-2</v>
      </c>
      <c r="R912" s="66"/>
      <c r="S912" s="66"/>
      <c r="T912" s="66"/>
      <c r="U912" s="66"/>
      <c r="V912" s="66"/>
      <c r="W912" s="66"/>
      <c r="X912" s="66"/>
      <c r="Y912" s="66"/>
    </row>
    <row r="913" spans="1:25" x14ac:dyDescent="0.2">
      <c r="A913" s="75" t="s">
        <v>19</v>
      </c>
      <c r="B913" s="66" t="s">
        <v>27</v>
      </c>
      <c r="C913" s="66" t="s">
        <v>0</v>
      </c>
      <c r="D913" s="66" t="s">
        <v>310</v>
      </c>
      <c r="E913" s="76">
        <f>+IF(ISNUMBER(DATA!F770),DATA!F770,"n/a")</f>
        <v>79096.160000000003</v>
      </c>
      <c r="F913" s="77">
        <f>+IF(ISNUMBER(DATA!G770),DATA!G770,"n/a")</f>
        <v>-0.23394202548201001</v>
      </c>
      <c r="G913" s="76">
        <f>+IF(ISNUMBER(DATA!P770),DATA!P770,"n/a")</f>
        <v>257652.3</v>
      </c>
      <c r="H913" s="77">
        <f>+IF(ISNUMBER(DATA!Q770),DATA!Q770,"n/a")</f>
        <v>-0.19856578616588499</v>
      </c>
      <c r="I913" s="76">
        <f>+IF(ISNUMBER(DATA!Z770),DATA!Z770,"n/a")</f>
        <v>473046.48</v>
      </c>
      <c r="J913" s="77">
        <f>+IF(ISNUMBER(DATA!AA770),DATA!AA770,"n/a")</f>
        <v>-0.24166575972070101</v>
      </c>
      <c r="K913" s="76">
        <f>+IF(ISNUMBER(DATA!AJ770),DATA!AJ770,"n/a")</f>
        <v>984621.16</v>
      </c>
      <c r="L913" s="77">
        <f>+IF(ISNUMBER(DATA!AK770),DATA!AK770,"n/a")</f>
        <v>-0.18426795388394501</v>
      </c>
      <c r="R913" s="66"/>
      <c r="S913" s="66"/>
      <c r="T913" s="66"/>
      <c r="U913" s="66"/>
      <c r="V913" s="66"/>
      <c r="W913" s="66"/>
      <c r="X913" s="66"/>
      <c r="Y913" s="66"/>
    </row>
    <row r="914" spans="1:25" x14ac:dyDescent="0.2">
      <c r="A914" s="75" t="s">
        <v>19</v>
      </c>
      <c r="B914" s="66" t="s">
        <v>27</v>
      </c>
      <c r="C914" s="66" t="s">
        <v>0</v>
      </c>
      <c r="D914" s="66" t="s">
        <v>311</v>
      </c>
      <c r="E914" s="76">
        <f>+IF(ISNUMBER(DATA!F771),DATA!F771,"n/a")</f>
        <v>194266.56</v>
      </c>
      <c r="F914" s="77">
        <f>+IF(ISNUMBER(DATA!G771),DATA!G771,"n/a")</f>
        <v>-0.23491194793953701</v>
      </c>
      <c r="G914" s="76">
        <f>+IF(ISNUMBER(DATA!P771),DATA!P771,"n/a")</f>
        <v>643165.06000000006</v>
      </c>
      <c r="H914" s="77">
        <f>+IF(ISNUMBER(DATA!Q771),DATA!Q771,"n/a")</f>
        <v>-0.23524952576236199</v>
      </c>
      <c r="I914" s="76">
        <f>+IF(ISNUMBER(DATA!Z771),DATA!Z771,"n/a")</f>
        <v>1291587.6299999999</v>
      </c>
      <c r="J914" s="77">
        <f>+IF(ISNUMBER(DATA!AA771),DATA!AA771,"n/a")</f>
        <v>-0.196389828233587</v>
      </c>
      <c r="K914" s="76">
        <f>+IF(ISNUMBER(DATA!AJ771),DATA!AJ771,"n/a")</f>
        <v>2737475.93</v>
      </c>
      <c r="L914" s="77">
        <f>+IF(ISNUMBER(DATA!AK771),DATA!AK771,"n/a")</f>
        <v>-8.4027998386764294E-2</v>
      </c>
      <c r="R914" s="66"/>
      <c r="S914" s="66"/>
      <c r="T914" s="66"/>
      <c r="U914" s="66"/>
      <c r="V914" s="66"/>
      <c r="W914" s="66"/>
      <c r="X914" s="66"/>
      <c r="Y914" s="66"/>
    </row>
    <row r="915" spans="1:25" x14ac:dyDescent="0.2">
      <c r="A915" s="75" t="s">
        <v>19</v>
      </c>
      <c r="B915" s="66" t="s">
        <v>27</v>
      </c>
      <c r="C915" s="66" t="s">
        <v>0</v>
      </c>
      <c r="D915" s="66" t="s">
        <v>312</v>
      </c>
      <c r="E915" s="76">
        <f>+IF(ISNUMBER(DATA!F772),DATA!F772,"n/a")</f>
        <v>67266.83</v>
      </c>
      <c r="F915" s="77">
        <f>+IF(ISNUMBER(DATA!G772),DATA!G772,"n/a")</f>
        <v>0.20806035306406001</v>
      </c>
      <c r="G915" s="76">
        <f>+IF(ISNUMBER(DATA!P772),DATA!P772,"n/a")</f>
        <v>227226.07</v>
      </c>
      <c r="H915" s="77">
        <f>+IF(ISNUMBER(DATA!Q772),DATA!Q772,"n/a")</f>
        <v>0.27681255816851902</v>
      </c>
      <c r="I915" s="76">
        <f>+IF(ISNUMBER(DATA!Z772),DATA!Z772,"n/a")</f>
        <v>406954.05</v>
      </c>
      <c r="J915" s="77">
        <f>+IF(ISNUMBER(DATA!AA772),DATA!AA772,"n/a")</f>
        <v>0.119956972284045</v>
      </c>
      <c r="K915" s="76">
        <f>+IF(ISNUMBER(DATA!AJ772),DATA!AJ772,"n/a")</f>
        <v>748793.33</v>
      </c>
      <c r="L915" s="77">
        <f>+IF(ISNUMBER(DATA!AK772),DATA!AK772,"n/a")</f>
        <v>7.8622686241537995E-2</v>
      </c>
      <c r="R915" s="66"/>
      <c r="S915" s="66"/>
      <c r="T915" s="66"/>
      <c r="U915" s="66"/>
      <c r="V915" s="66"/>
      <c r="W915" s="66"/>
      <c r="X915" s="66"/>
      <c r="Y915" s="66"/>
    </row>
    <row r="916" spans="1:25" x14ac:dyDescent="0.2">
      <c r="A916" s="75" t="s">
        <v>19</v>
      </c>
      <c r="B916" s="66" t="s">
        <v>27</v>
      </c>
      <c r="C916" s="66" t="s">
        <v>0</v>
      </c>
      <c r="D916" s="66" t="s">
        <v>313</v>
      </c>
      <c r="E916" s="76">
        <f>+IF(ISNUMBER(DATA!F773),DATA!F773,"n/a")</f>
        <v>192275.33</v>
      </c>
      <c r="F916" s="77">
        <f>+IF(ISNUMBER(DATA!G773),DATA!G773,"n/a")</f>
        <v>-5.3369952874126797E-2</v>
      </c>
      <c r="G916" s="76">
        <f>+IF(ISNUMBER(DATA!P773),DATA!P773,"n/a")</f>
        <v>640874.12</v>
      </c>
      <c r="H916" s="77">
        <f>+IF(ISNUMBER(DATA!Q773),DATA!Q773,"n/a")</f>
        <v>-6.2735630816238799E-2</v>
      </c>
      <c r="I916" s="76">
        <f>+IF(ISNUMBER(DATA!Z773),DATA!Z773,"n/a")</f>
        <v>1193763.3799999999</v>
      </c>
      <c r="J916" s="77">
        <f>+IF(ISNUMBER(DATA!AA773),DATA!AA773,"n/a")</f>
        <v>-9.23611185136443E-2</v>
      </c>
      <c r="K916" s="76">
        <f>+IF(ISNUMBER(DATA!AJ773),DATA!AJ773,"n/a")</f>
        <v>2309335.1800000002</v>
      </c>
      <c r="L916" s="77">
        <f>+IF(ISNUMBER(DATA!AK773),DATA!AK773,"n/a")</f>
        <v>-8.4885073373441394E-2</v>
      </c>
      <c r="R916" s="66"/>
      <c r="S916" s="66"/>
      <c r="T916" s="66"/>
      <c r="U916" s="66"/>
      <c r="V916" s="66"/>
      <c r="W916" s="66"/>
      <c r="X916" s="66"/>
      <c r="Y916" s="66"/>
    </row>
    <row r="917" spans="1:25" x14ac:dyDescent="0.2">
      <c r="A917" s="75" t="s">
        <v>19</v>
      </c>
      <c r="B917" s="66" t="s">
        <v>27</v>
      </c>
      <c r="C917" s="66" t="s">
        <v>0</v>
      </c>
      <c r="D917" s="66" t="s">
        <v>314</v>
      </c>
      <c r="E917" s="76">
        <f>+IF(ISNUMBER(DATA!F774),DATA!F774,"n/a")</f>
        <v>491792.17</v>
      </c>
      <c r="F917" s="77">
        <f>+IF(ISNUMBER(DATA!G774),DATA!G774,"n/a")</f>
        <v>3.8410964375454798E-2</v>
      </c>
      <c r="G917" s="76">
        <f>+IF(ISNUMBER(DATA!P774),DATA!P774,"n/a")</f>
        <v>1600486.61</v>
      </c>
      <c r="H917" s="77">
        <f>+IF(ISNUMBER(DATA!Q774),DATA!Q774,"n/a")</f>
        <v>1.8039045880099198E-2</v>
      </c>
      <c r="I917" s="76">
        <f>+IF(ISNUMBER(DATA!Z774),DATA!Z774,"n/a")</f>
        <v>3063886.61</v>
      </c>
      <c r="J917" s="77">
        <f>+IF(ISNUMBER(DATA!AA774),DATA!AA774,"n/a")</f>
        <v>-2.4079083327386602E-2</v>
      </c>
      <c r="K917" s="76">
        <f>+IF(ISNUMBER(DATA!AJ774),DATA!AJ774,"n/a")</f>
        <v>5927452.04</v>
      </c>
      <c r="L917" s="77">
        <f>+IF(ISNUMBER(DATA!AK774),DATA!AK774,"n/a")</f>
        <v>-3.7748942815600602E-2</v>
      </c>
      <c r="R917" s="66"/>
      <c r="S917" s="66"/>
      <c r="T917" s="66"/>
      <c r="U917" s="66"/>
      <c r="V917" s="66"/>
      <c r="W917" s="66"/>
      <c r="X917" s="66"/>
      <c r="Y917" s="66"/>
    </row>
    <row r="918" spans="1:25" x14ac:dyDescent="0.2">
      <c r="A918" s="75" t="s">
        <v>19</v>
      </c>
      <c r="B918" s="66" t="s">
        <v>27</v>
      </c>
      <c r="C918" s="66" t="s">
        <v>0</v>
      </c>
      <c r="D918" s="66" t="s">
        <v>315</v>
      </c>
      <c r="E918" s="76">
        <f>+IF(ISNUMBER(DATA!F775),DATA!F775,"n/a")</f>
        <v>318021.55</v>
      </c>
      <c r="F918" s="77">
        <f>+IF(ISNUMBER(DATA!G775),DATA!G775,"n/a")</f>
        <v>0.16786027608843301</v>
      </c>
      <c r="G918" s="76">
        <f>+IF(ISNUMBER(DATA!P775),DATA!P775,"n/a")</f>
        <v>1070558.22</v>
      </c>
      <c r="H918" s="77">
        <f>+IF(ISNUMBER(DATA!Q775),DATA!Q775,"n/a")</f>
        <v>6.9624501987235299E-2</v>
      </c>
      <c r="I918" s="76">
        <f>+IF(ISNUMBER(DATA!Z775),DATA!Z775,"n/a")</f>
        <v>1985323.66</v>
      </c>
      <c r="J918" s="77">
        <f>+IF(ISNUMBER(DATA!AA775),DATA!AA775,"n/a")</f>
        <v>-1.36131292614157E-2</v>
      </c>
      <c r="K918" s="76">
        <f>+IF(ISNUMBER(DATA!AJ775),DATA!AJ775,"n/a")</f>
        <v>3655985.05</v>
      </c>
      <c r="L918" s="77">
        <f>+IF(ISNUMBER(DATA!AK775),DATA!AK775,"n/a")</f>
        <v>-6.9007425337859002E-2</v>
      </c>
      <c r="R918" s="66"/>
      <c r="S918" s="66"/>
      <c r="T918" s="66"/>
      <c r="U918" s="66"/>
      <c r="V918" s="66"/>
      <c r="W918" s="66"/>
      <c r="X918" s="66"/>
      <c r="Y918" s="66"/>
    </row>
    <row r="919" spans="1:25" x14ac:dyDescent="0.2">
      <c r="A919" s="75" t="s">
        <v>19</v>
      </c>
      <c r="B919" s="66" t="s">
        <v>27</v>
      </c>
      <c r="C919" s="66" t="s">
        <v>0</v>
      </c>
      <c r="D919" s="66" t="s">
        <v>316</v>
      </c>
      <c r="E919" s="76">
        <f>+IF(ISNUMBER(DATA!F776),DATA!F776,"n/a")</f>
        <v>336172.1</v>
      </c>
      <c r="F919" s="77">
        <f>+IF(ISNUMBER(DATA!G776),DATA!G776,"n/a")</f>
        <v>-9.0036356903717696E-2</v>
      </c>
      <c r="G919" s="76">
        <f>+IF(ISNUMBER(DATA!P776),DATA!P776,"n/a")</f>
        <v>1046157.08</v>
      </c>
      <c r="H919" s="77">
        <f>+IF(ISNUMBER(DATA!Q776),DATA!Q776,"n/a")</f>
        <v>6.5077697515651999E-3</v>
      </c>
      <c r="I919" s="76">
        <f>+IF(ISNUMBER(DATA!Z776),DATA!Z776,"n/a")</f>
        <v>1992200.2</v>
      </c>
      <c r="J919" s="77">
        <f>+IF(ISNUMBER(DATA!AA776),DATA!AA776,"n/a")</f>
        <v>3.4180578324290403E-2</v>
      </c>
      <c r="K919" s="76">
        <f>+IF(ISNUMBER(DATA!AJ776),DATA!AJ776,"n/a")</f>
        <v>3914608.24</v>
      </c>
      <c r="L919" s="77">
        <f>+IF(ISNUMBER(DATA!AK776),DATA!AK776,"n/a")</f>
        <v>6.5029982805376696E-2</v>
      </c>
      <c r="R919" s="66"/>
      <c r="S919" s="66"/>
      <c r="T919" s="66"/>
      <c r="U919" s="66"/>
      <c r="V919" s="66"/>
      <c r="W919" s="66"/>
      <c r="X919" s="66"/>
      <c r="Y919" s="66"/>
    </row>
    <row r="920" spans="1:25" x14ac:dyDescent="0.2">
      <c r="A920" s="75" t="s">
        <v>19</v>
      </c>
      <c r="B920" s="66" t="s">
        <v>27</v>
      </c>
      <c r="C920" s="66" t="s">
        <v>0</v>
      </c>
      <c r="D920" s="66" t="s">
        <v>317</v>
      </c>
      <c r="E920" s="76">
        <f>+IF(ISNUMBER(DATA!F777),DATA!F777,"n/a")</f>
        <v>195093.82</v>
      </c>
      <c r="F920" s="77">
        <f>+IF(ISNUMBER(DATA!G777),DATA!G777,"n/a")</f>
        <v>5.3636267406341698E-2</v>
      </c>
      <c r="G920" s="76">
        <f>+IF(ISNUMBER(DATA!P777),DATA!P777,"n/a")</f>
        <v>674393.29</v>
      </c>
      <c r="H920" s="77">
        <f>+IF(ISNUMBER(DATA!Q777),DATA!Q777,"n/a")</f>
        <v>0.19080744363764399</v>
      </c>
      <c r="I920" s="76">
        <f>+IF(ISNUMBER(DATA!Z777),DATA!Z777,"n/a")</f>
        <v>1203348.94</v>
      </c>
      <c r="J920" s="77">
        <f>+IF(ISNUMBER(DATA!AA777),DATA!AA777,"n/a")</f>
        <v>0.15981339570568201</v>
      </c>
      <c r="K920" s="76">
        <f>+IF(ISNUMBER(DATA!AJ777),DATA!AJ777,"n/a")</f>
        <v>2181944.29</v>
      </c>
      <c r="L920" s="77">
        <f>+IF(ISNUMBER(DATA!AK777),DATA!AK777,"n/a")</f>
        <v>0.16685121961205501</v>
      </c>
      <c r="R920" s="66"/>
      <c r="S920" s="66"/>
      <c r="T920" s="66"/>
      <c r="U920" s="66"/>
      <c r="V920" s="66"/>
      <c r="W920" s="66"/>
      <c r="X920" s="66"/>
      <c r="Y920" s="66"/>
    </row>
    <row r="921" spans="1:25" x14ac:dyDescent="0.2">
      <c r="A921" s="75" t="s">
        <v>19</v>
      </c>
      <c r="B921" s="66" t="s">
        <v>27</v>
      </c>
      <c r="C921" s="66" t="s">
        <v>0</v>
      </c>
      <c r="D921" s="66" t="s">
        <v>318</v>
      </c>
      <c r="E921" s="76">
        <f>+IF(ISNUMBER(DATA!F778),DATA!F778,"n/a")</f>
        <v>446685.44</v>
      </c>
      <c r="F921" s="77">
        <f>+IF(ISNUMBER(DATA!G778),DATA!G778,"n/a")</f>
        <v>-8.5783390568051204E-2</v>
      </c>
      <c r="G921" s="76">
        <f>+IF(ISNUMBER(DATA!P778),DATA!P778,"n/a")</f>
        <v>1347809.72</v>
      </c>
      <c r="H921" s="77">
        <f>+IF(ISNUMBER(DATA!Q778),DATA!Q778,"n/a")</f>
        <v>-3.7709414940506102E-3</v>
      </c>
      <c r="I921" s="76">
        <f>+IF(ISNUMBER(DATA!Z778),DATA!Z778,"n/a")</f>
        <v>2621799.04</v>
      </c>
      <c r="J921" s="77">
        <f>+IF(ISNUMBER(DATA!AA778),DATA!AA778,"n/a")</f>
        <v>3.5758907917025101E-2</v>
      </c>
      <c r="K921" s="76">
        <f>+IF(ISNUMBER(DATA!AJ778),DATA!AJ778,"n/a")</f>
        <v>4985554.2699999996</v>
      </c>
      <c r="L921" s="77">
        <f>+IF(ISNUMBER(DATA!AK778),DATA!AK778,"n/a")</f>
        <v>8.4535817686238093E-2</v>
      </c>
      <c r="R921" s="66"/>
      <c r="S921" s="66"/>
      <c r="T921" s="66"/>
      <c r="U921" s="66"/>
      <c r="V921" s="66"/>
      <c r="W921" s="66"/>
      <c r="X921" s="66"/>
      <c r="Y921" s="66"/>
    </row>
    <row r="922" spans="1:25" x14ac:dyDescent="0.2">
      <c r="A922" s="75" t="s">
        <v>19</v>
      </c>
      <c r="B922" s="66" t="s">
        <v>27</v>
      </c>
      <c r="C922" s="66" t="s">
        <v>0</v>
      </c>
      <c r="D922" s="66" t="s">
        <v>344</v>
      </c>
      <c r="E922" s="76">
        <f>+IF(ISNUMBER(DATA!F779),DATA!F779,"n/a")</f>
        <v>66822.84</v>
      </c>
      <c r="F922" s="77">
        <f>+IF(ISNUMBER(DATA!G779),DATA!G779,"n/a")</f>
        <v>-0.19787697309737101</v>
      </c>
      <c r="G922" s="76">
        <f>+IF(ISNUMBER(DATA!P779),DATA!P779,"n/a")</f>
        <v>224171.93</v>
      </c>
      <c r="H922" s="77">
        <f>+IF(ISNUMBER(DATA!Q779),DATA!Q779,"n/a")</f>
        <v>-0.109767356895153</v>
      </c>
      <c r="I922" s="76">
        <f>+IF(ISNUMBER(DATA!Z779),DATA!Z779,"n/a")</f>
        <v>416100.68</v>
      </c>
      <c r="J922" s="77">
        <f>+IF(ISNUMBER(DATA!AA779),DATA!AA779,"n/a")</f>
        <v>-0.12295928440508</v>
      </c>
      <c r="K922" s="76">
        <f>+IF(ISNUMBER(DATA!AJ779),DATA!AJ779,"n/a")</f>
        <v>848264.62</v>
      </c>
      <c r="L922" s="77">
        <f>+IF(ISNUMBER(DATA!AK779),DATA!AK779,"n/a")</f>
        <v>-5.9648496957309997E-2</v>
      </c>
      <c r="R922" s="66"/>
      <c r="S922" s="66"/>
      <c r="T922" s="66"/>
      <c r="U922" s="66"/>
      <c r="V922" s="66"/>
      <c r="W922" s="66"/>
      <c r="X922" s="66"/>
      <c r="Y922" s="66"/>
    </row>
    <row r="923" spans="1:25" x14ac:dyDescent="0.2">
      <c r="A923" s="75" t="s">
        <v>19</v>
      </c>
      <c r="B923" s="66" t="s">
        <v>27</v>
      </c>
      <c r="C923" s="66" t="s">
        <v>0</v>
      </c>
      <c r="D923" s="66" t="s">
        <v>345</v>
      </c>
      <c r="E923" s="76">
        <f>+IF(ISNUMBER(DATA!F780),DATA!F780,"n/a")</f>
        <v>241369.58</v>
      </c>
      <c r="F923" s="77">
        <f>+IF(ISNUMBER(DATA!G780),DATA!G780,"n/a")</f>
        <v>9.2319905608769598E-2</v>
      </c>
      <c r="G923" s="76">
        <f>+IF(ISNUMBER(DATA!P780),DATA!P780,"n/a")</f>
        <v>778437.99</v>
      </c>
      <c r="H923" s="77">
        <f>+IF(ISNUMBER(DATA!Q780),DATA!Q780,"n/a")</f>
        <v>0.130278034827011</v>
      </c>
      <c r="I923" s="76">
        <f>+IF(ISNUMBER(DATA!Z780),DATA!Z780,"n/a")</f>
        <v>1445728.47</v>
      </c>
      <c r="J923" s="77">
        <f>+IF(ISNUMBER(DATA!AA780),DATA!AA780,"n/a")</f>
        <v>9.2915268099830903E-2</v>
      </c>
      <c r="K923" s="76">
        <f>+IF(ISNUMBER(DATA!AJ780),DATA!AJ780,"n/a")</f>
        <v>2774445.18</v>
      </c>
      <c r="L923" s="77">
        <f>+IF(ISNUMBER(DATA!AK780),DATA!AK780,"n/a")</f>
        <v>0.120987358184469</v>
      </c>
      <c r="R923" s="66"/>
      <c r="S923" s="66"/>
      <c r="T923" s="66"/>
      <c r="U923" s="66"/>
      <c r="V923" s="66"/>
      <c r="W923" s="66"/>
      <c r="X923" s="66"/>
      <c r="Y923" s="66"/>
    </row>
    <row r="924" spans="1:25" x14ac:dyDescent="0.2">
      <c r="A924" s="75"/>
      <c r="E924" s="90"/>
      <c r="F924" s="77"/>
      <c r="G924" s="91"/>
      <c r="H924" s="77"/>
      <c r="I924" s="91"/>
      <c r="J924" s="82"/>
      <c r="K924" s="91"/>
      <c r="L924" s="77"/>
      <c r="R924" s="66"/>
      <c r="S924" s="66"/>
      <c r="T924" s="66"/>
      <c r="U924" s="66"/>
      <c r="V924" s="66"/>
      <c r="W924" s="66"/>
      <c r="X924" s="66"/>
      <c r="Y924" s="66"/>
    </row>
    <row r="925" spans="1:25" x14ac:dyDescent="0.2">
      <c r="A925" s="75" t="s">
        <v>19</v>
      </c>
      <c r="B925" s="66" t="s">
        <v>27</v>
      </c>
      <c r="C925" s="66" t="s">
        <v>9</v>
      </c>
      <c r="D925" s="66" t="s">
        <v>271</v>
      </c>
      <c r="E925" s="76">
        <f>+IF(ISNUMBER(DATA!H731),DATA!H731,"n/a")</f>
        <v>18345.22</v>
      </c>
      <c r="F925" s="77">
        <f>+IF(ISNUMBER(DATA!I731),DATA!I731,"n/a")</f>
        <v>-7.0107809429384105E-2</v>
      </c>
      <c r="G925" s="76">
        <f>+IF(ISNUMBER(DATA!R731),DATA!R731,"n/a")</f>
        <v>75610.820000000007</v>
      </c>
      <c r="H925" s="77">
        <f>+IF(ISNUMBER(DATA!S731),DATA!S731,"n/a")</f>
        <v>0.20466476316509399</v>
      </c>
      <c r="I925" s="76">
        <f>+IF(ISNUMBER(DATA!AB731),DATA!AB731,"n/a")</f>
        <v>136676.01</v>
      </c>
      <c r="J925" s="77">
        <f>+IF(ISNUMBER(DATA!AC731),DATA!AC731,"n/a")</f>
        <v>0.157864644823038</v>
      </c>
      <c r="K925" s="76">
        <f>+IF(ISNUMBER(DATA!AL731),DATA!AL731,"n/a")</f>
        <v>259727.37</v>
      </c>
      <c r="L925" s="77">
        <f>+IF(ISNUMBER(DATA!AM731),DATA!AM731,"n/a")</f>
        <v>0.197011252978329</v>
      </c>
      <c r="R925" s="66"/>
      <c r="S925" s="66"/>
      <c r="T925" s="66"/>
      <c r="U925" s="66"/>
      <c r="V925" s="66"/>
      <c r="W925" s="66"/>
      <c r="X925" s="66"/>
      <c r="Y925" s="66"/>
    </row>
    <row r="926" spans="1:25" x14ac:dyDescent="0.2">
      <c r="A926" s="75" t="s">
        <v>19</v>
      </c>
      <c r="B926" s="66" t="s">
        <v>27</v>
      </c>
      <c r="C926" s="66" t="s">
        <v>9</v>
      </c>
      <c r="D926" s="66" t="s">
        <v>272</v>
      </c>
      <c r="E926" s="76">
        <f>+IF(ISNUMBER(DATA!H732),DATA!H732,"n/a")</f>
        <v>77282.05</v>
      </c>
      <c r="F926" s="77">
        <f>+IF(ISNUMBER(DATA!I732),DATA!I732,"n/a")</f>
        <v>0.11456928981551801</v>
      </c>
      <c r="G926" s="76">
        <f>+IF(ISNUMBER(DATA!R732),DATA!R732,"n/a")</f>
        <v>227324.71</v>
      </c>
      <c r="H926" s="77">
        <f>+IF(ISNUMBER(DATA!S732),DATA!S732,"n/a")</f>
        <v>0.112435312776641</v>
      </c>
      <c r="I926" s="76">
        <f>+IF(ISNUMBER(DATA!AB732),DATA!AB732,"n/a")</f>
        <v>437311.26</v>
      </c>
      <c r="J926" s="77">
        <f>+IF(ISNUMBER(DATA!AC732),DATA!AC732,"n/a")</f>
        <v>4.9697945371793797E-2</v>
      </c>
      <c r="K926" s="76">
        <f>+IF(ISNUMBER(DATA!AL732),DATA!AL732,"n/a")</f>
        <v>824386.93</v>
      </c>
      <c r="L926" s="77">
        <f>+IF(ISNUMBER(DATA!AM732),DATA!AM732,"n/a")</f>
        <v>-5.5301600490453497E-2</v>
      </c>
      <c r="R926" s="66"/>
      <c r="S926" s="66"/>
      <c r="T926" s="66"/>
      <c r="U926" s="66"/>
      <c r="V926" s="66"/>
      <c r="W926" s="66"/>
      <c r="X926" s="66"/>
      <c r="Y926" s="66"/>
    </row>
    <row r="927" spans="1:25" x14ac:dyDescent="0.2">
      <c r="A927" s="75" t="s">
        <v>19</v>
      </c>
      <c r="B927" s="66" t="s">
        <v>27</v>
      </c>
      <c r="C927" s="66" t="s">
        <v>9</v>
      </c>
      <c r="D927" s="66" t="s">
        <v>273</v>
      </c>
      <c r="E927" s="76">
        <f>+IF(ISNUMBER(DATA!H733),DATA!H733,"n/a")</f>
        <v>141258.15</v>
      </c>
      <c r="F927" s="77">
        <f>+IF(ISNUMBER(DATA!I733),DATA!I733,"n/a")</f>
        <v>5.2948357372341402E-2</v>
      </c>
      <c r="G927" s="76">
        <f>+IF(ISNUMBER(DATA!R733),DATA!R733,"n/a")</f>
        <v>459669.23</v>
      </c>
      <c r="H927" s="77">
        <f>+IF(ISNUMBER(DATA!S733),DATA!S733,"n/a")</f>
        <v>-6.0261294019184402E-3</v>
      </c>
      <c r="I927" s="76">
        <f>+IF(ISNUMBER(DATA!AB733),DATA!AB733,"n/a")</f>
        <v>873483.87</v>
      </c>
      <c r="J927" s="77">
        <f>+IF(ISNUMBER(DATA!AC733),DATA!AC733,"n/a")</f>
        <v>-5.55889117884725E-2</v>
      </c>
      <c r="K927" s="76">
        <f>+IF(ISNUMBER(DATA!AL733),DATA!AL733,"n/a")</f>
        <v>1646024.82</v>
      </c>
      <c r="L927" s="77">
        <f>+IF(ISNUMBER(DATA!AM733),DATA!AM733,"n/a")</f>
        <v>-6.2513910437802397E-2</v>
      </c>
      <c r="R927" s="66"/>
      <c r="S927" s="66"/>
      <c r="T927" s="66"/>
      <c r="U927" s="66"/>
      <c r="V927" s="66"/>
      <c r="W927" s="66"/>
      <c r="X927" s="66"/>
      <c r="Y927" s="66"/>
    </row>
    <row r="928" spans="1:25" x14ac:dyDescent="0.2">
      <c r="A928" s="75" t="s">
        <v>19</v>
      </c>
      <c r="B928" s="66" t="s">
        <v>27</v>
      </c>
      <c r="C928" s="66" t="s">
        <v>9</v>
      </c>
      <c r="D928" s="66" t="s">
        <v>274</v>
      </c>
      <c r="E928" s="76">
        <f>+IF(ISNUMBER(DATA!H734),DATA!H734,"n/a")</f>
        <v>59149.39</v>
      </c>
      <c r="F928" s="77">
        <f>+IF(ISNUMBER(DATA!I734),DATA!I734,"n/a")</f>
        <v>-3.3720576004659299E-3</v>
      </c>
      <c r="G928" s="76">
        <f>+IF(ISNUMBER(DATA!R734),DATA!R734,"n/a")</f>
        <v>173907.47</v>
      </c>
      <c r="H928" s="77">
        <f>+IF(ISNUMBER(DATA!S734),DATA!S734,"n/a")</f>
        <v>4.2393628569205699E-2</v>
      </c>
      <c r="I928" s="76">
        <f>+IF(ISNUMBER(DATA!AB734),DATA!AB734,"n/a")</f>
        <v>331124.93</v>
      </c>
      <c r="J928" s="77">
        <f>+IF(ISNUMBER(DATA!AC734),DATA!AC734,"n/a")</f>
        <v>4.8641422796983198E-2</v>
      </c>
      <c r="K928" s="76">
        <f>+IF(ISNUMBER(DATA!AL734),DATA!AL734,"n/a")</f>
        <v>645174.68000000005</v>
      </c>
      <c r="L928" s="77">
        <f>+IF(ISNUMBER(DATA!AM734),DATA!AM734,"n/a")</f>
        <v>6.4964931616317403E-2</v>
      </c>
      <c r="R928" s="66"/>
      <c r="S928" s="66"/>
      <c r="T928" s="66"/>
      <c r="U928" s="66"/>
      <c r="V928" s="66"/>
      <c r="W928" s="66"/>
      <c r="X928" s="66"/>
      <c r="Y928" s="66"/>
    </row>
    <row r="929" spans="1:25" x14ac:dyDescent="0.2">
      <c r="A929" s="75" t="s">
        <v>19</v>
      </c>
      <c r="B929" s="66" t="s">
        <v>27</v>
      </c>
      <c r="C929" s="66" t="s">
        <v>9</v>
      </c>
      <c r="D929" s="66" t="s">
        <v>275</v>
      </c>
      <c r="E929" s="76">
        <f>+IF(ISNUMBER(DATA!H735),DATA!H735,"n/a")</f>
        <v>114945.55</v>
      </c>
      <c r="F929" s="77">
        <f>+IF(ISNUMBER(DATA!I735),DATA!I735,"n/a")</f>
        <v>-0.17946732911451099</v>
      </c>
      <c r="G929" s="76">
        <f>+IF(ISNUMBER(DATA!R735),DATA!R735,"n/a")</f>
        <v>384170.8</v>
      </c>
      <c r="H929" s="77">
        <f>+IF(ISNUMBER(DATA!S735),DATA!S735,"n/a")</f>
        <v>-0.19841063753628399</v>
      </c>
      <c r="I929" s="76">
        <f>+IF(ISNUMBER(DATA!AB735),DATA!AB735,"n/a")</f>
        <v>731215.21</v>
      </c>
      <c r="J929" s="77">
        <f>+IF(ISNUMBER(DATA!AC735),DATA!AC735,"n/a")</f>
        <v>-0.21333218218856301</v>
      </c>
      <c r="K929" s="76">
        <f>+IF(ISNUMBER(DATA!AL735),DATA!AL735,"n/a")</f>
        <v>1425663.3</v>
      </c>
      <c r="L929" s="77">
        <f>+IF(ISNUMBER(DATA!AM735),DATA!AM735,"n/a")</f>
        <v>-0.15546670604645699</v>
      </c>
      <c r="R929" s="66"/>
      <c r="S929" s="66"/>
      <c r="T929" s="66"/>
      <c r="U929" s="66"/>
      <c r="V929" s="66"/>
      <c r="W929" s="66"/>
      <c r="X929" s="66"/>
      <c r="Y929" s="66"/>
    </row>
    <row r="930" spans="1:25" x14ac:dyDescent="0.2">
      <c r="A930" s="75" t="s">
        <v>19</v>
      </c>
      <c r="B930" s="66" t="s">
        <v>27</v>
      </c>
      <c r="C930" s="66" t="s">
        <v>9</v>
      </c>
      <c r="D930" s="66" t="s">
        <v>276</v>
      </c>
      <c r="E930" s="76">
        <f>+IF(ISNUMBER(DATA!H736),DATA!H736,"n/a")</f>
        <v>65755.98</v>
      </c>
      <c r="F930" s="77">
        <f>+IF(ISNUMBER(DATA!I736),DATA!I736,"n/a")</f>
        <v>-9.8880228727440504E-3</v>
      </c>
      <c r="G930" s="76">
        <f>+IF(ISNUMBER(DATA!R736),DATA!R736,"n/a")</f>
        <v>220044.15</v>
      </c>
      <c r="H930" s="77">
        <f>+IF(ISNUMBER(DATA!S736),DATA!S736,"n/a")</f>
        <v>-1.6874553745016702E-2</v>
      </c>
      <c r="I930" s="76">
        <f>+IF(ISNUMBER(DATA!AB736),DATA!AB736,"n/a")</f>
        <v>420602.55</v>
      </c>
      <c r="J930" s="77">
        <f>+IF(ISNUMBER(DATA!AC736),DATA!AC736,"n/a")</f>
        <v>-2.4655791497809599E-2</v>
      </c>
      <c r="K930" s="76">
        <f>+IF(ISNUMBER(DATA!AL736),DATA!AL736,"n/a")</f>
        <v>800659.38</v>
      </c>
      <c r="L930" s="77">
        <f>+IF(ISNUMBER(DATA!AM736),DATA!AM736,"n/a")</f>
        <v>-5.6213010811429903E-2</v>
      </c>
      <c r="R930" s="66"/>
      <c r="S930" s="66"/>
      <c r="T930" s="66"/>
      <c r="U930" s="66"/>
      <c r="V930" s="66"/>
      <c r="W930" s="66"/>
      <c r="X930" s="66"/>
      <c r="Y930" s="66"/>
    </row>
    <row r="931" spans="1:25" x14ac:dyDescent="0.2">
      <c r="A931" s="75" t="s">
        <v>19</v>
      </c>
      <c r="B931" s="66" t="s">
        <v>27</v>
      </c>
      <c r="C931" s="66" t="s">
        <v>9</v>
      </c>
      <c r="D931" s="66" t="s">
        <v>277</v>
      </c>
      <c r="E931" s="76">
        <f>+IF(ISNUMBER(DATA!H737),DATA!H737,"n/a")</f>
        <v>34919.01</v>
      </c>
      <c r="F931" s="77">
        <f>+IF(ISNUMBER(DATA!I737),DATA!I737,"n/a")</f>
        <v>0.103037070614379</v>
      </c>
      <c r="G931" s="76">
        <f>+IF(ISNUMBER(DATA!R737),DATA!R737,"n/a")</f>
        <v>111917.92</v>
      </c>
      <c r="H931" s="77">
        <f>+IF(ISNUMBER(DATA!S737),DATA!S737,"n/a")</f>
        <v>0.120932899521301</v>
      </c>
      <c r="I931" s="76">
        <f>+IF(ISNUMBER(DATA!AB737),DATA!AB737,"n/a")</f>
        <v>216039.06</v>
      </c>
      <c r="J931" s="77">
        <f>+IF(ISNUMBER(DATA!AC737),DATA!AC737,"n/a")</f>
        <v>0.180870664692491</v>
      </c>
      <c r="K931" s="76">
        <f>+IF(ISNUMBER(DATA!AL737),DATA!AL737,"n/a")</f>
        <v>395985.87</v>
      </c>
      <c r="L931" s="77">
        <f>+IF(ISNUMBER(DATA!AM737),DATA!AM737,"n/a")</f>
        <v>0.164052716537405</v>
      </c>
      <c r="R931" s="66"/>
      <c r="S931" s="66"/>
      <c r="T931" s="66"/>
      <c r="U931" s="66"/>
      <c r="V931" s="66"/>
      <c r="W931" s="66"/>
      <c r="X931" s="66"/>
      <c r="Y931" s="66"/>
    </row>
    <row r="932" spans="1:25" x14ac:dyDescent="0.2">
      <c r="A932" s="75" t="s">
        <v>19</v>
      </c>
      <c r="B932" s="66" t="s">
        <v>27</v>
      </c>
      <c r="C932" s="66" t="s">
        <v>9</v>
      </c>
      <c r="D932" s="66" t="s">
        <v>278</v>
      </c>
      <c r="E932" s="76">
        <f>+IF(ISNUMBER(DATA!H738),DATA!H738,"n/a")</f>
        <v>98072.79</v>
      </c>
      <c r="F932" s="77">
        <f>+IF(ISNUMBER(DATA!I738),DATA!I738,"n/a")</f>
        <v>0.21120089987184401</v>
      </c>
      <c r="G932" s="76">
        <f>+IF(ISNUMBER(DATA!R738),DATA!R738,"n/a")</f>
        <v>311058.95</v>
      </c>
      <c r="H932" s="77">
        <f>+IF(ISNUMBER(DATA!S738),DATA!S738,"n/a")</f>
        <v>0.16976364008388101</v>
      </c>
      <c r="I932" s="76">
        <f>+IF(ISNUMBER(DATA!AB738),DATA!AB738,"n/a")</f>
        <v>553922.07999999996</v>
      </c>
      <c r="J932" s="77">
        <f>+IF(ISNUMBER(DATA!AC738),DATA!AC738,"n/a")</f>
        <v>0.14277344164223399</v>
      </c>
      <c r="K932" s="76">
        <f>+IF(ISNUMBER(DATA!AL738),DATA!AL738,"n/a")</f>
        <v>1029047.24</v>
      </c>
      <c r="L932" s="77">
        <f>+IF(ISNUMBER(DATA!AM738),DATA!AM738,"n/a")</f>
        <v>0.16589850624893501</v>
      </c>
      <c r="R932" s="66"/>
      <c r="S932" s="66"/>
      <c r="T932" s="66"/>
      <c r="U932" s="66"/>
      <c r="V932" s="66"/>
      <c r="W932" s="66"/>
      <c r="X932" s="66"/>
      <c r="Y932" s="66"/>
    </row>
    <row r="933" spans="1:25" x14ac:dyDescent="0.2">
      <c r="A933" s="75" t="s">
        <v>19</v>
      </c>
      <c r="B933" s="66" t="s">
        <v>27</v>
      </c>
      <c r="C933" s="66" t="s">
        <v>9</v>
      </c>
      <c r="D933" s="66" t="s">
        <v>279</v>
      </c>
      <c r="E933" s="76">
        <f>+IF(ISNUMBER(DATA!H739),DATA!H739,"n/a")</f>
        <v>28871.15</v>
      </c>
      <c r="F933" s="77">
        <f>+IF(ISNUMBER(DATA!I739),DATA!I739,"n/a")</f>
        <v>1.01059047032604E-2</v>
      </c>
      <c r="G933" s="76">
        <f>+IF(ISNUMBER(DATA!R739),DATA!R739,"n/a")</f>
        <v>98292.72</v>
      </c>
      <c r="H933" s="77">
        <f>+IF(ISNUMBER(DATA!S739),DATA!S739,"n/a")</f>
        <v>0.105516858974864</v>
      </c>
      <c r="I933" s="76">
        <f>+IF(ISNUMBER(DATA!AB739),DATA!AB739,"n/a")</f>
        <v>180731.55</v>
      </c>
      <c r="J933" s="77">
        <f>+IF(ISNUMBER(DATA!AC739),DATA!AC739,"n/a")</f>
        <v>-3.2217287306064699E-3</v>
      </c>
      <c r="K933" s="76">
        <f>+IF(ISNUMBER(DATA!AL739),DATA!AL739,"n/a")</f>
        <v>350410.23999999999</v>
      </c>
      <c r="L933" s="77">
        <f>+IF(ISNUMBER(DATA!AM739),DATA!AM739,"n/a")</f>
        <v>-0.148571033415521</v>
      </c>
      <c r="R933" s="66"/>
      <c r="S933" s="66"/>
      <c r="T933" s="66"/>
      <c r="U933" s="66"/>
      <c r="V933" s="66"/>
      <c r="W933" s="66"/>
      <c r="X933" s="66"/>
      <c r="Y933" s="66"/>
    </row>
    <row r="934" spans="1:25" x14ac:dyDescent="0.2">
      <c r="A934" s="75" t="s">
        <v>19</v>
      </c>
      <c r="B934" s="66" t="s">
        <v>27</v>
      </c>
      <c r="C934" s="66" t="s">
        <v>9</v>
      </c>
      <c r="D934" s="66" t="s">
        <v>280</v>
      </c>
      <c r="E934" s="76">
        <f>+IF(ISNUMBER(DATA!H740),DATA!H740,"n/a")</f>
        <v>29754.54</v>
      </c>
      <c r="F934" s="77">
        <f>+IF(ISNUMBER(DATA!I740),DATA!I740,"n/a")</f>
        <v>0.19264751800823399</v>
      </c>
      <c r="G934" s="76">
        <f>+IF(ISNUMBER(DATA!R740),DATA!R740,"n/a")</f>
        <v>102182.04</v>
      </c>
      <c r="H934" s="77">
        <f>+IF(ISNUMBER(DATA!S740),DATA!S740,"n/a")</f>
        <v>0.18449133268263701</v>
      </c>
      <c r="I934" s="76">
        <f>+IF(ISNUMBER(DATA!AB740),DATA!AB740,"n/a")</f>
        <v>185392.92</v>
      </c>
      <c r="J934" s="77">
        <f>+IF(ISNUMBER(DATA!AC740),DATA!AC740,"n/a")</f>
        <v>0.16029274039567601</v>
      </c>
      <c r="K934" s="76">
        <f>+IF(ISNUMBER(DATA!AL740),DATA!AL740,"n/a")</f>
        <v>353493.44</v>
      </c>
      <c r="L934" s="77">
        <f>+IF(ISNUMBER(DATA!AM740),DATA!AM740,"n/a")</f>
        <v>0.18692203211269601</v>
      </c>
      <c r="R934" s="66"/>
      <c r="S934" s="66"/>
      <c r="T934" s="66"/>
      <c r="U934" s="66"/>
      <c r="V934" s="66"/>
      <c r="W934" s="66"/>
      <c r="X934" s="66"/>
      <c r="Y934" s="66"/>
    </row>
    <row r="935" spans="1:25" x14ac:dyDescent="0.2">
      <c r="A935" s="75" t="s">
        <v>19</v>
      </c>
      <c r="B935" s="66" t="s">
        <v>27</v>
      </c>
      <c r="C935" s="66" t="s">
        <v>9</v>
      </c>
      <c r="D935" s="66" t="s">
        <v>281</v>
      </c>
      <c r="E935" s="76">
        <f>+IF(ISNUMBER(DATA!H741),DATA!H741,"n/a")</f>
        <v>23506.799999999999</v>
      </c>
      <c r="F935" s="77">
        <f>+IF(ISNUMBER(DATA!I741),DATA!I741,"n/a")</f>
        <v>-0.24791187949082699</v>
      </c>
      <c r="G935" s="76">
        <f>+IF(ISNUMBER(DATA!R741),DATA!R741,"n/a")</f>
        <v>78646.89</v>
      </c>
      <c r="H935" s="77">
        <f>+IF(ISNUMBER(DATA!S741),DATA!S741,"n/a")</f>
        <v>-0.200210445003624</v>
      </c>
      <c r="I935" s="76">
        <f>+IF(ISNUMBER(DATA!AB741),DATA!AB741,"n/a")</f>
        <v>147679.26</v>
      </c>
      <c r="J935" s="77">
        <f>+IF(ISNUMBER(DATA!AC741),DATA!AC741,"n/a")</f>
        <v>-0.18481934809619199</v>
      </c>
      <c r="K935" s="76">
        <f>+IF(ISNUMBER(DATA!AL741),DATA!AL741,"n/a")</f>
        <v>300865.84000000003</v>
      </c>
      <c r="L935" s="77">
        <f>+IF(ISNUMBER(DATA!AM741),DATA!AM741,"n/a")</f>
        <v>-0.11279771095282901</v>
      </c>
      <c r="R935" s="66"/>
      <c r="S935" s="66"/>
      <c r="T935" s="66"/>
      <c r="U935" s="66"/>
      <c r="V935" s="66"/>
      <c r="W935" s="66"/>
      <c r="X935" s="66"/>
      <c r="Y935" s="66"/>
    </row>
    <row r="936" spans="1:25" x14ac:dyDescent="0.2">
      <c r="A936" s="75" t="s">
        <v>19</v>
      </c>
      <c r="B936" s="66" t="s">
        <v>27</v>
      </c>
      <c r="C936" s="66" t="s">
        <v>9</v>
      </c>
      <c r="D936" s="66" t="s">
        <v>282</v>
      </c>
      <c r="E936" s="76">
        <f>+IF(ISNUMBER(DATA!H742),DATA!H742,"n/a")</f>
        <v>70891.23</v>
      </c>
      <c r="F936" s="77">
        <f>+IF(ISNUMBER(DATA!I742),DATA!I742,"n/a")</f>
        <v>7.8472456756880304E-2</v>
      </c>
      <c r="G936" s="76">
        <f>+IF(ISNUMBER(DATA!R742),DATA!R742,"n/a")</f>
        <v>232138.87</v>
      </c>
      <c r="H936" s="77">
        <f>+IF(ISNUMBER(DATA!S742),DATA!S742,"n/a")</f>
        <v>0.129278170091505</v>
      </c>
      <c r="I936" s="76">
        <f>+IF(ISNUMBER(DATA!AB742),DATA!AB742,"n/a")</f>
        <v>439488.49</v>
      </c>
      <c r="J936" s="77">
        <f>+IF(ISNUMBER(DATA!AC742),DATA!AC742,"n/a")</f>
        <v>0.134042773291533</v>
      </c>
      <c r="K936" s="76">
        <f>+IF(ISNUMBER(DATA!AL742),DATA!AL742,"n/a")</f>
        <v>847505.25</v>
      </c>
      <c r="L936" s="77">
        <f>+IF(ISNUMBER(DATA!AM742),DATA!AM742,"n/a")</f>
        <v>0.16864260499537201</v>
      </c>
      <c r="R936" s="66"/>
      <c r="S936" s="66"/>
      <c r="T936" s="66"/>
      <c r="U936" s="66"/>
      <c r="V936" s="66"/>
      <c r="W936" s="66"/>
      <c r="X936" s="66"/>
      <c r="Y936" s="66"/>
    </row>
    <row r="937" spans="1:25" x14ac:dyDescent="0.2">
      <c r="A937" s="75" t="s">
        <v>19</v>
      </c>
      <c r="B937" s="66" t="s">
        <v>27</v>
      </c>
      <c r="C937" s="66" t="s">
        <v>9</v>
      </c>
      <c r="D937" s="66" t="s">
        <v>283</v>
      </c>
      <c r="E937" s="76">
        <f>+IF(ISNUMBER(DATA!H743),DATA!H743,"n/a")</f>
        <v>60555.67</v>
      </c>
      <c r="F937" s="77">
        <f>+IF(ISNUMBER(DATA!I743),DATA!I743,"n/a")</f>
        <v>0.184556357205272</v>
      </c>
      <c r="G937" s="76">
        <f>+IF(ISNUMBER(DATA!R743),DATA!R743,"n/a")</f>
        <v>198015.46</v>
      </c>
      <c r="H937" s="77">
        <f>+IF(ISNUMBER(DATA!S743),DATA!S743,"n/a")</f>
        <v>0.22258669886305199</v>
      </c>
      <c r="I937" s="76">
        <f>+IF(ISNUMBER(DATA!AB743),DATA!AB743,"n/a")</f>
        <v>373023.37</v>
      </c>
      <c r="J937" s="77">
        <f>+IF(ISNUMBER(DATA!AC743),DATA!AC743,"n/a")</f>
        <v>0.20337355123546799</v>
      </c>
      <c r="K937" s="76">
        <f>+IF(ISNUMBER(DATA!AL743),DATA!AL743,"n/a")</f>
        <v>689448.77</v>
      </c>
      <c r="L937" s="77">
        <f>+IF(ISNUMBER(DATA!AM743),DATA!AM743,"n/a")</f>
        <v>0.20051833161417501</v>
      </c>
      <c r="R937" s="66"/>
      <c r="S937" s="66"/>
      <c r="T937" s="66"/>
      <c r="U937" s="66"/>
      <c r="V937" s="66"/>
      <c r="W937" s="66"/>
      <c r="X937" s="66"/>
      <c r="Y937" s="66"/>
    </row>
    <row r="938" spans="1:25" x14ac:dyDescent="0.2">
      <c r="A938" s="75" t="s">
        <v>19</v>
      </c>
      <c r="B938" s="66" t="s">
        <v>27</v>
      </c>
      <c r="C938" s="66" t="s">
        <v>9</v>
      </c>
      <c r="D938" s="66" t="s">
        <v>284</v>
      </c>
      <c r="E938" s="76">
        <f>+IF(ISNUMBER(DATA!H744),DATA!H744,"n/a")</f>
        <v>31848.799999999999</v>
      </c>
      <c r="F938" s="77">
        <f>+IF(ISNUMBER(DATA!I744),DATA!I744,"n/a")</f>
        <v>-0.35008987871220298</v>
      </c>
      <c r="G938" s="76">
        <f>+IF(ISNUMBER(DATA!R744),DATA!R744,"n/a")</f>
        <v>108958.36</v>
      </c>
      <c r="H938" s="77">
        <f>+IF(ISNUMBER(DATA!S744),DATA!S744,"n/a")</f>
        <v>-0.27197326145252898</v>
      </c>
      <c r="I938" s="76">
        <f>+IF(ISNUMBER(DATA!AB744),DATA!AB744,"n/a")</f>
        <v>203944.81</v>
      </c>
      <c r="J938" s="77">
        <f>+IF(ISNUMBER(DATA!AC744),DATA!AC744,"n/a")</f>
        <v>-0.28618068386925799</v>
      </c>
      <c r="K938" s="76">
        <f>+IF(ISNUMBER(DATA!AL744),DATA!AL744,"n/a")</f>
        <v>411837.84</v>
      </c>
      <c r="L938" s="77">
        <f>+IF(ISNUMBER(DATA!AM744),DATA!AM744,"n/a")</f>
        <v>-0.24424486528728001</v>
      </c>
      <c r="R938" s="66"/>
      <c r="S938" s="66"/>
      <c r="T938" s="66"/>
      <c r="U938" s="66"/>
      <c r="V938" s="66"/>
      <c r="W938" s="66"/>
      <c r="X938" s="66"/>
      <c r="Y938" s="66"/>
    </row>
    <row r="939" spans="1:25" x14ac:dyDescent="0.2">
      <c r="A939" s="75" t="s">
        <v>19</v>
      </c>
      <c r="B939" s="66" t="s">
        <v>27</v>
      </c>
      <c r="C939" s="66" t="s">
        <v>9</v>
      </c>
      <c r="D939" s="66" t="s">
        <v>285</v>
      </c>
      <c r="E939" s="76">
        <f>+IF(ISNUMBER(DATA!H745),DATA!H745,"n/a")</f>
        <v>28782.34</v>
      </c>
      <c r="F939" s="77">
        <f>+IF(ISNUMBER(DATA!I745),DATA!I745,"n/a")</f>
        <v>0.102933072963169</v>
      </c>
      <c r="G939" s="76">
        <f>+IF(ISNUMBER(DATA!R745),DATA!R745,"n/a")</f>
        <v>100242.48</v>
      </c>
      <c r="H939" s="77">
        <f>+IF(ISNUMBER(DATA!S745),DATA!S745,"n/a")</f>
        <v>0.21481151133888901</v>
      </c>
      <c r="I939" s="76">
        <f>+IF(ISNUMBER(DATA!AB745),DATA!AB745,"n/a")</f>
        <v>200728.71</v>
      </c>
      <c r="J939" s="77">
        <f>+IF(ISNUMBER(DATA!AC745),DATA!AC745,"n/a")</f>
        <v>0.21227578898837299</v>
      </c>
      <c r="K939" s="76">
        <f>+IF(ISNUMBER(DATA!AL745),DATA!AL745,"n/a")</f>
        <v>362758.68</v>
      </c>
      <c r="L939" s="77">
        <f>+IF(ISNUMBER(DATA!AM745),DATA!AM745,"n/a")</f>
        <v>7.2270705532217094E-2</v>
      </c>
      <c r="R939" s="66"/>
      <c r="S939" s="66"/>
      <c r="T939" s="66"/>
      <c r="U939" s="66"/>
      <c r="V939" s="66"/>
      <c r="W939" s="66"/>
      <c r="X939" s="66"/>
      <c r="Y939" s="66"/>
    </row>
    <row r="940" spans="1:25" x14ac:dyDescent="0.2">
      <c r="A940" s="75" t="s">
        <v>19</v>
      </c>
      <c r="B940" s="66" t="s">
        <v>27</v>
      </c>
      <c r="C940" s="66" t="s">
        <v>9</v>
      </c>
      <c r="D940" s="66" t="s">
        <v>286</v>
      </c>
      <c r="E940" s="76">
        <f>+IF(ISNUMBER(DATA!H746),DATA!H746,"n/a")</f>
        <v>81611.77</v>
      </c>
      <c r="F940" s="77">
        <f>+IF(ISNUMBER(DATA!I746),DATA!I746,"n/a")</f>
        <v>-6.4545424326793402E-2</v>
      </c>
      <c r="G940" s="76">
        <f>+IF(ISNUMBER(DATA!R746),DATA!R746,"n/a")</f>
        <v>272676.84999999998</v>
      </c>
      <c r="H940" s="77">
        <f>+IF(ISNUMBER(DATA!S746),DATA!S746,"n/a")</f>
        <v>-7.7479366279059006E-2</v>
      </c>
      <c r="I940" s="76">
        <f>+IF(ISNUMBER(DATA!AB746),DATA!AB746,"n/a")</f>
        <v>515829.59</v>
      </c>
      <c r="J940" s="77">
        <f>+IF(ISNUMBER(DATA!AC746),DATA!AC746,"n/a")</f>
        <v>-0.14394894245423201</v>
      </c>
      <c r="K940" s="76">
        <f>+IF(ISNUMBER(DATA!AL746),DATA!AL746,"n/a")</f>
        <v>1020509.11</v>
      </c>
      <c r="L940" s="77">
        <f>+IF(ISNUMBER(DATA!AM746),DATA!AM746,"n/a")</f>
        <v>-0.10570654905271901</v>
      </c>
      <c r="R940" s="66"/>
      <c r="S940" s="66"/>
      <c r="T940" s="66"/>
      <c r="U940" s="66"/>
      <c r="V940" s="66"/>
      <c r="W940" s="66"/>
      <c r="X940" s="66"/>
      <c r="Y940" s="66"/>
    </row>
    <row r="941" spans="1:25" x14ac:dyDescent="0.2">
      <c r="A941" s="75" t="s">
        <v>19</v>
      </c>
      <c r="B941" s="66" t="s">
        <v>27</v>
      </c>
      <c r="C941" s="66" t="s">
        <v>9</v>
      </c>
      <c r="D941" s="66" t="s">
        <v>287</v>
      </c>
      <c r="E941" s="76">
        <f>+IF(ISNUMBER(DATA!H747),DATA!H747,"n/a")</f>
        <v>80127.25</v>
      </c>
      <c r="F941" s="77">
        <f>+IF(ISNUMBER(DATA!I747),DATA!I747,"n/a")</f>
        <v>-3.7510626124849698E-2</v>
      </c>
      <c r="G941" s="76">
        <f>+IF(ISNUMBER(DATA!R747),DATA!R747,"n/a")</f>
        <v>260356.38</v>
      </c>
      <c r="H941" s="77">
        <f>+IF(ISNUMBER(DATA!S747),DATA!S747,"n/a")</f>
        <v>-8.6474966725679607E-3</v>
      </c>
      <c r="I941" s="76">
        <f>+IF(ISNUMBER(DATA!AB747),DATA!AB747,"n/a")</f>
        <v>478441.67</v>
      </c>
      <c r="J941" s="77">
        <f>+IF(ISNUMBER(DATA!AC747),DATA!AC747,"n/a")</f>
        <v>-0.13770853348909501</v>
      </c>
      <c r="K941" s="76">
        <f>+IF(ISNUMBER(DATA!AL747),DATA!AL747,"n/a")</f>
        <v>949563.79</v>
      </c>
      <c r="L941" s="77">
        <f>+IF(ISNUMBER(DATA!AM747),DATA!AM747,"n/a")</f>
        <v>-0.12929482808914</v>
      </c>
      <c r="R941" s="66"/>
      <c r="S941" s="66"/>
      <c r="T941" s="66"/>
      <c r="U941" s="66"/>
      <c r="V941" s="66"/>
      <c r="W941" s="66"/>
      <c r="X941" s="66"/>
      <c r="Y941" s="66"/>
    </row>
    <row r="942" spans="1:25" x14ac:dyDescent="0.2">
      <c r="A942" s="75" t="s">
        <v>19</v>
      </c>
      <c r="B942" s="66" t="s">
        <v>27</v>
      </c>
      <c r="C942" s="66" t="s">
        <v>9</v>
      </c>
      <c r="D942" s="66" t="s">
        <v>288</v>
      </c>
      <c r="E942" s="76">
        <f>+IF(ISNUMBER(DATA!H748),DATA!H748,"n/a")</f>
        <v>45169.31</v>
      </c>
      <c r="F942" s="77">
        <f>+IF(ISNUMBER(DATA!I748),DATA!I748,"n/a")</f>
        <v>0.120870495667076</v>
      </c>
      <c r="G942" s="76">
        <f>+IF(ISNUMBER(DATA!R748),DATA!R748,"n/a")</f>
        <v>146725.06</v>
      </c>
      <c r="H942" s="77">
        <f>+IF(ISNUMBER(DATA!S748),DATA!S748,"n/a")</f>
        <v>0.183842494994339</v>
      </c>
      <c r="I942" s="76">
        <f>+IF(ISNUMBER(DATA!AB748),DATA!AB748,"n/a")</f>
        <v>280064.99</v>
      </c>
      <c r="J942" s="77">
        <f>+IF(ISNUMBER(DATA!AC748),DATA!AC748,"n/a")</f>
        <v>0.14878031532772801</v>
      </c>
      <c r="K942" s="76">
        <f>+IF(ISNUMBER(DATA!AL748),DATA!AL748,"n/a")</f>
        <v>546985.15</v>
      </c>
      <c r="L942" s="77">
        <f>+IF(ISNUMBER(DATA!AM748),DATA!AM748,"n/a")</f>
        <v>9.7087256546318904E-2</v>
      </c>
      <c r="R942" s="66"/>
      <c r="S942" s="66"/>
      <c r="T942" s="66"/>
      <c r="U942" s="66"/>
      <c r="V942" s="66"/>
      <c r="W942" s="66"/>
      <c r="X942" s="66"/>
      <c r="Y942" s="66"/>
    </row>
    <row r="943" spans="1:25" x14ac:dyDescent="0.2">
      <c r="A943" s="75" t="s">
        <v>19</v>
      </c>
      <c r="B943" s="66" t="s">
        <v>27</v>
      </c>
      <c r="C943" s="66" t="s">
        <v>9</v>
      </c>
      <c r="D943" s="66" t="s">
        <v>289</v>
      </c>
      <c r="E943" s="76">
        <f>+IF(ISNUMBER(DATA!H749),DATA!H749,"n/a")</f>
        <v>28388.880000000001</v>
      </c>
      <c r="F943" s="77">
        <f>+IF(ISNUMBER(DATA!I749),DATA!I749,"n/a")</f>
        <v>1.25158891731068E-2</v>
      </c>
      <c r="G943" s="76">
        <f>+IF(ISNUMBER(DATA!R749),DATA!R749,"n/a")</f>
        <v>93728.29</v>
      </c>
      <c r="H943" s="77">
        <f>+IF(ISNUMBER(DATA!S749),DATA!S749,"n/a")</f>
        <v>3.4851949875286503E-2</v>
      </c>
      <c r="I943" s="76">
        <f>+IF(ISNUMBER(DATA!AB749),DATA!AB749,"n/a")</f>
        <v>173730.15</v>
      </c>
      <c r="J943" s="77">
        <f>+IF(ISNUMBER(DATA!AC749),DATA!AC749,"n/a")</f>
        <v>-3.82528923761247E-3</v>
      </c>
      <c r="K943" s="76">
        <f>+IF(ISNUMBER(DATA!AL749),DATA!AL749,"n/a")</f>
        <v>335785.68</v>
      </c>
      <c r="L943" s="77">
        <f>+IF(ISNUMBER(DATA!AM749),DATA!AM749,"n/a")</f>
        <v>-3.7319701183677001E-2</v>
      </c>
      <c r="R943" s="66"/>
      <c r="S943" s="66"/>
      <c r="T943" s="66"/>
      <c r="U943" s="66"/>
      <c r="V943" s="66"/>
      <c r="W943" s="66"/>
      <c r="X943" s="66"/>
      <c r="Y943" s="66"/>
    </row>
    <row r="944" spans="1:25" x14ac:dyDescent="0.2">
      <c r="A944" s="75" t="s">
        <v>19</v>
      </c>
      <c r="B944" s="66" t="s">
        <v>27</v>
      </c>
      <c r="C944" s="66" t="s">
        <v>9</v>
      </c>
      <c r="D944" s="66" t="s">
        <v>290</v>
      </c>
      <c r="E944" s="76">
        <f>+IF(ISNUMBER(DATA!H750),DATA!H750,"n/a")</f>
        <v>43556.959999999999</v>
      </c>
      <c r="F944" s="77">
        <f>+IF(ISNUMBER(DATA!I750),DATA!I750,"n/a")</f>
        <v>-0.116877892751162</v>
      </c>
      <c r="G944" s="76">
        <f>+IF(ISNUMBER(DATA!R750),DATA!R750,"n/a")</f>
        <v>126221.33</v>
      </c>
      <c r="H944" s="77">
        <f>+IF(ISNUMBER(DATA!S750),DATA!S750,"n/a")</f>
        <v>-6.5280044242846405E-2</v>
      </c>
      <c r="I944" s="76">
        <f>+IF(ISNUMBER(DATA!AB750),DATA!AB750,"n/a")</f>
        <v>254560.53</v>
      </c>
      <c r="J944" s="77">
        <f>+IF(ISNUMBER(DATA!AC750),DATA!AC750,"n/a")</f>
        <v>-8.3400778741249092E-3</v>
      </c>
      <c r="K944" s="76">
        <f>+IF(ISNUMBER(DATA!AL750),DATA!AL750,"n/a")</f>
        <v>493805.06</v>
      </c>
      <c r="L944" s="77">
        <f>+IF(ISNUMBER(DATA!AM750),DATA!AM750,"n/a")</f>
        <v>4.9264458914758502E-2</v>
      </c>
      <c r="R944" s="66"/>
      <c r="S944" s="66"/>
      <c r="T944" s="66"/>
      <c r="U944" s="66"/>
      <c r="V944" s="66"/>
      <c r="W944" s="66"/>
      <c r="X944" s="66"/>
      <c r="Y944" s="66"/>
    </row>
    <row r="945" spans="1:25" x14ac:dyDescent="0.2">
      <c r="A945" s="75" t="s">
        <v>19</v>
      </c>
      <c r="B945" s="66" t="s">
        <v>27</v>
      </c>
      <c r="C945" s="66" t="s">
        <v>9</v>
      </c>
      <c r="D945" s="66" t="s">
        <v>291</v>
      </c>
      <c r="E945" s="76">
        <f>+IF(ISNUMBER(DATA!H751),DATA!H751,"n/a")</f>
        <v>31797.200000000001</v>
      </c>
      <c r="F945" s="77">
        <f>+IF(ISNUMBER(DATA!I751),DATA!I751,"n/a")</f>
        <v>0.11939820359492199</v>
      </c>
      <c r="G945" s="76">
        <f>+IF(ISNUMBER(DATA!R751),DATA!R751,"n/a")</f>
        <v>107684.48</v>
      </c>
      <c r="H945" s="77">
        <f>+IF(ISNUMBER(DATA!S751),DATA!S751,"n/a")</f>
        <v>0.23913934030082401</v>
      </c>
      <c r="I945" s="76">
        <f>+IF(ISNUMBER(DATA!AB751),DATA!AB751,"n/a")</f>
        <v>205010.55</v>
      </c>
      <c r="J945" s="77">
        <f>+IF(ISNUMBER(DATA!AC751),DATA!AC751,"n/a")</f>
        <v>0.28901076784180502</v>
      </c>
      <c r="K945" s="76">
        <f>+IF(ISNUMBER(DATA!AL751),DATA!AL751,"n/a")</f>
        <v>369721.43</v>
      </c>
      <c r="L945" s="77">
        <f>+IF(ISNUMBER(DATA!AM751),DATA!AM751,"n/a")</f>
        <v>0.285183437743945</v>
      </c>
      <c r="R945" s="66"/>
      <c r="S945" s="66"/>
      <c r="T945" s="66"/>
      <c r="U945" s="66"/>
      <c r="V945" s="66"/>
      <c r="W945" s="66"/>
      <c r="X945" s="66"/>
      <c r="Y945" s="66"/>
    </row>
    <row r="946" spans="1:25" x14ac:dyDescent="0.2">
      <c r="A946" s="75" t="s">
        <v>19</v>
      </c>
      <c r="B946" s="66" t="s">
        <v>27</v>
      </c>
      <c r="C946" s="66" t="s">
        <v>9</v>
      </c>
      <c r="D946" s="66" t="s">
        <v>292</v>
      </c>
      <c r="E946" s="76">
        <f>+IF(ISNUMBER(DATA!H752),DATA!H752,"n/a")</f>
        <v>125212.25</v>
      </c>
      <c r="F946" s="77">
        <f>+IF(ISNUMBER(DATA!I752),DATA!I752,"n/a")</f>
        <v>-0.15890250202025</v>
      </c>
      <c r="G946" s="76">
        <f>+IF(ISNUMBER(DATA!R752),DATA!R752,"n/a")</f>
        <v>420863.98</v>
      </c>
      <c r="H946" s="77">
        <f>+IF(ISNUMBER(DATA!S752),DATA!S752,"n/a")</f>
        <v>-0.14642795972636699</v>
      </c>
      <c r="I946" s="76">
        <f>+IF(ISNUMBER(DATA!AB752),DATA!AB752,"n/a")</f>
        <v>790541.12</v>
      </c>
      <c r="J946" s="77">
        <f>+IF(ISNUMBER(DATA!AC752),DATA!AC752,"n/a")</f>
        <v>-0.171586724490154</v>
      </c>
      <c r="K946" s="76">
        <f>+IF(ISNUMBER(DATA!AL752),DATA!AL752,"n/a")</f>
        <v>1545495.76</v>
      </c>
      <c r="L946" s="77">
        <f>+IF(ISNUMBER(DATA!AM752),DATA!AM752,"n/a")</f>
        <v>-0.12426839024568399</v>
      </c>
      <c r="R946" s="66"/>
      <c r="S946" s="66"/>
      <c r="T946" s="66"/>
      <c r="U946" s="66"/>
      <c r="V946" s="66"/>
      <c r="W946" s="66"/>
      <c r="X946" s="66"/>
      <c r="Y946" s="66"/>
    </row>
    <row r="947" spans="1:25" x14ac:dyDescent="0.2">
      <c r="A947" s="75" t="s">
        <v>19</v>
      </c>
      <c r="B947" s="66" t="s">
        <v>27</v>
      </c>
      <c r="C947" s="66" t="s">
        <v>9</v>
      </c>
      <c r="D947" s="66" t="s">
        <v>293</v>
      </c>
      <c r="E947" s="76">
        <f>+IF(ISNUMBER(DATA!H753),DATA!H753,"n/a")</f>
        <v>12104.39</v>
      </c>
      <c r="F947" s="77">
        <f>+IF(ISNUMBER(DATA!I753),DATA!I753,"n/a")</f>
        <v>0.45973379770603401</v>
      </c>
      <c r="G947" s="76">
        <f>+IF(ISNUMBER(DATA!R753),DATA!R753,"n/a")</f>
        <v>37827.699999999997</v>
      </c>
      <c r="H947" s="77">
        <f>+IF(ISNUMBER(DATA!S753),DATA!S753,"n/a")</f>
        <v>0.53226436914302599</v>
      </c>
      <c r="I947" s="76">
        <f>+IF(ISNUMBER(DATA!AB753),DATA!AB753,"n/a")</f>
        <v>66086.23</v>
      </c>
      <c r="J947" s="77">
        <f>+IF(ISNUMBER(DATA!AC753),DATA!AC753,"n/a")</f>
        <v>0.30615290628188901</v>
      </c>
      <c r="K947" s="76">
        <f>+IF(ISNUMBER(DATA!AL753),DATA!AL753,"n/a")</f>
        <v>121230.09</v>
      </c>
      <c r="L947" s="77">
        <f>+IF(ISNUMBER(DATA!AM753),DATA!AM753,"n/a")</f>
        <v>-2.3892513761148901E-2</v>
      </c>
      <c r="R947" s="66"/>
      <c r="S947" s="66"/>
      <c r="T947" s="66"/>
      <c r="U947" s="66"/>
      <c r="V947" s="66"/>
      <c r="W947" s="66"/>
      <c r="X947" s="66"/>
      <c r="Y947" s="66"/>
    </row>
    <row r="948" spans="1:25" x14ac:dyDescent="0.2">
      <c r="A948" s="75" t="s">
        <v>19</v>
      </c>
      <c r="B948" s="66" t="s">
        <v>27</v>
      </c>
      <c r="C948" s="66" t="s">
        <v>9</v>
      </c>
      <c r="D948" s="66" t="s">
        <v>294</v>
      </c>
      <c r="E948" s="76">
        <f>+IF(ISNUMBER(DATA!H754),DATA!H754,"n/a")</f>
        <v>122541.49</v>
      </c>
      <c r="F948" s="77">
        <f>+IF(ISNUMBER(DATA!I754),DATA!I754,"n/a")</f>
        <v>-9.0077315013719905E-2</v>
      </c>
      <c r="G948" s="76">
        <f>+IF(ISNUMBER(DATA!R754),DATA!R754,"n/a")</f>
        <v>367168.76</v>
      </c>
      <c r="H948" s="77">
        <f>+IF(ISNUMBER(DATA!S754),DATA!S754,"n/a")</f>
        <v>-3.3351423555891803E-2</v>
      </c>
      <c r="I948" s="76">
        <f>+IF(ISNUMBER(DATA!AB754),DATA!AB754,"n/a")</f>
        <v>762758.11</v>
      </c>
      <c r="J948" s="77">
        <f>+IF(ISNUMBER(DATA!AC754),DATA!AC754,"n/a")</f>
        <v>3.5165982197723003E-2</v>
      </c>
      <c r="K948" s="76">
        <f>+IF(ISNUMBER(DATA!AL754),DATA!AL754,"n/a")</f>
        <v>1461673.67</v>
      </c>
      <c r="L948" s="77">
        <f>+IF(ISNUMBER(DATA!AM754),DATA!AM754,"n/a")</f>
        <v>9.1146928129798202E-2</v>
      </c>
      <c r="R948" s="66"/>
      <c r="S948" s="66"/>
      <c r="T948" s="66"/>
      <c r="U948" s="66"/>
      <c r="V948" s="66"/>
      <c r="W948" s="66"/>
      <c r="X948" s="66"/>
      <c r="Y948" s="66"/>
    </row>
    <row r="949" spans="1:25" x14ac:dyDescent="0.2">
      <c r="A949" s="75" t="s">
        <v>19</v>
      </c>
      <c r="B949" s="66" t="s">
        <v>27</v>
      </c>
      <c r="C949" s="66" t="s">
        <v>9</v>
      </c>
      <c r="D949" s="66" t="s">
        <v>295</v>
      </c>
      <c r="E949" s="76">
        <f>+IF(ISNUMBER(DATA!H755),DATA!H755,"n/a")</f>
        <v>61935.87</v>
      </c>
      <c r="F949" s="77">
        <f>+IF(ISNUMBER(DATA!I755),DATA!I755,"n/a")</f>
        <v>0.136277234908603</v>
      </c>
      <c r="G949" s="76">
        <f>+IF(ISNUMBER(DATA!R755),DATA!R755,"n/a")</f>
        <v>193541.14</v>
      </c>
      <c r="H949" s="77">
        <f>+IF(ISNUMBER(DATA!S755),DATA!S755,"n/a")</f>
        <v>0.150032072241126</v>
      </c>
      <c r="I949" s="76">
        <f>+IF(ISNUMBER(DATA!AB755),DATA!AB755,"n/a")</f>
        <v>382338.2</v>
      </c>
      <c r="J949" s="77">
        <f>+IF(ISNUMBER(DATA!AC755),DATA!AC755,"n/a")</f>
        <v>0.230092303364312</v>
      </c>
      <c r="K949" s="76">
        <f>+IF(ISNUMBER(DATA!AL755),DATA!AL755,"n/a")</f>
        <v>679327.41</v>
      </c>
      <c r="L949" s="77">
        <f>+IF(ISNUMBER(DATA!AM755),DATA!AM755,"n/a")</f>
        <v>0.18483599142675899</v>
      </c>
      <c r="R949" s="66"/>
      <c r="S949" s="66"/>
      <c r="T949" s="66"/>
      <c r="U949" s="66"/>
      <c r="V949" s="66"/>
      <c r="W949" s="66"/>
      <c r="X949" s="66"/>
      <c r="Y949" s="66"/>
    </row>
    <row r="950" spans="1:25" x14ac:dyDescent="0.2">
      <c r="A950" s="75" t="s">
        <v>19</v>
      </c>
      <c r="B950" s="66" t="s">
        <v>27</v>
      </c>
      <c r="C950" s="66" t="s">
        <v>9</v>
      </c>
      <c r="D950" s="66" t="s">
        <v>296</v>
      </c>
      <c r="E950" s="76">
        <f>+IF(ISNUMBER(DATA!H756),DATA!H756,"n/a")</f>
        <v>70704.25</v>
      </c>
      <c r="F950" s="77">
        <f>+IF(ISNUMBER(DATA!I756),DATA!I756,"n/a")</f>
        <v>6.8579162296385096E-2</v>
      </c>
      <c r="G950" s="76">
        <f>+IF(ISNUMBER(DATA!R756),DATA!R756,"n/a")</f>
        <v>214756.52</v>
      </c>
      <c r="H950" s="77">
        <f>+IF(ISNUMBER(DATA!S756),DATA!S756,"n/a")</f>
        <v>4.3075753657029203E-2</v>
      </c>
      <c r="I950" s="76">
        <f>+IF(ISNUMBER(DATA!AB756),DATA!AB756,"n/a")</f>
        <v>419903.48</v>
      </c>
      <c r="J950" s="77">
        <f>+IF(ISNUMBER(DATA!AC756),DATA!AC756,"n/a")</f>
        <v>-7.07754650635009E-3</v>
      </c>
      <c r="K950" s="76">
        <f>+IF(ISNUMBER(DATA!AL756),DATA!AL756,"n/a")</f>
        <v>771596.93</v>
      </c>
      <c r="L950" s="77">
        <f>+IF(ISNUMBER(DATA!AM756),DATA!AM756,"n/a")</f>
        <v>1.1307553914237699E-2</v>
      </c>
      <c r="R950" s="66"/>
      <c r="S950" s="66"/>
      <c r="T950" s="66"/>
      <c r="U950" s="66"/>
      <c r="V950" s="66"/>
      <c r="W950" s="66"/>
      <c r="X950" s="66"/>
      <c r="Y950" s="66"/>
    </row>
    <row r="951" spans="1:25" x14ac:dyDescent="0.2">
      <c r="A951" s="75" t="s">
        <v>19</v>
      </c>
      <c r="B951" s="66" t="s">
        <v>27</v>
      </c>
      <c r="C951" s="66" t="s">
        <v>9</v>
      </c>
      <c r="D951" s="66" t="s">
        <v>297</v>
      </c>
      <c r="E951" s="76">
        <f>+IF(ISNUMBER(DATA!H757),DATA!H757,"n/a")</f>
        <v>24961.46</v>
      </c>
      <c r="F951" s="77">
        <f>+IF(ISNUMBER(DATA!I757),DATA!I757,"n/a")</f>
        <v>0.21271920342223299</v>
      </c>
      <c r="G951" s="76">
        <f>+IF(ISNUMBER(DATA!R757),DATA!R757,"n/a")</f>
        <v>75158.28</v>
      </c>
      <c r="H951" s="77">
        <f>+IF(ISNUMBER(DATA!S757),DATA!S757,"n/a")</f>
        <v>0.236982746362042</v>
      </c>
      <c r="I951" s="76">
        <f>+IF(ISNUMBER(DATA!AB757),DATA!AB757,"n/a")</f>
        <v>141595.25</v>
      </c>
      <c r="J951" s="77">
        <f>+IF(ISNUMBER(DATA!AC757),DATA!AC757,"n/a")</f>
        <v>0.178010710772778</v>
      </c>
      <c r="K951" s="76">
        <f>+IF(ISNUMBER(DATA!AL757),DATA!AL757,"n/a")</f>
        <v>266729.5</v>
      </c>
      <c r="L951" s="77">
        <f>+IF(ISNUMBER(DATA!AM757),DATA!AM757,"n/a")</f>
        <v>1.74259262720519E-2</v>
      </c>
      <c r="R951" s="66"/>
      <c r="S951" s="66"/>
      <c r="T951" s="66"/>
      <c r="U951" s="66"/>
      <c r="V951" s="66"/>
      <c r="W951" s="66"/>
      <c r="X951" s="66"/>
      <c r="Y951" s="66"/>
    </row>
    <row r="952" spans="1:25" x14ac:dyDescent="0.2">
      <c r="A952" s="75" t="s">
        <v>19</v>
      </c>
      <c r="B952" s="66" t="s">
        <v>27</v>
      </c>
      <c r="C952" s="66" t="s">
        <v>9</v>
      </c>
      <c r="D952" s="66" t="s">
        <v>298</v>
      </c>
      <c r="E952" s="76">
        <f>+IF(ISNUMBER(DATA!H758),DATA!H758,"n/a")</f>
        <v>45007.41</v>
      </c>
      <c r="F952" s="77">
        <f>+IF(ISNUMBER(DATA!I758),DATA!I758,"n/a")</f>
        <v>3.6195247824003102E-2</v>
      </c>
      <c r="G952" s="76">
        <f>+IF(ISNUMBER(DATA!R758),DATA!R758,"n/a")</f>
        <v>136477.44</v>
      </c>
      <c r="H952" s="77">
        <f>+IF(ISNUMBER(DATA!S758),DATA!S758,"n/a")</f>
        <v>9.8606181659324194E-2</v>
      </c>
      <c r="I952" s="76">
        <f>+IF(ISNUMBER(DATA!AB758),DATA!AB758,"n/a")</f>
        <v>255657.76</v>
      </c>
      <c r="J952" s="77">
        <f>+IF(ISNUMBER(DATA!AC758),DATA!AC758,"n/a")</f>
        <v>0.12654121936134399</v>
      </c>
      <c r="K952" s="76">
        <f>+IF(ISNUMBER(DATA!AL758),DATA!AL758,"n/a")</f>
        <v>486918.11</v>
      </c>
      <c r="L952" s="77">
        <f>+IF(ISNUMBER(DATA!AM758),DATA!AM758,"n/a")</f>
        <v>0.19826871499258</v>
      </c>
      <c r="R952" s="66"/>
      <c r="S952" s="66"/>
      <c r="T952" s="66"/>
      <c r="U952" s="66"/>
      <c r="V952" s="66"/>
      <c r="W952" s="66"/>
      <c r="X952" s="66"/>
      <c r="Y952" s="66"/>
    </row>
    <row r="953" spans="1:25" x14ac:dyDescent="0.2">
      <c r="A953" s="75" t="s">
        <v>19</v>
      </c>
      <c r="B953" s="66" t="s">
        <v>27</v>
      </c>
      <c r="C953" s="66" t="s">
        <v>9</v>
      </c>
      <c r="D953" s="66" t="s">
        <v>299</v>
      </c>
      <c r="E953" s="76">
        <f>+IF(ISNUMBER(DATA!H759),DATA!H759,"n/a")</f>
        <v>268252.44</v>
      </c>
      <c r="F953" s="77">
        <f>+IF(ISNUMBER(DATA!I759),DATA!I759,"n/a")</f>
        <v>-8.1950402158534899E-2</v>
      </c>
      <c r="G953" s="76">
        <f>+IF(ISNUMBER(DATA!R759),DATA!R759,"n/a")</f>
        <v>868038.82</v>
      </c>
      <c r="H953" s="77">
        <f>+IF(ISNUMBER(DATA!S759),DATA!S759,"n/a")</f>
        <v>5.2046331308848698E-2</v>
      </c>
      <c r="I953" s="76">
        <f>+IF(ISNUMBER(DATA!AB759),DATA!AB759,"n/a")</f>
        <v>1628659.93</v>
      </c>
      <c r="J953" s="77">
        <f>+IF(ISNUMBER(DATA!AC759),DATA!AC759,"n/a")</f>
        <v>2.8561325219723599E-2</v>
      </c>
      <c r="K953" s="76">
        <f>+IF(ISNUMBER(DATA!AL759),DATA!AL759,"n/a")</f>
        <v>3120080.37</v>
      </c>
      <c r="L953" s="77">
        <f>+IF(ISNUMBER(DATA!AM759),DATA!AM759,"n/a")</f>
        <v>6.8253567364861503E-2</v>
      </c>
      <c r="R953" s="66"/>
      <c r="S953" s="66"/>
      <c r="T953" s="66"/>
      <c r="U953" s="66"/>
      <c r="V953" s="66"/>
      <c r="W953" s="66"/>
      <c r="X953" s="66"/>
      <c r="Y953" s="66"/>
    </row>
    <row r="954" spans="1:25" x14ac:dyDescent="0.2">
      <c r="A954" s="75" t="s">
        <v>19</v>
      </c>
      <c r="B954" s="66" t="s">
        <v>27</v>
      </c>
      <c r="C954" s="66" t="s">
        <v>9</v>
      </c>
      <c r="D954" s="66" t="s">
        <v>300</v>
      </c>
      <c r="E954" s="76">
        <f>+IF(ISNUMBER(DATA!H760),DATA!H760,"n/a")</f>
        <v>86822.95</v>
      </c>
      <c r="F954" s="77">
        <f>+IF(ISNUMBER(DATA!I760),DATA!I760,"n/a")</f>
        <v>-0.14095200497087099</v>
      </c>
      <c r="G954" s="76">
        <f>+IF(ISNUMBER(DATA!R760),DATA!R760,"n/a")</f>
        <v>288719.88</v>
      </c>
      <c r="H954" s="77">
        <f>+IF(ISNUMBER(DATA!S760),DATA!S760,"n/a")</f>
        <v>-7.3632037713895399E-2</v>
      </c>
      <c r="I954" s="76">
        <f>+IF(ISNUMBER(DATA!AB760),DATA!AB760,"n/a")</f>
        <v>529124.43000000005</v>
      </c>
      <c r="J954" s="77">
        <f>+IF(ISNUMBER(DATA!AC760),DATA!AC760,"n/a")</f>
        <v>-5.9390549126477898E-2</v>
      </c>
      <c r="K954" s="76">
        <f>+IF(ISNUMBER(DATA!AL760),DATA!AL760,"n/a")</f>
        <v>1022009.64</v>
      </c>
      <c r="L954" s="77">
        <f>+IF(ISNUMBER(DATA!AM760),DATA!AM760,"n/a")</f>
        <v>-2.4152298789525899E-2</v>
      </c>
      <c r="R954" s="66"/>
      <c r="S954" s="66"/>
      <c r="T954" s="66"/>
      <c r="U954" s="66"/>
      <c r="V954" s="66"/>
      <c r="W954" s="66"/>
      <c r="X954" s="66"/>
      <c r="Y954" s="66"/>
    </row>
    <row r="955" spans="1:25" x14ac:dyDescent="0.2">
      <c r="A955" s="75" t="s">
        <v>19</v>
      </c>
      <c r="B955" s="66" t="s">
        <v>27</v>
      </c>
      <c r="C955" s="66" t="s">
        <v>9</v>
      </c>
      <c r="D955" s="66" t="s">
        <v>301</v>
      </c>
      <c r="E955" s="76">
        <f>+IF(ISNUMBER(DATA!H761),DATA!H761,"n/a")</f>
        <v>9675.36</v>
      </c>
      <c r="F955" s="77">
        <f>+IF(ISNUMBER(DATA!I761),DATA!I761,"n/a")</f>
        <v>0.20300796753304901</v>
      </c>
      <c r="G955" s="76">
        <f>+IF(ISNUMBER(DATA!R761),DATA!R761,"n/a")</f>
        <v>31074.99</v>
      </c>
      <c r="H955" s="77">
        <f>+IF(ISNUMBER(DATA!S761),DATA!S761,"n/a")</f>
        <v>0.32580684385339498</v>
      </c>
      <c r="I955" s="76">
        <f>+IF(ISNUMBER(DATA!AB761),DATA!AB761,"n/a")</f>
        <v>54756.25</v>
      </c>
      <c r="J955" s="77">
        <f>+IF(ISNUMBER(DATA!AC761),DATA!AC761,"n/a")</f>
        <v>0.118887713481375</v>
      </c>
      <c r="K955" s="76">
        <f>+IF(ISNUMBER(DATA!AL761),DATA!AL761,"n/a")</f>
        <v>98350.25</v>
      </c>
      <c r="L955" s="77">
        <f>+IF(ISNUMBER(DATA!AM761),DATA!AM761,"n/a")</f>
        <v>-7.8801817851435904E-2</v>
      </c>
      <c r="R955" s="66"/>
      <c r="S955" s="66"/>
      <c r="T955" s="66"/>
      <c r="U955" s="66"/>
      <c r="V955" s="66"/>
      <c r="W955" s="66"/>
      <c r="X955" s="66"/>
      <c r="Y955" s="66"/>
    </row>
    <row r="956" spans="1:25" x14ac:dyDescent="0.2">
      <c r="A956" s="75" t="s">
        <v>19</v>
      </c>
      <c r="B956" s="66" t="s">
        <v>27</v>
      </c>
      <c r="C956" s="66" t="s">
        <v>9</v>
      </c>
      <c r="D956" s="66" t="s">
        <v>302</v>
      </c>
      <c r="E956" s="76">
        <f>+IF(ISNUMBER(DATA!H762),DATA!H762,"n/a")</f>
        <v>78182.080000000002</v>
      </c>
      <c r="F956" s="77">
        <f>+IF(ISNUMBER(DATA!I762),DATA!I762,"n/a")</f>
        <v>-0.110881439000902</v>
      </c>
      <c r="G956" s="76">
        <f>+IF(ISNUMBER(DATA!R762),DATA!R762,"n/a")</f>
        <v>234962.22</v>
      </c>
      <c r="H956" s="77">
        <f>+IF(ISNUMBER(DATA!S762),DATA!S762,"n/a")</f>
        <v>-4.5403132978767503E-2</v>
      </c>
      <c r="I956" s="76">
        <f>+IF(ISNUMBER(DATA!AB762),DATA!AB762,"n/a")</f>
        <v>475803.79</v>
      </c>
      <c r="J956" s="77">
        <f>+IF(ISNUMBER(DATA!AC762),DATA!AC762,"n/a")</f>
        <v>1.6621327169554799E-2</v>
      </c>
      <c r="K956" s="76">
        <f>+IF(ISNUMBER(DATA!AL762),DATA!AL762,"n/a")</f>
        <v>918985.82</v>
      </c>
      <c r="L956" s="77">
        <f>+IF(ISNUMBER(DATA!AM762),DATA!AM762,"n/a")</f>
        <v>8.6294908747987606E-2</v>
      </c>
      <c r="R956" s="66"/>
      <c r="S956" s="66"/>
      <c r="T956" s="66"/>
      <c r="U956" s="66"/>
      <c r="V956" s="66"/>
      <c r="W956" s="66"/>
      <c r="X956" s="66"/>
      <c r="Y956" s="66"/>
    </row>
    <row r="957" spans="1:25" x14ac:dyDescent="0.2">
      <c r="A957" s="75" t="s">
        <v>19</v>
      </c>
      <c r="B957" s="66" t="s">
        <v>27</v>
      </c>
      <c r="C957" s="66" t="s">
        <v>9</v>
      </c>
      <c r="D957" s="66" t="s">
        <v>303</v>
      </c>
      <c r="E957" s="76">
        <f>+IF(ISNUMBER(DATA!H763),DATA!H763,"n/a")</f>
        <v>21993.54</v>
      </c>
      <c r="F957" s="77">
        <f>+IF(ISNUMBER(DATA!I763),DATA!I763,"n/a")</f>
        <v>2.2098212522243098E-2</v>
      </c>
      <c r="G957" s="76">
        <f>+IF(ISNUMBER(DATA!R763),DATA!R763,"n/a")</f>
        <v>70256.399999999994</v>
      </c>
      <c r="H957" s="77">
        <f>+IF(ISNUMBER(DATA!S763),DATA!S763,"n/a")</f>
        <v>8.5819027071136603E-2</v>
      </c>
      <c r="I957" s="76">
        <f>+IF(ISNUMBER(DATA!AB763),DATA!AB763,"n/a")</f>
        <v>125957.33</v>
      </c>
      <c r="J957" s="77">
        <f>+IF(ISNUMBER(DATA!AC763),DATA!AC763,"n/a")</f>
        <v>4.1121363385425602E-2</v>
      </c>
      <c r="K957" s="76">
        <f>+IF(ISNUMBER(DATA!AL763),DATA!AL763,"n/a")</f>
        <v>244901.88</v>
      </c>
      <c r="L957" s="77">
        <f>+IF(ISNUMBER(DATA!AM763),DATA!AM763,"n/a")</f>
        <v>3.63139126042437E-2</v>
      </c>
      <c r="R957" s="66"/>
      <c r="S957" s="66"/>
      <c r="T957" s="66"/>
      <c r="U957" s="66"/>
      <c r="V957" s="66"/>
      <c r="W957" s="66"/>
      <c r="X957" s="66"/>
      <c r="Y957" s="66"/>
    </row>
    <row r="958" spans="1:25" x14ac:dyDescent="0.2">
      <c r="A958" s="75" t="s">
        <v>19</v>
      </c>
      <c r="B958" s="66" t="s">
        <v>27</v>
      </c>
      <c r="C958" s="66" t="s">
        <v>9</v>
      </c>
      <c r="D958" s="66" t="s">
        <v>304</v>
      </c>
      <c r="E958" s="76">
        <f>+IF(ISNUMBER(DATA!H764),DATA!H764,"n/a")</f>
        <v>109980.55</v>
      </c>
      <c r="F958" s="77">
        <f>+IF(ISNUMBER(DATA!I764),DATA!I764,"n/a")</f>
        <v>-6.7046434609129804E-2</v>
      </c>
      <c r="G958" s="76">
        <f>+IF(ISNUMBER(DATA!R764),DATA!R764,"n/a")</f>
        <v>365435.12</v>
      </c>
      <c r="H958" s="77">
        <f>+IF(ISNUMBER(DATA!S764),DATA!S764,"n/a")</f>
        <v>-1.90349356195393E-3</v>
      </c>
      <c r="I958" s="76">
        <f>+IF(ISNUMBER(DATA!AB764),DATA!AB764,"n/a")</f>
        <v>697338.82</v>
      </c>
      <c r="J958" s="77">
        <f>+IF(ISNUMBER(DATA!AC764),DATA!AC764,"n/a")</f>
        <v>-3.0315707902574599E-2</v>
      </c>
      <c r="K958" s="76">
        <f>+IF(ISNUMBER(DATA!AL764),DATA!AL764,"n/a")</f>
        <v>1330494.1200000001</v>
      </c>
      <c r="L958" s="77">
        <f>+IF(ISNUMBER(DATA!AM764),DATA!AM764,"n/a")</f>
        <v>2.57433895094983E-2</v>
      </c>
      <c r="R958" s="66"/>
      <c r="S958" s="66"/>
      <c r="T958" s="66"/>
      <c r="U958" s="66"/>
      <c r="V958" s="66"/>
      <c r="W958" s="66"/>
      <c r="X958" s="66"/>
      <c r="Y958" s="66"/>
    </row>
    <row r="959" spans="1:25" x14ac:dyDescent="0.2">
      <c r="A959" s="75" t="s">
        <v>19</v>
      </c>
      <c r="B959" s="66" t="s">
        <v>27</v>
      </c>
      <c r="C959" s="66" t="s">
        <v>9</v>
      </c>
      <c r="D959" s="66" t="s">
        <v>305</v>
      </c>
      <c r="E959" s="76">
        <f>+IF(ISNUMBER(DATA!H765),DATA!H765,"n/a")</f>
        <v>46651.09</v>
      </c>
      <c r="F959" s="77">
        <f>+IF(ISNUMBER(DATA!I765),DATA!I765,"n/a")</f>
        <v>-0.164318992319438</v>
      </c>
      <c r="G959" s="76">
        <f>+IF(ISNUMBER(DATA!R765),DATA!R765,"n/a")</f>
        <v>158664.54999999999</v>
      </c>
      <c r="H959" s="77">
        <f>+IF(ISNUMBER(DATA!S765),DATA!S765,"n/a")</f>
        <v>-7.38020160018793E-2</v>
      </c>
      <c r="I959" s="76">
        <f>+IF(ISNUMBER(DATA!AB765),DATA!AB765,"n/a")</f>
        <v>293342.46000000002</v>
      </c>
      <c r="J959" s="77">
        <f>+IF(ISNUMBER(DATA!AC765),DATA!AC765,"n/a")</f>
        <v>-8.5285968752428207E-2</v>
      </c>
      <c r="K959" s="76">
        <f>+IF(ISNUMBER(DATA!AL765),DATA!AL765,"n/a")</f>
        <v>595863.47</v>
      </c>
      <c r="L959" s="77">
        <f>+IF(ISNUMBER(DATA!AM765),DATA!AM765,"n/a")</f>
        <v>4.5361726015385399E-2</v>
      </c>
      <c r="R959" s="66"/>
      <c r="S959" s="66"/>
      <c r="T959" s="66"/>
      <c r="U959" s="66"/>
      <c r="V959" s="66"/>
      <c r="W959" s="66"/>
      <c r="X959" s="66"/>
      <c r="Y959" s="66"/>
    </row>
    <row r="960" spans="1:25" x14ac:dyDescent="0.2">
      <c r="A960" s="75" t="s">
        <v>19</v>
      </c>
      <c r="B960" s="66" t="s">
        <v>27</v>
      </c>
      <c r="C960" s="66" t="s">
        <v>9</v>
      </c>
      <c r="D960" s="66" t="s">
        <v>306</v>
      </c>
      <c r="E960" s="76">
        <f>+IF(ISNUMBER(DATA!H766),DATA!H766,"n/a")</f>
        <v>51681.1</v>
      </c>
      <c r="F960" s="77">
        <f>+IF(ISNUMBER(DATA!I766),DATA!I766,"n/a")</f>
        <v>0.127437666655105</v>
      </c>
      <c r="G960" s="76">
        <f>+IF(ISNUMBER(DATA!R766),DATA!R766,"n/a")</f>
        <v>176199.92</v>
      </c>
      <c r="H960" s="77">
        <f>+IF(ISNUMBER(DATA!S766),DATA!S766,"n/a")</f>
        <v>0.13498347896169999</v>
      </c>
      <c r="I960" s="76">
        <f>+IF(ISNUMBER(DATA!AB766),DATA!AB766,"n/a")</f>
        <v>320878.84999999998</v>
      </c>
      <c r="J960" s="77">
        <f>+IF(ISNUMBER(DATA!AC766),DATA!AC766,"n/a")</f>
        <v>0.12725262068378901</v>
      </c>
      <c r="K960" s="76">
        <f>+IF(ISNUMBER(DATA!AL766),DATA!AL766,"n/a")</f>
        <v>618021.13</v>
      </c>
      <c r="L960" s="77">
        <f>+IF(ISNUMBER(DATA!AM766),DATA!AM766,"n/a")</f>
        <v>0.14919089407062899</v>
      </c>
      <c r="R960" s="66"/>
      <c r="S960" s="66"/>
      <c r="T960" s="66"/>
      <c r="U960" s="66"/>
      <c r="V960" s="66"/>
      <c r="W960" s="66"/>
      <c r="X960" s="66"/>
      <c r="Y960" s="66"/>
    </row>
    <row r="961" spans="1:25" x14ac:dyDescent="0.2">
      <c r="A961" s="75" t="s">
        <v>19</v>
      </c>
      <c r="B961" s="66" t="s">
        <v>27</v>
      </c>
      <c r="C961" s="66" t="s">
        <v>9</v>
      </c>
      <c r="D961" s="66" t="s">
        <v>307</v>
      </c>
      <c r="E961" s="76">
        <f>+IF(ISNUMBER(DATA!H767),DATA!H767,"n/a")</f>
        <v>73693.98</v>
      </c>
      <c r="F961" s="77">
        <f>+IF(ISNUMBER(DATA!I767),DATA!I767,"n/a")</f>
        <v>0.1251001336948</v>
      </c>
      <c r="G961" s="76">
        <f>+IF(ISNUMBER(DATA!R767),DATA!R767,"n/a")</f>
        <v>241082.54</v>
      </c>
      <c r="H961" s="77">
        <f>+IF(ISNUMBER(DATA!S767),DATA!S767,"n/a")</f>
        <v>2.6688553339609199E-2</v>
      </c>
      <c r="I961" s="76">
        <f>+IF(ISNUMBER(DATA!AB767),DATA!AB767,"n/a")</f>
        <v>452441.75</v>
      </c>
      <c r="J961" s="77">
        <f>+IF(ISNUMBER(DATA!AC767),DATA!AC767,"n/a")</f>
        <v>-5.1162434767669698E-2</v>
      </c>
      <c r="K961" s="76">
        <f>+IF(ISNUMBER(DATA!AL767),DATA!AL767,"n/a")</f>
        <v>874473.9</v>
      </c>
      <c r="L961" s="77">
        <f>+IF(ISNUMBER(DATA!AM767),DATA!AM767,"n/a")</f>
        <v>-1.9169939515917701E-2</v>
      </c>
      <c r="R961" s="66"/>
      <c r="S961" s="66"/>
      <c r="T961" s="66"/>
      <c r="U961" s="66"/>
      <c r="V961" s="66"/>
      <c r="W961" s="66"/>
      <c r="X961" s="66"/>
      <c r="Y961" s="66"/>
    </row>
    <row r="962" spans="1:25" x14ac:dyDescent="0.2">
      <c r="A962" s="75" t="s">
        <v>19</v>
      </c>
      <c r="B962" s="66" t="s">
        <v>27</v>
      </c>
      <c r="C962" s="66" t="s">
        <v>9</v>
      </c>
      <c r="D962" s="66" t="s">
        <v>308</v>
      </c>
      <c r="E962" s="76">
        <f>+IF(ISNUMBER(DATA!H768),DATA!H768,"n/a")</f>
        <v>45963.68</v>
      </c>
      <c r="F962" s="77">
        <f>+IF(ISNUMBER(DATA!I768),DATA!I768,"n/a")</f>
        <v>6.6766929159442906E-2</v>
      </c>
      <c r="G962" s="76">
        <f>+IF(ISNUMBER(DATA!R768),DATA!R768,"n/a")</f>
        <v>147995.25</v>
      </c>
      <c r="H962" s="77">
        <f>+IF(ISNUMBER(DATA!S768),DATA!S768,"n/a")</f>
        <v>6.2227728119828803E-2</v>
      </c>
      <c r="I962" s="76">
        <f>+IF(ISNUMBER(DATA!AB768),DATA!AB768,"n/a")</f>
        <v>281208.02</v>
      </c>
      <c r="J962" s="77">
        <f>+IF(ISNUMBER(DATA!AC768),DATA!AC768,"n/a")</f>
        <v>7.0197145851913195E-2</v>
      </c>
      <c r="K962" s="76">
        <f>+IF(ISNUMBER(DATA!AL768),DATA!AL768,"n/a")</f>
        <v>521702.22</v>
      </c>
      <c r="L962" s="77">
        <f>+IF(ISNUMBER(DATA!AM768),DATA!AM768,"n/a")</f>
        <v>7.9048185511772506E-2</v>
      </c>
      <c r="R962" s="66"/>
      <c r="S962" s="66"/>
      <c r="T962" s="66"/>
      <c r="U962" s="66"/>
      <c r="V962" s="66"/>
      <c r="W962" s="66"/>
      <c r="X962" s="66"/>
      <c r="Y962" s="66"/>
    </row>
    <row r="963" spans="1:25" x14ac:dyDescent="0.2">
      <c r="A963" s="75" t="s">
        <v>19</v>
      </c>
      <c r="B963" s="66" t="s">
        <v>27</v>
      </c>
      <c r="C963" s="66" t="s">
        <v>9</v>
      </c>
      <c r="D963" s="66" t="s">
        <v>309</v>
      </c>
      <c r="E963" s="76">
        <f>+IF(ISNUMBER(DATA!H769),DATA!H769,"n/a")</f>
        <v>40066.269999999997</v>
      </c>
      <c r="F963" s="77">
        <f>+IF(ISNUMBER(DATA!I769),DATA!I769,"n/a")</f>
        <v>-5.8518067702777003E-2</v>
      </c>
      <c r="G963" s="76">
        <f>+IF(ISNUMBER(DATA!R769),DATA!R769,"n/a")</f>
        <v>133454.97</v>
      </c>
      <c r="H963" s="77">
        <f>+IF(ISNUMBER(DATA!S769),DATA!S769,"n/a")</f>
        <v>-2.7680883417195799E-2</v>
      </c>
      <c r="I963" s="76">
        <f>+IF(ISNUMBER(DATA!AB769),DATA!AB769,"n/a")</f>
        <v>252031.71</v>
      </c>
      <c r="J963" s="77">
        <f>+IF(ISNUMBER(DATA!AC769),DATA!AC769,"n/a")</f>
        <v>-3.87678691833084E-2</v>
      </c>
      <c r="K963" s="76">
        <f>+IF(ISNUMBER(DATA!AL769),DATA!AL769,"n/a")</f>
        <v>482533.51</v>
      </c>
      <c r="L963" s="77">
        <f>+IF(ISNUMBER(DATA!AM769),DATA!AM769,"n/a")</f>
        <v>1.33675848091439E-2</v>
      </c>
      <c r="R963" s="66"/>
      <c r="S963" s="66"/>
      <c r="T963" s="66"/>
      <c r="U963" s="66"/>
      <c r="V963" s="66"/>
      <c r="W963" s="66"/>
      <c r="X963" s="66"/>
      <c r="Y963" s="66"/>
    </row>
    <row r="964" spans="1:25" x14ac:dyDescent="0.2">
      <c r="A964" s="75" t="s">
        <v>19</v>
      </c>
      <c r="B964" s="66" t="s">
        <v>27</v>
      </c>
      <c r="C964" s="66" t="s">
        <v>9</v>
      </c>
      <c r="D964" s="66" t="s">
        <v>310</v>
      </c>
      <c r="E964" s="76">
        <f>+IF(ISNUMBER(DATA!H770),DATA!H770,"n/a")</f>
        <v>17306.189999999999</v>
      </c>
      <c r="F964" s="77">
        <f>+IF(ISNUMBER(DATA!I770),DATA!I770,"n/a")</f>
        <v>-0.162706750765994</v>
      </c>
      <c r="G964" s="76">
        <f>+IF(ISNUMBER(DATA!R770),DATA!R770,"n/a")</f>
        <v>55941.01</v>
      </c>
      <c r="H964" s="77">
        <f>+IF(ISNUMBER(DATA!S770),DATA!S770,"n/a")</f>
        <v>-0.14341781147355301</v>
      </c>
      <c r="I964" s="76">
        <f>+IF(ISNUMBER(DATA!AB770),DATA!AB770,"n/a")</f>
        <v>102685.62</v>
      </c>
      <c r="J964" s="77">
        <f>+IF(ISNUMBER(DATA!AC770),DATA!AC770,"n/a")</f>
        <v>-0.18358322471429001</v>
      </c>
      <c r="K964" s="76">
        <f>+IF(ISNUMBER(DATA!AL770),DATA!AL770,"n/a")</f>
        <v>205921.25</v>
      </c>
      <c r="L964" s="77">
        <f>+IF(ISNUMBER(DATA!AM770),DATA!AM770,"n/a")</f>
        <v>-0.13779676001632099</v>
      </c>
      <c r="R964" s="66"/>
      <c r="S964" s="66"/>
      <c r="T964" s="66"/>
      <c r="U964" s="66"/>
      <c r="V964" s="66"/>
      <c r="W964" s="66"/>
      <c r="X964" s="66"/>
      <c r="Y964" s="66"/>
    </row>
    <row r="965" spans="1:25" x14ac:dyDescent="0.2">
      <c r="A965" s="75" t="s">
        <v>19</v>
      </c>
      <c r="B965" s="66" t="s">
        <v>27</v>
      </c>
      <c r="C965" s="66" t="s">
        <v>9</v>
      </c>
      <c r="D965" s="66" t="s">
        <v>311</v>
      </c>
      <c r="E965" s="76">
        <f>+IF(ISNUMBER(DATA!H771),DATA!H771,"n/a")</f>
        <v>39304.949999999997</v>
      </c>
      <c r="F965" s="77">
        <f>+IF(ISNUMBER(DATA!I771),DATA!I771,"n/a")</f>
        <v>-0.21536105614672199</v>
      </c>
      <c r="G965" s="76">
        <f>+IF(ISNUMBER(DATA!R771),DATA!R771,"n/a")</f>
        <v>127976.42</v>
      </c>
      <c r="H965" s="77">
        <f>+IF(ISNUMBER(DATA!S771),DATA!S771,"n/a")</f>
        <v>-0.23907646104171201</v>
      </c>
      <c r="I965" s="76">
        <f>+IF(ISNUMBER(DATA!AB771),DATA!AB771,"n/a")</f>
        <v>255091.71</v>
      </c>
      <c r="J965" s="77">
        <f>+IF(ISNUMBER(DATA!AC771),DATA!AC771,"n/a")</f>
        <v>-0.23308832650345901</v>
      </c>
      <c r="K965" s="76">
        <f>+IF(ISNUMBER(DATA!AL771),DATA!AL771,"n/a")</f>
        <v>543018.93000000005</v>
      </c>
      <c r="L965" s="77">
        <f>+IF(ISNUMBER(DATA!AM771),DATA!AM771,"n/a")</f>
        <v>-0.130111621531073</v>
      </c>
      <c r="R965" s="66"/>
      <c r="S965" s="66"/>
      <c r="T965" s="66"/>
      <c r="U965" s="66"/>
      <c r="V965" s="66"/>
      <c r="W965" s="66"/>
      <c r="X965" s="66"/>
      <c r="Y965" s="66"/>
    </row>
    <row r="966" spans="1:25" x14ac:dyDescent="0.2">
      <c r="A966" s="75" t="s">
        <v>19</v>
      </c>
      <c r="B966" s="66" t="s">
        <v>27</v>
      </c>
      <c r="C966" s="66" t="s">
        <v>9</v>
      </c>
      <c r="D966" s="66" t="s">
        <v>312</v>
      </c>
      <c r="E966" s="76">
        <f>+IF(ISNUMBER(DATA!H772),DATA!H772,"n/a")</f>
        <v>15302.24</v>
      </c>
      <c r="F966" s="77">
        <f>+IF(ISNUMBER(DATA!I772),DATA!I772,"n/a")</f>
        <v>0.19497496776773099</v>
      </c>
      <c r="G966" s="76">
        <f>+IF(ISNUMBER(DATA!R772),DATA!R772,"n/a")</f>
        <v>52709.62</v>
      </c>
      <c r="H966" s="77">
        <f>+IF(ISNUMBER(DATA!S772),DATA!S772,"n/a")</f>
        <v>0.28957678774406398</v>
      </c>
      <c r="I966" s="76">
        <f>+IF(ISNUMBER(DATA!AB772),DATA!AB772,"n/a")</f>
        <v>94958.93</v>
      </c>
      <c r="J966" s="77">
        <f>+IF(ISNUMBER(DATA!AC772),DATA!AC772,"n/a")</f>
        <v>0.15569502646347499</v>
      </c>
      <c r="K966" s="76">
        <f>+IF(ISNUMBER(DATA!AL772),DATA!AL772,"n/a")</f>
        <v>172351.6</v>
      </c>
      <c r="L966" s="77">
        <f>+IF(ISNUMBER(DATA!AM772),DATA!AM772,"n/a")</f>
        <v>0.112940919238692</v>
      </c>
      <c r="R966" s="66"/>
      <c r="S966" s="66"/>
      <c r="T966" s="66"/>
      <c r="U966" s="66"/>
      <c r="V966" s="66"/>
      <c r="W966" s="66"/>
      <c r="X966" s="66"/>
      <c r="Y966" s="66"/>
    </row>
    <row r="967" spans="1:25" x14ac:dyDescent="0.2">
      <c r="A967" s="75" t="s">
        <v>19</v>
      </c>
      <c r="B967" s="66" t="s">
        <v>27</v>
      </c>
      <c r="C967" s="66" t="s">
        <v>9</v>
      </c>
      <c r="D967" s="66" t="s">
        <v>313</v>
      </c>
      <c r="E967" s="76">
        <f>+IF(ISNUMBER(DATA!H773),DATA!H773,"n/a")</f>
        <v>38244.660000000003</v>
      </c>
      <c r="F967" s="77">
        <f>+IF(ISNUMBER(DATA!I773),DATA!I773,"n/a")</f>
        <v>-9.9931655858062393E-2</v>
      </c>
      <c r="G967" s="76">
        <f>+IF(ISNUMBER(DATA!R773),DATA!R773,"n/a")</f>
        <v>127042.46</v>
      </c>
      <c r="H967" s="77">
        <f>+IF(ISNUMBER(DATA!S773),DATA!S773,"n/a")</f>
        <v>-9.1192658489704995E-2</v>
      </c>
      <c r="I967" s="76">
        <f>+IF(ISNUMBER(DATA!AB773),DATA!AB773,"n/a")</f>
        <v>240288.96</v>
      </c>
      <c r="J967" s="77">
        <f>+IF(ISNUMBER(DATA!AC773),DATA!AC773,"n/a")</f>
        <v>-0.104054813633534</v>
      </c>
      <c r="K967" s="76">
        <f>+IF(ISNUMBER(DATA!AL773),DATA!AL773,"n/a")</f>
        <v>479950.17</v>
      </c>
      <c r="L967" s="77">
        <f>+IF(ISNUMBER(DATA!AM773),DATA!AM773,"n/a")</f>
        <v>-5.3115515190501603E-2</v>
      </c>
      <c r="R967" s="66"/>
      <c r="S967" s="66"/>
      <c r="T967" s="66"/>
      <c r="U967" s="66"/>
      <c r="V967" s="66"/>
      <c r="W967" s="66"/>
      <c r="X967" s="66"/>
      <c r="Y967" s="66"/>
    </row>
    <row r="968" spans="1:25" x14ac:dyDescent="0.2">
      <c r="A968" s="75" t="s">
        <v>19</v>
      </c>
      <c r="B968" s="66" t="s">
        <v>27</v>
      </c>
      <c r="C968" s="66" t="s">
        <v>9</v>
      </c>
      <c r="D968" s="66" t="s">
        <v>314</v>
      </c>
      <c r="E968" s="76">
        <f>+IF(ISNUMBER(DATA!H774),DATA!H774,"n/a")</f>
        <v>91834.33</v>
      </c>
      <c r="F968" s="77">
        <f>+IF(ISNUMBER(DATA!I774),DATA!I774,"n/a")</f>
        <v>0.170890582036379</v>
      </c>
      <c r="G968" s="76">
        <f>+IF(ISNUMBER(DATA!R774),DATA!R774,"n/a")</f>
        <v>289447.11</v>
      </c>
      <c r="H968" s="77">
        <f>+IF(ISNUMBER(DATA!S774),DATA!S774,"n/a")</f>
        <v>7.0672448195322798E-2</v>
      </c>
      <c r="I968" s="76">
        <f>+IF(ISNUMBER(DATA!AB774),DATA!AB774,"n/a")</f>
        <v>553608.28</v>
      </c>
      <c r="J968" s="77">
        <f>+IF(ISNUMBER(DATA!AC774),DATA!AC774,"n/a")</f>
        <v>-4.58804349575768E-2</v>
      </c>
      <c r="K968" s="76">
        <f>+IF(ISNUMBER(DATA!AL774),DATA!AL774,"n/a")</f>
        <v>1069661.53</v>
      </c>
      <c r="L968" s="77">
        <f>+IF(ISNUMBER(DATA!AM774),DATA!AM774,"n/a")</f>
        <v>-8.5246645085339204E-2</v>
      </c>
      <c r="R968" s="66"/>
      <c r="S968" s="66"/>
      <c r="T968" s="66"/>
      <c r="U968" s="66"/>
      <c r="V968" s="66"/>
      <c r="W968" s="66"/>
      <c r="X968" s="66"/>
      <c r="Y968" s="66"/>
    </row>
    <row r="969" spans="1:25" x14ac:dyDescent="0.2">
      <c r="A969" s="75" t="s">
        <v>19</v>
      </c>
      <c r="B969" s="66" t="s">
        <v>27</v>
      </c>
      <c r="C969" s="66" t="s">
        <v>9</v>
      </c>
      <c r="D969" s="66" t="s">
        <v>315</v>
      </c>
      <c r="E969" s="76">
        <f>+IF(ISNUMBER(DATA!H775),DATA!H775,"n/a")</f>
        <v>77374.490000000005</v>
      </c>
      <c r="F969" s="77">
        <f>+IF(ISNUMBER(DATA!I775),DATA!I775,"n/a")</f>
        <v>0.121249982791688</v>
      </c>
      <c r="G969" s="76">
        <f>+IF(ISNUMBER(DATA!R775),DATA!R775,"n/a")</f>
        <v>259386.43</v>
      </c>
      <c r="H969" s="77">
        <f>+IF(ISNUMBER(DATA!S775),DATA!S775,"n/a")</f>
        <v>3.1998480487743002E-2</v>
      </c>
      <c r="I969" s="76">
        <f>+IF(ISNUMBER(DATA!AB775),DATA!AB775,"n/a")</f>
        <v>488393.21</v>
      </c>
      <c r="J969" s="77">
        <f>+IF(ISNUMBER(DATA!AC775),DATA!AC775,"n/a")</f>
        <v>-3.1109514257935601E-2</v>
      </c>
      <c r="K969" s="76">
        <f>+IF(ISNUMBER(DATA!AL775),DATA!AL775,"n/a")</f>
        <v>918297.15</v>
      </c>
      <c r="L969" s="77">
        <f>+IF(ISNUMBER(DATA!AM775),DATA!AM775,"n/a")</f>
        <v>-3.7692989891815298E-2</v>
      </c>
      <c r="R969" s="66"/>
      <c r="S969" s="66"/>
      <c r="T969" s="66"/>
      <c r="U969" s="66"/>
      <c r="V969" s="66"/>
      <c r="W969" s="66"/>
      <c r="X969" s="66"/>
      <c r="Y969" s="66"/>
    </row>
    <row r="970" spans="1:25" x14ac:dyDescent="0.2">
      <c r="A970" s="75" t="s">
        <v>19</v>
      </c>
      <c r="B970" s="66" t="s">
        <v>27</v>
      </c>
      <c r="C970" s="66" t="s">
        <v>9</v>
      </c>
      <c r="D970" s="66" t="s">
        <v>316</v>
      </c>
      <c r="E970" s="76">
        <f>+IF(ISNUMBER(DATA!H776),DATA!H776,"n/a")</f>
        <v>74462.740000000005</v>
      </c>
      <c r="F970" s="77">
        <f>+IF(ISNUMBER(DATA!I776),DATA!I776,"n/a")</f>
        <v>-9.7488830229302798E-2</v>
      </c>
      <c r="G970" s="76">
        <f>+IF(ISNUMBER(DATA!R776),DATA!R776,"n/a")</f>
        <v>229803.14</v>
      </c>
      <c r="H970" s="77">
        <f>+IF(ISNUMBER(DATA!S776),DATA!S776,"n/a")</f>
        <v>-4.5996481475770698E-4</v>
      </c>
      <c r="I970" s="76">
        <f>+IF(ISNUMBER(DATA!AB776),DATA!AB776,"n/a")</f>
        <v>444584.42</v>
      </c>
      <c r="J970" s="77">
        <f>+IF(ISNUMBER(DATA!AC776),DATA!AC776,"n/a")</f>
        <v>3.8547705290945901E-2</v>
      </c>
      <c r="K970" s="76">
        <f>+IF(ISNUMBER(DATA!AL776),DATA!AL776,"n/a")</f>
        <v>867101.32</v>
      </c>
      <c r="L970" s="77">
        <f>+IF(ISNUMBER(DATA!AM776),DATA!AM776,"n/a")</f>
        <v>6.9483527320772995E-2</v>
      </c>
      <c r="R970" s="66"/>
      <c r="S970" s="66"/>
      <c r="T970" s="66"/>
      <c r="U970" s="66"/>
      <c r="V970" s="66"/>
      <c r="W970" s="66"/>
      <c r="X970" s="66"/>
      <c r="Y970" s="66"/>
    </row>
    <row r="971" spans="1:25" x14ac:dyDescent="0.2">
      <c r="A971" s="75" t="s">
        <v>19</v>
      </c>
      <c r="B971" s="66" t="s">
        <v>27</v>
      </c>
      <c r="C971" s="66" t="s">
        <v>9</v>
      </c>
      <c r="D971" s="66" t="s">
        <v>317</v>
      </c>
      <c r="E971" s="76">
        <f>+IF(ISNUMBER(DATA!H777),DATA!H777,"n/a")</f>
        <v>40438.99</v>
      </c>
      <c r="F971" s="77">
        <f>+IF(ISNUMBER(DATA!I777),DATA!I777,"n/a")</f>
        <v>3.6172655684089498E-2</v>
      </c>
      <c r="G971" s="76">
        <f>+IF(ISNUMBER(DATA!R777),DATA!R777,"n/a")</f>
        <v>139732.72</v>
      </c>
      <c r="H971" s="77">
        <f>+IF(ISNUMBER(DATA!S777),DATA!S777,"n/a")</f>
        <v>0.20369493469912001</v>
      </c>
      <c r="I971" s="76">
        <f>+IF(ISNUMBER(DATA!AB777),DATA!AB777,"n/a")</f>
        <v>247693.11</v>
      </c>
      <c r="J971" s="77">
        <f>+IF(ISNUMBER(DATA!AC777),DATA!AC777,"n/a")</f>
        <v>0.19242408844537801</v>
      </c>
      <c r="K971" s="76">
        <f>+IF(ISNUMBER(DATA!AL777),DATA!AL777,"n/a")</f>
        <v>444555.08</v>
      </c>
      <c r="L971" s="77">
        <f>+IF(ISNUMBER(DATA!AM777),DATA!AM777,"n/a")</f>
        <v>0.160994771678904</v>
      </c>
      <c r="R971" s="66"/>
      <c r="S971" s="66"/>
      <c r="T971" s="66"/>
      <c r="U971" s="66"/>
      <c r="V971" s="66"/>
      <c r="W971" s="66"/>
      <c r="X971" s="66"/>
      <c r="Y971" s="66"/>
    </row>
    <row r="972" spans="1:25" x14ac:dyDescent="0.2">
      <c r="A972" s="75" t="s">
        <v>19</v>
      </c>
      <c r="B972" s="66" t="s">
        <v>27</v>
      </c>
      <c r="C972" s="66" t="s">
        <v>9</v>
      </c>
      <c r="D972" s="66" t="s">
        <v>318</v>
      </c>
      <c r="E972" s="76">
        <f>+IF(ISNUMBER(DATA!H778),DATA!H778,"n/a")</f>
        <v>105003.63</v>
      </c>
      <c r="F972" s="77">
        <f>+IF(ISNUMBER(DATA!I778),DATA!I778,"n/a")</f>
        <v>-0.105345046262286</v>
      </c>
      <c r="G972" s="76">
        <f>+IF(ISNUMBER(DATA!R778),DATA!R778,"n/a")</f>
        <v>310522.65000000002</v>
      </c>
      <c r="H972" s="77">
        <f>+IF(ISNUMBER(DATA!S778),DATA!S778,"n/a")</f>
        <v>-4.9887953090836303E-2</v>
      </c>
      <c r="I972" s="76">
        <f>+IF(ISNUMBER(DATA!AB778),DATA!AB778,"n/a")</f>
        <v>620158.9</v>
      </c>
      <c r="J972" s="77">
        <f>+IF(ISNUMBER(DATA!AC778),DATA!AC778,"n/a")</f>
        <v>-7.9585552535520198E-4</v>
      </c>
      <c r="K972" s="76">
        <f>+IF(ISNUMBER(DATA!AL778),DATA!AL778,"n/a")</f>
        <v>1179849.33</v>
      </c>
      <c r="L972" s="77">
        <f>+IF(ISNUMBER(DATA!AM778),DATA!AM778,"n/a")</f>
        <v>5.3548606158019103E-2</v>
      </c>
      <c r="R972" s="66"/>
      <c r="S972" s="66"/>
      <c r="T972" s="66"/>
      <c r="U972" s="66"/>
      <c r="V972" s="66"/>
      <c r="W972" s="66"/>
      <c r="X972" s="66"/>
      <c r="Y972" s="66"/>
    </row>
    <row r="973" spans="1:25" x14ac:dyDescent="0.2">
      <c r="A973" s="75" t="s">
        <v>19</v>
      </c>
      <c r="B973" s="66" t="s">
        <v>27</v>
      </c>
      <c r="C973" s="66" t="s">
        <v>9</v>
      </c>
      <c r="D973" s="66" t="s">
        <v>344</v>
      </c>
      <c r="E973" s="76">
        <f>+IF(ISNUMBER(DATA!H779),DATA!H779,"n/a")</f>
        <v>15435.85</v>
      </c>
      <c r="F973" s="77">
        <f>+IF(ISNUMBER(DATA!I779),DATA!I779,"n/a")</f>
        <v>-0.20100739473910301</v>
      </c>
      <c r="G973" s="76">
        <f>+IF(ISNUMBER(DATA!R779),DATA!R779,"n/a")</f>
        <v>51198.21</v>
      </c>
      <c r="H973" s="77">
        <f>+IF(ISNUMBER(DATA!S779),DATA!S779,"n/a")</f>
        <v>-0.13012391070545701</v>
      </c>
      <c r="I973" s="76">
        <f>+IF(ISNUMBER(DATA!AB779),DATA!AB779,"n/a")</f>
        <v>94929.63</v>
      </c>
      <c r="J973" s="77">
        <f>+IF(ISNUMBER(DATA!AC779),DATA!AC779,"n/a")</f>
        <v>-0.14624679436590801</v>
      </c>
      <c r="K973" s="76">
        <f>+IF(ISNUMBER(DATA!AL779),DATA!AL779,"n/a")</f>
        <v>193188.95</v>
      </c>
      <c r="L973" s="77">
        <f>+IF(ISNUMBER(DATA!AM779),DATA!AM779,"n/a")</f>
        <v>-8.4580935610847993E-2</v>
      </c>
      <c r="R973" s="66"/>
      <c r="S973" s="66"/>
      <c r="T973" s="66"/>
      <c r="U973" s="66"/>
      <c r="V973" s="66"/>
      <c r="W973" s="66"/>
      <c r="X973" s="66"/>
      <c r="Y973" s="66"/>
    </row>
    <row r="974" spans="1:25" x14ac:dyDescent="0.2">
      <c r="A974" s="75" t="s">
        <v>19</v>
      </c>
      <c r="B974" s="66" t="s">
        <v>27</v>
      </c>
      <c r="C974" s="66" t="s">
        <v>9</v>
      </c>
      <c r="D974" s="66" t="s">
        <v>345</v>
      </c>
      <c r="E974" s="76">
        <f>+IF(ISNUMBER(DATA!H780),DATA!H780,"n/a")</f>
        <v>67973.149999999994</v>
      </c>
      <c r="F974" s="77">
        <f>+IF(ISNUMBER(DATA!I780),DATA!I780,"n/a")</f>
        <v>5.6280334407486997E-2</v>
      </c>
      <c r="G974" s="76">
        <f>+IF(ISNUMBER(DATA!R780),DATA!R780,"n/a")</f>
        <v>224879.99</v>
      </c>
      <c r="H974" s="77">
        <f>+IF(ISNUMBER(DATA!S780),DATA!S780,"n/a")</f>
        <v>0.114610824701518</v>
      </c>
      <c r="I974" s="76">
        <f>+IF(ISNUMBER(DATA!AB780),DATA!AB780,"n/a")</f>
        <v>417901.31</v>
      </c>
      <c r="J974" s="77">
        <f>+IF(ISNUMBER(DATA!AC780),DATA!AC780,"n/a")</f>
        <v>0.14902069869477799</v>
      </c>
      <c r="K974" s="76">
        <f>+IF(ISNUMBER(DATA!AL780),DATA!AL780,"n/a")</f>
        <v>803562.02</v>
      </c>
      <c r="L974" s="77">
        <f>+IF(ISNUMBER(DATA!AM780),DATA!AM780,"n/a")</f>
        <v>0.31948679193034901</v>
      </c>
      <c r="R974" s="66"/>
      <c r="S974" s="66"/>
      <c r="T974" s="66"/>
      <c r="U974" s="66"/>
      <c r="V974" s="66"/>
      <c r="W974" s="66"/>
      <c r="X974" s="66"/>
      <c r="Y974" s="66"/>
    </row>
    <row r="975" spans="1:25" x14ac:dyDescent="0.2">
      <c r="A975" s="75"/>
      <c r="E975" s="90"/>
      <c r="F975" s="77"/>
      <c r="G975" s="91"/>
      <c r="H975" s="77"/>
      <c r="I975" s="91"/>
      <c r="J975" s="82"/>
      <c r="K975" s="91"/>
      <c r="L975" s="77"/>
      <c r="R975" s="66"/>
      <c r="S975" s="66"/>
      <c r="T975" s="66"/>
      <c r="U975" s="66"/>
      <c r="V975" s="66"/>
      <c r="W975" s="66"/>
      <c r="X975" s="66"/>
      <c r="Y975" s="66"/>
    </row>
    <row r="976" spans="1:25" x14ac:dyDescent="0.2">
      <c r="A976" s="75" t="s">
        <v>19</v>
      </c>
      <c r="B976" s="66" t="s">
        <v>27</v>
      </c>
      <c r="C976" s="66" t="s">
        <v>25</v>
      </c>
      <c r="D976" s="66" t="s">
        <v>271</v>
      </c>
      <c r="E976" s="86">
        <f>+IF(ISNUMBER(DATA!J731),DATA!J731,"n/a")</f>
        <v>30498.78</v>
      </c>
      <c r="F976" s="77">
        <f>+IF(ISNUMBER(DATA!K731),DATA!K731,"n/a")</f>
        <v>-7.4104365059126195E-2</v>
      </c>
      <c r="G976" s="86">
        <f>+IF(ISNUMBER(DATA!T731),DATA!T731,"n/a")</f>
        <v>124951.32</v>
      </c>
      <c r="H976" s="77">
        <f>+IF(ISNUMBER(DATA!U731),DATA!U731,"n/a")</f>
        <v>0.19171843124014701</v>
      </c>
      <c r="I976" s="86">
        <f>+IF(ISNUMBER(DATA!AD731),DATA!AD731,"n/a")</f>
        <v>226056.26</v>
      </c>
      <c r="J976" s="77">
        <f>+IF(ISNUMBER(DATA!AE731),DATA!AE731,"n/a")</f>
        <v>0.148817469876457</v>
      </c>
      <c r="K976" s="86">
        <f>+IF(ISNUMBER(DATA!AN731),DATA!AN731,"n/a")</f>
        <v>428799.19</v>
      </c>
      <c r="L976" s="77">
        <f>+IF(ISNUMBER(DATA!AO731),DATA!AO731,"n/a")</f>
        <v>0.17800942898330099</v>
      </c>
      <c r="R976" s="66"/>
      <c r="S976" s="66"/>
      <c r="T976" s="66"/>
      <c r="U976" s="66"/>
      <c r="V976" s="66"/>
      <c r="W976" s="66"/>
      <c r="X976" s="66"/>
      <c r="Y976" s="66"/>
    </row>
    <row r="977" spans="1:25" x14ac:dyDescent="0.2">
      <c r="A977" s="75" t="s">
        <v>19</v>
      </c>
      <c r="B977" s="66" t="s">
        <v>27</v>
      </c>
      <c r="C977" s="66" t="s">
        <v>25</v>
      </c>
      <c r="D977" s="66" t="s">
        <v>272</v>
      </c>
      <c r="E977" s="86">
        <f>+IF(ISNUMBER(DATA!J732),DATA!J732,"n/a")</f>
        <v>143754.88</v>
      </c>
      <c r="F977" s="77">
        <f>+IF(ISNUMBER(DATA!K732),DATA!K732,"n/a")</f>
        <v>5.2192464098398998E-2</v>
      </c>
      <c r="G977" s="86">
        <f>+IF(ISNUMBER(DATA!T732),DATA!T732,"n/a")</f>
        <v>424307.4</v>
      </c>
      <c r="H977" s="77">
        <f>+IF(ISNUMBER(DATA!U732),DATA!U732,"n/a")</f>
        <v>5.6999003727930403E-2</v>
      </c>
      <c r="I977" s="86">
        <f>+IF(ISNUMBER(DATA!AD732),DATA!AD732,"n/a")</f>
        <v>828465.92</v>
      </c>
      <c r="J977" s="77">
        <f>+IF(ISNUMBER(DATA!AE732),DATA!AE732,"n/a")</f>
        <v>1.18021407609627E-2</v>
      </c>
      <c r="K977" s="86">
        <f>+IF(ISNUMBER(DATA!AN732),DATA!AN732,"n/a")</f>
        <v>1586230.59</v>
      </c>
      <c r="L977" s="77">
        <f>+IF(ISNUMBER(DATA!AO732),DATA!AO732,"n/a")</f>
        <v>-8.0019366431033204E-2</v>
      </c>
      <c r="R977" s="66"/>
      <c r="S977" s="66"/>
      <c r="T977" s="66"/>
      <c r="U977" s="66"/>
      <c r="V977" s="66"/>
      <c r="W977" s="66"/>
      <c r="X977" s="66"/>
      <c r="Y977" s="66"/>
    </row>
    <row r="978" spans="1:25" x14ac:dyDescent="0.2">
      <c r="A978" s="75" t="s">
        <v>19</v>
      </c>
      <c r="B978" s="66" t="s">
        <v>27</v>
      </c>
      <c r="C978" s="66" t="s">
        <v>25</v>
      </c>
      <c r="D978" s="66" t="s">
        <v>273</v>
      </c>
      <c r="E978" s="86">
        <f>+IF(ISNUMBER(DATA!J733),DATA!J733,"n/a")</f>
        <v>267771.44</v>
      </c>
      <c r="F978" s="77">
        <f>+IF(ISNUMBER(DATA!K733),DATA!K733,"n/a")</f>
        <v>4.75729023998041E-2</v>
      </c>
      <c r="G978" s="86">
        <f>+IF(ISNUMBER(DATA!T733),DATA!T733,"n/a")</f>
        <v>871373.25</v>
      </c>
      <c r="H978" s="77">
        <f>+IF(ISNUMBER(DATA!U733),DATA!U733,"n/a")</f>
        <v>-1.5581048980639301E-2</v>
      </c>
      <c r="I978" s="86">
        <f>+IF(ISNUMBER(DATA!AD733),DATA!AD733,"n/a")</f>
        <v>1662215.32</v>
      </c>
      <c r="J978" s="77">
        <f>+IF(ISNUMBER(DATA!AE733),DATA!AE733,"n/a")</f>
        <v>-6.0473616638717698E-2</v>
      </c>
      <c r="K978" s="86">
        <f>+IF(ISNUMBER(DATA!AN733),DATA!AN733,"n/a")</f>
        <v>3138184.81</v>
      </c>
      <c r="L978" s="77">
        <f>+IF(ISNUMBER(DATA!AO733),DATA!AO733,"n/a")</f>
        <v>-6.6896533783342302E-2</v>
      </c>
      <c r="R978" s="66"/>
      <c r="S978" s="66"/>
      <c r="T978" s="66"/>
      <c r="U978" s="66"/>
      <c r="V978" s="66"/>
      <c r="W978" s="66"/>
      <c r="X978" s="66"/>
      <c r="Y978" s="66"/>
    </row>
    <row r="979" spans="1:25" x14ac:dyDescent="0.2">
      <c r="A979" s="75" t="s">
        <v>19</v>
      </c>
      <c r="B979" s="66" t="s">
        <v>27</v>
      </c>
      <c r="C979" s="66" t="s">
        <v>25</v>
      </c>
      <c r="D979" s="66" t="s">
        <v>274</v>
      </c>
      <c r="E979" s="86">
        <f>+IF(ISNUMBER(DATA!J734),DATA!J734,"n/a")</f>
        <v>113130.22</v>
      </c>
      <c r="F979" s="77">
        <f>+IF(ISNUMBER(DATA!K734),DATA!K734,"n/a")</f>
        <v>-1.5448542252257299E-2</v>
      </c>
      <c r="G979" s="86">
        <f>+IF(ISNUMBER(DATA!T734),DATA!T734,"n/a")</f>
        <v>331612.61</v>
      </c>
      <c r="H979" s="77">
        <f>+IF(ISNUMBER(DATA!U734),DATA!U734,"n/a")</f>
        <v>3.1518279622338101E-2</v>
      </c>
      <c r="I979" s="86">
        <f>+IF(ISNUMBER(DATA!AD734),DATA!AD734,"n/a")</f>
        <v>634216.85</v>
      </c>
      <c r="J979" s="77">
        <f>+IF(ISNUMBER(DATA!AE734),DATA!AE734,"n/a")</f>
        <v>4.4057856981833697E-2</v>
      </c>
      <c r="K979" s="86">
        <f>+IF(ISNUMBER(DATA!AN734),DATA!AN734,"n/a")</f>
        <v>1237685.4099999999</v>
      </c>
      <c r="L979" s="77">
        <f>+IF(ISNUMBER(DATA!AO734),DATA!AO734,"n/a")</f>
        <v>5.13139770362529E-2</v>
      </c>
      <c r="R979" s="66"/>
      <c r="S979" s="66"/>
      <c r="T979" s="66"/>
      <c r="U979" s="66"/>
      <c r="V979" s="66"/>
      <c r="W979" s="66"/>
      <c r="X979" s="66"/>
      <c r="Y979" s="66"/>
    </row>
    <row r="980" spans="1:25" x14ac:dyDescent="0.2">
      <c r="A980" s="75" t="s">
        <v>19</v>
      </c>
      <c r="B980" s="66" t="s">
        <v>27</v>
      </c>
      <c r="C980" s="66" t="s">
        <v>25</v>
      </c>
      <c r="D980" s="66" t="s">
        <v>275</v>
      </c>
      <c r="E980" s="86">
        <f>+IF(ISNUMBER(DATA!J735),DATA!J735,"n/a")</f>
        <v>195635.87</v>
      </c>
      <c r="F980" s="77">
        <f>+IF(ISNUMBER(DATA!K735),DATA!K735,"n/a")</f>
        <v>-6.2207347053977603E-2</v>
      </c>
      <c r="G980" s="86">
        <f>+IF(ISNUMBER(DATA!T735),DATA!T735,"n/a")</f>
        <v>645837.99</v>
      </c>
      <c r="H980" s="77">
        <f>+IF(ISNUMBER(DATA!U735),DATA!U735,"n/a")</f>
        <v>-0.122771048616217</v>
      </c>
      <c r="I980" s="86">
        <f>+IF(ISNUMBER(DATA!AD735),DATA!AD735,"n/a")</f>
        <v>1226390.94</v>
      </c>
      <c r="J980" s="77">
        <f>+IF(ISNUMBER(DATA!AE735),DATA!AE735,"n/a")</f>
        <v>-0.15626761572676001</v>
      </c>
      <c r="K980" s="86">
        <f>+IF(ISNUMBER(DATA!AN735),DATA!AN735,"n/a")</f>
        <v>2307244.0299999998</v>
      </c>
      <c r="L980" s="77">
        <f>+IF(ISNUMBER(DATA!AO735),DATA!AO735,"n/a")</f>
        <v>-0.13328308584821599</v>
      </c>
      <c r="R980" s="66"/>
      <c r="S980" s="66"/>
      <c r="T980" s="66"/>
      <c r="U980" s="66"/>
      <c r="V980" s="66"/>
      <c r="W980" s="66"/>
      <c r="X980" s="66"/>
      <c r="Y980" s="66"/>
    </row>
    <row r="981" spans="1:25" x14ac:dyDescent="0.2">
      <c r="A981" s="75" t="s">
        <v>19</v>
      </c>
      <c r="B981" s="66" t="s">
        <v>27</v>
      </c>
      <c r="C981" s="66" t="s">
        <v>25</v>
      </c>
      <c r="D981" s="66" t="s">
        <v>276</v>
      </c>
      <c r="E981" s="86">
        <f>+IF(ISNUMBER(DATA!J736),DATA!J736,"n/a")</f>
        <v>125085.39</v>
      </c>
      <c r="F981" s="77">
        <f>+IF(ISNUMBER(DATA!K736),DATA!K736,"n/a")</f>
        <v>-1.2860045322197601E-2</v>
      </c>
      <c r="G981" s="86">
        <f>+IF(ISNUMBER(DATA!T736),DATA!T736,"n/a")</f>
        <v>415876.32</v>
      </c>
      <c r="H981" s="77">
        <f>+IF(ISNUMBER(DATA!U736),DATA!U736,"n/a")</f>
        <v>-2.1758837097412401E-2</v>
      </c>
      <c r="I981" s="86">
        <f>+IF(ISNUMBER(DATA!AD736),DATA!AD736,"n/a")</f>
        <v>797881.17</v>
      </c>
      <c r="J981" s="77">
        <f>+IF(ISNUMBER(DATA!AE736),DATA!AE736,"n/a")</f>
        <v>-1.7008458842451699E-2</v>
      </c>
      <c r="K981" s="86">
        <f>+IF(ISNUMBER(DATA!AN736),DATA!AN736,"n/a")</f>
        <v>1521470.19</v>
      </c>
      <c r="L981" s="77">
        <f>+IF(ISNUMBER(DATA!AO736),DATA!AO736,"n/a")</f>
        <v>-3.1692803178436701E-2</v>
      </c>
      <c r="R981" s="66"/>
      <c r="S981" s="66"/>
      <c r="T981" s="66"/>
      <c r="U981" s="66"/>
      <c r="V981" s="66"/>
      <c r="W981" s="66"/>
      <c r="X981" s="66"/>
      <c r="Y981" s="66"/>
    </row>
    <row r="982" spans="1:25" x14ac:dyDescent="0.2">
      <c r="A982" s="75" t="s">
        <v>19</v>
      </c>
      <c r="B982" s="66" t="s">
        <v>27</v>
      </c>
      <c r="C982" s="66" t="s">
        <v>25</v>
      </c>
      <c r="D982" s="66" t="s">
        <v>277</v>
      </c>
      <c r="E982" s="86">
        <f>+IF(ISNUMBER(DATA!J737),DATA!J737,"n/a")</f>
        <v>64805.98</v>
      </c>
      <c r="F982" s="77">
        <f>+IF(ISNUMBER(DATA!K737),DATA!K737,"n/a")</f>
        <v>0.10864809419080899</v>
      </c>
      <c r="G982" s="86">
        <f>+IF(ISNUMBER(DATA!T737),DATA!T737,"n/a")</f>
        <v>208358.16</v>
      </c>
      <c r="H982" s="77">
        <f>+IF(ISNUMBER(DATA!U737),DATA!U737,"n/a")</f>
        <v>0.123052764218606</v>
      </c>
      <c r="I982" s="86">
        <f>+IF(ISNUMBER(DATA!AD737),DATA!AD737,"n/a")</f>
        <v>404786.26</v>
      </c>
      <c r="J982" s="77">
        <f>+IF(ISNUMBER(DATA!AE737),DATA!AE737,"n/a")</f>
        <v>0.18231833155668001</v>
      </c>
      <c r="K982" s="86">
        <f>+IF(ISNUMBER(DATA!AN737),DATA!AN737,"n/a")</f>
        <v>747696.51</v>
      </c>
      <c r="L982" s="77">
        <f>+IF(ISNUMBER(DATA!AO737),DATA!AO737,"n/a")</f>
        <v>0.15763811552666099</v>
      </c>
      <c r="R982" s="66"/>
      <c r="S982" s="66"/>
      <c r="T982" s="66"/>
      <c r="U982" s="66"/>
      <c r="V982" s="66"/>
      <c r="W982" s="66"/>
      <c r="X982" s="66"/>
      <c r="Y982" s="66"/>
    </row>
    <row r="983" spans="1:25" x14ac:dyDescent="0.2">
      <c r="A983" s="75" t="s">
        <v>19</v>
      </c>
      <c r="B983" s="66" t="s">
        <v>27</v>
      </c>
      <c r="C983" s="66" t="s">
        <v>25</v>
      </c>
      <c r="D983" s="66" t="s">
        <v>278</v>
      </c>
      <c r="E983" s="86">
        <f>+IF(ISNUMBER(DATA!J738),DATA!J738,"n/a")</f>
        <v>180287.76</v>
      </c>
      <c r="F983" s="77">
        <f>+IF(ISNUMBER(DATA!K738),DATA!K738,"n/a")</f>
        <v>0.22203198741852001</v>
      </c>
      <c r="G983" s="86">
        <f>+IF(ISNUMBER(DATA!T738),DATA!T738,"n/a")</f>
        <v>569641.93999999994</v>
      </c>
      <c r="H983" s="77">
        <f>+IF(ISNUMBER(DATA!U738),DATA!U738,"n/a")</f>
        <v>0.17329210361079</v>
      </c>
      <c r="I983" s="86">
        <f>+IF(ISNUMBER(DATA!AD738),DATA!AD738,"n/a")</f>
        <v>1025184.49</v>
      </c>
      <c r="J983" s="77">
        <f>+IF(ISNUMBER(DATA!AE738),DATA!AE738,"n/a")</f>
        <v>0.14923181345089301</v>
      </c>
      <c r="K983" s="86">
        <f>+IF(ISNUMBER(DATA!AN738),DATA!AN738,"n/a")</f>
        <v>1917525.88</v>
      </c>
      <c r="L983" s="77">
        <f>+IF(ISNUMBER(DATA!AO738),DATA!AO738,"n/a")</f>
        <v>0.171469619135105</v>
      </c>
      <c r="R983" s="66"/>
      <c r="S983" s="66"/>
      <c r="T983" s="66"/>
      <c r="U983" s="66"/>
      <c r="V983" s="66"/>
      <c r="W983" s="66"/>
      <c r="X983" s="66"/>
      <c r="Y983" s="66"/>
    </row>
    <row r="984" spans="1:25" x14ac:dyDescent="0.2">
      <c r="A984" s="75" t="s">
        <v>19</v>
      </c>
      <c r="B984" s="66" t="s">
        <v>27</v>
      </c>
      <c r="C984" s="66" t="s">
        <v>25</v>
      </c>
      <c r="D984" s="66" t="s">
        <v>279</v>
      </c>
      <c r="E984" s="86">
        <f>+IF(ISNUMBER(DATA!J739),DATA!J739,"n/a")</f>
        <v>43143.56</v>
      </c>
      <c r="F984" s="77">
        <f>+IF(ISNUMBER(DATA!K739),DATA!K739,"n/a")</f>
        <v>-2.19246273067265E-2</v>
      </c>
      <c r="G984" s="86">
        <f>+IF(ISNUMBER(DATA!T739),DATA!T739,"n/a")</f>
        <v>147808.15</v>
      </c>
      <c r="H984" s="77">
        <f>+IF(ISNUMBER(DATA!U739),DATA!U739,"n/a")</f>
        <v>7.5269047962866806E-2</v>
      </c>
      <c r="I984" s="86">
        <f>+IF(ISNUMBER(DATA!AD739),DATA!AD739,"n/a")</f>
        <v>277741.86</v>
      </c>
      <c r="J984" s="77">
        <f>+IF(ISNUMBER(DATA!AE739),DATA!AE739,"n/a")</f>
        <v>-6.1700054738864397E-2</v>
      </c>
      <c r="K984" s="86">
        <f>+IF(ISNUMBER(DATA!AN739),DATA!AN739,"n/a")</f>
        <v>548454.74</v>
      </c>
      <c r="L984" s="77">
        <f>+IF(ISNUMBER(DATA!AO739),DATA!AO739,"n/a")</f>
        <v>-0.231018239425131</v>
      </c>
      <c r="R984" s="66"/>
      <c r="S984" s="66"/>
      <c r="T984" s="66"/>
      <c r="U984" s="66"/>
      <c r="V984" s="66"/>
      <c r="W984" s="66"/>
      <c r="X984" s="66"/>
      <c r="Y984" s="66"/>
    </row>
    <row r="985" spans="1:25" x14ac:dyDescent="0.2">
      <c r="A985" s="75" t="s">
        <v>19</v>
      </c>
      <c r="B985" s="66" t="s">
        <v>27</v>
      </c>
      <c r="C985" s="66" t="s">
        <v>25</v>
      </c>
      <c r="D985" s="66" t="s">
        <v>280</v>
      </c>
      <c r="E985" s="86">
        <f>+IF(ISNUMBER(DATA!J740),DATA!J740,"n/a")</f>
        <v>51794.26</v>
      </c>
      <c r="F985" s="77">
        <f>+IF(ISNUMBER(DATA!K740),DATA!K740,"n/a")</f>
        <v>0.18199004371109301</v>
      </c>
      <c r="G985" s="86">
        <f>+IF(ISNUMBER(DATA!T740),DATA!T740,"n/a")</f>
        <v>183693.9</v>
      </c>
      <c r="H985" s="77">
        <f>+IF(ISNUMBER(DATA!U740),DATA!U740,"n/a")</f>
        <v>0.188129512875302</v>
      </c>
      <c r="I985" s="86">
        <f>+IF(ISNUMBER(DATA!AD740),DATA!AD740,"n/a")</f>
        <v>337519.99</v>
      </c>
      <c r="J985" s="77">
        <f>+IF(ISNUMBER(DATA!AE740),DATA!AE740,"n/a")</f>
        <v>0.16205931983859001</v>
      </c>
      <c r="K985" s="86">
        <f>+IF(ISNUMBER(DATA!AN740),DATA!AN740,"n/a")</f>
        <v>641164.14</v>
      </c>
      <c r="L985" s="77">
        <f>+IF(ISNUMBER(DATA!AO740),DATA!AO740,"n/a")</f>
        <v>0.161269951953663</v>
      </c>
      <c r="R985" s="66"/>
      <c r="S985" s="66"/>
      <c r="T985" s="66"/>
      <c r="U985" s="66"/>
      <c r="V985" s="66"/>
      <c r="W985" s="66"/>
      <c r="X985" s="66"/>
      <c r="Y985" s="66"/>
    </row>
    <row r="986" spans="1:25" x14ac:dyDescent="0.2">
      <c r="A986" s="75" t="s">
        <v>19</v>
      </c>
      <c r="B986" s="66" t="s">
        <v>27</v>
      </c>
      <c r="C986" s="66" t="s">
        <v>25</v>
      </c>
      <c r="D986" s="66" t="s">
        <v>281</v>
      </c>
      <c r="E986" s="86">
        <f>+IF(ISNUMBER(DATA!J741),DATA!J741,"n/a")</f>
        <v>43034.2</v>
      </c>
      <c r="F986" s="77">
        <f>+IF(ISNUMBER(DATA!K741),DATA!K741,"n/a")</f>
        <v>-0.24853261631633899</v>
      </c>
      <c r="G986" s="86">
        <f>+IF(ISNUMBER(DATA!T741),DATA!T741,"n/a")</f>
        <v>146161.75</v>
      </c>
      <c r="H986" s="77">
        <f>+IF(ISNUMBER(DATA!U741),DATA!U741,"n/a")</f>
        <v>-0.19430078261474501</v>
      </c>
      <c r="I986" s="86">
        <f>+IF(ISNUMBER(DATA!AD741),DATA!AD741,"n/a")</f>
        <v>278054.44</v>
      </c>
      <c r="J986" s="77">
        <f>+IF(ISNUMBER(DATA!AE741),DATA!AE741,"n/a")</f>
        <v>-0.173820024060306</v>
      </c>
      <c r="K986" s="86">
        <f>+IF(ISNUMBER(DATA!AN741),DATA!AN741,"n/a")</f>
        <v>566763.13</v>
      </c>
      <c r="L986" s="77">
        <f>+IF(ISNUMBER(DATA!AO741),DATA!AO741,"n/a")</f>
        <v>-0.10775427559992</v>
      </c>
      <c r="R986" s="66"/>
      <c r="S986" s="66"/>
      <c r="T986" s="66"/>
      <c r="U986" s="66"/>
      <c r="V986" s="66"/>
      <c r="W986" s="66"/>
      <c r="X986" s="66"/>
      <c r="Y986" s="66"/>
    </row>
    <row r="987" spans="1:25" x14ac:dyDescent="0.2">
      <c r="A987" s="75" t="s">
        <v>19</v>
      </c>
      <c r="B987" s="66" t="s">
        <v>27</v>
      </c>
      <c r="C987" s="66" t="s">
        <v>25</v>
      </c>
      <c r="D987" s="66" t="s">
        <v>282</v>
      </c>
      <c r="E987" s="86">
        <f>+IF(ISNUMBER(DATA!J742),DATA!J742,"n/a")</f>
        <v>115009.39</v>
      </c>
      <c r="F987" s="77">
        <f>+IF(ISNUMBER(DATA!K742),DATA!K742,"n/a")</f>
        <v>8.5370233914994098E-2</v>
      </c>
      <c r="G987" s="86">
        <f>+IF(ISNUMBER(DATA!T742),DATA!T742,"n/a")</f>
        <v>371150.72</v>
      </c>
      <c r="H987" s="77">
        <f>+IF(ISNUMBER(DATA!U742),DATA!U742,"n/a")</f>
        <v>0.11158657313843599</v>
      </c>
      <c r="I987" s="86">
        <f>+IF(ISNUMBER(DATA!AD742),DATA!AD742,"n/a")</f>
        <v>700798.32</v>
      </c>
      <c r="J987" s="77">
        <f>+IF(ISNUMBER(DATA!AE742),DATA!AE742,"n/a")</f>
        <v>8.0930250062892506E-2</v>
      </c>
      <c r="K987" s="86">
        <f>+IF(ISNUMBER(DATA!AN742),DATA!AN742,"n/a")</f>
        <v>1347803.97</v>
      </c>
      <c r="L987" s="77">
        <f>+IF(ISNUMBER(DATA!AO742),DATA!AO742,"n/a")</f>
        <v>6.6580670984730805E-2</v>
      </c>
      <c r="R987" s="66"/>
      <c r="S987" s="66"/>
      <c r="T987" s="66"/>
      <c r="U987" s="66"/>
      <c r="V987" s="66"/>
      <c r="W987" s="66"/>
      <c r="X987" s="66"/>
      <c r="Y987" s="66"/>
    </row>
    <row r="988" spans="1:25" x14ac:dyDescent="0.2">
      <c r="A988" s="75" t="s">
        <v>19</v>
      </c>
      <c r="B988" s="66" t="s">
        <v>27</v>
      </c>
      <c r="C988" s="66" t="s">
        <v>25</v>
      </c>
      <c r="D988" s="66" t="s">
        <v>283</v>
      </c>
      <c r="E988" s="86">
        <f>+IF(ISNUMBER(DATA!J743),DATA!J743,"n/a")</f>
        <v>103930.98</v>
      </c>
      <c r="F988" s="77">
        <f>+IF(ISNUMBER(DATA!K743),DATA!K743,"n/a")</f>
        <v>0.145282314442432</v>
      </c>
      <c r="G988" s="86">
        <f>+IF(ISNUMBER(DATA!T743),DATA!T743,"n/a")</f>
        <v>341575.19</v>
      </c>
      <c r="H988" s="77">
        <f>+IF(ISNUMBER(DATA!U743),DATA!U743,"n/a")</f>
        <v>0.18846805118174001</v>
      </c>
      <c r="I988" s="86">
        <f>+IF(ISNUMBER(DATA!AD743),DATA!AD743,"n/a")</f>
        <v>642002.64</v>
      </c>
      <c r="J988" s="77">
        <f>+IF(ISNUMBER(DATA!AE743),DATA!AE743,"n/a")</f>
        <v>0.1558843118679</v>
      </c>
      <c r="K988" s="86">
        <f>+IF(ISNUMBER(DATA!AN743),DATA!AN743,"n/a")</f>
        <v>1192791.56</v>
      </c>
      <c r="L988" s="77">
        <f>+IF(ISNUMBER(DATA!AO743),DATA!AO743,"n/a")</f>
        <v>0.14552928965675599</v>
      </c>
      <c r="R988" s="66"/>
      <c r="S988" s="66"/>
      <c r="T988" s="66"/>
      <c r="U988" s="66"/>
      <c r="V988" s="66"/>
      <c r="W988" s="66"/>
      <c r="X988" s="66"/>
      <c r="Y988" s="66"/>
    </row>
    <row r="989" spans="1:25" x14ac:dyDescent="0.2">
      <c r="A989" s="75" t="s">
        <v>19</v>
      </c>
      <c r="B989" s="66" t="s">
        <v>27</v>
      </c>
      <c r="C989" s="66" t="s">
        <v>25</v>
      </c>
      <c r="D989" s="66" t="s">
        <v>284</v>
      </c>
      <c r="E989" s="86">
        <f>+IF(ISNUMBER(DATA!J744),DATA!J744,"n/a")</f>
        <v>58218.62</v>
      </c>
      <c r="F989" s="77">
        <f>+IF(ISNUMBER(DATA!K744),DATA!K744,"n/a")</f>
        <v>-0.34386783638727902</v>
      </c>
      <c r="G989" s="86">
        <f>+IF(ISNUMBER(DATA!T744),DATA!T744,"n/a")</f>
        <v>200068.71</v>
      </c>
      <c r="H989" s="77">
        <f>+IF(ISNUMBER(DATA!U744),DATA!U744,"n/a")</f>
        <v>-0.25578876539927697</v>
      </c>
      <c r="I989" s="86">
        <f>+IF(ISNUMBER(DATA!AD744),DATA!AD744,"n/a")</f>
        <v>379973.45</v>
      </c>
      <c r="J989" s="77">
        <f>+IF(ISNUMBER(DATA!AE744),DATA!AE744,"n/a")</f>
        <v>-0.27045346462914199</v>
      </c>
      <c r="K989" s="86">
        <f>+IF(ISNUMBER(DATA!AN744),DATA!AN744,"n/a")</f>
        <v>769919.12</v>
      </c>
      <c r="L989" s="77">
        <f>+IF(ISNUMBER(DATA!AO744),DATA!AO744,"n/a")</f>
        <v>-0.235279085709309</v>
      </c>
      <c r="R989" s="66"/>
      <c r="S989" s="66"/>
      <c r="T989" s="66"/>
      <c r="U989" s="66"/>
      <c r="V989" s="66"/>
      <c r="W989" s="66"/>
      <c r="X989" s="66"/>
      <c r="Y989" s="66"/>
    </row>
    <row r="990" spans="1:25" x14ac:dyDescent="0.2">
      <c r="A990" s="75" t="s">
        <v>19</v>
      </c>
      <c r="B990" s="66" t="s">
        <v>27</v>
      </c>
      <c r="C990" s="66" t="s">
        <v>25</v>
      </c>
      <c r="D990" s="66" t="s">
        <v>285</v>
      </c>
      <c r="E990" s="86">
        <f>+IF(ISNUMBER(DATA!J745),DATA!J745,"n/a")</f>
        <v>54781.16</v>
      </c>
      <c r="F990" s="77">
        <f>+IF(ISNUMBER(DATA!K745),DATA!K745,"n/a")</f>
        <v>0.11621650147908801</v>
      </c>
      <c r="G990" s="86">
        <f>+IF(ISNUMBER(DATA!T745),DATA!T745,"n/a")</f>
        <v>190689.74</v>
      </c>
      <c r="H990" s="77">
        <f>+IF(ISNUMBER(DATA!U745),DATA!U745,"n/a")</f>
        <v>0.23132350765666801</v>
      </c>
      <c r="I990" s="86">
        <f>+IF(ISNUMBER(DATA!AD745),DATA!AD745,"n/a")</f>
        <v>385706.83</v>
      </c>
      <c r="J990" s="77">
        <f>+IF(ISNUMBER(DATA!AE745),DATA!AE745,"n/a")</f>
        <v>0.22110092788730501</v>
      </c>
      <c r="K990" s="86">
        <f>+IF(ISNUMBER(DATA!AN745),DATA!AN745,"n/a")</f>
        <v>696253.75</v>
      </c>
      <c r="L990" s="77">
        <f>+IF(ISNUMBER(DATA!AO745),DATA!AO745,"n/a")</f>
        <v>6.4051554559868495E-2</v>
      </c>
      <c r="R990" s="66"/>
      <c r="S990" s="66"/>
      <c r="T990" s="66"/>
      <c r="U990" s="66"/>
      <c r="V990" s="66"/>
      <c r="W990" s="66"/>
      <c r="X990" s="66"/>
      <c r="Y990" s="66"/>
    </row>
    <row r="991" spans="1:25" x14ac:dyDescent="0.2">
      <c r="A991" s="75" t="s">
        <v>19</v>
      </c>
      <c r="B991" s="66" t="s">
        <v>27</v>
      </c>
      <c r="C991" s="66" t="s">
        <v>25</v>
      </c>
      <c r="D991" s="66" t="s">
        <v>286</v>
      </c>
      <c r="E991" s="86">
        <f>+IF(ISNUMBER(DATA!J746),DATA!J746,"n/a")</f>
        <v>147304.01</v>
      </c>
      <c r="F991" s="77">
        <f>+IF(ISNUMBER(DATA!K746),DATA!K746,"n/a")</f>
        <v>-7.84951841892845E-2</v>
      </c>
      <c r="G991" s="86">
        <f>+IF(ISNUMBER(DATA!T746),DATA!T746,"n/a")</f>
        <v>492138.63</v>
      </c>
      <c r="H991" s="77">
        <f>+IF(ISNUMBER(DATA!U746),DATA!U746,"n/a")</f>
        <v>-9.5796240034926206E-2</v>
      </c>
      <c r="I991" s="86">
        <f>+IF(ISNUMBER(DATA!AD746),DATA!AD746,"n/a")</f>
        <v>935351.11</v>
      </c>
      <c r="J991" s="77">
        <f>+IF(ISNUMBER(DATA!AE746),DATA!AE746,"n/a")</f>
        <v>-0.16142691573714599</v>
      </c>
      <c r="K991" s="86">
        <f>+IF(ISNUMBER(DATA!AN746),DATA!AN746,"n/a")</f>
        <v>1858614.87</v>
      </c>
      <c r="L991" s="77">
        <f>+IF(ISNUMBER(DATA!AO746),DATA!AO746,"n/a")</f>
        <v>-0.122251710202306</v>
      </c>
      <c r="R991" s="66"/>
      <c r="S991" s="66"/>
      <c r="T991" s="66"/>
      <c r="U991" s="66"/>
      <c r="V991" s="66"/>
      <c r="W991" s="66"/>
      <c r="X991" s="66"/>
      <c r="Y991" s="66"/>
    </row>
    <row r="992" spans="1:25" x14ac:dyDescent="0.2">
      <c r="A992" s="75" t="s">
        <v>19</v>
      </c>
      <c r="B992" s="66" t="s">
        <v>27</v>
      </c>
      <c r="C992" s="66" t="s">
        <v>25</v>
      </c>
      <c r="D992" s="66" t="s">
        <v>287</v>
      </c>
      <c r="E992" s="86">
        <f>+IF(ISNUMBER(DATA!J747),DATA!J747,"n/a")</f>
        <v>140637.04</v>
      </c>
      <c r="F992" s="77">
        <f>+IF(ISNUMBER(DATA!K747),DATA!K747,"n/a")</f>
        <v>-6.0583361688762702E-2</v>
      </c>
      <c r="G992" s="86">
        <f>+IF(ISNUMBER(DATA!T747),DATA!T747,"n/a")</f>
        <v>457605.48</v>
      </c>
      <c r="H992" s="77">
        <f>+IF(ISNUMBER(DATA!U747),DATA!U747,"n/a")</f>
        <v>-4.8133696674544299E-2</v>
      </c>
      <c r="I992" s="86">
        <f>+IF(ISNUMBER(DATA!AD747),DATA!AD747,"n/a")</f>
        <v>843541.95</v>
      </c>
      <c r="J992" s="77">
        <f>+IF(ISNUMBER(DATA!AE747),DATA!AE747,"n/a")</f>
        <v>-0.17836595235234901</v>
      </c>
      <c r="K992" s="86">
        <f>+IF(ISNUMBER(DATA!AN747),DATA!AN747,"n/a")</f>
        <v>1678326.97</v>
      </c>
      <c r="L992" s="77">
        <f>+IF(ISNUMBER(DATA!AO747),DATA!AO747,"n/a")</f>
        <v>-0.16475567764291499</v>
      </c>
      <c r="R992" s="66"/>
      <c r="S992" s="66"/>
      <c r="T992" s="66"/>
      <c r="U992" s="66"/>
      <c r="V992" s="66"/>
      <c r="W992" s="66"/>
      <c r="X992" s="66"/>
      <c r="Y992" s="66"/>
    </row>
    <row r="993" spans="1:25" x14ac:dyDescent="0.2">
      <c r="A993" s="75" t="s">
        <v>19</v>
      </c>
      <c r="B993" s="66" t="s">
        <v>27</v>
      </c>
      <c r="C993" s="66" t="s">
        <v>25</v>
      </c>
      <c r="D993" s="66" t="s">
        <v>288</v>
      </c>
      <c r="E993" s="86">
        <f>+IF(ISNUMBER(DATA!J748),DATA!J748,"n/a")</f>
        <v>71570.95</v>
      </c>
      <c r="F993" s="77">
        <f>+IF(ISNUMBER(DATA!K748),DATA!K748,"n/a")</f>
        <v>0.124183124597011</v>
      </c>
      <c r="G993" s="86">
        <f>+IF(ISNUMBER(DATA!T748),DATA!T748,"n/a")</f>
        <v>231160.48</v>
      </c>
      <c r="H993" s="77">
        <f>+IF(ISNUMBER(DATA!U748),DATA!U748,"n/a")</f>
        <v>0.16615411686458301</v>
      </c>
      <c r="I993" s="86">
        <f>+IF(ISNUMBER(DATA!AD748),DATA!AD748,"n/a")</f>
        <v>439973.36</v>
      </c>
      <c r="J993" s="77">
        <f>+IF(ISNUMBER(DATA!AE748),DATA!AE748,"n/a")</f>
        <v>7.1734537106999605E-2</v>
      </c>
      <c r="K993" s="86">
        <f>+IF(ISNUMBER(DATA!AN748),DATA!AN748,"n/a")</f>
        <v>856016.18</v>
      </c>
      <c r="L993" s="77">
        <f>+IF(ISNUMBER(DATA!AO748),DATA!AO748,"n/a")</f>
        <v>-1.03055287969332E-3</v>
      </c>
      <c r="R993" s="66"/>
      <c r="S993" s="66"/>
      <c r="T993" s="66"/>
      <c r="U993" s="66"/>
      <c r="V993" s="66"/>
      <c r="W993" s="66"/>
      <c r="X993" s="66"/>
      <c r="Y993" s="66"/>
    </row>
    <row r="994" spans="1:25" x14ac:dyDescent="0.2">
      <c r="A994" s="75" t="s">
        <v>19</v>
      </c>
      <c r="B994" s="66" t="s">
        <v>27</v>
      </c>
      <c r="C994" s="66" t="s">
        <v>25</v>
      </c>
      <c r="D994" s="66" t="s">
        <v>289</v>
      </c>
      <c r="E994" s="86">
        <f>+IF(ISNUMBER(DATA!J749),DATA!J749,"n/a")</f>
        <v>45951.57</v>
      </c>
      <c r="F994" s="77">
        <f>+IF(ISNUMBER(DATA!K749),DATA!K749,"n/a")</f>
        <v>-7.0225632636832904E-3</v>
      </c>
      <c r="G994" s="86">
        <f>+IF(ISNUMBER(DATA!T749),DATA!T749,"n/a")</f>
        <v>151923.76</v>
      </c>
      <c r="H994" s="77">
        <f>+IF(ISNUMBER(DATA!U749),DATA!U749,"n/a")</f>
        <v>1.42274050921074E-2</v>
      </c>
      <c r="I994" s="86">
        <f>+IF(ISNUMBER(DATA!AD749),DATA!AD749,"n/a")</f>
        <v>284677.15000000002</v>
      </c>
      <c r="J994" s="77">
        <f>+IF(ISNUMBER(DATA!AE749),DATA!AE749,"n/a")</f>
        <v>-3.1180192452937801E-2</v>
      </c>
      <c r="K994" s="86">
        <f>+IF(ISNUMBER(DATA!AN749),DATA!AN749,"n/a")</f>
        <v>556867.61</v>
      </c>
      <c r="L994" s="77">
        <f>+IF(ISNUMBER(DATA!AO749),DATA!AO749,"n/a")</f>
        <v>-8.3478940391312498E-2</v>
      </c>
      <c r="R994" s="66"/>
      <c r="S994" s="66"/>
      <c r="T994" s="66"/>
      <c r="U994" s="66"/>
      <c r="V994" s="66"/>
      <c r="W994" s="66"/>
      <c r="X994" s="66"/>
      <c r="Y994" s="66"/>
    </row>
    <row r="995" spans="1:25" x14ac:dyDescent="0.2">
      <c r="A995" s="75" t="s">
        <v>19</v>
      </c>
      <c r="B995" s="66" t="s">
        <v>27</v>
      </c>
      <c r="C995" s="66" t="s">
        <v>25</v>
      </c>
      <c r="D995" s="66" t="s">
        <v>290</v>
      </c>
      <c r="E995" s="86">
        <f>+IF(ISNUMBER(DATA!J750),DATA!J750,"n/a")</f>
        <v>84719.81</v>
      </c>
      <c r="F995" s="77">
        <f>+IF(ISNUMBER(DATA!K750),DATA!K750,"n/a")</f>
        <v>-0.10625465954946101</v>
      </c>
      <c r="G995" s="86">
        <f>+IF(ISNUMBER(DATA!T750),DATA!T750,"n/a")</f>
        <v>244751.96</v>
      </c>
      <c r="H995" s="77">
        <f>+IF(ISNUMBER(DATA!U750),DATA!U750,"n/a")</f>
        <v>-4.9157299824156703E-2</v>
      </c>
      <c r="I995" s="86">
        <f>+IF(ISNUMBER(DATA!AD750),DATA!AD750,"n/a")</f>
        <v>494853.68</v>
      </c>
      <c r="J995" s="77">
        <f>+IF(ISNUMBER(DATA!AE750),DATA!AE750,"n/a")</f>
        <v>7.3170346435502296E-3</v>
      </c>
      <c r="K995" s="86">
        <f>+IF(ISNUMBER(DATA!AN750),DATA!AN750,"n/a")</f>
        <v>953896</v>
      </c>
      <c r="L995" s="77">
        <f>+IF(ISNUMBER(DATA!AO750),DATA!AO750,"n/a")</f>
        <v>4.5347184444344601E-2</v>
      </c>
      <c r="R995" s="66"/>
      <c r="S995" s="66"/>
      <c r="T995" s="66"/>
      <c r="U995" s="66"/>
      <c r="V995" s="66"/>
      <c r="W995" s="66"/>
      <c r="X995" s="66"/>
      <c r="Y995" s="66"/>
    </row>
    <row r="996" spans="1:25" x14ac:dyDescent="0.2">
      <c r="A996" s="75" t="s">
        <v>19</v>
      </c>
      <c r="B996" s="66" t="s">
        <v>27</v>
      </c>
      <c r="C996" s="66" t="s">
        <v>25</v>
      </c>
      <c r="D996" s="66" t="s">
        <v>291</v>
      </c>
      <c r="E996" s="86">
        <f>+IF(ISNUMBER(DATA!J751),DATA!J751,"n/a")</f>
        <v>58683.74</v>
      </c>
      <c r="F996" s="77">
        <f>+IF(ISNUMBER(DATA!K751),DATA!K751,"n/a")</f>
        <v>0.12962594016405499</v>
      </c>
      <c r="G996" s="86">
        <f>+IF(ISNUMBER(DATA!T751),DATA!T751,"n/a")</f>
        <v>200485.44</v>
      </c>
      <c r="H996" s="77">
        <f>+IF(ISNUMBER(DATA!U751),DATA!U751,"n/a")</f>
        <v>0.26664152995632101</v>
      </c>
      <c r="I996" s="86">
        <f>+IF(ISNUMBER(DATA!AD751),DATA!AD751,"n/a")</f>
        <v>385802.44</v>
      </c>
      <c r="J996" s="77">
        <f>+IF(ISNUMBER(DATA!AE751),DATA!AE751,"n/a")</f>
        <v>0.31334805603760002</v>
      </c>
      <c r="K996" s="86">
        <f>+IF(ISNUMBER(DATA!AN751),DATA!AN751,"n/a")</f>
        <v>702550.54</v>
      </c>
      <c r="L996" s="77">
        <f>+IF(ISNUMBER(DATA!AO751),DATA!AO751,"n/a")</f>
        <v>0.31966655354979401</v>
      </c>
      <c r="R996" s="66"/>
      <c r="S996" s="66"/>
      <c r="T996" s="66"/>
      <c r="U996" s="66"/>
      <c r="V996" s="66"/>
      <c r="W996" s="66"/>
      <c r="X996" s="66"/>
      <c r="Y996" s="66"/>
    </row>
    <row r="997" spans="1:25" x14ac:dyDescent="0.2">
      <c r="A997" s="75" t="s">
        <v>19</v>
      </c>
      <c r="B997" s="66" t="s">
        <v>27</v>
      </c>
      <c r="C997" s="66" t="s">
        <v>25</v>
      </c>
      <c r="D997" s="66" t="s">
        <v>292</v>
      </c>
      <c r="E997" s="86">
        <f>+IF(ISNUMBER(DATA!J752),DATA!J752,"n/a")</f>
        <v>250494.73</v>
      </c>
      <c r="F997" s="77">
        <f>+IF(ISNUMBER(DATA!K752),DATA!K752,"n/a")</f>
        <v>-0.14783009504224701</v>
      </c>
      <c r="G997" s="86">
        <f>+IF(ISNUMBER(DATA!T752),DATA!T752,"n/a")</f>
        <v>840932.06</v>
      </c>
      <c r="H997" s="77">
        <f>+IF(ISNUMBER(DATA!U752),DATA!U752,"n/a")</f>
        <v>-0.13782002315688799</v>
      </c>
      <c r="I997" s="86">
        <f>+IF(ISNUMBER(DATA!AD752),DATA!AD752,"n/a")</f>
        <v>1589535.45</v>
      </c>
      <c r="J997" s="77">
        <f>+IF(ISNUMBER(DATA!AE752),DATA!AE752,"n/a")</f>
        <v>-0.16484279037628</v>
      </c>
      <c r="K997" s="86">
        <f>+IF(ISNUMBER(DATA!AN752),DATA!AN752,"n/a")</f>
        <v>3109899.33</v>
      </c>
      <c r="L997" s="77">
        <f>+IF(ISNUMBER(DATA!AO752),DATA!AO752,"n/a")</f>
        <v>-0.11997942088736201</v>
      </c>
      <c r="R997" s="66"/>
      <c r="S997" s="66"/>
      <c r="T997" s="66"/>
      <c r="U997" s="66"/>
      <c r="V997" s="66"/>
      <c r="W997" s="66"/>
      <c r="X997" s="66"/>
      <c r="Y997" s="66"/>
    </row>
    <row r="998" spans="1:25" x14ac:dyDescent="0.2">
      <c r="A998" s="75" t="s">
        <v>19</v>
      </c>
      <c r="B998" s="66" t="s">
        <v>27</v>
      </c>
      <c r="C998" s="66" t="s">
        <v>25</v>
      </c>
      <c r="D998" s="66" t="s">
        <v>293</v>
      </c>
      <c r="E998" s="86">
        <f>+IF(ISNUMBER(DATA!J753),DATA!J753,"n/a")</f>
        <v>18739.900000000001</v>
      </c>
      <c r="F998" s="77">
        <f>+IF(ISNUMBER(DATA!K753),DATA!K753,"n/a")</f>
        <v>0.43456540244596997</v>
      </c>
      <c r="G998" s="86">
        <f>+IF(ISNUMBER(DATA!T753),DATA!T753,"n/a")</f>
        <v>57820.7</v>
      </c>
      <c r="H998" s="77">
        <f>+IF(ISNUMBER(DATA!U753),DATA!U753,"n/a")</f>
        <v>0.45463222552514099</v>
      </c>
      <c r="I998" s="86">
        <f>+IF(ISNUMBER(DATA!AD753),DATA!AD753,"n/a")</f>
        <v>104550.92</v>
      </c>
      <c r="J998" s="77">
        <f>+IF(ISNUMBER(DATA!AE753),DATA!AE753,"n/a")</f>
        <v>0.20633125068508201</v>
      </c>
      <c r="K998" s="86">
        <f>+IF(ISNUMBER(DATA!AN753),DATA!AN753,"n/a")</f>
        <v>195721.55</v>
      </c>
      <c r="L998" s="77">
        <f>+IF(ISNUMBER(DATA!AO753),DATA!AO753,"n/a")</f>
        <v>-0.13529908531608401</v>
      </c>
      <c r="R998" s="66"/>
      <c r="S998" s="66"/>
      <c r="T998" s="66"/>
      <c r="U998" s="66"/>
      <c r="V998" s="66"/>
      <c r="W998" s="66"/>
      <c r="X998" s="66"/>
      <c r="Y998" s="66"/>
    </row>
    <row r="999" spans="1:25" x14ac:dyDescent="0.2">
      <c r="A999" s="75" t="s">
        <v>19</v>
      </c>
      <c r="B999" s="66" t="s">
        <v>27</v>
      </c>
      <c r="C999" s="66" t="s">
        <v>25</v>
      </c>
      <c r="D999" s="66" t="s">
        <v>294</v>
      </c>
      <c r="E999" s="86">
        <f>+IF(ISNUMBER(DATA!J754),DATA!J754,"n/a")</f>
        <v>233251.01</v>
      </c>
      <c r="F999" s="77">
        <f>+IF(ISNUMBER(DATA!K754),DATA!K754,"n/a")</f>
        <v>-9.4282651473823906E-2</v>
      </c>
      <c r="G999" s="86">
        <f>+IF(ISNUMBER(DATA!T754),DATA!T754,"n/a")</f>
        <v>696827.43</v>
      </c>
      <c r="H999" s="77">
        <f>+IF(ISNUMBER(DATA!U754),DATA!U754,"n/a")</f>
        <v>-3.5947531434544801E-2</v>
      </c>
      <c r="I999" s="86">
        <f>+IF(ISNUMBER(DATA!AD754),DATA!AD754,"n/a")</f>
        <v>1458704.69</v>
      </c>
      <c r="J999" s="77">
        <f>+IF(ISNUMBER(DATA!AE754),DATA!AE754,"n/a")</f>
        <v>3.66615194542158E-2</v>
      </c>
      <c r="K999" s="86">
        <f>+IF(ISNUMBER(DATA!AN754),DATA!AN754,"n/a")</f>
        <v>2792495.69</v>
      </c>
      <c r="L999" s="77">
        <f>+IF(ISNUMBER(DATA!AO754),DATA!AO754,"n/a")</f>
        <v>8.24313378050614E-2</v>
      </c>
      <c r="R999" s="66"/>
      <c r="S999" s="66"/>
      <c r="T999" s="66"/>
      <c r="U999" s="66"/>
      <c r="V999" s="66"/>
      <c r="W999" s="66"/>
      <c r="X999" s="66"/>
      <c r="Y999" s="66"/>
    </row>
    <row r="1000" spans="1:25" x14ac:dyDescent="0.2">
      <c r="A1000" s="75" t="s">
        <v>19</v>
      </c>
      <c r="B1000" s="66" t="s">
        <v>27</v>
      </c>
      <c r="C1000" s="66" t="s">
        <v>25</v>
      </c>
      <c r="D1000" s="66" t="s">
        <v>295</v>
      </c>
      <c r="E1000" s="86">
        <f>+IF(ISNUMBER(DATA!J755),DATA!J755,"n/a")</f>
        <v>119018.96</v>
      </c>
      <c r="F1000" s="77">
        <f>+IF(ISNUMBER(DATA!K755),DATA!K755,"n/a")</f>
        <v>0.136687102127386</v>
      </c>
      <c r="G1000" s="86">
        <f>+IF(ISNUMBER(DATA!T755),DATA!T755,"n/a")</f>
        <v>370270.79</v>
      </c>
      <c r="H1000" s="77">
        <f>+IF(ISNUMBER(DATA!U755),DATA!U755,"n/a")</f>
        <v>0.146737168538012</v>
      </c>
      <c r="I1000" s="86">
        <f>+IF(ISNUMBER(DATA!AD755),DATA!AD755,"n/a")</f>
        <v>739489.19</v>
      </c>
      <c r="J1000" s="77">
        <f>+IF(ISNUMBER(DATA!AE755),DATA!AE755,"n/a")</f>
        <v>0.23284201429624199</v>
      </c>
      <c r="K1000" s="86">
        <f>+IF(ISNUMBER(DATA!AN755),DATA!AN755,"n/a")</f>
        <v>1315463.53</v>
      </c>
      <c r="L1000" s="77">
        <f>+IF(ISNUMBER(DATA!AO755),DATA!AO755,"n/a")</f>
        <v>0.18486002343935201</v>
      </c>
      <c r="R1000" s="66"/>
      <c r="S1000" s="66"/>
      <c r="T1000" s="66"/>
      <c r="U1000" s="66"/>
      <c r="V1000" s="66"/>
      <c r="W1000" s="66"/>
      <c r="X1000" s="66"/>
      <c r="Y1000" s="66"/>
    </row>
    <row r="1001" spans="1:25" x14ac:dyDescent="0.2">
      <c r="A1001" s="75" t="s">
        <v>19</v>
      </c>
      <c r="B1001" s="66" t="s">
        <v>27</v>
      </c>
      <c r="C1001" s="66" t="s">
        <v>25</v>
      </c>
      <c r="D1001" s="66" t="s">
        <v>296</v>
      </c>
      <c r="E1001" s="86">
        <f>+IF(ISNUMBER(DATA!J756),DATA!J756,"n/a")</f>
        <v>130761.45</v>
      </c>
      <c r="F1001" s="77">
        <f>+IF(ISNUMBER(DATA!K756),DATA!K756,"n/a")</f>
        <v>7.2397598892644494E-2</v>
      </c>
      <c r="G1001" s="86">
        <f>+IF(ISNUMBER(DATA!T756),DATA!T756,"n/a")</f>
        <v>392249.46</v>
      </c>
      <c r="H1001" s="77">
        <f>+IF(ISNUMBER(DATA!U756),DATA!U756,"n/a")</f>
        <v>4.0704233916991801E-2</v>
      </c>
      <c r="I1001" s="86">
        <f>+IF(ISNUMBER(DATA!AD756),DATA!AD756,"n/a")</f>
        <v>782349.74</v>
      </c>
      <c r="J1001" s="77">
        <f>+IF(ISNUMBER(DATA!AE756),DATA!AE756,"n/a")</f>
        <v>-1.01144109979507E-2</v>
      </c>
      <c r="K1001" s="86">
        <f>+IF(ISNUMBER(DATA!AN756),DATA!AN756,"n/a")</f>
        <v>1449375.71</v>
      </c>
      <c r="L1001" s="77">
        <f>+IF(ISNUMBER(DATA!AO756),DATA!AO756,"n/a")</f>
        <v>5.7151097051372198E-3</v>
      </c>
      <c r="R1001" s="66"/>
      <c r="S1001" s="66"/>
      <c r="T1001" s="66"/>
      <c r="U1001" s="66"/>
      <c r="V1001" s="66"/>
      <c r="W1001" s="66"/>
      <c r="X1001" s="66"/>
      <c r="Y1001" s="66"/>
    </row>
    <row r="1002" spans="1:25" x14ac:dyDescent="0.2">
      <c r="A1002" s="75" t="s">
        <v>19</v>
      </c>
      <c r="B1002" s="66" t="s">
        <v>27</v>
      </c>
      <c r="C1002" s="66" t="s">
        <v>25</v>
      </c>
      <c r="D1002" s="66" t="s">
        <v>297</v>
      </c>
      <c r="E1002" s="86">
        <f>+IF(ISNUMBER(DATA!J757),DATA!J757,"n/a")</f>
        <v>43059.83</v>
      </c>
      <c r="F1002" s="77">
        <f>+IF(ISNUMBER(DATA!K757),DATA!K757,"n/a")</f>
        <v>0.165312677683146</v>
      </c>
      <c r="G1002" s="86">
        <f>+IF(ISNUMBER(DATA!T757),DATA!T757,"n/a")</f>
        <v>129474.09</v>
      </c>
      <c r="H1002" s="77">
        <f>+IF(ISNUMBER(DATA!U757),DATA!U757,"n/a")</f>
        <v>0.178738744775299</v>
      </c>
      <c r="I1002" s="86">
        <f>+IF(ISNUMBER(DATA!AD757),DATA!AD757,"n/a")</f>
        <v>248907.56</v>
      </c>
      <c r="J1002" s="77">
        <f>+IF(ISNUMBER(DATA!AE757),DATA!AE757,"n/a")</f>
        <v>0.11958122726664699</v>
      </c>
      <c r="K1002" s="86">
        <f>+IF(ISNUMBER(DATA!AN757),DATA!AN757,"n/a")</f>
        <v>475582.16</v>
      </c>
      <c r="L1002" s="77">
        <f>+IF(ISNUMBER(DATA!AO757),DATA!AO757,"n/a")</f>
        <v>-4.0829909287663897E-2</v>
      </c>
      <c r="R1002" s="66"/>
      <c r="S1002" s="66"/>
      <c r="T1002" s="66"/>
      <c r="U1002" s="66"/>
      <c r="V1002" s="66"/>
      <c r="W1002" s="66"/>
      <c r="X1002" s="66"/>
      <c r="Y1002" s="66"/>
    </row>
    <row r="1003" spans="1:25" x14ac:dyDescent="0.2">
      <c r="A1003" s="75" t="s">
        <v>19</v>
      </c>
      <c r="B1003" s="66" t="s">
        <v>27</v>
      </c>
      <c r="C1003" s="66" t="s">
        <v>25</v>
      </c>
      <c r="D1003" s="66" t="s">
        <v>298</v>
      </c>
      <c r="E1003" s="86">
        <f>+IF(ISNUMBER(DATA!J758),DATA!J758,"n/a")</f>
        <v>76772.05</v>
      </c>
      <c r="F1003" s="77">
        <f>+IF(ISNUMBER(DATA!K758),DATA!K758,"n/a")</f>
        <v>2.2570268361252799E-2</v>
      </c>
      <c r="G1003" s="86">
        <f>+IF(ISNUMBER(DATA!T758),DATA!T758,"n/a")</f>
        <v>231689.76</v>
      </c>
      <c r="H1003" s="77">
        <f>+IF(ISNUMBER(DATA!U758),DATA!U758,"n/a")</f>
        <v>8.8497795377424304E-2</v>
      </c>
      <c r="I1003" s="86">
        <f>+IF(ISNUMBER(DATA!AD758),DATA!AD758,"n/a")</f>
        <v>440316.12</v>
      </c>
      <c r="J1003" s="77">
        <f>+IF(ISNUMBER(DATA!AE758),DATA!AE758,"n/a")</f>
        <v>0.12291990719507501</v>
      </c>
      <c r="K1003" s="86">
        <f>+IF(ISNUMBER(DATA!AN758),DATA!AN758,"n/a")</f>
        <v>851381.17</v>
      </c>
      <c r="L1003" s="77">
        <f>+IF(ISNUMBER(DATA!AO758),DATA!AO758,"n/a")</f>
        <v>0.163269829519815</v>
      </c>
      <c r="R1003" s="66"/>
      <c r="S1003" s="66"/>
      <c r="T1003" s="66"/>
      <c r="U1003" s="66"/>
      <c r="V1003" s="66"/>
      <c r="W1003" s="66"/>
      <c r="X1003" s="66"/>
      <c r="Y1003" s="66"/>
    </row>
    <row r="1004" spans="1:25" x14ac:dyDescent="0.2">
      <c r="A1004" s="75" t="s">
        <v>19</v>
      </c>
      <c r="B1004" s="66" t="s">
        <v>27</v>
      </c>
      <c r="C1004" s="66" t="s">
        <v>25</v>
      </c>
      <c r="D1004" s="66" t="s">
        <v>299</v>
      </c>
      <c r="E1004" s="86">
        <f>+IF(ISNUMBER(DATA!J759),DATA!J759,"n/a")</f>
        <v>396012.54</v>
      </c>
      <c r="F1004" s="77">
        <f>+IF(ISNUMBER(DATA!K759),DATA!K759,"n/a")</f>
        <v>-0.10103093504305199</v>
      </c>
      <c r="G1004" s="86">
        <f>+IF(ISNUMBER(DATA!T759),DATA!T759,"n/a")</f>
        <v>1279527.8600000001</v>
      </c>
      <c r="H1004" s="77">
        <f>+IF(ISNUMBER(DATA!U759),DATA!U759,"n/a")</f>
        <v>-6.2512379586019004E-2</v>
      </c>
      <c r="I1004" s="86">
        <f>+IF(ISNUMBER(DATA!AD759),DATA!AD759,"n/a")</f>
        <v>2424062.33</v>
      </c>
      <c r="J1004" s="77">
        <f>+IF(ISNUMBER(DATA!AE759),DATA!AE759,"n/a")</f>
        <v>-0.10243393034790201</v>
      </c>
      <c r="K1004" s="86">
        <f>+IF(ISNUMBER(DATA!AN759),DATA!AN759,"n/a")</f>
        <v>4647667.29</v>
      </c>
      <c r="L1004" s="77">
        <f>+IF(ISNUMBER(DATA!AO759),DATA!AO759,"n/a")</f>
        <v>-7.5711277861887E-2</v>
      </c>
      <c r="R1004" s="66"/>
      <c r="S1004" s="66"/>
      <c r="T1004" s="66"/>
      <c r="U1004" s="66"/>
      <c r="V1004" s="66"/>
      <c r="W1004" s="66"/>
      <c r="X1004" s="66"/>
      <c r="Y1004" s="66"/>
    </row>
    <row r="1005" spans="1:25" x14ac:dyDescent="0.2">
      <c r="A1005" s="75" t="s">
        <v>19</v>
      </c>
      <c r="B1005" s="66" t="s">
        <v>27</v>
      </c>
      <c r="C1005" s="66" t="s">
        <v>25</v>
      </c>
      <c r="D1005" s="66" t="s">
        <v>300</v>
      </c>
      <c r="E1005" s="86">
        <f>+IF(ISNUMBER(DATA!J760),DATA!J760,"n/a")</f>
        <v>149464.29999999999</v>
      </c>
      <c r="F1005" s="77">
        <f>+IF(ISNUMBER(DATA!K760),DATA!K760,"n/a")</f>
        <v>-2.9742792512836801E-2</v>
      </c>
      <c r="G1005" s="86">
        <f>+IF(ISNUMBER(DATA!T760),DATA!T760,"n/a")</f>
        <v>493766.51</v>
      </c>
      <c r="H1005" s="77">
        <f>+IF(ISNUMBER(DATA!U760),DATA!U760,"n/a")</f>
        <v>3.7497509826585201E-2</v>
      </c>
      <c r="I1005" s="86">
        <f>+IF(ISNUMBER(DATA!AD760),DATA!AD760,"n/a")</f>
        <v>901217.85</v>
      </c>
      <c r="J1005" s="77">
        <f>+IF(ISNUMBER(DATA!AE760),DATA!AE760,"n/a")</f>
        <v>4.4647163904617801E-2</v>
      </c>
      <c r="K1005" s="86">
        <f>+IF(ISNUMBER(DATA!AN760),DATA!AN760,"n/a")</f>
        <v>1684126.92</v>
      </c>
      <c r="L1005" s="77">
        <f>+IF(ISNUMBER(DATA!AO760),DATA!AO760,"n/a")</f>
        <v>3.9430438996530398E-2</v>
      </c>
      <c r="R1005" s="66"/>
      <c r="S1005" s="66"/>
      <c r="T1005" s="66"/>
      <c r="U1005" s="66"/>
      <c r="V1005" s="66"/>
      <c r="W1005" s="66"/>
      <c r="X1005" s="66"/>
      <c r="Y1005" s="66"/>
    </row>
    <row r="1006" spans="1:25" x14ac:dyDescent="0.2">
      <c r="A1006" s="75" t="s">
        <v>19</v>
      </c>
      <c r="B1006" s="66" t="s">
        <v>27</v>
      </c>
      <c r="C1006" s="66" t="s">
        <v>25</v>
      </c>
      <c r="D1006" s="66" t="s">
        <v>301</v>
      </c>
      <c r="E1006" s="86">
        <f>+IF(ISNUMBER(DATA!J761),DATA!J761,"n/a")</f>
        <v>15923.47</v>
      </c>
      <c r="F1006" s="77">
        <f>+IF(ISNUMBER(DATA!K761),DATA!K761,"n/a")</f>
        <v>0.23728850434938001</v>
      </c>
      <c r="G1006" s="86">
        <f>+IF(ISNUMBER(DATA!T761),DATA!T761,"n/a")</f>
        <v>50572.54</v>
      </c>
      <c r="H1006" s="77">
        <f>+IF(ISNUMBER(DATA!U761),DATA!U761,"n/a")</f>
        <v>0.35810016244285697</v>
      </c>
      <c r="I1006" s="86">
        <f>+IF(ISNUMBER(DATA!AD761),DATA!AD761,"n/a")</f>
        <v>91952.17</v>
      </c>
      <c r="J1006" s="77">
        <f>+IF(ISNUMBER(DATA!AE761),DATA!AE761,"n/a")</f>
        <v>0.13129949472275701</v>
      </c>
      <c r="K1006" s="86">
        <f>+IF(ISNUMBER(DATA!AN761),DATA!AN761,"n/a")</f>
        <v>168147.44</v>
      </c>
      <c r="L1006" s="77">
        <f>+IF(ISNUMBER(DATA!AO761),DATA!AO761,"n/a")</f>
        <v>-8.8746693032266302E-2</v>
      </c>
      <c r="R1006" s="66"/>
      <c r="S1006" s="66"/>
      <c r="T1006" s="66"/>
      <c r="U1006" s="66"/>
      <c r="V1006" s="66"/>
      <c r="W1006" s="66"/>
      <c r="X1006" s="66"/>
      <c r="Y1006" s="66"/>
    </row>
    <row r="1007" spans="1:25" x14ac:dyDescent="0.2">
      <c r="A1007" s="75" t="s">
        <v>19</v>
      </c>
      <c r="B1007" s="66" t="s">
        <v>27</v>
      </c>
      <c r="C1007" s="66" t="s">
        <v>25</v>
      </c>
      <c r="D1007" s="66" t="s">
        <v>302</v>
      </c>
      <c r="E1007" s="86">
        <f>+IF(ISNUMBER(DATA!J762),DATA!J762,"n/a")</f>
        <v>147432.97</v>
      </c>
      <c r="F1007" s="77">
        <f>+IF(ISNUMBER(DATA!K762),DATA!K762,"n/a")</f>
        <v>-0.11134218682209</v>
      </c>
      <c r="G1007" s="86">
        <f>+IF(ISNUMBER(DATA!T762),DATA!T762,"n/a")</f>
        <v>439339.57</v>
      </c>
      <c r="H1007" s="77">
        <f>+IF(ISNUMBER(DATA!U762),DATA!U762,"n/a")</f>
        <v>-4.5663671686085899E-2</v>
      </c>
      <c r="I1007" s="86">
        <f>+IF(ISNUMBER(DATA!AD762),DATA!AD762,"n/a")</f>
        <v>896850.36</v>
      </c>
      <c r="J1007" s="77">
        <f>+IF(ISNUMBER(DATA!AE762),DATA!AE762,"n/a")</f>
        <v>2.03617755304887E-2</v>
      </c>
      <c r="K1007" s="86">
        <f>+IF(ISNUMBER(DATA!AN762),DATA!AN762,"n/a")</f>
        <v>1725590.4</v>
      </c>
      <c r="L1007" s="77">
        <f>+IF(ISNUMBER(DATA!AO762),DATA!AO762,"n/a")</f>
        <v>6.7919263220726597E-2</v>
      </c>
      <c r="R1007" s="66"/>
      <c r="S1007" s="66"/>
      <c r="T1007" s="66"/>
      <c r="U1007" s="66"/>
      <c r="V1007" s="66"/>
      <c r="W1007" s="66"/>
      <c r="X1007" s="66"/>
      <c r="Y1007" s="66"/>
    </row>
    <row r="1008" spans="1:25" x14ac:dyDescent="0.2">
      <c r="A1008" s="75" t="s">
        <v>19</v>
      </c>
      <c r="B1008" s="66" t="s">
        <v>27</v>
      </c>
      <c r="C1008" s="66" t="s">
        <v>25</v>
      </c>
      <c r="D1008" s="66" t="s">
        <v>303</v>
      </c>
      <c r="E1008" s="86">
        <f>+IF(ISNUMBER(DATA!J763),DATA!J763,"n/a")</f>
        <v>33721.01</v>
      </c>
      <c r="F1008" s="77">
        <f>+IF(ISNUMBER(DATA!K763),DATA!K763,"n/a")</f>
        <v>-1.57872109289879E-2</v>
      </c>
      <c r="G1008" s="86">
        <f>+IF(ISNUMBER(DATA!T763),DATA!T763,"n/a")</f>
        <v>107698.06</v>
      </c>
      <c r="H1008" s="77">
        <f>+IF(ISNUMBER(DATA!U763),DATA!U763,"n/a")</f>
        <v>5.12489687423009E-2</v>
      </c>
      <c r="I1008" s="86">
        <f>+IF(ISNUMBER(DATA!AD763),DATA!AD763,"n/a")</f>
        <v>196423.99</v>
      </c>
      <c r="J1008" s="77">
        <f>+IF(ISNUMBER(DATA!AE763),DATA!AE763,"n/a")</f>
        <v>3.0876432344610898E-4</v>
      </c>
      <c r="K1008" s="86">
        <f>+IF(ISNUMBER(DATA!AN763),DATA!AN763,"n/a")</f>
        <v>390469.31</v>
      </c>
      <c r="L1008" s="77">
        <f>+IF(ISNUMBER(DATA!AO763),DATA!AO763,"n/a")</f>
        <v>-1.50503061290202E-2</v>
      </c>
      <c r="R1008" s="66"/>
      <c r="S1008" s="66"/>
      <c r="T1008" s="66"/>
      <c r="U1008" s="66"/>
      <c r="V1008" s="66"/>
      <c r="W1008" s="66"/>
      <c r="X1008" s="66"/>
      <c r="Y1008" s="66"/>
    </row>
    <row r="1009" spans="1:25" x14ac:dyDescent="0.2">
      <c r="A1009" s="75" t="s">
        <v>19</v>
      </c>
      <c r="B1009" s="66" t="s">
        <v>27</v>
      </c>
      <c r="C1009" s="66" t="s">
        <v>25</v>
      </c>
      <c r="D1009" s="66" t="s">
        <v>304</v>
      </c>
      <c r="E1009" s="86">
        <f>+IF(ISNUMBER(DATA!J764),DATA!J764,"n/a")</f>
        <v>185443.33</v>
      </c>
      <c r="F1009" s="77">
        <f>+IF(ISNUMBER(DATA!K764),DATA!K764,"n/a")</f>
        <v>-7.3602794647994005E-2</v>
      </c>
      <c r="G1009" s="86">
        <f>+IF(ISNUMBER(DATA!T764),DATA!T764,"n/a")</f>
        <v>615932.18999999994</v>
      </c>
      <c r="H1009" s="77">
        <f>+IF(ISNUMBER(DATA!U764),DATA!U764,"n/a")</f>
        <v>-5.5478368533416603E-2</v>
      </c>
      <c r="I1009" s="86">
        <f>+IF(ISNUMBER(DATA!AD764),DATA!AD764,"n/a")</f>
        <v>1180995.56</v>
      </c>
      <c r="J1009" s="77">
        <f>+IF(ISNUMBER(DATA!AE764),DATA!AE764,"n/a")</f>
        <v>-9.0531149209622394E-2</v>
      </c>
      <c r="K1009" s="86">
        <f>+IF(ISNUMBER(DATA!AN764),DATA!AN764,"n/a")</f>
        <v>2269723.39</v>
      </c>
      <c r="L1009" s="77">
        <f>+IF(ISNUMBER(DATA!AO764),DATA!AO764,"n/a")</f>
        <v>-3.02273735112411E-2</v>
      </c>
      <c r="R1009" s="66"/>
      <c r="S1009" s="66"/>
      <c r="T1009" s="66"/>
      <c r="U1009" s="66"/>
      <c r="V1009" s="66"/>
      <c r="W1009" s="66"/>
      <c r="X1009" s="66"/>
      <c r="Y1009" s="66"/>
    </row>
    <row r="1010" spans="1:25" x14ac:dyDescent="0.2">
      <c r="A1010" s="75" t="s">
        <v>19</v>
      </c>
      <c r="B1010" s="66" t="s">
        <v>27</v>
      </c>
      <c r="C1010" s="66" t="s">
        <v>25</v>
      </c>
      <c r="D1010" s="66" t="s">
        <v>305</v>
      </c>
      <c r="E1010" s="86">
        <f>+IF(ISNUMBER(DATA!J765),DATA!J765,"n/a")</f>
        <v>78810.649999999994</v>
      </c>
      <c r="F1010" s="77">
        <f>+IF(ISNUMBER(DATA!K765),DATA!K765,"n/a")</f>
        <v>-0.19369272590178099</v>
      </c>
      <c r="G1010" s="86">
        <f>+IF(ISNUMBER(DATA!T765),DATA!T765,"n/a")</f>
        <v>263456.59999999998</v>
      </c>
      <c r="H1010" s="77">
        <f>+IF(ISNUMBER(DATA!U765),DATA!U765,"n/a")</f>
        <v>-0.112870696356329</v>
      </c>
      <c r="I1010" s="86">
        <f>+IF(ISNUMBER(DATA!AD765),DATA!AD765,"n/a")</f>
        <v>490207.14</v>
      </c>
      <c r="J1010" s="77">
        <f>+IF(ISNUMBER(DATA!AE765),DATA!AE765,"n/a")</f>
        <v>-0.13591138577753101</v>
      </c>
      <c r="K1010" s="86">
        <f>+IF(ISNUMBER(DATA!AN765),DATA!AN765,"n/a")</f>
        <v>1022765.63</v>
      </c>
      <c r="L1010" s="77">
        <f>+IF(ISNUMBER(DATA!AO765),DATA!AO765,"n/a")</f>
        <v>-3.08200392745233E-2</v>
      </c>
      <c r="R1010" s="66"/>
      <c r="S1010" s="66"/>
      <c r="T1010" s="66"/>
      <c r="U1010" s="66"/>
      <c r="V1010" s="66"/>
      <c r="W1010" s="66"/>
      <c r="X1010" s="66"/>
      <c r="Y1010" s="66"/>
    </row>
    <row r="1011" spans="1:25" x14ac:dyDescent="0.2">
      <c r="A1011" s="75" t="s">
        <v>19</v>
      </c>
      <c r="B1011" s="66" t="s">
        <v>27</v>
      </c>
      <c r="C1011" s="66" t="s">
        <v>25</v>
      </c>
      <c r="D1011" s="66" t="s">
        <v>306</v>
      </c>
      <c r="E1011" s="86">
        <f>+IF(ISNUMBER(DATA!J766),DATA!J766,"n/a")</f>
        <v>89305.19</v>
      </c>
      <c r="F1011" s="77">
        <f>+IF(ISNUMBER(DATA!K766),DATA!K766,"n/a")</f>
        <v>0.116689524335415</v>
      </c>
      <c r="G1011" s="86">
        <f>+IF(ISNUMBER(DATA!T766),DATA!T766,"n/a")</f>
        <v>312956.77</v>
      </c>
      <c r="H1011" s="77">
        <f>+IF(ISNUMBER(DATA!U766),DATA!U766,"n/a")</f>
        <v>0.129609071674537</v>
      </c>
      <c r="I1011" s="86">
        <f>+IF(ISNUMBER(DATA!AD766),DATA!AD766,"n/a")</f>
        <v>574377.43000000005</v>
      </c>
      <c r="J1011" s="77">
        <f>+IF(ISNUMBER(DATA!AE766),DATA!AE766,"n/a")</f>
        <v>0.123092203157843</v>
      </c>
      <c r="K1011" s="86">
        <f>+IF(ISNUMBER(DATA!AN766),DATA!AN766,"n/a")</f>
        <v>1098257.02</v>
      </c>
      <c r="L1011" s="77">
        <f>+IF(ISNUMBER(DATA!AO766),DATA!AO766,"n/a")</f>
        <v>0.13575228011736001</v>
      </c>
      <c r="R1011" s="66"/>
      <c r="S1011" s="66"/>
      <c r="T1011" s="66"/>
      <c r="U1011" s="66"/>
      <c r="V1011" s="66"/>
      <c r="W1011" s="66"/>
      <c r="X1011" s="66"/>
      <c r="Y1011" s="66"/>
    </row>
    <row r="1012" spans="1:25" x14ac:dyDescent="0.2">
      <c r="A1012" s="75" t="s">
        <v>19</v>
      </c>
      <c r="B1012" s="66" t="s">
        <v>27</v>
      </c>
      <c r="C1012" s="66" t="s">
        <v>25</v>
      </c>
      <c r="D1012" s="66" t="s">
        <v>307</v>
      </c>
      <c r="E1012" s="86">
        <f>+IF(ISNUMBER(DATA!J767),DATA!J767,"n/a")</f>
        <v>156418.21</v>
      </c>
      <c r="F1012" s="77">
        <f>+IF(ISNUMBER(DATA!K767),DATA!K767,"n/a")</f>
        <v>0.11415694991307899</v>
      </c>
      <c r="G1012" s="86">
        <f>+IF(ISNUMBER(DATA!T767),DATA!T767,"n/a")</f>
        <v>507759.32</v>
      </c>
      <c r="H1012" s="77">
        <f>+IF(ISNUMBER(DATA!U767),DATA!U767,"n/a")</f>
        <v>1.9591602574805699E-2</v>
      </c>
      <c r="I1012" s="86">
        <f>+IF(ISNUMBER(DATA!AD767),DATA!AD767,"n/a")</f>
        <v>955364.14</v>
      </c>
      <c r="J1012" s="77">
        <f>+IF(ISNUMBER(DATA!AE767),DATA!AE767,"n/a")</f>
        <v>-5.5023972025760502E-2</v>
      </c>
      <c r="K1012" s="86">
        <f>+IF(ISNUMBER(DATA!AN767),DATA!AN767,"n/a")</f>
        <v>1849324.71</v>
      </c>
      <c r="L1012" s="77">
        <f>+IF(ISNUMBER(DATA!AO767),DATA!AO767,"n/a")</f>
        <v>1.6517635968766901E-3</v>
      </c>
      <c r="R1012" s="66"/>
      <c r="S1012" s="66"/>
      <c r="T1012" s="66"/>
      <c r="U1012" s="66"/>
      <c r="V1012" s="66"/>
      <c r="W1012" s="66"/>
      <c r="X1012" s="66"/>
      <c r="Y1012" s="66"/>
    </row>
    <row r="1013" spans="1:25" x14ac:dyDescent="0.2">
      <c r="A1013" s="75" t="s">
        <v>19</v>
      </c>
      <c r="B1013" s="66" t="s">
        <v>27</v>
      </c>
      <c r="C1013" s="66" t="s">
        <v>25</v>
      </c>
      <c r="D1013" s="66" t="s">
        <v>308</v>
      </c>
      <c r="E1013" s="86">
        <f>+IF(ISNUMBER(DATA!J768),DATA!J768,"n/a")</f>
        <v>84386.63</v>
      </c>
      <c r="F1013" s="77">
        <f>+IF(ISNUMBER(DATA!K768),DATA!K768,"n/a")</f>
        <v>7.6179432125934005E-2</v>
      </c>
      <c r="G1013" s="86">
        <f>+IF(ISNUMBER(DATA!T768),DATA!T768,"n/a")</f>
        <v>271192.78999999998</v>
      </c>
      <c r="H1013" s="77">
        <f>+IF(ISNUMBER(DATA!U768),DATA!U768,"n/a")</f>
        <v>5.88432649706635E-2</v>
      </c>
      <c r="I1013" s="86">
        <f>+IF(ISNUMBER(DATA!AD768),DATA!AD768,"n/a")</f>
        <v>519093.31</v>
      </c>
      <c r="J1013" s="77">
        <f>+IF(ISNUMBER(DATA!AE768),DATA!AE768,"n/a")</f>
        <v>7.1384452948299801E-2</v>
      </c>
      <c r="K1013" s="86">
        <f>+IF(ISNUMBER(DATA!AN768),DATA!AN768,"n/a")</f>
        <v>971719.23</v>
      </c>
      <c r="L1013" s="77">
        <f>+IF(ISNUMBER(DATA!AO768),DATA!AO768,"n/a")</f>
        <v>7.0027739675166095E-2</v>
      </c>
      <c r="R1013" s="66"/>
      <c r="S1013" s="66"/>
      <c r="T1013" s="66"/>
      <c r="U1013" s="66"/>
      <c r="V1013" s="66"/>
      <c r="W1013" s="66"/>
      <c r="X1013" s="66"/>
      <c r="Y1013" s="66"/>
    </row>
    <row r="1014" spans="1:25" x14ac:dyDescent="0.2">
      <c r="A1014" s="75" t="s">
        <v>19</v>
      </c>
      <c r="B1014" s="66" t="s">
        <v>27</v>
      </c>
      <c r="C1014" s="66" t="s">
        <v>25</v>
      </c>
      <c r="D1014" s="66" t="s">
        <v>309</v>
      </c>
      <c r="E1014" s="86">
        <f>+IF(ISNUMBER(DATA!J769),DATA!J769,"n/a")</f>
        <v>73548.31</v>
      </c>
      <c r="F1014" s="77">
        <f>+IF(ISNUMBER(DATA!K769),DATA!K769,"n/a")</f>
        <v>-5.0837437431908501E-2</v>
      </c>
      <c r="G1014" s="86">
        <f>+IF(ISNUMBER(DATA!T769),DATA!T769,"n/a")</f>
        <v>245316.77</v>
      </c>
      <c r="H1014" s="77">
        <f>+IF(ISNUMBER(DATA!U769),DATA!U769,"n/a")</f>
        <v>-2.8681744365165501E-2</v>
      </c>
      <c r="I1014" s="86">
        <f>+IF(ISNUMBER(DATA!AD769),DATA!AD769,"n/a")</f>
        <v>466076.07</v>
      </c>
      <c r="J1014" s="77">
        <f>+IF(ISNUMBER(DATA!AE769),DATA!AE769,"n/a")</f>
        <v>-4.1944491677048702E-2</v>
      </c>
      <c r="K1014" s="86">
        <f>+IF(ISNUMBER(DATA!AN769),DATA!AN769,"n/a")</f>
        <v>901433.95</v>
      </c>
      <c r="L1014" s="77">
        <f>+IF(ISNUMBER(DATA!AO769),DATA!AO769,"n/a")</f>
        <v>6.3152218746605204E-3</v>
      </c>
      <c r="R1014" s="66"/>
      <c r="S1014" s="66"/>
      <c r="T1014" s="66"/>
      <c r="U1014" s="66"/>
      <c r="V1014" s="66"/>
      <c r="W1014" s="66"/>
      <c r="X1014" s="66"/>
      <c r="Y1014" s="66"/>
    </row>
    <row r="1015" spans="1:25" x14ac:dyDescent="0.2">
      <c r="A1015" s="75" t="s">
        <v>19</v>
      </c>
      <c r="B1015" s="66" t="s">
        <v>27</v>
      </c>
      <c r="C1015" s="66" t="s">
        <v>25</v>
      </c>
      <c r="D1015" s="66" t="s">
        <v>310</v>
      </c>
      <c r="E1015" s="86">
        <f>+IF(ISNUMBER(DATA!J770),DATA!J770,"n/a")</f>
        <v>28361.94</v>
      </c>
      <c r="F1015" s="77">
        <f>+IF(ISNUMBER(DATA!K770),DATA!K770,"n/a")</f>
        <v>-0.17883686550233199</v>
      </c>
      <c r="G1015" s="86">
        <f>+IF(ISNUMBER(DATA!T770),DATA!T770,"n/a")</f>
        <v>92027.82</v>
      </c>
      <c r="H1015" s="77">
        <f>+IF(ISNUMBER(DATA!U770),DATA!U770,"n/a")</f>
        <v>-0.16362554693259701</v>
      </c>
      <c r="I1015" s="86">
        <f>+IF(ISNUMBER(DATA!AD770),DATA!AD770,"n/a")</f>
        <v>170608.22</v>
      </c>
      <c r="J1015" s="77">
        <f>+IF(ISNUMBER(DATA!AE770),DATA!AE770,"n/a")</f>
        <v>-0.20127159301046099</v>
      </c>
      <c r="K1015" s="86">
        <f>+IF(ISNUMBER(DATA!AN770),DATA!AN770,"n/a")</f>
        <v>348527.54</v>
      </c>
      <c r="L1015" s="77">
        <f>+IF(ISNUMBER(DATA!AO770),DATA!AO770,"n/a")</f>
        <v>-0.162097961111483</v>
      </c>
      <c r="R1015" s="66"/>
      <c r="S1015" s="66"/>
      <c r="T1015" s="66"/>
      <c r="U1015" s="66"/>
      <c r="V1015" s="66"/>
      <c r="W1015" s="66"/>
      <c r="X1015" s="66"/>
      <c r="Y1015" s="66"/>
    </row>
    <row r="1016" spans="1:25" x14ac:dyDescent="0.2">
      <c r="A1016" s="75" t="s">
        <v>19</v>
      </c>
      <c r="B1016" s="66" t="s">
        <v>27</v>
      </c>
      <c r="C1016" s="66" t="s">
        <v>25</v>
      </c>
      <c r="D1016" s="66" t="s">
        <v>311</v>
      </c>
      <c r="E1016" s="86">
        <f>+IF(ISNUMBER(DATA!J771),DATA!J771,"n/a")</f>
        <v>72113.740000000005</v>
      </c>
      <c r="F1016" s="77">
        <f>+IF(ISNUMBER(DATA!K771),DATA!K771,"n/a")</f>
        <v>-0.22382679717668899</v>
      </c>
      <c r="G1016" s="86">
        <f>+IF(ISNUMBER(DATA!T771),DATA!T771,"n/a")</f>
        <v>234832.19</v>
      </c>
      <c r="H1016" s="77">
        <f>+IF(ISNUMBER(DATA!U771),DATA!U771,"n/a")</f>
        <v>-0.24744859797869601</v>
      </c>
      <c r="I1016" s="86">
        <f>+IF(ISNUMBER(DATA!AD771),DATA!AD771,"n/a")</f>
        <v>474373.65</v>
      </c>
      <c r="J1016" s="77">
        <f>+IF(ISNUMBER(DATA!AE771),DATA!AE771,"n/a")</f>
        <v>-0.23192552281794501</v>
      </c>
      <c r="K1016" s="86">
        <f>+IF(ISNUMBER(DATA!AN771),DATA!AN771,"n/a")</f>
        <v>1016719.34</v>
      </c>
      <c r="L1016" s="77">
        <f>+IF(ISNUMBER(DATA!AO771),DATA!AO771,"n/a")</f>
        <v>-0.128156012840619</v>
      </c>
      <c r="R1016" s="66"/>
      <c r="S1016" s="66"/>
      <c r="T1016" s="66"/>
      <c r="U1016" s="66"/>
      <c r="V1016" s="66"/>
      <c r="W1016" s="66"/>
      <c r="X1016" s="66"/>
      <c r="Y1016" s="66"/>
    </row>
    <row r="1017" spans="1:25" x14ac:dyDescent="0.2">
      <c r="A1017" s="75" t="s">
        <v>19</v>
      </c>
      <c r="B1017" s="66" t="s">
        <v>27</v>
      </c>
      <c r="C1017" s="66" t="s">
        <v>25</v>
      </c>
      <c r="D1017" s="66" t="s">
        <v>312</v>
      </c>
      <c r="E1017" s="86">
        <f>+IF(ISNUMBER(DATA!J772),DATA!J772,"n/a")</f>
        <v>25767.02</v>
      </c>
      <c r="F1017" s="77">
        <f>+IF(ISNUMBER(DATA!K772),DATA!K772,"n/a")</f>
        <v>0.20105361877309599</v>
      </c>
      <c r="G1017" s="86">
        <f>+IF(ISNUMBER(DATA!T772),DATA!T772,"n/a")</f>
        <v>89388.479999999996</v>
      </c>
      <c r="H1017" s="77">
        <f>+IF(ISNUMBER(DATA!U772),DATA!U772,"n/a")</f>
        <v>0.30347799331844999</v>
      </c>
      <c r="I1017" s="86">
        <f>+IF(ISNUMBER(DATA!AD772),DATA!AD772,"n/a")</f>
        <v>162471.17000000001</v>
      </c>
      <c r="J1017" s="77">
        <f>+IF(ISNUMBER(DATA!AE772),DATA!AE772,"n/a")</f>
        <v>0.158446322688472</v>
      </c>
      <c r="K1017" s="86">
        <f>+IF(ISNUMBER(DATA!AN772),DATA!AN772,"n/a")</f>
        <v>294616.71999999997</v>
      </c>
      <c r="L1017" s="77">
        <f>+IF(ISNUMBER(DATA!AO772),DATA!AO772,"n/a")</f>
        <v>9.4086955294638203E-2</v>
      </c>
      <c r="R1017" s="66"/>
      <c r="S1017" s="66"/>
      <c r="T1017" s="66"/>
      <c r="U1017" s="66"/>
      <c r="V1017" s="66"/>
      <c r="W1017" s="66"/>
      <c r="X1017" s="66"/>
      <c r="Y1017" s="66"/>
    </row>
    <row r="1018" spans="1:25" x14ac:dyDescent="0.2">
      <c r="A1018" s="75" t="s">
        <v>19</v>
      </c>
      <c r="B1018" s="66" t="s">
        <v>27</v>
      </c>
      <c r="C1018" s="66" t="s">
        <v>25</v>
      </c>
      <c r="D1018" s="66" t="s">
        <v>313</v>
      </c>
      <c r="E1018" s="86">
        <f>+IF(ISNUMBER(DATA!J773),DATA!J773,"n/a")</f>
        <v>76023.59</v>
      </c>
      <c r="F1018" s="77">
        <f>+IF(ISNUMBER(DATA!K773),DATA!K773,"n/a")</f>
        <v>-9.0569911319800606E-2</v>
      </c>
      <c r="G1018" s="86">
        <f>+IF(ISNUMBER(DATA!T773),DATA!T773,"n/a")</f>
        <v>251527.28</v>
      </c>
      <c r="H1018" s="77">
        <f>+IF(ISNUMBER(DATA!U773),DATA!U773,"n/a")</f>
        <v>-8.4179598571911998E-2</v>
      </c>
      <c r="I1018" s="86">
        <f>+IF(ISNUMBER(DATA!AD773),DATA!AD773,"n/a")</f>
        <v>475128.29</v>
      </c>
      <c r="J1018" s="77">
        <f>+IF(ISNUMBER(DATA!AE773),DATA!AE773,"n/a")</f>
        <v>-0.10059045910315401</v>
      </c>
      <c r="K1018" s="86">
        <f>+IF(ISNUMBER(DATA!AN773),DATA!AN773,"n/a")</f>
        <v>946923.16</v>
      </c>
      <c r="L1018" s="77">
        <f>+IF(ISNUMBER(DATA!AO773),DATA!AO773,"n/a")</f>
        <v>-5.2174329875163801E-2</v>
      </c>
      <c r="R1018" s="66"/>
      <c r="S1018" s="66"/>
      <c r="T1018" s="66"/>
      <c r="U1018" s="66"/>
      <c r="V1018" s="66"/>
      <c r="W1018" s="66"/>
      <c r="X1018" s="66"/>
      <c r="Y1018" s="66"/>
    </row>
    <row r="1019" spans="1:25" x14ac:dyDescent="0.2">
      <c r="A1019" s="75" t="s">
        <v>19</v>
      </c>
      <c r="B1019" s="66" t="s">
        <v>27</v>
      </c>
      <c r="C1019" s="66" t="s">
        <v>25</v>
      </c>
      <c r="D1019" s="66" t="s">
        <v>314</v>
      </c>
      <c r="E1019" s="86">
        <f>+IF(ISNUMBER(DATA!J774),DATA!J774,"n/a")</f>
        <v>171275.73</v>
      </c>
      <c r="F1019" s="77">
        <f>+IF(ISNUMBER(DATA!K774),DATA!K774,"n/a")</f>
        <v>0.155144073554459</v>
      </c>
      <c r="G1019" s="86">
        <f>+IF(ISNUMBER(DATA!T774),DATA!T774,"n/a")</f>
        <v>539782.01</v>
      </c>
      <c r="H1019" s="77">
        <f>+IF(ISNUMBER(DATA!U774),DATA!U774,"n/a")</f>
        <v>6.3552303878251101E-2</v>
      </c>
      <c r="I1019" s="86">
        <f>+IF(ISNUMBER(DATA!AD774),DATA!AD774,"n/a")</f>
        <v>1033555.65</v>
      </c>
      <c r="J1019" s="77">
        <f>+IF(ISNUMBER(DATA!AE774),DATA!AE774,"n/a")</f>
        <v>-3.4848182136146398E-2</v>
      </c>
      <c r="K1019" s="86">
        <f>+IF(ISNUMBER(DATA!AN774),DATA!AN774,"n/a")</f>
        <v>2004408.53</v>
      </c>
      <c r="L1019" s="77">
        <f>+IF(ISNUMBER(DATA!AO774),DATA!AO774,"n/a")</f>
        <v>-7.0933326794729301E-2</v>
      </c>
      <c r="R1019" s="66"/>
      <c r="S1019" s="66"/>
      <c r="T1019" s="66"/>
      <c r="U1019" s="66"/>
      <c r="V1019" s="66"/>
      <c r="W1019" s="66"/>
      <c r="X1019" s="66"/>
      <c r="Y1019" s="66"/>
    </row>
    <row r="1020" spans="1:25" x14ac:dyDescent="0.2">
      <c r="A1020" s="75" t="s">
        <v>19</v>
      </c>
      <c r="B1020" s="66" t="s">
        <v>27</v>
      </c>
      <c r="C1020" s="66" t="s">
        <v>25</v>
      </c>
      <c r="D1020" s="66" t="s">
        <v>315</v>
      </c>
      <c r="E1020" s="86">
        <f>+IF(ISNUMBER(DATA!J775),DATA!J775,"n/a")</f>
        <v>158335.9</v>
      </c>
      <c r="F1020" s="77">
        <f>+IF(ISNUMBER(DATA!K775),DATA!K775,"n/a")</f>
        <v>0.125668093919579</v>
      </c>
      <c r="G1020" s="86">
        <f>+IF(ISNUMBER(DATA!T775),DATA!T775,"n/a")</f>
        <v>520392.41</v>
      </c>
      <c r="H1020" s="77">
        <f>+IF(ISNUMBER(DATA!U775),DATA!U775,"n/a")</f>
        <v>9.0638680623157299E-3</v>
      </c>
      <c r="I1020" s="86">
        <f>+IF(ISNUMBER(DATA!AD775),DATA!AD775,"n/a")</f>
        <v>990159.35999999999</v>
      </c>
      <c r="J1020" s="77">
        <f>+IF(ISNUMBER(DATA!AE775),DATA!AE775,"n/a")</f>
        <v>-4.3905936837555698E-2</v>
      </c>
      <c r="K1020" s="86">
        <f>+IF(ISNUMBER(DATA!AN775),DATA!AN775,"n/a")</f>
        <v>1879654.35</v>
      </c>
      <c r="L1020" s="77">
        <f>+IF(ISNUMBER(DATA!AO775),DATA!AO775,"n/a")</f>
        <v>-4.7993149233450799E-2</v>
      </c>
      <c r="R1020" s="66"/>
      <c r="S1020" s="66"/>
      <c r="T1020" s="66"/>
      <c r="U1020" s="66"/>
      <c r="V1020" s="66"/>
      <c r="W1020" s="66"/>
      <c r="X1020" s="66"/>
      <c r="Y1020" s="66"/>
    </row>
    <row r="1021" spans="1:25" x14ac:dyDescent="0.2">
      <c r="A1021" s="75" t="s">
        <v>19</v>
      </c>
      <c r="B1021" s="66" t="s">
        <v>27</v>
      </c>
      <c r="C1021" s="66" t="s">
        <v>25</v>
      </c>
      <c r="D1021" s="66" t="s">
        <v>316</v>
      </c>
      <c r="E1021" s="86">
        <f>+IF(ISNUMBER(DATA!J776),DATA!J776,"n/a")</f>
        <v>140785.20000000001</v>
      </c>
      <c r="F1021" s="77">
        <f>+IF(ISNUMBER(DATA!K776),DATA!K776,"n/a")</f>
        <v>-0.112334133892874</v>
      </c>
      <c r="G1021" s="86">
        <f>+IF(ISNUMBER(DATA!T776),DATA!T776,"n/a")</f>
        <v>434712.12</v>
      </c>
      <c r="H1021" s="77">
        <f>+IF(ISNUMBER(DATA!U776),DATA!U776,"n/a")</f>
        <v>-1.3721660092266001E-2</v>
      </c>
      <c r="I1021" s="86">
        <f>+IF(ISNUMBER(DATA!AD776),DATA!AD776,"n/a")</f>
        <v>846732.16</v>
      </c>
      <c r="J1021" s="77">
        <f>+IF(ISNUMBER(DATA!AE776),DATA!AE776,"n/a")</f>
        <v>3.1159376245705899E-2</v>
      </c>
      <c r="K1021" s="86">
        <f>+IF(ISNUMBER(DATA!AN776),DATA!AN776,"n/a")</f>
        <v>1660157.43</v>
      </c>
      <c r="L1021" s="77">
        <f>+IF(ISNUMBER(DATA!AO776),DATA!AO776,"n/a")</f>
        <v>5.0333576770398597E-2</v>
      </c>
      <c r="R1021" s="66"/>
      <c r="S1021" s="66"/>
      <c r="T1021" s="66"/>
      <c r="U1021" s="66"/>
      <c r="V1021" s="66"/>
      <c r="W1021" s="66"/>
      <c r="X1021" s="66"/>
      <c r="Y1021" s="66"/>
    </row>
    <row r="1022" spans="1:25" x14ac:dyDescent="0.2">
      <c r="A1022" s="75" t="s">
        <v>19</v>
      </c>
      <c r="B1022" s="66" t="s">
        <v>27</v>
      </c>
      <c r="C1022" s="66" t="s">
        <v>25</v>
      </c>
      <c r="D1022" s="66" t="s">
        <v>317</v>
      </c>
      <c r="E1022" s="86">
        <f>+IF(ISNUMBER(DATA!J777),DATA!J777,"n/a")</f>
        <v>67950.720000000001</v>
      </c>
      <c r="F1022" s="77">
        <f>+IF(ISNUMBER(DATA!K777),DATA!K777,"n/a")</f>
        <v>3.8811862540122699E-2</v>
      </c>
      <c r="G1022" s="86">
        <f>+IF(ISNUMBER(DATA!T777),DATA!T777,"n/a")</f>
        <v>235964.13</v>
      </c>
      <c r="H1022" s="77">
        <f>+IF(ISNUMBER(DATA!U777),DATA!U777,"n/a")</f>
        <v>0.20381410978494599</v>
      </c>
      <c r="I1022" s="86">
        <f>+IF(ISNUMBER(DATA!AD777),DATA!AD777,"n/a")</f>
        <v>420592.27</v>
      </c>
      <c r="J1022" s="77">
        <f>+IF(ISNUMBER(DATA!AE777),DATA!AE777,"n/a")</f>
        <v>0.18684329830660901</v>
      </c>
      <c r="K1022" s="86">
        <f>+IF(ISNUMBER(DATA!AN777),DATA!AN777,"n/a")</f>
        <v>762344.33</v>
      </c>
      <c r="L1022" s="77">
        <f>+IF(ISNUMBER(DATA!AO777),DATA!AO777,"n/a")</f>
        <v>0.16211688462979901</v>
      </c>
      <c r="R1022" s="66"/>
      <c r="S1022" s="66"/>
      <c r="T1022" s="66"/>
      <c r="U1022" s="66"/>
      <c r="V1022" s="66"/>
      <c r="W1022" s="66"/>
      <c r="X1022" s="66"/>
      <c r="Y1022" s="66"/>
    </row>
    <row r="1023" spans="1:25" x14ac:dyDescent="0.2">
      <c r="A1023" s="75" t="s">
        <v>19</v>
      </c>
      <c r="B1023" s="66" t="s">
        <v>27</v>
      </c>
      <c r="C1023" s="66" t="s">
        <v>25</v>
      </c>
      <c r="D1023" s="66" t="s">
        <v>318</v>
      </c>
      <c r="E1023" s="86">
        <f>+IF(ISNUMBER(DATA!J778),DATA!J778,"n/a")</f>
        <v>198422.17</v>
      </c>
      <c r="F1023" s="77">
        <f>+IF(ISNUMBER(DATA!K778),DATA!K778,"n/a")</f>
        <v>-0.111833416828375</v>
      </c>
      <c r="G1023" s="86">
        <f>+IF(ISNUMBER(DATA!T778),DATA!T778,"n/a")</f>
        <v>583420</v>
      </c>
      <c r="H1023" s="77">
        <f>+IF(ISNUMBER(DATA!U778),DATA!U778,"n/a")</f>
        <v>-5.3412492420785697E-2</v>
      </c>
      <c r="I1023" s="86">
        <f>+IF(ISNUMBER(DATA!AD778),DATA!AD778,"n/a")</f>
        <v>1176661.5</v>
      </c>
      <c r="J1023" s="77">
        <f>+IF(ISNUMBER(DATA!AE778),DATA!AE778,"n/a")</f>
        <v>-1.1279380762252401E-3</v>
      </c>
      <c r="K1023" s="86">
        <f>+IF(ISNUMBER(DATA!AN778),DATA!AN778,"n/a")</f>
        <v>2237594.7000000002</v>
      </c>
      <c r="L1023" s="77">
        <f>+IF(ISNUMBER(DATA!AO778),DATA!AO778,"n/a")</f>
        <v>3.42288260454933E-2</v>
      </c>
      <c r="R1023" s="66"/>
      <c r="S1023" s="66"/>
      <c r="T1023" s="66"/>
      <c r="U1023" s="66"/>
      <c r="V1023" s="66"/>
      <c r="W1023" s="66"/>
      <c r="X1023" s="66"/>
      <c r="Y1023" s="66"/>
    </row>
    <row r="1024" spans="1:25" x14ac:dyDescent="0.2">
      <c r="A1024" s="75" t="s">
        <v>19</v>
      </c>
      <c r="B1024" s="66" t="s">
        <v>27</v>
      </c>
      <c r="C1024" s="66" t="s">
        <v>25</v>
      </c>
      <c r="D1024" s="66" t="s">
        <v>344</v>
      </c>
      <c r="E1024" s="86">
        <f>+IF(ISNUMBER(DATA!J779),DATA!J779,"n/a")</f>
        <v>26241.97</v>
      </c>
      <c r="F1024" s="77">
        <f>+IF(ISNUMBER(DATA!K779),DATA!K779,"n/a")</f>
        <v>-0.22000391157696</v>
      </c>
      <c r="G1024" s="86">
        <f>+IF(ISNUMBER(DATA!T779),DATA!T779,"n/a")</f>
        <v>87621.14</v>
      </c>
      <c r="H1024" s="77">
        <f>+IF(ISNUMBER(DATA!U779),DATA!U779,"n/a")</f>
        <v>-0.140392688861225</v>
      </c>
      <c r="I1024" s="86">
        <f>+IF(ISNUMBER(DATA!AD779),DATA!AD779,"n/a")</f>
        <v>164076.69</v>
      </c>
      <c r="J1024" s="77">
        <f>+IF(ISNUMBER(DATA!AE779),DATA!AE779,"n/a")</f>
        <v>-0.15712549749374899</v>
      </c>
      <c r="K1024" s="86">
        <f>+IF(ISNUMBER(DATA!AN779),DATA!AN779,"n/a")</f>
        <v>335170.18</v>
      </c>
      <c r="L1024" s="77">
        <f>+IF(ISNUMBER(DATA!AO779),DATA!AO779,"n/a")</f>
        <v>-0.11226690893977501</v>
      </c>
      <c r="R1024" s="66"/>
      <c r="S1024" s="66"/>
      <c r="T1024" s="66"/>
      <c r="U1024" s="66"/>
      <c r="V1024" s="66"/>
      <c r="W1024" s="66"/>
      <c r="X1024" s="66"/>
      <c r="Y1024" s="66"/>
    </row>
    <row r="1025" spans="1:25" x14ac:dyDescent="0.2">
      <c r="A1025" s="75" t="s">
        <v>19</v>
      </c>
      <c r="B1025" s="66" t="s">
        <v>27</v>
      </c>
      <c r="C1025" s="66" t="s">
        <v>25</v>
      </c>
      <c r="D1025" s="66" t="s">
        <v>345</v>
      </c>
      <c r="E1025" s="86">
        <f>+IF(ISNUMBER(DATA!J780),DATA!J780,"n/a")</f>
        <v>86958.66</v>
      </c>
      <c r="F1025" s="77">
        <f>+IF(ISNUMBER(DATA!K780),DATA!K780,"n/a")</f>
        <v>2.6793876454578199E-2</v>
      </c>
      <c r="G1025" s="86">
        <f>+IF(ISNUMBER(DATA!T780),DATA!T780,"n/a")</f>
        <v>284846.14</v>
      </c>
      <c r="H1025" s="77">
        <f>+IF(ISNUMBER(DATA!U780),DATA!U780,"n/a")</f>
        <v>0.109642069066211</v>
      </c>
      <c r="I1025" s="86">
        <f>+IF(ISNUMBER(DATA!AD780),DATA!AD780,"n/a")</f>
        <v>533653.5</v>
      </c>
      <c r="J1025" s="77">
        <f>+IF(ISNUMBER(DATA!AE780),DATA!AE780,"n/a")</f>
        <v>6.4036831762733601E-2</v>
      </c>
      <c r="K1025" s="86">
        <f>+IF(ISNUMBER(DATA!AN780),DATA!AN780,"n/a")</f>
        <v>1030738.94</v>
      </c>
      <c r="L1025" s="77">
        <f>+IF(ISNUMBER(DATA!AO780),DATA!AO780,"n/a")</f>
        <v>5.4812665767648601E-2</v>
      </c>
      <c r="R1025" s="66"/>
      <c r="S1025" s="66"/>
      <c r="T1025" s="66"/>
      <c r="U1025" s="66"/>
      <c r="V1025" s="66"/>
      <c r="W1025" s="66"/>
      <c r="X1025" s="66"/>
      <c r="Y1025" s="66"/>
    </row>
    <row r="1026" spans="1:25" x14ac:dyDescent="0.2">
      <c r="A1026" s="75"/>
      <c r="E1026" s="99"/>
      <c r="F1026" s="77"/>
      <c r="G1026" s="99"/>
      <c r="H1026" s="77"/>
      <c r="I1026" s="99"/>
      <c r="J1026" s="77"/>
      <c r="K1026" s="99"/>
      <c r="L1026" s="77"/>
      <c r="R1026" s="66"/>
      <c r="S1026" s="95"/>
      <c r="T1026" s="66"/>
      <c r="U1026" s="95"/>
      <c r="V1026" s="66"/>
      <c r="W1026" s="95"/>
      <c r="X1026" s="66"/>
      <c r="Y1026" s="95"/>
    </row>
    <row r="1027" spans="1:25" x14ac:dyDescent="0.2">
      <c r="A1027" s="75" t="s">
        <v>19</v>
      </c>
      <c r="B1027" s="66" t="s">
        <v>27</v>
      </c>
      <c r="C1027" s="66" t="s">
        <v>10</v>
      </c>
      <c r="D1027" s="66" t="s">
        <v>271</v>
      </c>
      <c r="E1027" s="87">
        <f>+IF(ISNUMBER(DATA!L731),DATA!L731,"n/a")</f>
        <v>4.8668214390451601</v>
      </c>
      <c r="F1027" s="77">
        <f>+IF(ISNUMBER(DATA!M731),DATA!M731,"n/a")</f>
        <v>7.0745341087773306E-2</v>
      </c>
      <c r="G1027" s="87">
        <f>+IF(ISNUMBER(DATA!V731),DATA!V731,"n/a")</f>
        <v>4.5065174534544097</v>
      </c>
      <c r="H1027" s="77">
        <f>+IF(ISNUMBER(DATA!W731),DATA!W731,"n/a")</f>
        <v>-3.5778049948987603E-2</v>
      </c>
      <c r="I1027" s="87">
        <f>+IF(ISNUMBER(DATA!AF731),DATA!AF731,"n/a")</f>
        <v>4.4856828202696297</v>
      </c>
      <c r="J1027" s="77">
        <f>+IF(ISNUMBER(DATA!AG731),DATA!AG731,"n/a")</f>
        <v>-4.1816615850840198E-2</v>
      </c>
      <c r="K1027" s="87">
        <f>+IF(ISNUMBER(DATA!AP731),DATA!AP731,"n/a")</f>
        <v>4.4830415061762698</v>
      </c>
      <c r="L1027" s="77">
        <f>+IF(ISNUMBER(DATA!AQ731),DATA!AQ731,"n/a")</f>
        <v>-2.7853881982464301E-2</v>
      </c>
      <c r="R1027" s="66"/>
      <c r="S1027" s="66"/>
      <c r="T1027" s="66"/>
      <c r="U1027" s="66"/>
      <c r="V1027" s="66"/>
      <c r="W1027" s="66"/>
      <c r="X1027" s="66"/>
      <c r="Y1027" s="66"/>
    </row>
    <row r="1028" spans="1:25" x14ac:dyDescent="0.2">
      <c r="A1028" s="75" t="s">
        <v>19</v>
      </c>
      <c r="B1028" s="66" t="s">
        <v>27</v>
      </c>
      <c r="C1028" s="66" t="s">
        <v>10</v>
      </c>
      <c r="D1028" s="66" t="s">
        <v>272</v>
      </c>
      <c r="E1028" s="87">
        <f>+IF(ISNUMBER(DATA!L732),DATA!L732,"n/a")</f>
        <v>4.3024406055481199</v>
      </c>
      <c r="F1028" s="77">
        <f>+IF(ISNUMBER(DATA!M732),DATA!M732,"n/a")</f>
        <v>-2.3694978084495302E-2</v>
      </c>
      <c r="G1028" s="87">
        <f>+IF(ISNUMBER(DATA!V732),DATA!V732,"n/a")</f>
        <v>4.4252430367116702</v>
      </c>
      <c r="H1028" s="77">
        <f>+IF(ISNUMBER(DATA!W732),DATA!W732,"n/a")</f>
        <v>1.9780465150751798E-3</v>
      </c>
      <c r="I1028" s="87">
        <f>+IF(ISNUMBER(DATA!AF732),DATA!AF732,"n/a")</f>
        <v>4.3332272532840799</v>
      </c>
      <c r="J1028" s="77">
        <f>+IF(ISNUMBER(DATA!AG732),DATA!AG732,"n/a")</f>
        <v>-1.30370198452326E-2</v>
      </c>
      <c r="K1028" s="87">
        <f>+IF(ISNUMBER(DATA!AP732),DATA!AP732,"n/a")</f>
        <v>4.3635399823721102</v>
      </c>
      <c r="L1028" s="77">
        <f>+IF(ISNUMBER(DATA!AQ732),DATA!AQ732,"n/a")</f>
        <v>3.4437998109591199E-4</v>
      </c>
      <c r="R1028" s="66"/>
      <c r="S1028" s="66"/>
      <c r="T1028" s="66"/>
      <c r="U1028" s="66"/>
      <c r="V1028" s="66"/>
      <c r="W1028" s="66"/>
      <c r="X1028" s="66"/>
      <c r="Y1028" s="66"/>
    </row>
    <row r="1029" spans="1:25" x14ac:dyDescent="0.2">
      <c r="A1029" s="75" t="s">
        <v>19</v>
      </c>
      <c r="B1029" s="66" t="s">
        <v>27</v>
      </c>
      <c r="C1029" s="66" t="s">
        <v>10</v>
      </c>
      <c r="D1029" s="66" t="s">
        <v>273</v>
      </c>
      <c r="E1029" s="87">
        <f>+IF(ISNUMBER(DATA!L733),DATA!L733,"n/a")</f>
        <v>4.4219462027500702</v>
      </c>
      <c r="F1029" s="77">
        <f>+IF(ISNUMBER(DATA!M733),DATA!M733,"n/a")</f>
        <v>5.3070879077623201E-2</v>
      </c>
      <c r="G1029" s="87">
        <f>+IF(ISNUMBER(DATA!V733),DATA!V733,"n/a")</f>
        <v>4.3564048870532401</v>
      </c>
      <c r="H1029" s="77">
        <f>+IF(ISNUMBER(DATA!W733),DATA!W733,"n/a")</f>
        <v>4.6381010382988502E-2</v>
      </c>
      <c r="I1029" s="87">
        <f>+IF(ISNUMBER(DATA!AF733),DATA!AF733,"n/a")</f>
        <v>4.3238811954249403</v>
      </c>
      <c r="J1029" s="77">
        <f>+IF(ISNUMBER(DATA!AG733),DATA!AG733,"n/a")</f>
        <v>5.64738550396661E-2</v>
      </c>
      <c r="K1029" s="87">
        <f>+IF(ISNUMBER(DATA!AP733),DATA!AP733,"n/a")</f>
        <v>4.2660280420315901</v>
      </c>
      <c r="L1029" s="77">
        <f>+IF(ISNUMBER(DATA!AQ733),DATA!AQ733,"n/a")</f>
        <v>4.6656016038576498E-2</v>
      </c>
      <c r="R1029" s="66"/>
      <c r="S1029" s="66"/>
      <c r="T1029" s="66"/>
      <c r="U1029" s="66"/>
      <c r="V1029" s="66"/>
      <c r="W1029" s="66"/>
      <c r="X1029" s="66"/>
      <c r="Y1029" s="66"/>
    </row>
    <row r="1030" spans="1:25" x14ac:dyDescent="0.2">
      <c r="A1030" s="75" t="s">
        <v>19</v>
      </c>
      <c r="B1030" s="66" t="s">
        <v>27</v>
      </c>
      <c r="C1030" s="66" t="s">
        <v>10</v>
      </c>
      <c r="D1030" s="66" t="s">
        <v>274</v>
      </c>
      <c r="E1030" s="87">
        <f>+IF(ISNUMBER(DATA!L734),DATA!L734,"n/a")</f>
        <v>4.4301006316379601</v>
      </c>
      <c r="F1030" s="77">
        <f>+IF(ISNUMBER(DATA!M734),DATA!M734,"n/a")</f>
        <v>1.13008114366712E-2</v>
      </c>
      <c r="G1030" s="87">
        <f>+IF(ISNUMBER(DATA!V734),DATA!V734,"n/a")</f>
        <v>4.4920328609231097</v>
      </c>
      <c r="H1030" s="77">
        <f>+IF(ISNUMBER(DATA!W734),DATA!W734,"n/a")</f>
        <v>2.42445157116527E-2</v>
      </c>
      <c r="I1030" s="87">
        <f>+IF(ISNUMBER(DATA!AF734),DATA!AF734,"n/a")</f>
        <v>4.4060764920358002</v>
      </c>
      <c r="J1030" s="77">
        <f>+IF(ISNUMBER(DATA!AG734),DATA!AG734,"n/a")</f>
        <v>1.4526662201464801E-2</v>
      </c>
      <c r="K1030" s="87">
        <f>+IF(ISNUMBER(DATA!AP734),DATA!AP734,"n/a")</f>
        <v>4.4107602920808997</v>
      </c>
      <c r="L1030" s="77">
        <f>+IF(ISNUMBER(DATA!AQ734),DATA!AQ734,"n/a")</f>
        <v>1.23906624374328E-2</v>
      </c>
      <c r="R1030" s="66"/>
      <c r="S1030" s="66"/>
      <c r="T1030" s="66"/>
      <c r="U1030" s="66"/>
      <c r="V1030" s="66"/>
      <c r="W1030" s="66"/>
      <c r="X1030" s="66"/>
      <c r="Y1030" s="66"/>
    </row>
    <row r="1031" spans="1:25" x14ac:dyDescent="0.2">
      <c r="A1031" s="75" t="s">
        <v>19</v>
      </c>
      <c r="B1031" s="66" t="s">
        <v>27</v>
      </c>
      <c r="C1031" s="66" t="s">
        <v>10</v>
      </c>
      <c r="D1031" s="66" t="s">
        <v>275</v>
      </c>
      <c r="E1031" s="87">
        <f>+IF(ISNUMBER(DATA!L735),DATA!L735,"n/a")</f>
        <v>3.9737021572388</v>
      </c>
      <c r="F1031" s="77">
        <f>+IF(ISNUMBER(DATA!M735),DATA!M735,"n/a")</f>
        <v>9.1928887237838194E-2</v>
      </c>
      <c r="G1031" s="87">
        <f>+IF(ISNUMBER(DATA!V735),DATA!V735,"n/a")</f>
        <v>3.8688566127357902</v>
      </c>
      <c r="H1031" s="77">
        <f>+IF(ISNUMBER(DATA!W735),DATA!W735,"n/a")</f>
        <v>5.8897315748736301E-2</v>
      </c>
      <c r="I1031" s="87">
        <f>+IF(ISNUMBER(DATA!AF735),DATA!AF735,"n/a")</f>
        <v>3.8143297921825199</v>
      </c>
      <c r="J1031" s="77">
        <f>+IF(ISNUMBER(DATA!AG735),DATA!AG735,"n/a")</f>
        <v>3.8136810729882897E-2</v>
      </c>
      <c r="K1031" s="87">
        <f>+IF(ISNUMBER(DATA!AP735),DATA!AP735,"n/a")</f>
        <v>3.8168060789668901</v>
      </c>
      <c r="L1031" s="77">
        <f>+IF(ISNUMBER(DATA!AQ735),DATA!AQ735,"n/a")</f>
        <v>2.5843428168353701E-2</v>
      </c>
      <c r="R1031" s="66"/>
      <c r="S1031" s="66"/>
      <c r="T1031" s="66"/>
      <c r="U1031" s="66"/>
      <c r="V1031" s="66"/>
      <c r="W1031" s="66"/>
      <c r="X1031" s="66"/>
      <c r="Y1031" s="66"/>
    </row>
    <row r="1032" spans="1:25" x14ac:dyDescent="0.2">
      <c r="A1032" s="75" t="s">
        <v>19</v>
      </c>
      <c r="B1032" s="66" t="s">
        <v>27</v>
      </c>
      <c r="C1032" s="66" t="s">
        <v>10</v>
      </c>
      <c r="D1032" s="66" t="s">
        <v>276</v>
      </c>
      <c r="E1032" s="87">
        <f>+IF(ISNUMBER(DATA!L736),DATA!L736,"n/a")</f>
        <v>4.0810543771076002</v>
      </c>
      <c r="F1032" s="77">
        <f>+IF(ISNUMBER(DATA!M736),DATA!M736,"n/a")</f>
        <v>-7.5534549104767697E-3</v>
      </c>
      <c r="G1032" s="87">
        <f>+IF(ISNUMBER(DATA!V736),DATA!V736,"n/a")</f>
        <v>4.0939287865639704</v>
      </c>
      <c r="H1032" s="77">
        <f>+IF(ISNUMBER(DATA!W736),DATA!W736,"n/a")</f>
        <v>2.15675543314643E-3</v>
      </c>
      <c r="I1032" s="87">
        <f>+IF(ISNUMBER(DATA!AF736),DATA!AF736,"n/a")</f>
        <v>4.1015044725715502</v>
      </c>
      <c r="J1032" s="77">
        <f>+IF(ISNUMBER(DATA!AG736),DATA!AG736,"n/a")</f>
        <v>4.3401653228598899E-3</v>
      </c>
      <c r="K1032" s="87">
        <f>+IF(ISNUMBER(DATA!AP736),DATA!AP736,"n/a")</f>
        <v>4.1034139261567102</v>
      </c>
      <c r="L1032" s="77">
        <f>+IF(ISNUMBER(DATA!AQ736),DATA!AQ736,"n/a")</f>
        <v>1.01737851350367E-2</v>
      </c>
      <c r="R1032" s="66"/>
      <c r="S1032" s="66"/>
      <c r="T1032" s="66"/>
      <c r="U1032" s="66"/>
      <c r="V1032" s="66"/>
      <c r="W1032" s="66"/>
      <c r="X1032" s="66"/>
      <c r="Y1032" s="66"/>
    </row>
    <row r="1033" spans="1:25" x14ac:dyDescent="0.2">
      <c r="A1033" s="75" t="s">
        <v>19</v>
      </c>
      <c r="B1033" s="66" t="s">
        <v>27</v>
      </c>
      <c r="C1033" s="66" t="s">
        <v>10</v>
      </c>
      <c r="D1033" s="66" t="s">
        <v>277</v>
      </c>
      <c r="E1033" s="87">
        <f>+IF(ISNUMBER(DATA!L737),DATA!L737,"n/a")</f>
        <v>4.7691163065619602</v>
      </c>
      <c r="F1033" s="77">
        <f>+IF(ISNUMBER(DATA!M737),DATA!M737,"n/a")</f>
        <v>-1.4030491521290199E-2</v>
      </c>
      <c r="G1033" s="87">
        <f>+IF(ISNUMBER(DATA!V737),DATA!V737,"n/a")</f>
        <v>4.7122368785981701</v>
      </c>
      <c r="H1033" s="77">
        <f>+IF(ISNUMBER(DATA!W737),DATA!W737,"n/a")</f>
        <v>-1.98608604007732E-2</v>
      </c>
      <c r="I1033" s="87">
        <f>+IF(ISNUMBER(DATA!AF737),DATA!AF737,"n/a")</f>
        <v>4.6392529665700302</v>
      </c>
      <c r="J1033" s="77">
        <f>+IF(ISNUMBER(DATA!AG737),DATA!AG737,"n/a")</f>
        <v>-3.8513795046365103E-2</v>
      </c>
      <c r="K1033" s="87">
        <f>+IF(ISNUMBER(DATA!AP737),DATA!AP737,"n/a")</f>
        <v>4.71754469420841</v>
      </c>
      <c r="L1033" s="77">
        <f>+IF(ISNUMBER(DATA!AQ737),DATA!AQ737,"n/a")</f>
        <v>-3.0747991886207301E-2</v>
      </c>
      <c r="R1033" s="66"/>
      <c r="S1033" s="66"/>
      <c r="T1033" s="66"/>
      <c r="U1033" s="66"/>
      <c r="V1033" s="66"/>
      <c r="W1033" s="66"/>
      <c r="X1033" s="66"/>
      <c r="Y1033" s="66"/>
    </row>
    <row r="1034" spans="1:25" x14ac:dyDescent="0.2">
      <c r="A1034" s="75" t="s">
        <v>19</v>
      </c>
      <c r="B1034" s="66" t="s">
        <v>27</v>
      </c>
      <c r="C1034" s="66" t="s">
        <v>10</v>
      </c>
      <c r="D1034" s="66" t="s">
        <v>278</v>
      </c>
      <c r="E1034" s="87">
        <f>+IF(ISNUMBER(DATA!L738),DATA!L738,"n/a")</f>
        <v>4.1484665624379602</v>
      </c>
      <c r="F1034" s="77">
        <f>+IF(ISNUMBER(DATA!M738),DATA!M738,"n/a")</f>
        <v>-5.1064353697818601E-2</v>
      </c>
      <c r="G1034" s="87">
        <f>+IF(ISNUMBER(DATA!V738),DATA!V738,"n/a")</f>
        <v>4.2407826876545398</v>
      </c>
      <c r="H1034" s="77">
        <f>+IF(ISNUMBER(DATA!W738),DATA!W738,"n/a")</f>
        <v>-1.86348261144362E-2</v>
      </c>
      <c r="I1034" s="87">
        <f>+IF(ISNUMBER(DATA!AF738),DATA!AF738,"n/a")</f>
        <v>4.3299334447906501</v>
      </c>
      <c r="J1034" s="77">
        <f>+IF(ISNUMBER(DATA!AG738),DATA!AG738,"n/a")</f>
        <v>-8.6210664168192303E-3</v>
      </c>
      <c r="K1034" s="87">
        <f>+IF(ISNUMBER(DATA!AP738),DATA!AP738,"n/a")</f>
        <v>4.3474636694035498</v>
      </c>
      <c r="L1034" s="77">
        <f>+IF(ISNUMBER(DATA!AQ738),DATA!AQ738,"n/a")</f>
        <v>-8.7827770983967806E-3</v>
      </c>
      <c r="R1034" s="66"/>
      <c r="S1034" s="66"/>
      <c r="T1034" s="66"/>
      <c r="U1034" s="66"/>
      <c r="V1034" s="66"/>
      <c r="W1034" s="66"/>
      <c r="X1034" s="66"/>
      <c r="Y1034" s="66"/>
    </row>
    <row r="1035" spans="1:25" x14ac:dyDescent="0.2">
      <c r="A1035" s="75" t="s">
        <v>19</v>
      </c>
      <c r="B1035" s="66" t="s">
        <v>27</v>
      </c>
      <c r="C1035" s="66" t="s">
        <v>10</v>
      </c>
      <c r="D1035" s="66" t="s">
        <v>279</v>
      </c>
      <c r="E1035" s="87">
        <f>+IF(ISNUMBER(DATA!L739),DATA!L739,"n/a")</f>
        <v>4.1603386079182796</v>
      </c>
      <c r="F1035" s="77">
        <f>+IF(ISNUMBER(DATA!M739),DATA!M739,"n/a")</f>
        <v>0.15059820394336401</v>
      </c>
      <c r="G1035" s="87">
        <f>+IF(ISNUMBER(DATA!V739),DATA!V739,"n/a")</f>
        <v>4.1760206656200003</v>
      </c>
      <c r="H1035" s="77">
        <f>+IF(ISNUMBER(DATA!W739),DATA!W739,"n/a")</f>
        <v>6.1541487058043097E-2</v>
      </c>
      <c r="I1035" s="87">
        <f>+IF(ISNUMBER(DATA!AF739),DATA!AF739,"n/a")</f>
        <v>4.1785226209812301</v>
      </c>
      <c r="J1035" s="77">
        <f>+IF(ISNUMBER(DATA!AG739),DATA!AG739,"n/a")</f>
        <v>4.6887460831346102E-2</v>
      </c>
      <c r="K1035" s="87">
        <f>+IF(ISNUMBER(DATA!AP739),DATA!AP739,"n/a")</f>
        <v>4.1640639268989403</v>
      </c>
      <c r="L1035" s="77">
        <f>+IF(ISNUMBER(DATA!AQ739),DATA!AQ739,"n/a")</f>
        <v>3.9197712859956303E-2</v>
      </c>
      <c r="R1035" s="66"/>
      <c r="S1035" s="66"/>
      <c r="T1035" s="66"/>
      <c r="U1035" s="66"/>
      <c r="V1035" s="66"/>
      <c r="W1035" s="66"/>
      <c r="X1035" s="66"/>
      <c r="Y1035" s="66"/>
    </row>
    <row r="1036" spans="1:25" x14ac:dyDescent="0.2">
      <c r="A1036" s="75" t="s">
        <v>19</v>
      </c>
      <c r="B1036" s="66" t="s">
        <v>27</v>
      </c>
      <c r="C1036" s="66" t="s">
        <v>10</v>
      </c>
      <c r="D1036" s="66" t="s">
        <v>280</v>
      </c>
      <c r="E1036" s="87">
        <f>+IF(ISNUMBER(DATA!L740),DATA!L740,"n/a")</f>
        <v>5.0721473092845697</v>
      </c>
      <c r="F1036" s="77">
        <f>+IF(ISNUMBER(DATA!M740),DATA!M740,"n/a")</f>
        <v>-3.82771378323307E-2</v>
      </c>
      <c r="G1036" s="87">
        <f>+IF(ISNUMBER(DATA!V740),DATA!V740,"n/a")</f>
        <v>4.9114326744699897</v>
      </c>
      <c r="H1036" s="77">
        <f>+IF(ISNUMBER(DATA!W740),DATA!W740,"n/a")</f>
        <v>-4.1469491727132601E-2</v>
      </c>
      <c r="I1036" s="87">
        <f>+IF(ISNUMBER(DATA!AF740),DATA!AF740,"n/a")</f>
        <v>5.0173027103731904</v>
      </c>
      <c r="J1036" s="77">
        <f>+IF(ISNUMBER(DATA!AG740),DATA!AG740,"n/a")</f>
        <v>-3.1273442733295902E-2</v>
      </c>
      <c r="K1036" s="87">
        <f>+IF(ISNUMBER(DATA!AP740),DATA!AP740,"n/a")</f>
        <v>5.0661422175189399</v>
      </c>
      <c r="L1036" s="77">
        <f>+IF(ISNUMBER(DATA!AQ740),DATA!AQ740,"n/a")</f>
        <v>-3.1527206396149497E-2</v>
      </c>
      <c r="R1036" s="66"/>
      <c r="S1036" s="66"/>
      <c r="T1036" s="66"/>
      <c r="U1036" s="66"/>
      <c r="V1036" s="66"/>
      <c r="W1036" s="66"/>
      <c r="X1036" s="66"/>
      <c r="Y1036" s="66"/>
    </row>
    <row r="1037" spans="1:25" x14ac:dyDescent="0.2">
      <c r="A1037" s="75" t="s">
        <v>19</v>
      </c>
      <c r="B1037" s="66" t="s">
        <v>27</v>
      </c>
      <c r="C1037" s="66" t="s">
        <v>10</v>
      </c>
      <c r="D1037" s="66" t="s">
        <v>281</v>
      </c>
      <c r="E1037" s="87">
        <f>+IF(ISNUMBER(DATA!L741),DATA!L741,"n/a")</f>
        <v>4.6063747511358404</v>
      </c>
      <c r="F1037" s="77">
        <f>+IF(ISNUMBER(DATA!M741),DATA!M741,"n/a")</f>
        <v>-4.0697789724601701E-3</v>
      </c>
      <c r="G1037" s="87">
        <f>+IF(ISNUMBER(DATA!V741),DATA!V741,"n/a")</f>
        <v>4.5648422970062796</v>
      </c>
      <c r="H1037" s="77">
        <f>+IF(ISNUMBER(DATA!W741),DATA!W741,"n/a")</f>
        <v>2.89379709412788E-3</v>
      </c>
      <c r="I1037" s="87">
        <f>+IF(ISNUMBER(DATA!AF741),DATA!AF741,"n/a")</f>
        <v>4.6121691698617697</v>
      </c>
      <c r="J1037" s="77">
        <f>+IF(ISNUMBER(DATA!AG741),DATA!AG741,"n/a")</f>
        <v>1.09625711606292E-2</v>
      </c>
      <c r="K1037" s="87">
        <f>+IF(ISNUMBER(DATA!AP741),DATA!AP741,"n/a")</f>
        <v>4.6338642166887398</v>
      </c>
      <c r="L1037" s="77">
        <f>+IF(ISNUMBER(DATA!AQ741),DATA!AQ741,"n/a")</f>
        <v>1.5670175291197901E-2</v>
      </c>
      <c r="R1037" s="66"/>
      <c r="S1037" s="66"/>
      <c r="T1037" s="66"/>
      <c r="U1037" s="66"/>
      <c r="V1037" s="66"/>
      <c r="W1037" s="66"/>
      <c r="X1037" s="66"/>
      <c r="Y1037" s="66"/>
    </row>
    <row r="1038" spans="1:25" x14ac:dyDescent="0.2">
      <c r="A1038" s="75" t="s">
        <v>19</v>
      </c>
      <c r="B1038" s="66" t="s">
        <v>27</v>
      </c>
      <c r="C1038" s="66" t="s">
        <v>10</v>
      </c>
      <c r="D1038" s="66" t="s">
        <v>282</v>
      </c>
      <c r="E1038" s="87">
        <f>+IF(ISNUMBER(DATA!L742),DATA!L742,"n/a")</f>
        <v>4.7965546655065801</v>
      </c>
      <c r="F1038" s="77">
        <f>+IF(ISNUMBER(DATA!M742),DATA!M742,"n/a")</f>
        <v>3.7061773288624103E-2</v>
      </c>
      <c r="G1038" s="87">
        <f>+IF(ISNUMBER(DATA!V742),DATA!V742,"n/a")</f>
        <v>4.8125964428102899</v>
      </c>
      <c r="H1038" s="77">
        <f>+IF(ISNUMBER(DATA!W742),DATA!W742,"n/a")</f>
        <v>4.6568491213539197E-2</v>
      </c>
      <c r="I1038" s="87">
        <f>+IF(ISNUMBER(DATA!AF742),DATA!AF742,"n/a")</f>
        <v>4.7586099012513401</v>
      </c>
      <c r="J1038" s="77">
        <f>+IF(ISNUMBER(DATA!AG742),DATA!AG742,"n/a")</f>
        <v>2.3285653289039698E-2</v>
      </c>
      <c r="K1038" s="87">
        <f>+IF(ISNUMBER(DATA!AP742),DATA!AP742,"n/a")</f>
        <v>4.69049272556129</v>
      </c>
      <c r="L1038" s="77">
        <f>+IF(ISNUMBER(DATA!AQ742),DATA!AQ742,"n/a")</f>
        <v>-1.35279397639031E-2</v>
      </c>
      <c r="R1038" s="66"/>
      <c r="S1038" s="66"/>
      <c r="T1038" s="66"/>
      <c r="U1038" s="66"/>
      <c r="V1038" s="66"/>
      <c r="W1038" s="66"/>
      <c r="X1038" s="66"/>
      <c r="Y1038" s="66"/>
    </row>
    <row r="1039" spans="1:25" x14ac:dyDescent="0.2">
      <c r="A1039" s="75" t="s">
        <v>19</v>
      </c>
      <c r="B1039" s="66" t="s">
        <v>27</v>
      </c>
      <c r="C1039" s="66" t="s">
        <v>10</v>
      </c>
      <c r="D1039" s="66" t="s">
        <v>283</v>
      </c>
      <c r="E1039" s="87">
        <f>+IF(ISNUMBER(DATA!L743),DATA!L743,"n/a")</f>
        <v>4.6795545322180399</v>
      </c>
      <c r="F1039" s="77">
        <f>+IF(ISNUMBER(DATA!M743),DATA!M743,"n/a")</f>
        <v>5.1269181832478902E-2</v>
      </c>
      <c r="G1039" s="87">
        <f>+IF(ISNUMBER(DATA!V743),DATA!V743,"n/a")</f>
        <v>4.7047370947702802</v>
      </c>
      <c r="H1039" s="77">
        <f>+IF(ISNUMBER(DATA!W743),DATA!W743,"n/a")</f>
        <v>6.0123253257158601E-2</v>
      </c>
      <c r="I1039" s="87">
        <f>+IF(ISNUMBER(DATA!AF743),DATA!AF743,"n/a")</f>
        <v>4.6694329097932901</v>
      </c>
      <c r="J1039" s="77">
        <f>+IF(ISNUMBER(DATA!AG743),DATA!AG743,"n/a")</f>
        <v>3.6255514465661297E-2</v>
      </c>
      <c r="K1039" s="87">
        <f>+IF(ISNUMBER(DATA!AP743),DATA!AP743,"n/a")</f>
        <v>4.57067130600581</v>
      </c>
      <c r="L1039" s="77">
        <f>+IF(ISNUMBER(DATA!AQ743),DATA!AQ743,"n/a")</f>
        <v>9.3463561986799999E-4</v>
      </c>
      <c r="R1039" s="66"/>
      <c r="S1039" s="66"/>
      <c r="T1039" s="66"/>
      <c r="U1039" s="66"/>
      <c r="V1039" s="66"/>
      <c r="W1039" s="66"/>
      <c r="X1039" s="66"/>
      <c r="Y1039" s="66"/>
    </row>
    <row r="1040" spans="1:25" x14ac:dyDescent="0.2">
      <c r="A1040" s="75" t="s">
        <v>19</v>
      </c>
      <c r="B1040" s="66" t="s">
        <v>27</v>
      </c>
      <c r="C1040" s="66" t="s">
        <v>10</v>
      </c>
      <c r="D1040" s="66" t="s">
        <v>284</v>
      </c>
      <c r="E1040" s="87">
        <f>+IF(ISNUMBER(DATA!L744),DATA!L744,"n/a")</f>
        <v>4.35610101479491</v>
      </c>
      <c r="F1040" s="77">
        <f>+IF(ISNUMBER(DATA!M744),DATA!M744,"n/a")</f>
        <v>1.8251479666245799E-3</v>
      </c>
      <c r="G1040" s="87">
        <f>+IF(ISNUMBER(DATA!V744),DATA!V744,"n/a")</f>
        <v>4.4608509158911698</v>
      </c>
      <c r="H1040" s="77">
        <f>+IF(ISNUMBER(DATA!W744),DATA!W744,"n/a")</f>
        <v>3.0370232271276401E-2</v>
      </c>
      <c r="I1040" s="87">
        <f>+IF(ISNUMBER(DATA!AF744),DATA!AF744,"n/a")</f>
        <v>4.4698976649614197</v>
      </c>
      <c r="J1040" s="77">
        <f>+IF(ISNUMBER(DATA!AG744),DATA!AG744,"n/a")</f>
        <v>4.1668091261795E-2</v>
      </c>
      <c r="K1040" s="87">
        <f>+IF(ISNUMBER(DATA!AP744),DATA!AP744,"n/a")</f>
        <v>4.5214374667466197</v>
      </c>
      <c r="L1040" s="77">
        <f>+IF(ISNUMBER(DATA!AQ744),DATA!AQ744,"n/a")</f>
        <v>4.7414682021329299E-2</v>
      </c>
      <c r="R1040" s="66"/>
      <c r="S1040" s="66"/>
      <c r="T1040" s="66"/>
      <c r="U1040" s="66"/>
      <c r="V1040" s="66"/>
      <c r="W1040" s="66"/>
      <c r="X1040" s="66"/>
      <c r="Y1040" s="66"/>
    </row>
    <row r="1041" spans="1:25" x14ac:dyDescent="0.2">
      <c r="A1041" s="75" t="s">
        <v>19</v>
      </c>
      <c r="B1041" s="66" t="s">
        <v>27</v>
      </c>
      <c r="C1041" s="66" t="s">
        <v>10</v>
      </c>
      <c r="D1041" s="66" t="s">
        <v>285</v>
      </c>
      <c r="E1041" s="87">
        <f>+IF(ISNUMBER(DATA!L745),DATA!L745,"n/a")</f>
        <v>3.9843966821321701</v>
      </c>
      <c r="F1041" s="77">
        <f>+IF(ISNUMBER(DATA!M745),DATA!M745,"n/a")</f>
        <v>-3.5326078206648598E-2</v>
      </c>
      <c r="G1041" s="87">
        <f>+IF(ISNUMBER(DATA!V745),DATA!V745,"n/a")</f>
        <v>3.94201230855422</v>
      </c>
      <c r="H1041" s="77">
        <f>+IF(ISNUMBER(DATA!W745),DATA!W745,"n/a")</f>
        <v>-4.91726864914733E-2</v>
      </c>
      <c r="I1041" s="87">
        <f>+IF(ISNUMBER(DATA!AF745),DATA!AF745,"n/a")</f>
        <v>3.70205961070541</v>
      </c>
      <c r="J1041" s="77">
        <f>+IF(ISNUMBER(DATA!AG745),DATA!AG745,"n/a")</f>
        <v>-7.5394709083466502E-2</v>
      </c>
      <c r="K1041" s="87">
        <f>+IF(ISNUMBER(DATA!AP745),DATA!AP745,"n/a")</f>
        <v>3.8491624790342698</v>
      </c>
      <c r="L1041" s="77">
        <f>+IF(ISNUMBER(DATA!AQ745),DATA!AQ745,"n/a")</f>
        <v>-1.63492795157828E-2</v>
      </c>
      <c r="R1041" s="66"/>
      <c r="S1041" s="66"/>
      <c r="T1041" s="66"/>
      <c r="U1041" s="66"/>
      <c r="V1041" s="66"/>
      <c r="W1041" s="66"/>
      <c r="X1041" s="66"/>
      <c r="Y1041" s="66"/>
    </row>
    <row r="1042" spans="1:25" x14ac:dyDescent="0.2">
      <c r="A1042" s="75" t="s">
        <v>19</v>
      </c>
      <c r="B1042" s="66" t="s">
        <v>27</v>
      </c>
      <c r="C1042" s="66" t="s">
        <v>10</v>
      </c>
      <c r="D1042" s="66" t="s">
        <v>286</v>
      </c>
      <c r="E1042" s="87">
        <f>+IF(ISNUMBER(DATA!L746),DATA!L746,"n/a")</f>
        <v>4.097981822965</v>
      </c>
      <c r="F1042" s="77">
        <f>+IF(ISNUMBER(DATA!M746),DATA!M746,"n/a")</f>
        <v>4.7710711613004803E-2</v>
      </c>
      <c r="G1042" s="87">
        <f>+IF(ISNUMBER(DATA!V746),DATA!V746,"n/a")</f>
        <v>4.0146303582427301</v>
      </c>
      <c r="H1042" s="77">
        <f>+IF(ISNUMBER(DATA!W746),DATA!W746,"n/a")</f>
        <v>2.0568967068907401E-2</v>
      </c>
      <c r="I1042" s="87">
        <f>+IF(ISNUMBER(DATA!AF746),DATA!AF746,"n/a")</f>
        <v>3.99209762278275</v>
      </c>
      <c r="J1042" s="77">
        <f>+IF(ISNUMBER(DATA!AG746),DATA!AG746,"n/a")</f>
        <v>2.8484734640180202E-2</v>
      </c>
      <c r="K1042" s="87">
        <f>+IF(ISNUMBER(DATA!AP746),DATA!AP746,"n/a")</f>
        <v>3.9663367336328799</v>
      </c>
      <c r="L1042" s="77">
        <f>+IF(ISNUMBER(DATA!AQ746),DATA!AQ746,"n/a")</f>
        <v>2.1220818609490402E-2</v>
      </c>
      <c r="R1042" s="66"/>
      <c r="S1042" s="66"/>
      <c r="T1042" s="66"/>
      <c r="U1042" s="66"/>
      <c r="V1042" s="66"/>
      <c r="W1042" s="66"/>
      <c r="X1042" s="66"/>
      <c r="Y1042" s="66"/>
    </row>
    <row r="1043" spans="1:25" x14ac:dyDescent="0.2">
      <c r="A1043" s="75" t="s">
        <v>19</v>
      </c>
      <c r="B1043" s="66" t="s">
        <v>27</v>
      </c>
      <c r="C1043" s="66" t="s">
        <v>10</v>
      </c>
      <c r="D1043" s="66" t="s">
        <v>287</v>
      </c>
      <c r="E1043" s="87">
        <f>+IF(ISNUMBER(DATA!L747),DATA!L747,"n/a")</f>
        <v>4.2575749198930497</v>
      </c>
      <c r="F1043" s="77">
        <f>+IF(ISNUMBER(DATA!M747),DATA!M747,"n/a")</f>
        <v>6.9579035667521494E-2</v>
      </c>
      <c r="G1043" s="87">
        <f>+IF(ISNUMBER(DATA!V747),DATA!V747,"n/a")</f>
        <v>4.1041292324005996</v>
      </c>
      <c r="H1043" s="77">
        <f>+IF(ISNUMBER(DATA!W747),DATA!W747,"n/a")</f>
        <v>2.3361141253206302E-2</v>
      </c>
      <c r="I1043" s="87">
        <f>+IF(ISNUMBER(DATA!AF747),DATA!AF747,"n/a")</f>
        <v>4.0377783774561298</v>
      </c>
      <c r="J1043" s="77">
        <f>+IF(ISNUMBER(DATA!AG747),DATA!AG747,"n/a")</f>
        <v>1.6022717734411399E-2</v>
      </c>
      <c r="K1043" s="87">
        <f>+IF(ISNUMBER(DATA!AP747),DATA!AP747,"n/a")</f>
        <v>4.00843515736842</v>
      </c>
      <c r="L1043" s="77">
        <f>+IF(ISNUMBER(DATA!AQ747),DATA!AQ747,"n/a")</f>
        <v>1.9439822460878699E-2</v>
      </c>
      <c r="R1043" s="66"/>
      <c r="S1043" s="66"/>
      <c r="T1043" s="66"/>
      <c r="U1043" s="66"/>
      <c r="V1043" s="66"/>
      <c r="W1043" s="66"/>
      <c r="X1043" s="66"/>
      <c r="Y1043" s="66"/>
    </row>
    <row r="1044" spans="1:25" x14ac:dyDescent="0.2">
      <c r="A1044" s="75" t="s">
        <v>19</v>
      </c>
      <c r="B1044" s="66" t="s">
        <v>27</v>
      </c>
      <c r="C1044" s="66" t="s">
        <v>10</v>
      </c>
      <c r="D1044" s="66" t="s">
        <v>288</v>
      </c>
      <c r="E1044" s="87">
        <f>+IF(ISNUMBER(DATA!L748),DATA!L748,"n/a")</f>
        <v>4.7737667456067001</v>
      </c>
      <c r="F1044" s="77">
        <f>+IF(ISNUMBER(DATA!M748),DATA!M748,"n/a")</f>
        <v>6.6895032069153801E-2</v>
      </c>
      <c r="G1044" s="87">
        <f>+IF(ISNUMBER(DATA!V748),DATA!V748,"n/a")</f>
        <v>4.7589167794513099</v>
      </c>
      <c r="H1044" s="77">
        <f>+IF(ISNUMBER(DATA!W748),DATA!W748,"n/a")</f>
        <v>6.1714046650447003E-2</v>
      </c>
      <c r="I1044" s="87">
        <f>+IF(ISNUMBER(DATA!AF748),DATA!AF748,"n/a")</f>
        <v>4.6775064244909696</v>
      </c>
      <c r="J1044" s="77">
        <f>+IF(ISNUMBER(DATA!AG748),DATA!AG748,"n/a")</f>
        <v>1.8205439172721799E-2</v>
      </c>
      <c r="K1044" s="87">
        <f>+IF(ISNUMBER(DATA!AP748),DATA!AP748,"n/a")</f>
        <v>4.60172099736163</v>
      </c>
      <c r="L1044" s="77">
        <f>+IF(ISNUMBER(DATA!AQ748),DATA!AQ748,"n/a")</f>
        <v>-1.6884341420374E-2</v>
      </c>
      <c r="R1044" s="66"/>
      <c r="S1044" s="66"/>
      <c r="T1044" s="66"/>
      <c r="U1044" s="66"/>
      <c r="V1044" s="66"/>
      <c r="W1044" s="66"/>
      <c r="X1044" s="66"/>
      <c r="Y1044" s="66"/>
    </row>
    <row r="1045" spans="1:25" x14ac:dyDescent="0.2">
      <c r="A1045" s="75" t="s">
        <v>19</v>
      </c>
      <c r="B1045" s="66" t="s">
        <v>27</v>
      </c>
      <c r="C1045" s="66" t="s">
        <v>10</v>
      </c>
      <c r="D1045" s="66" t="s">
        <v>289</v>
      </c>
      <c r="E1045" s="87">
        <f>+IF(ISNUMBER(DATA!L749),DATA!L749,"n/a")</f>
        <v>4.2926399350731703</v>
      </c>
      <c r="F1045" s="77">
        <f>+IF(ISNUMBER(DATA!M749),DATA!M749,"n/a")</f>
        <v>4.8488057535442802E-2</v>
      </c>
      <c r="G1045" s="87">
        <f>+IF(ISNUMBER(DATA!V749),DATA!V749,"n/a")</f>
        <v>4.3005082030196</v>
      </c>
      <c r="H1045" s="77">
        <f>+IF(ISNUMBER(DATA!W749),DATA!W749,"n/a")</f>
        <v>7.3981941989259406E-2</v>
      </c>
      <c r="I1045" s="87">
        <f>+IF(ISNUMBER(DATA!AF749),DATA!AF749,"n/a")</f>
        <v>4.30343098189923</v>
      </c>
      <c r="J1045" s="77">
        <f>+IF(ISNUMBER(DATA!AG749),DATA!AG749,"n/a")</f>
        <v>5.8511078122245E-2</v>
      </c>
      <c r="K1045" s="87">
        <f>+IF(ISNUMBER(DATA!AP749),DATA!AP749,"n/a")</f>
        <v>4.3361234761410898</v>
      </c>
      <c r="L1045" s="77">
        <f>+IF(ISNUMBER(DATA!AQ749),DATA!AQ749,"n/a")</f>
        <v>4.6561025356824402E-2</v>
      </c>
      <c r="R1045" s="66"/>
      <c r="S1045" s="66"/>
      <c r="T1045" s="66"/>
      <c r="U1045" s="66"/>
      <c r="V1045" s="66"/>
      <c r="W1045" s="66"/>
      <c r="X1045" s="66"/>
      <c r="Y1045" s="66"/>
    </row>
    <row r="1046" spans="1:25" x14ac:dyDescent="0.2">
      <c r="A1046" s="75" t="s">
        <v>19</v>
      </c>
      <c r="B1046" s="66" t="s">
        <v>27</v>
      </c>
      <c r="C1046" s="66" t="s">
        <v>10</v>
      </c>
      <c r="D1046" s="66" t="s">
        <v>290</v>
      </c>
      <c r="E1046" s="87">
        <f>+IF(ISNUMBER(DATA!L750),DATA!L750,"n/a")</f>
        <v>4.3195610988461999</v>
      </c>
      <c r="F1046" s="77">
        <f>+IF(ISNUMBER(DATA!M750),DATA!M750,"n/a")</f>
        <v>2.3779016393674E-2</v>
      </c>
      <c r="G1046" s="87">
        <f>+IF(ISNUMBER(DATA!V750),DATA!V750,"n/a")</f>
        <v>4.39591232321827</v>
      </c>
      <c r="H1046" s="77">
        <f>+IF(ISNUMBER(DATA!W750),DATA!W750,"n/a")</f>
        <v>4.2260959482858101E-2</v>
      </c>
      <c r="I1046" s="87">
        <f>+IF(ISNUMBER(DATA!AF750),DATA!AF750,"n/a")</f>
        <v>4.2745264554563898</v>
      </c>
      <c r="J1046" s="77">
        <f>+IF(ISNUMBER(DATA!AG750),DATA!AG750,"n/a")</f>
        <v>2.98744791483899E-2</v>
      </c>
      <c r="K1046" s="87">
        <f>+IF(ISNUMBER(DATA!AP750),DATA!AP750,"n/a")</f>
        <v>4.2835682364210701</v>
      </c>
      <c r="L1046" s="77">
        <f>+IF(ISNUMBER(DATA!AQ750),DATA!AQ750,"n/a")</f>
        <v>2.6920161290144899E-2</v>
      </c>
      <c r="R1046" s="66"/>
      <c r="S1046" s="66"/>
      <c r="T1046" s="66"/>
      <c r="U1046" s="66"/>
      <c r="V1046" s="66"/>
      <c r="W1046" s="66"/>
      <c r="X1046" s="66"/>
      <c r="Y1046" s="66"/>
    </row>
    <row r="1047" spans="1:25" x14ac:dyDescent="0.2">
      <c r="A1047" s="75" t="s">
        <v>19</v>
      </c>
      <c r="B1047" s="66" t="s">
        <v>27</v>
      </c>
      <c r="C1047" s="66" t="s">
        <v>10</v>
      </c>
      <c r="D1047" s="66" t="s">
        <v>291</v>
      </c>
      <c r="E1047" s="87">
        <f>+IF(ISNUMBER(DATA!L751),DATA!L751,"n/a")</f>
        <v>5.44337583183425</v>
      </c>
      <c r="F1047" s="77">
        <f>+IF(ISNUMBER(DATA!M751),DATA!M751,"n/a")</f>
        <v>4.6781458278771303E-2</v>
      </c>
      <c r="G1047" s="87">
        <f>+IF(ISNUMBER(DATA!V751),DATA!V751,"n/a")</f>
        <v>5.3980980360401096</v>
      </c>
      <c r="H1047" s="77">
        <f>+IF(ISNUMBER(DATA!W751),DATA!W751,"n/a")</f>
        <v>8.0241795486876398E-3</v>
      </c>
      <c r="I1047" s="87">
        <f>+IF(ISNUMBER(DATA!AF751),DATA!AF751,"n/a")</f>
        <v>5.34877634346135</v>
      </c>
      <c r="J1047" s="77">
        <f>+IF(ISNUMBER(DATA!AG751),DATA!AG751,"n/a")</f>
        <v>-5.0897083564123103E-3</v>
      </c>
      <c r="K1047" s="87">
        <f>+IF(ISNUMBER(DATA!AP751),DATA!AP751,"n/a")</f>
        <v>5.3187510932217297</v>
      </c>
      <c r="L1047" s="77">
        <f>+IF(ISNUMBER(DATA!AQ751),DATA!AQ751,"n/a")</f>
        <v>-8.87443819941682E-3</v>
      </c>
      <c r="R1047" s="66"/>
      <c r="S1047" s="66"/>
      <c r="T1047" s="66"/>
      <c r="U1047" s="66"/>
      <c r="V1047" s="66"/>
      <c r="W1047" s="66"/>
      <c r="X1047" s="66"/>
      <c r="Y1047" s="66"/>
    </row>
    <row r="1048" spans="1:25" x14ac:dyDescent="0.2">
      <c r="A1048" s="75" t="s">
        <v>19</v>
      </c>
      <c r="B1048" s="66" t="s">
        <v>27</v>
      </c>
      <c r="C1048" s="66" t="s">
        <v>10</v>
      </c>
      <c r="D1048" s="66" t="s">
        <v>292</v>
      </c>
      <c r="E1048" s="87">
        <f>+IF(ISNUMBER(DATA!L752),DATA!L752,"n/a")</f>
        <v>5.1132966622674703</v>
      </c>
      <c r="F1048" s="77">
        <f>+IF(ISNUMBER(DATA!M752),DATA!M752,"n/a")</f>
        <v>3.8734901769794397E-2</v>
      </c>
      <c r="G1048" s="87">
        <f>+IF(ISNUMBER(DATA!V752),DATA!V752,"n/a")</f>
        <v>5.1355835678786299</v>
      </c>
      <c r="H1048" s="77">
        <f>+IF(ISNUMBER(DATA!W752),DATA!W752,"n/a")</f>
        <v>2.85987023106665E-2</v>
      </c>
      <c r="I1048" s="87">
        <f>+IF(ISNUMBER(DATA!AF752),DATA!AF752,"n/a")</f>
        <v>5.0795255280332503</v>
      </c>
      <c r="J1048" s="77">
        <f>+IF(ISNUMBER(DATA!AG752),DATA!AG752,"n/a")</f>
        <v>1.4657288418185499E-2</v>
      </c>
      <c r="K1048" s="87">
        <f>+IF(ISNUMBER(DATA!AP752),DATA!AP752,"n/a")</f>
        <v>4.9767237472071697</v>
      </c>
      <c r="L1048" s="77">
        <f>+IF(ISNUMBER(DATA!AQ752),DATA!AQ752,"n/a")</f>
        <v>-1.96433885225561E-2</v>
      </c>
      <c r="R1048" s="66"/>
      <c r="S1048" s="66"/>
      <c r="T1048" s="66"/>
      <c r="U1048" s="66"/>
      <c r="V1048" s="66"/>
      <c r="W1048" s="66"/>
      <c r="X1048" s="66"/>
      <c r="Y1048" s="66"/>
    </row>
    <row r="1049" spans="1:25" x14ac:dyDescent="0.2">
      <c r="A1049" s="75" t="s">
        <v>19</v>
      </c>
      <c r="B1049" s="66" t="s">
        <v>27</v>
      </c>
      <c r="C1049" s="66" t="s">
        <v>10</v>
      </c>
      <c r="D1049" s="66" t="s">
        <v>293</v>
      </c>
      <c r="E1049" s="87">
        <f>+IF(ISNUMBER(DATA!L753),DATA!L753,"n/a")</f>
        <v>4.3082253628642198</v>
      </c>
      <c r="F1049" s="77">
        <f>+IF(ISNUMBER(DATA!M753),DATA!M753,"n/a")</f>
        <v>-8.9187327990632198E-2</v>
      </c>
      <c r="G1049" s="87">
        <f>+IF(ISNUMBER(DATA!V753),DATA!V753,"n/a")</f>
        <v>4.2934719795282303</v>
      </c>
      <c r="H1049" s="77">
        <f>+IF(ISNUMBER(DATA!W753),DATA!W753,"n/a")</f>
        <v>-0.10135825397840501</v>
      </c>
      <c r="I1049" s="87">
        <f>+IF(ISNUMBER(DATA!AF753),DATA!AF753,"n/a")</f>
        <v>4.3314038340513603</v>
      </c>
      <c r="J1049" s="77">
        <f>+IF(ISNUMBER(DATA!AG753),DATA!AG753,"n/a")</f>
        <v>-9.8354201694988902E-2</v>
      </c>
      <c r="K1049" s="87">
        <f>+IF(ISNUMBER(DATA!AP753),DATA!AP753,"n/a")</f>
        <v>4.4561057407447304</v>
      </c>
      <c r="L1049" s="77">
        <f>+IF(ISNUMBER(DATA!AQ753),DATA!AQ753,"n/a")</f>
        <v>-3.7667515979093201E-2</v>
      </c>
      <c r="R1049" s="66"/>
      <c r="S1049" s="66"/>
      <c r="T1049" s="66"/>
      <c r="U1049" s="66"/>
      <c r="V1049" s="66"/>
      <c r="W1049" s="66"/>
      <c r="X1049" s="66"/>
      <c r="Y1049" s="66"/>
    </row>
    <row r="1050" spans="1:25" x14ac:dyDescent="0.2">
      <c r="A1050" s="75" t="s">
        <v>19</v>
      </c>
      <c r="B1050" s="66" t="s">
        <v>27</v>
      </c>
      <c r="C1050" s="66" t="s">
        <v>10</v>
      </c>
      <c r="D1050" s="66" t="s">
        <v>294</v>
      </c>
      <c r="E1050" s="87">
        <f>+IF(ISNUMBER(DATA!L754),DATA!L754,"n/a")</f>
        <v>4.2570087894312403</v>
      </c>
      <c r="F1050" s="77">
        <f>+IF(ISNUMBER(DATA!M754),DATA!M754,"n/a")</f>
        <v>7.8591080618437507E-3</v>
      </c>
      <c r="G1050" s="87">
        <f>+IF(ISNUMBER(DATA!V754),DATA!V754,"n/a")</f>
        <v>4.3652862787128202</v>
      </c>
      <c r="H1050" s="77">
        <f>+IF(ISNUMBER(DATA!W754),DATA!W754,"n/a")</f>
        <v>3.0979779180086601E-2</v>
      </c>
      <c r="I1050" s="87">
        <f>+IF(ISNUMBER(DATA!AF754),DATA!AF754,"n/a")</f>
        <v>4.2259608488462996</v>
      </c>
      <c r="J1050" s="77">
        <f>+IF(ISNUMBER(DATA!AG754),DATA!AG754,"n/a")</f>
        <v>1.64405042681895E-2</v>
      </c>
      <c r="K1050" s="87">
        <f>+IF(ISNUMBER(DATA!AP754),DATA!AP754,"n/a")</f>
        <v>4.2522658768287203</v>
      </c>
      <c r="L1050" s="77">
        <f>+IF(ISNUMBER(DATA!AQ754),DATA!AQ754,"n/a")</f>
        <v>1.9507035913300799E-2</v>
      </c>
      <c r="R1050" s="66"/>
      <c r="S1050" s="66"/>
      <c r="T1050" s="66"/>
      <c r="U1050" s="66"/>
      <c r="V1050" s="66"/>
      <c r="W1050" s="66"/>
      <c r="X1050" s="66"/>
      <c r="Y1050" s="66"/>
    </row>
    <row r="1051" spans="1:25" x14ac:dyDescent="0.2">
      <c r="A1051" s="75" t="s">
        <v>19</v>
      </c>
      <c r="B1051" s="66" t="s">
        <v>27</v>
      </c>
      <c r="C1051" s="66" t="s">
        <v>10</v>
      </c>
      <c r="D1051" s="66" t="s">
        <v>295</v>
      </c>
      <c r="E1051" s="87">
        <f>+IF(ISNUMBER(DATA!L755),DATA!L755,"n/a")</f>
        <v>3.8903418971914001</v>
      </c>
      <c r="F1051" s="77">
        <f>+IF(ISNUMBER(DATA!M755),DATA!M755,"n/a")</f>
        <v>4.08951040772189E-2</v>
      </c>
      <c r="G1051" s="87">
        <f>+IF(ISNUMBER(DATA!V755),DATA!V755,"n/a")</f>
        <v>3.8870437572084202</v>
      </c>
      <c r="H1051" s="77">
        <f>+IF(ISNUMBER(DATA!W755),DATA!W755,"n/a")</f>
        <v>2.0756087573319201E-2</v>
      </c>
      <c r="I1051" s="87">
        <f>+IF(ISNUMBER(DATA!AF755),DATA!AF755,"n/a")</f>
        <v>3.7945898683416899</v>
      </c>
      <c r="J1051" s="77">
        <f>+IF(ISNUMBER(DATA!AG755),DATA!AG755,"n/a")</f>
        <v>-1.21416713361328E-2</v>
      </c>
      <c r="K1051" s="87">
        <f>+IF(ISNUMBER(DATA!AP755),DATA!AP755,"n/a")</f>
        <v>3.8393141386713698</v>
      </c>
      <c r="L1051" s="77">
        <f>+IF(ISNUMBER(DATA!AQ755),DATA!AQ755,"n/a")</f>
        <v>1.4503090226640401E-2</v>
      </c>
      <c r="R1051" s="66"/>
      <c r="S1051" s="66"/>
      <c r="T1051" s="66"/>
      <c r="U1051" s="66"/>
      <c r="V1051" s="66"/>
      <c r="W1051" s="66"/>
      <c r="X1051" s="66"/>
      <c r="Y1051" s="66"/>
    </row>
    <row r="1052" spans="1:25" x14ac:dyDescent="0.2">
      <c r="A1052" s="75" t="s">
        <v>19</v>
      </c>
      <c r="B1052" s="66" t="s">
        <v>27</v>
      </c>
      <c r="C1052" s="66" t="s">
        <v>10</v>
      </c>
      <c r="D1052" s="66" t="s">
        <v>296</v>
      </c>
      <c r="E1052" s="87">
        <f>+IF(ISNUMBER(DATA!L756),DATA!L756,"n/a")</f>
        <v>4.0411896031709498</v>
      </c>
      <c r="F1052" s="77">
        <f>+IF(ISNUMBER(DATA!M756),DATA!M756,"n/a")</f>
        <v>3.0257465549451398E-2</v>
      </c>
      <c r="G1052" s="87">
        <f>+IF(ISNUMBER(DATA!V756),DATA!V756,"n/a")</f>
        <v>4.1329107027809897</v>
      </c>
      <c r="H1052" s="77">
        <f>+IF(ISNUMBER(DATA!W756),DATA!W756,"n/a")</f>
        <v>3.9156595980770398E-2</v>
      </c>
      <c r="I1052" s="87">
        <f>+IF(ISNUMBER(DATA!AF756),DATA!AF756,"n/a")</f>
        <v>4.0335521629875499</v>
      </c>
      <c r="J1052" s="77">
        <f>+IF(ISNUMBER(DATA!AG756),DATA!AG756,"n/a")</f>
        <v>4.4886772077536399E-2</v>
      </c>
      <c r="K1052" s="87">
        <f>+IF(ISNUMBER(DATA!AP756),DATA!AP756,"n/a")</f>
        <v>4.0547796891830599</v>
      </c>
      <c r="L1052" s="77">
        <f>+IF(ISNUMBER(DATA!AQ756),DATA!AQ756,"n/a")</f>
        <v>4.8335231924538202E-2</v>
      </c>
      <c r="R1052" s="66"/>
      <c r="S1052" s="66"/>
      <c r="T1052" s="66"/>
      <c r="U1052" s="66"/>
      <c r="V1052" s="66"/>
      <c r="W1052" s="66"/>
      <c r="X1052" s="66"/>
      <c r="Y1052" s="66"/>
    </row>
    <row r="1053" spans="1:25" x14ac:dyDescent="0.2">
      <c r="A1053" s="75" t="s">
        <v>19</v>
      </c>
      <c r="B1053" s="66" t="s">
        <v>27</v>
      </c>
      <c r="C1053" s="66" t="s">
        <v>10</v>
      </c>
      <c r="D1053" s="66" t="s">
        <v>297</v>
      </c>
      <c r="E1053" s="87">
        <f>+IF(ISNUMBER(DATA!L757),DATA!L757,"n/a")</f>
        <v>4.30415047837747</v>
      </c>
      <c r="F1053" s="77">
        <f>+IF(ISNUMBER(DATA!M757),DATA!M757,"n/a")</f>
        <v>-5.0722427766677097E-2</v>
      </c>
      <c r="G1053" s="87">
        <f>+IF(ISNUMBER(DATA!V757),DATA!V757,"n/a")</f>
        <v>4.3369111161138898</v>
      </c>
      <c r="H1053" s="77">
        <f>+IF(ISNUMBER(DATA!W757),DATA!W757,"n/a")</f>
        <v>-5.3271868187637003E-2</v>
      </c>
      <c r="I1053" s="87">
        <f>+IF(ISNUMBER(DATA!AF757),DATA!AF757,"n/a")</f>
        <v>4.2960682650018303</v>
      </c>
      <c r="J1053" s="77">
        <f>+IF(ISNUMBER(DATA!AG757),DATA!AG757,"n/a")</f>
        <v>-6.0576093282814998E-2</v>
      </c>
      <c r="K1053" s="87">
        <f>+IF(ISNUMBER(DATA!AP757),DATA!AP757,"n/a")</f>
        <v>4.3697347687451096</v>
      </c>
      <c r="L1053" s="77">
        <f>+IF(ISNUMBER(DATA!AQ757),DATA!AQ757,"n/a")</f>
        <v>-3.4232594428259003E-2</v>
      </c>
      <c r="R1053" s="66"/>
      <c r="S1053" s="66"/>
      <c r="T1053" s="66"/>
      <c r="U1053" s="66"/>
      <c r="V1053" s="66"/>
      <c r="W1053" s="66"/>
      <c r="X1053" s="66"/>
      <c r="Y1053" s="66"/>
    </row>
    <row r="1054" spans="1:25" x14ac:dyDescent="0.2">
      <c r="A1054" s="75" t="s">
        <v>19</v>
      </c>
      <c r="B1054" s="66" t="s">
        <v>27</v>
      </c>
      <c r="C1054" s="66" t="s">
        <v>10</v>
      </c>
      <c r="D1054" s="66" t="s">
        <v>298</v>
      </c>
      <c r="E1054" s="87">
        <f>+IF(ISNUMBER(DATA!L758),DATA!L758,"n/a")</f>
        <v>4.5596849496560701</v>
      </c>
      <c r="F1054" s="77">
        <f>+IF(ISNUMBER(DATA!M758),DATA!M758,"n/a")</f>
        <v>2.8759879878073401E-2</v>
      </c>
      <c r="G1054" s="87">
        <f>+IF(ISNUMBER(DATA!V758),DATA!V758,"n/a")</f>
        <v>4.51962404922015</v>
      </c>
      <c r="H1054" s="77">
        <f>+IF(ISNUMBER(DATA!W758),DATA!W758,"n/a")</f>
        <v>1.56224562573897E-2</v>
      </c>
      <c r="I1054" s="87">
        <f>+IF(ISNUMBER(DATA!AF758),DATA!AF758,"n/a")</f>
        <v>4.5226307623128701</v>
      </c>
      <c r="J1054" s="77">
        <f>+IF(ISNUMBER(DATA!AG758),DATA!AG758,"n/a")</f>
        <v>3.5108191242986301E-3</v>
      </c>
      <c r="K1054" s="87">
        <f>+IF(ISNUMBER(DATA!AP758),DATA!AP758,"n/a")</f>
        <v>4.5492164791323901</v>
      </c>
      <c r="L1054" s="77">
        <f>+IF(ISNUMBER(DATA!AQ758),DATA!AQ758,"n/a")</f>
        <v>-2.01513347860427E-2</v>
      </c>
      <c r="R1054" s="66"/>
      <c r="S1054" s="66"/>
      <c r="T1054" s="66"/>
      <c r="U1054" s="66"/>
      <c r="V1054" s="66"/>
      <c r="W1054" s="66"/>
      <c r="X1054" s="66"/>
      <c r="Y1054" s="66"/>
    </row>
    <row r="1055" spans="1:25" x14ac:dyDescent="0.2">
      <c r="A1055" s="75" t="s">
        <v>19</v>
      </c>
      <c r="B1055" s="66" t="s">
        <v>27</v>
      </c>
      <c r="C1055" s="66" t="s">
        <v>10</v>
      </c>
      <c r="D1055" s="66" t="s">
        <v>299</v>
      </c>
      <c r="E1055" s="87">
        <f>+IF(ISNUMBER(DATA!L759),DATA!L759,"n/a")</f>
        <v>3.76388438442536</v>
      </c>
      <c r="F1055" s="77">
        <f>+IF(ISNUMBER(DATA!M759),DATA!M759,"n/a")</f>
        <v>7.0543675200738898E-2</v>
      </c>
      <c r="G1055" s="87">
        <f>+IF(ISNUMBER(DATA!V759),DATA!V759,"n/a")</f>
        <v>3.8094081437509901</v>
      </c>
      <c r="H1055" s="77">
        <f>+IF(ISNUMBER(DATA!W759),DATA!W759,"n/a")</f>
        <v>-4.8924464976919102E-2</v>
      </c>
      <c r="I1055" s="87">
        <f>+IF(ISNUMBER(DATA!AF759),DATA!AF759,"n/a")</f>
        <v>3.78125921597396</v>
      </c>
      <c r="J1055" s="77">
        <f>+IF(ISNUMBER(DATA!AG759),DATA!AG759,"n/a")</f>
        <v>-7.7569693925749E-2</v>
      </c>
      <c r="K1055" s="87">
        <f>+IF(ISNUMBER(DATA!AP759),DATA!AP759,"n/a")</f>
        <v>3.7490032059654901</v>
      </c>
      <c r="L1055" s="77">
        <f>+IF(ISNUMBER(DATA!AQ759),DATA!AQ759,"n/a")</f>
        <v>-8.8827373668206297E-2</v>
      </c>
      <c r="R1055" s="66"/>
      <c r="S1055" s="66"/>
      <c r="T1055" s="66"/>
      <c r="U1055" s="66"/>
      <c r="V1055" s="66"/>
      <c r="W1055" s="66"/>
      <c r="X1055" s="66"/>
      <c r="Y1055" s="66"/>
    </row>
    <row r="1056" spans="1:25" x14ac:dyDescent="0.2">
      <c r="A1056" s="75" t="s">
        <v>19</v>
      </c>
      <c r="B1056" s="66" t="s">
        <v>27</v>
      </c>
      <c r="C1056" s="66" t="s">
        <v>10</v>
      </c>
      <c r="D1056" s="66" t="s">
        <v>300</v>
      </c>
      <c r="E1056" s="87">
        <f>+IF(ISNUMBER(DATA!L760),DATA!L760,"n/a")</f>
        <v>4.3177407586358196</v>
      </c>
      <c r="F1056" s="77">
        <f>+IF(ISNUMBER(DATA!M760),DATA!M760,"n/a")</f>
        <v>8.4407730767827094E-2</v>
      </c>
      <c r="G1056" s="87">
        <f>+IF(ISNUMBER(DATA!V760),DATA!V760,"n/a")</f>
        <v>4.2664651633964397</v>
      </c>
      <c r="H1056" s="77">
        <f>+IF(ISNUMBER(DATA!W760),DATA!W760,"n/a")</f>
        <v>6.5246771166042702E-2</v>
      </c>
      <c r="I1056" s="87">
        <f>+IF(ISNUMBER(DATA!AF760),DATA!AF760,"n/a")</f>
        <v>4.2296491772266096</v>
      </c>
      <c r="J1056" s="77">
        <f>+IF(ISNUMBER(DATA!AG760),DATA!AG760,"n/a")</f>
        <v>4.4725923927337298E-2</v>
      </c>
      <c r="K1056" s="87">
        <f>+IF(ISNUMBER(DATA!AP760),DATA!AP760,"n/a")</f>
        <v>4.2158449014238304</v>
      </c>
      <c r="L1056" s="77">
        <f>+IF(ISNUMBER(DATA!AQ760),DATA!AQ760,"n/a")</f>
        <v>3.7275614167195298E-2</v>
      </c>
      <c r="R1056" s="66"/>
      <c r="S1056" s="66"/>
      <c r="T1056" s="66"/>
      <c r="U1056" s="66"/>
      <c r="V1056" s="66"/>
      <c r="W1056" s="66"/>
      <c r="X1056" s="66"/>
      <c r="Y1056" s="66"/>
    </row>
    <row r="1057" spans="1:25" x14ac:dyDescent="0.2">
      <c r="A1057" s="75" t="s">
        <v>19</v>
      </c>
      <c r="B1057" s="66" t="s">
        <v>27</v>
      </c>
      <c r="C1057" s="66" t="s">
        <v>10</v>
      </c>
      <c r="D1057" s="66" t="s">
        <v>301</v>
      </c>
      <c r="E1057" s="87">
        <f>+IF(ISNUMBER(DATA!L761),DATA!L761,"n/a")</f>
        <v>4.4780617982173299</v>
      </c>
      <c r="F1057" s="77">
        <f>+IF(ISNUMBER(DATA!M761),DATA!M761,"n/a")</f>
        <v>1.4106051443668E-2</v>
      </c>
      <c r="G1057" s="87">
        <f>+IF(ISNUMBER(DATA!V761),DATA!V761,"n/a")</f>
        <v>4.5179715262981599</v>
      </c>
      <c r="H1057" s="77">
        <f>+IF(ISNUMBER(DATA!W761),DATA!W761,"n/a")</f>
        <v>1.15110899516742E-2</v>
      </c>
      <c r="I1057" s="87">
        <f>+IF(ISNUMBER(DATA!AF761),DATA!AF761,"n/a")</f>
        <v>4.60244446980938</v>
      </c>
      <c r="J1057" s="77">
        <f>+IF(ISNUMBER(DATA!AG761),DATA!AG761,"n/a")</f>
        <v>-2.6019689459071502E-2</v>
      </c>
      <c r="K1057" s="87">
        <f>+IF(ISNUMBER(DATA!AP761),DATA!AP761,"n/a")</f>
        <v>4.6370639627250601</v>
      </c>
      <c r="L1057" s="77">
        <f>+IF(ISNUMBER(DATA!AQ761),DATA!AQ761,"n/a")</f>
        <v>-5.5806101548739398E-2</v>
      </c>
      <c r="R1057" s="66"/>
      <c r="S1057" s="66"/>
      <c r="T1057" s="66"/>
      <c r="U1057" s="66"/>
      <c r="V1057" s="66"/>
      <c r="W1057" s="66"/>
      <c r="X1057" s="66"/>
      <c r="Y1057" s="66"/>
    </row>
    <row r="1058" spans="1:25" x14ac:dyDescent="0.2">
      <c r="A1058" s="75" t="s">
        <v>19</v>
      </c>
      <c r="B1058" s="66" t="s">
        <v>27</v>
      </c>
      <c r="C1058" s="66" t="s">
        <v>10</v>
      </c>
      <c r="D1058" s="66" t="s">
        <v>302</v>
      </c>
      <c r="E1058" s="87">
        <f>+IF(ISNUMBER(DATA!L762),DATA!L762,"n/a")</f>
        <v>4.2868057488365601</v>
      </c>
      <c r="F1058" s="77">
        <f>+IF(ISNUMBER(DATA!M762),DATA!M762,"n/a")</f>
        <v>2.50298959143254E-2</v>
      </c>
      <c r="G1058" s="87">
        <f>+IF(ISNUMBER(DATA!V762),DATA!V762,"n/a")</f>
        <v>4.3642210649865296</v>
      </c>
      <c r="H1058" s="77">
        <f>+IF(ISNUMBER(DATA!W762),DATA!W762,"n/a")</f>
        <v>4.68363518593597E-2</v>
      </c>
      <c r="I1058" s="87">
        <f>+IF(ISNUMBER(DATA!AF762),DATA!AF762,"n/a")</f>
        <v>4.2429380396486502</v>
      </c>
      <c r="J1058" s="77">
        <f>+IF(ISNUMBER(DATA!AG762),DATA!AG762,"n/a")</f>
        <v>3.3007136699563497E-2</v>
      </c>
      <c r="K1058" s="87">
        <f>+IF(ISNUMBER(DATA!AP762),DATA!AP762,"n/a")</f>
        <v>4.2396038385010097</v>
      </c>
      <c r="L1058" s="77">
        <f>+IF(ISNUMBER(DATA!AQ762),DATA!AQ762,"n/a")</f>
        <v>2.32478074439295E-2</v>
      </c>
      <c r="R1058" s="66"/>
      <c r="S1058" s="66"/>
      <c r="T1058" s="66"/>
      <c r="U1058" s="66"/>
      <c r="V1058" s="66"/>
      <c r="W1058" s="66"/>
      <c r="X1058" s="66"/>
      <c r="Y1058" s="66"/>
    </row>
    <row r="1059" spans="1:25" x14ac:dyDescent="0.2">
      <c r="A1059" s="75" t="s">
        <v>19</v>
      </c>
      <c r="B1059" s="66" t="s">
        <v>27</v>
      </c>
      <c r="C1059" s="66" t="s">
        <v>10</v>
      </c>
      <c r="D1059" s="66" t="s">
        <v>303</v>
      </c>
      <c r="E1059" s="87">
        <f>+IF(ISNUMBER(DATA!L763),DATA!L763,"n/a")</f>
        <v>4.3791599715189102</v>
      </c>
      <c r="F1059" s="77">
        <f>+IF(ISNUMBER(DATA!M763),DATA!M763,"n/a")</f>
        <v>5.8161907002436701E-3</v>
      </c>
      <c r="G1059" s="87">
        <f>+IF(ISNUMBER(DATA!V763),DATA!V763,"n/a")</f>
        <v>4.4255840037348904</v>
      </c>
      <c r="H1059" s="77">
        <f>+IF(ISNUMBER(DATA!W763),DATA!W763,"n/a")</f>
        <v>2.4139976947420299E-2</v>
      </c>
      <c r="I1059" s="87">
        <f>+IF(ISNUMBER(DATA!AF763),DATA!AF763,"n/a")</f>
        <v>4.4526618657286603</v>
      </c>
      <c r="J1059" s="77">
        <f>+IF(ISNUMBER(DATA!AG763),DATA!AG763,"n/a")</f>
        <v>2.2087300774512101E-2</v>
      </c>
      <c r="K1059" s="87">
        <f>+IF(ISNUMBER(DATA!AP763),DATA!AP763,"n/a")</f>
        <v>4.4979616326342597</v>
      </c>
      <c r="L1059" s="77">
        <f>+IF(ISNUMBER(DATA!AQ763),DATA!AQ763,"n/a")</f>
        <v>2.1615887096087999E-2</v>
      </c>
      <c r="R1059" s="66"/>
      <c r="S1059" s="66"/>
      <c r="T1059" s="66"/>
      <c r="U1059" s="66"/>
      <c r="V1059" s="66"/>
      <c r="W1059" s="66"/>
      <c r="X1059" s="66"/>
      <c r="Y1059" s="66"/>
    </row>
    <row r="1060" spans="1:25" x14ac:dyDescent="0.2">
      <c r="A1060" s="75" t="s">
        <v>19</v>
      </c>
      <c r="B1060" s="66" t="s">
        <v>27</v>
      </c>
      <c r="C1060" s="66" t="s">
        <v>10</v>
      </c>
      <c r="D1060" s="66" t="s">
        <v>304</v>
      </c>
      <c r="E1060" s="87">
        <f>+IF(ISNUMBER(DATA!L764),DATA!L764,"n/a")</f>
        <v>4.0224561524742297</v>
      </c>
      <c r="F1060" s="77">
        <f>+IF(ISNUMBER(DATA!M764),DATA!M764,"n/a")</f>
        <v>5.4452434085499497E-2</v>
      </c>
      <c r="G1060" s="87">
        <f>+IF(ISNUMBER(DATA!V764),DATA!V764,"n/a")</f>
        <v>4.01989359971751</v>
      </c>
      <c r="H1060" s="77">
        <f>+IF(ISNUMBER(DATA!W764),DATA!W764,"n/a")</f>
        <v>-1.20491743374368E-2</v>
      </c>
      <c r="I1060" s="87">
        <f>+IF(ISNUMBER(DATA!AF764),DATA!AF764,"n/a")</f>
        <v>3.9940333739056699</v>
      </c>
      <c r="J1060" s="77">
        <f>+IF(ISNUMBER(DATA!AG764),DATA!AG764,"n/a")</f>
        <v>-1.9544348887553999E-2</v>
      </c>
      <c r="K1060" s="87">
        <f>+IF(ISNUMBER(DATA!AP764),DATA!AP764,"n/a")</f>
        <v>3.9768474737791402</v>
      </c>
      <c r="L1060" s="77">
        <f>+IF(ISNUMBER(DATA!AQ764),DATA!AQ764,"n/a")</f>
        <v>-2.4205531013149598E-2</v>
      </c>
      <c r="R1060" s="66"/>
      <c r="S1060" s="66"/>
      <c r="T1060" s="66"/>
      <c r="U1060" s="66"/>
      <c r="V1060" s="66"/>
      <c r="W1060" s="66"/>
      <c r="X1060" s="66"/>
      <c r="Y1060" s="66"/>
    </row>
    <row r="1061" spans="1:25" x14ac:dyDescent="0.2">
      <c r="A1061" s="75" t="s">
        <v>19</v>
      </c>
      <c r="B1061" s="66" t="s">
        <v>27</v>
      </c>
      <c r="C1061" s="66" t="s">
        <v>10</v>
      </c>
      <c r="D1061" s="66" t="s">
        <v>305</v>
      </c>
      <c r="E1061" s="87">
        <f>+IF(ISNUMBER(DATA!L765),DATA!L765,"n/a")</f>
        <v>5.0452265959916502</v>
      </c>
      <c r="F1061" s="77">
        <f>+IF(ISNUMBER(DATA!M765),DATA!M765,"n/a")</f>
        <v>9.4453998117270593E-2</v>
      </c>
      <c r="G1061" s="87">
        <f>+IF(ISNUMBER(DATA!V765),DATA!V765,"n/a")</f>
        <v>5.0033008003363104</v>
      </c>
      <c r="H1061" s="77">
        <f>+IF(ISNUMBER(DATA!W765),DATA!W765,"n/a")</f>
        <v>7.2049337020437407E-2</v>
      </c>
      <c r="I1061" s="87">
        <f>+IF(ISNUMBER(DATA!AF765),DATA!AF765,"n/a")</f>
        <v>4.9844498133683102</v>
      </c>
      <c r="J1061" s="77">
        <f>+IF(ISNUMBER(DATA!AG765),DATA!AG765,"n/a")</f>
        <v>7.7214962338211599E-3</v>
      </c>
      <c r="K1061" s="87">
        <f>+IF(ISNUMBER(DATA!AP765),DATA!AP765,"n/a")</f>
        <v>4.8240297563467003</v>
      </c>
      <c r="L1061" s="77">
        <f>+IF(ISNUMBER(DATA!AQ765),DATA!AQ765,"n/a")</f>
        <v>-2.6758521606459501E-2</v>
      </c>
      <c r="R1061" s="66"/>
      <c r="S1061" s="66"/>
      <c r="T1061" s="66"/>
      <c r="U1061" s="66"/>
      <c r="V1061" s="66"/>
      <c r="W1061" s="66"/>
      <c r="X1061" s="66"/>
      <c r="Y1061" s="66"/>
    </row>
    <row r="1062" spans="1:25" x14ac:dyDescent="0.2">
      <c r="A1062" s="75" t="s">
        <v>19</v>
      </c>
      <c r="B1062" s="66" t="s">
        <v>27</v>
      </c>
      <c r="C1062" s="66" t="s">
        <v>10</v>
      </c>
      <c r="D1062" s="66" t="s">
        <v>306</v>
      </c>
      <c r="E1062" s="87">
        <f>+IF(ISNUMBER(DATA!L766),DATA!L766,"n/a")</f>
        <v>5.0491098293186498</v>
      </c>
      <c r="F1062" s="77">
        <f>+IF(ISNUMBER(DATA!M766),DATA!M766,"n/a")</f>
        <v>-2.3903400175255399E-2</v>
      </c>
      <c r="G1062" s="87">
        <f>+IF(ISNUMBER(DATA!V766),DATA!V766,"n/a")</f>
        <v>4.8604764406249501</v>
      </c>
      <c r="H1062" s="77">
        <f>+IF(ISNUMBER(DATA!W766),DATA!W766,"n/a")</f>
        <v>-2.5095467753207399E-2</v>
      </c>
      <c r="I1062" s="87">
        <f>+IF(ISNUMBER(DATA!AF766),DATA!AF766,"n/a")</f>
        <v>4.9330813171388499</v>
      </c>
      <c r="J1062" s="77">
        <f>+IF(ISNUMBER(DATA!AG766),DATA!AG766,"n/a")</f>
        <v>-1.7733374315991701E-2</v>
      </c>
      <c r="K1062" s="87">
        <f>+IF(ISNUMBER(DATA!AP766),DATA!AP766,"n/a")</f>
        <v>4.93838171843736</v>
      </c>
      <c r="L1062" s="77">
        <f>+IF(ISNUMBER(DATA!AQ766),DATA!AQ766,"n/a")</f>
        <v>-1.2422555815471401E-2</v>
      </c>
      <c r="R1062" s="66"/>
      <c r="S1062" s="66"/>
      <c r="T1062" s="66"/>
      <c r="U1062" s="66"/>
      <c r="V1062" s="66"/>
      <c r="W1062" s="66"/>
      <c r="X1062" s="66"/>
      <c r="Y1062" s="66"/>
    </row>
    <row r="1063" spans="1:25" x14ac:dyDescent="0.2">
      <c r="A1063" s="75" t="s">
        <v>19</v>
      </c>
      <c r="B1063" s="66" t="s">
        <v>27</v>
      </c>
      <c r="C1063" s="66" t="s">
        <v>10</v>
      </c>
      <c r="D1063" s="66" t="s">
        <v>307</v>
      </c>
      <c r="E1063" s="87">
        <f>+IF(ISNUMBER(DATA!L767),DATA!L767,"n/a")</f>
        <v>3.6451688455420599</v>
      </c>
      <c r="F1063" s="77">
        <f>+IF(ISNUMBER(DATA!M767),DATA!M767,"n/a")</f>
        <v>1.08122635360986E-2</v>
      </c>
      <c r="G1063" s="87">
        <f>+IF(ISNUMBER(DATA!V767),DATA!V767,"n/a")</f>
        <v>3.6515957148949898</v>
      </c>
      <c r="H1063" s="77">
        <f>+IF(ISNUMBER(DATA!W767),DATA!W767,"n/a")</f>
        <v>5.8835013182175601E-3</v>
      </c>
      <c r="I1063" s="87">
        <f>+IF(ISNUMBER(DATA!AF767),DATA!AF767,"n/a")</f>
        <v>3.62003796068776</v>
      </c>
      <c r="J1063" s="77">
        <f>+IF(ISNUMBER(DATA!AG767),DATA!AG767,"n/a")</f>
        <v>-2.4971938940773399E-3</v>
      </c>
      <c r="K1063" s="87">
        <f>+IF(ISNUMBER(DATA!AP767),DATA!AP767,"n/a")</f>
        <v>3.5711359595752401</v>
      </c>
      <c r="L1063" s="77">
        <f>+IF(ISNUMBER(DATA!AQ767),DATA!AQ767,"n/a")</f>
        <v>-8.3999622198698207E-2</v>
      </c>
      <c r="R1063" s="66"/>
      <c r="S1063" s="66"/>
      <c r="T1063" s="66"/>
      <c r="U1063" s="66"/>
      <c r="V1063" s="66"/>
      <c r="W1063" s="66"/>
      <c r="X1063" s="66"/>
      <c r="Y1063" s="66"/>
    </row>
    <row r="1064" spans="1:25" x14ac:dyDescent="0.2">
      <c r="A1064" s="75" t="s">
        <v>19</v>
      </c>
      <c r="B1064" s="66" t="s">
        <v>27</v>
      </c>
      <c r="C1064" s="66" t="s">
        <v>10</v>
      </c>
      <c r="D1064" s="66" t="s">
        <v>308</v>
      </c>
      <c r="E1064" s="87">
        <f>+IF(ISNUMBER(DATA!L768),DATA!L768,"n/a")</f>
        <v>4.7823113815081797</v>
      </c>
      <c r="F1064" s="77">
        <f>+IF(ISNUMBER(DATA!M768),DATA!M768,"n/a")</f>
        <v>-3.1946760640318997E-2</v>
      </c>
      <c r="G1064" s="87">
        <f>+IF(ISNUMBER(DATA!V768),DATA!V768,"n/a")</f>
        <v>4.7326010125325002</v>
      </c>
      <c r="H1064" s="77">
        <f>+IF(ISNUMBER(DATA!W768),DATA!W768,"n/a")</f>
        <v>-2.6282605880657801E-2</v>
      </c>
      <c r="I1064" s="87">
        <f>+IF(ISNUMBER(DATA!AF768),DATA!AF768,"n/a")</f>
        <v>4.67755307974502</v>
      </c>
      <c r="J1064" s="77">
        <f>+IF(ISNUMBER(DATA!AG768),DATA!AG768,"n/a")</f>
        <v>-4.3091208824538298E-2</v>
      </c>
      <c r="K1064" s="87">
        <f>+IF(ISNUMBER(DATA!AP768),DATA!AP768,"n/a")</f>
        <v>4.7707781078639098</v>
      </c>
      <c r="L1064" s="77">
        <f>+IF(ISNUMBER(DATA!AQ768),DATA!AQ768,"n/a")</f>
        <v>-3.02320118738592E-2</v>
      </c>
      <c r="R1064" s="66"/>
      <c r="S1064" s="66"/>
      <c r="T1064" s="66"/>
      <c r="U1064" s="66"/>
      <c r="V1064" s="66"/>
      <c r="W1064" s="66"/>
      <c r="X1064" s="66"/>
      <c r="Y1064" s="66"/>
    </row>
    <row r="1065" spans="1:25" x14ac:dyDescent="0.2">
      <c r="A1065" s="75" t="s">
        <v>19</v>
      </c>
      <c r="B1065" s="66" t="s">
        <v>27</v>
      </c>
      <c r="C1065" s="66" t="s">
        <v>10</v>
      </c>
      <c r="D1065" s="66" t="s">
        <v>309</v>
      </c>
      <c r="E1065" s="87">
        <f>+IF(ISNUMBER(DATA!L769),DATA!L769,"n/a")</f>
        <v>4.54561205722419</v>
      </c>
      <c r="F1065" s="77">
        <f>+IF(ISNUMBER(DATA!M769),DATA!M769,"n/a")</f>
        <v>6.0308770796851799E-3</v>
      </c>
      <c r="G1065" s="87">
        <f>+IF(ISNUMBER(DATA!V769),DATA!V769,"n/a")</f>
        <v>4.4875565893124802</v>
      </c>
      <c r="H1065" s="77">
        <f>+IF(ISNUMBER(DATA!W769),DATA!W769,"n/a")</f>
        <v>4.6015232096891703E-3</v>
      </c>
      <c r="I1065" s="87">
        <f>+IF(ISNUMBER(DATA!AF769),DATA!AF769,"n/a")</f>
        <v>4.4609148983673501</v>
      </c>
      <c r="J1065" s="77">
        <f>+IF(ISNUMBER(DATA!AG769),DATA!AG769,"n/a")</f>
        <v>-3.6094797592058402E-3</v>
      </c>
      <c r="K1065" s="87">
        <f>+IF(ISNUMBER(DATA!AP769),DATA!AP769,"n/a")</f>
        <v>4.5389269027139703</v>
      </c>
      <c r="L1065" s="77">
        <f>+IF(ISNUMBER(DATA!AQ769),DATA!AQ769,"n/a")</f>
        <v>-3.1359499585152102E-3</v>
      </c>
      <c r="R1065" s="66"/>
      <c r="S1065" s="66"/>
      <c r="T1065" s="66"/>
      <c r="U1065" s="66"/>
      <c r="V1065" s="66"/>
      <c r="W1065" s="66"/>
      <c r="X1065" s="66"/>
      <c r="Y1065" s="66"/>
    </row>
    <row r="1066" spans="1:25" x14ac:dyDescent="0.2">
      <c r="A1066" s="75" t="s">
        <v>19</v>
      </c>
      <c r="B1066" s="66" t="s">
        <v>27</v>
      </c>
      <c r="C1066" s="66" t="s">
        <v>10</v>
      </c>
      <c r="D1066" s="66" t="s">
        <v>310</v>
      </c>
      <c r="E1066" s="87">
        <f>+IF(ISNUMBER(DATA!L770),DATA!L770,"n/a")</f>
        <v>4.5703970660208899</v>
      </c>
      <c r="F1066" s="77">
        <f>+IF(ISNUMBER(DATA!M770),DATA!M770,"n/a")</f>
        <v>-8.5078047364152601E-2</v>
      </c>
      <c r="G1066" s="87">
        <f>+IF(ISNUMBER(DATA!V770),DATA!V770,"n/a")</f>
        <v>4.6057856302558697</v>
      </c>
      <c r="H1066" s="77">
        <f>+IF(ISNUMBER(DATA!W770),DATA!W770,"n/a")</f>
        <v>-6.4381416554085996E-2</v>
      </c>
      <c r="I1066" s="87">
        <f>+IF(ISNUMBER(DATA!AF770),DATA!AF770,"n/a")</f>
        <v>4.6067451314020396</v>
      </c>
      <c r="J1066" s="77">
        <f>+IF(ISNUMBER(DATA!AG770),DATA!AG770,"n/a")</f>
        <v>-7.1143240517179906E-2</v>
      </c>
      <c r="K1066" s="87">
        <f>+IF(ISNUMBER(DATA!AP770),DATA!AP770,"n/a")</f>
        <v>4.7815422643364904</v>
      </c>
      <c r="L1066" s="77">
        <f>+IF(ISNUMBER(DATA!AQ770),DATA!AQ770,"n/a")</f>
        <v>-5.3898189791659598E-2</v>
      </c>
      <c r="R1066" s="66"/>
      <c r="S1066" s="66"/>
      <c r="T1066" s="66"/>
      <c r="U1066" s="66"/>
      <c r="V1066" s="66"/>
      <c r="W1066" s="66"/>
      <c r="X1066" s="66"/>
      <c r="Y1066" s="66"/>
    </row>
    <row r="1067" spans="1:25" x14ac:dyDescent="0.2">
      <c r="A1067" s="75" t="s">
        <v>19</v>
      </c>
      <c r="B1067" s="66" t="s">
        <v>27</v>
      </c>
      <c r="C1067" s="66" t="s">
        <v>10</v>
      </c>
      <c r="D1067" s="66" t="s">
        <v>311</v>
      </c>
      <c r="E1067" s="87">
        <f>+IF(ISNUMBER(DATA!L771),DATA!L771,"n/a")</f>
        <v>4.94254693111173</v>
      </c>
      <c r="F1067" s="77">
        <f>+IF(ISNUMBER(DATA!M771),DATA!M771,"n/a")</f>
        <v>-2.4917055093903299E-2</v>
      </c>
      <c r="G1067" s="87">
        <f>+IF(ISNUMBER(DATA!V771),DATA!V771,"n/a")</f>
        <v>5.0256528507361002</v>
      </c>
      <c r="H1067" s="77">
        <f>+IF(ISNUMBER(DATA!W771),DATA!W771,"n/a")</f>
        <v>5.0293296020115803E-3</v>
      </c>
      <c r="I1067" s="87">
        <f>+IF(ISNUMBER(DATA!AF771),DATA!AF771,"n/a")</f>
        <v>5.0632285541541098</v>
      </c>
      <c r="J1067" s="77">
        <f>+IF(ISNUMBER(DATA!AG771),DATA!AG771,"n/a")</f>
        <v>4.7852314077518401E-2</v>
      </c>
      <c r="K1067" s="87">
        <f>+IF(ISNUMBER(DATA!AP771),DATA!AP771,"n/a")</f>
        <v>5.0412163900068796</v>
      </c>
      <c r="L1067" s="77">
        <f>+IF(ISNUMBER(DATA!AQ771),DATA!AQ771,"n/a")</f>
        <v>5.2976478689621298E-2</v>
      </c>
      <c r="R1067" s="66"/>
      <c r="S1067" s="66"/>
      <c r="T1067" s="66"/>
      <c r="U1067" s="66"/>
      <c r="V1067" s="66"/>
      <c r="W1067" s="66"/>
      <c r="X1067" s="66"/>
      <c r="Y1067" s="66"/>
    </row>
    <row r="1068" spans="1:25" x14ac:dyDescent="0.2">
      <c r="A1068" s="75" t="s">
        <v>19</v>
      </c>
      <c r="B1068" s="66" t="s">
        <v>27</v>
      </c>
      <c r="C1068" s="66" t="s">
        <v>10</v>
      </c>
      <c r="D1068" s="66" t="s">
        <v>312</v>
      </c>
      <c r="E1068" s="87">
        <f>+IF(ISNUMBER(DATA!L772),DATA!L772,"n/a")</f>
        <v>4.3958812566003402</v>
      </c>
      <c r="F1068" s="77">
        <f>+IF(ISNUMBER(DATA!M772),DATA!M772,"n/a")</f>
        <v>1.09503426007098E-2</v>
      </c>
      <c r="G1068" s="87">
        <f>+IF(ISNUMBER(DATA!V772),DATA!V772,"n/a")</f>
        <v>4.31090320893985</v>
      </c>
      <c r="H1068" s="77">
        <f>+IF(ISNUMBER(DATA!W772),DATA!W772,"n/a")</f>
        <v>-9.8979988604427794E-3</v>
      </c>
      <c r="I1068" s="87">
        <f>+IF(ISNUMBER(DATA!AF772),DATA!AF772,"n/a")</f>
        <v>4.28557956581861</v>
      </c>
      <c r="J1068" s="77">
        <f>+IF(ISNUMBER(DATA!AG772),DATA!AG772,"n/a")</f>
        <v>-3.09234299370411E-2</v>
      </c>
      <c r="K1068" s="87">
        <f>+IF(ISNUMBER(DATA!AP772),DATA!AP772,"n/a")</f>
        <v>4.3445684867445404</v>
      </c>
      <c r="L1068" s="77">
        <f>+IF(ISNUMBER(DATA!AQ772),DATA!AQ772,"n/a")</f>
        <v>-3.0835628741757201E-2</v>
      </c>
      <c r="R1068" s="66"/>
      <c r="S1068" s="66"/>
      <c r="T1068" s="66"/>
      <c r="U1068" s="66"/>
      <c r="V1068" s="66"/>
      <c r="W1068" s="66"/>
      <c r="X1068" s="66"/>
      <c r="Y1068" s="66"/>
    </row>
    <row r="1069" spans="1:25" x14ac:dyDescent="0.2">
      <c r="A1069" s="75" t="s">
        <v>19</v>
      </c>
      <c r="B1069" s="66" t="s">
        <v>27</v>
      </c>
      <c r="C1069" s="66" t="s">
        <v>10</v>
      </c>
      <c r="D1069" s="66" t="s">
        <v>313</v>
      </c>
      <c r="E1069" s="87">
        <f>+IF(ISNUMBER(DATA!L773),DATA!L773,"n/a")</f>
        <v>5.02750789260514</v>
      </c>
      <c r="F1069" s="77">
        <f>+IF(ISNUMBER(DATA!M773),DATA!M773,"n/a")</f>
        <v>5.1731297169799101E-2</v>
      </c>
      <c r="G1069" s="87">
        <f>+IF(ISNUMBER(DATA!V773),DATA!V773,"n/a")</f>
        <v>5.0445663599398198</v>
      </c>
      <c r="H1069" s="77">
        <f>+IF(ISNUMBER(DATA!W773),DATA!W773,"n/a")</f>
        <v>3.1312497570909897E-2</v>
      </c>
      <c r="I1069" s="87">
        <f>+IF(ISNUMBER(DATA!AF773),DATA!AF773,"n/a")</f>
        <v>4.9680325721165</v>
      </c>
      <c r="J1069" s="77">
        <f>+IF(ISNUMBER(DATA!AG773),DATA!AG773,"n/a")</f>
        <v>1.30517974735865E-2</v>
      </c>
      <c r="K1069" s="87">
        <f>+IF(ISNUMBER(DATA!AP773),DATA!AP773,"n/a")</f>
        <v>4.8116144640598799</v>
      </c>
      <c r="L1069" s="77">
        <f>+IF(ISNUMBER(DATA!AQ773),DATA!AQ773,"n/a")</f>
        <v>-3.3551672556269098E-2</v>
      </c>
      <c r="R1069" s="66"/>
      <c r="S1069" s="66"/>
      <c r="T1069" s="66"/>
      <c r="U1069" s="66"/>
      <c r="V1069" s="66"/>
      <c r="W1069" s="66"/>
      <c r="X1069" s="66"/>
      <c r="Y1069" s="66"/>
    </row>
    <row r="1070" spans="1:25" x14ac:dyDescent="0.2">
      <c r="A1070" s="75" t="s">
        <v>19</v>
      </c>
      <c r="B1070" s="66" t="s">
        <v>27</v>
      </c>
      <c r="C1070" s="66" t="s">
        <v>10</v>
      </c>
      <c r="D1070" s="66" t="s">
        <v>314</v>
      </c>
      <c r="E1070" s="87">
        <f>+IF(ISNUMBER(DATA!L774),DATA!L774,"n/a")</f>
        <v>5.35521051876787</v>
      </c>
      <c r="F1070" s="77">
        <f>+IF(ISNUMBER(DATA!M774),DATA!M774,"n/a")</f>
        <v>-0.113144319113507</v>
      </c>
      <c r="G1070" s="87">
        <f>+IF(ISNUMBER(DATA!V774),DATA!V774,"n/a")</f>
        <v>5.52946135824262</v>
      </c>
      <c r="H1070" s="77">
        <f>+IF(ISNUMBER(DATA!W774),DATA!W774,"n/a")</f>
        <v>-4.91592012140969E-2</v>
      </c>
      <c r="I1070" s="87">
        <f>+IF(ISNUMBER(DATA!AF774),DATA!AF774,"n/a")</f>
        <v>5.5343944819611401</v>
      </c>
      <c r="J1070" s="77">
        <f>+IF(ISNUMBER(DATA!AG774),DATA!AG774,"n/a")</f>
        <v>2.2849706083976001E-2</v>
      </c>
      <c r="K1070" s="87">
        <f>+IF(ISNUMBER(DATA!AP774),DATA!AP774,"n/a")</f>
        <v>5.5414277075104303</v>
      </c>
      <c r="L1070" s="77">
        <f>+IF(ISNUMBER(DATA!AQ774),DATA!AQ774,"n/a")</f>
        <v>5.1924053641945599E-2</v>
      </c>
      <c r="R1070" s="66"/>
      <c r="S1070" s="66"/>
      <c r="T1070" s="66"/>
      <c r="U1070" s="66"/>
      <c r="V1070" s="66"/>
      <c r="W1070" s="66"/>
      <c r="X1070" s="66"/>
      <c r="Y1070" s="66"/>
    </row>
    <row r="1071" spans="1:25" x14ac:dyDescent="0.2">
      <c r="A1071" s="75" t="s">
        <v>19</v>
      </c>
      <c r="B1071" s="66" t="s">
        <v>27</v>
      </c>
      <c r="C1071" s="66" t="s">
        <v>10</v>
      </c>
      <c r="D1071" s="66" t="s">
        <v>315</v>
      </c>
      <c r="E1071" s="87">
        <f>+IF(ISNUMBER(DATA!L775),DATA!L775,"n/a")</f>
        <v>4.1101602091335296</v>
      </c>
      <c r="F1071" s="77">
        <f>+IF(ISNUMBER(DATA!M775),DATA!M775,"n/a")</f>
        <v>4.1569938918254598E-2</v>
      </c>
      <c r="G1071" s="87">
        <f>+IF(ISNUMBER(DATA!V775),DATA!V775,"n/a")</f>
        <v>4.1272714999007496</v>
      </c>
      <c r="H1071" s="77">
        <f>+IF(ISNUMBER(DATA!W775),DATA!W775,"n/a")</f>
        <v>3.6459376841048698E-2</v>
      </c>
      <c r="I1071" s="87">
        <f>+IF(ISNUMBER(DATA!AF775),DATA!AF775,"n/a")</f>
        <v>4.06501077277467</v>
      </c>
      <c r="J1071" s="77">
        <f>+IF(ISNUMBER(DATA!AG775),DATA!AG775,"n/a")</f>
        <v>1.8058165761757401E-2</v>
      </c>
      <c r="K1071" s="87">
        <f>+IF(ISNUMBER(DATA!AP775),DATA!AP775,"n/a")</f>
        <v>3.98126581357679</v>
      </c>
      <c r="L1071" s="77">
        <f>+IF(ISNUMBER(DATA!AQ775),DATA!AQ775,"n/a")</f>
        <v>-3.2541003148800998E-2</v>
      </c>
      <c r="R1071" s="66"/>
      <c r="S1071" s="66"/>
      <c r="T1071" s="66"/>
      <c r="U1071" s="66"/>
      <c r="V1071" s="66"/>
      <c r="W1071" s="66"/>
      <c r="X1071" s="66"/>
      <c r="Y1071" s="66"/>
    </row>
    <row r="1072" spans="1:25" x14ac:dyDescent="0.2">
      <c r="A1072" s="75" t="s">
        <v>19</v>
      </c>
      <c r="B1072" s="66" t="s">
        <v>27</v>
      </c>
      <c r="C1072" s="66" t="s">
        <v>10</v>
      </c>
      <c r="D1072" s="66" t="s">
        <v>316</v>
      </c>
      <c r="E1072" s="87">
        <f>+IF(ISNUMBER(DATA!L776),DATA!L776,"n/a")</f>
        <v>4.5146351047517204</v>
      </c>
      <c r="F1072" s="77">
        <f>+IF(ISNUMBER(DATA!M776),DATA!M776,"n/a")</f>
        <v>8.2574859738063899E-3</v>
      </c>
      <c r="G1072" s="87">
        <f>+IF(ISNUMBER(DATA!V776),DATA!V776,"n/a")</f>
        <v>4.5524055067306701</v>
      </c>
      <c r="H1072" s="77">
        <f>+IF(ISNUMBER(DATA!W776),DATA!W776,"n/a")</f>
        <v>6.97094095388747E-3</v>
      </c>
      <c r="I1072" s="87">
        <f>+IF(ISNUMBER(DATA!AF776),DATA!AF776,"n/a")</f>
        <v>4.4810391691188798</v>
      </c>
      <c r="J1072" s="77">
        <f>+IF(ISNUMBER(DATA!AG776),DATA!AG776,"n/a")</f>
        <v>-4.2050326089084602E-3</v>
      </c>
      <c r="K1072" s="87">
        <f>+IF(ISNUMBER(DATA!AP776),DATA!AP776,"n/a")</f>
        <v>4.5145914897234798</v>
      </c>
      <c r="L1072" s="77">
        <f>+IF(ISNUMBER(DATA!AQ776),DATA!AQ776,"n/a")</f>
        <v>-4.16420113225418E-3</v>
      </c>
      <c r="R1072" s="66"/>
      <c r="S1072" s="66"/>
      <c r="T1072" s="66"/>
      <c r="U1072" s="66"/>
      <c r="V1072" s="66"/>
      <c r="W1072" s="66"/>
      <c r="X1072" s="66"/>
      <c r="Y1072" s="66"/>
    </row>
    <row r="1073" spans="1:25" x14ac:dyDescent="0.2">
      <c r="A1073" s="75" t="s">
        <v>19</v>
      </c>
      <c r="B1073" s="66" t="s">
        <v>27</v>
      </c>
      <c r="C1073" s="66" t="s">
        <v>10</v>
      </c>
      <c r="D1073" s="66" t="s">
        <v>317</v>
      </c>
      <c r="E1073" s="87">
        <f>+IF(ISNUMBER(DATA!L777),DATA!L777,"n/a")</f>
        <v>4.8243989278664001</v>
      </c>
      <c r="F1073" s="77">
        <f>+IF(ISNUMBER(DATA!M777),DATA!M777,"n/a")</f>
        <v>1.6853959257130399E-2</v>
      </c>
      <c r="G1073" s="87">
        <f>+IF(ISNUMBER(DATA!V777),DATA!V777,"n/a")</f>
        <v>4.8263090420053398</v>
      </c>
      <c r="H1073" s="77">
        <f>+IF(ISNUMBER(DATA!W777),DATA!W777,"n/a")</f>
        <v>-1.0706609033540201E-2</v>
      </c>
      <c r="I1073" s="87">
        <f>+IF(ISNUMBER(DATA!AF777),DATA!AF777,"n/a")</f>
        <v>4.8582253256862904</v>
      </c>
      <c r="J1073" s="77">
        <f>+IF(ISNUMBER(DATA!AG777),DATA!AG777,"n/a")</f>
        <v>-2.7348233783344399E-2</v>
      </c>
      <c r="K1073" s="87">
        <f>+IF(ISNUMBER(DATA!AP777),DATA!AP777,"n/a")</f>
        <v>4.9081528660070601</v>
      </c>
      <c r="L1073" s="77">
        <f>+IF(ISNUMBER(DATA!AQ777),DATA!AQ777,"n/a")</f>
        <v>5.0443361813607797E-3</v>
      </c>
      <c r="R1073" s="66"/>
      <c r="S1073" s="66"/>
      <c r="T1073" s="66"/>
      <c r="U1073" s="66"/>
      <c r="V1073" s="66"/>
      <c r="W1073" s="66"/>
      <c r="X1073" s="66"/>
      <c r="Y1073" s="66"/>
    </row>
    <row r="1074" spans="1:25" x14ac:dyDescent="0.2">
      <c r="A1074" s="75" t="s">
        <v>19</v>
      </c>
      <c r="B1074" s="66" t="s">
        <v>27</v>
      </c>
      <c r="C1074" s="66" t="s">
        <v>10</v>
      </c>
      <c r="D1074" s="66" t="s">
        <v>318</v>
      </c>
      <c r="E1074" s="87">
        <f>+IF(ISNUMBER(DATA!L778),DATA!L778,"n/a")</f>
        <v>4.2539999807625701</v>
      </c>
      <c r="F1074" s="77">
        <f>+IF(ISNUMBER(DATA!M778),DATA!M778,"n/a")</f>
        <v>2.1865028089890801E-2</v>
      </c>
      <c r="G1074" s="87">
        <f>+IF(ISNUMBER(DATA!V778),DATA!V778,"n/a")</f>
        <v>4.3404554224949496</v>
      </c>
      <c r="H1074" s="77">
        <f>+IF(ISNUMBER(DATA!W778),DATA!W778,"n/a")</f>
        <v>4.8538497903284503E-2</v>
      </c>
      <c r="I1074" s="87">
        <f>+IF(ISNUMBER(DATA!AF778),DATA!AF778,"n/a")</f>
        <v>4.2276246297521496</v>
      </c>
      <c r="J1074" s="77">
        <f>+IF(ISNUMBER(DATA!AG778),DATA!AG778,"n/a")</f>
        <v>3.6583878924561303E-2</v>
      </c>
      <c r="K1074" s="87">
        <f>+IF(ISNUMBER(DATA!AP778),DATA!AP778,"n/a")</f>
        <v>4.2255855415030004</v>
      </c>
      <c r="L1074" s="77">
        <f>+IF(ISNUMBER(DATA!AQ778),DATA!AQ778,"n/a")</f>
        <v>2.9412227729312099E-2</v>
      </c>
      <c r="R1074" s="66"/>
      <c r="S1074" s="66"/>
      <c r="T1074" s="66"/>
      <c r="U1074" s="66"/>
      <c r="V1074" s="66"/>
      <c r="W1074" s="66"/>
      <c r="X1074" s="66"/>
      <c r="Y1074" s="66"/>
    </row>
    <row r="1075" spans="1:25" x14ac:dyDescent="0.2">
      <c r="A1075" s="75" t="s">
        <v>19</v>
      </c>
      <c r="B1075" s="66" t="s">
        <v>27</v>
      </c>
      <c r="C1075" s="66" t="s">
        <v>10</v>
      </c>
      <c r="D1075" s="66" t="s">
        <v>344</v>
      </c>
      <c r="E1075" s="87">
        <f>+IF(ISNUMBER(DATA!L779),DATA!L779,"n/a")</f>
        <v>4.3290677222180802</v>
      </c>
      <c r="F1075" s="77">
        <f>+IF(ISNUMBER(DATA!M779),DATA!M779,"n/a")</f>
        <v>3.9179607184356398E-3</v>
      </c>
      <c r="G1075" s="87">
        <f>+IF(ISNUMBER(DATA!V779),DATA!V779,"n/a")</f>
        <v>4.3785110846648703</v>
      </c>
      <c r="H1075" s="77">
        <f>+IF(ISNUMBER(DATA!W779),DATA!W779,"n/a")</f>
        <v>2.3401670721645298E-2</v>
      </c>
      <c r="I1075" s="87">
        <f>+IF(ISNUMBER(DATA!AF779),DATA!AF779,"n/a")</f>
        <v>4.3832539956175998</v>
      </c>
      <c r="J1075" s="77">
        <f>+IF(ISNUMBER(DATA!AG779),DATA!AG779,"n/a")</f>
        <v>2.7276629601094199E-2</v>
      </c>
      <c r="K1075" s="87">
        <f>+IF(ISNUMBER(DATA!AP779),DATA!AP779,"n/a")</f>
        <v>4.3908547564443996</v>
      </c>
      <c r="L1075" s="77">
        <f>+IF(ISNUMBER(DATA!AQ779),DATA!AQ779,"n/a")</f>
        <v>2.72360928709466E-2</v>
      </c>
      <c r="R1075" s="66"/>
      <c r="S1075" s="66"/>
      <c r="T1075" s="66"/>
      <c r="U1075" s="66"/>
      <c r="V1075" s="66"/>
      <c r="W1075" s="66"/>
      <c r="X1075" s="66"/>
      <c r="Y1075" s="66"/>
    </row>
    <row r="1076" spans="1:25" x14ac:dyDescent="0.2">
      <c r="A1076" s="75" t="s">
        <v>19</v>
      </c>
      <c r="B1076" s="66" t="s">
        <v>27</v>
      </c>
      <c r="C1076" s="66" t="s">
        <v>10</v>
      </c>
      <c r="D1076" s="66" t="s">
        <v>345</v>
      </c>
      <c r="E1076" s="87">
        <f>+IF(ISNUMBER(DATA!L780),DATA!L780,"n/a")</f>
        <v>3.5509547519866298</v>
      </c>
      <c r="F1076" s="77">
        <f>+IF(ISNUMBER(DATA!M780),DATA!M780,"n/a")</f>
        <v>3.41193242241878E-2</v>
      </c>
      <c r="G1076" s="87">
        <f>+IF(ISNUMBER(DATA!V780),DATA!V780,"n/a")</f>
        <v>3.46157072490087</v>
      </c>
      <c r="H1076" s="77">
        <f>+IF(ISNUMBER(DATA!W780),DATA!W780,"n/a")</f>
        <v>1.4056215656876E-2</v>
      </c>
      <c r="I1076" s="87">
        <f>+IF(ISNUMBER(DATA!AF780),DATA!AF780,"n/a")</f>
        <v>3.45949733921629</v>
      </c>
      <c r="J1076" s="77">
        <f>+IF(ISNUMBER(DATA!AG780),DATA!AG780,"n/a")</f>
        <v>-4.8828912010619001E-2</v>
      </c>
      <c r="K1076" s="87">
        <f>+IF(ISNUMBER(DATA!AP780),DATA!AP780,"n/a")</f>
        <v>3.4526833162174602</v>
      </c>
      <c r="L1076" s="77">
        <f>+IF(ISNUMBER(DATA!AQ780),DATA!AQ780,"n/a")</f>
        <v>-0.150436847841034</v>
      </c>
      <c r="R1076" s="66"/>
      <c r="S1076" s="66"/>
      <c r="T1076" s="66"/>
      <c r="U1076" s="66"/>
      <c r="V1076" s="66"/>
      <c r="W1076" s="66"/>
      <c r="X1076" s="66"/>
      <c r="Y1076" s="66"/>
    </row>
    <row r="1077" spans="1:25" x14ac:dyDescent="0.2">
      <c r="A1077" s="75"/>
      <c r="E1077" s="87"/>
      <c r="F1077" s="77"/>
      <c r="G1077" s="87"/>
      <c r="H1077" s="77"/>
      <c r="I1077" s="87"/>
      <c r="J1077" s="77"/>
      <c r="K1077" s="87"/>
      <c r="L1077" s="77"/>
      <c r="R1077" s="66"/>
      <c r="S1077" s="66"/>
      <c r="T1077" s="66"/>
      <c r="U1077" s="66"/>
      <c r="V1077" s="66"/>
      <c r="W1077" s="66"/>
      <c r="X1077" s="66"/>
      <c r="Y1077" s="66"/>
    </row>
    <row r="1078" spans="1:25" x14ac:dyDescent="0.2">
      <c r="A1078" s="75" t="s">
        <v>19</v>
      </c>
      <c r="B1078" s="66" t="s">
        <v>27</v>
      </c>
      <c r="C1078" s="66" t="s">
        <v>26</v>
      </c>
      <c r="D1078" s="66" t="s">
        <v>271</v>
      </c>
      <c r="E1078" s="87">
        <f>+IF(ISNUMBER(DATA!N731),DATA!N731,"n/a")</f>
        <v>2.9274256216150301</v>
      </c>
      <c r="F1078" s="77">
        <f>+IF(ISNUMBER(DATA!O731),DATA!O731,"n/a")</f>
        <v>7.5367129072784797E-2</v>
      </c>
      <c r="G1078" s="87">
        <f>+IF(ISNUMBER(DATA!X731),DATA!X731,"n/a")</f>
        <v>2.7269938404812399</v>
      </c>
      <c r="H1078" s="77">
        <f>+IF(ISNUMBER(DATA!Y731),DATA!Y731,"n/a")</f>
        <v>-2.5303144898060601E-2</v>
      </c>
      <c r="I1078" s="87">
        <f>+IF(ISNUMBER(DATA!AH731),DATA!AH731,"n/a")</f>
        <v>2.71209136168138</v>
      </c>
      <c r="J1078" s="77">
        <f>+IF(ISNUMBER(DATA!AI731),DATA!AI731,"n/a")</f>
        <v>-3.4270723718613803E-2</v>
      </c>
      <c r="K1078" s="87">
        <f>+IF(ISNUMBER(DATA!AR731),DATA!AR731,"n/a")</f>
        <v>2.7154169297754498</v>
      </c>
      <c r="L1078" s="77">
        <f>+IF(ISNUMBER(DATA!AS731),DATA!AS731,"n/a")</f>
        <v>-1.2172726146588E-2</v>
      </c>
      <c r="R1078" s="66"/>
      <c r="S1078" s="66"/>
      <c r="T1078" s="66"/>
      <c r="U1078" s="66"/>
      <c r="V1078" s="66"/>
      <c r="W1078" s="66"/>
      <c r="X1078" s="66"/>
      <c r="Y1078" s="66"/>
    </row>
    <row r="1079" spans="1:25" x14ac:dyDescent="0.2">
      <c r="A1079" s="75" t="s">
        <v>19</v>
      </c>
      <c r="B1079" s="66" t="s">
        <v>27</v>
      </c>
      <c r="C1079" s="66" t="s">
        <v>26</v>
      </c>
      <c r="D1079" s="66" t="s">
        <v>272</v>
      </c>
      <c r="E1079" s="87">
        <f>+IF(ISNUMBER(DATA!N732),DATA!N732,"n/a")</f>
        <v>2.31297490561712</v>
      </c>
      <c r="F1079" s="77">
        <f>+IF(ISNUMBER(DATA!O732),DATA!O732,"n/a")</f>
        <v>3.4183034044164402E-2</v>
      </c>
      <c r="G1079" s="87">
        <f>+IF(ISNUMBER(DATA!X732),DATA!X732,"n/a")</f>
        <v>2.3708450288635099</v>
      </c>
      <c r="H1079" s="77">
        <f>+IF(ISNUMBER(DATA!Y732),DATA!Y732,"n/a")</f>
        <v>5.45286775475812E-2</v>
      </c>
      <c r="I1079" s="87">
        <f>+IF(ISNUMBER(DATA!AH732),DATA!AH732,"n/a")</f>
        <v>2.2873228991724801</v>
      </c>
      <c r="J1079" s="77">
        <f>+IF(ISNUMBER(DATA!AI732),DATA!AI732,"n/a")</f>
        <v>2.3928464558604801E-2</v>
      </c>
      <c r="K1079" s="87">
        <f>+IF(ISNUMBER(DATA!AR732),DATA!AR732,"n/a")</f>
        <v>2.26779470316482</v>
      </c>
      <c r="L1079" s="77">
        <f>+IF(ISNUMBER(DATA!AS732),DATA!AS732,"n/a")</f>
        <v>2.7221335149624E-2</v>
      </c>
      <c r="R1079" s="66"/>
      <c r="S1079" s="66"/>
      <c r="T1079" s="66"/>
      <c r="U1079" s="66"/>
      <c r="V1079" s="66"/>
      <c r="W1079" s="66"/>
      <c r="X1079" s="66"/>
      <c r="Y1079" s="66"/>
    </row>
    <row r="1080" spans="1:25" x14ac:dyDescent="0.2">
      <c r="A1080" s="75" t="s">
        <v>19</v>
      </c>
      <c r="B1080" s="66" t="s">
        <v>27</v>
      </c>
      <c r="C1080" s="66" t="s">
        <v>26</v>
      </c>
      <c r="D1080" s="66" t="s">
        <v>273</v>
      </c>
      <c r="E1080" s="87">
        <f>+IF(ISNUMBER(DATA!N733),DATA!N733,"n/a")</f>
        <v>2.33272054704564</v>
      </c>
      <c r="F1080" s="77">
        <f>+IF(ISNUMBER(DATA!O733),DATA!O733,"n/a")</f>
        <v>5.8474546049539403E-2</v>
      </c>
      <c r="G1080" s="87">
        <f>+IF(ISNUMBER(DATA!X733),DATA!X733,"n/a")</f>
        <v>2.2981027705406398</v>
      </c>
      <c r="H1080" s="77">
        <f>+IF(ISNUMBER(DATA!Y733),DATA!Y733,"n/a")</f>
        <v>5.6537343103479999E-2</v>
      </c>
      <c r="I1080" s="87">
        <f>+IF(ISNUMBER(DATA!AH733),DATA!AH733,"n/a")</f>
        <v>2.2721728253593501</v>
      </c>
      <c r="J1080" s="77">
        <f>+IF(ISNUMBER(DATA!AI733),DATA!AI733,"n/a")</f>
        <v>6.1966583136781397E-2</v>
      </c>
      <c r="K1080" s="87">
        <f>+IF(ISNUMBER(DATA!AR733),DATA!AR733,"n/a")</f>
        <v>2.2375954461394501</v>
      </c>
      <c r="L1080" s="77">
        <f>+IF(ISNUMBER(DATA!AS733),DATA!AS733,"n/a")</f>
        <v>5.1571975797293702E-2</v>
      </c>
      <c r="R1080" s="66"/>
      <c r="S1080" s="66"/>
      <c r="T1080" s="66"/>
      <c r="U1080" s="66"/>
      <c r="V1080" s="66"/>
      <c r="W1080" s="66"/>
      <c r="X1080" s="66"/>
      <c r="Y1080" s="66"/>
    </row>
    <row r="1081" spans="1:25" x14ac:dyDescent="0.2">
      <c r="A1081" s="75" t="s">
        <v>19</v>
      </c>
      <c r="B1081" s="66" t="s">
        <v>27</v>
      </c>
      <c r="C1081" s="66" t="s">
        <v>26</v>
      </c>
      <c r="D1081" s="66" t="s">
        <v>274</v>
      </c>
      <c r="E1081" s="87">
        <f>+IF(ISNUMBER(DATA!N734),DATA!N734,"n/a")</f>
        <v>2.31624892093377</v>
      </c>
      <c r="F1081" s="77">
        <f>+IF(ISNUMBER(DATA!O734),DATA!O734,"n/a")</f>
        <v>2.3705403021551399E-2</v>
      </c>
      <c r="G1081" s="87">
        <f>+IF(ISNUMBER(DATA!X734),DATA!X734,"n/a")</f>
        <v>2.3557550178806501</v>
      </c>
      <c r="H1081" s="77">
        <f>+IF(ISNUMBER(DATA!Y734),DATA!Y734,"n/a")</f>
        <v>3.5043177000871797E-2</v>
      </c>
      <c r="I1081" s="87">
        <f>+IF(ISNUMBER(DATA!AH734),DATA!AH734,"n/a")</f>
        <v>2.3004147083131001</v>
      </c>
      <c r="J1081" s="77">
        <f>+IF(ISNUMBER(DATA!AI734),DATA!AI734,"n/a")</f>
        <v>1.89805817772121E-2</v>
      </c>
      <c r="K1081" s="87">
        <f>+IF(ISNUMBER(DATA!AR734),DATA!AR734,"n/a")</f>
        <v>2.2992198477963801</v>
      </c>
      <c r="L1081" s="77">
        <f>+IF(ISNUMBER(DATA!AS734),DATA!AS734,"n/a")</f>
        <v>2.55362110100626E-2</v>
      </c>
      <c r="R1081" s="66"/>
      <c r="S1081" s="66"/>
      <c r="T1081" s="66"/>
      <c r="U1081" s="66"/>
      <c r="V1081" s="66"/>
      <c r="W1081" s="66"/>
      <c r="X1081" s="66"/>
      <c r="Y1081" s="66"/>
    </row>
    <row r="1082" spans="1:25" x14ac:dyDescent="0.2">
      <c r="A1082" s="75" t="s">
        <v>19</v>
      </c>
      <c r="B1082" s="66" t="s">
        <v>27</v>
      </c>
      <c r="C1082" s="66" t="s">
        <v>26</v>
      </c>
      <c r="D1082" s="66" t="s">
        <v>275</v>
      </c>
      <c r="E1082" s="87">
        <f>+IF(ISNUMBER(DATA!N735),DATA!N735,"n/a")</f>
        <v>2.3347424989088101</v>
      </c>
      <c r="F1082" s="77">
        <f>+IF(ISNUMBER(DATA!O735),DATA!O735,"n/a")</f>
        <v>-4.4604024730131003E-2</v>
      </c>
      <c r="G1082" s="87">
        <f>+IF(ISNUMBER(DATA!X735),DATA!X735,"n/a")</f>
        <v>2.3013538426254501</v>
      </c>
      <c r="H1082" s="77">
        <f>+IF(ISNUMBER(DATA!Y735),DATA!Y735,"n/a")</f>
        <v>-3.2406736113040201E-2</v>
      </c>
      <c r="I1082" s="87">
        <f>+IF(ISNUMBER(DATA!AH735),DATA!AH735,"n/a")</f>
        <v>2.2742307277645102</v>
      </c>
      <c r="J1082" s="77">
        <f>+IF(ISNUMBER(DATA!AI735),DATA!AI735,"n/a")</f>
        <v>-3.2076005723011503E-2</v>
      </c>
      <c r="K1082" s="87">
        <f>+IF(ISNUMBER(DATA!AR735),DATA!AR735,"n/a")</f>
        <v>2.3584329525819601</v>
      </c>
      <c r="L1082" s="77">
        <f>+IF(ISNUMBER(DATA!AS735),DATA!AS735,"n/a")</f>
        <v>-4.1303529944301099E-4</v>
      </c>
      <c r="R1082" s="66"/>
      <c r="S1082" s="66"/>
      <c r="T1082" s="66"/>
      <c r="U1082" s="66"/>
      <c r="V1082" s="66"/>
      <c r="W1082" s="66"/>
      <c r="X1082" s="66"/>
      <c r="Y1082" s="66"/>
    </row>
    <row r="1083" spans="1:25" x14ac:dyDescent="0.2">
      <c r="A1083" s="75" t="s">
        <v>19</v>
      </c>
      <c r="B1083" s="66" t="s">
        <v>27</v>
      </c>
      <c r="C1083" s="66" t="s">
        <v>26</v>
      </c>
      <c r="D1083" s="66" t="s">
        <v>276</v>
      </c>
      <c r="E1083" s="87">
        <f>+IF(ISNUMBER(DATA!N736),DATA!N736,"n/a")</f>
        <v>2.1453642987402399</v>
      </c>
      <c r="F1083" s="77">
        <f>+IF(ISNUMBER(DATA!O736),DATA!O736,"n/a")</f>
        <v>-4.5654556932315004E-3</v>
      </c>
      <c r="G1083" s="87">
        <f>+IF(ISNUMBER(DATA!X736),DATA!X736,"n/a")</f>
        <v>2.16613698995894</v>
      </c>
      <c r="H1083" s="77">
        <f>+IF(ISNUMBER(DATA!Y736),DATA!Y736,"n/a")</f>
        <v>7.1604475110071597E-3</v>
      </c>
      <c r="I1083" s="87">
        <f>+IF(ISNUMBER(DATA!AH736),DATA!AH736,"n/a")</f>
        <v>2.1621054674093898</v>
      </c>
      <c r="J1083" s="77">
        <f>+IF(ISNUMBER(DATA!AI736),DATA!AI736,"n/a")</f>
        <v>-3.4732522110455699E-3</v>
      </c>
      <c r="K1083" s="87">
        <f>+IF(ISNUMBER(DATA!AR736),DATA!AR736,"n/a")</f>
        <v>2.1593829912632101</v>
      </c>
      <c r="L1083" s="77">
        <f>+IF(ISNUMBER(DATA!AS736),DATA!AS736,"n/a")</f>
        <v>-1.5406599931007601E-2</v>
      </c>
      <c r="R1083" s="66"/>
      <c r="S1083" s="66"/>
      <c r="T1083" s="66"/>
      <c r="U1083" s="66"/>
      <c r="V1083" s="66"/>
      <c r="W1083" s="66"/>
      <c r="X1083" s="66"/>
      <c r="Y1083" s="66"/>
    </row>
    <row r="1084" spans="1:25" x14ac:dyDescent="0.2">
      <c r="A1084" s="75" t="s">
        <v>19</v>
      </c>
      <c r="B1084" s="66" t="s">
        <v>27</v>
      </c>
      <c r="C1084" s="66" t="s">
        <v>26</v>
      </c>
      <c r="D1084" s="66" t="s">
        <v>277</v>
      </c>
      <c r="E1084" s="87">
        <f>+IF(ISNUMBER(DATA!N737),DATA!N737,"n/a")</f>
        <v>2.5697137825861098</v>
      </c>
      <c r="F1084" s="77">
        <f>+IF(ISNUMBER(DATA!O737),DATA!O737,"n/a")</f>
        <v>-1.9020621560482901E-2</v>
      </c>
      <c r="G1084" s="87">
        <f>+IF(ISNUMBER(DATA!X737),DATA!X737,"n/a")</f>
        <v>2.5311403690645</v>
      </c>
      <c r="H1084" s="77">
        <f>+IF(ISNUMBER(DATA!Y737),DATA!Y737,"n/a")</f>
        <v>-2.17109625746718E-2</v>
      </c>
      <c r="I1084" s="87">
        <f>+IF(ISNUMBER(DATA!AH737),DATA!AH737,"n/a")</f>
        <v>2.47602240747994</v>
      </c>
      <c r="J1084" s="77">
        <f>+IF(ISNUMBER(DATA!AI737),DATA!AI737,"n/a")</f>
        <v>-3.96910682748478E-2</v>
      </c>
      <c r="K1084" s="87">
        <f>+IF(ISNUMBER(DATA!AR737),DATA!AR737,"n/a")</f>
        <v>2.4984482540917599</v>
      </c>
      <c r="L1084" s="77">
        <f>+IF(ISNUMBER(DATA!AS737),DATA!AS737,"n/a")</f>
        <v>-2.53772591610812E-2</v>
      </c>
      <c r="R1084" s="66"/>
      <c r="S1084" s="66"/>
      <c r="T1084" s="66"/>
      <c r="U1084" s="66"/>
      <c r="V1084" s="66"/>
      <c r="W1084" s="66"/>
      <c r="X1084" s="66"/>
      <c r="Y1084" s="66"/>
    </row>
    <row r="1085" spans="1:25" x14ac:dyDescent="0.2">
      <c r="A1085" s="75" t="s">
        <v>19</v>
      </c>
      <c r="B1085" s="66" t="s">
        <v>27</v>
      </c>
      <c r="C1085" s="66" t="s">
        <v>26</v>
      </c>
      <c r="D1085" s="66" t="s">
        <v>278</v>
      </c>
      <c r="E1085" s="87">
        <f>+IF(ISNUMBER(DATA!N738),DATA!N738,"n/a")</f>
        <v>2.2566794883912298</v>
      </c>
      <c r="F1085" s="77">
        <f>+IF(ISNUMBER(DATA!O738),DATA!O738,"n/a")</f>
        <v>-5.9474939645713598E-2</v>
      </c>
      <c r="G1085" s="87">
        <f>+IF(ISNUMBER(DATA!X738),DATA!X738,"n/a")</f>
        <v>2.3157238211779099</v>
      </c>
      <c r="H1085" s="77">
        <f>+IF(ISNUMBER(DATA!Y738),DATA!Y738,"n/a")</f>
        <v>-2.1586104156773499E-2</v>
      </c>
      <c r="I1085" s="87">
        <f>+IF(ISNUMBER(DATA!AH738),DATA!AH738,"n/a")</f>
        <v>2.3395259715644001</v>
      </c>
      <c r="J1085" s="77">
        <f>+IF(ISNUMBER(DATA!AI738),DATA!AI738,"n/a")</f>
        <v>-1.4192347755721599E-2</v>
      </c>
      <c r="K1085" s="87">
        <f>+IF(ISNUMBER(DATA!AR738),DATA!AR738,"n/a")</f>
        <v>2.3330821954799399</v>
      </c>
      <c r="L1085" s="77">
        <f>+IF(ISNUMBER(DATA!AS738),DATA!AS738,"n/a")</f>
        <v>-1.34966706158214E-2</v>
      </c>
      <c r="R1085" s="66"/>
      <c r="S1085" s="66"/>
      <c r="T1085" s="66"/>
      <c r="U1085" s="66"/>
      <c r="V1085" s="66"/>
      <c r="W1085" s="66"/>
      <c r="X1085" s="66"/>
      <c r="Y1085" s="66"/>
    </row>
    <row r="1086" spans="1:25" x14ac:dyDescent="0.2">
      <c r="A1086" s="75" t="s">
        <v>19</v>
      </c>
      <c r="B1086" s="66" t="s">
        <v>27</v>
      </c>
      <c r="C1086" s="66" t="s">
        <v>26</v>
      </c>
      <c r="D1086" s="66" t="s">
        <v>279</v>
      </c>
      <c r="E1086" s="87">
        <f>+IF(ISNUMBER(DATA!N739),DATA!N739,"n/a")</f>
        <v>2.7840484188138399</v>
      </c>
      <c r="F1086" s="77">
        <f>+IF(ISNUMBER(DATA!O739),DATA!O739,"n/a")</f>
        <v>0.18827860530196</v>
      </c>
      <c r="G1086" s="87">
        <f>+IF(ISNUMBER(DATA!X739),DATA!X739,"n/a")</f>
        <v>2.7770622255944599</v>
      </c>
      <c r="H1086" s="77">
        <f>+IF(ISNUMBER(DATA!Y739),DATA!Y739,"n/a")</f>
        <v>9.1403135491761198E-2</v>
      </c>
      <c r="I1086" s="87">
        <f>+IF(ISNUMBER(DATA!AH739),DATA!AH739,"n/a")</f>
        <v>2.7190387145819499</v>
      </c>
      <c r="J1086" s="77">
        <f>+IF(ISNUMBER(DATA!AI739),DATA!AI739,"n/a")</f>
        <v>0.11213336278161699</v>
      </c>
      <c r="K1086" s="87">
        <f>+IF(ISNUMBER(DATA!AR739),DATA!AR739,"n/a")</f>
        <v>2.6604394740028998</v>
      </c>
      <c r="L1086" s="77">
        <f>+IF(ISNUMBER(DATA!AS739),DATA!AS739,"n/a")</f>
        <v>0.15061641263877701</v>
      </c>
      <c r="R1086" s="66"/>
      <c r="S1086" s="66"/>
      <c r="T1086" s="66"/>
      <c r="U1086" s="66"/>
      <c r="V1086" s="66"/>
      <c r="W1086" s="66"/>
      <c r="X1086" s="66"/>
      <c r="Y1086" s="66"/>
    </row>
    <row r="1087" spans="1:25" x14ac:dyDescent="0.2">
      <c r="A1087" s="75" t="s">
        <v>19</v>
      </c>
      <c r="B1087" s="66" t="s">
        <v>27</v>
      </c>
      <c r="C1087" s="66" t="s">
        <v>26</v>
      </c>
      <c r="D1087" s="66" t="s">
        <v>280</v>
      </c>
      <c r="E1087" s="87">
        <f>+IF(ISNUMBER(DATA!N740),DATA!N740,"n/a")</f>
        <v>2.9138250068636999</v>
      </c>
      <c r="F1087" s="77">
        <f>+IF(ISNUMBER(DATA!O740),DATA!O740,"n/a")</f>
        <v>-2.9605713957774199E-2</v>
      </c>
      <c r="G1087" s="87">
        <f>+IF(ISNUMBER(DATA!X740),DATA!X740,"n/a")</f>
        <v>2.7320461376235099</v>
      </c>
      <c r="H1087" s="77">
        <f>+IF(ISNUMBER(DATA!Y740),DATA!Y740,"n/a")</f>
        <v>-4.4404615105074298E-2</v>
      </c>
      <c r="I1087" s="87">
        <f>+IF(ISNUMBER(DATA!AH740),DATA!AH740,"n/a")</f>
        <v>2.7559031392481401</v>
      </c>
      <c r="J1087" s="77">
        <f>+IF(ISNUMBER(DATA!AI740),DATA!AI740,"n/a")</f>
        <v>-3.2746114904721103E-2</v>
      </c>
      <c r="K1087" s="87">
        <f>+IF(ISNUMBER(DATA!AR740),DATA!AR740,"n/a")</f>
        <v>2.7931194654772802</v>
      </c>
      <c r="L1087" s="77">
        <f>+IF(ISNUMBER(DATA!AS740),DATA!AS740,"n/a")</f>
        <v>-1.0133953525381699E-2</v>
      </c>
      <c r="R1087" s="66"/>
      <c r="S1087" s="66"/>
      <c r="T1087" s="66"/>
      <c r="U1087" s="66"/>
      <c r="V1087" s="66"/>
      <c r="W1087" s="66"/>
      <c r="X1087" s="66"/>
      <c r="Y1087" s="66"/>
    </row>
    <row r="1088" spans="1:25" x14ac:dyDescent="0.2">
      <c r="A1088" s="75" t="s">
        <v>19</v>
      </c>
      <c r="B1088" s="66" t="s">
        <v>27</v>
      </c>
      <c r="C1088" s="66" t="s">
        <v>26</v>
      </c>
      <c r="D1088" s="66" t="s">
        <v>281</v>
      </c>
      <c r="E1088" s="87">
        <f>+IF(ISNUMBER(DATA!N741),DATA!N741,"n/a")</f>
        <v>2.5161645853762802</v>
      </c>
      <c r="F1088" s="77">
        <f>+IF(ISNUMBER(DATA!O741),DATA!O741,"n/a")</f>
        <v>-3.24710778638417E-3</v>
      </c>
      <c r="G1088" s="87">
        <f>+IF(ISNUMBER(DATA!X741),DATA!X741,"n/a")</f>
        <v>2.4562558261651901</v>
      </c>
      <c r="H1088" s="77">
        <f>+IF(ISNUMBER(DATA!Y741),DATA!Y741,"n/a")</f>
        <v>-4.4622529365048501E-3</v>
      </c>
      <c r="I1088" s="87">
        <f>+IF(ISNUMBER(DATA!AH741),DATA!AH741,"n/a")</f>
        <v>2.4495984671203201</v>
      </c>
      <c r="J1088" s="77">
        <f>+IF(ISNUMBER(DATA!AI741),DATA!AI741,"n/a")</f>
        <v>-2.4968507960701101E-3</v>
      </c>
      <c r="K1088" s="87">
        <f>+IF(ISNUMBER(DATA!AR741),DATA!AR741,"n/a")</f>
        <v>2.45988381424882</v>
      </c>
      <c r="L1088" s="77">
        <f>+IF(ISNUMBER(DATA!AS741),DATA!AS741,"n/a")</f>
        <v>9.9290809616035692E-3</v>
      </c>
      <c r="R1088" s="66"/>
      <c r="S1088" s="66"/>
      <c r="T1088" s="66"/>
      <c r="U1088" s="66"/>
      <c r="V1088" s="66"/>
      <c r="W1088" s="66"/>
      <c r="X1088" s="66"/>
      <c r="Y1088" s="66"/>
    </row>
    <row r="1089" spans="1:25" x14ac:dyDescent="0.2">
      <c r="A1089" s="75" t="s">
        <v>19</v>
      </c>
      <c r="B1089" s="66" t="s">
        <v>27</v>
      </c>
      <c r="C1089" s="66" t="s">
        <v>26</v>
      </c>
      <c r="D1089" s="66" t="s">
        <v>282</v>
      </c>
      <c r="E1089" s="87">
        <f>+IF(ISNUMBER(DATA!N742),DATA!N742,"n/a")</f>
        <v>2.9565730241678501</v>
      </c>
      <c r="F1089" s="77">
        <f>+IF(ISNUMBER(DATA!O742),DATA!O742,"n/a")</f>
        <v>3.0471007494780301E-2</v>
      </c>
      <c r="G1089" s="87">
        <f>+IF(ISNUMBER(DATA!X742),DATA!X742,"n/a")</f>
        <v>3.0100728351005199</v>
      </c>
      <c r="H1089" s="77">
        <f>+IF(ISNUMBER(DATA!Y742),DATA!Y742,"n/a")</f>
        <v>6.3225284645341606E-2</v>
      </c>
      <c r="I1089" s="87">
        <f>+IF(ISNUMBER(DATA!AH742),DATA!AH742,"n/a")</f>
        <v>2.9842455672553498</v>
      </c>
      <c r="J1089" s="77">
        <f>+IF(ISNUMBER(DATA!AI742),DATA!AI742,"n/a")</f>
        <v>7.3565755105679906E-2</v>
      </c>
      <c r="K1089" s="87">
        <f>+IF(ISNUMBER(DATA!AR742),DATA!AR742,"n/a")</f>
        <v>2.94940310199561</v>
      </c>
      <c r="L1089" s="77">
        <f>+IF(ISNUMBER(DATA!AS742),DATA!AS742,"n/a")</f>
        <v>8.0868338974396797E-2</v>
      </c>
      <c r="R1089" s="66"/>
      <c r="S1089" s="66"/>
      <c r="T1089" s="66"/>
      <c r="U1089" s="66"/>
      <c r="V1089" s="66"/>
      <c r="W1089" s="66"/>
      <c r="X1089" s="66"/>
      <c r="Y1089" s="66"/>
    </row>
    <row r="1090" spans="1:25" x14ac:dyDescent="0.2">
      <c r="A1090" s="75" t="s">
        <v>19</v>
      </c>
      <c r="B1090" s="66" t="s">
        <v>27</v>
      </c>
      <c r="C1090" s="66" t="s">
        <v>26</v>
      </c>
      <c r="D1090" s="66" t="s">
        <v>283</v>
      </c>
      <c r="E1090" s="87">
        <f>+IF(ISNUMBER(DATA!N743),DATA!N743,"n/a")</f>
        <v>2.72655525811457</v>
      </c>
      <c r="F1090" s="77">
        <f>+IF(ISNUMBER(DATA!O743),DATA!O743,"n/a")</f>
        <v>8.7319324475819096E-2</v>
      </c>
      <c r="G1090" s="87">
        <f>+IF(ISNUMBER(DATA!X743),DATA!X743,"n/a")</f>
        <v>2.7273956284705601</v>
      </c>
      <c r="H1090" s="77">
        <f>+IF(ISNUMBER(DATA!Y743),DATA!Y743,"n/a")</f>
        <v>9.0557366938786299E-2</v>
      </c>
      <c r="I1090" s="87">
        <f>+IF(ISNUMBER(DATA!AH743),DATA!AH743,"n/a")</f>
        <v>2.7130847935453999</v>
      </c>
      <c r="J1090" s="77">
        <f>+IF(ISNUMBER(DATA!AI743),DATA!AI743,"n/a")</f>
        <v>7.8829832385849494E-2</v>
      </c>
      <c r="K1090" s="87">
        <f>+IF(ISNUMBER(DATA!AR743),DATA!AR743,"n/a")</f>
        <v>2.6419064450791399</v>
      </c>
      <c r="L1090" s="77">
        <f>+IF(ISNUMBER(DATA!AS743),DATA!AS743,"n/a")</f>
        <v>4.8982675221916697E-2</v>
      </c>
      <c r="R1090" s="66"/>
      <c r="S1090" s="66"/>
      <c r="T1090" s="66"/>
      <c r="U1090" s="66"/>
      <c r="V1090" s="66"/>
      <c r="W1090" s="66"/>
      <c r="X1090" s="66"/>
      <c r="Y1090" s="66"/>
    </row>
    <row r="1091" spans="1:25" x14ac:dyDescent="0.2">
      <c r="A1091" s="75" t="s">
        <v>19</v>
      </c>
      <c r="B1091" s="66" t="s">
        <v>27</v>
      </c>
      <c r="C1091" s="66" t="s">
        <v>26</v>
      </c>
      <c r="D1091" s="66" t="s">
        <v>284</v>
      </c>
      <c r="E1091" s="87">
        <f>+IF(ISNUMBER(DATA!N744),DATA!N744,"n/a")</f>
        <v>2.3830278010711998</v>
      </c>
      <c r="F1091" s="77">
        <f>+IF(ISNUMBER(DATA!O744),DATA!O744,"n/a")</f>
        <v>-7.6750698530593797E-3</v>
      </c>
      <c r="G1091" s="87">
        <f>+IF(ISNUMBER(DATA!X744),DATA!X744,"n/a")</f>
        <v>2.42940037949962</v>
      </c>
      <c r="H1091" s="77">
        <f>+IF(ISNUMBER(DATA!Y744),DATA!Y744,"n/a")</f>
        <v>7.9625848423458406E-3</v>
      </c>
      <c r="I1091" s="87">
        <f>+IF(ISNUMBER(DATA!AH744),DATA!AH744,"n/a")</f>
        <v>2.3991477036092901</v>
      </c>
      <c r="J1091" s="77">
        <f>+IF(ISNUMBER(DATA!AI744),DATA!AI744,"n/a")</f>
        <v>1.9212303107884601E-2</v>
      </c>
      <c r="K1091" s="87">
        <f>+IF(ISNUMBER(DATA!AR744),DATA!AR744,"n/a")</f>
        <v>2.4185644850591599</v>
      </c>
      <c r="L1091" s="77">
        <f>+IF(ISNUMBER(DATA!AS744),DATA!AS744,"n/a")</f>
        <v>3.5134529889692803E-2</v>
      </c>
      <c r="R1091" s="66"/>
      <c r="S1091" s="66"/>
      <c r="T1091" s="66"/>
      <c r="U1091" s="66"/>
      <c r="V1091" s="66"/>
      <c r="W1091" s="66"/>
      <c r="X1091" s="66"/>
      <c r="Y1091" s="66"/>
    </row>
    <row r="1092" spans="1:25" x14ac:dyDescent="0.2">
      <c r="A1092" s="75" t="s">
        <v>19</v>
      </c>
      <c r="B1092" s="66" t="s">
        <v>27</v>
      </c>
      <c r="C1092" s="66" t="s">
        <v>26</v>
      </c>
      <c r="D1092" s="66" t="s">
        <v>285</v>
      </c>
      <c r="E1092" s="87">
        <f>+IF(ISNUMBER(DATA!N745),DATA!N745,"n/a")</f>
        <v>2.0934251848628298</v>
      </c>
      <c r="F1092" s="77">
        <f>+IF(ISNUMBER(DATA!O745),DATA!O745,"n/a")</f>
        <v>-4.68060886386149E-2</v>
      </c>
      <c r="G1092" s="87">
        <f>+IF(ISNUMBER(DATA!X745),DATA!X745,"n/a")</f>
        <v>2.07225144887187</v>
      </c>
      <c r="H1092" s="77">
        <f>+IF(ISNUMBER(DATA!Y745),DATA!Y745,"n/a")</f>
        <v>-6.1923240673107199E-2</v>
      </c>
      <c r="I1092" s="87">
        <f>+IF(ISNUMBER(DATA!AH745),DATA!AH745,"n/a")</f>
        <v>1.9266178148828701</v>
      </c>
      <c r="J1092" s="77">
        <f>+IF(ISNUMBER(DATA!AI745),DATA!AI745,"n/a")</f>
        <v>-8.2077015134239401E-2</v>
      </c>
      <c r="K1092" s="87">
        <f>+IF(ISNUMBER(DATA!AR745),DATA!AR745,"n/a")</f>
        <v>2.00547156837575</v>
      </c>
      <c r="L1092" s="77">
        <f>+IF(ISNUMBER(DATA!AS745),DATA!AS745,"n/a")</f>
        <v>-8.7511760770227296E-3</v>
      </c>
      <c r="R1092" s="66"/>
      <c r="S1092" s="66"/>
      <c r="T1092" s="66"/>
      <c r="U1092" s="66"/>
      <c r="V1092" s="66"/>
      <c r="W1092" s="66"/>
      <c r="X1092" s="66"/>
      <c r="Y1092" s="66"/>
    </row>
    <row r="1093" spans="1:25" x14ac:dyDescent="0.2">
      <c r="A1093" s="75" t="s">
        <v>19</v>
      </c>
      <c r="B1093" s="66" t="s">
        <v>27</v>
      </c>
      <c r="C1093" s="66" t="s">
        <v>26</v>
      </c>
      <c r="D1093" s="66" t="s">
        <v>286</v>
      </c>
      <c r="E1093" s="87">
        <f>+IF(ISNUMBER(DATA!N746),DATA!N746,"n/a")</f>
        <v>2.27043072350848</v>
      </c>
      <c r="F1093" s="77">
        <f>+IF(ISNUMBER(DATA!O746),DATA!O746,"n/a")</f>
        <v>6.3570979059901403E-2</v>
      </c>
      <c r="G1093" s="87">
        <f>+IF(ISNUMBER(DATA!X746),DATA!X746,"n/a")</f>
        <v>2.2243666586384401</v>
      </c>
      <c r="H1093" s="77">
        <f>+IF(ISNUMBER(DATA!Y746),DATA!Y746,"n/a")</f>
        <v>4.1243104643472403E-2</v>
      </c>
      <c r="I1093" s="87">
        <f>+IF(ISNUMBER(DATA!AH746),DATA!AH746,"n/a")</f>
        <v>2.2015712153268301</v>
      </c>
      <c r="J1093" s="77">
        <f>+IF(ISNUMBER(DATA!AI746),DATA!AI746,"n/a")</f>
        <v>4.9920944615518999E-2</v>
      </c>
      <c r="K1093" s="87">
        <f>+IF(ISNUMBER(DATA!AR746),DATA!AR746,"n/a")</f>
        <v>2.17779532238435</v>
      </c>
      <c r="L1093" s="77">
        <f>+IF(ISNUMBER(DATA!AS746),DATA!AS746,"n/a")</f>
        <v>4.0470372507341597E-2</v>
      </c>
      <c r="R1093" s="66"/>
      <c r="S1093" s="66"/>
      <c r="T1093" s="66"/>
      <c r="U1093" s="66"/>
      <c r="V1093" s="66"/>
      <c r="W1093" s="66"/>
      <c r="X1093" s="66"/>
      <c r="Y1093" s="66"/>
    </row>
    <row r="1094" spans="1:25" x14ac:dyDescent="0.2">
      <c r="A1094" s="75" t="s">
        <v>19</v>
      </c>
      <c r="B1094" s="66" t="s">
        <v>27</v>
      </c>
      <c r="C1094" s="66" t="s">
        <v>26</v>
      </c>
      <c r="D1094" s="66" t="s">
        <v>287</v>
      </c>
      <c r="E1094" s="87">
        <f>+IF(ISNUMBER(DATA!N747),DATA!N747,"n/a")</f>
        <v>2.4257320119934298</v>
      </c>
      <c r="F1094" s="77">
        <f>+IF(ISNUMBER(DATA!O747),DATA!O747,"n/a")</f>
        <v>9.5848651563430198E-2</v>
      </c>
      <c r="G1094" s="87">
        <f>+IF(ISNUMBER(DATA!X747),DATA!X747,"n/a")</f>
        <v>2.3350599516421902</v>
      </c>
      <c r="H1094" s="77">
        <f>+IF(ISNUMBER(DATA!Y747),DATA!Y747,"n/a")</f>
        <v>6.5813156369827694E-2</v>
      </c>
      <c r="I1094" s="87">
        <f>+IF(ISNUMBER(DATA!AH747),DATA!AH747,"n/a")</f>
        <v>2.2901545441812399</v>
      </c>
      <c r="J1094" s="77">
        <f>+IF(ISNUMBER(DATA!AI747),DATA!AI747,"n/a")</f>
        <v>6.6299189757177898E-2</v>
      </c>
      <c r="K1094" s="87">
        <f>+IF(ISNUMBER(DATA!AR747),DATA!AR747,"n/a")</f>
        <v>2.2678923404299498</v>
      </c>
      <c r="L1094" s="77">
        <f>+IF(ISNUMBER(DATA!AS747),DATA!AS747,"n/a")</f>
        <v>6.2720813670008493E-2</v>
      </c>
      <c r="R1094" s="66"/>
      <c r="S1094" s="66"/>
      <c r="T1094" s="66"/>
      <c r="U1094" s="66"/>
      <c r="V1094" s="66"/>
      <c r="W1094" s="66"/>
      <c r="X1094" s="66"/>
      <c r="Y1094" s="66"/>
    </row>
    <row r="1095" spans="1:25" x14ac:dyDescent="0.2">
      <c r="A1095" s="75" t="s">
        <v>19</v>
      </c>
      <c r="B1095" s="66" t="s">
        <v>27</v>
      </c>
      <c r="C1095" s="66" t="s">
        <v>26</v>
      </c>
      <c r="D1095" s="66" t="s">
        <v>288</v>
      </c>
      <c r="E1095" s="87">
        <f>+IF(ISNUMBER(DATA!N748),DATA!N748,"n/a")</f>
        <v>3.0127831194080801</v>
      </c>
      <c r="F1095" s="77">
        <f>+IF(ISNUMBER(DATA!O748),DATA!O748,"n/a")</f>
        <v>6.3751213885881702E-2</v>
      </c>
      <c r="G1095" s="87">
        <f>+IF(ISNUMBER(DATA!X748),DATA!X748,"n/a")</f>
        <v>3.0206389517793002</v>
      </c>
      <c r="H1095" s="77">
        <f>+IF(ISNUMBER(DATA!Y748),DATA!Y748,"n/a")</f>
        <v>7.7818264138714899E-2</v>
      </c>
      <c r="I1095" s="87">
        <f>+IF(ISNUMBER(DATA!AH748),DATA!AH748,"n/a")</f>
        <v>2.9774661584055901</v>
      </c>
      <c r="J1095" s="77">
        <f>+IF(ISNUMBER(DATA!AI748),DATA!AI748,"n/a")</f>
        <v>9.14030713600745E-2</v>
      </c>
      <c r="K1095" s="87">
        <f>+IF(ISNUMBER(DATA!AR748),DATA!AR748,"n/a")</f>
        <v>2.9404503195255001</v>
      </c>
      <c r="L1095" s="77">
        <f>+IF(ISNUMBER(DATA!AS748),DATA!AS748,"n/a")</f>
        <v>7.9676324283976793E-2</v>
      </c>
      <c r="R1095" s="66"/>
      <c r="S1095" s="66"/>
      <c r="T1095" s="66"/>
      <c r="U1095" s="66"/>
      <c r="V1095" s="66"/>
      <c r="W1095" s="66"/>
      <c r="X1095" s="66"/>
      <c r="Y1095" s="66"/>
    </row>
    <row r="1096" spans="1:25" x14ac:dyDescent="0.2">
      <c r="A1096" s="75" t="s">
        <v>19</v>
      </c>
      <c r="B1096" s="66" t="s">
        <v>27</v>
      </c>
      <c r="C1096" s="66" t="s">
        <v>26</v>
      </c>
      <c r="D1096" s="66" t="s">
        <v>289</v>
      </c>
      <c r="E1096" s="87">
        <f>+IF(ISNUMBER(DATA!N749),DATA!N749,"n/a")</f>
        <v>2.6519929569327001</v>
      </c>
      <c r="F1096" s="77">
        <f>+IF(ISNUMBER(DATA!O749),DATA!O749,"n/a")</f>
        <v>6.9118772076178697E-2</v>
      </c>
      <c r="G1096" s="87">
        <f>+IF(ISNUMBER(DATA!X749),DATA!X749,"n/a")</f>
        <v>2.6531681417047599</v>
      </c>
      <c r="H1096" s="77">
        <f>+IF(ISNUMBER(DATA!Y749),DATA!Y749,"n/a")</f>
        <v>9.5821608860489196E-2</v>
      </c>
      <c r="I1096" s="87">
        <f>+IF(ISNUMBER(DATA!AH749),DATA!AH749,"n/a")</f>
        <v>2.6262582367429199</v>
      </c>
      <c r="J1096" s="77">
        <f>+IF(ISNUMBER(DATA!AI749),DATA!AI749,"n/a")</f>
        <v>8.8398439909051801E-2</v>
      </c>
      <c r="K1096" s="87">
        <f>+IF(ISNUMBER(DATA!AR749),DATA!AR749,"n/a")</f>
        <v>2.6146397166105602</v>
      </c>
      <c r="L1096" s="77">
        <f>+IF(ISNUMBER(DATA!AS749),DATA!AS749,"n/a")</f>
        <v>9.9269536752579504E-2</v>
      </c>
      <c r="R1096" s="66"/>
      <c r="S1096" s="66"/>
      <c r="T1096" s="66"/>
      <c r="U1096" s="66"/>
      <c r="V1096" s="66"/>
      <c r="W1096" s="66"/>
      <c r="X1096" s="66"/>
      <c r="Y1096" s="66"/>
    </row>
    <row r="1097" spans="1:25" x14ac:dyDescent="0.2">
      <c r="A1097" s="75" t="s">
        <v>19</v>
      </c>
      <c r="B1097" s="66" t="s">
        <v>27</v>
      </c>
      <c r="C1097" s="66" t="s">
        <v>26</v>
      </c>
      <c r="D1097" s="66" t="s">
        <v>290</v>
      </c>
      <c r="E1097" s="87">
        <f>+IF(ISNUMBER(DATA!N750),DATA!N750,"n/a")</f>
        <v>2.2208141165566802</v>
      </c>
      <c r="F1097" s="77">
        <f>+IF(ISNUMBER(DATA!O750),DATA!O750,"n/a")</f>
        <v>1.1610177300566101E-2</v>
      </c>
      <c r="G1097" s="87">
        <f>+IF(ISNUMBER(DATA!X750),DATA!X750,"n/a")</f>
        <v>2.26702127329236</v>
      </c>
      <c r="H1097" s="77">
        <f>+IF(ISNUMBER(DATA!Y750),DATA!Y750,"n/a")</f>
        <v>2.45881024853623E-2</v>
      </c>
      <c r="I1097" s="87">
        <f>+IF(ISNUMBER(DATA!AH750),DATA!AH750,"n/a")</f>
        <v>2.1988837589325398</v>
      </c>
      <c r="J1097" s="77">
        <f>+IF(ISNUMBER(DATA!AI750),DATA!AI750,"n/a")</f>
        <v>1.3866747675036499E-2</v>
      </c>
      <c r="K1097" s="87">
        <f>+IF(ISNUMBER(DATA!AR750),DATA!AR750,"n/a")</f>
        <v>2.2174824823670498</v>
      </c>
      <c r="L1097" s="77">
        <f>+IF(ISNUMBER(DATA!AS750),DATA!AS750,"n/a")</f>
        <v>3.0768383384045399E-2</v>
      </c>
      <c r="R1097" s="66"/>
      <c r="S1097" s="66"/>
      <c r="T1097" s="66"/>
      <c r="U1097" s="66"/>
      <c r="V1097" s="66"/>
      <c r="W1097" s="66"/>
      <c r="X1097" s="66"/>
      <c r="Y1097" s="66"/>
    </row>
    <row r="1098" spans="1:25" x14ac:dyDescent="0.2">
      <c r="A1098" s="75" t="s">
        <v>19</v>
      </c>
      <c r="B1098" s="66" t="s">
        <v>27</v>
      </c>
      <c r="C1098" s="66" t="s">
        <v>26</v>
      </c>
      <c r="D1098" s="66" t="s">
        <v>291</v>
      </c>
      <c r="E1098" s="87">
        <f>+IF(ISNUMBER(DATA!N751),DATA!N751,"n/a")</f>
        <v>2.9494389757707999</v>
      </c>
      <c r="F1098" s="77">
        <f>+IF(ISNUMBER(DATA!O751),DATA!O751,"n/a")</f>
        <v>3.73038032249466E-2</v>
      </c>
      <c r="G1098" s="87">
        <f>+IF(ISNUMBER(DATA!X751),DATA!X751,"n/a")</f>
        <v>2.8994194291615401</v>
      </c>
      <c r="H1098" s="77">
        <f>+IF(ISNUMBER(DATA!Y751),DATA!Y751,"n/a")</f>
        <v>-1.38627328157209E-2</v>
      </c>
      <c r="I1098" s="87">
        <f>+IF(ISNUMBER(DATA!AH751),DATA!AH751,"n/a")</f>
        <v>2.8422722780084002</v>
      </c>
      <c r="J1098" s="77">
        <f>+IF(ISNUMBER(DATA!AI751),DATA!AI751,"n/a")</f>
        <v>-2.3526114749508699E-2</v>
      </c>
      <c r="K1098" s="87">
        <f>+IF(ISNUMBER(DATA!AR751),DATA!AR751,"n/a")</f>
        <v>2.7990246224848101</v>
      </c>
      <c r="L1098" s="77">
        <f>+IF(ISNUMBER(DATA!AS751),DATA!AS751,"n/a")</f>
        <v>-3.4772720938926499E-2</v>
      </c>
      <c r="R1098" s="66"/>
      <c r="S1098" s="66"/>
      <c r="T1098" s="66"/>
      <c r="U1098" s="66"/>
      <c r="V1098" s="66"/>
      <c r="W1098" s="66"/>
      <c r="X1098" s="66"/>
      <c r="Y1098" s="66"/>
    </row>
    <row r="1099" spans="1:25" x14ac:dyDescent="0.2">
      <c r="A1099" s="75" t="s">
        <v>19</v>
      </c>
      <c r="B1099" s="66" t="s">
        <v>27</v>
      </c>
      <c r="C1099" s="66" t="s">
        <v>26</v>
      </c>
      <c r="D1099" s="66" t="s">
        <v>292</v>
      </c>
      <c r="E1099" s="87">
        <f>+IF(ISNUMBER(DATA!N752),DATA!N752,"n/a")</f>
        <v>2.55593153596485</v>
      </c>
      <c r="F1099" s="77">
        <f>+IF(ISNUMBER(DATA!O752),DATA!O752,"n/a")</f>
        <v>2.5238420014525299E-2</v>
      </c>
      <c r="G1099" s="87">
        <f>+IF(ISNUMBER(DATA!X752),DATA!X752,"n/a")</f>
        <v>2.5702220700207299</v>
      </c>
      <c r="H1099" s="77">
        <f>+IF(ISNUMBER(DATA!Y752),DATA!Y752,"n/a")</f>
        <v>1.8329254373174099E-2</v>
      </c>
      <c r="I1099" s="87">
        <f>+IF(ISNUMBER(DATA!AH752),DATA!AH752,"n/a")</f>
        <v>2.5262562090074798</v>
      </c>
      <c r="J1099" s="77">
        <f>+IF(ISNUMBER(DATA!AI752),DATA!AI752,"n/a")</f>
        <v>6.4638826469089498E-3</v>
      </c>
      <c r="K1099" s="87">
        <f>+IF(ISNUMBER(DATA!AR752),DATA!AR752,"n/a")</f>
        <v>2.4732329358069598</v>
      </c>
      <c r="L1099" s="77">
        <f>+IF(ISNUMBER(DATA!AS752),DATA!AS752,"n/a")</f>
        <v>-2.4421367091073901E-2</v>
      </c>
      <c r="R1099" s="66"/>
      <c r="S1099" s="66"/>
      <c r="T1099" s="66"/>
      <c r="U1099" s="66"/>
      <c r="V1099" s="66"/>
      <c r="W1099" s="66"/>
      <c r="X1099" s="66"/>
      <c r="Y1099" s="66"/>
    </row>
    <row r="1100" spans="1:25" x14ac:dyDescent="0.2">
      <c r="A1100" s="75" t="s">
        <v>19</v>
      </c>
      <c r="B1100" s="66" t="s">
        <v>27</v>
      </c>
      <c r="C1100" s="66" t="s">
        <v>26</v>
      </c>
      <c r="D1100" s="66" t="s">
        <v>293</v>
      </c>
      <c r="E1100" s="87">
        <f>+IF(ISNUMBER(DATA!N753),DATA!N753,"n/a")</f>
        <v>2.7827491075192499</v>
      </c>
      <c r="F1100" s="77">
        <f>+IF(ISNUMBER(DATA!O753),DATA!O753,"n/a")</f>
        <v>-7.3207789310888796E-2</v>
      </c>
      <c r="G1100" s="87">
        <f>+IF(ISNUMBER(DATA!X753),DATA!X753,"n/a")</f>
        <v>2.8088931818535601</v>
      </c>
      <c r="H1100" s="77">
        <f>+IF(ISNUMBER(DATA!Y753),DATA!Y753,"n/a")</f>
        <v>-5.3398719008671103E-2</v>
      </c>
      <c r="I1100" s="87">
        <f>+IF(ISNUMBER(DATA!AH753),DATA!AH753,"n/a")</f>
        <v>2.7378635214305098</v>
      </c>
      <c r="J1100" s="77">
        <f>+IF(ISNUMBER(DATA!AI753),DATA!AI753,"n/a")</f>
        <v>-2.3744697632487401E-2</v>
      </c>
      <c r="K1100" s="87">
        <f>+IF(ISNUMBER(DATA!AR753),DATA!AR753,"n/a")</f>
        <v>2.76011558257126</v>
      </c>
      <c r="L1100" s="77">
        <f>+IF(ISNUMBER(DATA!AS753),DATA!AS753,"n/a")</f>
        <v>8.6317738251732903E-2</v>
      </c>
      <c r="R1100" s="66"/>
      <c r="S1100" s="66"/>
      <c r="T1100" s="66"/>
      <c r="U1100" s="66"/>
      <c r="V1100" s="66"/>
      <c r="W1100" s="66"/>
      <c r="X1100" s="66"/>
      <c r="Y1100" s="66"/>
    </row>
    <row r="1101" spans="1:25" x14ac:dyDescent="0.2">
      <c r="A1101" s="75" t="s">
        <v>19</v>
      </c>
      <c r="B1101" s="66" t="s">
        <v>27</v>
      </c>
      <c r="C1101" s="66" t="s">
        <v>26</v>
      </c>
      <c r="D1101" s="66" t="s">
        <v>294</v>
      </c>
      <c r="E1101" s="87">
        <f>+IF(ISNUMBER(DATA!N754),DATA!N754,"n/a")</f>
        <v>2.23647563198119</v>
      </c>
      <c r="F1101" s="77">
        <f>+IF(ISNUMBER(DATA!O754),DATA!O754,"n/a")</f>
        <v>1.2538698952619101E-2</v>
      </c>
      <c r="G1101" s="87">
        <f>+IF(ISNUMBER(DATA!X754),DATA!X754,"n/a")</f>
        <v>2.3001344106101</v>
      </c>
      <c r="H1101" s="77">
        <f>+IF(ISNUMBER(DATA!Y754),DATA!Y754,"n/a")</f>
        <v>3.3756116376177203E-2</v>
      </c>
      <c r="I1101" s="87">
        <f>+IF(ISNUMBER(DATA!AH754),DATA!AH754,"n/a")</f>
        <v>2.2097590637073998</v>
      </c>
      <c r="J1101" s="77">
        <f>+IF(ISNUMBER(DATA!AI754),DATA!AI754,"n/a")</f>
        <v>1.49741388107915E-2</v>
      </c>
      <c r="K1101" s="87">
        <f>+IF(ISNUMBER(DATA!AR754),DATA!AR754,"n/a")</f>
        <v>2.2257599509491102</v>
      </c>
      <c r="L1101" s="77">
        <f>+IF(ISNUMBER(DATA!AS754),DATA!AS754,"n/a")</f>
        <v>2.7715968293459899E-2</v>
      </c>
      <c r="R1101" s="66"/>
      <c r="S1101" s="66"/>
      <c r="T1101" s="66"/>
      <c r="U1101" s="66"/>
      <c r="V1101" s="66"/>
      <c r="W1101" s="66"/>
      <c r="X1101" s="66"/>
      <c r="Y1101" s="66"/>
    </row>
    <row r="1102" spans="1:25" x14ac:dyDescent="0.2">
      <c r="A1102" s="75" t="s">
        <v>19</v>
      </c>
      <c r="B1102" s="66" t="s">
        <v>27</v>
      </c>
      <c r="C1102" s="66" t="s">
        <v>26</v>
      </c>
      <c r="D1102" s="66" t="s">
        <v>295</v>
      </c>
      <c r="E1102" s="87">
        <f>+IF(ISNUMBER(DATA!N755),DATA!N755,"n/a")</f>
        <v>2.0244817296336701</v>
      </c>
      <c r="F1102" s="77">
        <f>+IF(ISNUMBER(DATA!O755),DATA!O755,"n/a")</f>
        <v>4.0519777586265598E-2</v>
      </c>
      <c r="G1102" s="87">
        <f>+IF(ISNUMBER(DATA!X755),DATA!X755,"n/a")</f>
        <v>2.0317640503049099</v>
      </c>
      <c r="H1102" s="77">
        <f>+IF(ISNUMBER(DATA!Y755),DATA!Y755,"n/a")</f>
        <v>2.3689011616593699E-2</v>
      </c>
      <c r="I1102" s="87">
        <f>+IF(ISNUMBER(DATA!AH755),DATA!AH755,"n/a")</f>
        <v>1.96191733377468</v>
      </c>
      <c r="J1102" s="77">
        <f>+IF(ISNUMBER(DATA!AI755),DATA!AI755,"n/a")</f>
        <v>-1.43449746094036E-2</v>
      </c>
      <c r="K1102" s="87">
        <f>+IF(ISNUMBER(DATA!AR755),DATA!AR755,"n/a")</f>
        <v>1.98268615626311</v>
      </c>
      <c r="L1102" s="77">
        <f>+IF(ISNUMBER(DATA!AS755),DATA!AS755,"n/a")</f>
        <v>1.4482513491365799E-2</v>
      </c>
      <c r="R1102" s="66"/>
      <c r="S1102" s="66"/>
      <c r="T1102" s="66"/>
      <c r="U1102" s="66"/>
      <c r="V1102" s="66"/>
      <c r="W1102" s="66"/>
      <c r="X1102" s="66"/>
      <c r="Y1102" s="66"/>
    </row>
    <row r="1103" spans="1:25" x14ac:dyDescent="0.2">
      <c r="A1103" s="75" t="s">
        <v>19</v>
      </c>
      <c r="B1103" s="66" t="s">
        <v>27</v>
      </c>
      <c r="C1103" s="66" t="s">
        <v>26</v>
      </c>
      <c r="D1103" s="66" t="s">
        <v>296</v>
      </c>
      <c r="E1103" s="87">
        <f>+IF(ISNUMBER(DATA!N756),DATA!N756,"n/a")</f>
        <v>2.18511862632297</v>
      </c>
      <c r="F1103" s="77">
        <f>+IF(ISNUMBER(DATA!O756),DATA!O756,"n/a")</f>
        <v>2.65890753795315E-2</v>
      </c>
      <c r="G1103" s="87">
        <f>+IF(ISNUMBER(DATA!X756),DATA!X756,"n/a")</f>
        <v>2.26276798443521</v>
      </c>
      <c r="H1103" s="77">
        <f>+IF(ISNUMBER(DATA!Y756),DATA!Y756,"n/a")</f>
        <v>4.1524589018603203E-2</v>
      </c>
      <c r="I1103" s="87">
        <f>+IF(ISNUMBER(DATA!AH756),DATA!AH756,"n/a")</f>
        <v>2.1648918679259701</v>
      </c>
      <c r="J1103" s="77">
        <f>+IF(ISNUMBER(DATA!AI756),DATA!AI756,"n/a")</f>
        <v>4.8092374392713598E-2</v>
      </c>
      <c r="K1103" s="87">
        <f>+IF(ISNUMBER(DATA!AR756),DATA!AR756,"n/a")</f>
        <v>2.1586228735680999</v>
      </c>
      <c r="L1103" s="77">
        <f>+IF(ISNUMBER(DATA!AS756),DATA!AS756,"n/a")</f>
        <v>5.41646723300735E-2</v>
      </c>
      <c r="R1103" s="66"/>
      <c r="S1103" s="66"/>
      <c r="T1103" s="66"/>
      <c r="U1103" s="66"/>
      <c r="V1103" s="66"/>
      <c r="W1103" s="66"/>
      <c r="X1103" s="66"/>
      <c r="Y1103" s="66"/>
    </row>
    <row r="1104" spans="1:25" x14ac:dyDescent="0.2">
      <c r="A1104" s="75" t="s">
        <v>19</v>
      </c>
      <c r="B1104" s="66" t="s">
        <v>27</v>
      </c>
      <c r="C1104" s="66" t="s">
        <v>26</v>
      </c>
      <c r="D1104" s="66" t="s">
        <v>297</v>
      </c>
      <c r="E1104" s="87">
        <f>+IF(ISNUMBER(DATA!N757),DATA!N757,"n/a")</f>
        <v>2.4950837009807101</v>
      </c>
      <c r="F1104" s="77">
        <f>+IF(ISNUMBER(DATA!O757),DATA!O757,"n/a")</f>
        <v>-1.21045078526077E-2</v>
      </c>
      <c r="G1104" s="87">
        <f>+IF(ISNUMBER(DATA!X757),DATA!X757,"n/a")</f>
        <v>2.5175290283947902</v>
      </c>
      <c r="H1104" s="77">
        <f>+IF(ISNUMBER(DATA!Y757),DATA!Y757,"n/a")</f>
        <v>-6.4920070386720501E-3</v>
      </c>
      <c r="I1104" s="87">
        <f>+IF(ISNUMBER(DATA!AH757),DATA!AH757,"n/a")</f>
        <v>2.4438906556313502</v>
      </c>
      <c r="J1104" s="77">
        <f>+IF(ISNUMBER(DATA!AI757),DATA!AI757,"n/a")</f>
        <v>-1.1548785280512701E-2</v>
      </c>
      <c r="K1104" s="87">
        <f>+IF(ISNUMBER(DATA!AR757),DATA!AR757,"n/a")</f>
        <v>2.4507588131564901</v>
      </c>
      <c r="L1104" s="77">
        <f>+IF(ISNUMBER(DATA!AS757),DATA!AS757,"n/a")</f>
        <v>2.4423933452148001E-2</v>
      </c>
      <c r="R1104" s="66"/>
      <c r="S1104" s="66"/>
      <c r="T1104" s="66"/>
      <c r="U1104" s="66"/>
      <c r="V1104" s="66"/>
      <c r="W1104" s="66"/>
      <c r="X1104" s="66"/>
      <c r="Y1104" s="66"/>
    </row>
    <row r="1105" spans="1:25" x14ac:dyDescent="0.2">
      <c r="A1105" s="75" t="s">
        <v>19</v>
      </c>
      <c r="B1105" s="66" t="s">
        <v>27</v>
      </c>
      <c r="C1105" s="66" t="s">
        <v>26</v>
      </c>
      <c r="D1105" s="66" t="s">
        <v>298</v>
      </c>
      <c r="E1105" s="87">
        <f>+IF(ISNUMBER(DATA!N758),DATA!N758,"n/a")</f>
        <v>2.6731031671031298</v>
      </c>
      <c r="F1105" s="77">
        <f>+IF(ISNUMBER(DATA!O758),DATA!O758,"n/a")</f>
        <v>4.2467331257334803E-2</v>
      </c>
      <c r="G1105" s="87">
        <f>+IF(ISNUMBER(DATA!X758),DATA!X758,"n/a")</f>
        <v>2.6622959944367</v>
      </c>
      <c r="H1105" s="77">
        <f>+IF(ISNUMBER(DATA!Y758),DATA!Y758,"n/a")</f>
        <v>2.5054082254263699E-2</v>
      </c>
      <c r="I1105" s="87">
        <f>+IF(ISNUMBER(DATA!AH758),DATA!AH758,"n/a")</f>
        <v>2.6259444010362398</v>
      </c>
      <c r="J1105" s="77">
        <f>+IF(ISNUMBER(DATA!AI758),DATA!AI758,"n/a")</f>
        <v>6.74704809752554E-3</v>
      </c>
      <c r="K1105" s="87">
        <f>+IF(ISNUMBER(DATA!AR758),DATA!AR758,"n/a")</f>
        <v>2.6017675373299598</v>
      </c>
      <c r="L1105" s="77">
        <f>+IF(ISNUMBER(DATA!AS758),DATA!AS758,"n/a")</f>
        <v>9.3290233769648002E-3</v>
      </c>
      <c r="R1105" s="66"/>
      <c r="S1105" s="66"/>
      <c r="T1105" s="66"/>
      <c r="U1105" s="66"/>
      <c r="V1105" s="66"/>
      <c r="W1105" s="66"/>
      <c r="X1105" s="66"/>
      <c r="Y1105" s="66"/>
    </row>
    <row r="1106" spans="1:25" x14ac:dyDescent="0.2">
      <c r="A1106" s="75" t="s">
        <v>19</v>
      </c>
      <c r="B1106" s="66" t="s">
        <v>27</v>
      </c>
      <c r="C1106" s="66" t="s">
        <v>26</v>
      </c>
      <c r="D1106" s="66" t="s">
        <v>299</v>
      </c>
      <c r="E1106" s="87">
        <f>+IF(ISNUMBER(DATA!N759),DATA!N759,"n/a")</f>
        <v>2.5495939345759102</v>
      </c>
      <c r="F1106" s="77">
        <f>+IF(ISNUMBER(DATA!O759),DATA!O759,"n/a")</f>
        <v>9.3265862865736807E-2</v>
      </c>
      <c r="G1106" s="87">
        <f>+IF(ISNUMBER(DATA!X759),DATA!X759,"n/a")</f>
        <v>2.5843236817055302</v>
      </c>
      <c r="H1106" s="77">
        <f>+IF(ISNUMBER(DATA!Y759),DATA!Y759,"n/a")</f>
        <v>6.7294656090277696E-2</v>
      </c>
      <c r="I1106" s="87">
        <f>+IF(ISNUMBER(DATA!AH759),DATA!AH759,"n/a")</f>
        <v>2.5405226976981199</v>
      </c>
      <c r="J1106" s="77">
        <f>+IF(ISNUMBER(DATA!AI759),DATA!AI759,"n/a")</f>
        <v>5.7054371948705503E-2</v>
      </c>
      <c r="K1106" s="87">
        <f>+IF(ISNUMBER(DATA!AR759),DATA!AR759,"n/a")</f>
        <v>2.5167875796892498</v>
      </c>
      <c r="L1106" s="77">
        <f>+IF(ISNUMBER(DATA!AS759),DATA!AS759,"n/a")</f>
        <v>5.30945420523075E-2</v>
      </c>
      <c r="R1106" s="66"/>
      <c r="S1106" s="66"/>
      <c r="T1106" s="66"/>
      <c r="U1106" s="66"/>
      <c r="V1106" s="66"/>
      <c r="W1106" s="66"/>
      <c r="X1106" s="66"/>
      <c r="Y1106" s="66"/>
    </row>
    <row r="1107" spans="1:25" x14ac:dyDescent="0.2">
      <c r="A1107" s="75" t="s">
        <v>19</v>
      </c>
      <c r="B1107" s="66" t="s">
        <v>27</v>
      </c>
      <c r="C1107" s="66" t="s">
        <v>26</v>
      </c>
      <c r="D1107" s="66" t="s">
        <v>300</v>
      </c>
      <c r="E1107" s="87">
        <f>+IF(ISNUMBER(DATA!N760),DATA!N760,"n/a")</f>
        <v>2.5081507088983801</v>
      </c>
      <c r="F1107" s="77">
        <f>+IF(ISNUMBER(DATA!O760),DATA!O760,"n/a")</f>
        <v>-3.98852183507084E-2</v>
      </c>
      <c r="G1107" s="87">
        <f>+IF(ISNUMBER(DATA!X760),DATA!X760,"n/a")</f>
        <v>2.4947283484252498</v>
      </c>
      <c r="H1107" s="77">
        <f>+IF(ISNUMBER(DATA!Y760),DATA!Y760,"n/a")</f>
        <v>-4.8855085057619103E-2</v>
      </c>
      <c r="I1107" s="87">
        <f>+IF(ISNUMBER(DATA!AH760),DATA!AH760,"n/a")</f>
        <v>2.4833182232242699</v>
      </c>
      <c r="J1107" s="77">
        <f>+IF(ISNUMBER(DATA!AI760),DATA!AI760,"n/a")</f>
        <v>-5.9319632912582299E-2</v>
      </c>
      <c r="K1107" s="87">
        <f>+IF(ISNUMBER(DATA!AR760),DATA!AR760,"n/a")</f>
        <v>2.5583785157949999</v>
      </c>
      <c r="L1107" s="77">
        <f>+IF(ISNUMBER(DATA!AS760),DATA!AS760,"n/a")</f>
        <v>-2.6175311371539701E-2</v>
      </c>
      <c r="R1107" s="66"/>
      <c r="S1107" s="66"/>
      <c r="T1107" s="66"/>
      <c r="U1107" s="66"/>
      <c r="V1107" s="66"/>
      <c r="W1107" s="66"/>
      <c r="X1107" s="66"/>
      <c r="Y1107" s="66"/>
    </row>
    <row r="1108" spans="1:25" x14ac:dyDescent="0.2">
      <c r="A1108" s="75" t="s">
        <v>19</v>
      </c>
      <c r="B1108" s="66" t="s">
        <v>27</v>
      </c>
      <c r="C1108" s="66" t="s">
        <v>26</v>
      </c>
      <c r="D1108" s="66" t="s">
        <v>301</v>
      </c>
      <c r="E1108" s="87">
        <f>+IF(ISNUMBER(DATA!N761),DATA!N761,"n/a")</f>
        <v>2.7209433622194199</v>
      </c>
      <c r="F1108" s="77">
        <f>+IF(ISNUMBER(DATA!O761),DATA!O761,"n/a")</f>
        <v>-1.3990952375549899E-2</v>
      </c>
      <c r="G1108" s="87">
        <f>+IF(ISNUMBER(DATA!X761),DATA!X761,"n/a")</f>
        <v>2.7761294963630498</v>
      </c>
      <c r="H1108" s="77">
        <f>+IF(ISNUMBER(DATA!Y761),DATA!Y761,"n/a")</f>
        <v>-1.25409282925673E-2</v>
      </c>
      <c r="I1108" s="87">
        <f>+IF(ISNUMBER(DATA!AH761),DATA!AH761,"n/a")</f>
        <v>2.7406922533747702</v>
      </c>
      <c r="J1108" s="77">
        <f>+IF(ISNUMBER(DATA!AI761),DATA!AI761,"n/a")</f>
        <v>-3.6705480979565497E-2</v>
      </c>
      <c r="K1108" s="87">
        <f>+IF(ISNUMBER(DATA!AR761),DATA!AR761,"n/a")</f>
        <v>2.7122411141079499</v>
      </c>
      <c r="L1108" s="77">
        <f>+IF(ISNUMBER(DATA!AS761),DATA!AS761,"n/a")</f>
        <v>-4.5501732396055497E-2</v>
      </c>
      <c r="R1108" s="66"/>
      <c r="S1108" s="66"/>
      <c r="T1108" s="66"/>
      <c r="U1108" s="66"/>
      <c r="V1108" s="66"/>
      <c r="W1108" s="66"/>
      <c r="X1108" s="66"/>
      <c r="Y1108" s="66"/>
    </row>
    <row r="1109" spans="1:25" x14ac:dyDescent="0.2">
      <c r="A1109" s="75" t="s">
        <v>19</v>
      </c>
      <c r="B1109" s="66" t="s">
        <v>27</v>
      </c>
      <c r="C1109" s="66" t="s">
        <v>26</v>
      </c>
      <c r="D1109" s="66" t="s">
        <v>302</v>
      </c>
      <c r="E1109" s="87">
        <f>+IF(ISNUMBER(DATA!N762),DATA!N762,"n/a")</f>
        <v>2.27324586895319</v>
      </c>
      <c r="F1109" s="77">
        <f>+IF(ISNUMBER(DATA!O762),DATA!O762,"n/a")</f>
        <v>2.5561349398661001E-2</v>
      </c>
      <c r="G1109" s="87">
        <f>+IF(ISNUMBER(DATA!X762),DATA!X762,"n/a")</f>
        <v>2.3340193782226399</v>
      </c>
      <c r="H1109" s="77">
        <f>+IF(ISNUMBER(DATA!Y762),DATA!Y762,"n/a")</f>
        <v>4.7122143547043902E-2</v>
      </c>
      <c r="I1109" s="87">
        <f>+IF(ISNUMBER(DATA!AH762),DATA!AH762,"n/a")</f>
        <v>2.25099536114364</v>
      </c>
      <c r="J1109" s="77">
        <f>+IF(ISNUMBER(DATA!AI762),DATA!AI762,"n/a")</f>
        <v>2.9220332897263099E-2</v>
      </c>
      <c r="K1109" s="87">
        <f>+IF(ISNUMBER(DATA!AR762),DATA!AR762,"n/a")</f>
        <v>2.2578566790821299</v>
      </c>
      <c r="L1109" s="77">
        <f>+IF(ISNUMBER(DATA!AS762),DATA!AS762,"n/a")</f>
        <v>4.0854792956513397E-2</v>
      </c>
      <c r="R1109" s="66"/>
      <c r="S1109" s="66"/>
      <c r="T1109" s="66"/>
      <c r="U1109" s="66"/>
      <c r="V1109" s="66"/>
      <c r="W1109" s="66"/>
      <c r="X1109" s="66"/>
      <c r="Y1109" s="66"/>
    </row>
    <row r="1110" spans="1:25" x14ac:dyDescent="0.2">
      <c r="A1110" s="75" t="s">
        <v>19</v>
      </c>
      <c r="B1110" s="66" t="s">
        <v>27</v>
      </c>
      <c r="C1110" s="66" t="s">
        <v>26</v>
      </c>
      <c r="D1110" s="66" t="s">
        <v>303</v>
      </c>
      <c r="E1110" s="87">
        <f>+IF(ISNUMBER(DATA!N763),DATA!N763,"n/a")</f>
        <v>2.85617868503939</v>
      </c>
      <c r="F1110" s="77">
        <f>+IF(ISNUMBER(DATA!O763),DATA!O763,"n/a")</f>
        <v>4.4533196536705497E-2</v>
      </c>
      <c r="G1110" s="87">
        <f>+IF(ISNUMBER(DATA!X763),DATA!X763,"n/a")</f>
        <v>2.8870120780262898</v>
      </c>
      <c r="H1110" s="77">
        <f>+IF(ISNUMBER(DATA!Y763),DATA!Y763,"n/a")</f>
        <v>5.7818562889171303E-2</v>
      </c>
      <c r="I1110" s="87">
        <f>+IF(ISNUMBER(DATA!AH763),DATA!AH763,"n/a")</f>
        <v>2.8552795409562801</v>
      </c>
      <c r="J1110" s="77">
        <f>+IF(ISNUMBER(DATA!AI763),DATA!AI763,"n/a")</f>
        <v>6.3788464155864893E-2</v>
      </c>
      <c r="K1110" s="87">
        <f>+IF(ISNUMBER(DATA!AR763),DATA!AR763,"n/a")</f>
        <v>2.8211161076910201</v>
      </c>
      <c r="L1110" s="77">
        <f>+IF(ISNUMBER(DATA!AS763),DATA!AS763,"n/a")</f>
        <v>7.4892214011780006E-2</v>
      </c>
      <c r="R1110" s="66"/>
      <c r="S1110" s="66"/>
      <c r="T1110" s="66"/>
      <c r="U1110" s="66"/>
      <c r="V1110" s="66"/>
      <c r="W1110" s="66"/>
      <c r="X1110" s="66"/>
      <c r="Y1110" s="66"/>
    </row>
    <row r="1111" spans="1:25" x14ac:dyDescent="0.2">
      <c r="A1111" s="75" t="s">
        <v>19</v>
      </c>
      <c r="B1111" s="66" t="s">
        <v>27</v>
      </c>
      <c r="C1111" s="66" t="s">
        <v>26</v>
      </c>
      <c r="D1111" s="66" t="s">
        <v>304</v>
      </c>
      <c r="E1111" s="87">
        <f>+IF(ISNUMBER(DATA!N764),DATA!N764,"n/a")</f>
        <v>2.3855910050795601</v>
      </c>
      <c r="F1111" s="77">
        <f>+IF(ISNUMBER(DATA!O764),DATA!O764,"n/a")</f>
        <v>6.1915075123038302E-2</v>
      </c>
      <c r="G1111" s="87">
        <f>+IF(ISNUMBER(DATA!X764),DATA!X764,"n/a")</f>
        <v>2.3850195262566198</v>
      </c>
      <c r="H1111" s="77">
        <f>+IF(ISNUMBER(DATA!Y764),DATA!Y764,"n/a")</f>
        <v>4.3989078466409003E-2</v>
      </c>
      <c r="I1111" s="87">
        <f>+IF(ISNUMBER(DATA!AH764),DATA!AH764,"n/a")</f>
        <v>2.3583446156224301</v>
      </c>
      <c r="J1111" s="77">
        <f>+IF(ISNUMBER(DATA!AI764),DATA!AI764,"n/a")</f>
        <v>4.5371090121068401E-2</v>
      </c>
      <c r="K1111" s="87">
        <f>+IF(ISNUMBER(DATA!AR764),DATA!AR764,"n/a")</f>
        <v>2.33119692175354</v>
      </c>
      <c r="L1111" s="77">
        <f>+IF(ISNUMBER(DATA!AS764),DATA!AS764,"n/a")</f>
        <v>3.2112784733045997E-2</v>
      </c>
      <c r="R1111" s="66"/>
      <c r="S1111" s="66"/>
      <c r="T1111" s="66"/>
      <c r="U1111" s="66"/>
      <c r="V1111" s="66"/>
      <c r="W1111" s="66"/>
      <c r="X1111" s="66"/>
      <c r="Y1111" s="66"/>
    </row>
    <row r="1112" spans="1:25" x14ac:dyDescent="0.2">
      <c r="A1112" s="75" t="s">
        <v>19</v>
      </c>
      <c r="B1112" s="66" t="s">
        <v>27</v>
      </c>
      <c r="C1112" s="66" t="s">
        <v>26</v>
      </c>
      <c r="D1112" s="66" t="s">
        <v>305</v>
      </c>
      <c r="E1112" s="87">
        <f>+IF(ISNUMBER(DATA!N765),DATA!N765,"n/a")</f>
        <v>2.98646591545686</v>
      </c>
      <c r="F1112" s="77">
        <f>+IF(ISNUMBER(DATA!O765),DATA!O765,"n/a")</f>
        <v>0.13432490241337999</v>
      </c>
      <c r="G1112" s="87">
        <f>+IF(ISNUMBER(DATA!X765),DATA!X765,"n/a")</f>
        <v>3.0131963670676698</v>
      </c>
      <c r="H1112" s="77">
        <f>+IF(ISNUMBER(DATA!Y765),DATA!Y765,"n/a")</f>
        <v>0.11926179263454501</v>
      </c>
      <c r="I1112" s="87">
        <f>+IF(ISNUMBER(DATA!AH765),DATA!AH765,"n/a")</f>
        <v>2.98272026392761</v>
      </c>
      <c r="J1112" s="77">
        <f>+IF(ISNUMBER(DATA!AI765),DATA!AI765,"n/a")</f>
        <v>6.67621086806168E-2</v>
      </c>
      <c r="K1112" s="87">
        <f>+IF(ISNUMBER(DATA!AR765),DATA!AR765,"n/a")</f>
        <v>2.81048074523193</v>
      </c>
      <c r="L1112" s="77">
        <f>+IF(ISNUMBER(DATA!AS765),DATA!AS765,"n/a")</f>
        <v>4.9742496658384497E-2</v>
      </c>
      <c r="R1112" s="66"/>
      <c r="S1112" s="66"/>
      <c r="T1112" s="66"/>
      <c r="U1112" s="66"/>
      <c r="V1112" s="66"/>
      <c r="W1112" s="66"/>
      <c r="X1112" s="66"/>
      <c r="Y1112" s="66"/>
    </row>
    <row r="1113" spans="1:25" x14ac:dyDescent="0.2">
      <c r="A1113" s="75" t="s">
        <v>19</v>
      </c>
      <c r="B1113" s="66" t="s">
        <v>27</v>
      </c>
      <c r="C1113" s="66" t="s">
        <v>26</v>
      </c>
      <c r="D1113" s="66" t="s">
        <v>306</v>
      </c>
      <c r="E1113" s="87">
        <f>+IF(ISNUMBER(DATA!N766),DATA!N766,"n/a")</f>
        <v>2.9219304051645798</v>
      </c>
      <c r="F1113" s="77">
        <f>+IF(ISNUMBER(DATA!O766),DATA!O766,"n/a")</f>
        <v>-1.4508465465067601E-2</v>
      </c>
      <c r="G1113" s="87">
        <f>+IF(ISNUMBER(DATA!X766),DATA!X766,"n/a")</f>
        <v>2.7365299047532998</v>
      </c>
      <c r="H1113" s="77">
        <f>+IF(ISNUMBER(DATA!Y766),DATA!Y766,"n/a")</f>
        <v>-2.0457107320577098E-2</v>
      </c>
      <c r="I1113" s="87">
        <f>+IF(ISNUMBER(DATA!AH766),DATA!AH766,"n/a")</f>
        <v>2.75589077377222</v>
      </c>
      <c r="J1113" s="77">
        <f>+IF(ISNUMBER(DATA!AI766),DATA!AI766,"n/a")</f>
        <v>-1.40946354189029E-2</v>
      </c>
      <c r="K1113" s="87">
        <f>+IF(ISNUMBER(DATA!AR766),DATA!AR766,"n/a")</f>
        <v>2.7789708551100398</v>
      </c>
      <c r="L1113" s="77">
        <f>+IF(ISNUMBER(DATA!AS766),DATA!AS766,"n/a")</f>
        <v>-7.3719779005715705E-4</v>
      </c>
      <c r="R1113" s="66"/>
      <c r="S1113" s="66"/>
      <c r="T1113" s="66"/>
      <c r="U1113" s="66"/>
      <c r="V1113" s="66"/>
      <c r="W1113" s="66"/>
      <c r="X1113" s="66"/>
      <c r="Y1113" s="66"/>
    </row>
    <row r="1114" spans="1:25" x14ac:dyDescent="0.2">
      <c r="A1114" s="75" t="s">
        <v>19</v>
      </c>
      <c r="B1114" s="66" t="s">
        <v>27</v>
      </c>
      <c r="C1114" s="66" t="s">
        <v>26</v>
      </c>
      <c r="D1114" s="66" t="s">
        <v>307</v>
      </c>
      <c r="E1114" s="87">
        <f>+IF(ISNUMBER(DATA!N767),DATA!N767,"n/a")</f>
        <v>1.7173639821092399</v>
      </c>
      <c r="F1114" s="77">
        <f>+IF(ISNUMBER(DATA!O767),DATA!O767,"n/a")</f>
        <v>2.0740401909740799E-2</v>
      </c>
      <c r="G1114" s="87">
        <f>+IF(ISNUMBER(DATA!X767),DATA!X767,"n/a")</f>
        <v>1.7337662457874701</v>
      </c>
      <c r="H1114" s="77">
        <f>+IF(ISNUMBER(DATA!Y767),DATA!Y767,"n/a")</f>
        <v>1.2885035722734001E-2</v>
      </c>
      <c r="I1114" s="87">
        <f>+IF(ISNUMBER(DATA!AH767),DATA!AH767,"n/a")</f>
        <v>1.7143790952840201</v>
      </c>
      <c r="J1114" s="77">
        <f>+IF(ISNUMBER(DATA!AI767),DATA!AI767,"n/a")</f>
        <v>1.5789880796446699E-3</v>
      </c>
      <c r="K1114" s="87">
        <f>+IF(ISNUMBER(DATA!AR767),DATA!AR767,"n/a")</f>
        <v>1.68865163219498</v>
      </c>
      <c r="L1114" s="77">
        <f>+IF(ISNUMBER(DATA!AS767),DATA!AS767,"n/a")</f>
        <v>-0.10304085849553</v>
      </c>
      <c r="R1114" s="66"/>
      <c r="S1114" s="66"/>
      <c r="T1114" s="66"/>
      <c r="U1114" s="66"/>
      <c r="V1114" s="66"/>
      <c r="W1114" s="66"/>
      <c r="X1114" s="66"/>
      <c r="Y1114" s="66"/>
    </row>
    <row r="1115" spans="1:25" x14ac:dyDescent="0.2">
      <c r="A1115" s="75" t="s">
        <v>19</v>
      </c>
      <c r="B1115" s="66" t="s">
        <v>27</v>
      </c>
      <c r="C1115" s="66" t="s">
        <v>26</v>
      </c>
      <c r="D1115" s="66" t="s">
        <v>308</v>
      </c>
      <c r="E1115" s="87">
        <f>+IF(ISNUMBER(DATA!N768),DATA!N768,"n/a")</f>
        <v>2.6048276841959401</v>
      </c>
      <c r="F1115" s="77">
        <f>+IF(ISNUMBER(DATA!O768),DATA!O768,"n/a")</f>
        <v>-4.0413568047327798E-2</v>
      </c>
      <c r="G1115" s="87">
        <f>+IF(ISNUMBER(DATA!X768),DATA!X768,"n/a")</f>
        <v>2.58267363966424</v>
      </c>
      <c r="H1115" s="77">
        <f>+IF(ISNUMBER(DATA!Y768),DATA!Y768,"n/a")</f>
        <v>-2.3170237178771001E-2</v>
      </c>
      <c r="I1115" s="87">
        <f>+IF(ISNUMBER(DATA!AH768),DATA!AH768,"n/a")</f>
        <v>2.5339672360639698</v>
      </c>
      <c r="J1115" s="77">
        <f>+IF(ISNUMBER(DATA!AI768),DATA!AI768,"n/a")</f>
        <v>-4.4151654115890802E-2</v>
      </c>
      <c r="K1115" s="87">
        <f>+IF(ISNUMBER(DATA!AR768),DATA!AR768,"n/a")</f>
        <v>2.56136284346251</v>
      </c>
      <c r="L1115" s="77">
        <f>+IF(ISNUMBER(DATA!AS768),DATA!AS768,"n/a")</f>
        <v>-2.2056766236188002E-2</v>
      </c>
      <c r="R1115" s="66"/>
      <c r="S1115" s="66"/>
      <c r="T1115" s="66"/>
      <c r="U1115" s="66"/>
      <c r="V1115" s="66"/>
      <c r="W1115" s="66"/>
      <c r="X1115" s="66"/>
      <c r="Y1115" s="66"/>
    </row>
    <row r="1116" spans="1:25" x14ac:dyDescent="0.2">
      <c r="A1116" s="75" t="s">
        <v>19</v>
      </c>
      <c r="B1116" s="66" t="s">
        <v>27</v>
      </c>
      <c r="C1116" s="66" t="s">
        <v>26</v>
      </c>
      <c r="D1116" s="66" t="s">
        <v>309</v>
      </c>
      <c r="E1116" s="87">
        <f>+IF(ISNUMBER(DATA!N769),DATA!N769,"n/a")</f>
        <v>2.4762733501286398</v>
      </c>
      <c r="F1116" s="77">
        <f>+IF(ISNUMBER(DATA!O769),DATA!O769,"n/a")</f>
        <v>-2.1099320005006699E-3</v>
      </c>
      <c r="G1116" s="87">
        <f>+IF(ISNUMBER(DATA!X769),DATA!X769,"n/a")</f>
        <v>2.4412792081030599</v>
      </c>
      <c r="H1116" s="77">
        <f>+IF(ISNUMBER(DATA!Y769),DATA!Y769,"n/a")</f>
        <v>5.6366797374478904E-3</v>
      </c>
      <c r="I1116" s="87">
        <f>+IF(ISNUMBER(DATA!AH769),DATA!AH769,"n/a")</f>
        <v>2.4122500217614702</v>
      </c>
      <c r="J1116" s="77">
        <f>+IF(ISNUMBER(DATA!AI769),DATA!AI769,"n/a")</f>
        <v>-3.05749952686411E-4</v>
      </c>
      <c r="K1116" s="87">
        <f>+IF(ISNUMBER(DATA!AR769),DATA!AR769,"n/a")</f>
        <v>2.4296670099900299</v>
      </c>
      <c r="L1116" s="77">
        <f>+IF(ISNUMBER(DATA!AS769),DATA!AS769,"n/a")</f>
        <v>3.8501781695427901E-3</v>
      </c>
      <c r="R1116" s="66"/>
      <c r="S1116" s="66"/>
      <c r="T1116" s="66"/>
      <c r="U1116" s="66"/>
      <c r="V1116" s="66"/>
      <c r="W1116" s="66"/>
      <c r="X1116" s="66"/>
      <c r="Y1116" s="66"/>
    </row>
    <row r="1117" spans="1:25" x14ac:dyDescent="0.2">
      <c r="A1117" s="75" t="s">
        <v>19</v>
      </c>
      <c r="B1117" s="66" t="s">
        <v>27</v>
      </c>
      <c r="C1117" s="66" t="s">
        <v>26</v>
      </c>
      <c r="D1117" s="66" t="s">
        <v>310</v>
      </c>
      <c r="E1117" s="87">
        <f>+IF(ISNUMBER(DATA!N770),DATA!N770,"n/a")</f>
        <v>2.78881345916394</v>
      </c>
      <c r="F1117" s="77">
        <f>+IF(ISNUMBER(DATA!O770),DATA!O770,"n/a")</f>
        <v>-6.7106227331294302E-2</v>
      </c>
      <c r="G1117" s="87">
        <f>+IF(ISNUMBER(DATA!X770),DATA!X770,"n/a")</f>
        <v>2.7997218667137802</v>
      </c>
      <c r="H1117" s="77">
        <f>+IF(ISNUMBER(DATA!Y770),DATA!Y770,"n/a")</f>
        <v>-4.1775832708836398E-2</v>
      </c>
      <c r="I1117" s="87">
        <f>+IF(ISNUMBER(DATA!AH770),DATA!AH770,"n/a")</f>
        <v>2.7727062623360101</v>
      </c>
      <c r="J1117" s="77">
        <f>+IF(ISNUMBER(DATA!AI770),DATA!AI770,"n/a")</f>
        <v>-5.0573093878667201E-2</v>
      </c>
      <c r="K1117" s="87">
        <f>+IF(ISNUMBER(DATA!AR770),DATA!AR770,"n/a")</f>
        <v>2.8250885425008301</v>
      </c>
      <c r="L1117" s="77">
        <f>+IF(ISNUMBER(DATA!AS770),DATA!AS770,"n/a")</f>
        <v>-2.64589316453635E-2</v>
      </c>
      <c r="R1117" s="66"/>
      <c r="S1117" s="66"/>
      <c r="T1117" s="66"/>
      <c r="U1117" s="66"/>
      <c r="V1117" s="66"/>
      <c r="W1117" s="66"/>
      <c r="X1117" s="66"/>
      <c r="Y1117" s="66"/>
    </row>
    <row r="1118" spans="1:25" x14ac:dyDescent="0.2">
      <c r="A1118" s="75" t="s">
        <v>19</v>
      </c>
      <c r="B1118" s="66" t="s">
        <v>27</v>
      </c>
      <c r="C1118" s="66" t="s">
        <v>26</v>
      </c>
      <c r="D1118" s="66" t="s">
        <v>311</v>
      </c>
      <c r="E1118" s="87">
        <f>+IF(ISNUMBER(DATA!N771),DATA!N771,"n/a")</f>
        <v>2.6938910670837499</v>
      </c>
      <c r="F1118" s="77">
        <f>+IF(ISNUMBER(DATA!O771),DATA!O771,"n/a")</f>
        <v>-1.42818004055358E-2</v>
      </c>
      <c r="G1118" s="87">
        <f>+IF(ISNUMBER(DATA!X771),DATA!X771,"n/a")</f>
        <v>2.7388283522799801</v>
      </c>
      <c r="H1118" s="77">
        <f>+IF(ISNUMBER(DATA!Y771),DATA!Y771,"n/a")</f>
        <v>1.62102843520965E-2</v>
      </c>
      <c r="I1118" s="87">
        <f>+IF(ISNUMBER(DATA!AH771),DATA!AH771,"n/a")</f>
        <v>2.7227221199997098</v>
      </c>
      <c r="J1118" s="77">
        <f>+IF(ISNUMBER(DATA!AI771),DATA!AI771,"n/a")</f>
        <v>4.6265948993296099E-2</v>
      </c>
      <c r="K1118" s="87">
        <f>+IF(ISNUMBER(DATA!AR771),DATA!AR771,"n/a")</f>
        <v>2.6924597795100502</v>
      </c>
      <c r="L1118" s="77">
        <f>+IF(ISNUMBER(DATA!AS771),DATA!AS771,"n/a")</f>
        <v>5.0614576809357097E-2</v>
      </c>
      <c r="R1118" s="66"/>
      <c r="S1118" s="66"/>
      <c r="T1118" s="66"/>
      <c r="U1118" s="66"/>
      <c r="V1118" s="66"/>
      <c r="W1118" s="66"/>
      <c r="X1118" s="66"/>
      <c r="Y1118" s="66"/>
    </row>
    <row r="1119" spans="1:25" x14ac:dyDescent="0.2">
      <c r="A1119" s="75" t="s">
        <v>19</v>
      </c>
      <c r="B1119" s="66" t="s">
        <v>27</v>
      </c>
      <c r="C1119" s="66" t="s">
        <v>26</v>
      </c>
      <c r="D1119" s="66" t="s">
        <v>312</v>
      </c>
      <c r="E1119" s="87">
        <f>+IF(ISNUMBER(DATA!N772),DATA!N772,"n/a")</f>
        <v>2.6105785612771699</v>
      </c>
      <c r="F1119" s="77">
        <f>+IF(ISNUMBER(DATA!O772),DATA!O772,"n/a")</f>
        <v>5.8338230545618803E-3</v>
      </c>
      <c r="G1119" s="87">
        <f>+IF(ISNUMBER(DATA!X772),DATA!X772,"n/a")</f>
        <v>2.5420061958766902</v>
      </c>
      <c r="H1119" s="77">
        <f>+IF(ISNUMBER(DATA!Y772),DATA!Y772,"n/a")</f>
        <v>-2.0457142572882898E-2</v>
      </c>
      <c r="I1119" s="87">
        <f>+IF(ISNUMBER(DATA!AH772),DATA!AH772,"n/a")</f>
        <v>2.5047770013596899</v>
      </c>
      <c r="J1119" s="77">
        <f>+IF(ISNUMBER(DATA!AI772),DATA!AI772,"n/a")</f>
        <v>-3.3224975254013002E-2</v>
      </c>
      <c r="K1119" s="87">
        <f>+IF(ISNUMBER(DATA!AR772),DATA!AR772,"n/a")</f>
        <v>2.54158463918816</v>
      </c>
      <c r="L1119" s="77">
        <f>+IF(ISNUMBER(DATA!AS772),DATA!AS772,"n/a")</f>
        <v>-1.41344058424823E-2</v>
      </c>
      <c r="R1119" s="66"/>
      <c r="S1119" s="66"/>
      <c r="T1119" s="66"/>
      <c r="U1119" s="66"/>
      <c r="V1119" s="66"/>
      <c r="W1119" s="66"/>
      <c r="X1119" s="66"/>
      <c r="Y1119" s="66"/>
    </row>
    <row r="1120" spans="1:25" x14ac:dyDescent="0.2">
      <c r="A1120" s="75" t="s">
        <v>19</v>
      </c>
      <c r="B1120" s="66" t="s">
        <v>27</v>
      </c>
      <c r="C1120" s="66" t="s">
        <v>26</v>
      </c>
      <c r="D1120" s="66" t="s">
        <v>313</v>
      </c>
      <c r="E1120" s="87">
        <f>+IF(ISNUMBER(DATA!N773),DATA!N773,"n/a")</f>
        <v>2.5291535166913302</v>
      </c>
      <c r="F1120" s="77">
        <f>+IF(ISNUMBER(DATA!O773),DATA!O773,"n/a")</f>
        <v>4.0904692849628201E-2</v>
      </c>
      <c r="G1120" s="87">
        <f>+IF(ISNUMBER(DATA!X773),DATA!X773,"n/a")</f>
        <v>2.5479308645964802</v>
      </c>
      <c r="H1120" s="77">
        <f>+IF(ISNUMBER(DATA!Y773),DATA!Y773,"n/a")</f>
        <v>2.34150360946693E-2</v>
      </c>
      <c r="I1120" s="87">
        <f>+IF(ISNUMBER(DATA!AH773),DATA!AH773,"n/a")</f>
        <v>2.5125074745601901</v>
      </c>
      <c r="J1120" s="77">
        <f>+IF(ISNUMBER(DATA!AI773),DATA!AI773,"n/a")</f>
        <v>9.1497145797493403E-3</v>
      </c>
      <c r="K1120" s="87">
        <f>+IF(ISNUMBER(DATA!AR773),DATA!AR773,"n/a")</f>
        <v>2.4387777990349302</v>
      </c>
      <c r="L1120" s="77">
        <f>+IF(ISNUMBER(DATA!AS773),DATA!AS773,"n/a")</f>
        <v>-3.4511350060786199E-2</v>
      </c>
      <c r="R1120" s="66"/>
      <c r="S1120" s="66"/>
      <c r="T1120" s="66"/>
      <c r="U1120" s="66"/>
      <c r="V1120" s="66"/>
      <c r="W1120" s="66"/>
      <c r="X1120" s="66"/>
      <c r="Y1120" s="66"/>
    </row>
    <row r="1121" spans="1:25" x14ac:dyDescent="0.2">
      <c r="A1121" s="75" t="s">
        <v>19</v>
      </c>
      <c r="B1121" s="66" t="s">
        <v>27</v>
      </c>
      <c r="C1121" s="66" t="s">
        <v>26</v>
      </c>
      <c r="D1121" s="66" t="s">
        <v>314</v>
      </c>
      <c r="E1121" s="87">
        <f>+IF(ISNUMBER(DATA!N774),DATA!N774,"n/a")</f>
        <v>2.8713476801412599</v>
      </c>
      <c r="F1121" s="77">
        <f>+IF(ISNUMBER(DATA!O774),DATA!O774,"n/a")</f>
        <v>-0.101055021491655</v>
      </c>
      <c r="G1121" s="87">
        <f>+IF(ISNUMBER(DATA!X774),DATA!X774,"n/a")</f>
        <v>2.96506104380915</v>
      </c>
      <c r="H1121" s="77">
        <f>+IF(ISNUMBER(DATA!Y774),DATA!Y774,"n/a")</f>
        <v>-4.2793624565700697E-2</v>
      </c>
      <c r="I1121" s="87">
        <f>+IF(ISNUMBER(DATA!AH774),DATA!AH774,"n/a")</f>
        <v>2.9644137787839502</v>
      </c>
      <c r="J1121" s="77">
        <f>+IF(ISNUMBER(DATA!AI774),DATA!AI774,"n/a")</f>
        <v>1.1157932471800001E-2</v>
      </c>
      <c r="K1121" s="87">
        <f>+IF(ISNUMBER(DATA!AR774),DATA!AR774,"n/a")</f>
        <v>2.9572075508978202</v>
      </c>
      <c r="L1121" s="77">
        <f>+IF(ISNUMBER(DATA!AS774),DATA!AS774,"n/a")</f>
        <v>3.5717979060257199E-2</v>
      </c>
      <c r="R1121" s="66"/>
      <c r="S1121" s="66"/>
      <c r="T1121" s="66"/>
      <c r="U1121" s="66"/>
      <c r="V1121" s="66"/>
      <c r="W1121" s="66"/>
      <c r="X1121" s="66"/>
      <c r="Y1121" s="66"/>
    </row>
    <row r="1122" spans="1:25" x14ac:dyDescent="0.2">
      <c r="A1122" s="75" t="s">
        <v>19</v>
      </c>
      <c r="B1122" s="66" t="s">
        <v>27</v>
      </c>
      <c r="C1122" s="66" t="s">
        <v>26</v>
      </c>
      <c r="D1122" s="66" t="s">
        <v>315</v>
      </c>
      <c r="E1122" s="87">
        <f>+IF(ISNUMBER(DATA!N775),DATA!N775,"n/a")</f>
        <v>2.00852459865387</v>
      </c>
      <c r="F1122" s="77">
        <f>+IF(ISNUMBER(DATA!O775),DATA!O775,"n/a")</f>
        <v>3.7481902877730802E-2</v>
      </c>
      <c r="G1122" s="87">
        <f>+IF(ISNUMBER(DATA!X775),DATA!X775,"n/a")</f>
        <v>2.0572133632771501</v>
      </c>
      <c r="H1122" s="77">
        <f>+IF(ISNUMBER(DATA!Y775),DATA!Y775,"n/a")</f>
        <v>6.0016650919443797E-2</v>
      </c>
      <c r="I1122" s="87">
        <f>+IF(ISNUMBER(DATA!AH775),DATA!AH775,"n/a")</f>
        <v>2.0050546812989798</v>
      </c>
      <c r="J1122" s="77">
        <f>+IF(ISNUMBER(DATA!AI775),DATA!AI775,"n/a")</f>
        <v>3.1683919755699903E-2</v>
      </c>
      <c r="K1122" s="87">
        <f>+IF(ISNUMBER(DATA!AR775),DATA!AR775,"n/a")</f>
        <v>1.9450305052096399</v>
      </c>
      <c r="L1122" s="77">
        <f>+IF(ISNUMBER(DATA!AS775),DATA!AS775,"n/a")</f>
        <v>-2.20736605912948E-2</v>
      </c>
      <c r="R1122" s="66"/>
      <c r="S1122" s="66"/>
      <c r="T1122" s="66"/>
      <c r="U1122" s="66"/>
      <c r="V1122" s="66"/>
      <c r="W1122" s="66"/>
      <c r="X1122" s="66"/>
      <c r="Y1122" s="66"/>
    </row>
    <row r="1123" spans="1:25" x14ac:dyDescent="0.2">
      <c r="A1123" s="75" t="s">
        <v>19</v>
      </c>
      <c r="B1123" s="66" t="s">
        <v>27</v>
      </c>
      <c r="C1123" s="66" t="s">
        <v>26</v>
      </c>
      <c r="D1123" s="66" t="s">
        <v>316</v>
      </c>
      <c r="E1123" s="87">
        <f>+IF(ISNUMBER(DATA!N776),DATA!N776,"n/a")</f>
        <v>2.3878369317229402</v>
      </c>
      <c r="F1123" s="77">
        <f>+IF(ISNUMBER(DATA!O776),DATA!O776,"n/a")</f>
        <v>2.51195611327754E-2</v>
      </c>
      <c r="G1123" s="87">
        <f>+IF(ISNUMBER(DATA!X776),DATA!X776,"n/a")</f>
        <v>2.4065514437462698</v>
      </c>
      <c r="H1123" s="77">
        <f>+IF(ISNUMBER(DATA!Y776),DATA!Y776,"n/a")</f>
        <v>2.05108730723252E-2</v>
      </c>
      <c r="I1123" s="87">
        <f>+IF(ISNUMBER(DATA!AH776),DATA!AH776,"n/a")</f>
        <v>2.3528103621338801</v>
      </c>
      <c r="J1123" s="77">
        <f>+IF(ISNUMBER(DATA!AI776),DATA!AI776,"n/a")</f>
        <v>2.9299079736677001E-3</v>
      </c>
      <c r="K1123" s="87">
        <f>+IF(ISNUMBER(DATA!AR776),DATA!AR776,"n/a")</f>
        <v>2.35797411092513</v>
      </c>
      <c r="L1123" s="77">
        <f>+IF(ISNUMBER(DATA!AS776),DATA!AS776,"n/a")</f>
        <v>1.39921319855041E-2</v>
      </c>
      <c r="R1123" s="66"/>
      <c r="S1123" s="66"/>
      <c r="T1123" s="66"/>
      <c r="U1123" s="66"/>
      <c r="V1123" s="66"/>
      <c r="W1123" s="66"/>
      <c r="X1123" s="66"/>
      <c r="Y1123" s="66"/>
    </row>
    <row r="1124" spans="1:25" x14ac:dyDescent="0.2">
      <c r="A1124" s="75" t="s">
        <v>19</v>
      </c>
      <c r="B1124" s="66" t="s">
        <v>27</v>
      </c>
      <c r="C1124" s="66" t="s">
        <v>26</v>
      </c>
      <c r="D1124" s="66" t="s">
        <v>317</v>
      </c>
      <c r="E1124" s="87">
        <f>+IF(ISNUMBER(DATA!N777),DATA!N777,"n/a")</f>
        <v>2.8711074731805599</v>
      </c>
      <c r="F1124" s="77">
        <f>+IF(ISNUMBER(DATA!O777),DATA!O777,"n/a")</f>
        <v>1.42705386805752E-2</v>
      </c>
      <c r="G1124" s="87">
        <f>+IF(ISNUMBER(DATA!X777),DATA!X777,"n/a")</f>
        <v>2.85803308324871</v>
      </c>
      <c r="H1124" s="77">
        <f>+IF(ISNUMBER(DATA!Y777),DATA!Y777,"n/a")</f>
        <v>-1.0804547015673099E-2</v>
      </c>
      <c r="I1124" s="87">
        <f>+IF(ISNUMBER(DATA!AH777),DATA!AH777,"n/a")</f>
        <v>2.8610819214532901</v>
      </c>
      <c r="J1124" s="77">
        <f>+IF(ISNUMBER(DATA!AI777),DATA!AI777,"n/a")</f>
        <v>-2.2774617878782499E-2</v>
      </c>
      <c r="K1124" s="87">
        <f>+IF(ISNUMBER(DATA!AR777),DATA!AR777,"n/a")</f>
        <v>2.8621506111286998</v>
      </c>
      <c r="L1124" s="77">
        <f>+IF(ISNUMBER(DATA!AS777),DATA!AS777,"n/a")</f>
        <v>4.0738888186478703E-3</v>
      </c>
      <c r="R1124" s="66"/>
      <c r="S1124" s="66"/>
      <c r="T1124" s="66"/>
      <c r="U1124" s="66"/>
      <c r="V1124" s="66"/>
      <c r="W1124" s="66"/>
      <c r="X1124" s="66"/>
      <c r="Y1124" s="66"/>
    </row>
    <row r="1125" spans="1:25" x14ac:dyDescent="0.2">
      <c r="A1125" s="75" t="s">
        <v>19</v>
      </c>
      <c r="B1125" s="66" t="s">
        <v>27</v>
      </c>
      <c r="C1125" s="66" t="s">
        <v>26</v>
      </c>
      <c r="D1125" s="66" t="s">
        <v>318</v>
      </c>
      <c r="E1125" s="87">
        <f>+IF(ISNUMBER(DATA!N778),DATA!N778,"n/a")</f>
        <v>2.2511871531291101</v>
      </c>
      <c r="F1125" s="77">
        <f>+IF(ISNUMBER(DATA!O778),DATA!O778,"n/a")</f>
        <v>2.9330113014722801E-2</v>
      </c>
      <c r="G1125" s="87">
        <f>+IF(ISNUMBER(DATA!X778),DATA!X778,"n/a")</f>
        <v>2.3101877206814998</v>
      </c>
      <c r="H1125" s="77">
        <f>+IF(ISNUMBER(DATA!Y778),DATA!Y778,"n/a")</f>
        <v>5.24426432096992E-2</v>
      </c>
      <c r="I1125" s="87">
        <f>+IF(ISNUMBER(DATA!AH778),DATA!AH778,"n/a")</f>
        <v>2.2281676081013999</v>
      </c>
      <c r="J1125" s="77">
        <f>+IF(ISNUMBER(DATA!AI778),DATA!AI778,"n/a")</f>
        <v>3.6928499053430597E-2</v>
      </c>
      <c r="K1125" s="87">
        <f>+IF(ISNUMBER(DATA!AR778),DATA!AR778,"n/a")</f>
        <v>2.2280863777519699</v>
      </c>
      <c r="L1125" s="77">
        <f>+IF(ISNUMBER(DATA!AS778),DATA!AS778,"n/a")</f>
        <v>4.8642031989284101E-2</v>
      </c>
      <c r="R1125" s="66"/>
      <c r="S1125" s="66"/>
      <c r="T1125" s="66"/>
      <c r="U1125" s="66"/>
      <c r="V1125" s="66"/>
      <c r="W1125" s="66"/>
      <c r="X1125" s="66"/>
      <c r="Y1125" s="66"/>
    </row>
    <row r="1126" spans="1:25" x14ac:dyDescent="0.2">
      <c r="A1126" s="75" t="s">
        <v>19</v>
      </c>
      <c r="B1126" s="66" t="s">
        <v>27</v>
      </c>
      <c r="C1126" s="66" t="s">
        <v>26</v>
      </c>
      <c r="D1126" s="66" t="s">
        <v>344</v>
      </c>
      <c r="E1126" s="87">
        <f>+IF(ISNUMBER(DATA!N779),DATA!N779,"n/a")</f>
        <v>2.5464109592381998</v>
      </c>
      <c r="F1126" s="77">
        <f>+IF(ISNUMBER(DATA!O779),DATA!O779,"n/a")</f>
        <v>2.83680121067332E-2</v>
      </c>
      <c r="G1126" s="87">
        <f>+IF(ISNUMBER(DATA!X779),DATA!X779,"n/a")</f>
        <v>2.5584228874447401</v>
      </c>
      <c r="H1126" s="77">
        <f>+IF(ISNUMBER(DATA!Y779),DATA!Y779,"n/a")</f>
        <v>3.56271189986751E-2</v>
      </c>
      <c r="I1126" s="87">
        <f>+IF(ISNUMBER(DATA!AH779),DATA!AH779,"n/a")</f>
        <v>2.5360133727709901</v>
      </c>
      <c r="J1126" s="77">
        <f>+IF(ISNUMBER(DATA!AI779),DATA!AI779,"n/a")</f>
        <v>4.0535350146524603E-2</v>
      </c>
      <c r="K1126" s="87">
        <f>+IF(ISNUMBER(DATA!AR779),DATA!AR779,"n/a")</f>
        <v>2.5308475234879202</v>
      </c>
      <c r="L1126" s="77">
        <f>+IF(ISNUMBER(DATA!AS779),DATA!AS779,"n/a")</f>
        <v>5.9272784255031498E-2</v>
      </c>
      <c r="R1126" s="66"/>
      <c r="S1126" s="66"/>
      <c r="T1126" s="66"/>
      <c r="U1126" s="66"/>
      <c r="V1126" s="66"/>
      <c r="W1126" s="66"/>
      <c r="X1126" s="66"/>
      <c r="Y1126" s="66"/>
    </row>
    <row r="1127" spans="1:25" x14ac:dyDescent="0.2">
      <c r="A1127" s="75" t="s">
        <v>19</v>
      </c>
      <c r="B1127" s="66" t="s">
        <v>27</v>
      </c>
      <c r="C1127" s="66" t="s">
        <v>26</v>
      </c>
      <c r="D1127" s="66" t="s">
        <v>345</v>
      </c>
      <c r="E1127" s="87">
        <f>+IF(ISNUMBER(DATA!N780),DATA!N780,"n/a")</f>
        <v>2.7756819159816901</v>
      </c>
      <c r="F1127" s="77">
        <f>+IF(ISNUMBER(DATA!O780),DATA!O780,"n/a")</f>
        <v>6.3816147190560404E-2</v>
      </c>
      <c r="G1127" s="87">
        <f>+IF(ISNUMBER(DATA!X780),DATA!X780,"n/a")</f>
        <v>2.7328367166920402</v>
      </c>
      <c r="H1127" s="77">
        <f>+IF(ISNUMBER(DATA!Y780),DATA!Y780,"n/a")</f>
        <v>1.8596956925186599E-2</v>
      </c>
      <c r="I1127" s="87">
        <f>+IF(ISNUMBER(DATA!AH780),DATA!AH780,"n/a")</f>
        <v>2.7091145659121501</v>
      </c>
      <c r="J1127" s="77">
        <f>+IF(ISNUMBER(DATA!AI780),DATA!AI780,"n/a")</f>
        <v>2.7140448032476401E-2</v>
      </c>
      <c r="K1127" s="87">
        <f>+IF(ISNUMBER(DATA!AR780),DATA!AR780,"n/a")</f>
        <v>2.6917050208658999</v>
      </c>
      <c r="L1127" s="77">
        <f>+IF(ISNUMBER(DATA!AS780),DATA!AS780,"n/a")</f>
        <v>6.2735966835078705E-2</v>
      </c>
      <c r="R1127" s="66"/>
      <c r="S1127" s="66"/>
      <c r="T1127" s="66"/>
      <c r="U1127" s="66"/>
      <c r="V1127" s="66"/>
      <c r="W1127" s="66"/>
      <c r="X1127" s="66"/>
      <c r="Y1127" s="66"/>
    </row>
    <row r="1128" spans="1:25" x14ac:dyDescent="0.2">
      <c r="A1128" s="75"/>
      <c r="E1128" s="87"/>
      <c r="F1128" s="77"/>
      <c r="G1128" s="87"/>
      <c r="H1128" s="77"/>
      <c r="I1128" s="87"/>
      <c r="J1128" s="77"/>
      <c r="K1128" s="87"/>
      <c r="L1128" s="77"/>
      <c r="R1128" s="66"/>
      <c r="S1128" s="66"/>
      <c r="T1128" s="66"/>
      <c r="U1128" s="66"/>
      <c r="V1128" s="66"/>
      <c r="W1128" s="66"/>
      <c r="X1128" s="66"/>
      <c r="Y1128" s="66"/>
    </row>
    <row r="1129" spans="1:25" x14ac:dyDescent="0.2">
      <c r="A1129" s="75" t="s">
        <v>19</v>
      </c>
      <c r="B1129" s="66" t="s">
        <v>28</v>
      </c>
      <c r="C1129" s="66" t="s">
        <v>0</v>
      </c>
      <c r="D1129" s="66" t="s">
        <v>271</v>
      </c>
      <c r="E1129" s="76">
        <f>+IF(ISNUMBER(DATA!F790),DATA!F790,"n/a")</f>
        <v>47080.69</v>
      </c>
      <c r="F1129" s="77">
        <f>+IF(ISNUMBER(DATA!G790),DATA!G790,"n/a")</f>
        <v>0.135726767635832</v>
      </c>
      <c r="G1129" s="76">
        <f>+IF(ISNUMBER(DATA!P790),DATA!P790,"n/a")</f>
        <v>151396.31</v>
      </c>
      <c r="H1129" s="77">
        <f>+IF(ISNUMBER(DATA!Q790),DATA!Q790,"n/a")</f>
        <v>-2.9366731625028401E-2</v>
      </c>
      <c r="I1129" s="76">
        <f>+IF(ISNUMBER(DATA!Z790),DATA!Z790,"n/a")</f>
        <v>303311.23</v>
      </c>
      <c r="J1129" s="77">
        <f>+IF(ISNUMBER(DATA!AA790),DATA!AA790,"n/a")</f>
        <v>-4.4016147176601801E-2</v>
      </c>
      <c r="K1129" s="76">
        <f>+IF(ISNUMBER(DATA!AJ790),DATA!AJ790,"n/a")</f>
        <v>692604.76</v>
      </c>
      <c r="L1129" s="77">
        <f>+IF(ISNUMBER(DATA!AK790),DATA!AK790,"n/a")</f>
        <v>-8.1401645192245603E-2</v>
      </c>
      <c r="R1129" s="66"/>
      <c r="S1129" s="66"/>
      <c r="T1129" s="66"/>
      <c r="U1129" s="66"/>
      <c r="V1129" s="66"/>
      <c r="W1129" s="66"/>
      <c r="X1129" s="66"/>
      <c r="Y1129" s="66"/>
    </row>
    <row r="1130" spans="1:25" x14ac:dyDescent="0.2">
      <c r="A1130" s="75" t="s">
        <v>19</v>
      </c>
      <c r="B1130" s="66" t="s">
        <v>28</v>
      </c>
      <c r="C1130" s="66" t="s">
        <v>0</v>
      </c>
      <c r="D1130" s="66" t="s">
        <v>272</v>
      </c>
      <c r="E1130" s="76">
        <f>+IF(ISNUMBER(DATA!F791),DATA!F791,"n/a")</f>
        <v>204974.04</v>
      </c>
      <c r="F1130" s="77">
        <f>+IF(ISNUMBER(DATA!G791),DATA!G791,"n/a")</f>
        <v>0.14026609838249199</v>
      </c>
      <c r="G1130" s="76">
        <f>+IF(ISNUMBER(DATA!P791),DATA!P791,"n/a")</f>
        <v>595045.32999999996</v>
      </c>
      <c r="H1130" s="77">
        <f>+IF(ISNUMBER(DATA!Q791),DATA!Q791,"n/a")</f>
        <v>8.6863058636562199E-2</v>
      </c>
      <c r="I1130" s="76">
        <f>+IF(ISNUMBER(DATA!Z791),DATA!Z791,"n/a")</f>
        <v>1140659.68</v>
      </c>
      <c r="J1130" s="77">
        <f>+IF(ISNUMBER(DATA!AA791),DATA!AA791,"n/a")</f>
        <v>0.21873382872851899</v>
      </c>
      <c r="K1130" s="76">
        <f>+IF(ISNUMBER(DATA!AJ791),DATA!AJ791,"n/a")</f>
        <v>2310259.0099999998</v>
      </c>
      <c r="L1130" s="77">
        <f>+IF(ISNUMBER(DATA!AK791),DATA!AK791,"n/a")</f>
        <v>0.56555267222721595</v>
      </c>
      <c r="R1130" s="66"/>
      <c r="S1130" s="66"/>
      <c r="T1130" s="66"/>
      <c r="U1130" s="66"/>
      <c r="V1130" s="66"/>
      <c r="W1130" s="66"/>
      <c r="X1130" s="66"/>
      <c r="Y1130" s="66"/>
    </row>
    <row r="1131" spans="1:25" x14ac:dyDescent="0.2">
      <c r="A1131" s="75" t="s">
        <v>19</v>
      </c>
      <c r="B1131" s="66" t="s">
        <v>28</v>
      </c>
      <c r="C1131" s="66" t="s">
        <v>0</v>
      </c>
      <c r="D1131" s="66" t="s">
        <v>273</v>
      </c>
      <c r="E1131" s="76">
        <f>+IF(ISNUMBER(DATA!F792),DATA!F792,"n/a")</f>
        <v>228562.48</v>
      </c>
      <c r="F1131" s="77">
        <f>+IF(ISNUMBER(DATA!G792),DATA!G792,"n/a")</f>
        <v>0.336335417017956</v>
      </c>
      <c r="G1131" s="76">
        <f>+IF(ISNUMBER(DATA!P792),DATA!P792,"n/a")</f>
        <v>700029.86</v>
      </c>
      <c r="H1131" s="77">
        <f>+IF(ISNUMBER(DATA!Q792),DATA!Q792,"n/a")</f>
        <v>0.38493621651564902</v>
      </c>
      <c r="I1131" s="76">
        <f>+IF(ISNUMBER(DATA!Z792),DATA!Z792,"n/a")</f>
        <v>1365654.48</v>
      </c>
      <c r="J1131" s="77">
        <f>+IF(ISNUMBER(DATA!AA792),DATA!AA792,"n/a")</f>
        <v>0.36016998896878</v>
      </c>
      <c r="K1131" s="76">
        <f>+IF(ISNUMBER(DATA!AJ792),DATA!AJ792,"n/a")</f>
        <v>2634382.7999999998</v>
      </c>
      <c r="L1131" s="77">
        <f>+IF(ISNUMBER(DATA!AK792),DATA!AK792,"n/a")</f>
        <v>0.236394027081505</v>
      </c>
      <c r="R1131" s="66"/>
      <c r="S1131" s="66"/>
      <c r="T1131" s="66"/>
      <c r="U1131" s="66"/>
      <c r="V1131" s="66"/>
      <c r="W1131" s="66"/>
      <c r="X1131" s="66"/>
      <c r="Y1131" s="66"/>
    </row>
    <row r="1132" spans="1:25" x14ac:dyDescent="0.2">
      <c r="A1132" s="75" t="s">
        <v>19</v>
      </c>
      <c r="B1132" s="66" t="s">
        <v>28</v>
      </c>
      <c r="C1132" s="66" t="s">
        <v>0</v>
      </c>
      <c r="D1132" s="66" t="s">
        <v>274</v>
      </c>
      <c r="E1132" s="76">
        <f>+IF(ISNUMBER(DATA!F793),DATA!F793,"n/a")</f>
        <v>93121.25</v>
      </c>
      <c r="F1132" s="77">
        <f>+IF(ISNUMBER(DATA!G793),DATA!G793,"n/a")</f>
        <v>0.122140024372959</v>
      </c>
      <c r="G1132" s="76">
        <f>+IF(ISNUMBER(DATA!P793),DATA!P793,"n/a")</f>
        <v>261306.72</v>
      </c>
      <c r="H1132" s="77">
        <f>+IF(ISNUMBER(DATA!Q793),DATA!Q793,"n/a")</f>
        <v>8.1323133045134097E-2</v>
      </c>
      <c r="I1132" s="76">
        <f>+IF(ISNUMBER(DATA!Z793),DATA!Z793,"n/a")</f>
        <v>496844.06</v>
      </c>
      <c r="J1132" s="77">
        <f>+IF(ISNUMBER(DATA!AA793),DATA!AA793,"n/a")</f>
        <v>0.111268755526495</v>
      </c>
      <c r="K1132" s="76">
        <f>+IF(ISNUMBER(DATA!AJ793),DATA!AJ793,"n/a")</f>
        <v>1048140.37</v>
      </c>
      <c r="L1132" s="77">
        <f>+IF(ISNUMBER(DATA!AK793),DATA!AK793,"n/a")</f>
        <v>0.213231277052852</v>
      </c>
      <c r="R1132" s="66"/>
      <c r="S1132" s="66"/>
      <c r="T1132" s="66"/>
      <c r="U1132" s="66"/>
      <c r="V1132" s="66"/>
      <c r="W1132" s="66"/>
      <c r="X1132" s="66"/>
      <c r="Y1132" s="66"/>
    </row>
    <row r="1133" spans="1:25" x14ac:dyDescent="0.2">
      <c r="A1133" s="75" t="s">
        <v>19</v>
      </c>
      <c r="B1133" s="66" t="s">
        <v>28</v>
      </c>
      <c r="C1133" s="66" t="s">
        <v>0</v>
      </c>
      <c r="D1133" s="66" t="s">
        <v>275</v>
      </c>
      <c r="E1133" s="76">
        <f>+IF(ISNUMBER(DATA!F794),DATA!F794,"n/a")</f>
        <v>253341.49</v>
      </c>
      <c r="F1133" s="77">
        <f>+IF(ISNUMBER(DATA!G794),DATA!G794,"n/a")</f>
        <v>0.82783970948673802</v>
      </c>
      <c r="G1133" s="76">
        <f>+IF(ISNUMBER(DATA!P794),DATA!P794,"n/a")</f>
        <v>825019.98</v>
      </c>
      <c r="H1133" s="77">
        <f>+IF(ISNUMBER(DATA!Q794),DATA!Q794,"n/a")</f>
        <v>0.89208978388454596</v>
      </c>
      <c r="I1133" s="76">
        <f>+IF(ISNUMBER(DATA!Z794),DATA!Z794,"n/a")</f>
        <v>1586076.11</v>
      </c>
      <c r="J1133" s="77">
        <f>+IF(ISNUMBER(DATA!AA794),DATA!AA794,"n/a")</f>
        <v>0.76367961750671598</v>
      </c>
      <c r="K1133" s="76">
        <f>+IF(ISNUMBER(DATA!AJ794),DATA!AJ794,"n/a")</f>
        <v>2907815.74</v>
      </c>
      <c r="L1133" s="77">
        <f>+IF(ISNUMBER(DATA!AK794),DATA!AK794,"n/a")</f>
        <v>0.43065371689503901</v>
      </c>
      <c r="R1133" s="66"/>
      <c r="S1133" s="66"/>
      <c r="T1133" s="66"/>
      <c r="U1133" s="66"/>
      <c r="V1133" s="66"/>
      <c r="W1133" s="66"/>
      <c r="X1133" s="66"/>
      <c r="Y1133" s="66"/>
    </row>
    <row r="1134" spans="1:25" x14ac:dyDescent="0.2">
      <c r="A1134" s="75" t="s">
        <v>19</v>
      </c>
      <c r="B1134" s="66" t="s">
        <v>28</v>
      </c>
      <c r="C1134" s="66" t="s">
        <v>0</v>
      </c>
      <c r="D1134" s="66" t="s">
        <v>276</v>
      </c>
      <c r="E1134" s="76">
        <f>+IF(ISNUMBER(DATA!F795),DATA!F795,"n/a")</f>
        <v>45935.62</v>
      </c>
      <c r="F1134" s="77">
        <f>+IF(ISNUMBER(DATA!G795),DATA!G795,"n/a")</f>
        <v>-0.29540759510756998</v>
      </c>
      <c r="G1134" s="76">
        <f>+IF(ISNUMBER(DATA!P795),DATA!P795,"n/a")</f>
        <v>149022.51999999999</v>
      </c>
      <c r="H1134" s="77">
        <f>+IF(ISNUMBER(DATA!Q795),DATA!Q795,"n/a")</f>
        <v>-0.15121071746087</v>
      </c>
      <c r="I1134" s="76">
        <f>+IF(ISNUMBER(DATA!Z795),DATA!Z795,"n/a")</f>
        <v>315926.27</v>
      </c>
      <c r="J1134" s="77">
        <f>+IF(ISNUMBER(DATA!AA795),DATA!AA795,"n/a")</f>
        <v>-0.124232738237191</v>
      </c>
      <c r="K1134" s="76">
        <f>+IF(ISNUMBER(DATA!AJ795),DATA!AJ795,"n/a")</f>
        <v>891741.42</v>
      </c>
      <c r="L1134" s="77">
        <f>+IF(ISNUMBER(DATA!AK795),DATA!AK795,"n/a")</f>
        <v>-4.4941485917627297E-2</v>
      </c>
      <c r="R1134" s="66"/>
      <c r="S1134" s="66"/>
      <c r="T1134" s="66"/>
      <c r="U1134" s="66"/>
      <c r="V1134" s="66"/>
      <c r="W1134" s="66"/>
      <c r="X1134" s="66"/>
      <c r="Y1134" s="66"/>
    </row>
    <row r="1135" spans="1:25" x14ac:dyDescent="0.2">
      <c r="A1135" s="75" t="s">
        <v>19</v>
      </c>
      <c r="B1135" s="66" t="s">
        <v>28</v>
      </c>
      <c r="C1135" s="66" t="s">
        <v>0</v>
      </c>
      <c r="D1135" s="66" t="s">
        <v>277</v>
      </c>
      <c r="E1135" s="76">
        <f>+IF(ISNUMBER(DATA!F796),DATA!F796,"n/a")</f>
        <v>44977.14</v>
      </c>
      <c r="F1135" s="77">
        <f>+IF(ISNUMBER(DATA!G796),DATA!G796,"n/a")</f>
        <v>0.249444825641638</v>
      </c>
      <c r="G1135" s="76">
        <f>+IF(ISNUMBER(DATA!P796),DATA!P796,"n/a")</f>
        <v>121425.18</v>
      </c>
      <c r="H1135" s="77">
        <f>+IF(ISNUMBER(DATA!Q796),DATA!Q796,"n/a")</f>
        <v>7.2626488910246798E-2</v>
      </c>
      <c r="I1135" s="76">
        <f>+IF(ISNUMBER(DATA!Z796),DATA!Z796,"n/a")</f>
        <v>234175.56</v>
      </c>
      <c r="J1135" s="77">
        <f>+IF(ISNUMBER(DATA!AA796),DATA!AA796,"n/a")</f>
        <v>2.29481436970163E-2</v>
      </c>
      <c r="K1135" s="76">
        <f>+IF(ISNUMBER(DATA!AJ796),DATA!AJ796,"n/a")</f>
        <v>503391.61</v>
      </c>
      <c r="L1135" s="77">
        <f>+IF(ISNUMBER(DATA!AK796),DATA!AK796,"n/a")</f>
        <v>-3.6991892844068598E-2</v>
      </c>
      <c r="R1135" s="66"/>
      <c r="S1135" s="66"/>
      <c r="T1135" s="66"/>
      <c r="U1135" s="66"/>
      <c r="V1135" s="66"/>
      <c r="W1135" s="66"/>
      <c r="X1135" s="66"/>
      <c r="Y1135" s="66"/>
    </row>
    <row r="1136" spans="1:25" x14ac:dyDescent="0.2">
      <c r="A1136" s="75" t="s">
        <v>19</v>
      </c>
      <c r="B1136" s="66" t="s">
        <v>28</v>
      </c>
      <c r="C1136" s="66" t="s">
        <v>0</v>
      </c>
      <c r="D1136" s="66" t="s">
        <v>278</v>
      </c>
      <c r="E1136" s="76">
        <f>+IF(ISNUMBER(DATA!F797),DATA!F797,"n/a")</f>
        <v>168179.89</v>
      </c>
      <c r="F1136" s="77">
        <f>+IF(ISNUMBER(DATA!G797),DATA!G797,"n/a")</f>
        <v>0.16101103154496199</v>
      </c>
      <c r="G1136" s="76">
        <f>+IF(ISNUMBER(DATA!P797),DATA!P797,"n/a")</f>
        <v>527137.27</v>
      </c>
      <c r="H1136" s="77">
        <f>+IF(ISNUMBER(DATA!Q797),DATA!Q797,"n/a")</f>
        <v>0.111689336622514</v>
      </c>
      <c r="I1136" s="76">
        <f>+IF(ISNUMBER(DATA!Z797),DATA!Z797,"n/a")</f>
        <v>993873.63</v>
      </c>
      <c r="J1136" s="77">
        <f>+IF(ISNUMBER(DATA!AA797),DATA!AA797,"n/a")</f>
        <v>6.5203695950838803E-2</v>
      </c>
      <c r="K1136" s="76">
        <f>+IF(ISNUMBER(DATA!AJ797),DATA!AJ797,"n/a")</f>
        <v>2091150.66</v>
      </c>
      <c r="L1136" s="77">
        <f>+IF(ISNUMBER(DATA!AK797),DATA!AK797,"n/a")</f>
        <v>0.10625202566814999</v>
      </c>
      <c r="R1136" s="66"/>
      <c r="S1136" s="66"/>
      <c r="T1136" s="66"/>
      <c r="U1136" s="66"/>
      <c r="V1136" s="66"/>
      <c r="W1136" s="66"/>
      <c r="X1136" s="66"/>
      <c r="Y1136" s="66"/>
    </row>
    <row r="1137" spans="1:25" x14ac:dyDescent="0.2">
      <c r="A1137" s="75" t="s">
        <v>19</v>
      </c>
      <c r="B1137" s="66" t="s">
        <v>28</v>
      </c>
      <c r="C1137" s="66" t="s">
        <v>0</v>
      </c>
      <c r="D1137" s="66" t="s">
        <v>279</v>
      </c>
      <c r="E1137" s="76">
        <f>+IF(ISNUMBER(DATA!F798),DATA!F798,"n/a")</f>
        <v>157124.5</v>
      </c>
      <c r="F1137" s="77">
        <f>+IF(ISNUMBER(DATA!G798),DATA!G798,"n/a")</f>
        <v>0.228930280148503</v>
      </c>
      <c r="G1137" s="76">
        <f>+IF(ISNUMBER(DATA!P798),DATA!P798,"n/a")</f>
        <v>496713.94</v>
      </c>
      <c r="H1137" s="77">
        <f>+IF(ISNUMBER(DATA!Q798),DATA!Q798,"n/a")</f>
        <v>0.18741950121748299</v>
      </c>
      <c r="I1137" s="76">
        <f>+IF(ISNUMBER(DATA!Z798),DATA!Z798,"n/a")</f>
        <v>984445.4</v>
      </c>
      <c r="J1137" s="77">
        <f>+IF(ISNUMBER(DATA!AA798),DATA!AA798,"n/a")</f>
        <v>0.44050603972054703</v>
      </c>
      <c r="K1137" s="76">
        <f>+IF(ISNUMBER(DATA!AJ798),DATA!AJ798,"n/a")</f>
        <v>1923921.21</v>
      </c>
      <c r="L1137" s="77">
        <f>+IF(ISNUMBER(DATA!AK798),DATA!AK798,"n/a")</f>
        <v>0.99270960535825503</v>
      </c>
      <c r="R1137" s="66"/>
      <c r="S1137" s="66"/>
      <c r="T1137" s="66"/>
      <c r="U1137" s="66"/>
      <c r="V1137" s="66"/>
      <c r="W1137" s="66"/>
      <c r="X1137" s="66"/>
      <c r="Y1137" s="66"/>
    </row>
    <row r="1138" spans="1:25" x14ac:dyDescent="0.2">
      <c r="A1138" s="75" t="s">
        <v>19</v>
      </c>
      <c r="B1138" s="66" t="s">
        <v>28</v>
      </c>
      <c r="C1138" s="66" t="s">
        <v>0</v>
      </c>
      <c r="D1138" s="66" t="s">
        <v>280</v>
      </c>
      <c r="E1138" s="76">
        <f>+IF(ISNUMBER(DATA!F799),DATA!F799,"n/a")</f>
        <v>27959.7</v>
      </c>
      <c r="F1138" s="77">
        <f>+IF(ISNUMBER(DATA!G799),DATA!G799,"n/a")</f>
        <v>2.7347354056136398E-2</v>
      </c>
      <c r="G1138" s="76">
        <f>+IF(ISNUMBER(DATA!P799),DATA!P799,"n/a")</f>
        <v>88628.6</v>
      </c>
      <c r="H1138" s="77">
        <f>+IF(ISNUMBER(DATA!Q799),DATA!Q799,"n/a")</f>
        <v>6.2010117798789698E-3</v>
      </c>
      <c r="I1138" s="76">
        <f>+IF(ISNUMBER(DATA!Z799),DATA!Z799,"n/a")</f>
        <v>193340.55</v>
      </c>
      <c r="J1138" s="77">
        <f>+IF(ISNUMBER(DATA!AA799),DATA!AA799,"n/a")</f>
        <v>7.2105339068291294E-2</v>
      </c>
      <c r="K1138" s="76">
        <f>+IF(ISNUMBER(DATA!AJ799),DATA!AJ799,"n/a")</f>
        <v>482927.15</v>
      </c>
      <c r="L1138" s="77">
        <f>+IF(ISNUMBER(DATA!AK799),DATA!AK799,"n/a")</f>
        <v>9.5127286366375102E-2</v>
      </c>
      <c r="R1138" s="66"/>
      <c r="S1138" s="66"/>
      <c r="T1138" s="66"/>
      <c r="U1138" s="66"/>
      <c r="V1138" s="66"/>
      <c r="W1138" s="66"/>
      <c r="X1138" s="66"/>
      <c r="Y1138" s="66"/>
    </row>
    <row r="1139" spans="1:25" x14ac:dyDescent="0.2">
      <c r="A1139" s="75" t="s">
        <v>19</v>
      </c>
      <c r="B1139" s="66" t="s">
        <v>28</v>
      </c>
      <c r="C1139" s="66" t="s">
        <v>0</v>
      </c>
      <c r="D1139" s="66" t="s">
        <v>281</v>
      </c>
      <c r="E1139" s="76">
        <f>+IF(ISNUMBER(DATA!F800),DATA!F800,"n/a")</f>
        <v>90664.27</v>
      </c>
      <c r="F1139" s="77">
        <f>+IF(ISNUMBER(DATA!G800),DATA!G800,"n/a")</f>
        <v>1.2129434251753499</v>
      </c>
      <c r="G1139" s="76">
        <f>+IF(ISNUMBER(DATA!P800),DATA!P800,"n/a")</f>
        <v>272265.2</v>
      </c>
      <c r="H1139" s="77">
        <f>+IF(ISNUMBER(DATA!Q800),DATA!Q800,"n/a")</f>
        <v>1.0555949831937601</v>
      </c>
      <c r="I1139" s="76">
        <f>+IF(ISNUMBER(DATA!Z800),DATA!Z800,"n/a")</f>
        <v>534353.27</v>
      </c>
      <c r="J1139" s="77">
        <f>+IF(ISNUMBER(DATA!AA800),DATA!AA800,"n/a")</f>
        <v>1.1265036907656301</v>
      </c>
      <c r="K1139" s="76">
        <f>+IF(ISNUMBER(DATA!AJ800),DATA!AJ800,"n/a")</f>
        <v>1050515.17</v>
      </c>
      <c r="L1139" s="77">
        <f>+IF(ISNUMBER(DATA!AK800),DATA!AK800,"n/a")</f>
        <v>1.0040100797676099</v>
      </c>
      <c r="R1139" s="66"/>
      <c r="S1139" s="66"/>
      <c r="T1139" s="66"/>
      <c r="U1139" s="66"/>
      <c r="V1139" s="66"/>
      <c r="W1139" s="66"/>
      <c r="X1139" s="66"/>
      <c r="Y1139" s="66"/>
    </row>
    <row r="1140" spans="1:25" x14ac:dyDescent="0.2">
      <c r="A1140" s="75" t="s">
        <v>19</v>
      </c>
      <c r="B1140" s="66" t="s">
        <v>28</v>
      </c>
      <c r="C1140" s="66" t="s">
        <v>0</v>
      </c>
      <c r="D1140" s="66" t="s">
        <v>282</v>
      </c>
      <c r="E1140" s="76">
        <f>+IF(ISNUMBER(DATA!F801),DATA!F801,"n/a")</f>
        <v>158279.93</v>
      </c>
      <c r="F1140" s="77">
        <f>+IF(ISNUMBER(DATA!G801),DATA!G801,"n/a")</f>
        <v>0.119922465783375</v>
      </c>
      <c r="G1140" s="76">
        <f>+IF(ISNUMBER(DATA!P801),DATA!P801,"n/a")</f>
        <v>494274.88</v>
      </c>
      <c r="H1140" s="77">
        <f>+IF(ISNUMBER(DATA!Q801),DATA!Q801,"n/a")</f>
        <v>0.15312258509674601</v>
      </c>
      <c r="I1140" s="76">
        <f>+IF(ISNUMBER(DATA!Z801),DATA!Z801,"n/a")</f>
        <v>944941.66</v>
      </c>
      <c r="J1140" s="77">
        <f>+IF(ISNUMBER(DATA!AA801),DATA!AA801,"n/a")</f>
        <v>0.28278449460621002</v>
      </c>
      <c r="K1140" s="76">
        <f>+IF(ISNUMBER(DATA!AJ801),DATA!AJ801,"n/a")</f>
        <v>1832065.13</v>
      </c>
      <c r="L1140" s="77">
        <f>+IF(ISNUMBER(DATA!AK801),DATA!AK801,"n/a")</f>
        <v>0.406560473078875</v>
      </c>
      <c r="R1140" s="66"/>
      <c r="S1140" s="66"/>
      <c r="T1140" s="66"/>
      <c r="U1140" s="66"/>
      <c r="V1140" s="66"/>
      <c r="W1140" s="66"/>
      <c r="X1140" s="66"/>
      <c r="Y1140" s="66"/>
    </row>
    <row r="1141" spans="1:25" x14ac:dyDescent="0.2">
      <c r="A1141" s="75" t="s">
        <v>19</v>
      </c>
      <c r="B1141" s="66" t="s">
        <v>28</v>
      </c>
      <c r="C1141" s="66" t="s">
        <v>0</v>
      </c>
      <c r="D1141" s="66" t="s">
        <v>283</v>
      </c>
      <c r="E1141" s="76">
        <f>+IF(ISNUMBER(DATA!F802),DATA!F802,"n/a")</f>
        <v>156098.06</v>
      </c>
      <c r="F1141" s="77">
        <f>+IF(ISNUMBER(DATA!G802),DATA!G802,"n/a")</f>
        <v>0.33836499664761599</v>
      </c>
      <c r="G1141" s="76">
        <f>+IF(ISNUMBER(DATA!P802),DATA!P802,"n/a")</f>
        <v>489929.31</v>
      </c>
      <c r="H1141" s="77">
        <f>+IF(ISNUMBER(DATA!Q802),DATA!Q802,"n/a")</f>
        <v>0.38463982257774099</v>
      </c>
      <c r="I1141" s="76">
        <f>+IF(ISNUMBER(DATA!Z802),DATA!Z802,"n/a")</f>
        <v>928567.81</v>
      </c>
      <c r="J1141" s="77">
        <f>+IF(ISNUMBER(DATA!AA802),DATA!AA802,"n/a")</f>
        <v>0.52318498819138104</v>
      </c>
      <c r="K1141" s="76">
        <f>+IF(ISNUMBER(DATA!AJ802),DATA!AJ802,"n/a")</f>
        <v>1810512.88</v>
      </c>
      <c r="L1141" s="77">
        <f>+IF(ISNUMBER(DATA!AK802),DATA!AK802,"n/a")</f>
        <v>0.67949614175495898</v>
      </c>
      <c r="R1141" s="66"/>
      <c r="S1141" s="66"/>
      <c r="T1141" s="66"/>
      <c r="U1141" s="66"/>
      <c r="V1141" s="66"/>
      <c r="W1141" s="66"/>
      <c r="X1141" s="66"/>
      <c r="Y1141" s="66"/>
    </row>
    <row r="1142" spans="1:25" x14ac:dyDescent="0.2">
      <c r="A1142" s="75" t="s">
        <v>19</v>
      </c>
      <c r="B1142" s="66" t="s">
        <v>28</v>
      </c>
      <c r="C1142" s="66" t="s">
        <v>0</v>
      </c>
      <c r="D1142" s="66" t="s">
        <v>284</v>
      </c>
      <c r="E1142" s="76">
        <f>+IF(ISNUMBER(DATA!F803),DATA!F803,"n/a")</f>
        <v>226949.14</v>
      </c>
      <c r="F1142" s="77">
        <f>+IF(ISNUMBER(DATA!G803),DATA!G803,"n/a")</f>
        <v>1.32496482830692</v>
      </c>
      <c r="G1142" s="76">
        <f>+IF(ISNUMBER(DATA!P803),DATA!P803,"n/a")</f>
        <v>686382.63</v>
      </c>
      <c r="H1142" s="77">
        <f>+IF(ISNUMBER(DATA!Q803),DATA!Q803,"n/a")</f>
        <v>1.06086197072691</v>
      </c>
      <c r="I1142" s="76">
        <f>+IF(ISNUMBER(DATA!Z803),DATA!Z803,"n/a")</f>
        <v>1287273.5</v>
      </c>
      <c r="J1142" s="77">
        <f>+IF(ISNUMBER(DATA!AA803),DATA!AA803,"n/a")</f>
        <v>0.96174986020739595</v>
      </c>
      <c r="K1142" s="76">
        <f>+IF(ISNUMBER(DATA!AJ803),DATA!AJ803,"n/a")</f>
        <v>2402890.2799999998</v>
      </c>
      <c r="L1142" s="77">
        <f>+IF(ISNUMBER(DATA!AK803),DATA!AK803,"n/a")</f>
        <v>0.85662429213063296</v>
      </c>
      <c r="R1142" s="66"/>
      <c r="S1142" s="66"/>
      <c r="T1142" s="66"/>
      <c r="U1142" s="66"/>
      <c r="V1142" s="66"/>
      <c r="W1142" s="66"/>
      <c r="X1142" s="66"/>
      <c r="Y1142" s="66"/>
    </row>
    <row r="1143" spans="1:25" x14ac:dyDescent="0.2">
      <c r="A1143" s="75" t="s">
        <v>19</v>
      </c>
      <c r="B1143" s="66" t="s">
        <v>28</v>
      </c>
      <c r="C1143" s="66" t="s">
        <v>0</v>
      </c>
      <c r="D1143" s="66" t="s">
        <v>285</v>
      </c>
      <c r="E1143" s="76">
        <f>+IF(ISNUMBER(DATA!F804),DATA!F804,"n/a")</f>
        <v>93746.77</v>
      </c>
      <c r="F1143" s="77">
        <f>+IF(ISNUMBER(DATA!G804),DATA!G804,"n/a")</f>
        <v>0.99345126040431297</v>
      </c>
      <c r="G1143" s="76">
        <f>+IF(ISNUMBER(DATA!P804),DATA!P804,"n/a")</f>
        <v>290416.28000000003</v>
      </c>
      <c r="H1143" s="77">
        <f>+IF(ISNUMBER(DATA!Q804),DATA!Q804,"n/a")</f>
        <v>0.55411021181002995</v>
      </c>
      <c r="I1143" s="76">
        <f>+IF(ISNUMBER(DATA!Z804),DATA!Z804,"n/a")</f>
        <v>521325.99</v>
      </c>
      <c r="J1143" s="77">
        <f>+IF(ISNUMBER(DATA!AA804),DATA!AA804,"n/a")</f>
        <v>0.34321933500430801</v>
      </c>
      <c r="K1143" s="76">
        <f>+IF(ISNUMBER(DATA!AJ804),DATA!AJ804,"n/a")</f>
        <v>1036596.58</v>
      </c>
      <c r="L1143" s="77">
        <f>+IF(ISNUMBER(DATA!AK804),DATA!AK804,"n/a")</f>
        <v>0.24689214775559501</v>
      </c>
      <c r="R1143" s="66"/>
      <c r="S1143" s="66"/>
      <c r="T1143" s="66"/>
      <c r="U1143" s="66"/>
      <c r="V1143" s="66"/>
      <c r="W1143" s="66"/>
      <c r="X1143" s="66"/>
      <c r="Y1143" s="66"/>
    </row>
    <row r="1144" spans="1:25" x14ac:dyDescent="0.2">
      <c r="A1144" s="75" t="s">
        <v>19</v>
      </c>
      <c r="B1144" s="66" t="s">
        <v>28</v>
      </c>
      <c r="C1144" s="66" t="s">
        <v>0</v>
      </c>
      <c r="D1144" s="66" t="s">
        <v>286</v>
      </c>
      <c r="E1144" s="76">
        <f>+IF(ISNUMBER(DATA!F805),DATA!F805,"n/a")</f>
        <v>96439.6</v>
      </c>
      <c r="F1144" s="77">
        <f>+IF(ISNUMBER(DATA!G805),DATA!G805,"n/a")</f>
        <v>0.43159439811403999</v>
      </c>
      <c r="G1144" s="76">
        <f>+IF(ISNUMBER(DATA!P805),DATA!P805,"n/a")</f>
        <v>300741.8</v>
      </c>
      <c r="H1144" s="77">
        <f>+IF(ISNUMBER(DATA!Q805),DATA!Q805,"n/a")</f>
        <v>0.42835030896190202</v>
      </c>
      <c r="I1144" s="76">
        <f>+IF(ISNUMBER(DATA!Z805),DATA!Z805,"n/a")</f>
        <v>582150.06000000006</v>
      </c>
      <c r="J1144" s="77">
        <f>+IF(ISNUMBER(DATA!AA805),DATA!AA805,"n/a")</f>
        <v>0.29399930030909999</v>
      </c>
      <c r="K1144" s="76">
        <f>+IF(ISNUMBER(DATA!AJ805),DATA!AJ805,"n/a")</f>
        <v>1175232.94</v>
      </c>
      <c r="L1144" s="77">
        <f>+IF(ISNUMBER(DATA!AK805),DATA!AK805,"n/a")</f>
        <v>5.0511873754322999E-2</v>
      </c>
      <c r="R1144" s="66"/>
      <c r="S1144" s="66"/>
      <c r="T1144" s="66"/>
      <c r="U1144" s="66"/>
      <c r="V1144" s="66"/>
      <c r="W1144" s="66"/>
      <c r="X1144" s="66"/>
      <c r="Y1144" s="66"/>
    </row>
    <row r="1145" spans="1:25" x14ac:dyDescent="0.2">
      <c r="A1145" s="75" t="s">
        <v>19</v>
      </c>
      <c r="B1145" s="66" t="s">
        <v>28</v>
      </c>
      <c r="C1145" s="66" t="s">
        <v>0</v>
      </c>
      <c r="D1145" s="66" t="s">
        <v>287</v>
      </c>
      <c r="E1145" s="76">
        <f>+IF(ISNUMBER(DATA!F806),DATA!F806,"n/a")</f>
        <v>121938.34</v>
      </c>
      <c r="F1145" s="77">
        <f>+IF(ISNUMBER(DATA!G806),DATA!G806,"n/a")</f>
        <v>0.53458057142195503</v>
      </c>
      <c r="G1145" s="76">
        <f>+IF(ISNUMBER(DATA!P806),DATA!P806,"n/a")</f>
        <v>375905</v>
      </c>
      <c r="H1145" s="77">
        <f>+IF(ISNUMBER(DATA!Q806),DATA!Q806,"n/a")</f>
        <v>0.45133927606198498</v>
      </c>
      <c r="I1145" s="76">
        <f>+IF(ISNUMBER(DATA!Z806),DATA!Z806,"n/a")</f>
        <v>740406.79</v>
      </c>
      <c r="J1145" s="77">
        <f>+IF(ISNUMBER(DATA!AA806),DATA!AA806,"n/a")</f>
        <v>0.27521227766703898</v>
      </c>
      <c r="K1145" s="76">
        <f>+IF(ISNUMBER(DATA!AJ806),DATA!AJ806,"n/a")</f>
        <v>1489333.18</v>
      </c>
      <c r="L1145" s="77">
        <f>+IF(ISNUMBER(DATA!AK806),DATA!AK806,"n/a")</f>
        <v>7.59689237217087E-2</v>
      </c>
      <c r="R1145" s="66"/>
      <c r="S1145" s="66"/>
      <c r="T1145" s="66"/>
      <c r="U1145" s="66"/>
      <c r="V1145" s="66"/>
      <c r="W1145" s="66"/>
      <c r="X1145" s="66"/>
      <c r="Y1145" s="66"/>
    </row>
    <row r="1146" spans="1:25" x14ac:dyDescent="0.2">
      <c r="A1146" s="75" t="s">
        <v>19</v>
      </c>
      <c r="B1146" s="66" t="s">
        <v>28</v>
      </c>
      <c r="C1146" s="66" t="s">
        <v>0</v>
      </c>
      <c r="D1146" s="66" t="s">
        <v>288</v>
      </c>
      <c r="E1146" s="76">
        <f>+IF(ISNUMBER(DATA!F807),DATA!F807,"n/a")</f>
        <v>172780.91</v>
      </c>
      <c r="F1146" s="77">
        <f>+IF(ISNUMBER(DATA!G807),DATA!G807,"n/a")</f>
        <v>0.16186055137719199</v>
      </c>
      <c r="G1146" s="76">
        <f>+IF(ISNUMBER(DATA!P807),DATA!P807,"n/a")</f>
        <v>535249.75</v>
      </c>
      <c r="H1146" s="77">
        <f>+IF(ISNUMBER(DATA!Q807),DATA!Q807,"n/a")</f>
        <v>0.17969351228655001</v>
      </c>
      <c r="I1146" s="76">
        <f>+IF(ISNUMBER(DATA!Z807),DATA!Z807,"n/a")</f>
        <v>1005789.42</v>
      </c>
      <c r="J1146" s="77">
        <f>+IF(ISNUMBER(DATA!AA807),DATA!AA807,"n/a")</f>
        <v>0.378751316033894</v>
      </c>
      <c r="K1146" s="76">
        <f>+IF(ISNUMBER(DATA!AJ807),DATA!AJ807,"n/a")</f>
        <v>1855285.07</v>
      </c>
      <c r="L1146" s="77">
        <f>+IF(ISNUMBER(DATA!AK807),DATA!AK807,"n/a")</f>
        <v>0.72639529743742204</v>
      </c>
      <c r="R1146" s="66"/>
      <c r="S1146" s="66"/>
      <c r="T1146" s="66"/>
      <c r="U1146" s="66"/>
      <c r="V1146" s="66"/>
      <c r="W1146" s="66"/>
      <c r="X1146" s="66"/>
      <c r="Y1146" s="66"/>
    </row>
    <row r="1147" spans="1:25" x14ac:dyDescent="0.2">
      <c r="A1147" s="75" t="s">
        <v>19</v>
      </c>
      <c r="B1147" s="66" t="s">
        <v>28</v>
      </c>
      <c r="C1147" s="66" t="s">
        <v>0</v>
      </c>
      <c r="D1147" s="66" t="s">
        <v>289</v>
      </c>
      <c r="E1147" s="76">
        <f>+IF(ISNUMBER(DATA!F808),DATA!F808,"n/a")</f>
        <v>84348.68</v>
      </c>
      <c r="F1147" s="77">
        <f>+IF(ISNUMBER(DATA!G808),DATA!G808,"n/a")</f>
        <v>0.303797844024076</v>
      </c>
      <c r="G1147" s="76">
        <f>+IF(ISNUMBER(DATA!P808),DATA!P808,"n/a")</f>
        <v>256405.49</v>
      </c>
      <c r="H1147" s="77">
        <f>+IF(ISNUMBER(DATA!Q808),DATA!Q808,"n/a")</f>
        <v>0.219835073646441</v>
      </c>
      <c r="I1147" s="76">
        <f>+IF(ISNUMBER(DATA!Z808),DATA!Z808,"n/a")</f>
        <v>496315.87</v>
      </c>
      <c r="J1147" s="77">
        <f>+IF(ISNUMBER(DATA!AA808),DATA!AA808,"n/a")</f>
        <v>0.32615117490351297</v>
      </c>
      <c r="K1147" s="76">
        <f>+IF(ISNUMBER(DATA!AJ808),DATA!AJ808,"n/a")</f>
        <v>987474.21</v>
      </c>
      <c r="L1147" s="77">
        <f>+IF(ISNUMBER(DATA!AK808),DATA!AK808,"n/a")</f>
        <v>0.49555196085310599</v>
      </c>
      <c r="R1147" s="66"/>
      <c r="S1147" s="66"/>
      <c r="T1147" s="66"/>
      <c r="U1147" s="66"/>
      <c r="V1147" s="66"/>
      <c r="W1147" s="66"/>
      <c r="X1147" s="66"/>
      <c r="Y1147" s="66"/>
    </row>
    <row r="1148" spans="1:25" x14ac:dyDescent="0.2">
      <c r="A1148" s="75" t="s">
        <v>19</v>
      </c>
      <c r="B1148" s="66" t="s">
        <v>28</v>
      </c>
      <c r="C1148" s="66" t="s">
        <v>0</v>
      </c>
      <c r="D1148" s="66" t="s">
        <v>290</v>
      </c>
      <c r="E1148" s="76">
        <f>+IF(ISNUMBER(DATA!F809),DATA!F809,"n/a")</f>
        <v>51094.35</v>
      </c>
      <c r="F1148" s="77">
        <f>+IF(ISNUMBER(DATA!G809),DATA!G809,"n/a")</f>
        <v>0.25316668052415098</v>
      </c>
      <c r="G1148" s="76">
        <f>+IF(ISNUMBER(DATA!P809),DATA!P809,"n/a")</f>
        <v>146604.16</v>
      </c>
      <c r="H1148" s="77">
        <f>+IF(ISNUMBER(DATA!Q809),DATA!Q809,"n/a")</f>
        <v>0.15015200639736301</v>
      </c>
      <c r="I1148" s="76">
        <f>+IF(ISNUMBER(DATA!Z809),DATA!Z809,"n/a")</f>
        <v>280295.78999999998</v>
      </c>
      <c r="J1148" s="77">
        <f>+IF(ISNUMBER(DATA!AA809),DATA!AA809,"n/a")</f>
        <v>0.109439564697348</v>
      </c>
      <c r="K1148" s="76">
        <f>+IF(ISNUMBER(DATA!AJ809),DATA!AJ809,"n/a")</f>
        <v>561885.64</v>
      </c>
      <c r="L1148" s="77">
        <f>+IF(ISNUMBER(DATA!AK809),DATA!AK809,"n/a")</f>
        <v>7.1893642846288103E-2</v>
      </c>
      <c r="R1148" s="66"/>
      <c r="S1148" s="66"/>
      <c r="T1148" s="66"/>
      <c r="U1148" s="66"/>
      <c r="V1148" s="66"/>
      <c r="W1148" s="66"/>
      <c r="X1148" s="66"/>
      <c r="Y1148" s="66"/>
    </row>
    <row r="1149" spans="1:25" x14ac:dyDescent="0.2">
      <c r="A1149" s="75" t="s">
        <v>19</v>
      </c>
      <c r="B1149" s="66" t="s">
        <v>28</v>
      </c>
      <c r="C1149" s="66" t="s">
        <v>0</v>
      </c>
      <c r="D1149" s="66" t="s">
        <v>291</v>
      </c>
      <c r="E1149" s="76">
        <f>+IF(ISNUMBER(DATA!F810),DATA!F810,"n/a")</f>
        <v>25100.99</v>
      </c>
      <c r="F1149" s="77">
        <f>+IF(ISNUMBER(DATA!G810),DATA!G810,"n/a")</f>
        <v>8.6644582532812195E-2</v>
      </c>
      <c r="G1149" s="76">
        <f>+IF(ISNUMBER(DATA!P810),DATA!P810,"n/a")</f>
        <v>84829.09</v>
      </c>
      <c r="H1149" s="77">
        <f>+IF(ISNUMBER(DATA!Q810),DATA!Q810,"n/a")</f>
        <v>0.106401979467369</v>
      </c>
      <c r="I1149" s="76">
        <f>+IF(ISNUMBER(DATA!Z810),DATA!Z810,"n/a")</f>
        <v>165957.6</v>
      </c>
      <c r="J1149" s="77">
        <f>+IF(ISNUMBER(DATA!AA810),DATA!AA810,"n/a")</f>
        <v>0.136141515605673</v>
      </c>
      <c r="K1149" s="76">
        <f>+IF(ISNUMBER(DATA!AJ810),DATA!AJ810,"n/a")</f>
        <v>369953.02</v>
      </c>
      <c r="L1149" s="77">
        <f>+IF(ISNUMBER(DATA!AK810),DATA!AK810,"n/a")</f>
        <v>0.19294882870117</v>
      </c>
      <c r="R1149" s="66"/>
      <c r="S1149" s="66"/>
      <c r="T1149" s="66"/>
      <c r="U1149" s="66"/>
      <c r="V1149" s="66"/>
      <c r="W1149" s="66"/>
      <c r="X1149" s="66"/>
      <c r="Y1149" s="66"/>
    </row>
    <row r="1150" spans="1:25" x14ac:dyDescent="0.2">
      <c r="A1150" s="75" t="s">
        <v>19</v>
      </c>
      <c r="B1150" s="66" t="s">
        <v>28</v>
      </c>
      <c r="C1150" s="66" t="s">
        <v>0</v>
      </c>
      <c r="D1150" s="66" t="s">
        <v>292</v>
      </c>
      <c r="E1150" s="76">
        <f>+IF(ISNUMBER(DATA!F811),DATA!F811,"n/a")</f>
        <v>339715.38</v>
      </c>
      <c r="F1150" s="77">
        <f>+IF(ISNUMBER(DATA!G811),DATA!G811,"n/a")</f>
        <v>0.56071166883978796</v>
      </c>
      <c r="G1150" s="76">
        <f>+IF(ISNUMBER(DATA!P811),DATA!P811,"n/a")</f>
        <v>1105505.01</v>
      </c>
      <c r="H1150" s="77">
        <f>+IF(ISNUMBER(DATA!Q811),DATA!Q811,"n/a")</f>
        <v>0.72463829093378795</v>
      </c>
      <c r="I1150" s="76">
        <f>+IF(ISNUMBER(DATA!Z811),DATA!Z811,"n/a")</f>
        <v>2125919.65</v>
      </c>
      <c r="J1150" s="77">
        <f>+IF(ISNUMBER(DATA!AA811),DATA!AA811,"n/a")</f>
        <v>0.74606922253280294</v>
      </c>
      <c r="K1150" s="76">
        <f>+IF(ISNUMBER(DATA!AJ811),DATA!AJ811,"n/a")</f>
        <v>4144623.94</v>
      </c>
      <c r="L1150" s="77">
        <f>+IF(ISNUMBER(DATA!AK811),DATA!AK811,"n/a")</f>
        <v>0.78681173370751001</v>
      </c>
      <c r="R1150" s="66"/>
      <c r="S1150" s="66"/>
      <c r="T1150" s="66"/>
      <c r="U1150" s="66"/>
      <c r="V1150" s="66"/>
      <c r="W1150" s="66"/>
      <c r="X1150" s="66"/>
      <c r="Y1150" s="66"/>
    </row>
    <row r="1151" spans="1:25" x14ac:dyDescent="0.2">
      <c r="A1151" s="75" t="s">
        <v>19</v>
      </c>
      <c r="B1151" s="66" t="s">
        <v>28</v>
      </c>
      <c r="C1151" s="66" t="s">
        <v>0</v>
      </c>
      <c r="D1151" s="66" t="s">
        <v>293</v>
      </c>
      <c r="E1151" s="76">
        <f>+IF(ISNUMBER(DATA!F812),DATA!F812,"n/a")</f>
        <v>58909.11</v>
      </c>
      <c r="F1151" s="77">
        <f>+IF(ISNUMBER(DATA!G812),DATA!G812,"n/a")</f>
        <v>0.150474404536035</v>
      </c>
      <c r="G1151" s="76">
        <f>+IF(ISNUMBER(DATA!P812),DATA!P812,"n/a")</f>
        <v>178637.59</v>
      </c>
      <c r="H1151" s="77">
        <f>+IF(ISNUMBER(DATA!Q812),DATA!Q812,"n/a")</f>
        <v>0.13354428303403801</v>
      </c>
      <c r="I1151" s="76">
        <f>+IF(ISNUMBER(DATA!Z812),DATA!Z812,"n/a")</f>
        <v>332585.76</v>
      </c>
      <c r="J1151" s="77">
        <f>+IF(ISNUMBER(DATA!AA812),DATA!AA812,"n/a")</f>
        <v>0.256832752423238</v>
      </c>
      <c r="K1151" s="76">
        <f>+IF(ISNUMBER(DATA!AJ812),DATA!AJ812,"n/a")</f>
        <v>647076.81000000006</v>
      </c>
      <c r="L1151" s="77">
        <f>+IF(ISNUMBER(DATA!AK812),DATA!AK812,"n/a")</f>
        <v>0.71123443054075097</v>
      </c>
      <c r="R1151" s="66"/>
      <c r="S1151" s="66"/>
      <c r="T1151" s="66"/>
      <c r="U1151" s="66"/>
      <c r="V1151" s="66"/>
      <c r="W1151" s="66"/>
      <c r="X1151" s="66"/>
      <c r="Y1151" s="66"/>
    </row>
    <row r="1152" spans="1:25" x14ac:dyDescent="0.2">
      <c r="A1152" s="75" t="s">
        <v>19</v>
      </c>
      <c r="B1152" s="66" t="s">
        <v>28</v>
      </c>
      <c r="C1152" s="66" t="s">
        <v>0</v>
      </c>
      <c r="D1152" s="66" t="s">
        <v>294</v>
      </c>
      <c r="E1152" s="76">
        <f>+IF(ISNUMBER(DATA!F813),DATA!F813,"n/a")</f>
        <v>163978.67000000001</v>
      </c>
      <c r="F1152" s="77">
        <f>+IF(ISNUMBER(DATA!G813),DATA!G813,"n/a")</f>
        <v>0.14401762462815401</v>
      </c>
      <c r="G1152" s="76">
        <f>+IF(ISNUMBER(DATA!P813),DATA!P813,"n/a")</f>
        <v>496431.03</v>
      </c>
      <c r="H1152" s="77">
        <f>+IF(ISNUMBER(DATA!Q813),DATA!Q813,"n/a")</f>
        <v>5.6865383756853898E-2</v>
      </c>
      <c r="I1152" s="76">
        <f>+IF(ISNUMBER(DATA!Z813),DATA!Z813,"n/a")</f>
        <v>950638.86</v>
      </c>
      <c r="J1152" s="77">
        <f>+IF(ISNUMBER(DATA!AA813),DATA!AA813,"n/a")</f>
        <v>4.3444550433509997E-2</v>
      </c>
      <c r="K1152" s="76">
        <f>+IF(ISNUMBER(DATA!AJ813),DATA!AJ813,"n/a")</f>
        <v>1894503.51</v>
      </c>
      <c r="L1152" s="77">
        <f>+IF(ISNUMBER(DATA!AK813),DATA!AK813,"n/a")</f>
        <v>5.0350022051211002E-2</v>
      </c>
      <c r="R1152" s="66"/>
      <c r="S1152" s="66"/>
      <c r="T1152" s="66"/>
      <c r="U1152" s="66"/>
      <c r="V1152" s="66"/>
      <c r="W1152" s="66"/>
      <c r="X1152" s="66"/>
      <c r="Y1152" s="66"/>
    </row>
    <row r="1153" spans="1:25" x14ac:dyDescent="0.2">
      <c r="A1153" s="75" t="s">
        <v>19</v>
      </c>
      <c r="B1153" s="66" t="s">
        <v>28</v>
      </c>
      <c r="C1153" s="66" t="s">
        <v>0</v>
      </c>
      <c r="D1153" s="66" t="s">
        <v>295</v>
      </c>
      <c r="E1153" s="76">
        <f>+IF(ISNUMBER(DATA!F814),DATA!F814,"n/a")</f>
        <v>27621.3</v>
      </c>
      <c r="F1153" s="77">
        <f>+IF(ISNUMBER(DATA!G814),DATA!G814,"n/a")</f>
        <v>-3.7553843226920798E-2</v>
      </c>
      <c r="G1153" s="76">
        <f>+IF(ISNUMBER(DATA!P814),DATA!P814,"n/a")</f>
        <v>99010.44</v>
      </c>
      <c r="H1153" s="77">
        <f>+IF(ISNUMBER(DATA!Q814),DATA!Q814,"n/a")</f>
        <v>4.7891531166881898E-2</v>
      </c>
      <c r="I1153" s="76">
        <f>+IF(ISNUMBER(DATA!Z814),DATA!Z814,"n/a")</f>
        <v>199266.63</v>
      </c>
      <c r="J1153" s="77">
        <f>+IF(ISNUMBER(DATA!AA814),DATA!AA814,"n/a")</f>
        <v>0.100078409584441</v>
      </c>
      <c r="K1153" s="76">
        <f>+IF(ISNUMBER(DATA!AJ814),DATA!AJ814,"n/a")</f>
        <v>442470.69</v>
      </c>
      <c r="L1153" s="77">
        <f>+IF(ISNUMBER(DATA!AK814),DATA!AK814,"n/a")</f>
        <v>-1.4741972888445601E-2</v>
      </c>
      <c r="R1153" s="66"/>
      <c r="S1153" s="66"/>
      <c r="T1153" s="66"/>
      <c r="U1153" s="66"/>
      <c r="V1153" s="66"/>
      <c r="W1153" s="66"/>
      <c r="X1153" s="66"/>
      <c r="Y1153" s="66"/>
    </row>
    <row r="1154" spans="1:25" x14ac:dyDescent="0.2">
      <c r="A1154" s="75" t="s">
        <v>19</v>
      </c>
      <c r="B1154" s="66" t="s">
        <v>28</v>
      </c>
      <c r="C1154" s="66" t="s">
        <v>0</v>
      </c>
      <c r="D1154" s="66" t="s">
        <v>296</v>
      </c>
      <c r="E1154" s="76">
        <f>+IF(ISNUMBER(DATA!F815),DATA!F815,"n/a")</f>
        <v>29870.080000000002</v>
      </c>
      <c r="F1154" s="77">
        <f>+IF(ISNUMBER(DATA!G815),DATA!G815,"n/a")</f>
        <v>-7.7046197313831499E-2</v>
      </c>
      <c r="G1154" s="76">
        <f>+IF(ISNUMBER(DATA!P815),DATA!P815,"n/a")</f>
        <v>104045.8</v>
      </c>
      <c r="H1154" s="77">
        <f>+IF(ISNUMBER(DATA!Q815),DATA!Q815,"n/a")</f>
        <v>1.3368531090048E-2</v>
      </c>
      <c r="I1154" s="76">
        <f>+IF(ISNUMBER(DATA!Z815),DATA!Z815,"n/a")</f>
        <v>203568.77</v>
      </c>
      <c r="J1154" s="77">
        <f>+IF(ISNUMBER(DATA!AA815),DATA!AA815,"n/a")</f>
        <v>-1.1644891884980801E-3</v>
      </c>
      <c r="K1154" s="76">
        <f>+IF(ISNUMBER(DATA!AJ815),DATA!AJ815,"n/a")</f>
        <v>458731.06</v>
      </c>
      <c r="L1154" s="77">
        <f>+IF(ISNUMBER(DATA!AK815),DATA!AK815,"n/a")</f>
        <v>-9.3375117297121203E-3</v>
      </c>
      <c r="R1154" s="66"/>
      <c r="S1154" s="66"/>
      <c r="T1154" s="66"/>
      <c r="U1154" s="66"/>
      <c r="V1154" s="66"/>
      <c r="W1154" s="66"/>
      <c r="X1154" s="66"/>
      <c r="Y1154" s="66"/>
    </row>
    <row r="1155" spans="1:25" x14ac:dyDescent="0.2">
      <c r="A1155" s="75" t="s">
        <v>19</v>
      </c>
      <c r="B1155" s="66" t="s">
        <v>28</v>
      </c>
      <c r="C1155" s="66" t="s">
        <v>0</v>
      </c>
      <c r="D1155" s="66" t="s">
        <v>297</v>
      </c>
      <c r="E1155" s="76">
        <f>+IF(ISNUMBER(DATA!F816),DATA!F816,"n/a")</f>
        <v>68581.67</v>
      </c>
      <c r="F1155" s="77">
        <f>+IF(ISNUMBER(DATA!G816),DATA!G816,"n/a")</f>
        <v>6.26235378242469E-2</v>
      </c>
      <c r="G1155" s="76">
        <f>+IF(ISNUMBER(DATA!P816),DATA!P816,"n/a")</f>
        <v>199757.51</v>
      </c>
      <c r="H1155" s="77">
        <f>+IF(ISNUMBER(DATA!Q816),DATA!Q816,"n/a")</f>
        <v>7.1792940500800206E-2</v>
      </c>
      <c r="I1155" s="76">
        <f>+IF(ISNUMBER(DATA!Z816),DATA!Z816,"n/a")</f>
        <v>380222.54</v>
      </c>
      <c r="J1155" s="77">
        <f>+IF(ISNUMBER(DATA!AA816),DATA!AA816,"n/a")</f>
        <v>0.20373391193559001</v>
      </c>
      <c r="K1155" s="76">
        <f>+IF(ISNUMBER(DATA!AJ816),DATA!AJ816,"n/a")</f>
        <v>756581.37</v>
      </c>
      <c r="L1155" s="77">
        <f>+IF(ISNUMBER(DATA!AK816),DATA!AK816,"n/a")</f>
        <v>0.61903766833318696</v>
      </c>
      <c r="R1155" s="66"/>
      <c r="S1155" s="66"/>
      <c r="T1155" s="66"/>
      <c r="U1155" s="66"/>
      <c r="V1155" s="66"/>
      <c r="W1155" s="66"/>
      <c r="X1155" s="66"/>
      <c r="Y1155" s="66"/>
    </row>
    <row r="1156" spans="1:25" x14ac:dyDescent="0.2">
      <c r="A1156" s="75" t="s">
        <v>19</v>
      </c>
      <c r="B1156" s="66" t="s">
        <v>28</v>
      </c>
      <c r="C1156" s="66" t="s">
        <v>0</v>
      </c>
      <c r="D1156" s="66" t="s">
        <v>298</v>
      </c>
      <c r="E1156" s="76">
        <f>+IF(ISNUMBER(DATA!F817),DATA!F817,"n/a")</f>
        <v>78105.61</v>
      </c>
      <c r="F1156" s="77">
        <f>+IF(ISNUMBER(DATA!G817),DATA!G817,"n/a")</f>
        <v>0.245629406735453</v>
      </c>
      <c r="G1156" s="76">
        <f>+IF(ISNUMBER(DATA!P817),DATA!P817,"n/a")</f>
        <v>213397.41</v>
      </c>
      <c r="H1156" s="77">
        <f>+IF(ISNUMBER(DATA!Q817),DATA!Q817,"n/a")</f>
        <v>0.19829791339210801</v>
      </c>
      <c r="I1156" s="76">
        <f>+IF(ISNUMBER(DATA!Z817),DATA!Z817,"n/a")</f>
        <v>403988.26</v>
      </c>
      <c r="J1156" s="77">
        <f>+IF(ISNUMBER(DATA!AA817),DATA!AA817,"n/a")</f>
        <v>0.142407074714095</v>
      </c>
      <c r="K1156" s="76">
        <f>+IF(ISNUMBER(DATA!AJ817),DATA!AJ817,"n/a")</f>
        <v>826419.21</v>
      </c>
      <c r="L1156" s="77">
        <f>+IF(ISNUMBER(DATA!AK817),DATA!AK817,"n/a")</f>
        <v>0.143417309045689</v>
      </c>
      <c r="R1156" s="66"/>
      <c r="S1156" s="66"/>
      <c r="T1156" s="66"/>
      <c r="U1156" s="66"/>
      <c r="V1156" s="66"/>
      <c r="W1156" s="66"/>
      <c r="X1156" s="66"/>
      <c r="Y1156" s="66"/>
    </row>
    <row r="1157" spans="1:25" x14ac:dyDescent="0.2">
      <c r="A1157" s="75" t="s">
        <v>19</v>
      </c>
      <c r="B1157" s="66" t="s">
        <v>28</v>
      </c>
      <c r="C1157" s="66" t="s">
        <v>0</v>
      </c>
      <c r="D1157" s="66" t="s">
        <v>299</v>
      </c>
      <c r="E1157" s="76">
        <f>+IF(ISNUMBER(DATA!F818),DATA!F818,"n/a")</f>
        <v>344717.17</v>
      </c>
      <c r="F1157" s="77">
        <f>+IF(ISNUMBER(DATA!G818),DATA!G818,"n/a")</f>
        <v>1.6866698011857799E-2</v>
      </c>
      <c r="G1157" s="76">
        <f>+IF(ISNUMBER(DATA!P818),DATA!P818,"n/a")</f>
        <v>1134635.6299999999</v>
      </c>
      <c r="H1157" s="77">
        <f>+IF(ISNUMBER(DATA!Q818),DATA!Q818,"n/a")</f>
        <v>4.0672126144064798E-2</v>
      </c>
      <c r="I1157" s="76">
        <f>+IF(ISNUMBER(DATA!Z818),DATA!Z818,"n/a")</f>
        <v>2359175.48</v>
      </c>
      <c r="J1157" s="77">
        <f>+IF(ISNUMBER(DATA!AA818),DATA!AA818,"n/a")</f>
        <v>-8.8191351689856905E-3</v>
      </c>
      <c r="K1157" s="76">
        <f>+IF(ISNUMBER(DATA!AJ818),DATA!AJ818,"n/a")</f>
        <v>5311245.5199999996</v>
      </c>
      <c r="L1157" s="77">
        <f>+IF(ISNUMBER(DATA!AK818),DATA!AK818,"n/a")</f>
        <v>-2.0348861198327899E-2</v>
      </c>
      <c r="R1157" s="66"/>
      <c r="S1157" s="66"/>
      <c r="T1157" s="66"/>
      <c r="U1157" s="66"/>
      <c r="V1157" s="66"/>
      <c r="W1157" s="66"/>
      <c r="X1157" s="66"/>
      <c r="Y1157" s="66"/>
    </row>
    <row r="1158" spans="1:25" x14ac:dyDescent="0.2">
      <c r="A1158" s="75" t="s">
        <v>19</v>
      </c>
      <c r="B1158" s="66" t="s">
        <v>28</v>
      </c>
      <c r="C1158" s="66" t="s">
        <v>0</v>
      </c>
      <c r="D1158" s="66" t="s">
        <v>300</v>
      </c>
      <c r="E1158" s="76">
        <f>+IF(ISNUMBER(DATA!F819),DATA!F819,"n/a")</f>
        <v>146201.12</v>
      </c>
      <c r="F1158" s="77">
        <f>+IF(ISNUMBER(DATA!G819),DATA!G819,"n/a")</f>
        <v>0.46790071123361199</v>
      </c>
      <c r="G1158" s="76">
        <f>+IF(ISNUMBER(DATA!P819),DATA!P819,"n/a")</f>
        <v>475321.41</v>
      </c>
      <c r="H1158" s="77">
        <f>+IF(ISNUMBER(DATA!Q819),DATA!Q819,"n/a")</f>
        <v>0.52477100754626604</v>
      </c>
      <c r="I1158" s="76">
        <f>+IF(ISNUMBER(DATA!Z819),DATA!Z819,"n/a")</f>
        <v>904285.46</v>
      </c>
      <c r="J1158" s="77">
        <f>+IF(ISNUMBER(DATA!AA819),DATA!AA819,"n/a")</f>
        <v>0.456106249061841</v>
      </c>
      <c r="K1158" s="76">
        <f>+IF(ISNUMBER(DATA!AJ819),DATA!AJ819,"n/a")</f>
        <v>1912348.97</v>
      </c>
      <c r="L1158" s="77">
        <f>+IF(ISNUMBER(DATA!AK819),DATA!AK819,"n/a")</f>
        <v>0.27117739067858598</v>
      </c>
      <c r="R1158" s="66"/>
      <c r="S1158" s="66"/>
      <c r="T1158" s="66"/>
      <c r="U1158" s="66"/>
      <c r="V1158" s="66"/>
      <c r="W1158" s="66"/>
      <c r="X1158" s="66"/>
      <c r="Y1158" s="66"/>
    </row>
    <row r="1159" spans="1:25" x14ac:dyDescent="0.2">
      <c r="A1159" s="75" t="s">
        <v>19</v>
      </c>
      <c r="B1159" s="66" t="s">
        <v>28</v>
      </c>
      <c r="C1159" s="66" t="s">
        <v>0</v>
      </c>
      <c r="D1159" s="66" t="s">
        <v>301</v>
      </c>
      <c r="E1159" s="76">
        <f>+IF(ISNUMBER(DATA!F820),DATA!F820,"n/a")</f>
        <v>47910.26</v>
      </c>
      <c r="F1159" s="77">
        <f>+IF(ISNUMBER(DATA!G820),DATA!G820,"n/a")</f>
        <v>8.4334552245135808E-3</v>
      </c>
      <c r="G1159" s="76">
        <f>+IF(ISNUMBER(DATA!P820),DATA!P820,"n/a")</f>
        <v>152630.47</v>
      </c>
      <c r="H1159" s="77">
        <f>+IF(ISNUMBER(DATA!Q820),DATA!Q820,"n/a")</f>
        <v>0.144166396049621</v>
      </c>
      <c r="I1159" s="76">
        <f>+IF(ISNUMBER(DATA!Z820),DATA!Z820,"n/a")</f>
        <v>283738.25</v>
      </c>
      <c r="J1159" s="77">
        <f>+IF(ISNUMBER(DATA!AA820),DATA!AA820,"n/a")</f>
        <v>0.49334569181794802</v>
      </c>
      <c r="K1159" s="76">
        <f>+IF(ISNUMBER(DATA!AJ820),DATA!AJ820,"n/a")</f>
        <v>566717.94999999995</v>
      </c>
      <c r="L1159" s="77">
        <f>+IF(ISNUMBER(DATA!AK820),DATA!AK820,"n/a")</f>
        <v>1.1163096582408201</v>
      </c>
      <c r="R1159" s="66"/>
      <c r="S1159" s="66"/>
      <c r="T1159" s="66"/>
      <c r="U1159" s="66"/>
      <c r="V1159" s="66"/>
      <c r="W1159" s="66"/>
      <c r="X1159" s="66"/>
      <c r="Y1159" s="66"/>
    </row>
    <row r="1160" spans="1:25" x14ac:dyDescent="0.2">
      <c r="A1160" s="75" t="s">
        <v>19</v>
      </c>
      <c r="B1160" s="66" t="s">
        <v>28</v>
      </c>
      <c r="C1160" s="66" t="s">
        <v>0</v>
      </c>
      <c r="D1160" s="66" t="s">
        <v>302</v>
      </c>
      <c r="E1160" s="76">
        <f>+IF(ISNUMBER(DATA!F821),DATA!F821,"n/a")</f>
        <v>94351.72</v>
      </c>
      <c r="F1160" s="77">
        <f>+IF(ISNUMBER(DATA!G821),DATA!G821,"n/a")</f>
        <v>0.15986381344960199</v>
      </c>
      <c r="G1160" s="76">
        <f>+IF(ISNUMBER(DATA!P821),DATA!P821,"n/a")</f>
        <v>273652.18</v>
      </c>
      <c r="H1160" s="77">
        <f>+IF(ISNUMBER(DATA!Q821),DATA!Q821,"n/a")</f>
        <v>4.3140779808706398E-2</v>
      </c>
      <c r="I1160" s="76">
        <f>+IF(ISNUMBER(DATA!Z821),DATA!Z821,"n/a")</f>
        <v>527327.32999999996</v>
      </c>
      <c r="J1160" s="77">
        <f>+IF(ISNUMBER(DATA!AA821),DATA!AA821,"n/a")</f>
        <v>1.1520395763459E-2</v>
      </c>
      <c r="K1160" s="76">
        <f>+IF(ISNUMBER(DATA!AJ821),DATA!AJ821,"n/a")</f>
        <v>1090648.81</v>
      </c>
      <c r="L1160" s="77">
        <f>+IF(ISNUMBER(DATA!AK821),DATA!AK821,"n/a")</f>
        <v>2.3935601678648699E-3</v>
      </c>
      <c r="R1160" s="66"/>
      <c r="S1160" s="66"/>
      <c r="T1160" s="66"/>
      <c r="U1160" s="66"/>
      <c r="V1160" s="66"/>
      <c r="W1160" s="66"/>
      <c r="X1160" s="66"/>
      <c r="Y1160" s="66"/>
    </row>
    <row r="1161" spans="1:25" x14ac:dyDescent="0.2">
      <c r="A1161" s="75" t="s">
        <v>19</v>
      </c>
      <c r="B1161" s="66" t="s">
        <v>28</v>
      </c>
      <c r="C1161" s="66" t="s">
        <v>0</v>
      </c>
      <c r="D1161" s="66" t="s">
        <v>303</v>
      </c>
      <c r="E1161" s="76">
        <f>+IF(ISNUMBER(DATA!F822),DATA!F822,"n/a")</f>
        <v>76216.31</v>
      </c>
      <c r="F1161" s="77">
        <f>+IF(ISNUMBER(DATA!G822),DATA!G822,"n/a")</f>
        <v>0.23493139009907199</v>
      </c>
      <c r="G1161" s="76">
        <f>+IF(ISNUMBER(DATA!P822),DATA!P822,"n/a")</f>
        <v>231124.34</v>
      </c>
      <c r="H1161" s="77">
        <f>+IF(ISNUMBER(DATA!Q822),DATA!Q822,"n/a")</f>
        <v>0.15647529441480801</v>
      </c>
      <c r="I1161" s="76">
        <f>+IF(ISNUMBER(DATA!Z822),DATA!Z822,"n/a")</f>
        <v>442844.7</v>
      </c>
      <c r="J1161" s="77">
        <f>+IF(ISNUMBER(DATA!AA822),DATA!AA822,"n/a")</f>
        <v>0.23223615097186801</v>
      </c>
      <c r="K1161" s="76">
        <f>+IF(ISNUMBER(DATA!AJ822),DATA!AJ822,"n/a")</f>
        <v>895455.38</v>
      </c>
      <c r="L1161" s="77">
        <f>+IF(ISNUMBER(DATA!AK822),DATA!AK822,"n/a")</f>
        <v>0.374269703470615</v>
      </c>
      <c r="R1161" s="66"/>
      <c r="S1161" s="66"/>
      <c r="T1161" s="66"/>
      <c r="U1161" s="66"/>
      <c r="V1161" s="66"/>
      <c r="W1161" s="66"/>
      <c r="X1161" s="66"/>
      <c r="Y1161" s="66"/>
    </row>
    <row r="1162" spans="1:25" x14ac:dyDescent="0.2">
      <c r="A1162" s="75" t="s">
        <v>19</v>
      </c>
      <c r="B1162" s="66" t="s">
        <v>28</v>
      </c>
      <c r="C1162" s="66" t="s">
        <v>0</v>
      </c>
      <c r="D1162" s="66" t="s">
        <v>304</v>
      </c>
      <c r="E1162" s="76">
        <f>+IF(ISNUMBER(DATA!F823),DATA!F823,"n/a")</f>
        <v>124233.25</v>
      </c>
      <c r="F1162" s="77">
        <f>+IF(ISNUMBER(DATA!G823),DATA!G823,"n/a")</f>
        <v>0.19199605614391599</v>
      </c>
      <c r="G1162" s="76">
        <f>+IF(ISNUMBER(DATA!P823),DATA!P823,"n/a")</f>
        <v>390488.83</v>
      </c>
      <c r="H1162" s="77">
        <f>+IF(ISNUMBER(DATA!Q823),DATA!Q823,"n/a")</f>
        <v>0.18479663696246501</v>
      </c>
      <c r="I1162" s="76">
        <f>+IF(ISNUMBER(DATA!Z823),DATA!Z823,"n/a")</f>
        <v>787814.32</v>
      </c>
      <c r="J1162" s="77">
        <f>+IF(ISNUMBER(DATA!AA823),DATA!AA823,"n/a")</f>
        <v>8.8915885071343806E-2</v>
      </c>
      <c r="K1162" s="76">
        <f>+IF(ISNUMBER(DATA!AJ823),DATA!AJ823,"n/a")</f>
        <v>1680453.03</v>
      </c>
      <c r="L1162" s="77">
        <f>+IF(ISNUMBER(DATA!AK823),DATA!AK823,"n/a")</f>
        <v>-1.9725631589528999E-2</v>
      </c>
      <c r="R1162" s="66"/>
      <c r="S1162" s="66"/>
      <c r="T1162" s="66"/>
      <c r="U1162" s="66"/>
      <c r="V1162" s="66"/>
      <c r="W1162" s="66"/>
      <c r="X1162" s="66"/>
      <c r="Y1162" s="66"/>
    </row>
    <row r="1163" spans="1:25" x14ac:dyDescent="0.2">
      <c r="A1163" s="75" t="s">
        <v>19</v>
      </c>
      <c r="B1163" s="66" t="s">
        <v>28</v>
      </c>
      <c r="C1163" s="66" t="s">
        <v>0</v>
      </c>
      <c r="D1163" s="66" t="s">
        <v>305</v>
      </c>
      <c r="E1163" s="76">
        <f>+IF(ISNUMBER(DATA!F824),DATA!F824,"n/a")</f>
        <v>140810.54999999999</v>
      </c>
      <c r="F1163" s="77">
        <f>+IF(ISNUMBER(DATA!G824),DATA!G824,"n/a")</f>
        <v>0.66552958630658698</v>
      </c>
      <c r="G1163" s="76">
        <f>+IF(ISNUMBER(DATA!P824),DATA!P824,"n/a")</f>
        <v>473260.95</v>
      </c>
      <c r="H1163" s="77">
        <f>+IF(ISNUMBER(DATA!Q824),DATA!Q824,"n/a")</f>
        <v>0.81813301095722002</v>
      </c>
      <c r="I1163" s="76">
        <f>+IF(ISNUMBER(DATA!Z824),DATA!Z824,"n/a")</f>
        <v>913135.15</v>
      </c>
      <c r="J1163" s="77">
        <f>+IF(ISNUMBER(DATA!AA824),DATA!AA824,"n/a")</f>
        <v>0.81498054024589806</v>
      </c>
      <c r="K1163" s="76">
        <f>+IF(ISNUMBER(DATA!AJ824),DATA!AJ824,"n/a")</f>
        <v>1401122.8</v>
      </c>
      <c r="L1163" s="77">
        <f>+IF(ISNUMBER(DATA!AK824),DATA!AK824,"n/a")</f>
        <v>0.50133999191233403</v>
      </c>
      <c r="R1163" s="66"/>
      <c r="S1163" s="66"/>
      <c r="T1163" s="66"/>
      <c r="U1163" s="66"/>
      <c r="V1163" s="66"/>
      <c r="W1163" s="66"/>
      <c r="X1163" s="66"/>
      <c r="Y1163" s="66"/>
    </row>
    <row r="1164" spans="1:25" x14ac:dyDescent="0.2">
      <c r="A1164" s="75" t="s">
        <v>19</v>
      </c>
      <c r="B1164" s="66" t="s">
        <v>28</v>
      </c>
      <c r="C1164" s="66" t="s">
        <v>0</v>
      </c>
      <c r="D1164" s="66" t="s">
        <v>306</v>
      </c>
      <c r="E1164" s="76">
        <f>+IF(ISNUMBER(DATA!F825),DATA!F825,"n/a")</f>
        <v>61300.51</v>
      </c>
      <c r="F1164" s="77">
        <f>+IF(ISNUMBER(DATA!G825),DATA!G825,"n/a")</f>
        <v>3.67195220103195E-2</v>
      </c>
      <c r="G1164" s="76">
        <f>+IF(ISNUMBER(DATA!P825),DATA!P825,"n/a")</f>
        <v>192128.42</v>
      </c>
      <c r="H1164" s="77">
        <f>+IF(ISNUMBER(DATA!Q825),DATA!Q825,"n/a")</f>
        <v>6.22423399799448E-2</v>
      </c>
      <c r="I1164" s="76">
        <f>+IF(ISNUMBER(DATA!Z825),DATA!Z825,"n/a")</f>
        <v>408265.88</v>
      </c>
      <c r="J1164" s="77">
        <f>+IF(ISNUMBER(DATA!AA825),DATA!AA825,"n/a")</f>
        <v>0.110257633659146</v>
      </c>
      <c r="K1164" s="76">
        <f>+IF(ISNUMBER(DATA!AJ825),DATA!AJ825,"n/a")</f>
        <v>971973.36</v>
      </c>
      <c r="L1164" s="77">
        <f>+IF(ISNUMBER(DATA!AK825),DATA!AK825,"n/a")</f>
        <v>9.0318247043272196E-2</v>
      </c>
      <c r="R1164" s="66"/>
      <c r="S1164" s="66"/>
      <c r="T1164" s="66"/>
      <c r="U1164" s="66"/>
      <c r="V1164" s="66"/>
      <c r="W1164" s="66"/>
      <c r="X1164" s="66"/>
      <c r="Y1164" s="66"/>
    </row>
    <row r="1165" spans="1:25" x14ac:dyDescent="0.2">
      <c r="A1165" s="75" t="s">
        <v>19</v>
      </c>
      <c r="B1165" s="66" t="s">
        <v>28</v>
      </c>
      <c r="C1165" s="66" t="s">
        <v>0</v>
      </c>
      <c r="D1165" s="66" t="s">
        <v>307</v>
      </c>
      <c r="E1165" s="76">
        <f>+IF(ISNUMBER(DATA!F826),DATA!F826,"n/a")</f>
        <v>137332.67000000001</v>
      </c>
      <c r="F1165" s="77">
        <f>+IF(ISNUMBER(DATA!G826),DATA!G826,"n/a")</f>
        <v>2.9752621232961601E-2</v>
      </c>
      <c r="G1165" s="76">
        <f>+IF(ISNUMBER(DATA!P826),DATA!P826,"n/a")</f>
        <v>440175.63</v>
      </c>
      <c r="H1165" s="77">
        <f>+IF(ISNUMBER(DATA!Q826),DATA!Q826,"n/a")</f>
        <v>0.36503191272119201</v>
      </c>
      <c r="I1165" s="76">
        <f>+IF(ISNUMBER(DATA!Z826),DATA!Z826,"n/a")</f>
        <v>842033.85</v>
      </c>
      <c r="J1165" s="77">
        <f>+IF(ISNUMBER(DATA!AA826),DATA!AA826,"n/a")</f>
        <v>0.66467569309010999</v>
      </c>
      <c r="K1165" s="76">
        <f>+IF(ISNUMBER(DATA!AJ826),DATA!AJ826,"n/a")</f>
        <v>1714812.52</v>
      </c>
      <c r="L1165" s="77">
        <f>+IF(ISNUMBER(DATA!AK826),DATA!AK826,"n/a")</f>
        <v>0.83851444571515299</v>
      </c>
      <c r="R1165" s="66"/>
      <c r="S1165" s="66"/>
      <c r="T1165" s="66"/>
      <c r="U1165" s="66"/>
      <c r="V1165" s="66"/>
      <c r="W1165" s="66"/>
      <c r="X1165" s="66"/>
      <c r="Y1165" s="66"/>
    </row>
    <row r="1166" spans="1:25" x14ac:dyDescent="0.2">
      <c r="A1166" s="75" t="s">
        <v>19</v>
      </c>
      <c r="B1166" s="66" t="s">
        <v>28</v>
      </c>
      <c r="C1166" s="66" t="s">
        <v>0</v>
      </c>
      <c r="D1166" s="66" t="s">
        <v>308</v>
      </c>
      <c r="E1166" s="76">
        <f>+IF(ISNUMBER(DATA!F827),DATA!F827,"n/a")</f>
        <v>63121.13</v>
      </c>
      <c r="F1166" s="77">
        <f>+IF(ISNUMBER(DATA!G827),DATA!G827,"n/a")</f>
        <v>0.29380725896507098</v>
      </c>
      <c r="G1166" s="76">
        <f>+IF(ISNUMBER(DATA!P827),DATA!P827,"n/a")</f>
        <v>182464.92</v>
      </c>
      <c r="H1166" s="77">
        <f>+IF(ISNUMBER(DATA!Q827),DATA!Q827,"n/a")</f>
        <v>0.2346748743333</v>
      </c>
      <c r="I1166" s="76">
        <f>+IF(ISNUMBER(DATA!Z827),DATA!Z827,"n/a")</f>
        <v>358418.28</v>
      </c>
      <c r="J1166" s="77">
        <f>+IF(ISNUMBER(DATA!AA827),DATA!AA827,"n/a")</f>
        <v>0.19783166096622801</v>
      </c>
      <c r="K1166" s="76">
        <f>+IF(ISNUMBER(DATA!AJ827),DATA!AJ827,"n/a")</f>
        <v>750518.12</v>
      </c>
      <c r="L1166" s="77">
        <f>+IF(ISNUMBER(DATA!AK827),DATA!AK827,"n/a")</f>
        <v>0.153280740186444</v>
      </c>
      <c r="R1166" s="66"/>
      <c r="S1166" s="66"/>
      <c r="T1166" s="66"/>
      <c r="U1166" s="66"/>
      <c r="V1166" s="66"/>
      <c r="W1166" s="66"/>
      <c r="X1166" s="66"/>
      <c r="Y1166" s="66"/>
    </row>
    <row r="1167" spans="1:25" x14ac:dyDescent="0.2">
      <c r="A1167" s="75" t="s">
        <v>19</v>
      </c>
      <c r="B1167" s="66" t="s">
        <v>28</v>
      </c>
      <c r="C1167" s="66" t="s">
        <v>0</v>
      </c>
      <c r="D1167" s="66" t="s">
        <v>309</v>
      </c>
      <c r="E1167" s="76">
        <f>+IF(ISNUMBER(DATA!F828),DATA!F828,"n/a")</f>
        <v>84018.36</v>
      </c>
      <c r="F1167" s="77">
        <f>+IF(ISNUMBER(DATA!G828),DATA!G828,"n/a")</f>
        <v>0.76962123216232503</v>
      </c>
      <c r="G1167" s="76">
        <f>+IF(ISNUMBER(DATA!P828),DATA!P828,"n/a")</f>
        <v>257951.91</v>
      </c>
      <c r="H1167" s="77">
        <f>+IF(ISNUMBER(DATA!Q828),DATA!Q828,"n/a")</f>
        <v>0.79796683136464597</v>
      </c>
      <c r="I1167" s="76">
        <f>+IF(ISNUMBER(DATA!Z828),DATA!Z828,"n/a")</f>
        <v>496517.05</v>
      </c>
      <c r="J1167" s="77">
        <f>+IF(ISNUMBER(DATA!AA828),DATA!AA828,"n/a")</f>
        <v>0.76493133959696002</v>
      </c>
      <c r="K1167" s="76">
        <f>+IF(ISNUMBER(DATA!AJ828),DATA!AJ828,"n/a")</f>
        <v>918836.21</v>
      </c>
      <c r="L1167" s="77">
        <f>+IF(ISNUMBER(DATA!AK828),DATA!AK828,"n/a")</f>
        <v>0.57820931624147998</v>
      </c>
      <c r="R1167" s="66"/>
      <c r="S1167" s="66"/>
      <c r="T1167" s="66"/>
      <c r="U1167" s="66"/>
      <c r="V1167" s="66"/>
      <c r="W1167" s="66"/>
      <c r="X1167" s="66"/>
      <c r="Y1167" s="66"/>
    </row>
    <row r="1168" spans="1:25" x14ac:dyDescent="0.2">
      <c r="A1168" s="75" t="s">
        <v>19</v>
      </c>
      <c r="B1168" s="66" t="s">
        <v>28</v>
      </c>
      <c r="C1168" s="66" t="s">
        <v>0</v>
      </c>
      <c r="D1168" s="66" t="s">
        <v>310</v>
      </c>
      <c r="E1168" s="76">
        <f>+IF(ISNUMBER(DATA!F829),DATA!F829,"n/a")</f>
        <v>80552.509999999995</v>
      </c>
      <c r="F1168" s="77">
        <f>+IF(ISNUMBER(DATA!G829),DATA!G829,"n/a")</f>
        <v>1.2824212008363201</v>
      </c>
      <c r="G1168" s="76">
        <f>+IF(ISNUMBER(DATA!P829),DATA!P829,"n/a")</f>
        <v>241474.4</v>
      </c>
      <c r="H1168" s="77">
        <f>+IF(ISNUMBER(DATA!Q829),DATA!Q829,"n/a")</f>
        <v>1.33930333876742</v>
      </c>
      <c r="I1168" s="76">
        <f>+IF(ISNUMBER(DATA!Z829),DATA!Z829,"n/a")</f>
        <v>459546.77</v>
      </c>
      <c r="J1168" s="77">
        <f>+IF(ISNUMBER(DATA!AA829),DATA!AA829,"n/a")</f>
        <v>1.34345536725169</v>
      </c>
      <c r="K1168" s="76">
        <f>+IF(ISNUMBER(DATA!AJ829),DATA!AJ829,"n/a")</f>
        <v>844304.02</v>
      </c>
      <c r="L1168" s="77">
        <f>+IF(ISNUMBER(DATA!AK829),DATA!AK829,"n/a")</f>
        <v>1.11502256071774</v>
      </c>
      <c r="R1168" s="66"/>
      <c r="S1168" s="66"/>
      <c r="T1168" s="66"/>
      <c r="U1168" s="66"/>
      <c r="V1168" s="66"/>
      <c r="W1168" s="66"/>
      <c r="X1168" s="66"/>
      <c r="Y1168" s="66"/>
    </row>
    <row r="1169" spans="1:25" x14ac:dyDescent="0.2">
      <c r="A1169" s="75" t="s">
        <v>19</v>
      </c>
      <c r="B1169" s="66" t="s">
        <v>28</v>
      </c>
      <c r="C1169" s="66" t="s">
        <v>0</v>
      </c>
      <c r="D1169" s="66" t="s">
        <v>311</v>
      </c>
      <c r="E1169" s="76">
        <f>+IF(ISNUMBER(DATA!F830),DATA!F830,"n/a")</f>
        <v>54955.040000000001</v>
      </c>
      <c r="F1169" s="77">
        <f>+IF(ISNUMBER(DATA!G830),DATA!G830,"n/a")</f>
        <v>7.3924151755895395E-2</v>
      </c>
      <c r="G1169" s="76">
        <f>+IF(ISNUMBER(DATA!P830),DATA!P830,"n/a")</f>
        <v>178199.71</v>
      </c>
      <c r="H1169" s="77">
        <f>+IF(ISNUMBER(DATA!Q830),DATA!Q830,"n/a")</f>
        <v>0.115062009312473</v>
      </c>
      <c r="I1169" s="76">
        <f>+IF(ISNUMBER(DATA!Z830),DATA!Z830,"n/a")</f>
        <v>350916.25</v>
      </c>
      <c r="J1169" s="77">
        <f>+IF(ISNUMBER(DATA!AA830),DATA!AA830,"n/a")</f>
        <v>7.6368141959911595E-2</v>
      </c>
      <c r="K1169" s="76">
        <f>+IF(ISNUMBER(DATA!AJ830),DATA!AJ830,"n/a")</f>
        <v>727227.66</v>
      </c>
      <c r="L1169" s="77">
        <f>+IF(ISNUMBER(DATA!AK830),DATA!AK830,"n/a")</f>
        <v>-1.2985184428756E-2</v>
      </c>
      <c r="R1169" s="66"/>
      <c r="S1169" s="66"/>
      <c r="T1169" s="66"/>
      <c r="U1169" s="66"/>
      <c r="V1169" s="66"/>
      <c r="W1169" s="66"/>
      <c r="X1169" s="66"/>
      <c r="Y1169" s="66"/>
    </row>
    <row r="1170" spans="1:25" x14ac:dyDescent="0.2">
      <c r="A1170" s="75" t="s">
        <v>19</v>
      </c>
      <c r="B1170" s="66" t="s">
        <v>28</v>
      </c>
      <c r="C1170" s="66" t="s">
        <v>0</v>
      </c>
      <c r="D1170" s="66" t="s">
        <v>312</v>
      </c>
      <c r="E1170" s="76">
        <f>+IF(ISNUMBER(DATA!F831),DATA!F831,"n/a")</f>
        <v>50219.34</v>
      </c>
      <c r="F1170" s="77">
        <f>+IF(ISNUMBER(DATA!G831),DATA!G831,"n/a")</f>
        <v>2.76169021670069E-2</v>
      </c>
      <c r="G1170" s="76">
        <f>+IF(ISNUMBER(DATA!P831),DATA!P831,"n/a")</f>
        <v>176955.35</v>
      </c>
      <c r="H1170" s="77">
        <f>+IF(ISNUMBER(DATA!Q831),DATA!Q831,"n/a")</f>
        <v>0.29771078857509298</v>
      </c>
      <c r="I1170" s="76">
        <f>+IF(ISNUMBER(DATA!Z831),DATA!Z831,"n/a")</f>
        <v>316908.27</v>
      </c>
      <c r="J1170" s="77">
        <f>+IF(ISNUMBER(DATA!AA831),DATA!AA831,"n/a")</f>
        <v>0.476899935114102</v>
      </c>
      <c r="K1170" s="76">
        <f>+IF(ISNUMBER(DATA!AJ831),DATA!AJ831,"n/a")</f>
        <v>619384.64</v>
      </c>
      <c r="L1170" s="77">
        <f>+IF(ISNUMBER(DATA!AK831),DATA!AK831,"n/a")</f>
        <v>0.74430850322481201</v>
      </c>
      <c r="R1170" s="66"/>
      <c r="S1170" s="66"/>
      <c r="T1170" s="66"/>
      <c r="U1170" s="66"/>
      <c r="V1170" s="66"/>
      <c r="W1170" s="66"/>
      <c r="X1170" s="66"/>
      <c r="Y1170" s="66"/>
    </row>
    <row r="1171" spans="1:25" x14ac:dyDescent="0.2">
      <c r="A1171" s="75" t="s">
        <v>19</v>
      </c>
      <c r="B1171" s="66" t="s">
        <v>28</v>
      </c>
      <c r="C1171" s="66" t="s">
        <v>0</v>
      </c>
      <c r="D1171" s="66" t="s">
        <v>313</v>
      </c>
      <c r="E1171" s="76">
        <f>+IF(ISNUMBER(DATA!F832),DATA!F832,"n/a")</f>
        <v>81101.320000000007</v>
      </c>
      <c r="F1171" s="77">
        <f>+IF(ISNUMBER(DATA!G832),DATA!G832,"n/a")</f>
        <v>0.30701953148544298</v>
      </c>
      <c r="G1171" s="76">
        <f>+IF(ISNUMBER(DATA!P832),DATA!P832,"n/a")</f>
        <v>262051.28</v>
      </c>
      <c r="H1171" s="77">
        <f>+IF(ISNUMBER(DATA!Q832),DATA!Q832,"n/a")</f>
        <v>0.37964400883367999</v>
      </c>
      <c r="I1171" s="76">
        <f>+IF(ISNUMBER(DATA!Z832),DATA!Z832,"n/a")</f>
        <v>508397.58</v>
      </c>
      <c r="J1171" s="77">
        <f>+IF(ISNUMBER(DATA!AA832),DATA!AA832,"n/a")</f>
        <v>0.40611654759240401</v>
      </c>
      <c r="K1171" s="76">
        <f>+IF(ISNUMBER(DATA!AJ832),DATA!AJ832,"n/a")</f>
        <v>988066.24</v>
      </c>
      <c r="L1171" s="77">
        <f>+IF(ISNUMBER(DATA!AK832),DATA!AK832,"n/a")</f>
        <v>0.36171069451988702</v>
      </c>
      <c r="R1171" s="66"/>
      <c r="S1171" s="66"/>
      <c r="T1171" s="66"/>
      <c r="U1171" s="66"/>
      <c r="V1171" s="66"/>
      <c r="W1171" s="66"/>
      <c r="X1171" s="66"/>
      <c r="Y1171" s="66"/>
    </row>
    <row r="1172" spans="1:25" x14ac:dyDescent="0.2">
      <c r="A1172" s="75" t="s">
        <v>19</v>
      </c>
      <c r="B1172" s="66" t="s">
        <v>28</v>
      </c>
      <c r="C1172" s="66" t="s">
        <v>0</v>
      </c>
      <c r="D1172" s="66" t="s">
        <v>314</v>
      </c>
      <c r="E1172" s="76">
        <f>+IF(ISNUMBER(DATA!F833),DATA!F833,"n/a")</f>
        <v>111572.36</v>
      </c>
      <c r="F1172" s="77">
        <f>+IF(ISNUMBER(DATA!G833),DATA!G833,"n/a")</f>
        <v>-5.9867408465614898E-2</v>
      </c>
      <c r="G1172" s="76">
        <f>+IF(ISNUMBER(DATA!P833),DATA!P833,"n/a")</f>
        <v>375693.92</v>
      </c>
      <c r="H1172" s="77">
        <f>+IF(ISNUMBER(DATA!Q833),DATA!Q833,"n/a")</f>
        <v>-1.6101787768547E-3</v>
      </c>
      <c r="I1172" s="76">
        <f>+IF(ISNUMBER(DATA!Z833),DATA!Z833,"n/a")</f>
        <v>756520.51</v>
      </c>
      <c r="J1172" s="77">
        <f>+IF(ISNUMBER(DATA!AA833),DATA!AA833,"n/a")</f>
        <v>-7.0806174956275697E-2</v>
      </c>
      <c r="K1172" s="76">
        <f>+IF(ISNUMBER(DATA!AJ833),DATA!AJ833,"n/a")</f>
        <v>1599875.39</v>
      </c>
      <c r="L1172" s="77">
        <f>+IF(ISNUMBER(DATA!AK833),DATA!AK833,"n/a")</f>
        <v>-9.8983382050309293E-2</v>
      </c>
      <c r="R1172" s="66"/>
      <c r="S1172" s="66"/>
      <c r="T1172" s="66"/>
      <c r="U1172" s="66"/>
      <c r="V1172" s="66"/>
      <c r="W1172" s="66"/>
      <c r="X1172" s="66"/>
      <c r="Y1172" s="66"/>
    </row>
    <row r="1173" spans="1:25" x14ac:dyDescent="0.2">
      <c r="A1173" s="75" t="s">
        <v>19</v>
      </c>
      <c r="B1173" s="66" t="s">
        <v>28</v>
      </c>
      <c r="C1173" s="66" t="s">
        <v>0</v>
      </c>
      <c r="D1173" s="66" t="s">
        <v>315</v>
      </c>
      <c r="E1173" s="76">
        <f>+IF(ISNUMBER(DATA!F834),DATA!F834,"n/a")</f>
        <v>186915.1</v>
      </c>
      <c r="F1173" s="77">
        <f>+IF(ISNUMBER(DATA!G834),DATA!G834,"n/a")</f>
        <v>4.5765643102026299E-2</v>
      </c>
      <c r="G1173" s="76">
        <f>+IF(ISNUMBER(DATA!P834),DATA!P834,"n/a")</f>
        <v>602704.52</v>
      </c>
      <c r="H1173" s="77">
        <f>+IF(ISNUMBER(DATA!Q834),DATA!Q834,"n/a")</f>
        <v>0.39797510611669501</v>
      </c>
      <c r="I1173" s="76">
        <f>+IF(ISNUMBER(DATA!Z834),DATA!Z834,"n/a")</f>
        <v>1164723.49</v>
      </c>
      <c r="J1173" s="77">
        <f>+IF(ISNUMBER(DATA!AA834),DATA!AA834,"n/a")</f>
        <v>0.71223255303734401</v>
      </c>
      <c r="K1173" s="76">
        <f>+IF(ISNUMBER(DATA!AJ834),DATA!AJ834,"n/a")</f>
        <v>2316861.75</v>
      </c>
      <c r="L1173" s="77">
        <f>+IF(ISNUMBER(DATA!AK834),DATA!AK834,"n/a")</f>
        <v>0.90198889966865503</v>
      </c>
      <c r="R1173" s="66"/>
      <c r="S1173" s="66"/>
      <c r="T1173" s="66"/>
      <c r="U1173" s="66"/>
      <c r="V1173" s="66"/>
      <c r="W1173" s="66"/>
      <c r="X1173" s="66"/>
      <c r="Y1173" s="66"/>
    </row>
    <row r="1174" spans="1:25" x14ac:dyDescent="0.2">
      <c r="A1174" s="75" t="s">
        <v>19</v>
      </c>
      <c r="B1174" s="66" t="s">
        <v>28</v>
      </c>
      <c r="C1174" s="66" t="s">
        <v>0</v>
      </c>
      <c r="D1174" s="66" t="s">
        <v>316</v>
      </c>
      <c r="E1174" s="76">
        <f>+IF(ISNUMBER(DATA!F835),DATA!F835,"n/a")</f>
        <v>121392.32000000001</v>
      </c>
      <c r="F1174" s="77">
        <f>+IF(ISNUMBER(DATA!G835),DATA!G835,"n/a")</f>
        <v>0.181965224266288</v>
      </c>
      <c r="G1174" s="76">
        <f>+IF(ISNUMBER(DATA!P835),DATA!P835,"n/a")</f>
        <v>336418.21</v>
      </c>
      <c r="H1174" s="77">
        <f>+IF(ISNUMBER(DATA!Q835),DATA!Q835,"n/a")</f>
        <v>8.4380721579562001E-2</v>
      </c>
      <c r="I1174" s="76">
        <f>+IF(ISNUMBER(DATA!Z835),DATA!Z835,"n/a")</f>
        <v>657478.91</v>
      </c>
      <c r="J1174" s="77">
        <f>+IF(ISNUMBER(DATA!AA835),DATA!AA835,"n/a")</f>
        <v>0.14268373488296099</v>
      </c>
      <c r="K1174" s="76">
        <f>+IF(ISNUMBER(DATA!AJ835),DATA!AJ835,"n/a")</f>
        <v>1394724.64</v>
      </c>
      <c r="L1174" s="77">
        <f>+IF(ISNUMBER(DATA!AK835),DATA!AK835,"n/a")</f>
        <v>0.15540070368765099</v>
      </c>
      <c r="R1174" s="66"/>
      <c r="S1174" s="66"/>
      <c r="T1174" s="66"/>
      <c r="U1174" s="66"/>
      <c r="V1174" s="66"/>
      <c r="W1174" s="66"/>
      <c r="X1174" s="66"/>
      <c r="Y1174" s="66"/>
    </row>
    <row r="1175" spans="1:25" x14ac:dyDescent="0.2">
      <c r="A1175" s="75" t="s">
        <v>19</v>
      </c>
      <c r="B1175" s="66" t="s">
        <v>28</v>
      </c>
      <c r="C1175" s="66" t="s">
        <v>0</v>
      </c>
      <c r="D1175" s="66" t="s">
        <v>317</v>
      </c>
      <c r="E1175" s="76">
        <f>+IF(ISNUMBER(DATA!F836),DATA!F836,"n/a")</f>
        <v>58683.85</v>
      </c>
      <c r="F1175" s="77">
        <f>+IF(ISNUMBER(DATA!G836),DATA!G836,"n/a")</f>
        <v>1.17744684049839E-2</v>
      </c>
      <c r="G1175" s="76">
        <f>+IF(ISNUMBER(DATA!P836),DATA!P836,"n/a")</f>
        <v>195374.34</v>
      </c>
      <c r="H1175" s="77">
        <f>+IF(ISNUMBER(DATA!Q836),DATA!Q836,"n/a")</f>
        <v>7.1922556865580994E-2</v>
      </c>
      <c r="I1175" s="76">
        <f>+IF(ISNUMBER(DATA!Z836),DATA!Z836,"n/a")</f>
        <v>395630.39</v>
      </c>
      <c r="J1175" s="77">
        <f>+IF(ISNUMBER(DATA!AA836),DATA!AA836,"n/a")</f>
        <v>0.10907967082487301</v>
      </c>
      <c r="K1175" s="76">
        <f>+IF(ISNUMBER(DATA!AJ836),DATA!AJ836,"n/a")</f>
        <v>855188.7</v>
      </c>
      <c r="L1175" s="77">
        <f>+IF(ISNUMBER(DATA!AK836),DATA!AK836,"n/a")</f>
        <v>6.6539087683728806E-2</v>
      </c>
      <c r="R1175" s="66"/>
      <c r="S1175" s="66"/>
      <c r="T1175" s="66"/>
      <c r="U1175" s="66"/>
      <c r="V1175" s="66"/>
      <c r="W1175" s="66"/>
      <c r="X1175" s="66"/>
      <c r="Y1175" s="66"/>
    </row>
    <row r="1176" spans="1:25" x14ac:dyDescent="0.2">
      <c r="A1176" s="75" t="s">
        <v>19</v>
      </c>
      <c r="B1176" s="66" t="s">
        <v>28</v>
      </c>
      <c r="C1176" s="66" t="s">
        <v>0</v>
      </c>
      <c r="D1176" s="66" t="s">
        <v>318</v>
      </c>
      <c r="E1176" s="76">
        <f>+IF(ISNUMBER(DATA!F837),DATA!F837,"n/a")</f>
        <v>112625.68</v>
      </c>
      <c r="F1176" s="77">
        <f>+IF(ISNUMBER(DATA!G837),DATA!G837,"n/a")</f>
        <v>6.0172235882921102E-2</v>
      </c>
      <c r="G1176" s="76">
        <f>+IF(ISNUMBER(DATA!P837),DATA!P837,"n/a")</f>
        <v>339467.56</v>
      </c>
      <c r="H1176" s="77">
        <f>+IF(ISNUMBER(DATA!Q837),DATA!Q837,"n/a")</f>
        <v>1.28140832979113E-2</v>
      </c>
      <c r="I1176" s="76">
        <f>+IF(ISNUMBER(DATA!Z837),DATA!Z837,"n/a")</f>
        <v>658614.93000000005</v>
      </c>
      <c r="J1176" s="77">
        <f>+IF(ISNUMBER(DATA!AA837),DATA!AA837,"n/a")</f>
        <v>-7.0754147721788802E-3</v>
      </c>
      <c r="K1176" s="76">
        <f>+IF(ISNUMBER(DATA!AJ837),DATA!AJ837,"n/a")</f>
        <v>1364424.93</v>
      </c>
      <c r="L1176" s="77">
        <f>+IF(ISNUMBER(DATA!AK837),DATA!AK837,"n/a")</f>
        <v>-2.8554127207501601E-2</v>
      </c>
      <c r="R1176" s="66"/>
      <c r="S1176" s="66"/>
      <c r="T1176" s="66"/>
      <c r="U1176" s="66"/>
      <c r="V1176" s="66"/>
      <c r="W1176" s="66"/>
      <c r="X1176" s="66"/>
      <c r="Y1176" s="66"/>
    </row>
    <row r="1177" spans="1:25" x14ac:dyDescent="0.2">
      <c r="A1177" s="75" t="s">
        <v>19</v>
      </c>
      <c r="B1177" s="66" t="s">
        <v>28</v>
      </c>
      <c r="C1177" s="66" t="s">
        <v>0</v>
      </c>
      <c r="D1177" s="66" t="s">
        <v>344</v>
      </c>
      <c r="E1177" s="76">
        <f>+IF(ISNUMBER(DATA!F838),DATA!F838,"n/a")</f>
        <v>71768.759999999995</v>
      </c>
      <c r="F1177" s="77">
        <f>+IF(ISNUMBER(DATA!G838),DATA!G838,"n/a")</f>
        <v>1.0923458526405601</v>
      </c>
      <c r="G1177" s="76">
        <f>+IF(ISNUMBER(DATA!P838),DATA!P838,"n/a")</f>
        <v>211415.71</v>
      </c>
      <c r="H1177" s="77">
        <f>+IF(ISNUMBER(DATA!Q838),DATA!Q838,"n/a")</f>
        <v>0.81180723769204599</v>
      </c>
      <c r="I1177" s="76">
        <f>+IF(ISNUMBER(DATA!Z838),DATA!Z838,"n/a")</f>
        <v>407862.36</v>
      </c>
      <c r="J1177" s="77">
        <f>+IF(ISNUMBER(DATA!AA838),DATA!AA838,"n/a")</f>
        <v>0.85302623839258596</v>
      </c>
      <c r="K1177" s="76">
        <f>+IF(ISNUMBER(DATA!AJ838),DATA!AJ838,"n/a")</f>
        <v>803735.51</v>
      </c>
      <c r="L1177" s="77">
        <f>+IF(ISNUMBER(DATA!AK838),DATA!AK838,"n/a")</f>
        <v>0.75900000507739196</v>
      </c>
      <c r="R1177" s="66"/>
      <c r="S1177" s="66"/>
      <c r="T1177" s="66"/>
      <c r="U1177" s="66"/>
      <c r="V1177" s="66"/>
      <c r="W1177" s="66"/>
      <c r="X1177" s="66"/>
      <c r="Y1177" s="66"/>
    </row>
    <row r="1178" spans="1:25" x14ac:dyDescent="0.2">
      <c r="A1178" s="75" t="s">
        <v>19</v>
      </c>
      <c r="B1178" s="66" t="s">
        <v>28</v>
      </c>
      <c r="C1178" s="66" t="s">
        <v>0</v>
      </c>
      <c r="D1178" s="66" t="s">
        <v>345</v>
      </c>
      <c r="E1178" s="76">
        <f>+IF(ISNUMBER(DATA!F839),DATA!F839,"n/a")</f>
        <v>82815.81</v>
      </c>
      <c r="F1178" s="77">
        <f>+IF(ISNUMBER(DATA!G839),DATA!G839,"n/a")</f>
        <v>0.37764184756408498</v>
      </c>
      <c r="G1178" s="76">
        <f>+IF(ISNUMBER(DATA!P839),DATA!P839,"n/a")</f>
        <v>260414.21</v>
      </c>
      <c r="H1178" s="77">
        <f>+IF(ISNUMBER(DATA!Q839),DATA!Q839,"n/a")</f>
        <v>0.41172112374675901</v>
      </c>
      <c r="I1178" s="76">
        <f>+IF(ISNUMBER(DATA!Z839),DATA!Z839,"n/a")</f>
        <v>508435.68</v>
      </c>
      <c r="J1178" s="77">
        <f>+IF(ISNUMBER(DATA!AA839),DATA!AA839,"n/a")</f>
        <v>0.34495585685319902</v>
      </c>
      <c r="K1178" s="76">
        <f>+IF(ISNUMBER(DATA!AJ839),DATA!AJ839,"n/a")</f>
        <v>893466.64</v>
      </c>
      <c r="L1178" s="77">
        <f>+IF(ISNUMBER(DATA!AK839),DATA!AK839,"n/a")</f>
        <v>0.19533659774755399</v>
      </c>
      <c r="R1178" s="66"/>
      <c r="S1178" s="66"/>
      <c r="T1178" s="66"/>
      <c r="U1178" s="66"/>
      <c r="V1178" s="66"/>
      <c r="W1178" s="66"/>
      <c r="X1178" s="66"/>
      <c r="Y1178" s="66"/>
    </row>
    <row r="1179" spans="1:25" x14ac:dyDescent="0.2">
      <c r="A1179" s="75"/>
      <c r="E1179" s="76"/>
      <c r="F1179" s="77"/>
      <c r="G1179" s="76"/>
      <c r="H1179" s="77"/>
      <c r="I1179" s="76"/>
      <c r="J1179" s="77"/>
      <c r="K1179" s="76"/>
      <c r="L1179" s="77"/>
      <c r="R1179" s="66"/>
      <c r="S1179" s="66"/>
      <c r="T1179" s="66"/>
      <c r="U1179" s="66"/>
      <c r="V1179" s="66"/>
      <c r="W1179" s="66"/>
      <c r="X1179" s="66"/>
      <c r="Y1179" s="66"/>
    </row>
    <row r="1180" spans="1:25" x14ac:dyDescent="0.2">
      <c r="A1180" s="75" t="s">
        <v>19</v>
      </c>
      <c r="B1180" s="66" t="s">
        <v>28</v>
      </c>
      <c r="C1180" s="66" t="s">
        <v>9</v>
      </c>
      <c r="D1180" s="66" t="s">
        <v>271</v>
      </c>
      <c r="E1180" s="86">
        <f>+IF(ISNUMBER(DATA!H790),DATA!H790,"n/a")</f>
        <v>10537.16</v>
      </c>
      <c r="F1180" s="77">
        <f>+IF(ISNUMBER(DATA!I790),DATA!I790,"n/a")</f>
        <v>0.126975010561554</v>
      </c>
      <c r="G1180" s="86">
        <f>+IF(ISNUMBER(DATA!R790),DATA!R790,"n/a")</f>
        <v>32923.5</v>
      </c>
      <c r="H1180" s="77">
        <f>+IF(ISNUMBER(DATA!S790),DATA!S790,"n/a")</f>
        <v>-6.3868770093854299E-3</v>
      </c>
      <c r="I1180" s="86">
        <f>+IF(ISNUMBER(DATA!AB790),DATA!AB790,"n/a")</f>
        <v>67093.009999999995</v>
      </c>
      <c r="J1180" s="77">
        <f>+IF(ISNUMBER(DATA!AC790),DATA!AC790,"n/a")</f>
        <v>2.66196076007146E-2</v>
      </c>
      <c r="K1180" s="86">
        <f>+IF(ISNUMBER(DATA!AL790),DATA!AL790,"n/a")</f>
        <v>149803.46</v>
      </c>
      <c r="L1180" s="77">
        <f>+IF(ISNUMBER(DATA!AM790),DATA!AM790,"n/a")</f>
        <v>-1.6211255675535299E-2</v>
      </c>
      <c r="R1180" s="66"/>
      <c r="S1180" s="66"/>
      <c r="T1180" s="66"/>
      <c r="U1180" s="66"/>
      <c r="V1180" s="66"/>
      <c r="W1180" s="66"/>
      <c r="X1180" s="66"/>
      <c r="Y1180" s="66"/>
    </row>
    <row r="1181" spans="1:25" x14ac:dyDescent="0.2">
      <c r="A1181" s="75" t="s">
        <v>19</v>
      </c>
      <c r="B1181" s="66" t="s">
        <v>28</v>
      </c>
      <c r="C1181" s="66" t="s">
        <v>9</v>
      </c>
      <c r="D1181" s="66" t="s">
        <v>272</v>
      </c>
      <c r="E1181" s="86">
        <f>+IF(ISNUMBER(DATA!H791),DATA!H791,"n/a")</f>
        <v>37209.269999999997</v>
      </c>
      <c r="F1181" s="77">
        <f>+IF(ISNUMBER(DATA!I791),DATA!I791,"n/a")</f>
        <v>0.118584957758385</v>
      </c>
      <c r="G1181" s="86">
        <f>+IF(ISNUMBER(DATA!R791),DATA!R791,"n/a")</f>
        <v>109669.95</v>
      </c>
      <c r="H1181" s="77">
        <f>+IF(ISNUMBER(DATA!S791),DATA!S791,"n/a")</f>
        <v>8.67791624493299E-2</v>
      </c>
      <c r="I1181" s="86">
        <f>+IF(ISNUMBER(DATA!AB791),DATA!AB791,"n/a")</f>
        <v>207532.36</v>
      </c>
      <c r="J1181" s="77">
        <f>+IF(ISNUMBER(DATA!AC791),DATA!AC791,"n/a")</f>
        <v>0.24451321215083999</v>
      </c>
      <c r="K1181" s="86">
        <f>+IF(ISNUMBER(DATA!AL791),DATA!AL791,"n/a")</f>
        <v>411267.78</v>
      </c>
      <c r="L1181" s="77">
        <f>+IF(ISNUMBER(DATA!AM791),DATA!AM791,"n/a")</f>
        <v>0.74423307256285398</v>
      </c>
      <c r="R1181" s="66"/>
      <c r="S1181" s="66"/>
      <c r="T1181" s="66"/>
      <c r="U1181" s="66"/>
      <c r="V1181" s="66"/>
      <c r="W1181" s="66"/>
      <c r="X1181" s="66"/>
      <c r="Y1181" s="66"/>
    </row>
    <row r="1182" spans="1:25" x14ac:dyDescent="0.2">
      <c r="A1182" s="75" t="s">
        <v>19</v>
      </c>
      <c r="B1182" s="66" t="s">
        <v>28</v>
      </c>
      <c r="C1182" s="66" t="s">
        <v>9</v>
      </c>
      <c r="D1182" s="66" t="s">
        <v>273</v>
      </c>
      <c r="E1182" s="86">
        <f>+IF(ISNUMBER(DATA!H792),DATA!H792,"n/a")</f>
        <v>45154.04</v>
      </c>
      <c r="F1182" s="77">
        <f>+IF(ISNUMBER(DATA!I792),DATA!I792,"n/a")</f>
        <v>0.70288117555039797</v>
      </c>
      <c r="G1182" s="86">
        <f>+IF(ISNUMBER(DATA!R792),DATA!R792,"n/a")</f>
        <v>134787.82999999999</v>
      </c>
      <c r="H1182" s="77">
        <f>+IF(ISNUMBER(DATA!S792),DATA!S792,"n/a")</f>
        <v>0.71761831482861604</v>
      </c>
      <c r="I1182" s="86">
        <f>+IF(ISNUMBER(DATA!AB792),DATA!AB792,"n/a")</f>
        <v>264606.59999999998</v>
      </c>
      <c r="J1182" s="77">
        <f>+IF(ISNUMBER(DATA!AC792),DATA!AC792,"n/a")</f>
        <v>0.69203115408225901</v>
      </c>
      <c r="K1182" s="86">
        <f>+IF(ISNUMBER(DATA!AL792),DATA!AL792,"n/a")</f>
        <v>463817.13</v>
      </c>
      <c r="L1182" s="77">
        <f>+IF(ISNUMBER(DATA!AM792),DATA!AM792,"n/a")</f>
        <v>0.43514817899170399</v>
      </c>
      <c r="R1182" s="66"/>
      <c r="S1182" s="66"/>
      <c r="T1182" s="66"/>
      <c r="U1182" s="66"/>
      <c r="V1182" s="66"/>
      <c r="W1182" s="66"/>
      <c r="X1182" s="66"/>
      <c r="Y1182" s="66"/>
    </row>
    <row r="1183" spans="1:25" x14ac:dyDescent="0.2">
      <c r="A1183" s="75" t="s">
        <v>19</v>
      </c>
      <c r="B1183" s="66" t="s">
        <v>28</v>
      </c>
      <c r="C1183" s="66" t="s">
        <v>9</v>
      </c>
      <c r="D1183" s="66" t="s">
        <v>274</v>
      </c>
      <c r="E1183" s="86">
        <f>+IF(ISNUMBER(DATA!H793),DATA!H793,"n/a")</f>
        <v>18597.66</v>
      </c>
      <c r="F1183" s="77">
        <f>+IF(ISNUMBER(DATA!I793),DATA!I793,"n/a")</f>
        <v>0.10826158025806699</v>
      </c>
      <c r="G1183" s="86">
        <f>+IF(ISNUMBER(DATA!R793),DATA!R793,"n/a")</f>
        <v>53154.19</v>
      </c>
      <c r="H1183" s="77">
        <f>+IF(ISNUMBER(DATA!S793),DATA!S793,"n/a")</f>
        <v>9.3440102822581098E-2</v>
      </c>
      <c r="I1183" s="86">
        <f>+IF(ISNUMBER(DATA!AB793),DATA!AB793,"n/a")</f>
        <v>100882.59</v>
      </c>
      <c r="J1183" s="77">
        <f>+IF(ISNUMBER(DATA!AC793),DATA!AC793,"n/a")</f>
        <v>0.13606072498588101</v>
      </c>
      <c r="K1183" s="86">
        <f>+IF(ISNUMBER(DATA!AL793),DATA!AL793,"n/a")</f>
        <v>209051.07</v>
      </c>
      <c r="L1183" s="77">
        <f>+IF(ISNUMBER(DATA!AM793),DATA!AM793,"n/a")</f>
        <v>0.38391333602369199</v>
      </c>
      <c r="R1183" s="66"/>
      <c r="S1183" s="66"/>
      <c r="T1183" s="66"/>
      <c r="U1183" s="66"/>
      <c r="V1183" s="66"/>
      <c r="W1183" s="66"/>
      <c r="X1183" s="66"/>
      <c r="Y1183" s="66"/>
    </row>
    <row r="1184" spans="1:25" x14ac:dyDescent="0.2">
      <c r="A1184" s="75" t="s">
        <v>19</v>
      </c>
      <c r="B1184" s="66" t="s">
        <v>28</v>
      </c>
      <c r="C1184" s="66" t="s">
        <v>9</v>
      </c>
      <c r="D1184" s="66" t="s">
        <v>275</v>
      </c>
      <c r="E1184" s="86">
        <f>+IF(ISNUMBER(DATA!H794),DATA!H794,"n/a")</f>
        <v>62524.32</v>
      </c>
      <c r="F1184" s="77">
        <f>+IF(ISNUMBER(DATA!I794),DATA!I794,"n/a")</f>
        <v>1.8534451874714499</v>
      </c>
      <c r="G1184" s="86">
        <f>+IF(ISNUMBER(DATA!R794),DATA!R794,"n/a")</f>
        <v>205204.15</v>
      </c>
      <c r="H1184" s="77">
        <f>+IF(ISNUMBER(DATA!S794),DATA!S794,"n/a")</f>
        <v>1.98354257692317</v>
      </c>
      <c r="I1184" s="86">
        <f>+IF(ISNUMBER(DATA!AB794),DATA!AB794,"n/a")</f>
        <v>390898.3</v>
      </c>
      <c r="J1184" s="77">
        <f>+IF(ISNUMBER(DATA!AC794),DATA!AC794,"n/a")</f>
        <v>1.75550687871685</v>
      </c>
      <c r="K1184" s="86">
        <f>+IF(ISNUMBER(DATA!AL794),DATA!AL794,"n/a")</f>
        <v>652615.43000000005</v>
      </c>
      <c r="L1184" s="77">
        <f>+IF(ISNUMBER(DATA!AM794),DATA!AM794,"n/a")</f>
        <v>1.03099345348422</v>
      </c>
      <c r="R1184" s="66"/>
      <c r="S1184" s="66"/>
      <c r="T1184" s="66"/>
      <c r="U1184" s="66"/>
      <c r="V1184" s="66"/>
      <c r="W1184" s="66"/>
      <c r="X1184" s="66"/>
      <c r="Y1184" s="66"/>
    </row>
    <row r="1185" spans="1:25" x14ac:dyDescent="0.2">
      <c r="A1185" s="75" t="s">
        <v>19</v>
      </c>
      <c r="B1185" s="66" t="s">
        <v>28</v>
      </c>
      <c r="C1185" s="66" t="s">
        <v>9</v>
      </c>
      <c r="D1185" s="66" t="s">
        <v>276</v>
      </c>
      <c r="E1185" s="86">
        <f>+IF(ISNUMBER(DATA!H795),DATA!H795,"n/a")</f>
        <v>7638.34</v>
      </c>
      <c r="F1185" s="77">
        <f>+IF(ISNUMBER(DATA!I795),DATA!I795,"n/a")</f>
        <v>-0.31470738644009999</v>
      </c>
      <c r="G1185" s="86">
        <f>+IF(ISNUMBER(DATA!R795),DATA!R795,"n/a")</f>
        <v>24885.439999999999</v>
      </c>
      <c r="H1185" s="77">
        <f>+IF(ISNUMBER(DATA!S795),DATA!S795,"n/a")</f>
        <v>-0.17169272923168999</v>
      </c>
      <c r="I1185" s="86">
        <f>+IF(ISNUMBER(DATA!AB795),DATA!AB795,"n/a")</f>
        <v>52744.35</v>
      </c>
      <c r="J1185" s="77">
        <f>+IF(ISNUMBER(DATA!AC795),DATA!AC795,"n/a")</f>
        <v>-0.14103319289282301</v>
      </c>
      <c r="K1185" s="86">
        <f>+IF(ISNUMBER(DATA!AL795),DATA!AL795,"n/a")</f>
        <v>150238.01</v>
      </c>
      <c r="L1185" s="77">
        <f>+IF(ISNUMBER(DATA!AM795),DATA!AM795,"n/a")</f>
        <v>-6.61992918957095E-2</v>
      </c>
      <c r="R1185" s="66"/>
      <c r="S1185" s="66"/>
      <c r="T1185" s="66"/>
      <c r="U1185" s="66"/>
      <c r="V1185" s="66"/>
      <c r="W1185" s="66"/>
      <c r="X1185" s="66"/>
      <c r="Y1185" s="66"/>
    </row>
    <row r="1186" spans="1:25" x14ac:dyDescent="0.2">
      <c r="A1186" s="75" t="s">
        <v>19</v>
      </c>
      <c r="B1186" s="66" t="s">
        <v>28</v>
      </c>
      <c r="C1186" s="66" t="s">
        <v>9</v>
      </c>
      <c r="D1186" s="66" t="s">
        <v>277</v>
      </c>
      <c r="E1186" s="86">
        <f>+IF(ISNUMBER(DATA!H796),DATA!H796,"n/a")</f>
        <v>8637.64</v>
      </c>
      <c r="F1186" s="77">
        <f>+IF(ISNUMBER(DATA!I796),DATA!I796,"n/a")</f>
        <v>0.58825984705144696</v>
      </c>
      <c r="G1186" s="86">
        <f>+IF(ISNUMBER(DATA!R796),DATA!R796,"n/a")</f>
        <v>23062.32</v>
      </c>
      <c r="H1186" s="77">
        <f>+IF(ISNUMBER(DATA!S796),DATA!S796,"n/a")</f>
        <v>0.327440076944639</v>
      </c>
      <c r="I1186" s="86">
        <f>+IF(ISNUMBER(DATA!AB796),DATA!AB796,"n/a")</f>
        <v>42255.47</v>
      </c>
      <c r="J1186" s="77">
        <f>+IF(ISNUMBER(DATA!AC796),DATA!AC796,"n/a")</f>
        <v>0.20264285334124901</v>
      </c>
      <c r="K1186" s="86">
        <f>+IF(ISNUMBER(DATA!AL796),DATA!AL796,"n/a")</f>
        <v>85992.23</v>
      </c>
      <c r="L1186" s="77">
        <f>+IF(ISNUMBER(DATA!AM796),DATA!AM796,"n/a")</f>
        <v>8.3522977487776304E-2</v>
      </c>
      <c r="R1186" s="66"/>
      <c r="S1186" s="66"/>
      <c r="T1186" s="66"/>
      <c r="U1186" s="66"/>
      <c r="V1186" s="66"/>
      <c r="W1186" s="66"/>
      <c r="X1186" s="66"/>
      <c r="Y1186" s="66"/>
    </row>
    <row r="1187" spans="1:25" x14ac:dyDescent="0.2">
      <c r="A1187" s="75" t="s">
        <v>19</v>
      </c>
      <c r="B1187" s="66" t="s">
        <v>28</v>
      </c>
      <c r="C1187" s="66" t="s">
        <v>9</v>
      </c>
      <c r="D1187" s="66" t="s">
        <v>278</v>
      </c>
      <c r="E1187" s="86">
        <f>+IF(ISNUMBER(DATA!H797),DATA!H797,"n/a")</f>
        <v>37170.050000000003</v>
      </c>
      <c r="F1187" s="77">
        <f>+IF(ISNUMBER(DATA!I797),DATA!I797,"n/a")</f>
        <v>0.43084343044732198</v>
      </c>
      <c r="G1187" s="86">
        <f>+IF(ISNUMBER(DATA!R797),DATA!R797,"n/a")</f>
        <v>113572.36</v>
      </c>
      <c r="H1187" s="77">
        <f>+IF(ISNUMBER(DATA!S797),DATA!S797,"n/a")</f>
        <v>0.26786237174979599</v>
      </c>
      <c r="I1187" s="86">
        <f>+IF(ISNUMBER(DATA!AB797),DATA!AB797,"n/a")</f>
        <v>217786.12</v>
      </c>
      <c r="J1187" s="77">
        <f>+IF(ISNUMBER(DATA!AC797),DATA!AC797,"n/a")</f>
        <v>0.171298790688689</v>
      </c>
      <c r="K1187" s="86">
        <f>+IF(ISNUMBER(DATA!AL797),DATA!AL797,"n/a")</f>
        <v>430603.52000000002</v>
      </c>
      <c r="L1187" s="77">
        <f>+IF(ISNUMBER(DATA!AM797),DATA!AM797,"n/a")</f>
        <v>0.157485128480606</v>
      </c>
      <c r="R1187" s="66"/>
      <c r="S1187" s="66"/>
      <c r="T1187" s="66"/>
      <c r="U1187" s="66"/>
      <c r="V1187" s="66"/>
      <c r="W1187" s="66"/>
      <c r="X1187" s="66"/>
      <c r="Y1187" s="66"/>
    </row>
    <row r="1188" spans="1:25" x14ac:dyDescent="0.2">
      <c r="A1188" s="75" t="s">
        <v>19</v>
      </c>
      <c r="B1188" s="66" t="s">
        <v>28</v>
      </c>
      <c r="C1188" s="66" t="s">
        <v>9</v>
      </c>
      <c r="D1188" s="66" t="s">
        <v>279</v>
      </c>
      <c r="E1188" s="86">
        <f>+IF(ISNUMBER(DATA!H798),DATA!H798,"n/a")</f>
        <v>36827.449999999997</v>
      </c>
      <c r="F1188" s="77">
        <f>+IF(ISNUMBER(DATA!I798),DATA!I798,"n/a")</f>
        <v>0.182219130483912</v>
      </c>
      <c r="G1188" s="86">
        <f>+IF(ISNUMBER(DATA!R798),DATA!R798,"n/a")</f>
        <v>113706.7</v>
      </c>
      <c r="H1188" s="77">
        <f>+IF(ISNUMBER(DATA!S798),DATA!S798,"n/a")</f>
        <v>0.195948571141284</v>
      </c>
      <c r="I1188" s="86">
        <f>+IF(ISNUMBER(DATA!AB798),DATA!AB798,"n/a")</f>
        <v>228391.03</v>
      </c>
      <c r="J1188" s="77">
        <f>+IF(ISNUMBER(DATA!AC798),DATA!AC798,"n/a")</f>
        <v>0.463263250051975</v>
      </c>
      <c r="K1188" s="86">
        <f>+IF(ISNUMBER(DATA!AL798),DATA!AL798,"n/a")</f>
        <v>438257.62</v>
      </c>
      <c r="L1188" s="77">
        <f>+IF(ISNUMBER(DATA!AM798),DATA!AM798,"n/a")</f>
        <v>0.89348847009785404</v>
      </c>
      <c r="R1188" s="66"/>
      <c r="S1188" s="66"/>
      <c r="T1188" s="66"/>
      <c r="U1188" s="66"/>
      <c r="V1188" s="66"/>
      <c r="W1188" s="66"/>
      <c r="X1188" s="66"/>
      <c r="Y1188" s="66"/>
    </row>
    <row r="1189" spans="1:25" x14ac:dyDescent="0.2">
      <c r="A1189" s="75" t="s">
        <v>19</v>
      </c>
      <c r="B1189" s="66" t="s">
        <v>28</v>
      </c>
      <c r="C1189" s="66" t="s">
        <v>9</v>
      </c>
      <c r="D1189" s="66" t="s">
        <v>280</v>
      </c>
      <c r="E1189" s="86">
        <f>+IF(ISNUMBER(DATA!H799),DATA!H799,"n/a")</f>
        <v>4023.57</v>
      </c>
      <c r="F1189" s="77">
        <f>+IF(ISNUMBER(DATA!I799),DATA!I799,"n/a")</f>
        <v>7.5366556374579799E-2</v>
      </c>
      <c r="G1189" s="86">
        <f>+IF(ISNUMBER(DATA!R799),DATA!R799,"n/a")</f>
        <v>12671.82</v>
      </c>
      <c r="H1189" s="77">
        <f>+IF(ISNUMBER(DATA!S799),DATA!S799,"n/a")</f>
        <v>4.1031450736380697E-2</v>
      </c>
      <c r="I1189" s="86">
        <f>+IF(ISNUMBER(DATA!AB799),DATA!AB799,"n/a")</f>
        <v>27889.62</v>
      </c>
      <c r="J1189" s="77">
        <f>+IF(ISNUMBER(DATA!AC799),DATA!AC799,"n/a")</f>
        <v>0.119830750272734</v>
      </c>
      <c r="K1189" s="86">
        <f>+IF(ISNUMBER(DATA!AL799),DATA!AL799,"n/a")</f>
        <v>68193.990000000005</v>
      </c>
      <c r="L1189" s="77">
        <f>+IF(ISNUMBER(DATA!AM799),DATA!AM799,"n/a")</f>
        <v>0.15350339027947399</v>
      </c>
      <c r="R1189" s="66"/>
      <c r="S1189" s="66"/>
      <c r="T1189" s="66"/>
      <c r="U1189" s="66"/>
      <c r="V1189" s="66"/>
      <c r="W1189" s="66"/>
      <c r="X1189" s="66"/>
      <c r="Y1189" s="66"/>
    </row>
    <row r="1190" spans="1:25" x14ac:dyDescent="0.2">
      <c r="A1190" s="75" t="s">
        <v>19</v>
      </c>
      <c r="B1190" s="66" t="s">
        <v>28</v>
      </c>
      <c r="C1190" s="66" t="s">
        <v>9</v>
      </c>
      <c r="D1190" s="66" t="s">
        <v>281</v>
      </c>
      <c r="E1190" s="86">
        <f>+IF(ISNUMBER(DATA!H800),DATA!H800,"n/a")</f>
        <v>20552.2</v>
      </c>
      <c r="F1190" s="77">
        <f>+IF(ISNUMBER(DATA!I800),DATA!I800,"n/a")</f>
        <v>1.4693289310692399</v>
      </c>
      <c r="G1190" s="86">
        <f>+IF(ISNUMBER(DATA!R800),DATA!R800,"n/a")</f>
        <v>60771.78</v>
      </c>
      <c r="H1190" s="77">
        <f>+IF(ISNUMBER(DATA!S800),DATA!S800,"n/a")</f>
        <v>0.96394741545045204</v>
      </c>
      <c r="I1190" s="86">
        <f>+IF(ISNUMBER(DATA!AB800),DATA!AB800,"n/a")</f>
        <v>120235.64</v>
      </c>
      <c r="J1190" s="77">
        <f>+IF(ISNUMBER(DATA!AC800),DATA!AC800,"n/a")</f>
        <v>0.99229102555010296</v>
      </c>
      <c r="K1190" s="86">
        <f>+IF(ISNUMBER(DATA!AL800),DATA!AL800,"n/a")</f>
        <v>232191.25</v>
      </c>
      <c r="L1190" s="77">
        <f>+IF(ISNUMBER(DATA!AM800),DATA!AM800,"n/a")</f>
        <v>0.81308462372117896</v>
      </c>
      <c r="R1190" s="66"/>
      <c r="S1190" s="66"/>
      <c r="T1190" s="66"/>
      <c r="U1190" s="66"/>
      <c r="V1190" s="66"/>
      <c r="W1190" s="66"/>
      <c r="X1190" s="66"/>
      <c r="Y1190" s="66"/>
    </row>
    <row r="1191" spans="1:25" x14ac:dyDescent="0.2">
      <c r="A1191" s="75" t="s">
        <v>19</v>
      </c>
      <c r="B1191" s="66" t="s">
        <v>28</v>
      </c>
      <c r="C1191" s="66" t="s">
        <v>9</v>
      </c>
      <c r="D1191" s="66" t="s">
        <v>282</v>
      </c>
      <c r="E1191" s="86">
        <f>+IF(ISNUMBER(DATA!H801),DATA!H801,"n/a")</f>
        <v>26864.03</v>
      </c>
      <c r="F1191" s="77">
        <f>+IF(ISNUMBER(DATA!I801),DATA!I801,"n/a")</f>
        <v>5.3398012568297702E-2</v>
      </c>
      <c r="G1191" s="86">
        <f>+IF(ISNUMBER(DATA!R801),DATA!R801,"n/a")</f>
        <v>83582.45</v>
      </c>
      <c r="H1191" s="77">
        <f>+IF(ISNUMBER(DATA!S801),DATA!S801,"n/a")</f>
        <v>0.11552722197687</v>
      </c>
      <c r="I1191" s="86">
        <f>+IF(ISNUMBER(DATA!AB801),DATA!AB801,"n/a")</f>
        <v>161676.51</v>
      </c>
      <c r="J1191" s="77">
        <f>+IF(ISNUMBER(DATA!AC801),DATA!AC801,"n/a")</f>
        <v>0.30369111078444699</v>
      </c>
      <c r="K1191" s="86">
        <f>+IF(ISNUMBER(DATA!AL801),DATA!AL801,"n/a")</f>
        <v>314212.65000000002</v>
      </c>
      <c r="L1191" s="77">
        <f>+IF(ISNUMBER(DATA!AM801),DATA!AM801,"n/a")</f>
        <v>0.55883295837517999</v>
      </c>
      <c r="R1191" s="66"/>
      <c r="S1191" s="66"/>
      <c r="T1191" s="66"/>
      <c r="U1191" s="66"/>
      <c r="V1191" s="66"/>
      <c r="W1191" s="66"/>
      <c r="X1191" s="66"/>
      <c r="Y1191" s="66"/>
    </row>
    <row r="1192" spans="1:25" x14ac:dyDescent="0.2">
      <c r="A1192" s="75" t="s">
        <v>19</v>
      </c>
      <c r="B1192" s="66" t="s">
        <v>28</v>
      </c>
      <c r="C1192" s="66" t="s">
        <v>9</v>
      </c>
      <c r="D1192" s="66" t="s">
        <v>283</v>
      </c>
      <c r="E1192" s="86">
        <f>+IF(ISNUMBER(DATA!H802),DATA!H802,"n/a")</f>
        <v>24906.39</v>
      </c>
      <c r="F1192" s="77">
        <f>+IF(ISNUMBER(DATA!I802),DATA!I802,"n/a")</f>
        <v>-6.2823548656730397E-3</v>
      </c>
      <c r="G1192" s="86">
        <f>+IF(ISNUMBER(DATA!R802),DATA!R802,"n/a")</f>
        <v>77599.899999999994</v>
      </c>
      <c r="H1192" s="77">
        <f>+IF(ISNUMBER(DATA!S802),DATA!S802,"n/a")</f>
        <v>5.1354962550850501E-2</v>
      </c>
      <c r="I1192" s="86">
        <f>+IF(ISNUMBER(DATA!AB802),DATA!AB802,"n/a")</f>
        <v>157911.95000000001</v>
      </c>
      <c r="J1192" s="77">
        <f>+IF(ISNUMBER(DATA!AC802),DATA!AC802,"n/a")</f>
        <v>0.185906919584924</v>
      </c>
      <c r="K1192" s="86">
        <f>+IF(ISNUMBER(DATA!AL802),DATA!AL802,"n/a")</f>
        <v>339190.5</v>
      </c>
      <c r="L1192" s="77">
        <f>+IF(ISNUMBER(DATA!AM802),DATA!AM802,"n/a")</f>
        <v>0.30760413920730301</v>
      </c>
      <c r="R1192" s="66"/>
      <c r="S1192" s="66"/>
      <c r="T1192" s="66"/>
      <c r="U1192" s="66"/>
      <c r="V1192" s="66"/>
      <c r="W1192" s="66"/>
      <c r="X1192" s="66"/>
      <c r="Y1192" s="66"/>
    </row>
    <row r="1193" spans="1:25" x14ac:dyDescent="0.2">
      <c r="A1193" s="75" t="s">
        <v>19</v>
      </c>
      <c r="B1193" s="66" t="s">
        <v>28</v>
      </c>
      <c r="C1193" s="66" t="s">
        <v>9</v>
      </c>
      <c r="D1193" s="66" t="s">
        <v>284</v>
      </c>
      <c r="E1193" s="86">
        <f>+IF(ISNUMBER(DATA!H803),DATA!H803,"n/a")</f>
        <v>67581.399999999994</v>
      </c>
      <c r="F1193" s="77">
        <f>+IF(ISNUMBER(DATA!I803),DATA!I803,"n/a")</f>
        <v>1.7790061496265199</v>
      </c>
      <c r="G1193" s="86">
        <f>+IF(ISNUMBER(DATA!R803),DATA!R803,"n/a")</f>
        <v>195865.21</v>
      </c>
      <c r="H1193" s="77">
        <f>+IF(ISNUMBER(DATA!S803),DATA!S803,"n/a")</f>
        <v>1.15814426567144</v>
      </c>
      <c r="I1193" s="86">
        <f>+IF(ISNUMBER(DATA!AB803),DATA!AB803,"n/a")</f>
        <v>374105.51</v>
      </c>
      <c r="J1193" s="77">
        <f>+IF(ISNUMBER(DATA!AC803),DATA!AC803,"n/a")</f>
        <v>0.91942056619866497</v>
      </c>
      <c r="K1193" s="86">
        <f>+IF(ISNUMBER(DATA!AL803),DATA!AL803,"n/a")</f>
        <v>677873.13</v>
      </c>
      <c r="L1193" s="77">
        <f>+IF(ISNUMBER(DATA!AM803),DATA!AM803,"n/a")</f>
        <v>0.62847861468656696</v>
      </c>
      <c r="R1193" s="66"/>
      <c r="S1193" s="66"/>
      <c r="T1193" s="66"/>
      <c r="U1193" s="66"/>
      <c r="V1193" s="66"/>
      <c r="W1193" s="66"/>
      <c r="X1193" s="66"/>
      <c r="Y1193" s="66"/>
    </row>
    <row r="1194" spans="1:25" x14ac:dyDescent="0.2">
      <c r="A1194" s="75" t="s">
        <v>19</v>
      </c>
      <c r="B1194" s="66" t="s">
        <v>28</v>
      </c>
      <c r="C1194" s="66" t="s">
        <v>9</v>
      </c>
      <c r="D1194" s="66" t="s">
        <v>285</v>
      </c>
      <c r="E1194" s="86">
        <f>+IF(ISNUMBER(DATA!H804),DATA!H804,"n/a")</f>
        <v>39918.47</v>
      </c>
      <c r="F1194" s="77">
        <f>+IF(ISNUMBER(DATA!I804),DATA!I804,"n/a")</f>
        <v>1.79160291143454</v>
      </c>
      <c r="G1194" s="86">
        <f>+IF(ISNUMBER(DATA!R804),DATA!R804,"n/a")</f>
        <v>117338.77</v>
      </c>
      <c r="H1194" s="77">
        <f>+IF(ISNUMBER(DATA!S804),DATA!S804,"n/a")</f>
        <v>0.90408821794525396</v>
      </c>
      <c r="I1194" s="86">
        <f>+IF(ISNUMBER(DATA!AB804),DATA!AB804,"n/a")</f>
        <v>219790.28</v>
      </c>
      <c r="J1194" s="77">
        <f>+IF(ISNUMBER(DATA!AC804),DATA!AC804,"n/a")</f>
        <v>0.57030542576663701</v>
      </c>
      <c r="K1194" s="86">
        <f>+IF(ISNUMBER(DATA!AL804),DATA!AL804,"n/a")</f>
        <v>415953.48</v>
      </c>
      <c r="L1194" s="77">
        <f>+IF(ISNUMBER(DATA!AM804),DATA!AM804,"n/a")</f>
        <v>0.28453319475293498</v>
      </c>
      <c r="R1194" s="66"/>
      <c r="S1194" s="66"/>
      <c r="T1194" s="66"/>
      <c r="U1194" s="66"/>
      <c r="V1194" s="66"/>
      <c r="W1194" s="66"/>
      <c r="X1194" s="66"/>
      <c r="Y1194" s="66"/>
    </row>
    <row r="1195" spans="1:25" x14ac:dyDescent="0.2">
      <c r="A1195" s="75" t="s">
        <v>19</v>
      </c>
      <c r="B1195" s="66" t="s">
        <v>28</v>
      </c>
      <c r="C1195" s="66" t="s">
        <v>9</v>
      </c>
      <c r="D1195" s="66" t="s">
        <v>286</v>
      </c>
      <c r="E1195" s="86">
        <f>+IF(ISNUMBER(DATA!H805),DATA!H805,"n/a")</f>
        <v>22000.69</v>
      </c>
      <c r="F1195" s="77">
        <f>+IF(ISNUMBER(DATA!I805),DATA!I805,"n/a")</f>
        <v>0.89984257707290105</v>
      </c>
      <c r="G1195" s="86">
        <f>+IF(ISNUMBER(DATA!R805),DATA!R805,"n/a")</f>
        <v>67450.490000000005</v>
      </c>
      <c r="H1195" s="77">
        <f>+IF(ISNUMBER(DATA!S805),DATA!S805,"n/a")</f>
        <v>0.87394068944402603</v>
      </c>
      <c r="I1195" s="86">
        <f>+IF(ISNUMBER(DATA!AB805),DATA!AB805,"n/a")</f>
        <v>128917.84</v>
      </c>
      <c r="J1195" s="77">
        <f>+IF(ISNUMBER(DATA!AC805),DATA!AC805,"n/a")</f>
        <v>0.707980743956519</v>
      </c>
      <c r="K1195" s="86">
        <f>+IF(ISNUMBER(DATA!AL805),DATA!AL805,"n/a")</f>
        <v>229763.36</v>
      </c>
      <c r="L1195" s="77">
        <f>+IF(ISNUMBER(DATA!AM805),DATA!AM805,"n/a")</f>
        <v>0.250310028927689</v>
      </c>
      <c r="R1195" s="66"/>
      <c r="S1195" s="66"/>
      <c r="T1195" s="66"/>
      <c r="U1195" s="66"/>
      <c r="V1195" s="66"/>
      <c r="W1195" s="66"/>
      <c r="X1195" s="66"/>
      <c r="Y1195" s="66"/>
    </row>
    <row r="1196" spans="1:25" x14ac:dyDescent="0.2">
      <c r="A1196" s="75" t="s">
        <v>19</v>
      </c>
      <c r="B1196" s="66" t="s">
        <v>28</v>
      </c>
      <c r="C1196" s="66" t="s">
        <v>9</v>
      </c>
      <c r="D1196" s="66" t="s">
        <v>287</v>
      </c>
      <c r="E1196" s="86">
        <f>+IF(ISNUMBER(DATA!H806),DATA!H806,"n/a")</f>
        <v>29915.439999999999</v>
      </c>
      <c r="F1196" s="77">
        <f>+IF(ISNUMBER(DATA!I806),DATA!I806,"n/a")</f>
        <v>0.99298219433339197</v>
      </c>
      <c r="G1196" s="86">
        <f>+IF(ISNUMBER(DATA!R806),DATA!R806,"n/a")</f>
        <v>90567.02</v>
      </c>
      <c r="H1196" s="77">
        <f>+IF(ISNUMBER(DATA!S806),DATA!S806,"n/a")</f>
        <v>0.88724344407734701</v>
      </c>
      <c r="I1196" s="86">
        <f>+IF(ISNUMBER(DATA!AB806),DATA!AB806,"n/a")</f>
        <v>182554.23</v>
      </c>
      <c r="J1196" s="77">
        <f>+IF(ISNUMBER(DATA!AC806),DATA!AC806,"n/a")</f>
        <v>0.64846769200095</v>
      </c>
      <c r="K1196" s="86">
        <f>+IF(ISNUMBER(DATA!AL806),DATA!AL806,"n/a")</f>
        <v>324032.33</v>
      </c>
      <c r="L1196" s="77">
        <f>+IF(ISNUMBER(DATA!AM806),DATA!AM806,"n/a")</f>
        <v>0.238118562401961</v>
      </c>
      <c r="R1196" s="66"/>
      <c r="S1196" s="66"/>
      <c r="T1196" s="66"/>
      <c r="U1196" s="66"/>
      <c r="V1196" s="66"/>
      <c r="W1196" s="66"/>
      <c r="X1196" s="66"/>
      <c r="Y1196" s="66"/>
    </row>
    <row r="1197" spans="1:25" x14ac:dyDescent="0.2">
      <c r="A1197" s="75" t="s">
        <v>19</v>
      </c>
      <c r="B1197" s="66" t="s">
        <v>28</v>
      </c>
      <c r="C1197" s="66" t="s">
        <v>9</v>
      </c>
      <c r="D1197" s="66" t="s">
        <v>288</v>
      </c>
      <c r="E1197" s="86">
        <f>+IF(ISNUMBER(DATA!H807),DATA!H807,"n/a")</f>
        <v>28338.95</v>
      </c>
      <c r="F1197" s="77">
        <f>+IF(ISNUMBER(DATA!I807),DATA!I807,"n/a")</f>
        <v>0.113024916343299</v>
      </c>
      <c r="G1197" s="86">
        <f>+IF(ISNUMBER(DATA!R807),DATA!R807,"n/a")</f>
        <v>88214.54</v>
      </c>
      <c r="H1197" s="77">
        <f>+IF(ISNUMBER(DATA!S807),DATA!S807,"n/a")</f>
        <v>0.16579050761544101</v>
      </c>
      <c r="I1197" s="86">
        <f>+IF(ISNUMBER(DATA!AB807),DATA!AB807,"n/a")</f>
        <v>167379.81</v>
      </c>
      <c r="J1197" s="77">
        <f>+IF(ISNUMBER(DATA!AC807),DATA!AC807,"n/a")</f>
        <v>0.40628429491708901</v>
      </c>
      <c r="K1197" s="86">
        <f>+IF(ISNUMBER(DATA!AL807),DATA!AL807,"n/a")</f>
        <v>303574.18</v>
      </c>
      <c r="L1197" s="77">
        <f>+IF(ISNUMBER(DATA!AM807),DATA!AM807,"n/a")</f>
        <v>0.79848575473392702</v>
      </c>
      <c r="R1197" s="66"/>
      <c r="S1197" s="66"/>
      <c r="T1197" s="66"/>
      <c r="U1197" s="66"/>
      <c r="V1197" s="66"/>
      <c r="W1197" s="66"/>
      <c r="X1197" s="66"/>
      <c r="Y1197" s="66"/>
    </row>
    <row r="1198" spans="1:25" x14ac:dyDescent="0.2">
      <c r="A1198" s="75" t="s">
        <v>19</v>
      </c>
      <c r="B1198" s="66" t="s">
        <v>28</v>
      </c>
      <c r="C1198" s="66" t="s">
        <v>9</v>
      </c>
      <c r="D1198" s="66" t="s">
        <v>289</v>
      </c>
      <c r="E1198" s="86">
        <f>+IF(ISNUMBER(DATA!H808),DATA!H808,"n/a")</f>
        <v>21207.46</v>
      </c>
      <c r="F1198" s="77">
        <f>+IF(ISNUMBER(DATA!I808),DATA!I808,"n/a")</f>
        <v>0.640900692340309</v>
      </c>
      <c r="G1198" s="86">
        <f>+IF(ISNUMBER(DATA!R808),DATA!R808,"n/a")</f>
        <v>60923.95</v>
      </c>
      <c r="H1198" s="77">
        <f>+IF(ISNUMBER(DATA!S808),DATA!S808,"n/a")</f>
        <v>0.34597723165987398</v>
      </c>
      <c r="I1198" s="86">
        <f>+IF(ISNUMBER(DATA!AB808),DATA!AB808,"n/a")</f>
        <v>119891.01</v>
      </c>
      <c r="J1198" s="77">
        <f>+IF(ISNUMBER(DATA!AC808),DATA!AC808,"n/a")</f>
        <v>0.41375122975510298</v>
      </c>
      <c r="K1198" s="86">
        <f>+IF(ISNUMBER(DATA!AL808),DATA!AL808,"n/a")</f>
        <v>230228.73</v>
      </c>
      <c r="L1198" s="77">
        <f>+IF(ISNUMBER(DATA!AM808),DATA!AM808,"n/a")</f>
        <v>0.484911805504182</v>
      </c>
      <c r="R1198" s="66"/>
      <c r="S1198" s="66"/>
      <c r="T1198" s="66"/>
      <c r="U1198" s="66"/>
      <c r="V1198" s="66"/>
      <c r="W1198" s="66"/>
      <c r="X1198" s="66"/>
      <c r="Y1198" s="66"/>
    </row>
    <row r="1199" spans="1:25" x14ac:dyDescent="0.2">
      <c r="A1199" s="75" t="s">
        <v>19</v>
      </c>
      <c r="B1199" s="66" t="s">
        <v>28</v>
      </c>
      <c r="C1199" s="66" t="s">
        <v>9</v>
      </c>
      <c r="D1199" s="66" t="s">
        <v>290</v>
      </c>
      <c r="E1199" s="86">
        <f>+IF(ISNUMBER(DATA!H809),DATA!H809,"n/a")</f>
        <v>9188.76</v>
      </c>
      <c r="F1199" s="77">
        <f>+IF(ISNUMBER(DATA!I809),DATA!I809,"n/a")</f>
        <v>0.245177166954853</v>
      </c>
      <c r="G1199" s="86">
        <f>+IF(ISNUMBER(DATA!R809),DATA!R809,"n/a")</f>
        <v>26527.8</v>
      </c>
      <c r="H1199" s="77">
        <f>+IF(ISNUMBER(DATA!S809),DATA!S809,"n/a")</f>
        <v>0.175388435398564</v>
      </c>
      <c r="I1199" s="86">
        <f>+IF(ISNUMBER(DATA!AB809),DATA!AB809,"n/a")</f>
        <v>49703.08</v>
      </c>
      <c r="J1199" s="77">
        <f>+IF(ISNUMBER(DATA!AC809),DATA!AC809,"n/a")</f>
        <v>0.15119459727130499</v>
      </c>
      <c r="K1199" s="86">
        <f>+IF(ISNUMBER(DATA!AL809),DATA!AL809,"n/a")</f>
        <v>98050.18</v>
      </c>
      <c r="L1199" s="77">
        <f>+IF(ISNUMBER(DATA!AM809),DATA!AM809,"n/a")</f>
        <v>0.25140925270265002</v>
      </c>
      <c r="R1199" s="66"/>
      <c r="S1199" s="66"/>
      <c r="T1199" s="66"/>
      <c r="U1199" s="66"/>
      <c r="V1199" s="66"/>
      <c r="W1199" s="66"/>
      <c r="X1199" s="66"/>
      <c r="Y1199" s="66"/>
    </row>
    <row r="1200" spans="1:25" x14ac:dyDescent="0.2">
      <c r="A1200" s="75" t="s">
        <v>19</v>
      </c>
      <c r="B1200" s="66" t="s">
        <v>28</v>
      </c>
      <c r="C1200" s="66" t="s">
        <v>9</v>
      </c>
      <c r="D1200" s="66" t="s">
        <v>291</v>
      </c>
      <c r="E1200" s="86">
        <f>+IF(ISNUMBER(DATA!H810),DATA!H810,"n/a")</f>
        <v>3523.41</v>
      </c>
      <c r="F1200" s="77">
        <f>+IF(ISNUMBER(DATA!I810),DATA!I810,"n/a")</f>
        <v>2.2158205759741E-2</v>
      </c>
      <c r="G1200" s="86">
        <f>+IF(ISNUMBER(DATA!R810),DATA!R810,"n/a")</f>
        <v>12421.08</v>
      </c>
      <c r="H1200" s="77">
        <f>+IF(ISNUMBER(DATA!S810),DATA!S810,"n/a")</f>
        <v>7.4030775828972398E-2</v>
      </c>
      <c r="I1200" s="86">
        <f>+IF(ISNUMBER(DATA!AB810),DATA!AB810,"n/a")</f>
        <v>24947.41</v>
      </c>
      <c r="J1200" s="77">
        <f>+IF(ISNUMBER(DATA!AC810),DATA!AC810,"n/a")</f>
        <v>0.14215725773222301</v>
      </c>
      <c r="K1200" s="86">
        <f>+IF(ISNUMBER(DATA!AL810),DATA!AL810,"n/a")</f>
        <v>59388.21</v>
      </c>
      <c r="L1200" s="77">
        <f>+IF(ISNUMBER(DATA!AM810),DATA!AM810,"n/a")</f>
        <v>0.29499100958265501</v>
      </c>
      <c r="R1200" s="66"/>
      <c r="S1200" s="66"/>
      <c r="T1200" s="66"/>
      <c r="U1200" s="66"/>
      <c r="V1200" s="66"/>
      <c r="W1200" s="66"/>
      <c r="X1200" s="66"/>
      <c r="Y1200" s="66"/>
    </row>
    <row r="1201" spans="1:25" x14ac:dyDescent="0.2">
      <c r="A1201" s="75" t="s">
        <v>19</v>
      </c>
      <c r="B1201" s="66" t="s">
        <v>28</v>
      </c>
      <c r="C1201" s="66" t="s">
        <v>9</v>
      </c>
      <c r="D1201" s="66" t="s">
        <v>292</v>
      </c>
      <c r="E1201" s="86">
        <f>+IF(ISNUMBER(DATA!H811),DATA!H811,"n/a")</f>
        <v>55397.9</v>
      </c>
      <c r="F1201" s="77">
        <f>+IF(ISNUMBER(DATA!I811),DATA!I811,"n/a")</f>
        <v>0.69958275809173198</v>
      </c>
      <c r="G1201" s="86">
        <f>+IF(ISNUMBER(DATA!R811),DATA!R811,"n/a")</f>
        <v>181011.58</v>
      </c>
      <c r="H1201" s="77">
        <f>+IF(ISNUMBER(DATA!S811),DATA!S811,"n/a")</f>
        <v>0.871807195924727</v>
      </c>
      <c r="I1201" s="86">
        <f>+IF(ISNUMBER(DATA!AB811),DATA!AB811,"n/a")</f>
        <v>349759.86</v>
      </c>
      <c r="J1201" s="77">
        <f>+IF(ISNUMBER(DATA!AC811),DATA!AC811,"n/a")</f>
        <v>0.888479455407575</v>
      </c>
      <c r="K1201" s="86">
        <f>+IF(ISNUMBER(DATA!AL811),DATA!AL811,"n/a")</f>
        <v>689032.84</v>
      </c>
      <c r="L1201" s="77">
        <f>+IF(ISNUMBER(DATA!AM811),DATA!AM811,"n/a")</f>
        <v>0.90213052482193801</v>
      </c>
      <c r="R1201" s="66"/>
      <c r="S1201" s="66"/>
      <c r="T1201" s="66"/>
      <c r="U1201" s="66"/>
      <c r="V1201" s="66"/>
      <c r="W1201" s="66"/>
      <c r="X1201" s="66"/>
      <c r="Y1201" s="66"/>
    </row>
    <row r="1202" spans="1:25" x14ac:dyDescent="0.2">
      <c r="A1202" s="75" t="s">
        <v>19</v>
      </c>
      <c r="B1202" s="66" t="s">
        <v>28</v>
      </c>
      <c r="C1202" s="66" t="s">
        <v>9</v>
      </c>
      <c r="D1202" s="66" t="s">
        <v>293</v>
      </c>
      <c r="E1202" s="86">
        <f>+IF(ISNUMBER(DATA!H812),DATA!H812,"n/a")</f>
        <v>13269</v>
      </c>
      <c r="F1202" s="77">
        <f>+IF(ISNUMBER(DATA!I812),DATA!I812,"n/a")</f>
        <v>0.63876521406208497</v>
      </c>
      <c r="G1202" s="86">
        <f>+IF(ISNUMBER(DATA!R812),DATA!R812,"n/a")</f>
        <v>38410.339999999997</v>
      </c>
      <c r="H1202" s="77">
        <f>+IF(ISNUMBER(DATA!S812),DATA!S812,"n/a")</f>
        <v>0.45106705940708902</v>
      </c>
      <c r="I1202" s="86">
        <f>+IF(ISNUMBER(DATA!AB812),DATA!AB812,"n/a")</f>
        <v>73440.78</v>
      </c>
      <c r="J1202" s="77">
        <f>+IF(ISNUMBER(DATA!AC812),DATA!AC812,"n/a")</f>
        <v>0.56079778362267896</v>
      </c>
      <c r="K1202" s="86">
        <f>+IF(ISNUMBER(DATA!AL812),DATA!AL812,"n/a")</f>
        <v>136100.31</v>
      </c>
      <c r="L1202" s="77">
        <f>+IF(ISNUMBER(DATA!AM812),DATA!AM812,"n/a")</f>
        <v>0.77561878738689904</v>
      </c>
      <c r="R1202" s="66"/>
      <c r="S1202" s="66"/>
      <c r="T1202" s="66"/>
      <c r="U1202" s="66"/>
      <c r="V1202" s="66"/>
      <c r="W1202" s="66"/>
      <c r="X1202" s="66"/>
      <c r="Y1202" s="66"/>
    </row>
    <row r="1203" spans="1:25" x14ac:dyDescent="0.2">
      <c r="A1203" s="75" t="s">
        <v>19</v>
      </c>
      <c r="B1203" s="66" t="s">
        <v>28</v>
      </c>
      <c r="C1203" s="66" t="s">
        <v>9</v>
      </c>
      <c r="D1203" s="66" t="s">
        <v>294</v>
      </c>
      <c r="E1203" s="86">
        <f>+IF(ISNUMBER(DATA!H813),DATA!H813,"n/a")</f>
        <v>23720.55</v>
      </c>
      <c r="F1203" s="77">
        <f>+IF(ISNUMBER(DATA!I813),DATA!I813,"n/a")</f>
        <v>0.32899701150687499</v>
      </c>
      <c r="G1203" s="86">
        <f>+IF(ISNUMBER(DATA!R813),DATA!R813,"n/a")</f>
        <v>70256.509999999995</v>
      </c>
      <c r="H1203" s="77">
        <f>+IF(ISNUMBER(DATA!S813),DATA!S813,"n/a")</f>
        <v>0.15881349812636</v>
      </c>
      <c r="I1203" s="86">
        <f>+IF(ISNUMBER(DATA!AB813),DATA!AB813,"n/a")</f>
        <v>133703.35999999999</v>
      </c>
      <c r="J1203" s="77">
        <f>+IF(ISNUMBER(DATA!AC813),DATA!AC813,"n/a")</f>
        <v>0.13969088132118301</v>
      </c>
      <c r="K1203" s="86">
        <f>+IF(ISNUMBER(DATA!AL813),DATA!AL813,"n/a")</f>
        <v>258776.42</v>
      </c>
      <c r="L1203" s="77">
        <f>+IF(ISNUMBER(DATA!AM813),DATA!AM813,"n/a")</f>
        <v>0.14247315969896901</v>
      </c>
      <c r="R1203" s="66"/>
      <c r="S1203" s="66"/>
      <c r="T1203" s="66"/>
      <c r="U1203" s="66"/>
      <c r="V1203" s="66"/>
      <c r="W1203" s="66"/>
      <c r="X1203" s="66"/>
      <c r="Y1203" s="66"/>
    </row>
    <row r="1204" spans="1:25" x14ac:dyDescent="0.2">
      <c r="A1204" s="75" t="s">
        <v>19</v>
      </c>
      <c r="B1204" s="66" t="s">
        <v>28</v>
      </c>
      <c r="C1204" s="66" t="s">
        <v>9</v>
      </c>
      <c r="D1204" s="66" t="s">
        <v>295</v>
      </c>
      <c r="E1204" s="86">
        <f>+IF(ISNUMBER(DATA!H814),DATA!H814,"n/a")</f>
        <v>4475.04</v>
      </c>
      <c r="F1204" s="77">
        <f>+IF(ISNUMBER(DATA!I814),DATA!I814,"n/a")</f>
        <v>-6.1564981063703998E-2</v>
      </c>
      <c r="G1204" s="86">
        <f>+IF(ISNUMBER(DATA!R814),DATA!R814,"n/a")</f>
        <v>16307.98</v>
      </c>
      <c r="H1204" s="77">
        <f>+IF(ISNUMBER(DATA!S814),DATA!S814,"n/a")</f>
        <v>-3.26727071330205E-4</v>
      </c>
      <c r="I1204" s="86">
        <f>+IF(ISNUMBER(DATA!AB814),DATA!AB814,"n/a")</f>
        <v>32687.48</v>
      </c>
      <c r="J1204" s="77">
        <f>+IF(ISNUMBER(DATA!AC814),DATA!AC814,"n/a")</f>
        <v>7.1339891002673197E-2</v>
      </c>
      <c r="K1204" s="86">
        <f>+IF(ISNUMBER(DATA!AL814),DATA!AL814,"n/a")</f>
        <v>71429.009999999995</v>
      </c>
      <c r="L1204" s="77">
        <f>+IF(ISNUMBER(DATA!AM814),DATA!AM814,"n/a")</f>
        <v>2.98897081405235E-2</v>
      </c>
      <c r="R1204" s="66"/>
      <c r="S1204" s="66"/>
      <c r="T1204" s="66"/>
      <c r="U1204" s="66"/>
      <c r="V1204" s="66"/>
      <c r="W1204" s="66"/>
      <c r="X1204" s="66"/>
      <c r="Y1204" s="66"/>
    </row>
    <row r="1205" spans="1:25" x14ac:dyDescent="0.2">
      <c r="A1205" s="75" t="s">
        <v>19</v>
      </c>
      <c r="B1205" s="66" t="s">
        <v>28</v>
      </c>
      <c r="C1205" s="66" t="s">
        <v>9</v>
      </c>
      <c r="D1205" s="66" t="s">
        <v>296</v>
      </c>
      <c r="E1205" s="86">
        <f>+IF(ISNUMBER(DATA!H815),DATA!H815,"n/a")</f>
        <v>4835.1400000000003</v>
      </c>
      <c r="F1205" s="77">
        <f>+IF(ISNUMBER(DATA!I815),DATA!I815,"n/a")</f>
        <v>-8.8584736545468598E-2</v>
      </c>
      <c r="G1205" s="86">
        <f>+IF(ISNUMBER(DATA!R815),DATA!R815,"n/a")</f>
        <v>17088.13</v>
      </c>
      <c r="H1205" s="77">
        <f>+IF(ISNUMBER(DATA!S815),DATA!S815,"n/a")</f>
        <v>2.0599370611286E-2</v>
      </c>
      <c r="I1205" s="86">
        <f>+IF(ISNUMBER(DATA!AB815),DATA!AB815,"n/a")</f>
        <v>33316.449999999997</v>
      </c>
      <c r="J1205" s="77">
        <f>+IF(ISNUMBER(DATA!AC815),DATA!AC815,"n/a")</f>
        <v>4.8891022714751098E-2</v>
      </c>
      <c r="K1205" s="86">
        <f>+IF(ISNUMBER(DATA!AL815),DATA!AL815,"n/a")</f>
        <v>74180.990000000005</v>
      </c>
      <c r="L1205" s="77">
        <f>+IF(ISNUMBER(DATA!AM815),DATA!AM815,"n/a")</f>
        <v>0.110388475105806</v>
      </c>
      <c r="R1205" s="66"/>
      <c r="S1205" s="66"/>
      <c r="T1205" s="66"/>
      <c r="U1205" s="66"/>
      <c r="V1205" s="66"/>
      <c r="W1205" s="66"/>
      <c r="X1205" s="66"/>
      <c r="Y1205" s="66"/>
    </row>
    <row r="1206" spans="1:25" x14ac:dyDescent="0.2">
      <c r="A1206" s="75" t="s">
        <v>19</v>
      </c>
      <c r="B1206" s="66" t="s">
        <v>28</v>
      </c>
      <c r="C1206" s="66" t="s">
        <v>9</v>
      </c>
      <c r="D1206" s="66" t="s">
        <v>297</v>
      </c>
      <c r="E1206" s="86">
        <f>+IF(ISNUMBER(DATA!H816),DATA!H816,"n/a")</f>
        <v>11670</v>
      </c>
      <c r="F1206" s="77">
        <f>+IF(ISNUMBER(DATA!I816),DATA!I816,"n/a")</f>
        <v>0.27848378615249803</v>
      </c>
      <c r="G1206" s="86">
        <f>+IF(ISNUMBER(DATA!R816),DATA!R816,"n/a")</f>
        <v>33943.120000000003</v>
      </c>
      <c r="H1206" s="77">
        <f>+IF(ISNUMBER(DATA!S816),DATA!S816,"n/a")</f>
        <v>0.2867668159922</v>
      </c>
      <c r="I1206" s="86">
        <f>+IF(ISNUMBER(DATA!AB816),DATA!AB816,"n/a")</f>
        <v>64806.1</v>
      </c>
      <c r="J1206" s="77">
        <f>+IF(ISNUMBER(DATA!AC816),DATA!AC816,"n/a")</f>
        <v>0.44432956765790799</v>
      </c>
      <c r="K1206" s="86">
        <f>+IF(ISNUMBER(DATA!AL816),DATA!AL816,"n/a")</f>
        <v>124095.56</v>
      </c>
      <c r="L1206" s="77">
        <f>+IF(ISNUMBER(DATA!AM816),DATA!AM816,"n/a")</f>
        <v>0.87627199085326302</v>
      </c>
      <c r="R1206" s="66"/>
      <c r="S1206" s="66"/>
      <c r="T1206" s="66"/>
      <c r="U1206" s="66"/>
      <c r="V1206" s="66"/>
      <c r="W1206" s="66"/>
      <c r="X1206" s="66"/>
      <c r="Y1206" s="66"/>
    </row>
    <row r="1207" spans="1:25" x14ac:dyDescent="0.2">
      <c r="A1207" s="75" t="s">
        <v>19</v>
      </c>
      <c r="B1207" s="66" t="s">
        <v>28</v>
      </c>
      <c r="C1207" s="66" t="s">
        <v>9</v>
      </c>
      <c r="D1207" s="66" t="s">
        <v>298</v>
      </c>
      <c r="E1207" s="86">
        <f>+IF(ISNUMBER(DATA!H817),DATA!H817,"n/a")</f>
        <v>18370.36</v>
      </c>
      <c r="F1207" s="77">
        <f>+IF(ISNUMBER(DATA!I817),DATA!I817,"n/a")</f>
        <v>0.42678750758232997</v>
      </c>
      <c r="G1207" s="86">
        <f>+IF(ISNUMBER(DATA!R817),DATA!R817,"n/a")</f>
        <v>50863.97</v>
      </c>
      <c r="H1207" s="77">
        <f>+IF(ISNUMBER(DATA!S817),DATA!S817,"n/a")</f>
        <v>0.38940062395225999</v>
      </c>
      <c r="I1207" s="86">
        <f>+IF(ISNUMBER(DATA!AB817),DATA!AB817,"n/a")</f>
        <v>95194.13</v>
      </c>
      <c r="J1207" s="77">
        <f>+IF(ISNUMBER(DATA!AC817),DATA!AC817,"n/a")</f>
        <v>0.36067267686547999</v>
      </c>
      <c r="K1207" s="86">
        <f>+IF(ISNUMBER(DATA!AL817),DATA!AL817,"n/a")</f>
        <v>185270.75</v>
      </c>
      <c r="L1207" s="77">
        <f>+IF(ISNUMBER(DATA!AM817),DATA!AM817,"n/a")</f>
        <v>0.45965933751572502</v>
      </c>
      <c r="R1207" s="66"/>
      <c r="S1207" s="66"/>
      <c r="T1207" s="66"/>
      <c r="U1207" s="66"/>
      <c r="V1207" s="66"/>
      <c r="W1207" s="66"/>
      <c r="X1207" s="66"/>
      <c r="Y1207" s="66"/>
    </row>
    <row r="1208" spans="1:25" x14ac:dyDescent="0.2">
      <c r="A1208" s="75" t="s">
        <v>19</v>
      </c>
      <c r="B1208" s="66" t="s">
        <v>28</v>
      </c>
      <c r="C1208" s="66" t="s">
        <v>9</v>
      </c>
      <c r="D1208" s="66" t="s">
        <v>299</v>
      </c>
      <c r="E1208" s="86">
        <f>+IF(ISNUMBER(DATA!H818),DATA!H818,"n/a")</f>
        <v>110931.57</v>
      </c>
      <c r="F1208" s="77">
        <f>+IF(ISNUMBER(DATA!I818),DATA!I818,"n/a")</f>
        <v>0.20965329578695899</v>
      </c>
      <c r="G1208" s="86">
        <f>+IF(ISNUMBER(DATA!R818),DATA!R818,"n/a")</f>
        <v>360520.97</v>
      </c>
      <c r="H1208" s="77">
        <f>+IF(ISNUMBER(DATA!S818),DATA!S818,"n/a")</f>
        <v>0.30743345287886797</v>
      </c>
      <c r="I1208" s="86">
        <f>+IF(ISNUMBER(DATA!AB818),DATA!AB818,"n/a")</f>
        <v>763064.33</v>
      </c>
      <c r="J1208" s="77">
        <f>+IF(ISNUMBER(DATA!AC818),DATA!AC818,"n/a")</f>
        <v>0.277803647073326</v>
      </c>
      <c r="K1208" s="86">
        <f>+IF(ISNUMBER(DATA!AL818),DATA!AL818,"n/a")</f>
        <v>1685334.61</v>
      </c>
      <c r="L1208" s="77">
        <f>+IF(ISNUMBER(DATA!AM818),DATA!AM818,"n/a")</f>
        <v>0.17414113875947401</v>
      </c>
    </row>
    <row r="1209" spans="1:25" x14ac:dyDescent="0.2">
      <c r="A1209" s="75" t="s">
        <v>19</v>
      </c>
      <c r="B1209" s="66" t="s">
        <v>28</v>
      </c>
      <c r="C1209" s="66" t="s">
        <v>9</v>
      </c>
      <c r="D1209" s="66" t="s">
        <v>300</v>
      </c>
      <c r="E1209" s="86">
        <f>+IF(ISNUMBER(DATA!H819),DATA!H819,"n/a")</f>
        <v>34299.9</v>
      </c>
      <c r="F1209" s="77">
        <f>+IF(ISNUMBER(DATA!I819),DATA!I819,"n/a")</f>
        <v>0.97880080859921204</v>
      </c>
      <c r="G1209" s="86">
        <f>+IF(ISNUMBER(DATA!R819),DATA!R819,"n/a")</f>
        <v>112612.44</v>
      </c>
      <c r="H1209" s="77">
        <f>+IF(ISNUMBER(DATA!S819),DATA!S819,"n/a")</f>
        <v>1.0878250603288799</v>
      </c>
      <c r="I1209" s="86">
        <f>+IF(ISNUMBER(DATA!AB819),DATA!AB819,"n/a")</f>
        <v>213090.36</v>
      </c>
      <c r="J1209" s="77">
        <f>+IF(ISNUMBER(DATA!AC819),DATA!AC819,"n/a")</f>
        <v>1.01146179191879</v>
      </c>
      <c r="K1209" s="86">
        <f>+IF(ISNUMBER(DATA!AL819),DATA!AL819,"n/a")</f>
        <v>419625.47</v>
      </c>
      <c r="L1209" s="77">
        <f>+IF(ISNUMBER(DATA!AM819),DATA!AM819,"n/a")</f>
        <v>0.65401080962107605</v>
      </c>
    </row>
    <row r="1210" spans="1:25" x14ac:dyDescent="0.2">
      <c r="A1210" s="75" t="s">
        <v>19</v>
      </c>
      <c r="B1210" s="66" t="s">
        <v>28</v>
      </c>
      <c r="C1210" s="66" t="s">
        <v>9</v>
      </c>
      <c r="D1210" s="66" t="s">
        <v>301</v>
      </c>
      <c r="E1210" s="86">
        <f>+IF(ISNUMBER(DATA!H820),DATA!H820,"n/a")</f>
        <v>8061.69</v>
      </c>
      <c r="F1210" s="77">
        <f>+IF(ISNUMBER(DATA!I820),DATA!I820,"n/a")</f>
        <v>-3.7403253038230597E-2</v>
      </c>
      <c r="G1210" s="86">
        <f>+IF(ISNUMBER(DATA!R820),DATA!R820,"n/a")</f>
        <v>26205.67</v>
      </c>
      <c r="H1210" s="77">
        <f>+IF(ISNUMBER(DATA!S820),DATA!S820,"n/a")</f>
        <v>9.8498024179333399E-2</v>
      </c>
      <c r="I1210" s="86">
        <f>+IF(ISNUMBER(DATA!AB820),DATA!AB820,"n/a")</f>
        <v>48751.69</v>
      </c>
      <c r="J1210" s="77">
        <f>+IF(ISNUMBER(DATA!AC820),DATA!AC820,"n/a")</f>
        <v>0.41874606402557202</v>
      </c>
      <c r="K1210" s="86">
        <f>+IF(ISNUMBER(DATA!AL820),DATA!AL820,"n/a")</f>
        <v>96282.91</v>
      </c>
      <c r="L1210" s="77">
        <f>+IF(ISNUMBER(DATA!AM820),DATA!AM820,"n/a")</f>
        <v>0.938563215324415</v>
      </c>
    </row>
    <row r="1211" spans="1:25" x14ac:dyDescent="0.2">
      <c r="A1211" s="75" t="s">
        <v>19</v>
      </c>
      <c r="B1211" s="66" t="s">
        <v>28</v>
      </c>
      <c r="C1211" s="66" t="s">
        <v>9</v>
      </c>
      <c r="D1211" s="66" t="s">
        <v>302</v>
      </c>
      <c r="E1211" s="86">
        <f>+IF(ISNUMBER(DATA!H821),DATA!H821,"n/a")</f>
        <v>14670.82</v>
      </c>
      <c r="F1211" s="77">
        <f>+IF(ISNUMBER(DATA!I821),DATA!I821,"n/a")</f>
        <v>0.26922504602522102</v>
      </c>
      <c r="G1211" s="86">
        <f>+IF(ISNUMBER(DATA!R821),DATA!R821,"n/a")</f>
        <v>42146.46</v>
      </c>
      <c r="H1211" s="77">
        <f>+IF(ISNUMBER(DATA!S821),DATA!S821,"n/a")</f>
        <v>0.116513979717211</v>
      </c>
      <c r="I1211" s="86">
        <f>+IF(ISNUMBER(DATA!AB821),DATA!AB821,"n/a")</f>
        <v>81184.38</v>
      </c>
      <c r="J1211" s="77">
        <f>+IF(ISNUMBER(DATA!AC821),DATA!AC821,"n/a")</f>
        <v>9.4771071284523001E-2</v>
      </c>
      <c r="K1211" s="86">
        <f>+IF(ISNUMBER(DATA!AL821),DATA!AL821,"n/a")</f>
        <v>165116.57</v>
      </c>
      <c r="L1211" s="77">
        <f>+IF(ISNUMBER(DATA!AM821),DATA!AM821,"n/a")</f>
        <v>0.129110505438573</v>
      </c>
    </row>
    <row r="1212" spans="1:25" x14ac:dyDescent="0.2">
      <c r="A1212" s="75" t="s">
        <v>19</v>
      </c>
      <c r="B1212" s="66" t="s">
        <v>28</v>
      </c>
      <c r="C1212" s="66" t="s">
        <v>9</v>
      </c>
      <c r="D1212" s="66" t="s">
        <v>303</v>
      </c>
      <c r="E1212" s="86">
        <f>+IF(ISNUMBER(DATA!H822),DATA!H822,"n/a")</f>
        <v>19899.04</v>
      </c>
      <c r="F1212" s="77">
        <f>+IF(ISNUMBER(DATA!I822),DATA!I822,"n/a")</f>
        <v>0.54155265857067203</v>
      </c>
      <c r="G1212" s="86">
        <f>+IF(ISNUMBER(DATA!R822),DATA!R822,"n/a")</f>
        <v>58824.66</v>
      </c>
      <c r="H1212" s="77">
        <f>+IF(ISNUMBER(DATA!S822),DATA!S822,"n/a")</f>
        <v>0.28419420141215301</v>
      </c>
      <c r="I1212" s="86">
        <f>+IF(ISNUMBER(DATA!AB822),DATA!AB822,"n/a")</f>
        <v>113638.45</v>
      </c>
      <c r="J1212" s="77">
        <f>+IF(ISNUMBER(DATA!AC822),DATA!AC822,"n/a")</f>
        <v>0.32284922607492</v>
      </c>
      <c r="K1212" s="86">
        <f>+IF(ISNUMBER(DATA!AL822),DATA!AL822,"n/a")</f>
        <v>219557.86</v>
      </c>
      <c r="L1212" s="77">
        <f>+IF(ISNUMBER(DATA!AM822),DATA!AM822,"n/a")</f>
        <v>0.34929863257735</v>
      </c>
    </row>
    <row r="1213" spans="1:25" x14ac:dyDescent="0.2">
      <c r="A1213" s="75" t="s">
        <v>19</v>
      </c>
      <c r="B1213" s="66" t="s">
        <v>28</v>
      </c>
      <c r="C1213" s="66" t="s">
        <v>9</v>
      </c>
      <c r="D1213" s="66" t="s">
        <v>304</v>
      </c>
      <c r="E1213" s="86">
        <f>+IF(ISNUMBER(DATA!H823),DATA!H823,"n/a")</f>
        <v>36179.51</v>
      </c>
      <c r="F1213" s="77">
        <f>+IF(ISNUMBER(DATA!I823),DATA!I823,"n/a")</f>
        <v>0.412508955186004</v>
      </c>
      <c r="G1213" s="86">
        <f>+IF(ISNUMBER(DATA!R823),DATA!R823,"n/a")</f>
        <v>110448.28</v>
      </c>
      <c r="H1213" s="77">
        <f>+IF(ISNUMBER(DATA!S823),DATA!S823,"n/a")</f>
        <v>0.401236710563041</v>
      </c>
      <c r="I1213" s="86">
        <f>+IF(ISNUMBER(DATA!AB823),DATA!AB823,"n/a")</f>
        <v>215485.15</v>
      </c>
      <c r="J1213" s="77">
        <f>+IF(ISNUMBER(DATA!AC823),DATA!AC823,"n/a")</f>
        <v>0.270676525909052</v>
      </c>
      <c r="K1213" s="86">
        <f>+IF(ISNUMBER(DATA!AL823),DATA!AL823,"n/a")</f>
        <v>428969.6</v>
      </c>
      <c r="L1213" s="77">
        <f>+IF(ISNUMBER(DATA!AM823),DATA!AM823,"n/a")</f>
        <v>8.7799667571235696E-2</v>
      </c>
    </row>
    <row r="1214" spans="1:25" x14ac:dyDescent="0.2">
      <c r="A1214" s="75" t="s">
        <v>19</v>
      </c>
      <c r="B1214" s="66" t="s">
        <v>28</v>
      </c>
      <c r="C1214" s="66" t="s">
        <v>9</v>
      </c>
      <c r="D1214" s="66" t="s">
        <v>305</v>
      </c>
      <c r="E1214" s="86">
        <f>+IF(ISNUMBER(DATA!H824),DATA!H824,"n/a")</f>
        <v>33531.58</v>
      </c>
      <c r="F1214" s="77">
        <f>+IF(ISNUMBER(DATA!I824),DATA!I824,"n/a")</f>
        <v>0.192008056784261</v>
      </c>
      <c r="G1214" s="86">
        <f>+IF(ISNUMBER(DATA!R824),DATA!R824,"n/a")</f>
        <v>110667.58</v>
      </c>
      <c r="H1214" s="77">
        <f>+IF(ISNUMBER(DATA!S824),DATA!S824,"n/a")</f>
        <v>0.29268533421266402</v>
      </c>
      <c r="I1214" s="86">
        <f>+IF(ISNUMBER(DATA!AB824),DATA!AB824,"n/a")</f>
        <v>214907.92</v>
      </c>
      <c r="J1214" s="77">
        <f>+IF(ISNUMBER(DATA!AC824),DATA!AC824,"n/a")</f>
        <v>0.286505616147331</v>
      </c>
      <c r="K1214" s="86">
        <f>+IF(ISNUMBER(DATA!AL824),DATA!AL824,"n/a")</f>
        <v>376258.64</v>
      </c>
      <c r="L1214" s="77">
        <f>+IF(ISNUMBER(DATA!AM824),DATA!AM824,"n/a")</f>
        <v>0.18405139379395699</v>
      </c>
    </row>
    <row r="1215" spans="1:25" x14ac:dyDescent="0.2">
      <c r="A1215" s="75" t="s">
        <v>19</v>
      </c>
      <c r="B1215" s="66" t="s">
        <v>28</v>
      </c>
      <c r="C1215" s="66" t="s">
        <v>9</v>
      </c>
      <c r="D1215" s="66" t="s">
        <v>306</v>
      </c>
      <c r="E1215" s="86">
        <f>+IF(ISNUMBER(DATA!H825),DATA!H825,"n/a")</f>
        <v>9935.17</v>
      </c>
      <c r="F1215" s="77">
        <f>+IF(ISNUMBER(DATA!I825),DATA!I825,"n/a")</f>
        <v>0.23370138852671099</v>
      </c>
      <c r="G1215" s="86">
        <f>+IF(ISNUMBER(DATA!R825),DATA!R825,"n/a")</f>
        <v>30758.04</v>
      </c>
      <c r="H1215" s="77">
        <f>+IF(ISNUMBER(DATA!S825),DATA!S825,"n/a")</f>
        <v>0.245710106082458</v>
      </c>
      <c r="I1215" s="86">
        <f>+IF(ISNUMBER(DATA!AB825),DATA!AB825,"n/a")</f>
        <v>63738.17</v>
      </c>
      <c r="J1215" s="77">
        <f>+IF(ISNUMBER(DATA!AC825),DATA!AC825,"n/a")</f>
        <v>0.28198146846001698</v>
      </c>
      <c r="K1215" s="86">
        <f>+IF(ISNUMBER(DATA!AL825),DATA!AL825,"n/a")</f>
        <v>143760.6</v>
      </c>
      <c r="L1215" s="77">
        <f>+IF(ISNUMBER(DATA!AM825),DATA!AM825,"n/a")</f>
        <v>0.21724425551760501</v>
      </c>
    </row>
    <row r="1216" spans="1:25" x14ac:dyDescent="0.2">
      <c r="A1216" s="75" t="s">
        <v>19</v>
      </c>
      <c r="B1216" s="66" t="s">
        <v>28</v>
      </c>
      <c r="C1216" s="66" t="s">
        <v>9</v>
      </c>
      <c r="D1216" s="66" t="s">
        <v>307</v>
      </c>
      <c r="E1216" s="86">
        <f>+IF(ISNUMBER(DATA!H826),DATA!H826,"n/a")</f>
        <v>26657.57</v>
      </c>
      <c r="F1216" s="77">
        <f>+IF(ISNUMBER(DATA!I826),DATA!I826,"n/a")</f>
        <v>1.53775983745508E-3</v>
      </c>
      <c r="G1216" s="86">
        <f>+IF(ISNUMBER(DATA!R826),DATA!R826,"n/a")</f>
        <v>84791.679999999993</v>
      </c>
      <c r="H1216" s="77">
        <f>+IF(ISNUMBER(DATA!S826),DATA!S826,"n/a")</f>
        <v>0.38521290426292099</v>
      </c>
      <c r="I1216" s="86">
        <f>+IF(ISNUMBER(DATA!AB826),DATA!AB826,"n/a")</f>
        <v>162778.62</v>
      </c>
      <c r="J1216" s="77">
        <f>+IF(ISNUMBER(DATA!AC826),DATA!AC826,"n/a")</f>
        <v>0.82039775323571196</v>
      </c>
      <c r="K1216" s="86">
        <f>+IF(ISNUMBER(DATA!AL826),DATA!AL826,"n/a")</f>
        <v>336940.45</v>
      </c>
      <c r="L1216" s="77">
        <f>+IF(ISNUMBER(DATA!AM826),DATA!AM826,"n/a")</f>
        <v>1.16266854225205</v>
      </c>
    </row>
    <row r="1217" spans="1:12" x14ac:dyDescent="0.2">
      <c r="A1217" s="75" t="s">
        <v>19</v>
      </c>
      <c r="B1217" s="66" t="s">
        <v>28</v>
      </c>
      <c r="C1217" s="66" t="s">
        <v>9</v>
      </c>
      <c r="D1217" s="66" t="s">
        <v>308</v>
      </c>
      <c r="E1217" s="86">
        <f>+IF(ISNUMBER(DATA!H827),DATA!H827,"n/a")</f>
        <v>12145.87</v>
      </c>
      <c r="F1217" s="77">
        <f>+IF(ISNUMBER(DATA!I827),DATA!I827,"n/a")</f>
        <v>0.53217269105689002</v>
      </c>
      <c r="G1217" s="86">
        <f>+IF(ISNUMBER(DATA!R827),DATA!R827,"n/a")</f>
        <v>34382.32</v>
      </c>
      <c r="H1217" s="77">
        <f>+IF(ISNUMBER(DATA!S827),DATA!S827,"n/a")</f>
        <v>0.40578655973923999</v>
      </c>
      <c r="I1217" s="86">
        <f>+IF(ISNUMBER(DATA!AB827),DATA!AB827,"n/a")</f>
        <v>65049.83</v>
      </c>
      <c r="J1217" s="77">
        <f>+IF(ISNUMBER(DATA!AC827),DATA!AC827,"n/a")</f>
        <v>0.32265507688397499</v>
      </c>
      <c r="K1217" s="86">
        <f>+IF(ISNUMBER(DATA!AL827),DATA!AL827,"n/a")</f>
        <v>130031.12</v>
      </c>
      <c r="L1217" s="77">
        <f>+IF(ISNUMBER(DATA!AM827),DATA!AM827,"n/a")</f>
        <v>0.26711296697651199</v>
      </c>
    </row>
    <row r="1218" spans="1:12" x14ac:dyDescent="0.2">
      <c r="A1218" s="75" t="s">
        <v>19</v>
      </c>
      <c r="B1218" s="66" t="s">
        <v>28</v>
      </c>
      <c r="C1218" s="66" t="s">
        <v>9</v>
      </c>
      <c r="D1218" s="66" t="s">
        <v>309</v>
      </c>
      <c r="E1218" s="86">
        <f>+IF(ISNUMBER(DATA!H828),DATA!H828,"n/a")</f>
        <v>16172.08</v>
      </c>
      <c r="F1218" s="77">
        <f>+IF(ISNUMBER(DATA!I828),DATA!I828,"n/a")</f>
        <v>1.2021195908969</v>
      </c>
      <c r="G1218" s="86">
        <f>+IF(ISNUMBER(DATA!R828),DATA!R828,"n/a")</f>
        <v>48122.58</v>
      </c>
      <c r="H1218" s="77">
        <f>+IF(ISNUMBER(DATA!S828),DATA!S828,"n/a")</f>
        <v>1.1702176595376199</v>
      </c>
      <c r="I1218" s="86">
        <f>+IF(ISNUMBER(DATA!AB828),DATA!AB828,"n/a")</f>
        <v>88501.86</v>
      </c>
      <c r="J1218" s="77">
        <f>+IF(ISNUMBER(DATA!AC828),DATA!AC828,"n/a")</f>
        <v>1.0331756755515</v>
      </c>
      <c r="K1218" s="86">
        <f>+IF(ISNUMBER(DATA!AL828),DATA!AL828,"n/a")</f>
        <v>151859.91</v>
      </c>
      <c r="L1218" s="77">
        <f>+IF(ISNUMBER(DATA!AM828),DATA!AM828,"n/a")</f>
        <v>0.77427350957607</v>
      </c>
    </row>
    <row r="1219" spans="1:12" x14ac:dyDescent="0.2">
      <c r="A1219" s="75" t="s">
        <v>19</v>
      </c>
      <c r="B1219" s="66" t="s">
        <v>28</v>
      </c>
      <c r="C1219" s="66" t="s">
        <v>9</v>
      </c>
      <c r="D1219" s="66" t="s">
        <v>310</v>
      </c>
      <c r="E1219" s="86">
        <f>+IF(ISNUMBER(DATA!H829),DATA!H829,"n/a")</f>
        <v>14588.65</v>
      </c>
      <c r="F1219" s="77">
        <f>+IF(ISNUMBER(DATA!I829),DATA!I829,"n/a")</f>
        <v>1.52301884051454</v>
      </c>
      <c r="G1219" s="86">
        <f>+IF(ISNUMBER(DATA!R829),DATA!R829,"n/a")</f>
        <v>42642.31</v>
      </c>
      <c r="H1219" s="77">
        <f>+IF(ISNUMBER(DATA!S829),DATA!S829,"n/a")</f>
        <v>1.54402493773025</v>
      </c>
      <c r="I1219" s="86">
        <f>+IF(ISNUMBER(DATA!AB829),DATA!AB829,"n/a")</f>
        <v>78456.06</v>
      </c>
      <c r="J1219" s="77">
        <f>+IF(ISNUMBER(DATA!AC829),DATA!AC829,"n/a")</f>
        <v>1.468889828047</v>
      </c>
      <c r="K1219" s="86">
        <f>+IF(ISNUMBER(DATA!AL829),DATA!AL829,"n/a")</f>
        <v>137431.21</v>
      </c>
      <c r="L1219" s="77">
        <f>+IF(ISNUMBER(DATA!AM829),DATA!AM829,"n/a")</f>
        <v>1.2114565409893101</v>
      </c>
    </row>
    <row r="1220" spans="1:12" x14ac:dyDescent="0.2">
      <c r="A1220" s="75" t="s">
        <v>19</v>
      </c>
      <c r="B1220" s="66" t="s">
        <v>28</v>
      </c>
      <c r="C1220" s="66" t="s">
        <v>9</v>
      </c>
      <c r="D1220" s="66" t="s">
        <v>311</v>
      </c>
      <c r="E1220" s="86">
        <f>+IF(ISNUMBER(DATA!H830),DATA!H830,"n/a")</f>
        <v>8998.66</v>
      </c>
      <c r="F1220" s="77">
        <f>+IF(ISNUMBER(DATA!I830),DATA!I830,"n/a")</f>
        <v>9.4397310787013203E-2</v>
      </c>
      <c r="G1220" s="86">
        <f>+IF(ISNUMBER(DATA!R830),DATA!R830,"n/a")</f>
        <v>29310.98</v>
      </c>
      <c r="H1220" s="77">
        <f>+IF(ISNUMBER(DATA!S830),DATA!S830,"n/a")</f>
        <v>0.165066195090986</v>
      </c>
      <c r="I1220" s="86">
        <f>+IF(ISNUMBER(DATA!AB830),DATA!AB830,"n/a")</f>
        <v>57318.81</v>
      </c>
      <c r="J1220" s="77">
        <f>+IF(ISNUMBER(DATA!AC830),DATA!AC830,"n/a")</f>
        <v>3.9960948038792701E-2</v>
      </c>
      <c r="K1220" s="86">
        <f>+IF(ISNUMBER(DATA!AL830),DATA!AL830,"n/a")</f>
        <v>116784.41</v>
      </c>
      <c r="L1220" s="77">
        <f>+IF(ISNUMBER(DATA!AM830),DATA!AM830,"n/a")</f>
        <v>-0.118705933659129</v>
      </c>
    </row>
    <row r="1221" spans="1:12" x14ac:dyDescent="0.2">
      <c r="A1221" s="75" t="s">
        <v>19</v>
      </c>
      <c r="B1221" s="66" t="s">
        <v>28</v>
      </c>
      <c r="C1221" s="66" t="s">
        <v>9</v>
      </c>
      <c r="D1221" s="66" t="s">
        <v>312</v>
      </c>
      <c r="E1221" s="86">
        <f>+IF(ISNUMBER(DATA!H831),DATA!H831,"n/a")</f>
        <v>8956.2000000000007</v>
      </c>
      <c r="F1221" s="77">
        <f>+IF(ISNUMBER(DATA!I831),DATA!I831,"n/a")</f>
        <v>-1.3727774682133599E-2</v>
      </c>
      <c r="G1221" s="86">
        <f>+IF(ISNUMBER(DATA!R831),DATA!R831,"n/a")</f>
        <v>30163.03</v>
      </c>
      <c r="H1221" s="77">
        <f>+IF(ISNUMBER(DATA!S831),DATA!S831,"n/a")</f>
        <v>0.201812019781687</v>
      </c>
      <c r="I1221" s="86">
        <f>+IF(ISNUMBER(DATA!AB831),DATA!AB831,"n/a")</f>
        <v>55465.57</v>
      </c>
      <c r="J1221" s="77">
        <f>+IF(ISNUMBER(DATA!AC831),DATA!AC831,"n/a")</f>
        <v>0.40799751632450598</v>
      </c>
      <c r="K1221" s="86">
        <f>+IF(ISNUMBER(DATA!AL831),DATA!AL831,"n/a")</f>
        <v>109179.86</v>
      </c>
      <c r="L1221" s="77">
        <f>+IF(ISNUMBER(DATA!AM831),DATA!AM831,"n/a")</f>
        <v>0.74859305984798796</v>
      </c>
    </row>
    <row r="1222" spans="1:12" x14ac:dyDescent="0.2">
      <c r="A1222" s="75" t="s">
        <v>19</v>
      </c>
      <c r="B1222" s="66" t="s">
        <v>28</v>
      </c>
      <c r="C1222" s="66" t="s">
        <v>9</v>
      </c>
      <c r="D1222" s="66" t="s">
        <v>313</v>
      </c>
      <c r="E1222" s="86">
        <f>+IF(ISNUMBER(DATA!H832),DATA!H832,"n/a")</f>
        <v>14222.45</v>
      </c>
      <c r="F1222" s="77">
        <f>+IF(ISNUMBER(DATA!I832),DATA!I832,"n/a")</f>
        <v>0.362423700172812</v>
      </c>
      <c r="G1222" s="86">
        <f>+IF(ISNUMBER(DATA!R832),DATA!R832,"n/a")</f>
        <v>45809.49</v>
      </c>
      <c r="H1222" s="77">
        <f>+IF(ISNUMBER(DATA!S832),DATA!S832,"n/a")</f>
        <v>0.41746230269484802</v>
      </c>
      <c r="I1222" s="86">
        <f>+IF(ISNUMBER(DATA!AB832),DATA!AB832,"n/a")</f>
        <v>89546.89</v>
      </c>
      <c r="J1222" s="77">
        <f>+IF(ISNUMBER(DATA!AC832),DATA!AC832,"n/a")</f>
        <v>0.43178830734359402</v>
      </c>
      <c r="K1222" s="86">
        <f>+IF(ISNUMBER(DATA!AL832),DATA!AL832,"n/a")</f>
        <v>175223.55</v>
      </c>
      <c r="L1222" s="77">
        <f>+IF(ISNUMBER(DATA!AM832),DATA!AM832,"n/a")</f>
        <v>0.35099967478591598</v>
      </c>
    </row>
    <row r="1223" spans="1:12" x14ac:dyDescent="0.2">
      <c r="A1223" s="75" t="s">
        <v>19</v>
      </c>
      <c r="B1223" s="66" t="s">
        <v>28</v>
      </c>
      <c r="C1223" s="66" t="s">
        <v>9</v>
      </c>
      <c r="D1223" s="66" t="s">
        <v>314</v>
      </c>
      <c r="E1223" s="86">
        <f>+IF(ISNUMBER(DATA!H833),DATA!H833,"n/a")</f>
        <v>15292.88</v>
      </c>
      <c r="F1223" s="77">
        <f>+IF(ISNUMBER(DATA!I833),DATA!I833,"n/a")</f>
        <v>-5.5807388876060397E-2</v>
      </c>
      <c r="G1223" s="86">
        <f>+IF(ISNUMBER(DATA!R833),DATA!R833,"n/a")</f>
        <v>50508.73</v>
      </c>
      <c r="H1223" s="77">
        <f>+IF(ISNUMBER(DATA!S833),DATA!S833,"n/a")</f>
        <v>-1.2869565149413001E-2</v>
      </c>
      <c r="I1223" s="86">
        <f>+IF(ISNUMBER(DATA!AB833),DATA!AB833,"n/a")</f>
        <v>101054.08</v>
      </c>
      <c r="J1223" s="77">
        <f>+IF(ISNUMBER(DATA!AC833),DATA!AC833,"n/a")</f>
        <v>-0.21532243743235299</v>
      </c>
      <c r="K1223" s="86">
        <f>+IF(ISNUMBER(DATA!AL833),DATA!AL833,"n/a")</f>
        <v>215866.3</v>
      </c>
      <c r="L1223" s="77">
        <f>+IF(ISNUMBER(DATA!AM833),DATA!AM833,"n/a")</f>
        <v>-0.28270216610246901</v>
      </c>
    </row>
    <row r="1224" spans="1:12" x14ac:dyDescent="0.2">
      <c r="A1224" s="75" t="s">
        <v>19</v>
      </c>
      <c r="B1224" s="66" t="s">
        <v>28</v>
      </c>
      <c r="C1224" s="66" t="s">
        <v>9</v>
      </c>
      <c r="D1224" s="66" t="s">
        <v>315</v>
      </c>
      <c r="E1224" s="86">
        <f>+IF(ISNUMBER(DATA!H834),DATA!H834,"n/a")</f>
        <v>33552.36</v>
      </c>
      <c r="F1224" s="77">
        <f>+IF(ISNUMBER(DATA!I834),DATA!I834,"n/a")</f>
        <v>9.2836706828983498E-2</v>
      </c>
      <c r="G1224" s="86">
        <f>+IF(ISNUMBER(DATA!R834),DATA!R834,"n/a")</f>
        <v>105190.27</v>
      </c>
      <c r="H1224" s="77">
        <f>+IF(ISNUMBER(DATA!S834),DATA!S834,"n/a")</f>
        <v>0.47364192456384802</v>
      </c>
      <c r="I1224" s="86">
        <f>+IF(ISNUMBER(DATA!AB834),DATA!AB834,"n/a")</f>
        <v>202968.91</v>
      </c>
      <c r="J1224" s="77">
        <f>+IF(ISNUMBER(DATA!AC834),DATA!AC834,"n/a")</f>
        <v>0.88870589312530401</v>
      </c>
      <c r="K1224" s="86">
        <f>+IF(ISNUMBER(DATA!AL834),DATA!AL834,"n/a")</f>
        <v>404252.21</v>
      </c>
      <c r="L1224" s="77">
        <f>+IF(ISNUMBER(DATA!AM834),DATA!AM834,"n/a")</f>
        <v>1.1996945529276499</v>
      </c>
    </row>
    <row r="1225" spans="1:12" x14ac:dyDescent="0.2">
      <c r="A1225" s="75" t="s">
        <v>19</v>
      </c>
      <c r="B1225" s="66" t="s">
        <v>28</v>
      </c>
      <c r="C1225" s="66" t="s">
        <v>9</v>
      </c>
      <c r="D1225" s="66" t="s">
        <v>316</v>
      </c>
      <c r="E1225" s="86">
        <f>+IF(ISNUMBER(DATA!H835),DATA!H835,"n/a")</f>
        <v>21243.56</v>
      </c>
      <c r="F1225" s="77">
        <f>+IF(ISNUMBER(DATA!I835),DATA!I835,"n/a")</f>
        <v>0.28891097386873599</v>
      </c>
      <c r="G1225" s="86">
        <f>+IF(ISNUMBER(DATA!R835),DATA!R835,"n/a")</f>
        <v>58299.58</v>
      </c>
      <c r="H1225" s="77">
        <f>+IF(ISNUMBER(DATA!S835),DATA!S835,"n/a")</f>
        <v>0.16912579242433101</v>
      </c>
      <c r="I1225" s="86">
        <f>+IF(ISNUMBER(DATA!AB835),DATA!AB835,"n/a")</f>
        <v>110469.04</v>
      </c>
      <c r="J1225" s="77">
        <f>+IF(ISNUMBER(DATA!AC835),DATA!AC835,"n/a")</f>
        <v>0.23022817272611601</v>
      </c>
      <c r="K1225" s="86">
        <f>+IF(ISNUMBER(DATA!AL835),DATA!AL835,"n/a")</f>
        <v>225603.17</v>
      </c>
      <c r="L1225" s="77">
        <f>+IF(ISNUMBER(DATA!AM835),DATA!AM835,"n/a")</f>
        <v>0.29596069204247699</v>
      </c>
    </row>
    <row r="1226" spans="1:12" x14ac:dyDescent="0.2">
      <c r="A1226" s="75" t="s">
        <v>19</v>
      </c>
      <c r="B1226" s="66" t="s">
        <v>28</v>
      </c>
      <c r="C1226" s="66" t="s">
        <v>9</v>
      </c>
      <c r="D1226" s="66" t="s">
        <v>317</v>
      </c>
      <c r="E1226" s="86">
        <f>+IF(ISNUMBER(DATA!H836),DATA!H836,"n/a")</f>
        <v>9452.9</v>
      </c>
      <c r="F1226" s="77">
        <f>+IF(ISNUMBER(DATA!I836),DATA!I836,"n/a")</f>
        <v>-8.5511142249719008E-3</v>
      </c>
      <c r="G1226" s="86">
        <f>+IF(ISNUMBER(DATA!R836),DATA!R836,"n/a")</f>
        <v>32300.69</v>
      </c>
      <c r="H1226" s="77">
        <f>+IF(ISNUMBER(DATA!S836),DATA!S836,"n/a")</f>
        <v>8.9792606438073699E-2</v>
      </c>
      <c r="I1226" s="86">
        <f>+IF(ISNUMBER(DATA!AB836),DATA!AB836,"n/a")</f>
        <v>66588.7</v>
      </c>
      <c r="J1226" s="77">
        <f>+IF(ISNUMBER(DATA!AC836),DATA!AC836,"n/a")</f>
        <v>0.157291880654269</v>
      </c>
      <c r="K1226" s="86">
        <f>+IF(ISNUMBER(DATA!AL836),DATA!AL836,"n/a")</f>
        <v>142149.23000000001</v>
      </c>
      <c r="L1226" s="77">
        <f>+IF(ISNUMBER(DATA!AM836),DATA!AM836,"n/a")</f>
        <v>9.9763605634935901E-2</v>
      </c>
    </row>
    <row r="1227" spans="1:12" x14ac:dyDescent="0.2">
      <c r="A1227" s="75" t="s">
        <v>19</v>
      </c>
      <c r="B1227" s="66" t="s">
        <v>28</v>
      </c>
      <c r="C1227" s="66" t="s">
        <v>9</v>
      </c>
      <c r="D1227" s="66" t="s">
        <v>318</v>
      </c>
      <c r="E1227" s="86">
        <f>+IF(ISNUMBER(DATA!H837),DATA!H837,"n/a")</f>
        <v>16624.52</v>
      </c>
      <c r="F1227" s="77">
        <f>+IF(ISNUMBER(DATA!I837),DATA!I837,"n/a")</f>
        <v>0.15258519323778699</v>
      </c>
      <c r="G1227" s="86">
        <f>+IF(ISNUMBER(DATA!R837),DATA!R837,"n/a")</f>
        <v>50489.63</v>
      </c>
      <c r="H1227" s="77">
        <f>+IF(ISNUMBER(DATA!S837),DATA!S837,"n/a")</f>
        <v>8.6683265127262696E-2</v>
      </c>
      <c r="I1227" s="86">
        <f>+IF(ISNUMBER(DATA!AB837),DATA!AB837,"n/a")</f>
        <v>96568</v>
      </c>
      <c r="J1227" s="77">
        <f>+IF(ISNUMBER(DATA!AC837),DATA!AC837,"n/a")</f>
        <v>5.7815983747613799E-2</v>
      </c>
      <c r="K1227" s="86">
        <f>+IF(ISNUMBER(DATA!AL837),DATA!AL837,"n/a")</f>
        <v>195267.4</v>
      </c>
      <c r="L1227" s="77">
        <f>+IF(ISNUMBER(DATA!AM837),DATA!AM837,"n/a")</f>
        <v>5.8934471164814602E-2</v>
      </c>
    </row>
    <row r="1228" spans="1:12" x14ac:dyDescent="0.2">
      <c r="A1228" s="75" t="s">
        <v>19</v>
      </c>
      <c r="B1228" s="66" t="s">
        <v>28</v>
      </c>
      <c r="C1228" s="66" t="s">
        <v>9</v>
      </c>
      <c r="D1228" s="66" t="s">
        <v>344</v>
      </c>
      <c r="E1228" s="86">
        <f>+IF(ISNUMBER(DATA!H838),DATA!H838,"n/a")</f>
        <v>20583.43</v>
      </c>
      <c r="F1228" s="77">
        <f>+IF(ISNUMBER(DATA!I838),DATA!I838,"n/a")</f>
        <v>1.4873153554648999</v>
      </c>
      <c r="G1228" s="86">
        <f>+IF(ISNUMBER(DATA!R838),DATA!R838,"n/a")</f>
        <v>58028.24</v>
      </c>
      <c r="H1228" s="77">
        <f>+IF(ISNUMBER(DATA!S838),DATA!S838,"n/a")</f>
        <v>0.79830650976950401</v>
      </c>
      <c r="I1228" s="86">
        <f>+IF(ISNUMBER(DATA!AB838),DATA!AB838,"n/a")</f>
        <v>114811.9</v>
      </c>
      <c r="J1228" s="77">
        <f>+IF(ISNUMBER(DATA!AC838),DATA!AC838,"n/a")</f>
        <v>0.78879789504615105</v>
      </c>
      <c r="K1228" s="86">
        <f>+IF(ISNUMBER(DATA!AL838),DATA!AL838,"n/a")</f>
        <v>220369.54</v>
      </c>
      <c r="L1228" s="77">
        <f>+IF(ISNUMBER(DATA!AM838),DATA!AM838,"n/a")</f>
        <v>0.58332675917619403</v>
      </c>
    </row>
    <row r="1229" spans="1:12" x14ac:dyDescent="0.2">
      <c r="A1229" s="75" t="s">
        <v>19</v>
      </c>
      <c r="B1229" s="66" t="s">
        <v>28</v>
      </c>
      <c r="C1229" s="66" t="s">
        <v>9</v>
      </c>
      <c r="D1229" s="66" t="s">
        <v>345</v>
      </c>
      <c r="E1229" s="86">
        <f>+IF(ISNUMBER(DATA!H839),DATA!H839,"n/a")</f>
        <v>61470.42</v>
      </c>
      <c r="F1229" s="77">
        <f>+IF(ISNUMBER(DATA!I839),DATA!I839,"n/a")</f>
        <v>1.5360966864143399E-2</v>
      </c>
      <c r="G1229" s="86">
        <f>+IF(ISNUMBER(DATA!R839),DATA!R839,"n/a")</f>
        <v>191174.03</v>
      </c>
      <c r="H1229" s="77">
        <f>+IF(ISNUMBER(DATA!S839),DATA!S839,"n/a")</f>
        <v>4.3633918167985897E-2</v>
      </c>
      <c r="I1229" s="86">
        <f>+IF(ISNUMBER(DATA!AB839),DATA!AB839,"n/a")</f>
        <v>369117.39</v>
      </c>
      <c r="J1229" s="77">
        <f>+IF(ISNUMBER(DATA!AC839),DATA!AC839,"n/a")</f>
        <v>-2.0961237620689799E-2</v>
      </c>
      <c r="K1229" s="86">
        <f>+IF(ISNUMBER(DATA!AL839),DATA!AL839,"n/a")</f>
        <v>752808.06</v>
      </c>
      <c r="L1229" s="77">
        <f>+IF(ISNUMBER(DATA!AM839),DATA!AM839,"n/a")</f>
        <v>-3.3491857544952597E-2</v>
      </c>
    </row>
    <row r="1230" spans="1:12" x14ac:dyDescent="0.2">
      <c r="A1230" s="75"/>
      <c r="E1230" s="86"/>
      <c r="F1230" s="77"/>
      <c r="G1230" s="86"/>
      <c r="H1230" s="77"/>
      <c r="I1230" s="86"/>
      <c r="J1230" s="77"/>
      <c r="K1230" s="86"/>
      <c r="L1230" s="77"/>
    </row>
    <row r="1231" spans="1:12" x14ac:dyDescent="0.2">
      <c r="A1231" s="75" t="s">
        <v>19</v>
      </c>
      <c r="B1231" s="66" t="s">
        <v>28</v>
      </c>
      <c r="C1231" s="66" t="s">
        <v>25</v>
      </c>
      <c r="D1231" s="66" t="s">
        <v>271</v>
      </c>
      <c r="E1231" s="86">
        <f>+IF(ISNUMBER(DATA!J790),DATA!J790,"n/a")</f>
        <v>18644.189999999999</v>
      </c>
      <c r="F1231" s="77">
        <f>+IF(ISNUMBER(DATA!K790),DATA!K790,"n/a")</f>
        <v>0.120619880882759</v>
      </c>
      <c r="G1231" s="86">
        <f>+IF(ISNUMBER(DATA!T790),DATA!T790,"n/a")</f>
        <v>57956.61</v>
      </c>
      <c r="H1231" s="77">
        <f>+IF(ISNUMBER(DATA!U790),DATA!U790,"n/a")</f>
        <v>-1.37329888344164E-2</v>
      </c>
      <c r="I1231" s="86">
        <f>+IF(ISNUMBER(DATA!AD790),DATA!AD790,"n/a")</f>
        <v>116686.15</v>
      </c>
      <c r="J1231" s="77">
        <f>+IF(ISNUMBER(DATA!AE790),DATA!AE790,"n/a")</f>
        <v>9.9911842491917906E-3</v>
      </c>
      <c r="K1231" s="86">
        <f>+IF(ISNUMBER(DATA!AN790),DATA!AN790,"n/a")</f>
        <v>251224.9</v>
      </c>
      <c r="L1231" s="77">
        <f>+IF(ISNUMBER(DATA!AO790),DATA!AO790,"n/a")</f>
        <v>-3.7805368850933399E-2</v>
      </c>
    </row>
    <row r="1232" spans="1:12" x14ac:dyDescent="0.2">
      <c r="A1232" s="75" t="s">
        <v>19</v>
      </c>
      <c r="B1232" s="66" t="s">
        <v>28</v>
      </c>
      <c r="C1232" s="66" t="s">
        <v>25</v>
      </c>
      <c r="D1232" s="66" t="s">
        <v>272</v>
      </c>
      <c r="E1232" s="86">
        <f>+IF(ISNUMBER(DATA!J791),DATA!J791,"n/a")</f>
        <v>73899.320000000007</v>
      </c>
      <c r="F1232" s="77">
        <f>+IF(ISNUMBER(DATA!K791),DATA!K791,"n/a")</f>
        <v>0.135198814466714</v>
      </c>
      <c r="G1232" s="86">
        <f>+IF(ISNUMBER(DATA!T791),DATA!T791,"n/a")</f>
        <v>217029.38</v>
      </c>
      <c r="H1232" s="77">
        <f>+IF(ISNUMBER(DATA!U791),DATA!U791,"n/a")</f>
        <v>8.9520343611290104E-2</v>
      </c>
      <c r="I1232" s="86">
        <f>+IF(ISNUMBER(DATA!AD791),DATA!AD791,"n/a")</f>
        <v>412368.31</v>
      </c>
      <c r="J1232" s="77">
        <f>+IF(ISNUMBER(DATA!AE791),DATA!AE791,"n/a")</f>
        <v>0.237799719360474</v>
      </c>
      <c r="K1232" s="86">
        <f>+IF(ISNUMBER(DATA!AN791),DATA!AN791,"n/a")</f>
        <v>820301.81</v>
      </c>
      <c r="L1232" s="77">
        <f>+IF(ISNUMBER(DATA!AO791),DATA!AO791,"n/a")</f>
        <v>0.67074060612738595</v>
      </c>
    </row>
    <row r="1233" spans="1:12" x14ac:dyDescent="0.2">
      <c r="A1233" s="75" t="s">
        <v>19</v>
      </c>
      <c r="B1233" s="66" t="s">
        <v>28</v>
      </c>
      <c r="C1233" s="66" t="s">
        <v>25</v>
      </c>
      <c r="D1233" s="66" t="s">
        <v>273</v>
      </c>
      <c r="E1233" s="86">
        <f>+IF(ISNUMBER(DATA!J792),DATA!J792,"n/a")</f>
        <v>69625.84</v>
      </c>
      <c r="F1233" s="77">
        <f>+IF(ISNUMBER(DATA!K792),DATA!K792,"n/a")</f>
        <v>0.34294053849288902</v>
      </c>
      <c r="G1233" s="86">
        <f>+IF(ISNUMBER(DATA!T792),DATA!T792,"n/a")</f>
        <v>211637.17</v>
      </c>
      <c r="H1233" s="77">
        <f>+IF(ISNUMBER(DATA!U792),DATA!U792,"n/a")</f>
        <v>0.35030227804986802</v>
      </c>
      <c r="I1233" s="86">
        <f>+IF(ISNUMBER(DATA!AD792),DATA!AD792,"n/a")</f>
        <v>420495.26</v>
      </c>
      <c r="J1233" s="77">
        <f>+IF(ISNUMBER(DATA!AE792),DATA!AE792,"n/a")</f>
        <v>0.33152533059961697</v>
      </c>
      <c r="K1233" s="86">
        <f>+IF(ISNUMBER(DATA!AN792),DATA!AN792,"n/a")</f>
        <v>805236.14</v>
      </c>
      <c r="L1233" s="77">
        <f>+IF(ISNUMBER(DATA!AO792),DATA!AO792,"n/a")</f>
        <v>0.1929803929168</v>
      </c>
    </row>
    <row r="1234" spans="1:12" x14ac:dyDescent="0.2">
      <c r="A1234" s="75" t="s">
        <v>19</v>
      </c>
      <c r="B1234" s="66" t="s">
        <v>28</v>
      </c>
      <c r="C1234" s="66" t="s">
        <v>25</v>
      </c>
      <c r="D1234" s="66" t="s">
        <v>274</v>
      </c>
      <c r="E1234" s="86">
        <f>+IF(ISNUMBER(DATA!J793),DATA!J793,"n/a")</f>
        <v>28639.040000000001</v>
      </c>
      <c r="F1234" s="77">
        <f>+IF(ISNUMBER(DATA!K793),DATA!K793,"n/a")</f>
        <v>0.16477953042844501</v>
      </c>
      <c r="G1234" s="86">
        <f>+IF(ISNUMBER(DATA!T793),DATA!T793,"n/a")</f>
        <v>79614.12</v>
      </c>
      <c r="H1234" s="77">
        <f>+IF(ISNUMBER(DATA!U793),DATA!U793,"n/a")</f>
        <v>8.7943095909089095E-2</v>
      </c>
      <c r="I1234" s="86">
        <f>+IF(ISNUMBER(DATA!AD793),DATA!AD793,"n/a")</f>
        <v>149605.78</v>
      </c>
      <c r="J1234" s="77">
        <f>+IF(ISNUMBER(DATA!AE793),DATA!AE793,"n/a")</f>
        <v>0.117478200119915</v>
      </c>
      <c r="K1234" s="86">
        <f>+IF(ISNUMBER(DATA!AN793),DATA!AN793,"n/a")</f>
        <v>312117.08</v>
      </c>
      <c r="L1234" s="77">
        <f>+IF(ISNUMBER(DATA!AO793),DATA!AO793,"n/a")</f>
        <v>0.22717627172796001</v>
      </c>
    </row>
    <row r="1235" spans="1:12" x14ac:dyDescent="0.2">
      <c r="A1235" s="75" t="s">
        <v>19</v>
      </c>
      <c r="B1235" s="66" t="s">
        <v>28</v>
      </c>
      <c r="C1235" s="66" t="s">
        <v>25</v>
      </c>
      <c r="D1235" s="66" t="s">
        <v>275</v>
      </c>
      <c r="E1235" s="86">
        <f>+IF(ISNUMBER(DATA!J794),DATA!J794,"n/a")</f>
        <v>83778.14</v>
      </c>
      <c r="F1235" s="77">
        <f>+IF(ISNUMBER(DATA!K794),DATA!K794,"n/a")</f>
        <v>0.84960304844663503</v>
      </c>
      <c r="G1235" s="86">
        <f>+IF(ISNUMBER(DATA!T794),DATA!T794,"n/a")</f>
        <v>271858.87</v>
      </c>
      <c r="H1235" s="77">
        <f>+IF(ISNUMBER(DATA!U794),DATA!U794,"n/a")</f>
        <v>0.94329682756510702</v>
      </c>
      <c r="I1235" s="86">
        <f>+IF(ISNUMBER(DATA!AD794),DATA!AD794,"n/a")</f>
        <v>528600.59</v>
      </c>
      <c r="J1235" s="77">
        <f>+IF(ISNUMBER(DATA!AE794),DATA!AE794,"n/a")</f>
        <v>0.828721340853247</v>
      </c>
      <c r="K1235" s="86">
        <f>+IF(ISNUMBER(DATA!AN794),DATA!AN794,"n/a")</f>
        <v>965642.03</v>
      </c>
      <c r="L1235" s="77">
        <f>+IF(ISNUMBER(DATA!AO794),DATA!AO794,"n/a")</f>
        <v>0.47010954808141298</v>
      </c>
    </row>
    <row r="1236" spans="1:12" x14ac:dyDescent="0.2">
      <c r="A1236" s="75" t="s">
        <v>19</v>
      </c>
      <c r="B1236" s="66" t="s">
        <v>28</v>
      </c>
      <c r="C1236" s="66" t="s">
        <v>25</v>
      </c>
      <c r="D1236" s="66" t="s">
        <v>276</v>
      </c>
      <c r="E1236" s="86">
        <f>+IF(ISNUMBER(DATA!J795),DATA!J795,"n/a")</f>
        <v>14270.12</v>
      </c>
      <c r="F1236" s="77">
        <f>+IF(ISNUMBER(DATA!K795),DATA!K795,"n/a")</f>
        <v>-0.27980191943539401</v>
      </c>
      <c r="G1236" s="86">
        <f>+IF(ISNUMBER(DATA!T795),DATA!T795,"n/a")</f>
        <v>46848.28</v>
      </c>
      <c r="H1236" s="77">
        <f>+IF(ISNUMBER(DATA!U795),DATA!U795,"n/a")</f>
        <v>-0.130735984713751</v>
      </c>
      <c r="I1236" s="86">
        <f>+IF(ISNUMBER(DATA!AD795),DATA!AD795,"n/a")</f>
        <v>100282</v>
      </c>
      <c r="J1236" s="77">
        <f>+IF(ISNUMBER(DATA!AE795),DATA!AE795,"n/a")</f>
        <v>-0.11325226373481</v>
      </c>
      <c r="K1236" s="86">
        <f>+IF(ISNUMBER(DATA!AN795),DATA!AN795,"n/a")</f>
        <v>278310.28000000003</v>
      </c>
      <c r="L1236" s="77">
        <f>+IF(ISNUMBER(DATA!AO795),DATA!AO795,"n/a")</f>
        <v>-8.2979482366145704E-2</v>
      </c>
    </row>
    <row r="1237" spans="1:12" x14ac:dyDescent="0.2">
      <c r="A1237" s="75" t="s">
        <v>19</v>
      </c>
      <c r="B1237" s="66" t="s">
        <v>28</v>
      </c>
      <c r="C1237" s="66" t="s">
        <v>25</v>
      </c>
      <c r="D1237" s="66" t="s">
        <v>277</v>
      </c>
      <c r="E1237" s="86">
        <f>+IF(ISNUMBER(DATA!J796),DATA!J796,"n/a")</f>
        <v>13674.03</v>
      </c>
      <c r="F1237" s="77">
        <f>+IF(ISNUMBER(DATA!K796),DATA!K796,"n/a")</f>
        <v>0.297643009454723</v>
      </c>
      <c r="G1237" s="86">
        <f>+IF(ISNUMBER(DATA!T796),DATA!T796,"n/a")</f>
        <v>36210.949999999997</v>
      </c>
      <c r="H1237" s="77">
        <f>+IF(ISNUMBER(DATA!U796),DATA!U796,"n/a")</f>
        <v>8.64860404758689E-2</v>
      </c>
      <c r="I1237" s="86">
        <f>+IF(ISNUMBER(DATA!AD796),DATA!AD796,"n/a")</f>
        <v>69962.600000000006</v>
      </c>
      <c r="J1237" s="77">
        <f>+IF(ISNUMBER(DATA!AE796),DATA!AE796,"n/a")</f>
        <v>2.19623167591502E-2</v>
      </c>
      <c r="K1237" s="86">
        <f>+IF(ISNUMBER(DATA!AN796),DATA!AN796,"n/a")</f>
        <v>152320.87</v>
      </c>
      <c r="L1237" s="77">
        <f>+IF(ISNUMBER(DATA!AO796),DATA!AO796,"n/a")</f>
        <v>-2.9944250134375301E-2</v>
      </c>
    </row>
    <row r="1238" spans="1:12" x14ac:dyDescent="0.2">
      <c r="A1238" s="75" t="s">
        <v>19</v>
      </c>
      <c r="B1238" s="66" t="s">
        <v>28</v>
      </c>
      <c r="C1238" s="66" t="s">
        <v>25</v>
      </c>
      <c r="D1238" s="66" t="s">
        <v>278</v>
      </c>
      <c r="E1238" s="86">
        <f>+IF(ISNUMBER(DATA!J797),DATA!J797,"n/a")</f>
        <v>67947.98</v>
      </c>
      <c r="F1238" s="77">
        <f>+IF(ISNUMBER(DATA!K797),DATA!K797,"n/a")</f>
        <v>0.33935651024475599</v>
      </c>
      <c r="G1238" s="86">
        <f>+IF(ISNUMBER(DATA!T797),DATA!T797,"n/a")</f>
        <v>210553.64</v>
      </c>
      <c r="H1238" s="77">
        <f>+IF(ISNUMBER(DATA!U797),DATA!U797,"n/a")</f>
        <v>0.23026879871397499</v>
      </c>
      <c r="I1238" s="86">
        <f>+IF(ISNUMBER(DATA!AD797),DATA!AD797,"n/a")</f>
        <v>404991.25</v>
      </c>
      <c r="J1238" s="77">
        <f>+IF(ISNUMBER(DATA!AE797),DATA!AE797,"n/a")</f>
        <v>0.12766611785729901</v>
      </c>
      <c r="K1238" s="86">
        <f>+IF(ISNUMBER(DATA!AN797),DATA!AN797,"n/a")</f>
        <v>818053.46</v>
      </c>
      <c r="L1238" s="77">
        <f>+IF(ISNUMBER(DATA!AO797),DATA!AO797,"n/a")</f>
        <v>0.10049189983945001</v>
      </c>
    </row>
    <row r="1239" spans="1:12" x14ac:dyDescent="0.2">
      <c r="A1239" s="75" t="s">
        <v>19</v>
      </c>
      <c r="B1239" s="66" t="s">
        <v>28</v>
      </c>
      <c r="C1239" s="66" t="s">
        <v>25</v>
      </c>
      <c r="D1239" s="66" t="s">
        <v>279</v>
      </c>
      <c r="E1239" s="86">
        <f>+IF(ISNUMBER(DATA!J798),DATA!J798,"n/a")</f>
        <v>69089.81</v>
      </c>
      <c r="F1239" s="77">
        <f>+IF(ISNUMBER(DATA!K798),DATA!K798,"n/a")</f>
        <v>0.133580778066128</v>
      </c>
      <c r="G1239" s="86">
        <f>+IF(ISNUMBER(DATA!T798),DATA!T798,"n/a")</f>
        <v>215325.9</v>
      </c>
      <c r="H1239" s="77">
        <f>+IF(ISNUMBER(DATA!U798),DATA!U798,"n/a")</f>
        <v>0.17809402609112401</v>
      </c>
      <c r="I1239" s="86">
        <f>+IF(ISNUMBER(DATA!AD798),DATA!AD798,"n/a")</f>
        <v>433046.9</v>
      </c>
      <c r="J1239" s="77">
        <f>+IF(ISNUMBER(DATA!AE798),DATA!AE798,"n/a")</f>
        <v>0.458122067425488</v>
      </c>
      <c r="K1239" s="86">
        <f>+IF(ISNUMBER(DATA!AN798),DATA!AN798,"n/a")</f>
        <v>835326.15</v>
      </c>
      <c r="L1239" s="77">
        <f>+IF(ISNUMBER(DATA!AO798),DATA!AO798,"n/a")</f>
        <v>0.91201147381553305</v>
      </c>
    </row>
    <row r="1240" spans="1:12" x14ac:dyDescent="0.2">
      <c r="A1240" s="75" t="s">
        <v>19</v>
      </c>
      <c r="B1240" s="66" t="s">
        <v>28</v>
      </c>
      <c r="C1240" s="66" t="s">
        <v>25</v>
      </c>
      <c r="D1240" s="66" t="s">
        <v>280</v>
      </c>
      <c r="E1240" s="86">
        <f>+IF(ISNUMBER(DATA!J799),DATA!J799,"n/a")</f>
        <v>8873.14</v>
      </c>
      <c r="F1240" s="77">
        <f>+IF(ISNUMBER(DATA!K799),DATA!K799,"n/a")</f>
        <v>3.0473571377140601E-2</v>
      </c>
      <c r="G1240" s="86">
        <f>+IF(ISNUMBER(DATA!T799),DATA!T799,"n/a")</f>
        <v>27982.97</v>
      </c>
      <c r="H1240" s="77">
        <f>+IF(ISNUMBER(DATA!U799),DATA!U799,"n/a")</f>
        <v>1.70070584124987E-3</v>
      </c>
      <c r="I1240" s="86">
        <f>+IF(ISNUMBER(DATA!AD799),DATA!AD799,"n/a")</f>
        <v>62187.05</v>
      </c>
      <c r="J1240" s="77">
        <f>+IF(ISNUMBER(DATA!AE799),DATA!AE799,"n/a")</f>
        <v>8.3658992461251303E-2</v>
      </c>
      <c r="K1240" s="86">
        <f>+IF(ISNUMBER(DATA!AN799),DATA!AN799,"n/a")</f>
        <v>152597.1</v>
      </c>
      <c r="L1240" s="77">
        <f>+IF(ISNUMBER(DATA!AO799),DATA!AO799,"n/a")</f>
        <v>8.2760598146485898E-2</v>
      </c>
    </row>
    <row r="1241" spans="1:12" x14ac:dyDescent="0.2">
      <c r="A1241" s="75" t="s">
        <v>19</v>
      </c>
      <c r="B1241" s="66" t="s">
        <v>28</v>
      </c>
      <c r="C1241" s="66" t="s">
        <v>25</v>
      </c>
      <c r="D1241" s="66" t="s">
        <v>281</v>
      </c>
      <c r="E1241" s="86">
        <f>+IF(ISNUMBER(DATA!J800),DATA!J800,"n/a")</f>
        <v>37046.51</v>
      </c>
      <c r="F1241" s="77">
        <f>+IF(ISNUMBER(DATA!K800),DATA!K800,"n/a")</f>
        <v>1.3756869620534</v>
      </c>
      <c r="G1241" s="86">
        <f>+IF(ISNUMBER(DATA!T800),DATA!T800,"n/a")</f>
        <v>109989.85</v>
      </c>
      <c r="H1241" s="77">
        <f>+IF(ISNUMBER(DATA!U800),DATA!U800,"n/a")</f>
        <v>0.95810671348991205</v>
      </c>
      <c r="I1241" s="86">
        <f>+IF(ISNUMBER(DATA!AD800),DATA!AD800,"n/a")</f>
        <v>218148.87</v>
      </c>
      <c r="J1241" s="77">
        <f>+IF(ISNUMBER(DATA!AE800),DATA!AE800,"n/a")</f>
        <v>0.98626452045189295</v>
      </c>
      <c r="K1241" s="86">
        <f>+IF(ISNUMBER(DATA!AN800),DATA!AN800,"n/a")</f>
        <v>424852.41</v>
      </c>
      <c r="L1241" s="77">
        <f>+IF(ISNUMBER(DATA!AO800),DATA!AO800,"n/a")</f>
        <v>0.77622200537817798</v>
      </c>
    </row>
    <row r="1242" spans="1:12" x14ac:dyDescent="0.2">
      <c r="A1242" s="75" t="s">
        <v>19</v>
      </c>
      <c r="B1242" s="66" t="s">
        <v>28</v>
      </c>
      <c r="C1242" s="66" t="s">
        <v>25</v>
      </c>
      <c r="D1242" s="66" t="s">
        <v>282</v>
      </c>
      <c r="E1242" s="86">
        <f>+IF(ISNUMBER(DATA!J801),DATA!J801,"n/a")</f>
        <v>51746.96</v>
      </c>
      <c r="F1242" s="77">
        <f>+IF(ISNUMBER(DATA!K801),DATA!K801,"n/a")</f>
        <v>8.4208905282764701E-2</v>
      </c>
      <c r="G1242" s="86">
        <f>+IF(ISNUMBER(DATA!T801),DATA!T801,"n/a")</f>
        <v>160535.10999999999</v>
      </c>
      <c r="H1242" s="77">
        <f>+IF(ISNUMBER(DATA!U801),DATA!U801,"n/a")</f>
        <v>0.140920236273058</v>
      </c>
      <c r="I1242" s="86">
        <f>+IF(ISNUMBER(DATA!AD801),DATA!AD801,"n/a")</f>
        <v>310937.8</v>
      </c>
      <c r="J1242" s="77">
        <f>+IF(ISNUMBER(DATA!AE801),DATA!AE801,"n/a")</f>
        <v>0.31396174735921101</v>
      </c>
      <c r="K1242" s="86">
        <f>+IF(ISNUMBER(DATA!AN801),DATA!AN801,"n/a")</f>
        <v>597869.21</v>
      </c>
      <c r="L1242" s="77">
        <f>+IF(ISNUMBER(DATA!AO801),DATA!AO801,"n/a")</f>
        <v>0.47890069695702298</v>
      </c>
    </row>
    <row r="1243" spans="1:12" x14ac:dyDescent="0.2">
      <c r="A1243" s="75" t="s">
        <v>19</v>
      </c>
      <c r="B1243" s="66" t="s">
        <v>28</v>
      </c>
      <c r="C1243" s="66" t="s">
        <v>25</v>
      </c>
      <c r="D1243" s="66" t="s">
        <v>283</v>
      </c>
      <c r="E1243" s="86">
        <f>+IF(ISNUMBER(DATA!J802),DATA!J802,"n/a")</f>
        <v>50421.7</v>
      </c>
      <c r="F1243" s="77">
        <f>+IF(ISNUMBER(DATA!K802),DATA!K802,"n/a")</f>
        <v>0.37596084783837902</v>
      </c>
      <c r="G1243" s="86">
        <f>+IF(ISNUMBER(DATA!T802),DATA!T802,"n/a")</f>
        <v>156870.25</v>
      </c>
      <c r="H1243" s="77">
        <f>+IF(ISNUMBER(DATA!U802),DATA!U802,"n/a")</f>
        <v>0.42231306160400101</v>
      </c>
      <c r="I1243" s="86">
        <f>+IF(ISNUMBER(DATA!AD802),DATA!AD802,"n/a")</f>
        <v>298103.05</v>
      </c>
      <c r="J1243" s="77">
        <f>+IF(ISNUMBER(DATA!AE802),DATA!AE802,"n/a")</f>
        <v>0.59285796725404005</v>
      </c>
      <c r="K1243" s="86">
        <f>+IF(ISNUMBER(DATA!AN802),DATA!AN802,"n/a")</f>
        <v>575666.9</v>
      </c>
      <c r="L1243" s="77">
        <f>+IF(ISNUMBER(DATA!AO802),DATA!AO802,"n/a")</f>
        <v>0.71339847499065301</v>
      </c>
    </row>
    <row r="1244" spans="1:12" x14ac:dyDescent="0.2">
      <c r="A1244" s="75" t="s">
        <v>19</v>
      </c>
      <c r="B1244" s="66" t="s">
        <v>28</v>
      </c>
      <c r="C1244" s="66" t="s">
        <v>25</v>
      </c>
      <c r="D1244" s="66" t="s">
        <v>284</v>
      </c>
      <c r="E1244" s="86">
        <f>+IF(ISNUMBER(DATA!J803),DATA!J803,"n/a")</f>
        <v>114019.99</v>
      </c>
      <c r="F1244" s="77">
        <f>+IF(ISNUMBER(DATA!K803),DATA!K803,"n/a")</f>
        <v>1.74116430014237</v>
      </c>
      <c r="G1244" s="86">
        <f>+IF(ISNUMBER(DATA!T803),DATA!T803,"n/a")</f>
        <v>333195.93</v>
      </c>
      <c r="H1244" s="77">
        <f>+IF(ISNUMBER(DATA!U803),DATA!U803,"n/a")</f>
        <v>1.1750783889679099</v>
      </c>
      <c r="I1244" s="86">
        <f>+IF(ISNUMBER(DATA!AD803),DATA!AD803,"n/a")</f>
        <v>638082.39</v>
      </c>
      <c r="J1244" s="77">
        <f>+IF(ISNUMBER(DATA!AE803),DATA!AE803,"n/a")</f>
        <v>0.94468242224941501</v>
      </c>
      <c r="K1244" s="86">
        <f>+IF(ISNUMBER(DATA!AN803),DATA!AN803,"n/a")</f>
        <v>1156969.19</v>
      </c>
      <c r="L1244" s="77">
        <f>+IF(ISNUMBER(DATA!AO803),DATA!AO803,"n/a")</f>
        <v>0.63957522165429503</v>
      </c>
    </row>
    <row r="1245" spans="1:12" x14ac:dyDescent="0.2">
      <c r="A1245" s="75" t="s">
        <v>19</v>
      </c>
      <c r="B1245" s="66" t="s">
        <v>28</v>
      </c>
      <c r="C1245" s="66" t="s">
        <v>25</v>
      </c>
      <c r="D1245" s="66" t="s">
        <v>285</v>
      </c>
      <c r="E1245" s="86">
        <f>+IF(ISNUMBER(DATA!J804),DATA!J804,"n/a")</f>
        <v>63110.95</v>
      </c>
      <c r="F1245" s="77">
        <f>+IF(ISNUMBER(DATA!K804),DATA!K804,"n/a")</f>
        <v>1.72823850783033</v>
      </c>
      <c r="G1245" s="86">
        <f>+IF(ISNUMBER(DATA!T804),DATA!T804,"n/a")</f>
        <v>187166.26</v>
      </c>
      <c r="H1245" s="77">
        <f>+IF(ISNUMBER(DATA!U804),DATA!U804,"n/a")</f>
        <v>0.88354001498046497</v>
      </c>
      <c r="I1245" s="86">
        <f>+IF(ISNUMBER(DATA!AD804),DATA!AD804,"n/a")</f>
        <v>351499.98</v>
      </c>
      <c r="J1245" s="77">
        <f>+IF(ISNUMBER(DATA!AE804),DATA!AE804,"n/a")</f>
        <v>0.56042369301301298</v>
      </c>
      <c r="K1245" s="86">
        <f>+IF(ISNUMBER(DATA!AN804),DATA!AN804,"n/a")</f>
        <v>666566.75</v>
      </c>
      <c r="L1245" s="77">
        <f>+IF(ISNUMBER(DATA!AO804),DATA!AO804,"n/a")</f>
        <v>0.27652928118547498</v>
      </c>
    </row>
    <row r="1246" spans="1:12" x14ac:dyDescent="0.2">
      <c r="A1246" s="75" t="s">
        <v>19</v>
      </c>
      <c r="B1246" s="66" t="s">
        <v>28</v>
      </c>
      <c r="C1246" s="66" t="s">
        <v>25</v>
      </c>
      <c r="D1246" s="66" t="s">
        <v>286</v>
      </c>
      <c r="E1246" s="86">
        <f>+IF(ISNUMBER(DATA!J805),DATA!J805,"n/a")</f>
        <v>29633.46</v>
      </c>
      <c r="F1246" s="77">
        <f>+IF(ISNUMBER(DATA!K805),DATA!K805,"n/a")</f>
        <v>0.51853155722268696</v>
      </c>
      <c r="G1246" s="86">
        <f>+IF(ISNUMBER(DATA!T805),DATA!T805,"n/a")</f>
        <v>90697.77</v>
      </c>
      <c r="H1246" s="77">
        <f>+IF(ISNUMBER(DATA!U805),DATA!U805,"n/a")</f>
        <v>0.47705965725184901</v>
      </c>
      <c r="I1246" s="86">
        <f>+IF(ISNUMBER(DATA!AD805),DATA!AD805,"n/a")</f>
        <v>176307.58</v>
      </c>
      <c r="J1246" s="77">
        <f>+IF(ISNUMBER(DATA!AE805),DATA!AE805,"n/a")</f>
        <v>0.356494095926707</v>
      </c>
      <c r="K1246" s="86">
        <f>+IF(ISNUMBER(DATA!AN805),DATA!AN805,"n/a")</f>
        <v>340101.03</v>
      </c>
      <c r="L1246" s="77">
        <f>+IF(ISNUMBER(DATA!AO805),DATA!AO805,"n/a")</f>
        <v>6.02181841987132E-2</v>
      </c>
    </row>
    <row r="1247" spans="1:12" x14ac:dyDescent="0.2">
      <c r="A1247" s="75" t="s">
        <v>19</v>
      </c>
      <c r="B1247" s="66" t="s">
        <v>28</v>
      </c>
      <c r="C1247" s="66" t="s">
        <v>25</v>
      </c>
      <c r="D1247" s="66" t="s">
        <v>287</v>
      </c>
      <c r="E1247" s="86">
        <f>+IF(ISNUMBER(DATA!J806),DATA!J806,"n/a")</f>
        <v>38189.99</v>
      </c>
      <c r="F1247" s="77">
        <f>+IF(ISNUMBER(DATA!K806),DATA!K806,"n/a")</f>
        <v>0.55747699264531403</v>
      </c>
      <c r="G1247" s="86">
        <f>+IF(ISNUMBER(DATA!T806),DATA!T806,"n/a")</f>
        <v>117114.54</v>
      </c>
      <c r="H1247" s="77">
        <f>+IF(ISNUMBER(DATA!U806),DATA!U806,"n/a")</f>
        <v>0.47611914319086301</v>
      </c>
      <c r="I1247" s="86">
        <f>+IF(ISNUMBER(DATA!AD806),DATA!AD806,"n/a")</f>
        <v>238409.37</v>
      </c>
      <c r="J1247" s="77">
        <f>+IF(ISNUMBER(DATA!AE806),DATA!AE806,"n/a")</f>
        <v>0.29582901860246003</v>
      </c>
      <c r="K1247" s="86">
        <f>+IF(ISNUMBER(DATA!AN806),DATA!AN806,"n/a")</f>
        <v>461719.53</v>
      </c>
      <c r="L1247" s="77">
        <f>+IF(ISNUMBER(DATA!AO806),DATA!AO806,"n/a")</f>
        <v>6.7687112229703403E-2</v>
      </c>
    </row>
    <row r="1248" spans="1:12" x14ac:dyDescent="0.2">
      <c r="A1248" s="75" t="s">
        <v>19</v>
      </c>
      <c r="B1248" s="66" t="s">
        <v>28</v>
      </c>
      <c r="C1248" s="66" t="s">
        <v>25</v>
      </c>
      <c r="D1248" s="66" t="s">
        <v>288</v>
      </c>
      <c r="E1248" s="86">
        <f>+IF(ISNUMBER(DATA!J807),DATA!J807,"n/a")</f>
        <v>56822.79</v>
      </c>
      <c r="F1248" s="77">
        <f>+IF(ISNUMBER(DATA!K807),DATA!K807,"n/a")</f>
        <v>0.12700831469953699</v>
      </c>
      <c r="G1248" s="86">
        <f>+IF(ISNUMBER(DATA!T807),DATA!T807,"n/a")</f>
        <v>176380.42</v>
      </c>
      <c r="H1248" s="77">
        <f>+IF(ISNUMBER(DATA!U807),DATA!U807,"n/a")</f>
        <v>0.17636401009651101</v>
      </c>
      <c r="I1248" s="86">
        <f>+IF(ISNUMBER(DATA!AD807),DATA!AD807,"n/a")</f>
        <v>334963.93</v>
      </c>
      <c r="J1248" s="77">
        <f>+IF(ISNUMBER(DATA!AE807),DATA!AE807,"n/a")</f>
        <v>0.41165087168292203</v>
      </c>
      <c r="K1248" s="86">
        <f>+IF(ISNUMBER(DATA!AN807),DATA!AN807,"n/a")</f>
        <v>610931.98</v>
      </c>
      <c r="L1248" s="77">
        <f>+IF(ISNUMBER(DATA!AO807),DATA!AO807,"n/a")</f>
        <v>0.78369540736927501</v>
      </c>
    </row>
    <row r="1249" spans="1:12" x14ac:dyDescent="0.2">
      <c r="A1249" s="75" t="s">
        <v>19</v>
      </c>
      <c r="B1249" s="66" t="s">
        <v>28</v>
      </c>
      <c r="C1249" s="66" t="s">
        <v>25</v>
      </c>
      <c r="D1249" s="66" t="s">
        <v>289</v>
      </c>
      <c r="E1249" s="86">
        <f>+IF(ISNUMBER(DATA!J808),DATA!J808,"n/a")</f>
        <v>37629.589999999997</v>
      </c>
      <c r="F1249" s="77">
        <f>+IF(ISNUMBER(DATA!K808),DATA!K808,"n/a")</f>
        <v>0.56500953239684004</v>
      </c>
      <c r="G1249" s="86">
        <f>+IF(ISNUMBER(DATA!T808),DATA!T808,"n/a")</f>
        <v>109946.47</v>
      </c>
      <c r="H1249" s="77">
        <f>+IF(ISNUMBER(DATA!U808),DATA!U808,"n/a")</f>
        <v>0.31718039349676602</v>
      </c>
      <c r="I1249" s="86">
        <f>+IF(ISNUMBER(DATA!AD808),DATA!AD808,"n/a")</f>
        <v>216503.22</v>
      </c>
      <c r="J1249" s="77">
        <f>+IF(ISNUMBER(DATA!AE808),DATA!AE808,"n/a")</f>
        <v>0.395981335781455</v>
      </c>
      <c r="K1249" s="86">
        <f>+IF(ISNUMBER(DATA!AN808),DATA!AN808,"n/a")</f>
        <v>417746.08</v>
      </c>
      <c r="L1249" s="77">
        <f>+IF(ISNUMBER(DATA!AO808),DATA!AO808,"n/a")</f>
        <v>0.45107878603294299</v>
      </c>
    </row>
    <row r="1250" spans="1:12" x14ac:dyDescent="0.2">
      <c r="A1250" s="75" t="s">
        <v>19</v>
      </c>
      <c r="B1250" s="66" t="s">
        <v>28</v>
      </c>
      <c r="C1250" s="66" t="s">
        <v>25</v>
      </c>
      <c r="D1250" s="66" t="s">
        <v>290</v>
      </c>
      <c r="E1250" s="86">
        <f>+IF(ISNUMBER(DATA!J809),DATA!J809,"n/a")</f>
        <v>14563.69</v>
      </c>
      <c r="F1250" s="77">
        <f>+IF(ISNUMBER(DATA!K809),DATA!K809,"n/a")</f>
        <v>0.29414299855867598</v>
      </c>
      <c r="G1250" s="86">
        <f>+IF(ISNUMBER(DATA!T809),DATA!T809,"n/a")</f>
        <v>40894.839999999997</v>
      </c>
      <c r="H1250" s="77">
        <f>+IF(ISNUMBER(DATA!U809),DATA!U809,"n/a")</f>
        <v>0.111956921323336</v>
      </c>
      <c r="I1250" s="86">
        <f>+IF(ISNUMBER(DATA!AD809),DATA!AD809,"n/a")</f>
        <v>77242.09</v>
      </c>
      <c r="J1250" s="77">
        <f>+IF(ISNUMBER(DATA!AE809),DATA!AE809,"n/a")</f>
        <v>6.7765026720359403E-2</v>
      </c>
      <c r="K1250" s="86">
        <f>+IF(ISNUMBER(DATA!AN809),DATA!AN809,"n/a")</f>
        <v>155993.49</v>
      </c>
      <c r="L1250" s="77">
        <f>+IF(ISNUMBER(DATA!AO809),DATA!AO809,"n/a")</f>
        <v>3.51688749421342E-2</v>
      </c>
    </row>
    <row r="1251" spans="1:12" x14ac:dyDescent="0.2">
      <c r="A1251" s="75" t="s">
        <v>19</v>
      </c>
      <c r="B1251" s="66" t="s">
        <v>28</v>
      </c>
      <c r="C1251" s="66" t="s">
        <v>25</v>
      </c>
      <c r="D1251" s="66" t="s">
        <v>291</v>
      </c>
      <c r="E1251" s="86">
        <f>+IF(ISNUMBER(DATA!J810),DATA!J810,"n/a")</f>
        <v>7599.62</v>
      </c>
      <c r="F1251" s="77">
        <f>+IF(ISNUMBER(DATA!K810),DATA!K810,"n/a")</f>
        <v>4.1391917298384699E-2</v>
      </c>
      <c r="G1251" s="86">
        <f>+IF(ISNUMBER(DATA!T810),DATA!T810,"n/a")</f>
        <v>26622.59</v>
      </c>
      <c r="H1251" s="77">
        <f>+IF(ISNUMBER(DATA!U810),DATA!U810,"n/a")</f>
        <v>8.79840945824725E-2</v>
      </c>
      <c r="I1251" s="86">
        <f>+IF(ISNUMBER(DATA!AD810),DATA!AD810,"n/a")</f>
        <v>53260.56</v>
      </c>
      <c r="J1251" s="77">
        <f>+IF(ISNUMBER(DATA!AE810),DATA!AE810,"n/a")</f>
        <v>0.14107487866298099</v>
      </c>
      <c r="K1251" s="86">
        <f>+IF(ISNUMBER(DATA!AN810),DATA!AN810,"n/a")</f>
        <v>124846.8</v>
      </c>
      <c r="L1251" s="77">
        <f>+IF(ISNUMBER(DATA!AO810),DATA!AO810,"n/a")</f>
        <v>0.25673707862996897</v>
      </c>
    </row>
    <row r="1252" spans="1:12" x14ac:dyDescent="0.2">
      <c r="A1252" s="75" t="s">
        <v>19</v>
      </c>
      <c r="B1252" s="66" t="s">
        <v>28</v>
      </c>
      <c r="C1252" s="66" t="s">
        <v>25</v>
      </c>
      <c r="D1252" s="66" t="s">
        <v>292</v>
      </c>
      <c r="E1252" s="86">
        <f>+IF(ISNUMBER(DATA!J811),DATA!J811,"n/a")</f>
        <v>109158.24</v>
      </c>
      <c r="F1252" s="77">
        <f>+IF(ISNUMBER(DATA!K811),DATA!K811,"n/a")</f>
        <v>0.62246469083270395</v>
      </c>
      <c r="G1252" s="86">
        <f>+IF(ISNUMBER(DATA!T811),DATA!T811,"n/a")</f>
        <v>356790.66</v>
      </c>
      <c r="H1252" s="77">
        <f>+IF(ISNUMBER(DATA!U811),DATA!U811,"n/a")</f>
        <v>0.79178141381883305</v>
      </c>
      <c r="I1252" s="86">
        <f>+IF(ISNUMBER(DATA!AD811),DATA!AD811,"n/a")</f>
        <v>690403.88</v>
      </c>
      <c r="J1252" s="77">
        <f>+IF(ISNUMBER(DATA!AE811),DATA!AE811,"n/a")</f>
        <v>0.80791574070643202</v>
      </c>
      <c r="K1252" s="86">
        <f>+IF(ISNUMBER(DATA!AN811),DATA!AN811,"n/a")</f>
        <v>1382113.69</v>
      </c>
      <c r="L1252" s="77">
        <f>+IF(ISNUMBER(DATA!AO811),DATA!AO811,"n/a")</f>
        <v>0.85192860622642197</v>
      </c>
    </row>
    <row r="1253" spans="1:12" x14ac:dyDescent="0.2">
      <c r="A1253" s="75" t="s">
        <v>19</v>
      </c>
      <c r="B1253" s="66" t="s">
        <v>28</v>
      </c>
      <c r="C1253" s="66" t="s">
        <v>25</v>
      </c>
      <c r="D1253" s="66" t="s">
        <v>293</v>
      </c>
      <c r="E1253" s="86">
        <f>+IF(ISNUMBER(DATA!J812),DATA!J812,"n/a")</f>
        <v>23792.65</v>
      </c>
      <c r="F1253" s="77">
        <f>+IF(ISNUMBER(DATA!K812),DATA!K812,"n/a")</f>
        <v>0.60588732772719001</v>
      </c>
      <c r="G1253" s="86">
        <f>+IF(ISNUMBER(DATA!T812),DATA!T812,"n/a")</f>
        <v>69514.55</v>
      </c>
      <c r="H1253" s="77">
        <f>+IF(ISNUMBER(DATA!U812),DATA!U812,"n/a")</f>
        <v>0.45654699219999001</v>
      </c>
      <c r="I1253" s="86">
        <f>+IF(ISNUMBER(DATA!AD812),DATA!AD812,"n/a")</f>
        <v>133110.84</v>
      </c>
      <c r="J1253" s="77">
        <f>+IF(ISNUMBER(DATA!AE812),DATA!AE812,"n/a")</f>
        <v>0.57884983217635599</v>
      </c>
      <c r="K1253" s="86">
        <f>+IF(ISNUMBER(DATA!AN812),DATA!AN812,"n/a")</f>
        <v>246924.31</v>
      </c>
      <c r="L1253" s="77">
        <f>+IF(ISNUMBER(DATA!AO812),DATA!AO812,"n/a")</f>
        <v>0.81002309549743001</v>
      </c>
    </row>
    <row r="1254" spans="1:12" x14ac:dyDescent="0.2">
      <c r="A1254" s="75" t="s">
        <v>19</v>
      </c>
      <c r="B1254" s="66" t="s">
        <v>28</v>
      </c>
      <c r="C1254" s="66" t="s">
        <v>25</v>
      </c>
      <c r="D1254" s="66" t="s">
        <v>294</v>
      </c>
      <c r="E1254" s="86">
        <f>+IF(ISNUMBER(DATA!J813),DATA!J813,"n/a")</f>
        <v>46972.959999999999</v>
      </c>
      <c r="F1254" s="77">
        <f>+IF(ISNUMBER(DATA!K813),DATA!K813,"n/a")</f>
        <v>0.16571953269926401</v>
      </c>
      <c r="G1254" s="86">
        <f>+IF(ISNUMBER(DATA!T813),DATA!T813,"n/a")</f>
        <v>140399.88</v>
      </c>
      <c r="H1254" s="77">
        <f>+IF(ISNUMBER(DATA!U813),DATA!U813,"n/a")</f>
        <v>1.5849141353502901E-2</v>
      </c>
      <c r="I1254" s="86">
        <f>+IF(ISNUMBER(DATA!AD813),DATA!AD813,"n/a")</f>
        <v>266932.21999999997</v>
      </c>
      <c r="J1254" s="77">
        <f>+IF(ISNUMBER(DATA!AE813),DATA!AE813,"n/a")</f>
        <v>3.7798334626042698E-3</v>
      </c>
      <c r="K1254" s="86">
        <f>+IF(ISNUMBER(DATA!AN813),DATA!AN813,"n/a")</f>
        <v>535196.84</v>
      </c>
      <c r="L1254" s="77">
        <f>+IF(ISNUMBER(DATA!AO813),DATA!AO813,"n/a")</f>
        <v>1.51847265845938E-2</v>
      </c>
    </row>
    <row r="1255" spans="1:12" x14ac:dyDescent="0.2">
      <c r="A1255" s="75" t="s">
        <v>19</v>
      </c>
      <c r="B1255" s="66" t="s">
        <v>28</v>
      </c>
      <c r="C1255" s="66" t="s">
        <v>25</v>
      </c>
      <c r="D1255" s="66" t="s">
        <v>295</v>
      </c>
      <c r="E1255" s="86">
        <f>+IF(ISNUMBER(DATA!J814),DATA!J814,"n/a")</f>
        <v>8253.2800000000007</v>
      </c>
      <c r="F1255" s="77">
        <f>+IF(ISNUMBER(DATA!K814),DATA!K814,"n/a")</f>
        <v>-5.6031164897857297E-2</v>
      </c>
      <c r="G1255" s="86">
        <f>+IF(ISNUMBER(DATA!T814),DATA!T814,"n/a")</f>
        <v>30210.91</v>
      </c>
      <c r="H1255" s="77">
        <f>+IF(ISNUMBER(DATA!U814),DATA!U814,"n/a")</f>
        <v>-2.7190848927549399E-3</v>
      </c>
      <c r="I1255" s="86">
        <f>+IF(ISNUMBER(DATA!AD814),DATA!AD814,"n/a")</f>
        <v>63382.47</v>
      </c>
      <c r="J1255" s="77">
        <f>+IF(ISNUMBER(DATA!AE814),DATA!AE814,"n/a")</f>
        <v>8.9020802613822905E-2</v>
      </c>
      <c r="K1255" s="86">
        <f>+IF(ISNUMBER(DATA!AN814),DATA!AN814,"n/a")</f>
        <v>144981.94</v>
      </c>
      <c r="L1255" s="77">
        <f>+IF(ISNUMBER(DATA!AO814),DATA!AO814,"n/a")</f>
        <v>-2.5286085597130699E-2</v>
      </c>
    </row>
    <row r="1256" spans="1:12" x14ac:dyDescent="0.2">
      <c r="A1256" s="75" t="s">
        <v>19</v>
      </c>
      <c r="B1256" s="66" t="s">
        <v>28</v>
      </c>
      <c r="C1256" s="66" t="s">
        <v>25</v>
      </c>
      <c r="D1256" s="66" t="s">
        <v>296</v>
      </c>
      <c r="E1256" s="86">
        <f>+IF(ISNUMBER(DATA!J815),DATA!J815,"n/a")</f>
        <v>8348.5300000000007</v>
      </c>
      <c r="F1256" s="77">
        <f>+IF(ISNUMBER(DATA!K815),DATA!K815,"n/a")</f>
        <v>-8.6294188464485194E-2</v>
      </c>
      <c r="G1256" s="86">
        <f>+IF(ISNUMBER(DATA!T815),DATA!T815,"n/a")</f>
        <v>29523.7</v>
      </c>
      <c r="H1256" s="77">
        <f>+IF(ISNUMBER(DATA!U815),DATA!U815,"n/a")</f>
        <v>-4.0154986057486599E-4</v>
      </c>
      <c r="I1256" s="86">
        <f>+IF(ISNUMBER(DATA!AD815),DATA!AD815,"n/a")</f>
        <v>58666.21</v>
      </c>
      <c r="J1256" s="77">
        <f>+IF(ISNUMBER(DATA!AE815),DATA!AE815,"n/a")</f>
        <v>-1.0083558597322399E-2</v>
      </c>
      <c r="K1256" s="86">
        <f>+IF(ISNUMBER(DATA!AN815),DATA!AN815,"n/a")</f>
        <v>134379.37</v>
      </c>
      <c r="L1256" s="77">
        <f>+IF(ISNUMBER(DATA!AO815),DATA!AO815,"n/a")</f>
        <v>-8.6839779179963099E-3</v>
      </c>
    </row>
    <row r="1257" spans="1:12" x14ac:dyDescent="0.2">
      <c r="A1257" s="75" t="s">
        <v>19</v>
      </c>
      <c r="B1257" s="66" t="s">
        <v>28</v>
      </c>
      <c r="C1257" s="66" t="s">
        <v>25</v>
      </c>
      <c r="D1257" s="66" t="s">
        <v>297</v>
      </c>
      <c r="E1257" s="86">
        <f>+IF(ISNUMBER(DATA!J816),DATA!J816,"n/a")</f>
        <v>22241.83</v>
      </c>
      <c r="F1257" s="77">
        <f>+IF(ISNUMBER(DATA!K816),DATA!K816,"n/a")</f>
        <v>0.290435491946755</v>
      </c>
      <c r="G1257" s="86">
        <f>+IF(ISNUMBER(DATA!T816),DATA!T816,"n/a")</f>
        <v>64675.9</v>
      </c>
      <c r="H1257" s="77">
        <f>+IF(ISNUMBER(DATA!U816),DATA!U816,"n/a")</f>
        <v>0.29969153479025401</v>
      </c>
      <c r="I1257" s="86">
        <f>+IF(ISNUMBER(DATA!AD816),DATA!AD816,"n/a")</f>
        <v>124214.87</v>
      </c>
      <c r="J1257" s="77">
        <f>+IF(ISNUMBER(DATA!AE816),DATA!AE816,"n/a")</f>
        <v>0.458614022249068</v>
      </c>
      <c r="K1257" s="86">
        <f>+IF(ISNUMBER(DATA!AN816),DATA!AN816,"n/a")</f>
        <v>239103.45</v>
      </c>
      <c r="L1257" s="77">
        <f>+IF(ISNUMBER(DATA!AO816),DATA!AO816,"n/a")</f>
        <v>0.83490406836334896</v>
      </c>
    </row>
    <row r="1258" spans="1:12" x14ac:dyDescent="0.2">
      <c r="A1258" s="75" t="s">
        <v>19</v>
      </c>
      <c r="B1258" s="66" t="s">
        <v>28</v>
      </c>
      <c r="C1258" s="66" t="s">
        <v>25</v>
      </c>
      <c r="D1258" s="66" t="s">
        <v>298</v>
      </c>
      <c r="E1258" s="86">
        <f>+IF(ISNUMBER(DATA!J817),DATA!J817,"n/a")</f>
        <v>23240.11</v>
      </c>
      <c r="F1258" s="77">
        <f>+IF(ISNUMBER(DATA!K817),DATA!K817,"n/a")</f>
        <v>0.33199160459523502</v>
      </c>
      <c r="G1258" s="86">
        <f>+IF(ISNUMBER(DATA!T817),DATA!T817,"n/a")</f>
        <v>61566.01</v>
      </c>
      <c r="H1258" s="77">
        <f>+IF(ISNUMBER(DATA!U817),DATA!U817,"n/a")</f>
        <v>0.22187292293445601</v>
      </c>
      <c r="I1258" s="86">
        <f>+IF(ISNUMBER(DATA!AD817),DATA!AD817,"n/a")</f>
        <v>114051.89</v>
      </c>
      <c r="J1258" s="77">
        <f>+IF(ISNUMBER(DATA!AE817),DATA!AE817,"n/a")</f>
        <v>0.136357445399204</v>
      </c>
      <c r="K1258" s="86">
        <f>+IF(ISNUMBER(DATA!AN817),DATA!AN817,"n/a")</f>
        <v>234134.87</v>
      </c>
      <c r="L1258" s="77">
        <f>+IF(ISNUMBER(DATA!AO817),DATA!AO817,"n/a")</f>
        <v>0.118137379372211</v>
      </c>
    </row>
    <row r="1259" spans="1:12" x14ac:dyDescent="0.2">
      <c r="A1259" s="75" t="s">
        <v>19</v>
      </c>
      <c r="B1259" s="66" t="s">
        <v>28</v>
      </c>
      <c r="C1259" s="66" t="s">
        <v>25</v>
      </c>
      <c r="D1259" s="66" t="s">
        <v>299</v>
      </c>
      <c r="E1259" s="86">
        <f>+IF(ISNUMBER(DATA!J818),DATA!J818,"n/a")</f>
        <v>99930.61</v>
      </c>
      <c r="F1259" s="77">
        <f>+IF(ISNUMBER(DATA!K818),DATA!K818,"n/a")</f>
        <v>8.8127558739256207E-2</v>
      </c>
      <c r="G1259" s="86">
        <f>+IF(ISNUMBER(DATA!T818),DATA!T818,"n/a")</f>
        <v>330254.33</v>
      </c>
      <c r="H1259" s="77">
        <f>+IF(ISNUMBER(DATA!U818),DATA!U818,"n/a")</f>
        <v>0.116512436145792</v>
      </c>
      <c r="I1259" s="86">
        <f>+IF(ISNUMBER(DATA!AD818),DATA!AD818,"n/a")</f>
        <v>694694.18</v>
      </c>
      <c r="J1259" s="77">
        <f>+IF(ISNUMBER(DATA!AE818),DATA!AE818,"n/a")</f>
        <v>5.3282022134057298E-2</v>
      </c>
      <c r="K1259" s="86">
        <f>+IF(ISNUMBER(DATA!AN818),DATA!AN818,"n/a")</f>
        <v>1518826.92</v>
      </c>
      <c r="L1259" s="77">
        <f>+IF(ISNUMBER(DATA!AO818),DATA!AO818,"n/a")</f>
        <v>-2.0137766781683698E-2</v>
      </c>
    </row>
    <row r="1260" spans="1:12" x14ac:dyDescent="0.2">
      <c r="A1260" s="75" t="s">
        <v>19</v>
      </c>
      <c r="B1260" s="66" t="s">
        <v>28</v>
      </c>
      <c r="C1260" s="66" t="s">
        <v>25</v>
      </c>
      <c r="D1260" s="66" t="s">
        <v>300</v>
      </c>
      <c r="E1260" s="86">
        <f>+IF(ISNUMBER(DATA!J819),DATA!J819,"n/a")</f>
        <v>51095.519999999997</v>
      </c>
      <c r="F1260" s="77">
        <f>+IF(ISNUMBER(DATA!K819),DATA!K819,"n/a")</f>
        <v>0.48201757693534802</v>
      </c>
      <c r="G1260" s="86">
        <f>+IF(ISNUMBER(DATA!T819),DATA!T819,"n/a")</f>
        <v>163712.01</v>
      </c>
      <c r="H1260" s="77">
        <f>+IF(ISNUMBER(DATA!U819),DATA!U819,"n/a")</f>
        <v>0.54422070869720196</v>
      </c>
      <c r="I1260" s="86">
        <f>+IF(ISNUMBER(DATA!AD819),DATA!AD819,"n/a")</f>
        <v>314733.56</v>
      </c>
      <c r="J1260" s="77">
        <f>+IF(ISNUMBER(DATA!AE819),DATA!AE819,"n/a")</f>
        <v>0.50950739574958104</v>
      </c>
      <c r="K1260" s="86">
        <f>+IF(ISNUMBER(DATA!AN819),DATA!AN819,"n/a")</f>
        <v>657847.41</v>
      </c>
      <c r="L1260" s="77">
        <f>+IF(ISNUMBER(DATA!AO819),DATA!AO819,"n/a")</f>
        <v>0.33046010660792202</v>
      </c>
    </row>
    <row r="1261" spans="1:12" x14ac:dyDescent="0.2">
      <c r="A1261" s="75" t="s">
        <v>19</v>
      </c>
      <c r="B1261" s="66" t="s">
        <v>28</v>
      </c>
      <c r="C1261" s="66" t="s">
        <v>25</v>
      </c>
      <c r="D1261" s="66" t="s">
        <v>301</v>
      </c>
      <c r="E1261" s="86">
        <f>+IF(ISNUMBER(DATA!J820),DATA!J820,"n/a")</f>
        <v>15312.94</v>
      </c>
      <c r="F1261" s="77">
        <f>+IF(ISNUMBER(DATA!K820),DATA!K820,"n/a")</f>
        <v>-3.3335016728741999E-2</v>
      </c>
      <c r="G1261" s="86">
        <f>+IF(ISNUMBER(DATA!T820),DATA!T820,"n/a")</f>
        <v>49709.72</v>
      </c>
      <c r="H1261" s="77">
        <f>+IF(ISNUMBER(DATA!U820),DATA!U820,"n/a")</f>
        <v>0.105874448839393</v>
      </c>
      <c r="I1261" s="86">
        <f>+IF(ISNUMBER(DATA!AD820),DATA!AD820,"n/a")</f>
        <v>92398.16</v>
      </c>
      <c r="J1261" s="77">
        <f>+IF(ISNUMBER(DATA!AE820),DATA!AE820,"n/a")</f>
        <v>0.431712093699055</v>
      </c>
      <c r="K1261" s="86">
        <f>+IF(ISNUMBER(DATA!AN820),DATA!AN820,"n/a")</f>
        <v>183558</v>
      </c>
      <c r="L1261" s="77">
        <f>+IF(ISNUMBER(DATA!AO820),DATA!AO820,"n/a")</f>
        <v>0.94041171300072002</v>
      </c>
    </row>
    <row r="1262" spans="1:12" x14ac:dyDescent="0.2">
      <c r="A1262" s="75" t="s">
        <v>19</v>
      </c>
      <c r="B1262" s="66" t="s">
        <v>28</v>
      </c>
      <c r="C1262" s="66" t="s">
        <v>25</v>
      </c>
      <c r="D1262" s="66" t="s">
        <v>302</v>
      </c>
      <c r="E1262" s="86">
        <f>+IF(ISNUMBER(DATA!J821),DATA!J821,"n/a")</f>
        <v>26658.26</v>
      </c>
      <c r="F1262" s="77">
        <f>+IF(ISNUMBER(DATA!K821),DATA!K821,"n/a")</f>
        <v>0.17859381838920901</v>
      </c>
      <c r="G1262" s="86">
        <f>+IF(ISNUMBER(DATA!T821),DATA!T821,"n/a")</f>
        <v>76210.289999999994</v>
      </c>
      <c r="H1262" s="77">
        <f>+IF(ISNUMBER(DATA!U821),DATA!U821,"n/a")</f>
        <v>6.0683339711720798E-3</v>
      </c>
      <c r="I1262" s="86">
        <f>+IF(ISNUMBER(DATA!AD821),DATA!AD821,"n/a")</f>
        <v>145773.39000000001</v>
      </c>
      <c r="J1262" s="77">
        <f>+IF(ISNUMBER(DATA!AE821),DATA!AE821,"n/a")</f>
        <v>-2.1479952149824601E-2</v>
      </c>
      <c r="K1262" s="86">
        <f>+IF(ISNUMBER(DATA!AN821),DATA!AN821,"n/a")</f>
        <v>303480.89</v>
      </c>
      <c r="L1262" s="77">
        <f>+IF(ISNUMBER(DATA!AO821),DATA!AO821,"n/a")</f>
        <v>-2.4372484928659701E-2</v>
      </c>
    </row>
    <row r="1263" spans="1:12" x14ac:dyDescent="0.2">
      <c r="A1263" s="75" t="s">
        <v>19</v>
      </c>
      <c r="B1263" s="66" t="s">
        <v>28</v>
      </c>
      <c r="C1263" s="66" t="s">
        <v>25</v>
      </c>
      <c r="D1263" s="66" t="s">
        <v>303</v>
      </c>
      <c r="E1263" s="86">
        <f>+IF(ISNUMBER(DATA!J822),DATA!J822,"n/a")</f>
        <v>33299.94</v>
      </c>
      <c r="F1263" s="77">
        <f>+IF(ISNUMBER(DATA!K822),DATA!K822,"n/a")</f>
        <v>0.47384321909183702</v>
      </c>
      <c r="G1263" s="86">
        <f>+IF(ISNUMBER(DATA!T822),DATA!T822,"n/a")</f>
        <v>99175.679999999993</v>
      </c>
      <c r="H1263" s="77">
        <f>+IF(ISNUMBER(DATA!U822),DATA!U822,"n/a")</f>
        <v>0.24871154123880099</v>
      </c>
      <c r="I1263" s="86">
        <f>+IF(ISNUMBER(DATA!AD822),DATA!AD822,"n/a")</f>
        <v>192527.46</v>
      </c>
      <c r="J1263" s="77">
        <f>+IF(ISNUMBER(DATA!AE822),DATA!AE822,"n/a")</f>
        <v>0.29783926763500201</v>
      </c>
      <c r="K1263" s="86">
        <f>+IF(ISNUMBER(DATA!AN822),DATA!AN822,"n/a")</f>
        <v>377569.88</v>
      </c>
      <c r="L1263" s="77">
        <f>+IF(ISNUMBER(DATA!AO822),DATA!AO822,"n/a")</f>
        <v>0.32247898707121098</v>
      </c>
    </row>
    <row r="1264" spans="1:12" x14ac:dyDescent="0.2">
      <c r="A1264" s="75" t="s">
        <v>19</v>
      </c>
      <c r="B1264" s="66" t="s">
        <v>28</v>
      </c>
      <c r="C1264" s="66" t="s">
        <v>25</v>
      </c>
      <c r="D1264" s="66" t="s">
        <v>304</v>
      </c>
      <c r="E1264" s="86">
        <f>+IF(ISNUMBER(DATA!J823),DATA!J823,"n/a")</f>
        <v>36536.97</v>
      </c>
      <c r="F1264" s="77">
        <f>+IF(ISNUMBER(DATA!K823),DATA!K823,"n/a")</f>
        <v>0.25829141263706201</v>
      </c>
      <c r="G1264" s="86">
        <f>+IF(ISNUMBER(DATA!T823),DATA!T823,"n/a")</f>
        <v>114090.45</v>
      </c>
      <c r="H1264" s="77">
        <f>+IF(ISNUMBER(DATA!U823),DATA!U823,"n/a")</f>
        <v>0.239010867284638</v>
      </c>
      <c r="I1264" s="86">
        <f>+IF(ISNUMBER(DATA!AD823),DATA!AD823,"n/a")</f>
        <v>229828.7</v>
      </c>
      <c r="J1264" s="77">
        <f>+IF(ISNUMBER(DATA!AE823),DATA!AE823,"n/a")</f>
        <v>0.12616599730714301</v>
      </c>
      <c r="K1264" s="86">
        <f>+IF(ISNUMBER(DATA!AN823),DATA!AN823,"n/a")</f>
        <v>475777.25</v>
      </c>
      <c r="L1264" s="77">
        <f>+IF(ISNUMBER(DATA!AO823),DATA!AO823,"n/a")</f>
        <v>-3.6742947869084698E-2</v>
      </c>
    </row>
    <row r="1265" spans="1:12" x14ac:dyDescent="0.2">
      <c r="A1265" s="75" t="s">
        <v>19</v>
      </c>
      <c r="B1265" s="66" t="s">
        <v>28</v>
      </c>
      <c r="C1265" s="66" t="s">
        <v>25</v>
      </c>
      <c r="D1265" s="66" t="s">
        <v>305</v>
      </c>
      <c r="E1265" s="86">
        <f>+IF(ISNUMBER(DATA!J824),DATA!J824,"n/a")</f>
        <v>37521.599999999999</v>
      </c>
      <c r="F1265" s="77">
        <f>+IF(ISNUMBER(DATA!K824),DATA!K824,"n/a")</f>
        <v>0.45549787774804701</v>
      </c>
      <c r="G1265" s="86">
        <f>+IF(ISNUMBER(DATA!T824),DATA!T824,"n/a")</f>
        <v>126056.53</v>
      </c>
      <c r="H1265" s="77">
        <f>+IF(ISNUMBER(DATA!U824),DATA!U824,"n/a")</f>
        <v>0.5928526886605</v>
      </c>
      <c r="I1265" s="86">
        <f>+IF(ISNUMBER(DATA!AD824),DATA!AD824,"n/a")</f>
        <v>247710.03</v>
      </c>
      <c r="J1265" s="77">
        <f>+IF(ISNUMBER(DATA!AE824),DATA!AE824,"n/a")</f>
        <v>0.56883443108241205</v>
      </c>
      <c r="K1265" s="86">
        <f>+IF(ISNUMBER(DATA!AN824),DATA!AN824,"n/a")</f>
        <v>394732.62</v>
      </c>
      <c r="L1265" s="77">
        <f>+IF(ISNUMBER(DATA!AO824),DATA!AO824,"n/a")</f>
        <v>0.31518751118250199</v>
      </c>
    </row>
    <row r="1266" spans="1:12" x14ac:dyDescent="0.2">
      <c r="A1266" s="75" t="s">
        <v>19</v>
      </c>
      <c r="B1266" s="66" t="s">
        <v>28</v>
      </c>
      <c r="C1266" s="66" t="s">
        <v>25</v>
      </c>
      <c r="D1266" s="66" t="s">
        <v>306</v>
      </c>
      <c r="E1266" s="86">
        <f>+IF(ISNUMBER(DATA!J825),DATA!J825,"n/a")</f>
        <v>18562.38</v>
      </c>
      <c r="F1266" s="77">
        <f>+IF(ISNUMBER(DATA!K825),DATA!K825,"n/a")</f>
        <v>2.35547313761463E-2</v>
      </c>
      <c r="G1266" s="86">
        <f>+IF(ISNUMBER(DATA!T825),DATA!T825,"n/a")</f>
        <v>58280.43</v>
      </c>
      <c r="H1266" s="77">
        <f>+IF(ISNUMBER(DATA!U825),DATA!U825,"n/a")</f>
        <v>4.8116614162310403E-2</v>
      </c>
      <c r="I1266" s="86">
        <f>+IF(ISNUMBER(DATA!AD825),DATA!AD825,"n/a")</f>
        <v>126996.79</v>
      </c>
      <c r="J1266" s="77">
        <f>+IF(ISNUMBER(DATA!AE825),DATA!AE825,"n/a")</f>
        <v>0.123471189091615</v>
      </c>
      <c r="K1266" s="86">
        <f>+IF(ISNUMBER(DATA!AN825),DATA!AN825,"n/a")</f>
        <v>303011.76</v>
      </c>
      <c r="L1266" s="77">
        <f>+IF(ISNUMBER(DATA!AO825),DATA!AO825,"n/a")</f>
        <v>9.3209642124473399E-2</v>
      </c>
    </row>
    <row r="1267" spans="1:12" x14ac:dyDescent="0.2">
      <c r="A1267" s="75" t="s">
        <v>19</v>
      </c>
      <c r="B1267" s="66" t="s">
        <v>28</v>
      </c>
      <c r="C1267" s="66" t="s">
        <v>25</v>
      </c>
      <c r="D1267" s="66" t="s">
        <v>307</v>
      </c>
      <c r="E1267" s="86">
        <f>+IF(ISNUMBER(DATA!J826),DATA!J826,"n/a")</f>
        <v>52953.68</v>
      </c>
      <c r="F1267" s="77">
        <f>+IF(ISNUMBER(DATA!K826),DATA!K826,"n/a")</f>
        <v>-9.2919391437430504E-4</v>
      </c>
      <c r="G1267" s="86">
        <f>+IF(ISNUMBER(DATA!T826),DATA!T826,"n/a")</f>
        <v>168354.59</v>
      </c>
      <c r="H1267" s="77">
        <f>+IF(ISNUMBER(DATA!U826),DATA!U826,"n/a")</f>
        <v>0.38542935083109903</v>
      </c>
      <c r="I1267" s="86">
        <f>+IF(ISNUMBER(DATA!AD826),DATA!AD826,"n/a")</f>
        <v>323653.93</v>
      </c>
      <c r="J1267" s="77">
        <f>+IF(ISNUMBER(DATA!AE826),DATA!AE826,"n/a")</f>
        <v>0.829992974699022</v>
      </c>
      <c r="K1267" s="86">
        <f>+IF(ISNUMBER(DATA!AN826),DATA!AN826,"n/a")</f>
        <v>669032.97</v>
      </c>
      <c r="L1267" s="77">
        <f>+IF(ISNUMBER(DATA!AO826),DATA!AO826,"n/a")</f>
        <v>1.1989424561174</v>
      </c>
    </row>
    <row r="1268" spans="1:12" x14ac:dyDescent="0.2">
      <c r="A1268" s="75" t="s">
        <v>19</v>
      </c>
      <c r="B1268" s="66" t="s">
        <v>28</v>
      </c>
      <c r="C1268" s="66" t="s">
        <v>25</v>
      </c>
      <c r="D1268" s="66" t="s">
        <v>308</v>
      </c>
      <c r="E1268" s="86">
        <f>+IF(ISNUMBER(DATA!J827),DATA!J827,"n/a")</f>
        <v>20194.400000000001</v>
      </c>
      <c r="F1268" s="77">
        <f>+IF(ISNUMBER(DATA!K827),DATA!K827,"n/a")</f>
        <v>0.35837471807590099</v>
      </c>
      <c r="G1268" s="86">
        <f>+IF(ISNUMBER(DATA!T827),DATA!T827,"n/a")</f>
        <v>57271.360000000001</v>
      </c>
      <c r="H1268" s="77">
        <f>+IF(ISNUMBER(DATA!U827),DATA!U827,"n/a")</f>
        <v>0.27695055306454203</v>
      </c>
      <c r="I1268" s="86">
        <f>+IF(ISNUMBER(DATA!AD827),DATA!AD827,"n/a")</f>
        <v>111422.61</v>
      </c>
      <c r="J1268" s="77">
        <f>+IF(ISNUMBER(DATA!AE827),DATA!AE827,"n/a")</f>
        <v>0.238368037649419</v>
      </c>
      <c r="K1268" s="86">
        <f>+IF(ISNUMBER(DATA!AN827),DATA!AN827,"n/a")</f>
        <v>231871.54</v>
      </c>
      <c r="L1268" s="77">
        <f>+IF(ISNUMBER(DATA!AO827),DATA!AO827,"n/a")</f>
        <v>0.19283583041646901</v>
      </c>
    </row>
    <row r="1269" spans="1:12" x14ac:dyDescent="0.2">
      <c r="A1269" s="75" t="s">
        <v>19</v>
      </c>
      <c r="B1269" s="66" t="s">
        <v>28</v>
      </c>
      <c r="C1269" s="66" t="s">
        <v>25</v>
      </c>
      <c r="D1269" s="66" t="s">
        <v>309</v>
      </c>
      <c r="E1269" s="86">
        <f>+IF(ISNUMBER(DATA!J828),DATA!J828,"n/a")</f>
        <v>27878.31</v>
      </c>
      <c r="F1269" s="77">
        <f>+IF(ISNUMBER(DATA!K828),DATA!K828,"n/a")</f>
        <v>0.82476781563753199</v>
      </c>
      <c r="G1269" s="86">
        <f>+IF(ISNUMBER(DATA!T828),DATA!T828,"n/a")</f>
        <v>84173.31</v>
      </c>
      <c r="H1269" s="77">
        <f>+IF(ISNUMBER(DATA!U828),DATA!U828,"n/a")</f>
        <v>0.82979489799245698</v>
      </c>
      <c r="I1269" s="86">
        <f>+IF(ISNUMBER(DATA!AD828),DATA!AD828,"n/a")</f>
        <v>159004.64000000001</v>
      </c>
      <c r="J1269" s="77">
        <f>+IF(ISNUMBER(DATA!AE828),DATA!AE828,"n/a")</f>
        <v>0.75815989057709099</v>
      </c>
      <c r="K1269" s="86">
        <f>+IF(ISNUMBER(DATA!AN828),DATA!AN828,"n/a")</f>
        <v>287882.05</v>
      </c>
      <c r="L1269" s="77">
        <f>+IF(ISNUMBER(DATA!AO828),DATA!AO828,"n/a")</f>
        <v>0.558956152314802</v>
      </c>
    </row>
    <row r="1270" spans="1:12" x14ac:dyDescent="0.2">
      <c r="A1270" s="75" t="s">
        <v>19</v>
      </c>
      <c r="B1270" s="66" t="s">
        <v>28</v>
      </c>
      <c r="C1270" s="66" t="s">
        <v>25</v>
      </c>
      <c r="D1270" s="66" t="s">
        <v>310</v>
      </c>
      <c r="E1270" s="86">
        <f>+IF(ISNUMBER(DATA!J829),DATA!J829,"n/a")</f>
        <v>27091.95</v>
      </c>
      <c r="F1270" s="77">
        <f>+IF(ISNUMBER(DATA!K829),DATA!K829,"n/a")</f>
        <v>1.3958702732722701</v>
      </c>
      <c r="G1270" s="86">
        <f>+IF(ISNUMBER(DATA!T829),DATA!T829,"n/a")</f>
        <v>79935.8</v>
      </c>
      <c r="H1270" s="77">
        <f>+IF(ISNUMBER(DATA!U829),DATA!U829,"n/a")</f>
        <v>1.4281288938219501</v>
      </c>
      <c r="I1270" s="86">
        <f>+IF(ISNUMBER(DATA!AD829),DATA!AD829,"n/a")</f>
        <v>148327.84</v>
      </c>
      <c r="J1270" s="77">
        <f>+IF(ISNUMBER(DATA!AE829),DATA!AE829,"n/a")</f>
        <v>1.3431696392322401</v>
      </c>
      <c r="K1270" s="86">
        <f>+IF(ISNUMBER(DATA!AN829),DATA!AN829,"n/a")</f>
        <v>265131.59999999998</v>
      </c>
      <c r="L1270" s="77">
        <f>+IF(ISNUMBER(DATA!AO829),DATA!AO829,"n/a")</f>
        <v>1.00637878247377</v>
      </c>
    </row>
    <row r="1271" spans="1:12" x14ac:dyDescent="0.2">
      <c r="A1271" s="75" t="s">
        <v>19</v>
      </c>
      <c r="B1271" s="66" t="s">
        <v>28</v>
      </c>
      <c r="C1271" s="66" t="s">
        <v>25</v>
      </c>
      <c r="D1271" s="66" t="s">
        <v>311</v>
      </c>
      <c r="E1271" s="86">
        <f>+IF(ISNUMBER(DATA!J830),DATA!J830,"n/a")</f>
        <v>16451.919999999998</v>
      </c>
      <c r="F1271" s="77">
        <f>+IF(ISNUMBER(DATA!K830),DATA!K830,"n/a")</f>
        <v>-3.1586186420907202E-3</v>
      </c>
      <c r="G1271" s="86">
        <f>+IF(ISNUMBER(DATA!T830),DATA!T830,"n/a")</f>
        <v>53428.56</v>
      </c>
      <c r="H1271" s="77">
        <f>+IF(ISNUMBER(DATA!U830),DATA!U830,"n/a")</f>
        <v>5.7464230204470397E-2</v>
      </c>
      <c r="I1271" s="86">
        <f>+IF(ISNUMBER(DATA!AD830),DATA!AD830,"n/a")</f>
        <v>105133.95</v>
      </c>
      <c r="J1271" s="77">
        <f>+IF(ISNUMBER(DATA!AE830),DATA!AE830,"n/a")</f>
        <v>-3.6222835829528802E-2</v>
      </c>
      <c r="K1271" s="86">
        <f>+IF(ISNUMBER(DATA!AN830),DATA!AN830,"n/a")</f>
        <v>222641.25</v>
      </c>
      <c r="L1271" s="77">
        <f>+IF(ISNUMBER(DATA!AO830),DATA!AO830,"n/a")</f>
        <v>-0.14103090681842601</v>
      </c>
    </row>
    <row r="1272" spans="1:12" x14ac:dyDescent="0.2">
      <c r="A1272" s="75" t="s">
        <v>19</v>
      </c>
      <c r="B1272" s="66" t="s">
        <v>28</v>
      </c>
      <c r="C1272" s="66" t="s">
        <v>25</v>
      </c>
      <c r="D1272" s="66" t="s">
        <v>312</v>
      </c>
      <c r="E1272" s="86">
        <f>+IF(ISNUMBER(DATA!J831),DATA!J831,"n/a")</f>
        <v>16305.78</v>
      </c>
      <c r="F1272" s="77">
        <f>+IF(ISNUMBER(DATA!K831),DATA!K831,"n/a")</f>
        <v>2.7832407981725E-2</v>
      </c>
      <c r="G1272" s="86">
        <f>+IF(ISNUMBER(DATA!T831),DATA!T831,"n/a")</f>
        <v>54963.519999999997</v>
      </c>
      <c r="H1272" s="77">
        <f>+IF(ISNUMBER(DATA!U831),DATA!U831,"n/a")</f>
        <v>0.26321847269752002</v>
      </c>
      <c r="I1272" s="86">
        <f>+IF(ISNUMBER(DATA!AD831),DATA!AD831,"n/a")</f>
        <v>100664.7</v>
      </c>
      <c r="J1272" s="77">
        <f>+IF(ISNUMBER(DATA!AE831),DATA!AE831,"n/a")</f>
        <v>0.50782968341548695</v>
      </c>
      <c r="K1272" s="86">
        <f>+IF(ISNUMBER(DATA!AN831),DATA!AN831,"n/a")</f>
        <v>198403.87</v>
      </c>
      <c r="L1272" s="77">
        <f>+IF(ISNUMBER(DATA!AO831),DATA!AO831,"n/a")</f>
        <v>0.79648088573472597</v>
      </c>
    </row>
    <row r="1273" spans="1:12" x14ac:dyDescent="0.2">
      <c r="A1273" s="75" t="s">
        <v>19</v>
      </c>
      <c r="B1273" s="66" t="s">
        <v>28</v>
      </c>
      <c r="C1273" s="66" t="s">
        <v>25</v>
      </c>
      <c r="D1273" s="66" t="s">
        <v>313</v>
      </c>
      <c r="E1273" s="86">
        <f>+IF(ISNUMBER(DATA!J832),DATA!J832,"n/a")</f>
        <v>27427.01</v>
      </c>
      <c r="F1273" s="77">
        <f>+IF(ISNUMBER(DATA!K832),DATA!K832,"n/a")</f>
        <v>0.31670525678551598</v>
      </c>
      <c r="G1273" s="86">
        <f>+IF(ISNUMBER(DATA!T832),DATA!T832,"n/a")</f>
        <v>88332.73</v>
      </c>
      <c r="H1273" s="77">
        <f>+IF(ISNUMBER(DATA!U832),DATA!U832,"n/a")</f>
        <v>0.37437905519144699</v>
      </c>
      <c r="I1273" s="86">
        <f>+IF(ISNUMBER(DATA!AD832),DATA!AD832,"n/a")</f>
        <v>172591.03</v>
      </c>
      <c r="J1273" s="77">
        <f>+IF(ISNUMBER(DATA!AE832),DATA!AE832,"n/a")</f>
        <v>0.38901376265478599</v>
      </c>
      <c r="K1273" s="86">
        <f>+IF(ISNUMBER(DATA!AN832),DATA!AN832,"n/a")</f>
        <v>343315.05</v>
      </c>
      <c r="L1273" s="77">
        <f>+IF(ISNUMBER(DATA!AO832),DATA!AO832,"n/a")</f>
        <v>0.33534863732147902</v>
      </c>
    </row>
    <row r="1274" spans="1:12" x14ac:dyDescent="0.2">
      <c r="A1274" s="75" t="s">
        <v>19</v>
      </c>
      <c r="B1274" s="66" t="s">
        <v>28</v>
      </c>
      <c r="C1274" s="66" t="s">
        <v>25</v>
      </c>
      <c r="D1274" s="66" t="s">
        <v>314</v>
      </c>
      <c r="E1274" s="86">
        <f>+IF(ISNUMBER(DATA!J833),DATA!J833,"n/a")</f>
        <v>30163.35</v>
      </c>
      <c r="F1274" s="77">
        <f>+IF(ISNUMBER(DATA!K833),DATA!K833,"n/a")</f>
        <v>-6.2735377685636098E-2</v>
      </c>
      <c r="G1274" s="86">
        <f>+IF(ISNUMBER(DATA!T833),DATA!T833,"n/a")</f>
        <v>99798.71</v>
      </c>
      <c r="H1274" s="77">
        <f>+IF(ISNUMBER(DATA!U833),DATA!U833,"n/a")</f>
        <v>-1.7231657445462598E-2</v>
      </c>
      <c r="I1274" s="86">
        <f>+IF(ISNUMBER(DATA!AD833),DATA!AD833,"n/a")</f>
        <v>199586.66</v>
      </c>
      <c r="J1274" s="77">
        <f>+IF(ISNUMBER(DATA!AE833),DATA!AE833,"n/a")</f>
        <v>-0.20588447106739499</v>
      </c>
      <c r="K1274" s="86">
        <f>+IF(ISNUMBER(DATA!AN833),DATA!AN833,"n/a")</f>
        <v>428083.83</v>
      </c>
      <c r="L1274" s="77">
        <f>+IF(ISNUMBER(DATA!AO833),DATA!AO833,"n/a")</f>
        <v>-0.266885919612383</v>
      </c>
    </row>
    <row r="1275" spans="1:12" x14ac:dyDescent="0.2">
      <c r="A1275" s="75" t="s">
        <v>19</v>
      </c>
      <c r="B1275" s="66" t="s">
        <v>28</v>
      </c>
      <c r="C1275" s="66" t="s">
        <v>25</v>
      </c>
      <c r="D1275" s="66" t="s">
        <v>315</v>
      </c>
      <c r="E1275" s="86">
        <f>+IF(ISNUMBER(DATA!J834),DATA!J834,"n/a")</f>
        <v>66705.53</v>
      </c>
      <c r="F1275" s="77">
        <f>+IF(ISNUMBER(DATA!K834),DATA!K834,"n/a")</f>
        <v>0.101098911256969</v>
      </c>
      <c r="G1275" s="86">
        <f>+IF(ISNUMBER(DATA!T834),DATA!T834,"n/a")</f>
        <v>208495.84</v>
      </c>
      <c r="H1275" s="77">
        <f>+IF(ISNUMBER(DATA!U834),DATA!U834,"n/a")</f>
        <v>0.47928939337566001</v>
      </c>
      <c r="I1275" s="86">
        <f>+IF(ISNUMBER(DATA!AD834),DATA!AD834,"n/a")</f>
        <v>402406.35</v>
      </c>
      <c r="J1275" s="77">
        <f>+IF(ISNUMBER(DATA!AE834),DATA!AE834,"n/a")</f>
        <v>0.901127122878008</v>
      </c>
      <c r="K1275" s="86">
        <f>+IF(ISNUMBER(DATA!AN834),DATA!AN834,"n/a")</f>
        <v>799840.37</v>
      </c>
      <c r="L1275" s="77">
        <f>+IF(ISNUMBER(DATA!AO834),DATA!AO834,"n/a")</f>
        <v>1.1881554867814801</v>
      </c>
    </row>
    <row r="1276" spans="1:12" x14ac:dyDescent="0.2">
      <c r="A1276" s="75" t="s">
        <v>19</v>
      </c>
      <c r="B1276" s="66" t="s">
        <v>28</v>
      </c>
      <c r="C1276" s="66" t="s">
        <v>25</v>
      </c>
      <c r="D1276" s="66" t="s">
        <v>316</v>
      </c>
      <c r="E1276" s="86">
        <f>+IF(ISNUMBER(DATA!J835),DATA!J835,"n/a")</f>
        <v>40360.980000000003</v>
      </c>
      <c r="F1276" s="77">
        <f>+IF(ISNUMBER(DATA!K835),DATA!K835,"n/a")</f>
        <v>0.18519342909009501</v>
      </c>
      <c r="G1276" s="86">
        <f>+IF(ISNUMBER(DATA!T835),DATA!T835,"n/a")</f>
        <v>110638.33</v>
      </c>
      <c r="H1276" s="77">
        <f>+IF(ISNUMBER(DATA!U835),DATA!U835,"n/a")</f>
        <v>5.81174826523113E-2</v>
      </c>
      <c r="I1276" s="86">
        <f>+IF(ISNUMBER(DATA!AD835),DATA!AD835,"n/a")</f>
        <v>214739.43</v>
      </c>
      <c r="J1276" s="77">
        <f>+IF(ISNUMBER(DATA!AE835),DATA!AE835,"n/a")</f>
        <v>0.12367460047019301</v>
      </c>
      <c r="K1276" s="86">
        <f>+IF(ISNUMBER(DATA!AN835),DATA!AN835,"n/a")</f>
        <v>453690.95</v>
      </c>
      <c r="L1276" s="77">
        <f>+IF(ISNUMBER(DATA!AO835),DATA!AO835,"n/a")</f>
        <v>0.16421627654036899</v>
      </c>
    </row>
    <row r="1277" spans="1:12" x14ac:dyDescent="0.2">
      <c r="A1277" s="75" t="s">
        <v>19</v>
      </c>
      <c r="B1277" s="66" t="s">
        <v>28</v>
      </c>
      <c r="C1277" s="66" t="s">
        <v>25</v>
      </c>
      <c r="D1277" s="66" t="s">
        <v>317</v>
      </c>
      <c r="E1277" s="86">
        <f>+IF(ISNUMBER(DATA!J836),DATA!J836,"n/a")</f>
        <v>16160.27</v>
      </c>
      <c r="F1277" s="77">
        <f>+IF(ISNUMBER(DATA!K836),DATA!K836,"n/a")</f>
        <v>-0.100945048965965</v>
      </c>
      <c r="G1277" s="86">
        <f>+IF(ISNUMBER(DATA!T836),DATA!T836,"n/a")</f>
        <v>53830.58</v>
      </c>
      <c r="H1277" s="77">
        <f>+IF(ISNUMBER(DATA!U836),DATA!U836,"n/a")</f>
        <v>-3.29773969210461E-2</v>
      </c>
      <c r="I1277" s="86">
        <f>+IF(ISNUMBER(DATA!AD836),DATA!AD836,"n/a")</f>
        <v>109965.34</v>
      </c>
      <c r="J1277" s="77">
        <f>+IF(ISNUMBER(DATA!AE836),DATA!AE836,"n/a")</f>
        <v>1.03035669628034E-2</v>
      </c>
      <c r="K1277" s="86">
        <f>+IF(ISNUMBER(DATA!AN836),DATA!AN836,"n/a")</f>
        <v>250301.34</v>
      </c>
      <c r="L1277" s="77">
        <f>+IF(ISNUMBER(DATA!AO836),DATA!AO836,"n/a")</f>
        <v>-1.96317399320576E-2</v>
      </c>
    </row>
    <row r="1278" spans="1:12" x14ac:dyDescent="0.2">
      <c r="A1278" s="75" t="s">
        <v>19</v>
      </c>
      <c r="B1278" s="66" t="s">
        <v>28</v>
      </c>
      <c r="C1278" s="66" t="s">
        <v>25</v>
      </c>
      <c r="D1278" s="66" t="s">
        <v>318</v>
      </c>
      <c r="E1278" s="86">
        <f>+IF(ISNUMBER(DATA!J837),DATA!J837,"n/a")</f>
        <v>32172.46</v>
      </c>
      <c r="F1278" s="77">
        <f>+IF(ISNUMBER(DATA!K837),DATA!K837,"n/a")</f>
        <v>6.4284202029825502E-2</v>
      </c>
      <c r="G1278" s="86">
        <f>+IF(ISNUMBER(DATA!T837),DATA!T837,"n/a")</f>
        <v>95859.48</v>
      </c>
      <c r="H1278" s="77">
        <f>+IF(ISNUMBER(DATA!U837),DATA!U837,"n/a")</f>
        <v>-3.2226448528422998E-2</v>
      </c>
      <c r="I1278" s="86">
        <f>+IF(ISNUMBER(DATA!AD837),DATA!AD837,"n/a")</f>
        <v>185308.2</v>
      </c>
      <c r="J1278" s="77">
        <f>+IF(ISNUMBER(DATA!AE837),DATA!AE837,"n/a")</f>
        <v>-5.01423211351818E-2</v>
      </c>
      <c r="K1278" s="86">
        <f>+IF(ISNUMBER(DATA!AN837),DATA!AN837,"n/a")</f>
        <v>385043.57</v>
      </c>
      <c r="L1278" s="77">
        <f>+IF(ISNUMBER(DATA!AO837),DATA!AO837,"n/a")</f>
        <v>-6.1844976923754298E-2</v>
      </c>
    </row>
    <row r="1279" spans="1:12" x14ac:dyDescent="0.2">
      <c r="A1279" s="75" t="s">
        <v>19</v>
      </c>
      <c r="B1279" s="66" t="s">
        <v>28</v>
      </c>
      <c r="C1279" s="66" t="s">
        <v>25</v>
      </c>
      <c r="D1279" s="66" t="s">
        <v>344</v>
      </c>
      <c r="E1279" s="86">
        <f>+IF(ISNUMBER(DATA!J838),DATA!J838,"n/a")</f>
        <v>34899.03</v>
      </c>
      <c r="F1279" s="77">
        <f>+IF(ISNUMBER(DATA!K838),DATA!K838,"n/a")</f>
        <v>1.4521763142695301</v>
      </c>
      <c r="G1279" s="86">
        <f>+IF(ISNUMBER(DATA!T838),DATA!T838,"n/a")</f>
        <v>99139.32</v>
      </c>
      <c r="H1279" s="77">
        <f>+IF(ISNUMBER(DATA!U838),DATA!U838,"n/a")</f>
        <v>0.81964503279751899</v>
      </c>
      <c r="I1279" s="86">
        <f>+IF(ISNUMBER(DATA!AD838),DATA!AD838,"n/a")</f>
        <v>196174.19</v>
      </c>
      <c r="J1279" s="77">
        <f>+IF(ISNUMBER(DATA!AE838),DATA!AE838,"n/a")</f>
        <v>0.81242759036629897</v>
      </c>
      <c r="K1279" s="86">
        <f>+IF(ISNUMBER(DATA!AN838),DATA!AN838,"n/a")</f>
        <v>376712.09</v>
      </c>
      <c r="L1279" s="77">
        <f>+IF(ISNUMBER(DATA!AO838),DATA!AO838,"n/a")</f>
        <v>0.564256511398048</v>
      </c>
    </row>
    <row r="1280" spans="1:12" x14ac:dyDescent="0.2">
      <c r="A1280" s="75" t="s">
        <v>19</v>
      </c>
      <c r="B1280" s="66" t="s">
        <v>28</v>
      </c>
      <c r="C1280" s="66" t="s">
        <v>25</v>
      </c>
      <c r="D1280" s="66" t="s">
        <v>345</v>
      </c>
      <c r="E1280" s="86">
        <f>+IF(ISNUMBER(DATA!J839),DATA!J839,"n/a")</f>
        <v>28318.68</v>
      </c>
      <c r="F1280" s="77">
        <f>+IF(ISNUMBER(DATA!K839),DATA!K839,"n/a")</f>
        <v>0.30539028701947302</v>
      </c>
      <c r="G1280" s="86">
        <f>+IF(ISNUMBER(DATA!T839),DATA!T839,"n/a")</f>
        <v>87373.01</v>
      </c>
      <c r="H1280" s="77">
        <f>+IF(ISNUMBER(DATA!U839),DATA!U839,"n/a")</f>
        <v>0.32845166591253</v>
      </c>
      <c r="I1280" s="86">
        <f>+IF(ISNUMBER(DATA!AD839),DATA!AD839,"n/a")</f>
        <v>167960.04</v>
      </c>
      <c r="J1280" s="77">
        <f>+IF(ISNUMBER(DATA!AE839),DATA!AE839,"n/a")</f>
        <v>0.236374305975037</v>
      </c>
      <c r="K1280" s="86">
        <f>+IF(ISNUMBER(DATA!AN839),DATA!AN839,"n/a")</f>
        <v>306064.82</v>
      </c>
      <c r="L1280" s="77">
        <f>+IF(ISNUMBER(DATA!AO839),DATA!AO839,"n/a")</f>
        <v>0.116987834235718</v>
      </c>
    </row>
    <row r="1281" spans="1:12" x14ac:dyDescent="0.2">
      <c r="A1281" s="75"/>
      <c r="E1281" s="86"/>
      <c r="F1281" s="77"/>
      <c r="G1281" s="86"/>
      <c r="H1281" s="77"/>
      <c r="I1281" s="86"/>
      <c r="J1281" s="77"/>
      <c r="K1281" s="86"/>
      <c r="L1281" s="77"/>
    </row>
    <row r="1282" spans="1:12" x14ac:dyDescent="0.2">
      <c r="A1282" s="75" t="s">
        <v>19</v>
      </c>
      <c r="B1282" s="66" t="s">
        <v>28</v>
      </c>
      <c r="C1282" s="66" t="s">
        <v>10</v>
      </c>
      <c r="D1282" s="66" t="s">
        <v>271</v>
      </c>
      <c r="E1282" s="87">
        <f>+IF(ISNUMBER(DATA!L790),DATA!L790,"n/a")</f>
        <v>4.4680625519589698</v>
      </c>
      <c r="F1282" s="77">
        <f>+IF(ISNUMBER(DATA!M790),DATA!M790,"n/a")</f>
        <v>7.76570641962807E-3</v>
      </c>
      <c r="G1282" s="87">
        <f>+IF(ISNUMBER(DATA!V790),DATA!V790,"n/a")</f>
        <v>4.5984269594666403</v>
      </c>
      <c r="H1282" s="77">
        <f>+IF(ISNUMBER(DATA!W790),DATA!W790,"n/a")</f>
        <v>-2.3127567545079698E-2</v>
      </c>
      <c r="I1282" s="87">
        <f>+IF(ISNUMBER(DATA!AF790),DATA!AF790,"n/a")</f>
        <v>4.5207575274980201</v>
      </c>
      <c r="J1282" s="77">
        <f>+IF(ISNUMBER(DATA!AG790),DATA!AG790,"n/a")</f>
        <v>-6.8804213609749004E-2</v>
      </c>
      <c r="K1282" s="87">
        <f>+IF(ISNUMBER(DATA!AP790),DATA!AP790,"n/a")</f>
        <v>4.6234229836880898</v>
      </c>
      <c r="L1282" s="77">
        <f>+IF(ISNUMBER(DATA!AQ790),DATA!AQ790,"n/a")</f>
        <v>-6.6264622250251898E-2</v>
      </c>
    </row>
    <row r="1283" spans="1:12" x14ac:dyDescent="0.2">
      <c r="A1283" s="75" t="s">
        <v>19</v>
      </c>
      <c r="B1283" s="66" t="s">
        <v>28</v>
      </c>
      <c r="C1283" s="66" t="s">
        <v>10</v>
      </c>
      <c r="D1283" s="66" t="s">
        <v>272</v>
      </c>
      <c r="E1283" s="87">
        <f>+IF(ISNUMBER(DATA!L791),DATA!L791,"n/a")</f>
        <v>5.5086821106675803</v>
      </c>
      <c r="F1283" s="77">
        <f>+IF(ISNUMBER(DATA!M791),DATA!M791,"n/a")</f>
        <v>1.9382649903995498E-2</v>
      </c>
      <c r="G1283" s="87">
        <f>+IF(ISNUMBER(DATA!V791),DATA!V791,"n/a")</f>
        <v>5.4257828147090397</v>
      </c>
      <c r="H1283" s="77">
        <f>+IF(ISNUMBER(DATA!W791),DATA!W791,"n/a")</f>
        <v>7.7197088544837396E-5</v>
      </c>
      <c r="I1283" s="87">
        <f>+IF(ISNUMBER(DATA!AF791),DATA!AF791,"n/a")</f>
        <v>5.4962979267426002</v>
      </c>
      <c r="J1283" s="77">
        <f>+IF(ISNUMBER(DATA!AG791),DATA!AG791,"n/a")</f>
        <v>-2.0714431289778599E-2</v>
      </c>
      <c r="K1283" s="87">
        <f>+IF(ISNUMBER(DATA!AP791),DATA!AP791,"n/a")</f>
        <v>5.61740822487966</v>
      </c>
      <c r="L1283" s="77">
        <f>+IF(ISNUMBER(DATA!AQ791),DATA!AQ791,"n/a")</f>
        <v>-0.102440667561186</v>
      </c>
    </row>
    <row r="1284" spans="1:12" x14ac:dyDescent="0.2">
      <c r="A1284" s="75" t="s">
        <v>19</v>
      </c>
      <c r="B1284" s="66" t="s">
        <v>28</v>
      </c>
      <c r="C1284" s="66" t="s">
        <v>10</v>
      </c>
      <c r="D1284" s="66" t="s">
        <v>273</v>
      </c>
      <c r="E1284" s="87">
        <f>+IF(ISNUMBER(DATA!L792),DATA!L792,"n/a")</f>
        <v>5.0618389849501799</v>
      </c>
      <c r="F1284" s="77">
        <f>+IF(ISNUMBER(DATA!M792),DATA!M792,"n/a")</f>
        <v>-0.21525034382623301</v>
      </c>
      <c r="G1284" s="87">
        <f>+IF(ISNUMBER(DATA!V792),DATA!V792,"n/a")</f>
        <v>5.1935687368807697</v>
      </c>
      <c r="H1284" s="77">
        <f>+IF(ISNUMBER(DATA!W792),DATA!W792,"n/a")</f>
        <v>-0.19368802454005099</v>
      </c>
      <c r="I1284" s="87">
        <f>+IF(ISNUMBER(DATA!AF792),DATA!AF792,"n/a")</f>
        <v>5.1610748938235096</v>
      </c>
      <c r="J1284" s="77">
        <f>+IF(ISNUMBER(DATA!AG792),DATA!AG792,"n/a")</f>
        <v>-0.19613182908176199</v>
      </c>
      <c r="K1284" s="87">
        <f>+IF(ISNUMBER(DATA!AP792),DATA!AP792,"n/a")</f>
        <v>5.6797876352690997</v>
      </c>
      <c r="L1284" s="77">
        <f>+IF(ISNUMBER(DATA!AQ792),DATA!AQ792,"n/a")</f>
        <v>-0.138490334879454</v>
      </c>
    </row>
    <row r="1285" spans="1:12" x14ac:dyDescent="0.2">
      <c r="A1285" s="75" t="s">
        <v>19</v>
      </c>
      <c r="B1285" s="66" t="s">
        <v>28</v>
      </c>
      <c r="C1285" s="66" t="s">
        <v>10</v>
      </c>
      <c r="D1285" s="66" t="s">
        <v>274</v>
      </c>
      <c r="E1285" s="87">
        <f>+IF(ISNUMBER(DATA!L793),DATA!L793,"n/a")</f>
        <v>5.0071487488210904</v>
      </c>
      <c r="F1285" s="77">
        <f>+IF(ISNUMBER(DATA!M793),DATA!M793,"n/a")</f>
        <v>1.25227151803464E-2</v>
      </c>
      <c r="G1285" s="87">
        <f>+IF(ISNUMBER(DATA!V793),DATA!V793,"n/a")</f>
        <v>4.9160135823723401</v>
      </c>
      <c r="H1285" s="77">
        <f>+IF(ISNUMBER(DATA!W793),DATA!W793,"n/a")</f>
        <v>-1.1081512143343301E-2</v>
      </c>
      <c r="I1285" s="87">
        <f>+IF(ISNUMBER(DATA!AF793),DATA!AF793,"n/a")</f>
        <v>4.9249732783426801</v>
      </c>
      <c r="J1285" s="77">
        <f>+IF(ISNUMBER(DATA!AG793),DATA!AG793,"n/a")</f>
        <v>-2.1822750240480401E-2</v>
      </c>
      <c r="K1285" s="87">
        <f>+IF(ISNUMBER(DATA!AP793),DATA!AP793,"n/a")</f>
        <v>5.0138005512241604</v>
      </c>
      <c r="L1285" s="77">
        <f>+IF(ISNUMBER(DATA!AQ793),DATA!AQ793,"n/a")</f>
        <v>-0.123332910037019</v>
      </c>
    </row>
    <row r="1286" spans="1:12" x14ac:dyDescent="0.2">
      <c r="A1286" s="75" t="s">
        <v>19</v>
      </c>
      <c r="B1286" s="66" t="s">
        <v>28</v>
      </c>
      <c r="C1286" s="66" t="s">
        <v>10</v>
      </c>
      <c r="D1286" s="66" t="s">
        <v>275</v>
      </c>
      <c r="E1286" s="87">
        <f>+IF(ISNUMBER(DATA!L794),DATA!L794,"n/a")</f>
        <v>4.05188716966454</v>
      </c>
      <c r="F1286" s="77">
        <f>+IF(ISNUMBER(DATA!M794),DATA!M794,"n/a")</f>
        <v>-0.35942708221199099</v>
      </c>
      <c r="G1286" s="87">
        <f>+IF(ISNUMBER(DATA!V794),DATA!V794,"n/a")</f>
        <v>4.0204838937224201</v>
      </c>
      <c r="H1286" s="77">
        <f>+IF(ISNUMBER(DATA!W794),DATA!W794,"n/a")</f>
        <v>-0.36582444020765598</v>
      </c>
      <c r="I1286" s="87">
        <f>+IF(ISNUMBER(DATA!AF794),DATA!AF794,"n/a")</f>
        <v>4.0575160086395901</v>
      </c>
      <c r="J1286" s="77">
        <f>+IF(ISNUMBER(DATA!AG794),DATA!AG794,"n/a")</f>
        <v>-0.359943670934327</v>
      </c>
      <c r="K1286" s="87">
        <f>+IF(ISNUMBER(DATA!AP794),DATA!AP794,"n/a")</f>
        <v>4.4556343695398102</v>
      </c>
      <c r="L1286" s="77">
        <f>+IF(ISNUMBER(DATA!AQ794),DATA!AQ794,"n/a")</f>
        <v>-0.29558920318491699</v>
      </c>
    </row>
    <row r="1287" spans="1:12" x14ac:dyDescent="0.2">
      <c r="A1287" s="75" t="s">
        <v>19</v>
      </c>
      <c r="B1287" s="66" t="s">
        <v>28</v>
      </c>
      <c r="C1287" s="66" t="s">
        <v>10</v>
      </c>
      <c r="D1287" s="66" t="s">
        <v>276</v>
      </c>
      <c r="E1287" s="87">
        <f>+IF(ISNUMBER(DATA!L795),DATA!L795,"n/a")</f>
        <v>6.0138223750186599</v>
      </c>
      <c r="F1287" s="77">
        <f>+IF(ISNUMBER(DATA!M795),DATA!M795,"n/a")</f>
        <v>2.81628474474181E-2</v>
      </c>
      <c r="G1287" s="87">
        <f>+IF(ISNUMBER(DATA!V795),DATA!V795,"n/a")</f>
        <v>5.9883417773605796</v>
      </c>
      <c r="H1287" s="77">
        <f>+IF(ISNUMBER(DATA!W795),DATA!W795,"n/a")</f>
        <v>2.4727552797914599E-2</v>
      </c>
      <c r="I1287" s="87">
        <f>+IF(ISNUMBER(DATA!AF795),DATA!AF795,"n/a")</f>
        <v>5.9897651596806103</v>
      </c>
      <c r="J1287" s="77">
        <f>+IF(ISNUMBER(DATA!AG795),DATA!AG795,"n/a")</f>
        <v>1.955891021239E-2</v>
      </c>
      <c r="K1287" s="87">
        <f>+IF(ISNUMBER(DATA!AP795),DATA!AP795,"n/a")</f>
        <v>5.9355247050995903</v>
      </c>
      <c r="L1287" s="77">
        <f>+IF(ISNUMBER(DATA!AQ795),DATA!AQ795,"n/a")</f>
        <v>2.27648210090114E-2</v>
      </c>
    </row>
    <row r="1288" spans="1:12" x14ac:dyDescent="0.2">
      <c r="A1288" s="75" t="s">
        <v>19</v>
      </c>
      <c r="B1288" s="66" t="s">
        <v>28</v>
      </c>
      <c r="C1288" s="66" t="s">
        <v>10</v>
      </c>
      <c r="D1288" s="66" t="s">
        <v>277</v>
      </c>
      <c r="E1288" s="87">
        <f>+IF(ISNUMBER(DATA!L796),DATA!L796,"n/a")</f>
        <v>5.20710981240246</v>
      </c>
      <c r="F1288" s="77">
        <f>+IF(ISNUMBER(DATA!M796),DATA!M796,"n/a")</f>
        <v>-0.213324678602691</v>
      </c>
      <c r="G1288" s="87">
        <f>+IF(ISNUMBER(DATA!V796),DATA!V796,"n/a")</f>
        <v>5.2650895486664</v>
      </c>
      <c r="H1288" s="77">
        <f>+IF(ISNUMBER(DATA!W796),DATA!W796,"n/a")</f>
        <v>-0.19195863712424199</v>
      </c>
      <c r="I1288" s="87">
        <f>+IF(ISNUMBER(DATA!AF796),DATA!AF796,"n/a")</f>
        <v>5.5418993091308604</v>
      </c>
      <c r="J1288" s="77">
        <f>+IF(ISNUMBER(DATA!AG796),DATA!AG796,"n/a")</f>
        <v>-0.14941651974648601</v>
      </c>
      <c r="K1288" s="87">
        <f>+IF(ISNUMBER(DATA!AP796),DATA!AP796,"n/a")</f>
        <v>5.8539197087922901</v>
      </c>
      <c r="L1288" s="77">
        <f>+IF(ISNUMBER(DATA!AQ796),DATA!AQ796,"n/a")</f>
        <v>-0.11122502506708901</v>
      </c>
    </row>
    <row r="1289" spans="1:12" x14ac:dyDescent="0.2">
      <c r="A1289" s="75" t="s">
        <v>19</v>
      </c>
      <c r="B1289" s="66" t="s">
        <v>28</v>
      </c>
      <c r="C1289" s="66" t="s">
        <v>10</v>
      </c>
      <c r="D1289" s="66" t="s">
        <v>278</v>
      </c>
      <c r="E1289" s="87">
        <f>+IF(ISNUMBER(DATA!L797),DATA!L797,"n/a")</f>
        <v>4.5246075805655401</v>
      </c>
      <c r="F1289" s="77">
        <f>+IF(ISNUMBER(DATA!M797),DATA!M797,"n/a")</f>
        <v>-0.18858275696733801</v>
      </c>
      <c r="G1289" s="87">
        <f>+IF(ISNUMBER(DATA!V797),DATA!V797,"n/a")</f>
        <v>4.6414221734936199</v>
      </c>
      <c r="H1289" s="77">
        <f>+IF(ISNUMBER(DATA!W797),DATA!W797,"n/a")</f>
        <v>-0.123178223920112</v>
      </c>
      <c r="I1289" s="87">
        <f>+IF(ISNUMBER(DATA!AF797),DATA!AF797,"n/a")</f>
        <v>4.5635306327143299</v>
      </c>
      <c r="J1289" s="77">
        <f>+IF(ISNUMBER(DATA!AG797),DATA!AG797,"n/a")</f>
        <v>-9.0579018420628099E-2</v>
      </c>
      <c r="K1289" s="87">
        <f>+IF(ISNUMBER(DATA!AP797),DATA!AP797,"n/a")</f>
        <v>4.8563250481556697</v>
      </c>
      <c r="L1289" s="77">
        <f>+IF(ISNUMBER(DATA!AQ797),DATA!AQ797,"n/a")</f>
        <v>-4.4262428563300801E-2</v>
      </c>
    </row>
    <row r="1290" spans="1:12" x14ac:dyDescent="0.2">
      <c r="A1290" s="75" t="s">
        <v>19</v>
      </c>
      <c r="B1290" s="66" t="s">
        <v>28</v>
      </c>
      <c r="C1290" s="66" t="s">
        <v>10</v>
      </c>
      <c r="D1290" s="66" t="s">
        <v>279</v>
      </c>
      <c r="E1290" s="87">
        <f>+IF(ISNUMBER(DATA!L798),DATA!L798,"n/a")</f>
        <v>4.26650501188651</v>
      </c>
      <c r="F1290" s="77">
        <f>+IF(ISNUMBER(DATA!M798),DATA!M798,"n/a")</f>
        <v>3.9511414136456299E-2</v>
      </c>
      <c r="G1290" s="87">
        <f>+IF(ISNUMBER(DATA!V798),DATA!V798,"n/a")</f>
        <v>4.3683788202454199</v>
      </c>
      <c r="H1290" s="77">
        <f>+IF(ISNUMBER(DATA!W798),DATA!W798,"n/a")</f>
        <v>-7.13163603319651E-3</v>
      </c>
      <c r="I1290" s="87">
        <f>+IF(ISNUMBER(DATA!AF798),DATA!AF798,"n/a")</f>
        <v>4.31035054222576</v>
      </c>
      <c r="J1290" s="77">
        <f>+IF(ISNUMBER(DATA!AG798),DATA!AG798,"n/a")</f>
        <v>-1.5552369220385E-2</v>
      </c>
      <c r="K1290" s="87">
        <f>+IF(ISNUMBER(DATA!AP798),DATA!AP798,"n/a")</f>
        <v>4.3899321362626802</v>
      </c>
      <c r="L1290" s="77">
        <f>+IF(ISNUMBER(DATA!AQ798),DATA!AQ798,"n/a")</f>
        <v>5.2401235511760597E-2</v>
      </c>
    </row>
    <row r="1291" spans="1:12" x14ac:dyDescent="0.2">
      <c r="A1291" s="75" t="s">
        <v>19</v>
      </c>
      <c r="B1291" s="66" t="s">
        <v>28</v>
      </c>
      <c r="C1291" s="66" t="s">
        <v>10</v>
      </c>
      <c r="D1291" s="66" t="s">
        <v>280</v>
      </c>
      <c r="E1291" s="87">
        <f>+IF(ISNUMBER(DATA!L799),DATA!L799,"n/a")</f>
        <v>6.9489781462730802</v>
      </c>
      <c r="F1291" s="77">
        <f>+IF(ISNUMBER(DATA!M799),DATA!M799,"n/a")</f>
        <v>-4.4653799240634902E-2</v>
      </c>
      <c r="G1291" s="87">
        <f>+IF(ISNUMBER(DATA!V799),DATA!V799,"n/a")</f>
        <v>6.9941492224479198</v>
      </c>
      <c r="H1291" s="77">
        <f>+IF(ISNUMBER(DATA!W799),DATA!W799,"n/a")</f>
        <v>-3.3457624101427698E-2</v>
      </c>
      <c r="I1291" s="87">
        <f>+IF(ISNUMBER(DATA!AF799),DATA!AF799,"n/a")</f>
        <v>6.9323479488067603</v>
      </c>
      <c r="J1291" s="77">
        <f>+IF(ISNUMBER(DATA!AG799),DATA!AG799,"n/a")</f>
        <v>-4.2618414606688901E-2</v>
      </c>
      <c r="K1291" s="87">
        <f>+IF(ISNUMBER(DATA!AP799),DATA!AP799,"n/a")</f>
        <v>7.0816673140844202</v>
      </c>
      <c r="L1291" s="77">
        <f>+IF(ISNUMBER(DATA!AQ799),DATA!AQ799,"n/a")</f>
        <v>-5.06076569908952E-2</v>
      </c>
    </row>
    <row r="1292" spans="1:12" x14ac:dyDescent="0.2">
      <c r="A1292" s="75" t="s">
        <v>19</v>
      </c>
      <c r="B1292" s="66" t="s">
        <v>28</v>
      </c>
      <c r="C1292" s="66" t="s">
        <v>10</v>
      </c>
      <c r="D1292" s="66" t="s">
        <v>281</v>
      </c>
      <c r="E1292" s="87">
        <f>+IF(ISNUMBER(DATA!L800),DATA!L800,"n/a")</f>
        <v>4.4114143498019702</v>
      </c>
      <c r="F1292" s="77">
        <f>+IF(ISNUMBER(DATA!M800),DATA!M800,"n/a")</f>
        <v>-0.103828008763042</v>
      </c>
      <c r="G1292" s="87">
        <f>+IF(ISNUMBER(DATA!V800),DATA!V800,"n/a")</f>
        <v>4.4801254792931902</v>
      </c>
      <c r="H1292" s="77">
        <f>+IF(ISNUMBER(DATA!W800),DATA!W800,"n/a")</f>
        <v>4.6664980448209901E-2</v>
      </c>
      <c r="I1292" s="87">
        <f>+IF(ISNUMBER(DATA!AF800),DATA!AF800,"n/a")</f>
        <v>4.4442169559707896</v>
      </c>
      <c r="J1292" s="77">
        <f>+IF(ISNUMBER(DATA!AG800),DATA!AG800,"n/a")</f>
        <v>6.73659939709223E-2</v>
      </c>
      <c r="K1292" s="87">
        <f>+IF(ISNUMBER(DATA!AP800),DATA!AP800,"n/a")</f>
        <v>4.5243529633437998</v>
      </c>
      <c r="L1292" s="77">
        <f>+IF(ISNUMBER(DATA!AQ800),DATA!AQ800,"n/a")</f>
        <v>0.105304216663959</v>
      </c>
    </row>
    <row r="1293" spans="1:12" x14ac:dyDescent="0.2">
      <c r="A1293" s="75" t="s">
        <v>19</v>
      </c>
      <c r="B1293" s="66" t="s">
        <v>28</v>
      </c>
      <c r="C1293" s="66" t="s">
        <v>10</v>
      </c>
      <c r="D1293" s="66" t="s">
        <v>282</v>
      </c>
      <c r="E1293" s="87">
        <f>+IF(ISNUMBER(DATA!L801),DATA!L801,"n/a")</f>
        <v>5.8918907550356403</v>
      </c>
      <c r="F1293" s="77">
        <f>+IF(ISNUMBER(DATA!M801),DATA!M801,"n/a")</f>
        <v>6.3152248648051898E-2</v>
      </c>
      <c r="G1293" s="87">
        <f>+IF(ISNUMBER(DATA!V801),DATA!V801,"n/a")</f>
        <v>5.9136203832263803</v>
      </c>
      <c r="H1293" s="77">
        <f>+IF(ISNUMBER(DATA!W801),DATA!W801,"n/a")</f>
        <v>3.3701878698443197E-2</v>
      </c>
      <c r="I1293" s="87">
        <f>+IF(ISNUMBER(DATA!AF801),DATA!AF801,"n/a")</f>
        <v>5.8446440982675796</v>
      </c>
      <c r="J1293" s="77">
        <f>+IF(ISNUMBER(DATA!AG801),DATA!AG801,"n/a")</f>
        <v>-1.6036479811277801E-2</v>
      </c>
      <c r="K1293" s="87">
        <f>+IF(ISNUMBER(DATA!AP801),DATA!AP801,"n/a")</f>
        <v>5.8306536353644596</v>
      </c>
      <c r="L1293" s="77">
        <f>+IF(ISNUMBER(DATA!AQ801),DATA!AQ801,"n/a")</f>
        <v>-9.7683644984657994E-2</v>
      </c>
    </row>
    <row r="1294" spans="1:12" x14ac:dyDescent="0.2">
      <c r="A1294" s="75" t="s">
        <v>19</v>
      </c>
      <c r="B1294" s="66" t="s">
        <v>28</v>
      </c>
      <c r="C1294" s="66" t="s">
        <v>10</v>
      </c>
      <c r="D1294" s="66" t="s">
        <v>283</v>
      </c>
      <c r="E1294" s="87">
        <f>+IF(ISNUMBER(DATA!L802),DATA!L802,"n/a")</f>
        <v>6.2673900151728104</v>
      </c>
      <c r="F1294" s="77">
        <f>+IF(ISNUMBER(DATA!M802),DATA!M802,"n/a")</f>
        <v>0.34682623701091703</v>
      </c>
      <c r="G1294" s="87">
        <f>+IF(ISNUMBER(DATA!V802),DATA!V802,"n/a")</f>
        <v>6.3135301720749597</v>
      </c>
      <c r="H1294" s="77">
        <f>+IF(ISNUMBER(DATA!W802),DATA!W802,"n/a")</f>
        <v>0.31700507620971102</v>
      </c>
      <c r="I1294" s="87">
        <f>+IF(ISNUMBER(DATA!AF802),DATA!AF802,"n/a")</f>
        <v>5.8802884138914102</v>
      </c>
      <c r="J1294" s="77">
        <f>+IF(ISNUMBER(DATA!AG802),DATA!AG802,"n/a")</f>
        <v>0.28440517804256199</v>
      </c>
      <c r="K1294" s="87">
        <f>+IF(ISNUMBER(DATA!AP802),DATA!AP802,"n/a")</f>
        <v>5.3377464286293401</v>
      </c>
      <c r="L1294" s="77">
        <f>+IF(ISNUMBER(DATA!AQ802),DATA!AQ802,"n/a")</f>
        <v>0.28440717752171202</v>
      </c>
    </row>
    <row r="1295" spans="1:12" x14ac:dyDescent="0.2">
      <c r="A1295" s="75" t="s">
        <v>19</v>
      </c>
      <c r="B1295" s="66" t="s">
        <v>28</v>
      </c>
      <c r="C1295" s="66" t="s">
        <v>10</v>
      </c>
      <c r="D1295" s="66" t="s">
        <v>284</v>
      </c>
      <c r="E1295" s="87">
        <f>+IF(ISNUMBER(DATA!L803),DATA!L803,"n/a")</f>
        <v>3.3581597895278898</v>
      </c>
      <c r="F1295" s="77">
        <f>+IF(ISNUMBER(DATA!M803),DATA!M803,"n/a")</f>
        <v>-0.16338262561262101</v>
      </c>
      <c r="G1295" s="87">
        <f>+IF(ISNUMBER(DATA!V803),DATA!V803,"n/a")</f>
        <v>3.50436215803715</v>
      </c>
      <c r="H1295" s="77">
        <f>+IF(ISNUMBER(DATA!W803),DATA!W803,"n/a")</f>
        <v>-4.50768266477614E-2</v>
      </c>
      <c r="I1295" s="87">
        <f>+IF(ISNUMBER(DATA!AF803),DATA!AF803,"n/a")</f>
        <v>3.4409370233547198</v>
      </c>
      <c r="J1295" s="77">
        <f>+IF(ISNUMBER(DATA!AG803),DATA!AG803,"n/a")</f>
        <v>2.2053162685738099E-2</v>
      </c>
      <c r="K1295" s="87">
        <f>+IF(ISNUMBER(DATA!AP803),DATA!AP803,"n/a")</f>
        <v>3.5447492659872801</v>
      </c>
      <c r="L1295" s="77">
        <f>+IF(ISNUMBER(DATA!AQ803),DATA!AQ803,"n/a")</f>
        <v>0.14009743535255301</v>
      </c>
    </row>
    <row r="1296" spans="1:12" x14ac:dyDescent="0.2">
      <c r="A1296" s="75" t="s">
        <v>19</v>
      </c>
      <c r="B1296" s="66" t="s">
        <v>28</v>
      </c>
      <c r="C1296" s="66" t="s">
        <v>10</v>
      </c>
      <c r="D1296" s="66" t="s">
        <v>285</v>
      </c>
      <c r="E1296" s="87">
        <f>+IF(ISNUMBER(DATA!L804),DATA!L804,"n/a")</f>
        <v>2.34845599042248</v>
      </c>
      <c r="F1296" s="77">
        <f>+IF(ISNUMBER(DATA!M804),DATA!M804,"n/a")</f>
        <v>-0.28591159858766502</v>
      </c>
      <c r="G1296" s="87">
        <f>+IF(ISNUMBER(DATA!V804),DATA!V804,"n/a")</f>
        <v>2.47502406919725</v>
      </c>
      <c r="H1296" s="77">
        <f>+IF(ISNUMBER(DATA!W804),DATA!W804,"n/a")</f>
        <v>-0.183803461854774</v>
      </c>
      <c r="I1296" s="87">
        <f>+IF(ISNUMBER(DATA!AF804),DATA!AF804,"n/a")</f>
        <v>2.37192468201961</v>
      </c>
      <c r="J1296" s="77">
        <f>+IF(ISNUMBER(DATA!AG804),DATA!AG804,"n/a")</f>
        <v>-0.144612689376313</v>
      </c>
      <c r="K1296" s="87">
        <f>+IF(ISNUMBER(DATA!AP804),DATA!AP804,"n/a")</f>
        <v>2.4920973855057098</v>
      </c>
      <c r="L1296" s="77">
        <f>+IF(ISNUMBER(DATA!AQ804),DATA!AQ804,"n/a")</f>
        <v>-2.9303288658554E-2</v>
      </c>
    </row>
    <row r="1297" spans="1:12" x14ac:dyDescent="0.2">
      <c r="A1297" s="75" t="s">
        <v>19</v>
      </c>
      <c r="B1297" s="66" t="s">
        <v>28</v>
      </c>
      <c r="C1297" s="66" t="s">
        <v>10</v>
      </c>
      <c r="D1297" s="66" t="s">
        <v>286</v>
      </c>
      <c r="E1297" s="87">
        <f>+IF(ISNUMBER(DATA!L805),DATA!L805,"n/a")</f>
        <v>4.3834806999235001</v>
      </c>
      <c r="F1297" s="77">
        <f>+IF(ISNUMBER(DATA!M805),DATA!M805,"n/a")</f>
        <v>-0.24646683078357701</v>
      </c>
      <c r="G1297" s="87">
        <f>+IF(ISNUMBER(DATA!V805),DATA!V805,"n/a")</f>
        <v>4.4587044512204397</v>
      </c>
      <c r="H1297" s="77">
        <f>+IF(ISNUMBER(DATA!W805),DATA!W805,"n/a")</f>
        <v>-0.23778254188734499</v>
      </c>
      <c r="I1297" s="87">
        <f>+IF(ISNUMBER(DATA!AF805),DATA!AF805,"n/a")</f>
        <v>4.5156671877220402</v>
      </c>
      <c r="J1297" s="77">
        <f>+IF(ISNUMBER(DATA!AG805),DATA!AG805,"n/a")</f>
        <v>-0.24238062701364901</v>
      </c>
      <c r="K1297" s="87">
        <f>+IF(ISNUMBER(DATA!AP805),DATA!AP805,"n/a")</f>
        <v>5.1149710728464299</v>
      </c>
      <c r="L1297" s="77">
        <f>+IF(ISNUMBER(DATA!AQ805),DATA!AQ805,"n/a")</f>
        <v>-0.15979889031580399</v>
      </c>
    </row>
    <row r="1298" spans="1:12" x14ac:dyDescent="0.2">
      <c r="A1298" s="75" t="s">
        <v>19</v>
      </c>
      <c r="B1298" s="66" t="s">
        <v>28</v>
      </c>
      <c r="C1298" s="66" t="s">
        <v>10</v>
      </c>
      <c r="D1298" s="66" t="s">
        <v>287</v>
      </c>
      <c r="E1298" s="87">
        <f>+IF(ISNUMBER(DATA!L806),DATA!L806,"n/a")</f>
        <v>4.0761005019481598</v>
      </c>
      <c r="F1298" s="77">
        <f>+IF(ISNUMBER(DATA!M806),DATA!M806,"n/a")</f>
        <v>-0.230007886781328</v>
      </c>
      <c r="G1298" s="87">
        <f>+IF(ISNUMBER(DATA!V806),DATA!V806,"n/a")</f>
        <v>4.1505726919136796</v>
      </c>
      <c r="H1298" s="77">
        <f>+IF(ISNUMBER(DATA!W806),DATA!W806,"n/a")</f>
        <v>-0.23097400040431501</v>
      </c>
      <c r="I1298" s="87">
        <f>+IF(ISNUMBER(DATA!AF806),DATA!AF806,"n/a")</f>
        <v>4.0558183176582698</v>
      </c>
      <c r="J1298" s="77">
        <f>+IF(ISNUMBER(DATA!AG806),DATA!AG806,"n/a")</f>
        <v>-0.22642567770366501</v>
      </c>
      <c r="K1298" s="87">
        <f>+IF(ISNUMBER(DATA!AP806),DATA!AP806,"n/a")</f>
        <v>4.5962487138243304</v>
      </c>
      <c r="L1298" s="77">
        <f>+IF(ISNUMBER(DATA!AQ806),DATA!AQ806,"n/a")</f>
        <v>-0.13096454863392101</v>
      </c>
    </row>
    <row r="1299" spans="1:12" x14ac:dyDescent="0.2">
      <c r="A1299" s="75" t="s">
        <v>19</v>
      </c>
      <c r="B1299" s="66" t="s">
        <v>28</v>
      </c>
      <c r="C1299" s="66" t="s">
        <v>10</v>
      </c>
      <c r="D1299" s="66" t="s">
        <v>288</v>
      </c>
      <c r="E1299" s="87">
        <f>+IF(ISNUMBER(DATA!L807),DATA!L807,"n/a")</f>
        <v>6.0969411357866097</v>
      </c>
      <c r="F1299" s="77">
        <f>+IF(ISNUMBER(DATA!M807),DATA!M807,"n/a")</f>
        <v>4.3876497566951798E-2</v>
      </c>
      <c r="G1299" s="87">
        <f>+IF(ISNUMBER(DATA!V807),DATA!V807,"n/a")</f>
        <v>6.0675910116404896</v>
      </c>
      <c r="H1299" s="77">
        <f>+IF(ISNUMBER(DATA!W807),DATA!W807,"n/a")</f>
        <v>1.19258173576545E-2</v>
      </c>
      <c r="I1299" s="87">
        <f>+IF(ISNUMBER(DATA!AF807),DATA!AF807,"n/a")</f>
        <v>6.0090247443822502</v>
      </c>
      <c r="J1299" s="77">
        <f>+IF(ISNUMBER(DATA!AG807),DATA!AG807,"n/a")</f>
        <v>-1.9578529734500499E-2</v>
      </c>
      <c r="K1299" s="87">
        <f>+IF(ISNUMBER(DATA!AP807),DATA!AP807,"n/a")</f>
        <v>6.1114718979064699</v>
      </c>
      <c r="L1299" s="77">
        <f>+IF(ISNUMBER(DATA!AQ807),DATA!AQ807,"n/a")</f>
        <v>-4.00839745918199E-2</v>
      </c>
    </row>
    <row r="1300" spans="1:12" x14ac:dyDescent="0.2">
      <c r="A1300" s="75" t="s">
        <v>19</v>
      </c>
      <c r="B1300" s="66" t="s">
        <v>28</v>
      </c>
      <c r="C1300" s="66" t="s">
        <v>10</v>
      </c>
      <c r="D1300" s="66" t="s">
        <v>289</v>
      </c>
      <c r="E1300" s="87">
        <f>+IF(ISNUMBER(DATA!L808),DATA!L808,"n/a")</f>
        <v>3.9773117572778598</v>
      </c>
      <c r="F1300" s="77">
        <f>+IF(ISNUMBER(DATA!M808),DATA!M808,"n/a")</f>
        <v>-0.20543769034276199</v>
      </c>
      <c r="G1300" s="87">
        <f>+IF(ISNUMBER(DATA!V808),DATA!V808,"n/a")</f>
        <v>4.2086156593589203</v>
      </c>
      <c r="H1300" s="77">
        <f>+IF(ISNUMBER(DATA!W808),DATA!W808,"n/a")</f>
        <v>-9.3717898822012896E-2</v>
      </c>
      <c r="I1300" s="87">
        <f>+IF(ISNUMBER(DATA!AF808),DATA!AF808,"n/a")</f>
        <v>4.1397254890087298</v>
      </c>
      <c r="J1300" s="77">
        <f>+IF(ISNUMBER(DATA!AG808),DATA!AG808,"n/a")</f>
        <v>-6.1962849621545101E-2</v>
      </c>
      <c r="K1300" s="87">
        <f>+IF(ISNUMBER(DATA!AP808),DATA!AP808,"n/a")</f>
        <v>4.2891007130170102</v>
      </c>
      <c r="L1300" s="77">
        <f>+IF(ISNUMBER(DATA!AQ808),DATA!AQ808,"n/a")</f>
        <v>7.1655133385589397E-3</v>
      </c>
    </row>
    <row r="1301" spans="1:12" x14ac:dyDescent="0.2">
      <c r="A1301" s="75" t="s">
        <v>19</v>
      </c>
      <c r="B1301" s="66" t="s">
        <v>28</v>
      </c>
      <c r="C1301" s="66" t="s">
        <v>10</v>
      </c>
      <c r="D1301" s="66" t="s">
        <v>290</v>
      </c>
      <c r="E1301" s="87">
        <f>+IF(ISNUMBER(DATA!L809),DATA!L809,"n/a")</f>
        <v>5.5605272093296598</v>
      </c>
      <c r="F1301" s="77">
        <f>+IF(ISNUMBER(DATA!M809),DATA!M809,"n/a")</f>
        <v>6.4163669085232997E-3</v>
      </c>
      <c r="G1301" s="87">
        <f>+IF(ISNUMBER(DATA!V809),DATA!V809,"n/a")</f>
        <v>5.5264349097927497</v>
      </c>
      <c r="H1301" s="77">
        <f>+IF(ISNUMBER(DATA!W809),DATA!W809,"n/a")</f>
        <v>-2.1470714056025499E-2</v>
      </c>
      <c r="I1301" s="87">
        <f>+IF(ISNUMBER(DATA!AF809),DATA!AF809,"n/a")</f>
        <v>5.6394048417120199</v>
      </c>
      <c r="J1301" s="77">
        <f>+IF(ISNUMBER(DATA!AG809),DATA!AG809,"n/a")</f>
        <v>-3.6271046331288997E-2</v>
      </c>
      <c r="K1301" s="87">
        <f>+IF(ISNUMBER(DATA!AP809),DATA!AP809,"n/a")</f>
        <v>5.7305926414413504</v>
      </c>
      <c r="L1301" s="77">
        <f>+IF(ISNUMBER(DATA!AQ809),DATA!AQ809,"n/a")</f>
        <v>-0.14345076118677</v>
      </c>
    </row>
    <row r="1302" spans="1:12" x14ac:dyDescent="0.2">
      <c r="A1302" s="75" t="s">
        <v>19</v>
      </c>
      <c r="B1302" s="66" t="s">
        <v>28</v>
      </c>
      <c r="C1302" s="66" t="s">
        <v>10</v>
      </c>
      <c r="D1302" s="66" t="s">
        <v>291</v>
      </c>
      <c r="E1302" s="87">
        <f>+IF(ISNUMBER(DATA!L810),DATA!L810,"n/a")</f>
        <v>7.1240616334743896</v>
      </c>
      <c r="F1302" s="77">
        <f>+IF(ISNUMBER(DATA!M810),DATA!M810,"n/a")</f>
        <v>6.3088449918709294E-2</v>
      </c>
      <c r="G1302" s="87">
        <f>+IF(ISNUMBER(DATA!V810),DATA!V810,"n/a")</f>
        <v>6.82944558766226</v>
      </c>
      <c r="H1302" s="77">
        <f>+IF(ISNUMBER(DATA!W810),DATA!W810,"n/a")</f>
        <v>3.0139921841077201E-2</v>
      </c>
      <c r="I1302" s="87">
        <f>+IF(ISNUMBER(DATA!AF810),DATA!AF810,"n/a")</f>
        <v>6.6522977735965396</v>
      </c>
      <c r="J1302" s="77">
        <f>+IF(ISNUMBER(DATA!AG810),DATA!AG810,"n/a")</f>
        <v>-5.2669998687348701E-3</v>
      </c>
      <c r="K1302" s="87">
        <f>+IF(ISNUMBER(DATA!AP810),DATA!AP810,"n/a")</f>
        <v>6.2294017617301503</v>
      </c>
      <c r="L1302" s="77">
        <f>+IF(ISNUMBER(DATA!AQ810),DATA!AQ810,"n/a")</f>
        <v>-7.8797597918746298E-2</v>
      </c>
    </row>
    <row r="1303" spans="1:12" x14ac:dyDescent="0.2">
      <c r="A1303" s="75" t="s">
        <v>19</v>
      </c>
      <c r="B1303" s="66" t="s">
        <v>28</v>
      </c>
      <c r="C1303" s="66" t="s">
        <v>10</v>
      </c>
      <c r="D1303" s="66" t="s">
        <v>292</v>
      </c>
      <c r="E1303" s="87">
        <f>+IF(ISNUMBER(DATA!L811),DATA!L811,"n/a")</f>
        <v>6.1322790214069496</v>
      </c>
      <c r="F1303" s="77">
        <f>+IF(ISNUMBER(DATA!M811),DATA!M811,"n/a")</f>
        <v>-8.1708930377633798E-2</v>
      </c>
      <c r="G1303" s="87">
        <f>+IF(ISNUMBER(DATA!V811),DATA!V811,"n/a")</f>
        <v>6.1073717493654298</v>
      </c>
      <c r="H1303" s="77">
        <f>+IF(ISNUMBER(DATA!W811),DATA!W811,"n/a")</f>
        <v>-7.8623965818355804E-2</v>
      </c>
      <c r="I1303" s="87">
        <f>+IF(ISNUMBER(DATA!AF811),DATA!AF811,"n/a")</f>
        <v>6.0782265008912102</v>
      </c>
      <c r="J1303" s="77">
        <f>+IF(ISNUMBER(DATA!AG811),DATA!AG811,"n/a")</f>
        <v>-7.5409998486871105E-2</v>
      </c>
      <c r="K1303" s="87">
        <f>+IF(ISNUMBER(DATA!AP811),DATA!AP811,"n/a")</f>
        <v>6.0151326604403899</v>
      </c>
      <c r="L1303" s="77">
        <f>+IF(ISNUMBER(DATA!AQ811),DATA!AQ811,"n/a")</f>
        <v>-6.0626118770279201E-2</v>
      </c>
    </row>
    <row r="1304" spans="1:12" x14ac:dyDescent="0.2">
      <c r="A1304" s="75" t="s">
        <v>19</v>
      </c>
      <c r="B1304" s="66" t="s">
        <v>28</v>
      </c>
      <c r="C1304" s="66" t="s">
        <v>10</v>
      </c>
      <c r="D1304" s="66" t="s">
        <v>293</v>
      </c>
      <c r="E1304" s="87">
        <f>+IF(ISNUMBER(DATA!L812),DATA!L812,"n/a")</f>
        <v>4.4396043409450598</v>
      </c>
      <c r="F1304" s="77">
        <f>+IF(ISNUMBER(DATA!M812),DATA!M812,"n/a")</f>
        <v>-0.29796264000240802</v>
      </c>
      <c r="G1304" s="87">
        <f>+IF(ISNUMBER(DATA!V812),DATA!V812,"n/a")</f>
        <v>4.6507682566725501</v>
      </c>
      <c r="H1304" s="77">
        <f>+IF(ISNUMBER(DATA!W812),DATA!W812,"n/a")</f>
        <v>-0.21882019463855201</v>
      </c>
      <c r="I1304" s="87">
        <f>+IF(ISNUMBER(DATA!AF812),DATA!AF812,"n/a")</f>
        <v>4.5286251044719297</v>
      </c>
      <c r="J1304" s="77">
        <f>+IF(ISNUMBER(DATA!AG812),DATA!AG812,"n/a")</f>
        <v>-0.194749783981577</v>
      </c>
      <c r="K1304" s="87">
        <f>+IF(ISNUMBER(DATA!AP812),DATA!AP812,"n/a")</f>
        <v>4.7544109928919296</v>
      </c>
      <c r="L1304" s="77">
        <f>+IF(ISNUMBER(DATA!AQ812),DATA!AQ812,"n/a")</f>
        <v>-3.6260236320713901E-2</v>
      </c>
    </row>
    <row r="1305" spans="1:12" x14ac:dyDescent="0.2">
      <c r="A1305" s="75" t="s">
        <v>19</v>
      </c>
      <c r="B1305" s="66" t="s">
        <v>28</v>
      </c>
      <c r="C1305" s="66" t="s">
        <v>10</v>
      </c>
      <c r="D1305" s="66" t="s">
        <v>294</v>
      </c>
      <c r="E1305" s="87">
        <f>+IF(ISNUMBER(DATA!L813),DATA!L813,"n/a")</f>
        <v>6.9129370946289201</v>
      </c>
      <c r="F1305" s="77">
        <f>+IF(ISNUMBER(DATA!M813),DATA!M813,"n/a")</f>
        <v>-0.13918721056338801</v>
      </c>
      <c r="G1305" s="87">
        <f>+IF(ISNUMBER(DATA!V813),DATA!V813,"n/a")</f>
        <v>7.0659790815114496</v>
      </c>
      <c r="H1305" s="77">
        <f>+IF(ISNUMBER(DATA!W813),DATA!W813,"n/a")</f>
        <v>-8.7976291727997605E-2</v>
      </c>
      <c r="I1305" s="87">
        <f>+IF(ISNUMBER(DATA!AF813),DATA!AF813,"n/a")</f>
        <v>7.1100596125632096</v>
      </c>
      <c r="J1305" s="77">
        <f>+IF(ISNUMBER(DATA!AG813),DATA!AG813,"n/a")</f>
        <v>-8.4449505093959903E-2</v>
      </c>
      <c r="K1305" s="87">
        <f>+IF(ISNUMBER(DATA!AP813),DATA!AP813,"n/a")</f>
        <v>7.3210051750464702</v>
      </c>
      <c r="L1305" s="77">
        <f>+IF(ISNUMBER(DATA!AQ813),DATA!AQ813,"n/a")</f>
        <v>-8.0634837558924796E-2</v>
      </c>
    </row>
    <row r="1306" spans="1:12" x14ac:dyDescent="0.2">
      <c r="A1306" s="75" t="s">
        <v>19</v>
      </c>
      <c r="B1306" s="66" t="s">
        <v>28</v>
      </c>
      <c r="C1306" s="66" t="s">
        <v>10</v>
      </c>
      <c r="D1306" s="66" t="s">
        <v>295</v>
      </c>
      <c r="E1306" s="87">
        <f>+IF(ISNUMBER(DATA!L814),DATA!L814,"n/a")</f>
        <v>6.17230237048161</v>
      </c>
      <c r="F1306" s="77">
        <f>+IF(ISNUMBER(DATA!M814),DATA!M814,"n/a")</f>
        <v>2.55863617110106E-2</v>
      </c>
      <c r="G1306" s="87">
        <f>+IF(ISNUMBER(DATA!V814),DATA!V814,"n/a")</f>
        <v>6.0712877989793999</v>
      </c>
      <c r="H1306" s="77">
        <f>+IF(ISNUMBER(DATA!W814),DATA!W814,"n/a")</f>
        <v>4.8234017597520197E-2</v>
      </c>
      <c r="I1306" s="87">
        <f>+IF(ISNUMBER(DATA!AF814),DATA!AF814,"n/a")</f>
        <v>6.0961147815616297</v>
      </c>
      <c r="J1306" s="77">
        <f>+IF(ISNUMBER(DATA!AG814),DATA!AG814,"n/a")</f>
        <v>2.6824837591804401E-2</v>
      </c>
      <c r="K1306" s="87">
        <f>+IF(ISNUMBER(DATA!AP814),DATA!AP814,"n/a")</f>
        <v>6.1945516254530197</v>
      </c>
      <c r="L1306" s="77">
        <f>+IF(ISNUMBER(DATA!AQ814),DATA!AQ814,"n/a")</f>
        <v>-4.33363695900525E-2</v>
      </c>
    </row>
    <row r="1307" spans="1:12" x14ac:dyDescent="0.2">
      <c r="A1307" s="75" t="s">
        <v>19</v>
      </c>
      <c r="B1307" s="66" t="s">
        <v>28</v>
      </c>
      <c r="C1307" s="66" t="s">
        <v>10</v>
      </c>
      <c r="D1307" s="66" t="s">
        <v>296</v>
      </c>
      <c r="E1307" s="87">
        <f>+IF(ISNUMBER(DATA!L815),DATA!L815,"n/a")</f>
        <v>6.1777073673151097</v>
      </c>
      <c r="F1307" s="77">
        <f>+IF(ISNUMBER(DATA!M815),DATA!M815,"n/a")</f>
        <v>1.26600241342268E-2</v>
      </c>
      <c r="G1307" s="87">
        <f>+IF(ISNUMBER(DATA!V815),DATA!V815,"n/a")</f>
        <v>6.0887762440945901</v>
      </c>
      <c r="H1307" s="77">
        <f>+IF(ISNUMBER(DATA!W815),DATA!W815,"n/a")</f>
        <v>-7.0848951404967799E-3</v>
      </c>
      <c r="I1307" s="87">
        <f>+IF(ISNUMBER(DATA!AF815),DATA!AF815,"n/a")</f>
        <v>6.1101578949738098</v>
      </c>
      <c r="J1307" s="77">
        <f>+IF(ISNUMBER(DATA!AG815),DATA!AG815,"n/a")</f>
        <v>-4.7722318924701003E-2</v>
      </c>
      <c r="K1307" s="87">
        <f>+IF(ISNUMBER(DATA!AP815),DATA!AP815,"n/a")</f>
        <v>6.1839436222137198</v>
      </c>
      <c r="L1307" s="77">
        <f>+IF(ISNUMBER(DATA!AQ815),DATA!AQ815,"n/a")</f>
        <v>-0.107823513589791</v>
      </c>
    </row>
    <row r="1308" spans="1:12" x14ac:dyDescent="0.2">
      <c r="A1308" s="75" t="s">
        <v>19</v>
      </c>
      <c r="B1308" s="66" t="s">
        <v>28</v>
      </c>
      <c r="C1308" s="66" t="s">
        <v>10</v>
      </c>
      <c r="D1308" s="66" t="s">
        <v>297</v>
      </c>
      <c r="E1308" s="87">
        <f>+IF(ISNUMBER(DATA!L816),DATA!L816,"n/a")</f>
        <v>5.8767497857754902</v>
      </c>
      <c r="F1308" s="77">
        <f>+IF(ISNUMBER(DATA!M816),DATA!M816,"n/a")</f>
        <v>-0.16884081805829301</v>
      </c>
      <c r="G1308" s="87">
        <f>+IF(ISNUMBER(DATA!V816),DATA!V816,"n/a")</f>
        <v>5.8850662520121899</v>
      </c>
      <c r="H1308" s="77">
        <f>+IF(ISNUMBER(DATA!W816),DATA!W816,"n/a")</f>
        <v>-0.167065137847558</v>
      </c>
      <c r="I1308" s="87">
        <f>+IF(ISNUMBER(DATA!AF816),DATA!AF816,"n/a")</f>
        <v>5.8670794878877102</v>
      </c>
      <c r="J1308" s="77">
        <f>+IF(ISNUMBER(DATA!AG816),DATA!AG816,"n/a")</f>
        <v>-0.16657947127154801</v>
      </c>
      <c r="K1308" s="87">
        <f>+IF(ISNUMBER(DATA!AP816),DATA!AP816,"n/a")</f>
        <v>6.0967642194450802</v>
      </c>
      <c r="L1308" s="77">
        <f>+IF(ISNUMBER(DATA!AQ816),DATA!AQ816,"n/a")</f>
        <v>-0.137098631634476</v>
      </c>
    </row>
    <row r="1309" spans="1:12" x14ac:dyDescent="0.2">
      <c r="A1309" s="75" t="s">
        <v>19</v>
      </c>
      <c r="B1309" s="66" t="s">
        <v>28</v>
      </c>
      <c r="C1309" s="66" t="s">
        <v>10</v>
      </c>
      <c r="D1309" s="66" t="s">
        <v>298</v>
      </c>
      <c r="E1309" s="87">
        <f>+IF(ISNUMBER(DATA!L817),DATA!L817,"n/a")</f>
        <v>4.2517190735510901</v>
      </c>
      <c r="F1309" s="77">
        <f>+IF(ISNUMBER(DATA!M817),DATA!M817,"n/a")</f>
        <v>-0.1269692227358</v>
      </c>
      <c r="G1309" s="87">
        <f>+IF(ISNUMBER(DATA!V817),DATA!V817,"n/a")</f>
        <v>4.1954532845155397</v>
      </c>
      <c r="H1309" s="77">
        <f>+IF(ISNUMBER(DATA!W817),DATA!W817,"n/a")</f>
        <v>-0.13754327388780499</v>
      </c>
      <c r="I1309" s="87">
        <f>+IF(ISNUMBER(DATA!AF817),DATA!AF817,"n/a")</f>
        <v>4.24383583315484</v>
      </c>
      <c r="J1309" s="77">
        <f>+IF(ISNUMBER(DATA!AG817),DATA!AG817,"n/a")</f>
        <v>-0.16041007206391</v>
      </c>
      <c r="K1309" s="87">
        <f>+IF(ISNUMBER(DATA!AP817),DATA!AP817,"n/a")</f>
        <v>4.4606027125166801</v>
      </c>
      <c r="L1309" s="77">
        <f>+IF(ISNUMBER(DATA!AQ817),DATA!AQ817,"n/a")</f>
        <v>-0.21665468122737899</v>
      </c>
    </row>
    <row r="1310" spans="1:12" x14ac:dyDescent="0.2">
      <c r="A1310" s="75" t="s">
        <v>19</v>
      </c>
      <c r="B1310" s="66" t="s">
        <v>28</v>
      </c>
      <c r="C1310" s="66" t="s">
        <v>10</v>
      </c>
      <c r="D1310" s="66" t="s">
        <v>299</v>
      </c>
      <c r="E1310" s="87">
        <f>+IF(ISNUMBER(DATA!L818),DATA!L818,"n/a")</f>
        <v>3.10747580693215</v>
      </c>
      <c r="F1310" s="77">
        <f>+IF(ISNUMBER(DATA!M818),DATA!M818,"n/a")</f>
        <v>-0.15937343240955701</v>
      </c>
      <c r="G1310" s="87">
        <f>+IF(ISNUMBER(DATA!V818),DATA!V818,"n/a")</f>
        <v>3.1472111871883599</v>
      </c>
      <c r="H1310" s="77">
        <f>+IF(ISNUMBER(DATA!W818),DATA!W818,"n/a")</f>
        <v>-0.204034343887572</v>
      </c>
      <c r="I1310" s="87">
        <f>+IF(ISNUMBER(DATA!AF818),DATA!AF818,"n/a")</f>
        <v>3.0917124379277401</v>
      </c>
      <c r="J1310" s="77">
        <f>+IF(ISNUMBER(DATA!AG818),DATA!AG818,"n/a")</f>
        <v>-0.224308940500202</v>
      </c>
      <c r="K1310" s="87">
        <f>+IF(ISNUMBER(DATA!AP818),DATA!AP818,"n/a")</f>
        <v>3.1514486728543498</v>
      </c>
      <c r="L1310" s="77">
        <f>+IF(ISNUMBER(DATA!AQ818),DATA!AQ818,"n/a")</f>
        <v>-0.16564448134684101</v>
      </c>
    </row>
    <row r="1311" spans="1:12" x14ac:dyDescent="0.2">
      <c r="A1311" s="75" t="s">
        <v>19</v>
      </c>
      <c r="B1311" s="66" t="s">
        <v>28</v>
      </c>
      <c r="C1311" s="66" t="s">
        <v>10</v>
      </c>
      <c r="D1311" s="66" t="s">
        <v>300</v>
      </c>
      <c r="E1311" s="87">
        <f>+IF(ISNUMBER(DATA!L819),DATA!L819,"n/a")</f>
        <v>4.2624357505415498</v>
      </c>
      <c r="F1311" s="77">
        <f>+IF(ISNUMBER(DATA!M819),DATA!M819,"n/a")</f>
        <v>-0.25818672356782901</v>
      </c>
      <c r="G1311" s="87">
        <f>+IF(ISNUMBER(DATA!V819),DATA!V819,"n/a")</f>
        <v>4.2208605905351098</v>
      </c>
      <c r="H1311" s="77">
        <f>+IF(ISNUMBER(DATA!W819),DATA!W819,"n/a")</f>
        <v>-0.26968449774902198</v>
      </c>
      <c r="I1311" s="87">
        <f>+IF(ISNUMBER(DATA!AF819),DATA!AF819,"n/a")</f>
        <v>4.2436713702112101</v>
      </c>
      <c r="J1311" s="77">
        <f>+IF(ISNUMBER(DATA!AG819),DATA!AG819,"n/a")</f>
        <v>-0.27609549686110502</v>
      </c>
      <c r="K1311" s="87">
        <f>+IF(ISNUMBER(DATA!AP819),DATA!AP819,"n/a")</f>
        <v>4.5572757297120203</v>
      </c>
      <c r="L1311" s="77">
        <f>+IF(ISNUMBER(DATA!AQ819),DATA!AQ819,"n/a")</f>
        <v>-0.23145762815794099</v>
      </c>
    </row>
    <row r="1312" spans="1:12" x14ac:dyDescent="0.2">
      <c r="A1312" s="75" t="s">
        <v>19</v>
      </c>
      <c r="B1312" s="66" t="s">
        <v>28</v>
      </c>
      <c r="C1312" s="66" t="s">
        <v>10</v>
      </c>
      <c r="D1312" s="66" t="s">
        <v>301</v>
      </c>
      <c r="E1312" s="87">
        <f>+IF(ISNUMBER(DATA!L820),DATA!L820,"n/a")</f>
        <v>5.9429548891113404</v>
      </c>
      <c r="F1312" s="77">
        <f>+IF(ISNUMBER(DATA!M820),DATA!M820,"n/a")</f>
        <v>4.7617767676254703E-2</v>
      </c>
      <c r="G1312" s="87">
        <f>+IF(ISNUMBER(DATA!V820),DATA!V820,"n/a")</f>
        <v>5.8243300018660102</v>
      </c>
      <c r="H1312" s="77">
        <f>+IF(ISNUMBER(DATA!W820),DATA!W820,"n/a")</f>
        <v>4.1573467466548497E-2</v>
      </c>
      <c r="I1312" s="87">
        <f>+IF(ISNUMBER(DATA!AF820),DATA!AF820,"n/a")</f>
        <v>5.8200700324439998</v>
      </c>
      <c r="J1312" s="77">
        <f>+IF(ISNUMBER(DATA!AG820),DATA!AG820,"n/a")</f>
        <v>5.2581381322536098E-2</v>
      </c>
      <c r="K1312" s="87">
        <f>+IF(ISNUMBER(DATA!AP820),DATA!AP820,"n/a")</f>
        <v>5.8859661595188602</v>
      </c>
      <c r="L1312" s="77">
        <f>+IF(ISNUMBER(DATA!AQ820),DATA!AQ820,"n/a")</f>
        <v>9.1689784223342494E-2</v>
      </c>
    </row>
    <row r="1313" spans="1:12" x14ac:dyDescent="0.2">
      <c r="A1313" s="75" t="s">
        <v>19</v>
      </c>
      <c r="B1313" s="66" t="s">
        <v>28</v>
      </c>
      <c r="C1313" s="66" t="s">
        <v>10</v>
      </c>
      <c r="D1313" s="66" t="s">
        <v>302</v>
      </c>
      <c r="E1313" s="87">
        <f>+IF(ISNUMBER(DATA!L821),DATA!L821,"n/a")</f>
        <v>6.4312506049423304</v>
      </c>
      <c r="F1313" s="77">
        <f>+IF(ISNUMBER(DATA!M821),DATA!M821,"n/a")</f>
        <v>-8.6163783891675005E-2</v>
      </c>
      <c r="G1313" s="87">
        <f>+IF(ISNUMBER(DATA!V821),DATA!V821,"n/a")</f>
        <v>6.4928864725530904</v>
      </c>
      <c r="H1313" s="77">
        <f>+IF(ISNUMBER(DATA!W821),DATA!W821,"n/a")</f>
        <v>-6.5716328896381807E-2</v>
      </c>
      <c r="I1313" s="87">
        <f>+IF(ISNUMBER(DATA!AF821),DATA!AF821,"n/a")</f>
        <v>6.4954284309370802</v>
      </c>
      <c r="J1313" s="77">
        <f>+IF(ISNUMBER(DATA!AG821),DATA!AG821,"n/a")</f>
        <v>-7.6043912471475697E-2</v>
      </c>
      <c r="K1313" s="87">
        <f>+IF(ISNUMBER(DATA!AP821),DATA!AP821,"n/a")</f>
        <v>6.6053262249815399</v>
      </c>
      <c r="L1313" s="77">
        <f>+IF(ISNUMBER(DATA!AQ821),DATA!AQ821,"n/a")</f>
        <v>-0.112227230780647</v>
      </c>
    </row>
    <row r="1314" spans="1:12" x14ac:dyDescent="0.2">
      <c r="A1314" s="75" t="s">
        <v>19</v>
      </c>
      <c r="B1314" s="66" t="s">
        <v>28</v>
      </c>
      <c r="C1314" s="66" t="s">
        <v>10</v>
      </c>
      <c r="D1314" s="66" t="s">
        <v>303</v>
      </c>
      <c r="E1314" s="87">
        <f>+IF(ISNUMBER(DATA!L822),DATA!L822,"n/a")</f>
        <v>3.8301500976931502</v>
      </c>
      <c r="F1314" s="77">
        <f>+IF(ISNUMBER(DATA!M822),DATA!M822,"n/a")</f>
        <v>-0.19890418064336499</v>
      </c>
      <c r="G1314" s="87">
        <f>+IF(ISNUMBER(DATA!V822),DATA!V822,"n/a")</f>
        <v>3.92903826388457</v>
      </c>
      <c r="H1314" s="77">
        <f>+IF(ISNUMBER(DATA!W822),DATA!W822,"n/a")</f>
        <v>-9.9454511519285804E-2</v>
      </c>
      <c r="I1314" s="87">
        <f>+IF(ISNUMBER(DATA!AF822),DATA!AF822,"n/a")</f>
        <v>3.89696181178113</v>
      </c>
      <c r="J1314" s="77">
        <f>+IF(ISNUMBER(DATA!AG822),DATA!AG822,"n/a")</f>
        <v>-6.8498414873714206E-2</v>
      </c>
      <c r="K1314" s="87">
        <f>+IF(ISNUMBER(DATA!AP822),DATA!AP822,"n/a")</f>
        <v>4.0784482960436996</v>
      </c>
      <c r="L1314" s="77">
        <f>+IF(ISNUMBER(DATA!AQ822),DATA!AQ822,"n/a")</f>
        <v>1.8506704365042599E-2</v>
      </c>
    </row>
    <row r="1315" spans="1:12" x14ac:dyDescent="0.2">
      <c r="A1315" s="75" t="s">
        <v>19</v>
      </c>
      <c r="B1315" s="66" t="s">
        <v>28</v>
      </c>
      <c r="C1315" s="66" t="s">
        <v>10</v>
      </c>
      <c r="D1315" s="66" t="s">
        <v>304</v>
      </c>
      <c r="E1315" s="87">
        <f>+IF(ISNUMBER(DATA!L823),DATA!L823,"n/a")</f>
        <v>3.4338013422514599</v>
      </c>
      <c r="F1315" s="77">
        <f>+IF(ISNUMBER(DATA!M823),DATA!M823,"n/a")</f>
        <v>-0.15611433699763799</v>
      </c>
      <c r="G1315" s="87">
        <f>+IF(ISNUMBER(DATA!V823),DATA!V823,"n/a")</f>
        <v>3.53549036707498</v>
      </c>
      <c r="H1315" s="77">
        <f>+IF(ISNUMBER(DATA!W823),DATA!W823,"n/a")</f>
        <v>-0.15446360487772801</v>
      </c>
      <c r="I1315" s="87">
        <f>+IF(ISNUMBER(DATA!AF823),DATA!AF823,"n/a")</f>
        <v>3.6560028382466299</v>
      </c>
      <c r="J1315" s="77">
        <f>+IF(ISNUMBER(DATA!AG823),DATA!AG823,"n/a")</f>
        <v>-0.143042416485718</v>
      </c>
      <c r="K1315" s="87">
        <f>+IF(ISNUMBER(DATA!AP823),DATA!AP823,"n/a")</f>
        <v>3.9174175279553598</v>
      </c>
      <c r="L1315" s="77">
        <f>+IF(ISNUMBER(DATA!AQ823),DATA!AQ823,"n/a")</f>
        <v>-9.88466004966152E-2</v>
      </c>
    </row>
    <row r="1316" spans="1:12" x14ac:dyDescent="0.2">
      <c r="A1316" s="75" t="s">
        <v>19</v>
      </c>
      <c r="B1316" s="66" t="s">
        <v>28</v>
      </c>
      <c r="C1316" s="66" t="s">
        <v>10</v>
      </c>
      <c r="D1316" s="66" t="s">
        <v>305</v>
      </c>
      <c r="E1316" s="87">
        <f>+IF(ISNUMBER(DATA!L824),DATA!L824,"n/a")</f>
        <v>4.1993413373303596</v>
      </c>
      <c r="F1316" s="77">
        <f>+IF(ISNUMBER(DATA!M824),DATA!M824,"n/a")</f>
        <v>0.39724692029328101</v>
      </c>
      <c r="G1316" s="87">
        <f>+IF(ISNUMBER(DATA!V824),DATA!V824,"n/a")</f>
        <v>4.2764190741317396</v>
      </c>
      <c r="H1316" s="77">
        <f>+IF(ISNUMBER(DATA!W824),DATA!W824,"n/a")</f>
        <v>0.406477634454321</v>
      </c>
      <c r="I1316" s="87">
        <f>+IF(ISNUMBER(DATA!AF824),DATA!AF824,"n/a")</f>
        <v>4.24895997318293</v>
      </c>
      <c r="J1316" s="77">
        <f>+IF(ISNUMBER(DATA!AG824),DATA!AG824,"n/a")</f>
        <v>0.41078322353630897</v>
      </c>
      <c r="K1316" s="87">
        <f>+IF(ISNUMBER(DATA!AP824),DATA!AP824,"n/a")</f>
        <v>3.72382890662657</v>
      </c>
      <c r="L1316" s="77">
        <f>+IF(ISNUMBER(DATA!AQ824),DATA!AQ824,"n/a")</f>
        <v>0.267968603205402</v>
      </c>
    </row>
    <row r="1317" spans="1:12" x14ac:dyDescent="0.2">
      <c r="A1317" s="75" t="s">
        <v>19</v>
      </c>
      <c r="B1317" s="66" t="s">
        <v>28</v>
      </c>
      <c r="C1317" s="66" t="s">
        <v>10</v>
      </c>
      <c r="D1317" s="66" t="s">
        <v>306</v>
      </c>
      <c r="E1317" s="87">
        <f>+IF(ISNUMBER(DATA!L825),DATA!L825,"n/a")</f>
        <v>6.1700514435082603</v>
      </c>
      <c r="F1317" s="77">
        <f>+IF(ISNUMBER(DATA!M825),DATA!M825,"n/a")</f>
        <v>-0.15966737846637899</v>
      </c>
      <c r="G1317" s="87">
        <f>+IF(ISNUMBER(DATA!V825),DATA!V825,"n/a")</f>
        <v>6.2464454822218798</v>
      </c>
      <c r="H1317" s="77">
        <f>+IF(ISNUMBER(DATA!W825),DATA!W825,"n/a")</f>
        <v>-0.147279664190481</v>
      </c>
      <c r="I1317" s="87">
        <f>+IF(ISNUMBER(DATA!AF825),DATA!AF825,"n/a")</f>
        <v>6.4053593004003702</v>
      </c>
      <c r="J1317" s="77">
        <f>+IF(ISNUMBER(DATA!AG825),DATA!AG825,"n/a")</f>
        <v>-0.133951885441179</v>
      </c>
      <c r="K1317" s="87">
        <f>+IF(ISNUMBER(DATA!AP825),DATA!AP825,"n/a")</f>
        <v>6.7610552543603699</v>
      </c>
      <c r="L1317" s="77">
        <f>+IF(ISNUMBER(DATA!AQ825),DATA!AQ825,"n/a")</f>
        <v>-0.10427324499499099</v>
      </c>
    </row>
    <row r="1318" spans="1:12" x14ac:dyDescent="0.2">
      <c r="A1318" s="75" t="s">
        <v>19</v>
      </c>
      <c r="B1318" s="66" t="s">
        <v>28</v>
      </c>
      <c r="C1318" s="66" t="s">
        <v>10</v>
      </c>
      <c r="D1318" s="66" t="s">
        <v>307</v>
      </c>
      <c r="E1318" s="87">
        <f>+IF(ISNUMBER(DATA!L826),DATA!L826,"n/a")</f>
        <v>5.1517325097523896</v>
      </c>
      <c r="F1318" s="77">
        <f>+IF(ISNUMBER(DATA!M826),DATA!M826,"n/a")</f>
        <v>2.8171540332224299E-2</v>
      </c>
      <c r="G1318" s="87">
        <f>+IF(ISNUMBER(DATA!V826),DATA!V826,"n/a")</f>
        <v>5.1912596849124801</v>
      </c>
      <c r="H1318" s="77">
        <f>+IF(ISNUMBER(DATA!W826),DATA!W826,"n/a")</f>
        <v>-1.45688734775878E-2</v>
      </c>
      <c r="I1318" s="87">
        <f>+IF(ISNUMBER(DATA!AF826),DATA!AF826,"n/a")</f>
        <v>5.1728774331665903</v>
      </c>
      <c r="J1318" s="77">
        <f>+IF(ISNUMBER(DATA!AG826),DATA!AG826,"n/a")</f>
        <v>-8.5542876477852206E-2</v>
      </c>
      <c r="K1318" s="87">
        <f>+IF(ISNUMBER(DATA!AP826),DATA!AP826,"n/a")</f>
        <v>5.0893637733314598</v>
      </c>
      <c r="L1318" s="77">
        <f>+IF(ISNUMBER(DATA!AQ826),DATA!AQ826,"n/a")</f>
        <v>-0.149886166189548</v>
      </c>
    </row>
    <row r="1319" spans="1:12" x14ac:dyDescent="0.2">
      <c r="A1319" s="75" t="s">
        <v>19</v>
      </c>
      <c r="B1319" s="66" t="s">
        <v>28</v>
      </c>
      <c r="C1319" s="66" t="s">
        <v>10</v>
      </c>
      <c r="D1319" s="66" t="s">
        <v>308</v>
      </c>
      <c r="E1319" s="87">
        <f>+IF(ISNUMBER(DATA!L827),DATA!L827,"n/a")</f>
        <v>5.1969212580078699</v>
      </c>
      <c r="F1319" s="77">
        <f>+IF(ISNUMBER(DATA!M827),DATA!M827,"n/a")</f>
        <v>-0.155573476464585</v>
      </c>
      <c r="G1319" s="87">
        <f>+IF(ISNUMBER(DATA!V827),DATA!V827,"n/a")</f>
        <v>5.3069403111831903</v>
      </c>
      <c r="H1319" s="77">
        <f>+IF(ISNUMBER(DATA!W827),DATA!W827,"n/a")</f>
        <v>-0.12171953432082901</v>
      </c>
      <c r="I1319" s="87">
        <f>+IF(ISNUMBER(DATA!AF827),DATA!AF827,"n/a")</f>
        <v>5.5099034078951501</v>
      </c>
      <c r="J1319" s="77">
        <f>+IF(ISNUMBER(DATA!AG827),DATA!AG827,"n/a")</f>
        <v>-9.4373369217178593E-2</v>
      </c>
      <c r="K1319" s="87">
        <f>+IF(ISNUMBER(DATA!AP827),DATA!AP827,"n/a")</f>
        <v>5.7718346192819103</v>
      </c>
      <c r="L1319" s="77">
        <f>+IF(ISNUMBER(DATA!AQ827),DATA!AQ827,"n/a")</f>
        <v>-8.9835894475680203E-2</v>
      </c>
    </row>
    <row r="1320" spans="1:12" x14ac:dyDescent="0.2">
      <c r="A1320" s="75" t="s">
        <v>19</v>
      </c>
      <c r="B1320" s="66" t="s">
        <v>28</v>
      </c>
      <c r="C1320" s="66" t="s">
        <v>10</v>
      </c>
      <c r="D1320" s="66" t="s">
        <v>309</v>
      </c>
      <c r="E1320" s="87">
        <f>+IF(ISNUMBER(DATA!L828),DATA!L828,"n/a")</f>
        <v>5.1952723459196299</v>
      </c>
      <c r="F1320" s="77">
        <f>+IF(ISNUMBER(DATA!M828),DATA!M828,"n/a")</f>
        <v>-0.196400940494981</v>
      </c>
      <c r="G1320" s="87">
        <f>+IF(ISNUMBER(DATA!V828),DATA!V828,"n/a")</f>
        <v>5.3603092352903801</v>
      </c>
      <c r="H1320" s="77">
        <f>+IF(ISNUMBER(DATA!W828),DATA!W828,"n/a")</f>
        <v>-0.17152695561987399</v>
      </c>
      <c r="I1320" s="87">
        <f>+IF(ISNUMBER(DATA!AF828),DATA!AF828,"n/a")</f>
        <v>5.6102442366748004</v>
      </c>
      <c r="J1320" s="77">
        <f>+IF(ISNUMBER(DATA!AG828),DATA!AG828,"n/a")</f>
        <v>-0.131933673602393</v>
      </c>
      <c r="K1320" s="87">
        <f>+IF(ISNUMBER(DATA!AP828),DATA!AP828,"n/a")</f>
        <v>6.0505515247572603</v>
      </c>
      <c r="L1320" s="77">
        <f>+IF(ISNUMBER(DATA!AQ828),DATA!AQ828,"n/a")</f>
        <v>-0.110503928665111</v>
      </c>
    </row>
    <row r="1321" spans="1:12" x14ac:dyDescent="0.2">
      <c r="A1321" s="75" t="s">
        <v>19</v>
      </c>
      <c r="B1321" s="66" t="s">
        <v>28</v>
      </c>
      <c r="C1321" s="66" t="s">
        <v>10</v>
      </c>
      <c r="D1321" s="66" t="s">
        <v>310</v>
      </c>
      <c r="E1321" s="87">
        <f>+IF(ISNUMBER(DATA!L829),DATA!L829,"n/a")</f>
        <v>5.5215876726084998</v>
      </c>
      <c r="F1321" s="77">
        <f>+IF(ISNUMBER(DATA!M829),DATA!M829,"n/a")</f>
        <v>-9.5361015865086399E-2</v>
      </c>
      <c r="G1321" s="87">
        <f>+IF(ISNUMBER(DATA!V829),DATA!V829,"n/a")</f>
        <v>5.6627889061357104</v>
      </c>
      <c r="H1321" s="77">
        <f>+IF(ISNUMBER(DATA!W829),DATA!W829,"n/a")</f>
        <v>-8.0471537808696605E-2</v>
      </c>
      <c r="I1321" s="87">
        <f>+IF(ISNUMBER(DATA!AF829),DATA!AF829,"n/a")</f>
        <v>5.8573776200334304</v>
      </c>
      <c r="J1321" s="77">
        <f>+IF(ISNUMBER(DATA!AG829),DATA!AG829,"n/a")</f>
        <v>-5.0806017899363301E-2</v>
      </c>
      <c r="K1321" s="87">
        <f>+IF(ISNUMBER(DATA!AP829),DATA!AP829,"n/a")</f>
        <v>6.1434663931140499</v>
      </c>
      <c r="L1321" s="77">
        <f>+IF(ISNUMBER(DATA!AQ829),DATA!AQ829,"n/a")</f>
        <v>-4.3606545498029399E-2</v>
      </c>
    </row>
    <row r="1322" spans="1:12" x14ac:dyDescent="0.2">
      <c r="A1322" s="75" t="s">
        <v>19</v>
      </c>
      <c r="B1322" s="66" t="s">
        <v>28</v>
      </c>
      <c r="C1322" s="66" t="s">
        <v>10</v>
      </c>
      <c r="D1322" s="66" t="s">
        <v>311</v>
      </c>
      <c r="E1322" s="87">
        <f>+IF(ISNUMBER(DATA!L830),DATA!L830,"n/a")</f>
        <v>6.1070248236959701</v>
      </c>
      <c r="F1322" s="77">
        <f>+IF(ISNUMBER(DATA!M830),DATA!M830,"n/a")</f>
        <v>-1.8707245375443202E-2</v>
      </c>
      <c r="G1322" s="87">
        <f>+IF(ISNUMBER(DATA!V830),DATA!V830,"n/a")</f>
        <v>6.0796230627566903</v>
      </c>
      <c r="H1322" s="77">
        <f>+IF(ISNUMBER(DATA!W830),DATA!W830,"n/a")</f>
        <v>-4.2919609194058302E-2</v>
      </c>
      <c r="I1322" s="87">
        <f>+IF(ISNUMBER(DATA!AF830),DATA!AF830,"n/a")</f>
        <v>6.1221831018473702</v>
      </c>
      <c r="J1322" s="77">
        <f>+IF(ISNUMBER(DATA!AG830),DATA!AG830,"n/a")</f>
        <v>3.50082317896429E-2</v>
      </c>
      <c r="K1322" s="87">
        <f>+IF(ISNUMBER(DATA!AP830),DATA!AP830,"n/a")</f>
        <v>6.2270953802823499</v>
      </c>
      <c r="L1322" s="77">
        <f>+IF(ISNUMBER(DATA!AQ830),DATA!AQ830,"n/a")</f>
        <v>0.119960809074007</v>
      </c>
    </row>
    <row r="1323" spans="1:12" x14ac:dyDescent="0.2">
      <c r="A1323" s="75" t="s">
        <v>19</v>
      </c>
      <c r="B1323" s="66" t="s">
        <v>28</v>
      </c>
      <c r="C1323" s="66" t="s">
        <v>10</v>
      </c>
      <c r="D1323" s="66" t="s">
        <v>312</v>
      </c>
      <c r="E1323" s="87">
        <f>+IF(ISNUMBER(DATA!L831),DATA!L831,"n/a")</f>
        <v>5.6072151135526198</v>
      </c>
      <c r="F1323" s="77">
        <f>+IF(ISNUMBER(DATA!M831),DATA!M831,"n/a")</f>
        <v>4.1920147184328703E-2</v>
      </c>
      <c r="G1323" s="87">
        <f>+IF(ISNUMBER(DATA!V831),DATA!V831,"n/a")</f>
        <v>5.86663044130513</v>
      </c>
      <c r="H1323" s="77">
        <f>+IF(ISNUMBER(DATA!W831),DATA!W831,"n/a")</f>
        <v>7.9795148671275407E-2</v>
      </c>
      <c r="I1323" s="87">
        <f>+IF(ISNUMBER(DATA!AF831),DATA!AF831,"n/a")</f>
        <v>5.7136034119905403</v>
      </c>
      <c r="J1323" s="77">
        <f>+IF(ISNUMBER(DATA!AG831),DATA!AG831,"n/a")</f>
        <v>4.8936463303899697E-2</v>
      </c>
      <c r="K1323" s="87">
        <f>+IF(ISNUMBER(DATA!AP831),DATA!AP831,"n/a")</f>
        <v>5.6730668092082199</v>
      </c>
      <c r="L1323" s="77">
        <f>+IF(ISNUMBER(DATA!AQ831),DATA!AQ831,"n/a")</f>
        <v>-2.4502880181559899E-3</v>
      </c>
    </row>
    <row r="1324" spans="1:12" x14ac:dyDescent="0.2">
      <c r="A1324" s="75" t="s">
        <v>19</v>
      </c>
      <c r="B1324" s="66" t="s">
        <v>28</v>
      </c>
      <c r="C1324" s="66" t="s">
        <v>10</v>
      </c>
      <c r="D1324" s="66" t="s">
        <v>313</v>
      </c>
      <c r="E1324" s="87">
        <f>+IF(ISNUMBER(DATA!L832),DATA!L832,"n/a")</f>
        <v>5.7023452358770799</v>
      </c>
      <c r="F1324" s="77">
        <f>+IF(ISNUMBER(DATA!M832),DATA!M832,"n/a")</f>
        <v>-4.0665887330308202E-2</v>
      </c>
      <c r="G1324" s="87">
        <f>+IF(ISNUMBER(DATA!V832),DATA!V832,"n/a")</f>
        <v>5.7204583591740503</v>
      </c>
      <c r="H1324" s="77">
        <f>+IF(ISNUMBER(DATA!W832),DATA!W832,"n/a")</f>
        <v>-2.6680281930086799E-2</v>
      </c>
      <c r="I1324" s="87">
        <f>+IF(ISNUMBER(DATA!AF832),DATA!AF832,"n/a")</f>
        <v>5.6774454143521904</v>
      </c>
      <c r="J1324" s="77">
        <f>+IF(ISNUMBER(DATA!AG832),DATA!AG832,"n/a")</f>
        <v>-1.7929857102143398E-2</v>
      </c>
      <c r="K1324" s="87">
        <f>+IF(ISNUMBER(DATA!AP832),DATA!AP832,"n/a")</f>
        <v>5.6388895214142201</v>
      </c>
      <c r="L1324" s="77">
        <f>+IF(ISNUMBER(DATA!AQ832),DATA!AQ832,"n/a")</f>
        <v>7.9282178477712E-3</v>
      </c>
    </row>
    <row r="1325" spans="1:12" x14ac:dyDescent="0.2">
      <c r="A1325" s="75" t="s">
        <v>19</v>
      </c>
      <c r="B1325" s="66" t="s">
        <v>28</v>
      </c>
      <c r="C1325" s="66" t="s">
        <v>10</v>
      </c>
      <c r="D1325" s="66" t="s">
        <v>314</v>
      </c>
      <c r="E1325" s="87">
        <f>+IF(ISNUMBER(DATA!L833),DATA!L833,"n/a")</f>
        <v>7.2957062371508803</v>
      </c>
      <c r="F1325" s="77">
        <f>+IF(ISNUMBER(DATA!M833),DATA!M833,"n/a")</f>
        <v>-4.29999085114793E-3</v>
      </c>
      <c r="G1325" s="87">
        <f>+IF(ISNUMBER(DATA!V833),DATA!V833,"n/a")</f>
        <v>7.4381977135437802</v>
      </c>
      <c r="H1325" s="77">
        <f>+IF(ISNUMBER(DATA!W833),DATA!W833,"n/a")</f>
        <v>1.1406178935474199E-2</v>
      </c>
      <c r="I1325" s="87">
        <f>+IF(ISNUMBER(DATA!AF833),DATA!AF833,"n/a")</f>
        <v>7.4862935766670704</v>
      </c>
      <c r="J1325" s="77">
        <f>+IF(ISNUMBER(DATA!AG833),DATA!AG833,"n/a")</f>
        <v>0.18417279831882299</v>
      </c>
      <c r="K1325" s="87">
        <f>+IF(ISNUMBER(DATA!AP833),DATA!AP833,"n/a")</f>
        <v>7.4114180397774003</v>
      </c>
      <c r="L1325" s="77">
        <f>+IF(ISNUMBER(DATA!AQ833),DATA!AQ833,"n/a")</f>
        <v>0.25612622173121602</v>
      </c>
    </row>
    <row r="1326" spans="1:12" x14ac:dyDescent="0.2">
      <c r="A1326" s="75" t="s">
        <v>19</v>
      </c>
      <c r="B1326" s="66" t="s">
        <v>28</v>
      </c>
      <c r="C1326" s="66" t="s">
        <v>10</v>
      </c>
      <c r="D1326" s="66" t="s">
        <v>315</v>
      </c>
      <c r="E1326" s="87">
        <f>+IF(ISNUMBER(DATA!L834),DATA!L834,"n/a")</f>
        <v>5.5708480714918398</v>
      </c>
      <c r="F1326" s="77">
        <f>+IF(ISNUMBER(DATA!M834),DATA!M834,"n/a")</f>
        <v>-4.3072367017704297E-2</v>
      </c>
      <c r="G1326" s="87">
        <f>+IF(ISNUMBER(DATA!V834),DATA!V834,"n/a")</f>
        <v>5.7296603573695597</v>
      </c>
      <c r="H1326" s="77">
        <f>+IF(ISNUMBER(DATA!W834),DATA!W834,"n/a")</f>
        <v>-5.13468144369933E-2</v>
      </c>
      <c r="I1326" s="87">
        <f>+IF(ISNUMBER(DATA!AF834),DATA!AF834,"n/a")</f>
        <v>5.7384329944916201</v>
      </c>
      <c r="J1326" s="77">
        <f>+IF(ISNUMBER(DATA!AG834),DATA!AG834,"n/a")</f>
        <v>-9.3436114500571599E-2</v>
      </c>
      <c r="K1326" s="87">
        <f>+IF(ISNUMBER(DATA!AP834),DATA!AP834,"n/a")</f>
        <v>5.7312284081267002</v>
      </c>
      <c r="L1326" s="77">
        <f>+IF(ISNUMBER(DATA!AQ834),DATA!AQ834,"n/a")</f>
        <v>-0.13533954196630199</v>
      </c>
    </row>
    <row r="1327" spans="1:12" x14ac:dyDescent="0.2">
      <c r="A1327" s="75" t="s">
        <v>19</v>
      </c>
      <c r="B1327" s="66" t="s">
        <v>28</v>
      </c>
      <c r="C1327" s="66" t="s">
        <v>10</v>
      </c>
      <c r="D1327" s="66" t="s">
        <v>316</v>
      </c>
      <c r="E1327" s="87">
        <f>+IF(ISNUMBER(DATA!L835),DATA!L835,"n/a")</f>
        <v>5.7143115372376396</v>
      </c>
      <c r="F1327" s="77">
        <f>+IF(ISNUMBER(DATA!M835),DATA!M835,"n/a")</f>
        <v>-8.2973728807230696E-2</v>
      </c>
      <c r="G1327" s="87">
        <f>+IF(ISNUMBER(DATA!V835),DATA!V835,"n/a")</f>
        <v>5.7705082952570201</v>
      </c>
      <c r="H1327" s="77">
        <f>+IF(ISNUMBER(DATA!W835),DATA!W835,"n/a")</f>
        <v>-7.2485844888461104E-2</v>
      </c>
      <c r="I1327" s="87">
        <f>+IF(ISNUMBER(DATA!AF835),DATA!AF835,"n/a")</f>
        <v>5.9517029386695102</v>
      </c>
      <c r="J1327" s="77">
        <f>+IF(ISNUMBER(DATA!AG835),DATA!AG835,"n/a")</f>
        <v>-7.11611388716301E-2</v>
      </c>
      <c r="K1327" s="87">
        <f>+IF(ISNUMBER(DATA!AP835),DATA!AP835,"n/a")</f>
        <v>6.1822032021979103</v>
      </c>
      <c r="L1327" s="77">
        <f>+IF(ISNUMBER(DATA!AQ835),DATA!AQ835,"n/a")</f>
        <v>-0.108460070755154</v>
      </c>
    </row>
    <row r="1328" spans="1:12" x14ac:dyDescent="0.2">
      <c r="A1328" s="75" t="s">
        <v>19</v>
      </c>
      <c r="B1328" s="66" t="s">
        <v>28</v>
      </c>
      <c r="C1328" s="66" t="s">
        <v>10</v>
      </c>
      <c r="D1328" s="66" t="s">
        <v>317</v>
      </c>
      <c r="E1328" s="87">
        <f>+IF(ISNUMBER(DATA!L836),DATA!L836,"n/a")</f>
        <v>6.2080261083900199</v>
      </c>
      <c r="F1328" s="77">
        <f>+IF(ISNUMBER(DATA!M836),DATA!M836,"n/a")</f>
        <v>2.0500888065517399E-2</v>
      </c>
      <c r="G1328" s="87">
        <f>+IF(ISNUMBER(DATA!V836),DATA!V836,"n/a")</f>
        <v>6.0486119646360503</v>
      </c>
      <c r="H1328" s="77">
        <f>+IF(ISNUMBER(DATA!W836),DATA!W836,"n/a")</f>
        <v>-1.6397660864024399E-2</v>
      </c>
      <c r="I1328" s="87">
        <f>+IF(ISNUMBER(DATA!AF836),DATA!AF836,"n/a")</f>
        <v>5.9414043223549902</v>
      </c>
      <c r="J1328" s="77">
        <f>+IF(ISNUMBER(DATA!AG836),DATA!AG836,"n/a")</f>
        <v>-4.1659507541122701E-2</v>
      </c>
      <c r="K1328" s="87">
        <f>+IF(ISNUMBER(DATA!AP836),DATA!AP836,"n/a")</f>
        <v>6.0161331862297098</v>
      </c>
      <c r="L1328" s="77">
        <f>+IF(ISNUMBER(DATA!AQ836),DATA!AQ836,"n/a")</f>
        <v>-3.02105996061083E-2</v>
      </c>
    </row>
    <row r="1329" spans="1:12" x14ac:dyDescent="0.2">
      <c r="A1329" s="75" t="s">
        <v>19</v>
      </c>
      <c r="B1329" s="66" t="s">
        <v>28</v>
      </c>
      <c r="C1329" s="66" t="s">
        <v>10</v>
      </c>
      <c r="D1329" s="66" t="s">
        <v>318</v>
      </c>
      <c r="E1329" s="87">
        <f>+IF(ISNUMBER(DATA!L837),DATA!L837,"n/a")</f>
        <v>6.7746725920507798</v>
      </c>
      <c r="F1329" s="77">
        <f>+IF(ISNUMBER(DATA!M837),DATA!M837,"n/a")</f>
        <v>-8.0178851764756601E-2</v>
      </c>
      <c r="G1329" s="87">
        <f>+IF(ISNUMBER(DATA!V837),DATA!V837,"n/a")</f>
        <v>6.72351055058237</v>
      </c>
      <c r="H1329" s="77">
        <f>+IF(ISNUMBER(DATA!W837),DATA!W837,"n/a")</f>
        <v>-6.7976736368255894E-2</v>
      </c>
      <c r="I1329" s="87">
        <f>+IF(ISNUMBER(DATA!AF837),DATA!AF837,"n/a")</f>
        <v>6.8202192237594197</v>
      </c>
      <c r="J1329" s="77">
        <f>+IF(ISNUMBER(DATA!AG837),DATA!AG837,"n/a")</f>
        <v>-6.1344694650856402E-2</v>
      </c>
      <c r="K1329" s="87">
        <f>+IF(ISNUMBER(DATA!AP837),DATA!AP837,"n/a")</f>
        <v>6.9874691320722304</v>
      </c>
      <c r="L1329" s="77">
        <f>+IF(ISNUMBER(DATA!AQ837),DATA!AQ837,"n/a")</f>
        <v>-8.2619463956140698E-2</v>
      </c>
    </row>
    <row r="1330" spans="1:12" x14ac:dyDescent="0.2">
      <c r="A1330" s="75" t="s">
        <v>19</v>
      </c>
      <c r="B1330" s="66" t="s">
        <v>28</v>
      </c>
      <c r="C1330" s="66" t="s">
        <v>10</v>
      </c>
      <c r="D1330" s="66" t="s">
        <v>344</v>
      </c>
      <c r="E1330" s="87">
        <f>+IF(ISNUMBER(DATA!L838),DATA!L838,"n/a")</f>
        <v>3.4867250016153801</v>
      </c>
      <c r="F1330" s="77">
        <f>+IF(ISNUMBER(DATA!M838),DATA!M838,"n/a")</f>
        <v>-0.15879349675405799</v>
      </c>
      <c r="G1330" s="87">
        <f>+IF(ISNUMBER(DATA!V838),DATA!V838,"n/a")</f>
        <v>3.6433245261272802</v>
      </c>
      <c r="H1330" s="77">
        <f>+IF(ISNUMBER(DATA!W838),DATA!W838,"n/a")</f>
        <v>7.50746763646653E-3</v>
      </c>
      <c r="I1330" s="87">
        <f>+IF(ISNUMBER(DATA!AF838),DATA!AF838,"n/a")</f>
        <v>3.55243977322908</v>
      </c>
      <c r="J1330" s="77">
        <f>+IF(ISNUMBER(DATA!AG838),DATA!AG838,"n/a")</f>
        <v>3.5905869256838502E-2</v>
      </c>
      <c r="K1330" s="87">
        <f>+IF(ISNUMBER(DATA!AP838),DATA!AP838,"n/a")</f>
        <v>3.6472168975803099</v>
      </c>
      <c r="L1330" s="77">
        <f>+IF(ISNUMBER(DATA!AQ838),DATA!AQ838,"n/a")</f>
        <v>0.110951984410723</v>
      </c>
    </row>
    <row r="1331" spans="1:12" x14ac:dyDescent="0.2">
      <c r="A1331" s="75" t="s">
        <v>19</v>
      </c>
      <c r="B1331" s="66" t="s">
        <v>28</v>
      </c>
      <c r="C1331" s="66" t="s">
        <v>10</v>
      </c>
      <c r="D1331" s="66" t="s">
        <v>345</v>
      </c>
      <c r="E1331" s="87">
        <f>+IF(ISNUMBER(DATA!L839),DATA!L839,"n/a")</f>
        <v>1.3472465293062901</v>
      </c>
      <c r="F1331" s="77">
        <f>+IF(ISNUMBER(DATA!M839),DATA!M839,"n/a")</f>
        <v>0.35680008639569399</v>
      </c>
      <c r="G1331" s="87">
        <f>+IF(ISNUMBER(DATA!V839),DATA!V839,"n/a")</f>
        <v>1.36218402677393</v>
      </c>
      <c r="H1331" s="77">
        <f>+IF(ISNUMBER(DATA!W839),DATA!W839,"n/a")</f>
        <v>0.35269762621832002</v>
      </c>
      <c r="I1331" s="87">
        <f>+IF(ISNUMBER(DATA!AF839),DATA!AF839,"n/a")</f>
        <v>1.3774362676329099</v>
      </c>
      <c r="J1331" s="77">
        <f>+IF(ISNUMBER(DATA!AG839),DATA!AG839,"n/a")</f>
        <v>0.37375138608875702</v>
      </c>
      <c r="K1331" s="87">
        <f>+IF(ISNUMBER(DATA!AP839),DATA!AP839,"n/a")</f>
        <v>1.1868452099197799</v>
      </c>
      <c r="L1331" s="77">
        <f>+IF(ISNUMBER(DATA!AQ839),DATA!AQ839,"n/a")</f>
        <v>0.236757917746305</v>
      </c>
    </row>
    <row r="1332" spans="1:12" x14ac:dyDescent="0.2">
      <c r="A1332" s="75"/>
      <c r="E1332" s="87"/>
      <c r="F1332" s="77"/>
      <c r="G1332" s="87"/>
      <c r="H1332" s="77"/>
      <c r="I1332" s="87"/>
      <c r="J1332" s="77"/>
      <c r="K1332" s="87"/>
      <c r="L1332" s="77"/>
    </row>
    <row r="1333" spans="1:12" x14ac:dyDescent="0.2">
      <c r="A1333" s="75" t="s">
        <v>19</v>
      </c>
      <c r="B1333" s="66" t="s">
        <v>28</v>
      </c>
      <c r="C1333" s="66" t="s">
        <v>26</v>
      </c>
      <c r="D1333" s="66" t="s">
        <v>271</v>
      </c>
      <c r="E1333" s="87">
        <f>+IF(ISNUMBER(DATA!N790),DATA!N790,"n/a")</f>
        <v>2.5252204574186399</v>
      </c>
      <c r="F1333" s="77">
        <f>+IF(ISNUMBER(DATA!O790),DATA!O790,"n/a")</f>
        <v>1.34808305749249E-2</v>
      </c>
      <c r="G1333" s="87">
        <f>+IF(ISNUMBER(DATA!X790),DATA!X790,"n/a")</f>
        <v>2.6122354292288699</v>
      </c>
      <c r="H1333" s="77">
        <f>+IF(ISNUMBER(DATA!Y790),DATA!Y790,"n/a")</f>
        <v>-1.5851430306013999E-2</v>
      </c>
      <c r="I1333" s="87">
        <f>+IF(ISNUMBER(DATA!AH790),DATA!AH790,"n/a")</f>
        <v>2.5993764469905001</v>
      </c>
      <c r="J1333" s="77">
        <f>+IF(ISNUMBER(DATA!AI790),DATA!AI790,"n/a")</f>
        <v>-5.3473072109972597E-2</v>
      </c>
      <c r="K1333" s="87">
        <f>+IF(ISNUMBER(DATA!AR790),DATA!AR790,"n/a")</f>
        <v>2.7569112775047402</v>
      </c>
      <c r="L1333" s="77">
        <f>+IF(ISNUMBER(DATA!AS790),DATA!AS790,"n/a")</f>
        <v>-4.5309207648819301E-2</v>
      </c>
    </row>
    <row r="1334" spans="1:12" x14ac:dyDescent="0.2">
      <c r="A1334" s="75" t="s">
        <v>19</v>
      </c>
      <c r="B1334" s="66" t="s">
        <v>28</v>
      </c>
      <c r="C1334" s="66" t="s">
        <v>26</v>
      </c>
      <c r="D1334" s="66" t="s">
        <v>272</v>
      </c>
      <c r="E1334" s="87">
        <f>+IF(ISNUMBER(DATA!N791),DATA!N791,"n/a")</f>
        <v>2.7736931814798802</v>
      </c>
      <c r="F1334" s="77">
        <f>+IF(ISNUMBER(DATA!O791),DATA!O791,"n/a")</f>
        <v>4.4637854190843103E-3</v>
      </c>
      <c r="G1334" s="87">
        <f>+IF(ISNUMBER(DATA!X791),DATA!X791,"n/a")</f>
        <v>2.7417731645365202</v>
      </c>
      <c r="H1334" s="77">
        <f>+IF(ISNUMBER(DATA!Y791),DATA!Y791,"n/a")</f>
        <v>-2.4389493875076299E-3</v>
      </c>
      <c r="I1334" s="87">
        <f>+IF(ISNUMBER(DATA!AH791),DATA!AH791,"n/a")</f>
        <v>2.7661186670721598</v>
      </c>
      <c r="J1334" s="77">
        <f>+IF(ISNUMBER(DATA!AI791),DATA!AI791,"n/a")</f>
        <v>-1.54030497290837E-2</v>
      </c>
      <c r="K1334" s="87">
        <f>+IF(ISNUMBER(DATA!AR791),DATA!AR791,"n/a")</f>
        <v>2.8163524471560102</v>
      </c>
      <c r="L1334" s="77">
        <f>+IF(ISNUMBER(DATA!AS791),DATA!AS791,"n/a")</f>
        <v>-6.2958865975003303E-2</v>
      </c>
    </row>
    <row r="1335" spans="1:12" x14ac:dyDescent="0.2">
      <c r="A1335" s="75" t="s">
        <v>19</v>
      </c>
      <c r="B1335" s="66" t="s">
        <v>28</v>
      </c>
      <c r="C1335" s="66" t="s">
        <v>26</v>
      </c>
      <c r="D1335" s="66" t="s">
        <v>273</v>
      </c>
      <c r="E1335" s="87">
        <f>+IF(ISNUMBER(DATA!N792),DATA!N792,"n/a")</f>
        <v>3.28272491936902</v>
      </c>
      <c r="F1335" s="77">
        <f>+IF(ISNUMBER(DATA!O792),DATA!O792,"n/a")</f>
        <v>-4.9184020331577002E-3</v>
      </c>
      <c r="G1335" s="87">
        <f>+IF(ISNUMBER(DATA!X792),DATA!X792,"n/a")</f>
        <v>3.3076886257740101</v>
      </c>
      <c r="H1335" s="77">
        <f>+IF(ISNUMBER(DATA!Y792),DATA!Y792,"n/a")</f>
        <v>2.5649026169014599E-2</v>
      </c>
      <c r="I1335" s="87">
        <f>+IF(ISNUMBER(DATA!AH792),DATA!AH792,"n/a")</f>
        <v>3.24772859508571</v>
      </c>
      <c r="J1335" s="77">
        <f>+IF(ISNUMBER(DATA!AI792),DATA!AI792,"n/a")</f>
        <v>2.1512664994712199E-2</v>
      </c>
      <c r="K1335" s="87">
        <f>+IF(ISNUMBER(DATA!AR792),DATA!AR792,"n/a")</f>
        <v>3.2715655310751499</v>
      </c>
      <c r="L1335" s="77">
        <f>+IF(ISNUMBER(DATA!AS792),DATA!AS792,"n/a")</f>
        <v>3.6390903339626898E-2</v>
      </c>
    </row>
    <row r="1336" spans="1:12" x14ac:dyDescent="0.2">
      <c r="A1336" s="75" t="s">
        <v>19</v>
      </c>
      <c r="B1336" s="66" t="s">
        <v>28</v>
      </c>
      <c r="C1336" s="66" t="s">
        <v>26</v>
      </c>
      <c r="D1336" s="66" t="s">
        <v>274</v>
      </c>
      <c r="E1336" s="87">
        <f>+IF(ISNUMBER(DATA!N793),DATA!N793,"n/a")</f>
        <v>3.2515492837748701</v>
      </c>
      <c r="F1336" s="77">
        <f>+IF(ISNUMBER(DATA!O793),DATA!O793,"n/a")</f>
        <v>-3.6607362115817603E-2</v>
      </c>
      <c r="G1336" s="87">
        <f>+IF(ISNUMBER(DATA!X793),DATA!X793,"n/a")</f>
        <v>3.2821655254118198</v>
      </c>
      <c r="H1336" s="77">
        <f>+IF(ISNUMBER(DATA!Y793),DATA!Y793,"n/a")</f>
        <v>-6.0848429378775196E-3</v>
      </c>
      <c r="I1336" s="87">
        <f>+IF(ISNUMBER(DATA!AH793),DATA!AH793,"n/a")</f>
        <v>3.3210218214831002</v>
      </c>
      <c r="J1336" s="77">
        <f>+IF(ISNUMBER(DATA!AI793),DATA!AI793,"n/a")</f>
        <v>-5.5566583694910002E-3</v>
      </c>
      <c r="K1336" s="87">
        <f>+IF(ISNUMBER(DATA!AR793),DATA!AR793,"n/a")</f>
        <v>3.35816409021897</v>
      </c>
      <c r="L1336" s="77">
        <f>+IF(ISNUMBER(DATA!AS793),DATA!AS793,"n/a")</f>
        <v>-1.13634813485048E-2</v>
      </c>
    </row>
    <row r="1337" spans="1:12" x14ac:dyDescent="0.2">
      <c r="A1337" s="75" t="s">
        <v>19</v>
      </c>
      <c r="B1337" s="66" t="s">
        <v>28</v>
      </c>
      <c r="C1337" s="66" t="s">
        <v>26</v>
      </c>
      <c r="D1337" s="66" t="s">
        <v>275</v>
      </c>
      <c r="E1337" s="87">
        <f>+IF(ISNUMBER(DATA!N794),DATA!N794,"n/a")</f>
        <v>3.023956965385</v>
      </c>
      <c r="F1337" s="77">
        <f>+IF(ISNUMBER(DATA!O794),DATA!O794,"n/a")</f>
        <v>-1.1766491722736999E-2</v>
      </c>
      <c r="G1337" s="87">
        <f>+IF(ISNUMBER(DATA!X794),DATA!X794,"n/a")</f>
        <v>3.0347362953432402</v>
      </c>
      <c r="H1337" s="77">
        <f>+IF(ISNUMBER(DATA!Y794),DATA!Y794,"n/a")</f>
        <v>-2.63506032399187E-2</v>
      </c>
      <c r="I1337" s="87">
        <f>+IF(ISNUMBER(DATA!AH794),DATA!AH794,"n/a")</f>
        <v>3.0005189929886402</v>
      </c>
      <c r="J1337" s="77">
        <f>+IF(ISNUMBER(DATA!AI794),DATA!AI794,"n/a")</f>
        <v>-3.5566776574162497E-2</v>
      </c>
      <c r="K1337" s="87">
        <f>+IF(ISNUMBER(DATA!AR794),DATA!AR794,"n/a")</f>
        <v>3.0112771085575099</v>
      </c>
      <c r="L1337" s="77">
        <f>+IF(ISNUMBER(DATA!AS794),DATA!AS794,"n/a")</f>
        <v>-2.6838701400087199E-2</v>
      </c>
    </row>
    <row r="1338" spans="1:12" x14ac:dyDescent="0.2">
      <c r="A1338" s="75" t="s">
        <v>19</v>
      </c>
      <c r="B1338" s="66" t="s">
        <v>28</v>
      </c>
      <c r="C1338" s="66" t="s">
        <v>26</v>
      </c>
      <c r="D1338" s="66" t="s">
        <v>276</v>
      </c>
      <c r="E1338" s="87">
        <f>+IF(ISNUMBER(DATA!N795),DATA!N795,"n/a")</f>
        <v>3.21900726833411</v>
      </c>
      <c r="F1338" s="77">
        <f>+IF(ISNUMBER(DATA!O795),DATA!O795,"n/a")</f>
        <v>-2.1668588258305699E-2</v>
      </c>
      <c r="G1338" s="87">
        <f>+IF(ISNUMBER(DATA!X795),DATA!X795,"n/a")</f>
        <v>3.1809603255445</v>
      </c>
      <c r="H1338" s="77">
        <f>+IF(ISNUMBER(DATA!Y795),DATA!Y795,"n/a")</f>
        <v>-2.3554101385844701E-2</v>
      </c>
      <c r="I1338" s="87">
        <f>+IF(ISNUMBER(DATA!AH795),DATA!AH795,"n/a")</f>
        <v>3.15037863225704</v>
      </c>
      <c r="J1338" s="77">
        <f>+IF(ISNUMBER(DATA!AI795),DATA!AI795,"n/a")</f>
        <v>-1.23828616113847E-2</v>
      </c>
      <c r="K1338" s="87">
        <f>+IF(ISNUMBER(DATA!AR795),DATA!AR795,"n/a")</f>
        <v>3.20412677533866</v>
      </c>
      <c r="L1338" s="77">
        <f>+IF(ISNUMBER(DATA!AS795),DATA!AS795,"n/a")</f>
        <v>4.1479984053864098E-2</v>
      </c>
    </row>
    <row r="1339" spans="1:12" x14ac:dyDescent="0.2">
      <c r="A1339" s="75" t="s">
        <v>19</v>
      </c>
      <c r="B1339" s="66" t="s">
        <v>28</v>
      </c>
      <c r="C1339" s="66" t="s">
        <v>26</v>
      </c>
      <c r="D1339" s="66" t="s">
        <v>277</v>
      </c>
      <c r="E1339" s="87">
        <f>+IF(ISNUMBER(DATA!N796),DATA!N796,"n/a")</f>
        <v>3.2892380666124001</v>
      </c>
      <c r="F1339" s="77">
        <f>+IF(ISNUMBER(DATA!O796),DATA!O796,"n/a")</f>
        <v>-3.7142868617878501E-2</v>
      </c>
      <c r="G1339" s="87">
        <f>+IF(ISNUMBER(DATA!X796),DATA!X796,"n/a")</f>
        <v>3.3532724217398302</v>
      </c>
      <c r="H1339" s="77">
        <f>+IF(ISNUMBER(DATA!Y796),DATA!Y796,"n/a")</f>
        <v>-1.2756308916359101E-2</v>
      </c>
      <c r="I1339" s="87">
        <f>+IF(ISNUMBER(DATA!AH796),DATA!AH796,"n/a")</f>
        <v>3.3471534791445698</v>
      </c>
      <c r="J1339" s="77">
        <f>+IF(ISNUMBER(DATA!AI796),DATA!AI796,"n/a")</f>
        <v>9.6464118265366001E-4</v>
      </c>
      <c r="K1339" s="87">
        <f>+IF(ISNUMBER(DATA!AR796),DATA!AR796,"n/a")</f>
        <v>3.30481049642114</v>
      </c>
      <c r="L1339" s="77">
        <f>+IF(ISNUMBER(DATA!AS796),DATA!AS796,"n/a")</f>
        <v>-7.2651934805494402E-3</v>
      </c>
    </row>
    <row r="1340" spans="1:12" x14ac:dyDescent="0.2">
      <c r="A1340" s="75" t="s">
        <v>19</v>
      </c>
      <c r="B1340" s="66" t="s">
        <v>28</v>
      </c>
      <c r="C1340" s="66" t="s">
        <v>26</v>
      </c>
      <c r="D1340" s="66" t="s">
        <v>278</v>
      </c>
      <c r="E1340" s="87">
        <f>+IF(ISNUMBER(DATA!N797),DATA!N797,"n/a")</f>
        <v>2.4751271487393698</v>
      </c>
      <c r="F1340" s="77">
        <f>+IF(ISNUMBER(DATA!O797),DATA!O797,"n/a")</f>
        <v>-0.13315758525502799</v>
      </c>
      <c r="G1340" s="87">
        <f>+IF(ISNUMBER(DATA!X797),DATA!X797,"n/a")</f>
        <v>2.5035770932290702</v>
      </c>
      <c r="H1340" s="77">
        <f>+IF(ISNUMBER(DATA!Y797),DATA!Y797,"n/a")</f>
        <v>-9.6385003192321697E-2</v>
      </c>
      <c r="I1340" s="87">
        <f>+IF(ISNUMBER(DATA!AH797),DATA!AH797,"n/a")</f>
        <v>2.4540619828206198</v>
      </c>
      <c r="J1340" s="77">
        <f>+IF(ISNUMBER(DATA!AI797),DATA!AI797,"n/a")</f>
        <v>-5.5390882919446299E-2</v>
      </c>
      <c r="K1340" s="87">
        <f>+IF(ISNUMBER(DATA!AR797),DATA!AR797,"n/a")</f>
        <v>2.5562518371354401</v>
      </c>
      <c r="L1340" s="77">
        <f>+IF(ISNUMBER(DATA!AS797),DATA!AS797,"n/a")</f>
        <v>5.2341374157681697E-3</v>
      </c>
    </row>
    <row r="1341" spans="1:12" x14ac:dyDescent="0.2">
      <c r="A1341" s="75" t="s">
        <v>19</v>
      </c>
      <c r="B1341" s="66" t="s">
        <v>28</v>
      </c>
      <c r="C1341" s="66" t="s">
        <v>26</v>
      </c>
      <c r="D1341" s="66" t="s">
        <v>279</v>
      </c>
      <c r="E1341" s="87">
        <f>+IF(ISNUMBER(DATA!N798),DATA!N798,"n/a")</f>
        <v>2.27420657257561</v>
      </c>
      <c r="F1341" s="77">
        <f>+IF(ISNUMBER(DATA!O798),DATA!O798,"n/a")</f>
        <v>8.4113548789209305E-2</v>
      </c>
      <c r="G1341" s="87">
        <f>+IF(ISNUMBER(DATA!X798),DATA!X798,"n/a")</f>
        <v>2.3068007146376699</v>
      </c>
      <c r="H1341" s="77">
        <f>+IF(ISNUMBER(DATA!Y798),DATA!Y798,"n/a")</f>
        <v>7.9157307649715004E-3</v>
      </c>
      <c r="I1341" s="87">
        <f>+IF(ISNUMBER(DATA!AH798),DATA!AH798,"n/a")</f>
        <v>2.2732997280433098</v>
      </c>
      <c r="J1341" s="77">
        <f>+IF(ISNUMBER(DATA!AI798),DATA!AI798,"n/a")</f>
        <v>-1.2081312050948799E-2</v>
      </c>
      <c r="K1341" s="87">
        <f>+IF(ISNUMBER(DATA!AR798),DATA!AR798,"n/a")</f>
        <v>2.30319763124858</v>
      </c>
      <c r="L1341" s="77">
        <f>+IF(ISNUMBER(DATA!AS798),DATA!AS798,"n/a")</f>
        <v>4.2205882468730103E-2</v>
      </c>
    </row>
    <row r="1342" spans="1:12" x14ac:dyDescent="0.2">
      <c r="A1342" s="75" t="s">
        <v>19</v>
      </c>
      <c r="B1342" s="66" t="s">
        <v>28</v>
      </c>
      <c r="C1342" s="66" t="s">
        <v>26</v>
      </c>
      <c r="D1342" s="66" t="s">
        <v>280</v>
      </c>
      <c r="E1342" s="87">
        <f>+IF(ISNUMBER(DATA!N799),DATA!N799,"n/a")</f>
        <v>3.15104912128063</v>
      </c>
      <c r="F1342" s="77">
        <f>+IF(ISNUMBER(DATA!O799),DATA!O799,"n/a")</f>
        <v>-3.0337675878735898E-3</v>
      </c>
      <c r="G1342" s="87">
        <f>+IF(ISNUMBER(DATA!X799),DATA!X799,"n/a")</f>
        <v>3.16723349951774</v>
      </c>
      <c r="H1342" s="77">
        <f>+IF(ISNUMBER(DATA!Y799),DATA!Y799,"n/a")</f>
        <v>4.4926652366185397E-3</v>
      </c>
      <c r="I1342" s="87">
        <f>+IF(ISNUMBER(DATA!AH799),DATA!AH799,"n/a")</f>
        <v>3.1090162662483598</v>
      </c>
      <c r="J1342" s="77">
        <f>+IF(ISNUMBER(DATA!AI799),DATA!AI799,"n/a")</f>
        <v>-1.0661705825666499E-2</v>
      </c>
      <c r="K1342" s="87">
        <f>+IF(ISNUMBER(DATA!AR799),DATA!AR799,"n/a")</f>
        <v>3.1647203649348499</v>
      </c>
      <c r="L1342" s="77">
        <f>+IF(ISNUMBER(DATA!AS799),DATA!AS799,"n/a")</f>
        <v>1.1421442783436099E-2</v>
      </c>
    </row>
    <row r="1343" spans="1:12" x14ac:dyDescent="0.2">
      <c r="A1343" s="75" t="s">
        <v>19</v>
      </c>
      <c r="B1343" s="66" t="s">
        <v>28</v>
      </c>
      <c r="C1343" s="66" t="s">
        <v>26</v>
      </c>
      <c r="D1343" s="66" t="s">
        <v>281</v>
      </c>
      <c r="E1343" s="87">
        <f>+IF(ISNUMBER(DATA!N800),DATA!N800,"n/a")</f>
        <v>2.4473093416896798</v>
      </c>
      <c r="F1343" s="77">
        <f>+IF(ISNUMBER(DATA!O800),DATA!O800,"n/a")</f>
        <v>-6.8503779949771998E-2</v>
      </c>
      <c r="G1343" s="87">
        <f>+IF(ISNUMBER(DATA!X800),DATA!X800,"n/a")</f>
        <v>2.4753665906445002</v>
      </c>
      <c r="H1343" s="77">
        <f>+IF(ISNUMBER(DATA!Y800),DATA!Y800,"n/a")</f>
        <v>4.9787005494759201E-2</v>
      </c>
      <c r="I1343" s="87">
        <f>+IF(ISNUMBER(DATA!AH800),DATA!AH800,"n/a")</f>
        <v>2.44948905763298</v>
      </c>
      <c r="J1343" s="77">
        <f>+IF(ISNUMBER(DATA!AI800),DATA!AI800,"n/a")</f>
        <v>7.0604478340999394E-2</v>
      </c>
      <c r="K1343" s="87">
        <f>+IF(ISNUMBER(DATA!AR800),DATA!AR800,"n/a")</f>
        <v>2.4726590817738301</v>
      </c>
      <c r="L1343" s="77">
        <f>+IF(ISNUMBER(DATA!AS800),DATA!AS800,"n/a")</f>
        <v>0.12824302012908001</v>
      </c>
    </row>
    <row r="1344" spans="1:12" x14ac:dyDescent="0.2">
      <c r="A1344" s="75" t="s">
        <v>19</v>
      </c>
      <c r="B1344" s="66" t="s">
        <v>28</v>
      </c>
      <c r="C1344" s="66" t="s">
        <v>26</v>
      </c>
      <c r="D1344" s="66" t="s">
        <v>282</v>
      </c>
      <c r="E1344" s="87">
        <f>+IF(ISNUMBER(DATA!N801),DATA!N801,"n/a")</f>
        <v>3.0587290538419998</v>
      </c>
      <c r="F1344" s="77">
        <f>+IF(ISNUMBER(DATA!O801),DATA!O801,"n/a")</f>
        <v>3.2939740972977798E-2</v>
      </c>
      <c r="G1344" s="87">
        <f>+IF(ISNUMBER(DATA!X801),DATA!X801,"n/a")</f>
        <v>3.0789207420108902</v>
      </c>
      <c r="H1344" s="77">
        <f>+IF(ISNUMBER(DATA!Y801),DATA!Y801,"n/a")</f>
        <v>1.06951813419913E-2</v>
      </c>
      <c r="I1344" s="87">
        <f>+IF(ISNUMBER(DATA!AH801),DATA!AH801,"n/a")</f>
        <v>3.0390054216631102</v>
      </c>
      <c r="J1344" s="77">
        <f>+IF(ISNUMBER(DATA!AI801),DATA!AI801,"n/a")</f>
        <v>-2.37276715366041E-2</v>
      </c>
      <c r="K1344" s="87">
        <f>+IF(ISNUMBER(DATA!AR801),DATA!AR801,"n/a")</f>
        <v>3.0643242691825501</v>
      </c>
      <c r="L1344" s="77">
        <f>+IF(ISNUMBER(DATA!AS801),DATA!AS801,"n/a")</f>
        <v>-4.8914862253425798E-2</v>
      </c>
    </row>
    <row r="1345" spans="1:12" x14ac:dyDescent="0.2">
      <c r="A1345" s="75" t="s">
        <v>19</v>
      </c>
      <c r="B1345" s="66" t="s">
        <v>28</v>
      </c>
      <c r="C1345" s="66" t="s">
        <v>26</v>
      </c>
      <c r="D1345" s="66" t="s">
        <v>283</v>
      </c>
      <c r="E1345" s="87">
        <f>+IF(ISNUMBER(DATA!N802),DATA!N802,"n/a")</f>
        <v>3.0958507944000302</v>
      </c>
      <c r="F1345" s="77">
        <f>+IF(ISNUMBER(DATA!O802),DATA!O802,"n/a")</f>
        <v>-2.7323343720009202E-2</v>
      </c>
      <c r="G1345" s="87">
        <f>+IF(ISNUMBER(DATA!X802),DATA!X802,"n/a")</f>
        <v>3.1231499280456299</v>
      </c>
      <c r="H1345" s="77">
        <f>+IF(ISNUMBER(DATA!Y802),DATA!Y802,"n/a")</f>
        <v>-2.64873044080562E-2</v>
      </c>
      <c r="I1345" s="87">
        <f>+IF(ISNUMBER(DATA!AH802),DATA!AH802,"n/a")</f>
        <v>3.1149222055929999</v>
      </c>
      <c r="J1345" s="77">
        <f>+IF(ISNUMBER(DATA!AI802),DATA!AI802,"n/a")</f>
        <v>-4.3740861078009202E-2</v>
      </c>
      <c r="K1345" s="87">
        <f>+IF(ISNUMBER(DATA!AR802),DATA!AR802,"n/a")</f>
        <v>3.1450703175742798</v>
      </c>
      <c r="L1345" s="77">
        <f>+IF(ISNUMBER(DATA!AS802),DATA!AS802,"n/a")</f>
        <v>-1.9786601733656099E-2</v>
      </c>
    </row>
    <row r="1346" spans="1:12" x14ac:dyDescent="0.2">
      <c r="A1346" s="75" t="s">
        <v>19</v>
      </c>
      <c r="B1346" s="66" t="s">
        <v>28</v>
      </c>
      <c r="C1346" s="66" t="s">
        <v>26</v>
      </c>
      <c r="D1346" s="66" t="s">
        <v>284</v>
      </c>
      <c r="E1346" s="87">
        <f>+IF(ISNUMBER(DATA!N803),DATA!N803,"n/a")</f>
        <v>1.9904329056685599</v>
      </c>
      <c r="F1346" s="77">
        <f>+IF(ISNUMBER(DATA!O803),DATA!O803,"n/a")</f>
        <v>-0.15183309946574</v>
      </c>
      <c r="G1346" s="87">
        <f>+IF(ISNUMBER(DATA!X803),DATA!X803,"n/a")</f>
        <v>2.0599970413804298</v>
      </c>
      <c r="H1346" s="77">
        <f>+IF(ISNUMBER(DATA!Y803),DATA!Y803,"n/a")</f>
        <v>-5.2511403184504701E-2</v>
      </c>
      <c r="I1346" s="87">
        <f>+IF(ISNUMBER(DATA!AH803),DATA!AH803,"n/a")</f>
        <v>2.0174095386020601</v>
      </c>
      <c r="J1346" s="77">
        <f>+IF(ISNUMBER(DATA!AI803),DATA!AI803,"n/a")</f>
        <v>8.7764653820646497E-3</v>
      </c>
      <c r="K1346" s="87">
        <f>+IF(ISNUMBER(DATA!AR803),DATA!AR803,"n/a")</f>
        <v>2.0768835512378701</v>
      </c>
      <c r="L1346" s="77">
        <f>+IF(ISNUMBER(DATA!AS803),DATA!AS803,"n/a")</f>
        <v>0.13238128242590799</v>
      </c>
    </row>
    <row r="1347" spans="1:12" x14ac:dyDescent="0.2">
      <c r="A1347" s="75" t="s">
        <v>19</v>
      </c>
      <c r="B1347" s="66" t="s">
        <v>28</v>
      </c>
      <c r="C1347" s="66" t="s">
        <v>26</v>
      </c>
      <c r="D1347" s="66" t="s">
        <v>285</v>
      </c>
      <c r="E1347" s="87">
        <f>+IF(ISNUMBER(DATA!N804),DATA!N804,"n/a")</f>
        <v>1.4854279645608299</v>
      </c>
      <c r="F1347" s="77">
        <f>+IF(ISNUMBER(DATA!O804),DATA!O804,"n/a")</f>
        <v>-0.26932661690578003</v>
      </c>
      <c r="G1347" s="87">
        <f>+IF(ISNUMBER(DATA!X804),DATA!X804,"n/a")</f>
        <v>1.55164867855991</v>
      </c>
      <c r="H1347" s="77">
        <f>+IF(ISNUMBER(DATA!Y804),DATA!Y804,"n/a")</f>
        <v>-0.17489928568034799</v>
      </c>
      <c r="I1347" s="87">
        <f>+IF(ISNUMBER(DATA!AH804),DATA!AH804,"n/a")</f>
        <v>1.4831465708760501</v>
      </c>
      <c r="J1347" s="77">
        <f>+IF(ISNUMBER(DATA!AI804),DATA!AI804,"n/a")</f>
        <v>-0.13919575752487201</v>
      </c>
      <c r="K1347" s="87">
        <f>+IF(ISNUMBER(DATA!AR804),DATA!AR804,"n/a")</f>
        <v>1.55512794480073</v>
      </c>
      <c r="L1347" s="77">
        <f>+IF(ISNUMBER(DATA!AS804),DATA!AS804,"n/a")</f>
        <v>-2.3216963266488401E-2</v>
      </c>
    </row>
    <row r="1348" spans="1:12" x14ac:dyDescent="0.2">
      <c r="A1348" s="75" t="s">
        <v>19</v>
      </c>
      <c r="B1348" s="66" t="s">
        <v>28</v>
      </c>
      <c r="C1348" s="66" t="s">
        <v>26</v>
      </c>
      <c r="D1348" s="66" t="s">
        <v>286</v>
      </c>
      <c r="E1348" s="87">
        <f>+IF(ISNUMBER(DATA!N805),DATA!N805,"n/a")</f>
        <v>3.2544157853993401</v>
      </c>
      <c r="F1348" s="77">
        <f>+IF(ISNUMBER(DATA!O805),DATA!O805,"n/a")</f>
        <v>-5.7250808318827701E-2</v>
      </c>
      <c r="G1348" s="87">
        <f>+IF(ISNUMBER(DATA!X805),DATA!X805,"n/a")</f>
        <v>3.3158676337907802</v>
      </c>
      <c r="H1348" s="77">
        <f>+IF(ISNUMBER(DATA!Y805),DATA!Y805,"n/a")</f>
        <v>-3.2977238292848397E-2</v>
      </c>
      <c r="I1348" s="87">
        <f>+IF(ISNUMBER(DATA!AH805),DATA!AH805,"n/a")</f>
        <v>3.3019003493780601</v>
      </c>
      <c r="J1348" s="77">
        <f>+IF(ISNUMBER(DATA!AI805),DATA!AI805,"n/a")</f>
        <v>-4.60708202160761E-2</v>
      </c>
      <c r="K1348" s="87">
        <f>+IF(ISNUMBER(DATA!AR805),DATA!AR805,"n/a")</f>
        <v>3.45554066684244</v>
      </c>
      <c r="L1348" s="77">
        <f>+IF(ISNUMBER(DATA!AS805),DATA!AS805,"n/a")</f>
        <v>-9.1550122314927804E-3</v>
      </c>
    </row>
    <row r="1349" spans="1:12" x14ac:dyDescent="0.2">
      <c r="A1349" s="75" t="s">
        <v>19</v>
      </c>
      <c r="B1349" s="66" t="s">
        <v>28</v>
      </c>
      <c r="C1349" s="66" t="s">
        <v>26</v>
      </c>
      <c r="D1349" s="66" t="s">
        <v>287</v>
      </c>
      <c r="E1349" s="87">
        <f>+IF(ISNUMBER(DATA!N806),DATA!N806,"n/a")</f>
        <v>3.19293982533119</v>
      </c>
      <c r="F1349" s="77">
        <f>+IF(ISNUMBER(DATA!O806),DATA!O806,"n/a")</f>
        <v>-1.4700969151698299E-2</v>
      </c>
      <c r="G1349" s="87">
        <f>+IF(ISNUMBER(DATA!X806),DATA!X806,"n/a")</f>
        <v>3.20972101329177</v>
      </c>
      <c r="H1349" s="77">
        <f>+IF(ISNUMBER(DATA!Y806),DATA!Y806,"n/a")</f>
        <v>-1.6787172799149701E-2</v>
      </c>
      <c r="I1349" s="87">
        <f>+IF(ISNUMBER(DATA!AH806),DATA!AH806,"n/a")</f>
        <v>3.1056111175496199</v>
      </c>
      <c r="J1349" s="77">
        <f>+IF(ISNUMBER(DATA!AI806),DATA!AI806,"n/a")</f>
        <v>-1.59100781348884E-2</v>
      </c>
      <c r="K1349" s="87">
        <f>+IF(ISNUMBER(DATA!AR806),DATA!AR806,"n/a")</f>
        <v>3.2256230963416299</v>
      </c>
      <c r="L1349" s="77">
        <f>+IF(ISNUMBER(DATA!AS806),DATA!AS806,"n/a")</f>
        <v>7.75677761503558E-3</v>
      </c>
    </row>
    <row r="1350" spans="1:12" x14ac:dyDescent="0.2">
      <c r="A1350" s="75" t="s">
        <v>19</v>
      </c>
      <c r="B1350" s="66" t="s">
        <v>28</v>
      </c>
      <c r="C1350" s="66" t="s">
        <v>26</v>
      </c>
      <c r="D1350" s="66" t="s">
        <v>288</v>
      </c>
      <c r="E1350" s="87">
        <f>+IF(ISNUMBER(DATA!N807),DATA!N807,"n/a")</f>
        <v>3.04069740327781</v>
      </c>
      <c r="F1350" s="77">
        <f>+IF(ISNUMBER(DATA!O807),DATA!O807,"n/a")</f>
        <v>3.0924560380858699E-2</v>
      </c>
      <c r="G1350" s="87">
        <f>+IF(ISNUMBER(DATA!X807),DATA!X807,"n/a")</f>
        <v>3.0346324722437998</v>
      </c>
      <c r="H1350" s="77">
        <f>+IF(ISNUMBER(DATA!Y807),DATA!Y807,"n/a")</f>
        <v>2.8303332654366201E-3</v>
      </c>
      <c r="I1350" s="87">
        <f>+IF(ISNUMBER(DATA!AH807),DATA!AH807,"n/a")</f>
        <v>3.00267978107374</v>
      </c>
      <c r="J1350" s="77">
        <f>+IF(ISNUMBER(DATA!AI807),DATA!AI807,"n/a")</f>
        <v>-2.33057311187761E-2</v>
      </c>
      <c r="K1350" s="87">
        <f>+IF(ISNUMBER(DATA!AR807),DATA!AR807,"n/a")</f>
        <v>3.0368111847737902</v>
      </c>
      <c r="L1350" s="77">
        <f>+IF(ISNUMBER(DATA!AS807),DATA!AS807,"n/a")</f>
        <v>-3.21243804828555E-2</v>
      </c>
    </row>
    <row r="1351" spans="1:12" x14ac:dyDescent="0.2">
      <c r="A1351" s="75" t="s">
        <v>19</v>
      </c>
      <c r="B1351" s="66" t="s">
        <v>28</v>
      </c>
      <c r="C1351" s="66" t="s">
        <v>26</v>
      </c>
      <c r="D1351" s="66" t="s">
        <v>289</v>
      </c>
      <c r="E1351" s="87">
        <f>+IF(ISNUMBER(DATA!N808),DATA!N808,"n/a")</f>
        <v>2.24155192761866</v>
      </c>
      <c r="F1351" s="77">
        <f>+IF(ISNUMBER(DATA!O808),DATA!O808,"n/a")</f>
        <v>-0.166907410444149</v>
      </c>
      <c r="G1351" s="87">
        <f>+IF(ISNUMBER(DATA!X808),DATA!X808,"n/a")</f>
        <v>2.33209388168624</v>
      </c>
      <c r="H1351" s="77">
        <f>+IF(ISNUMBER(DATA!Y808),DATA!Y808,"n/a")</f>
        <v>-7.3904318900388594E-2</v>
      </c>
      <c r="I1351" s="87">
        <f>+IF(ISNUMBER(DATA!AH808),DATA!AH808,"n/a")</f>
        <v>2.2924179603425801</v>
      </c>
      <c r="J1351" s="77">
        <f>+IF(ISNUMBER(DATA!AI808),DATA!AI808,"n/a")</f>
        <v>-5.0022274000426803E-2</v>
      </c>
      <c r="K1351" s="87">
        <f>+IF(ISNUMBER(DATA!AR808),DATA!AR808,"n/a")</f>
        <v>2.3638144252604398</v>
      </c>
      <c r="L1351" s="77">
        <f>+IF(ISNUMBER(DATA!AS808),DATA!AS808,"n/a")</f>
        <v>3.0648352968998E-2</v>
      </c>
    </row>
    <row r="1352" spans="1:12" x14ac:dyDescent="0.2">
      <c r="A1352" s="75" t="s">
        <v>19</v>
      </c>
      <c r="B1352" s="66" t="s">
        <v>28</v>
      </c>
      <c r="C1352" s="66" t="s">
        <v>26</v>
      </c>
      <c r="D1352" s="66" t="s">
        <v>290</v>
      </c>
      <c r="E1352" s="87">
        <f>+IF(ISNUMBER(DATA!N809),DATA!N809,"n/a")</f>
        <v>3.5083382027494401</v>
      </c>
      <c r="F1352" s="77">
        <f>+IF(ISNUMBER(DATA!O809),DATA!O809,"n/a")</f>
        <v>-3.1662898211527603E-2</v>
      </c>
      <c r="G1352" s="87">
        <f>+IF(ISNUMBER(DATA!X809),DATA!X809,"n/a")</f>
        <v>3.5849060663888199</v>
      </c>
      <c r="H1352" s="77">
        <f>+IF(ISNUMBER(DATA!Y809),DATA!Y809,"n/a")</f>
        <v>3.4349428778743397E-2</v>
      </c>
      <c r="I1352" s="87">
        <f>+IF(ISNUMBER(DATA!AH809),DATA!AH809,"n/a")</f>
        <v>3.62879603594362</v>
      </c>
      <c r="J1352" s="77">
        <f>+IF(ISNUMBER(DATA!AI809),DATA!AI809,"n/a")</f>
        <v>3.9029689991806699E-2</v>
      </c>
      <c r="K1352" s="87">
        <f>+IF(ISNUMBER(DATA!AR809),DATA!AR809,"n/a")</f>
        <v>3.6019813390930602</v>
      </c>
      <c r="L1352" s="77">
        <f>+IF(ISNUMBER(DATA!AS809),DATA!AS809,"n/a")</f>
        <v>3.5477078951206803E-2</v>
      </c>
    </row>
    <row r="1353" spans="1:12" x14ac:dyDescent="0.2">
      <c r="A1353" s="75" t="s">
        <v>19</v>
      </c>
      <c r="B1353" s="66" t="s">
        <v>28</v>
      </c>
      <c r="C1353" s="66" t="s">
        <v>26</v>
      </c>
      <c r="D1353" s="66" t="s">
        <v>291</v>
      </c>
      <c r="E1353" s="87">
        <f>+IF(ISNUMBER(DATA!N810),DATA!N810,"n/a")</f>
        <v>3.3029269884546899</v>
      </c>
      <c r="F1353" s="77">
        <f>+IF(ISNUMBER(DATA!O810),DATA!O810,"n/a")</f>
        <v>4.3454020031021098E-2</v>
      </c>
      <c r="G1353" s="87">
        <f>+IF(ISNUMBER(DATA!X810),DATA!X810,"n/a")</f>
        <v>3.1863575256952799</v>
      </c>
      <c r="H1353" s="77">
        <f>+IF(ISNUMBER(DATA!Y810),DATA!Y810,"n/a")</f>
        <v>1.69284504953768E-2</v>
      </c>
      <c r="I1353" s="87">
        <f>+IF(ISNUMBER(DATA!AH810),DATA!AH810,"n/a")</f>
        <v>3.1159567229484599</v>
      </c>
      <c r="J1353" s="77">
        <f>+IF(ISNUMBER(DATA!AI810),DATA!AI810,"n/a")</f>
        <v>-4.3234349906015801E-3</v>
      </c>
      <c r="K1353" s="87">
        <f>+IF(ISNUMBER(DATA!AR810),DATA!AR810,"n/a")</f>
        <v>2.9632559264634701</v>
      </c>
      <c r="L1353" s="77">
        <f>+IF(ISNUMBER(DATA!AS810),DATA!AS810,"n/a")</f>
        <v>-5.0757036625622698E-2</v>
      </c>
    </row>
    <row r="1354" spans="1:12" x14ac:dyDescent="0.2">
      <c r="A1354" s="75" t="s">
        <v>19</v>
      </c>
      <c r="B1354" s="66" t="s">
        <v>28</v>
      </c>
      <c r="C1354" s="66" t="s">
        <v>26</v>
      </c>
      <c r="D1354" s="66" t="s">
        <v>292</v>
      </c>
      <c r="E1354" s="87">
        <f>+IF(ISNUMBER(DATA!N811),DATA!N811,"n/a")</f>
        <v>3.1121368391428801</v>
      </c>
      <c r="F1354" s="77">
        <f>+IF(ISNUMBER(DATA!O811),DATA!O811,"n/a")</f>
        <v>-3.8061242467607698E-2</v>
      </c>
      <c r="G1354" s="87">
        <f>+IF(ISNUMBER(DATA!X811),DATA!X811,"n/a")</f>
        <v>3.0984695899830998</v>
      </c>
      <c r="H1354" s="77">
        <f>+IF(ISNUMBER(DATA!Y811),DATA!Y811,"n/a")</f>
        <v>-3.7472831433127997E-2</v>
      </c>
      <c r="I1354" s="87">
        <f>+IF(ISNUMBER(DATA!AH811),DATA!AH811,"n/a")</f>
        <v>3.07924058885648</v>
      </c>
      <c r="J1354" s="77">
        <f>+IF(ISNUMBER(DATA!AI811),DATA!AI811,"n/a")</f>
        <v>-3.4208739257650798E-2</v>
      </c>
      <c r="K1354" s="87">
        <f>+IF(ISNUMBER(DATA!AR811),DATA!AR811,"n/a")</f>
        <v>2.9987576058232999</v>
      </c>
      <c r="L1354" s="77">
        <f>+IF(ISNUMBER(DATA!AS811),DATA!AS811,"n/a")</f>
        <v>-3.5161653802409799E-2</v>
      </c>
    </row>
    <row r="1355" spans="1:12" x14ac:dyDescent="0.2">
      <c r="A1355" s="75" t="s">
        <v>19</v>
      </c>
      <c r="B1355" s="66" t="s">
        <v>28</v>
      </c>
      <c r="C1355" s="66" t="s">
        <v>26</v>
      </c>
      <c r="D1355" s="66" t="s">
        <v>293</v>
      </c>
      <c r="E1355" s="87">
        <f>+IF(ISNUMBER(DATA!N812),DATA!N812,"n/a")</f>
        <v>2.4759373167763998</v>
      </c>
      <c r="F1355" s="77">
        <f>+IF(ISNUMBER(DATA!O812),DATA!O812,"n/a")</f>
        <v>-0.28358958647223398</v>
      </c>
      <c r="G1355" s="87">
        <f>+IF(ISNUMBER(DATA!X812),DATA!X812,"n/a")</f>
        <v>2.5697870445827502</v>
      </c>
      <c r="H1355" s="77">
        <f>+IF(ISNUMBER(DATA!Y812),DATA!Y812,"n/a")</f>
        <v>-0.221759209208955</v>
      </c>
      <c r="I1355" s="87">
        <f>+IF(ISNUMBER(DATA!AH812),DATA!AH812,"n/a")</f>
        <v>2.4985625513294001</v>
      </c>
      <c r="J1355" s="77">
        <f>+IF(ISNUMBER(DATA!AI812),DATA!AI812,"n/a")</f>
        <v>-0.20395674952141299</v>
      </c>
      <c r="K1355" s="87">
        <f>+IF(ISNUMBER(DATA!AR812),DATA!AR812,"n/a")</f>
        <v>2.62054720331101</v>
      </c>
      <c r="L1355" s="77">
        <f>+IF(ISNUMBER(DATA!AS812),DATA!AS812,"n/a")</f>
        <v>-5.4578676483423703E-2</v>
      </c>
    </row>
    <row r="1356" spans="1:12" x14ac:dyDescent="0.2">
      <c r="A1356" s="75" t="s">
        <v>19</v>
      </c>
      <c r="B1356" s="66" t="s">
        <v>28</v>
      </c>
      <c r="C1356" s="66" t="s">
        <v>26</v>
      </c>
      <c r="D1356" s="66" t="s">
        <v>294</v>
      </c>
      <c r="E1356" s="87">
        <f>+IF(ISNUMBER(DATA!N813),DATA!N813,"n/a")</f>
        <v>3.4909162633140398</v>
      </c>
      <c r="F1356" s="77">
        <f>+IF(ISNUMBER(DATA!O813),DATA!O813,"n/a")</f>
        <v>-1.86167491084736E-2</v>
      </c>
      <c r="G1356" s="87">
        <f>+IF(ISNUMBER(DATA!X813),DATA!X813,"n/a")</f>
        <v>3.5358365690910798</v>
      </c>
      <c r="H1356" s="77">
        <f>+IF(ISNUMBER(DATA!Y813),DATA!Y813,"n/a")</f>
        <v>4.0376312518905499E-2</v>
      </c>
      <c r="I1356" s="87">
        <f>+IF(ISNUMBER(DATA!AH813),DATA!AH813,"n/a")</f>
        <v>3.56134924438871</v>
      </c>
      <c r="J1356" s="77">
        <f>+IF(ISNUMBER(DATA!AI813),DATA!AI813,"n/a")</f>
        <v>3.9515355507870401E-2</v>
      </c>
      <c r="K1356" s="87">
        <f>+IF(ISNUMBER(DATA!AR813),DATA!AR813,"n/a")</f>
        <v>3.5398256648899502</v>
      </c>
      <c r="L1356" s="77">
        <f>+IF(ISNUMBER(DATA!AS813),DATA!AS813,"n/a")</f>
        <v>3.4639307059833799E-2</v>
      </c>
    </row>
    <row r="1357" spans="1:12" x14ac:dyDescent="0.2">
      <c r="A1357" s="75" t="s">
        <v>19</v>
      </c>
      <c r="B1357" s="66" t="s">
        <v>28</v>
      </c>
      <c r="C1357" s="66" t="s">
        <v>26</v>
      </c>
      <c r="D1357" s="66" t="s">
        <v>295</v>
      </c>
      <c r="E1357" s="87">
        <f>+IF(ISNUMBER(DATA!N814),DATA!N814,"n/a")</f>
        <v>3.3467057945447101</v>
      </c>
      <c r="F1357" s="77">
        <f>+IF(ISNUMBER(DATA!O814),DATA!O814,"n/a")</f>
        <v>1.9574080185536101E-2</v>
      </c>
      <c r="G1357" s="87">
        <f>+IF(ISNUMBER(DATA!X814),DATA!X814,"n/a")</f>
        <v>3.27730743628709</v>
      </c>
      <c r="H1357" s="77">
        <f>+IF(ISNUMBER(DATA!Y814),DATA!Y814,"n/a")</f>
        <v>5.0748605827069602E-2</v>
      </c>
      <c r="I1357" s="87">
        <f>+IF(ISNUMBER(DATA!AH814),DATA!AH814,"n/a")</f>
        <v>3.14387605910593</v>
      </c>
      <c r="J1357" s="77">
        <f>+IF(ISNUMBER(DATA!AI814),DATA!AI814,"n/a")</f>
        <v>1.01537151026669E-2</v>
      </c>
      <c r="K1357" s="87">
        <f>+IF(ISNUMBER(DATA!AR814),DATA!AR814,"n/a")</f>
        <v>3.0519021196709</v>
      </c>
      <c r="L1357" s="77">
        <f>+IF(ISNUMBER(DATA!AS814),DATA!AS814,"n/a")</f>
        <v>1.08176486996646E-2</v>
      </c>
    </row>
    <row r="1358" spans="1:12" x14ac:dyDescent="0.2">
      <c r="A1358" s="75" t="s">
        <v>19</v>
      </c>
      <c r="B1358" s="66" t="s">
        <v>28</v>
      </c>
      <c r="C1358" s="66" t="s">
        <v>26</v>
      </c>
      <c r="D1358" s="66" t="s">
        <v>296</v>
      </c>
      <c r="E1358" s="87">
        <f>+IF(ISNUMBER(DATA!N815),DATA!N815,"n/a")</f>
        <v>3.5778849689705901</v>
      </c>
      <c r="F1358" s="77">
        <f>+IF(ISNUMBER(DATA!O815),DATA!O815,"n/a")</f>
        <v>1.01214100139214E-2</v>
      </c>
      <c r="G1358" s="87">
        <f>+IF(ISNUMBER(DATA!X815),DATA!X815,"n/a")</f>
        <v>3.5241450089250299</v>
      </c>
      <c r="H1358" s="77">
        <f>+IF(ISNUMBER(DATA!Y815),DATA!Y815,"n/a")</f>
        <v>1.377561254592E-2</v>
      </c>
      <c r="I1358" s="87">
        <f>+IF(ISNUMBER(DATA!AH815),DATA!AH815,"n/a")</f>
        <v>3.4699492263093199</v>
      </c>
      <c r="J1358" s="77">
        <f>+IF(ISNUMBER(DATA!AI815),DATA!AI815,"n/a")</f>
        <v>9.0099214800255199E-3</v>
      </c>
      <c r="K1358" s="87">
        <f>+IF(ISNUMBER(DATA!AR815),DATA!AR815,"n/a")</f>
        <v>3.4137015227858298</v>
      </c>
      <c r="L1358" s="77">
        <f>+IF(ISNUMBER(DATA!AS815),DATA!AS815,"n/a")</f>
        <v>-6.5925880058229297E-4</v>
      </c>
    </row>
    <row r="1359" spans="1:12" x14ac:dyDescent="0.2">
      <c r="A1359" s="75" t="s">
        <v>19</v>
      </c>
      <c r="B1359" s="66" t="s">
        <v>28</v>
      </c>
      <c r="C1359" s="66" t="s">
        <v>26</v>
      </c>
      <c r="D1359" s="66" t="s">
        <v>297</v>
      </c>
      <c r="E1359" s="87">
        <f>+IF(ISNUMBER(DATA!N816),DATA!N816,"n/a")</f>
        <v>3.0834544639537298</v>
      </c>
      <c r="F1359" s="77">
        <f>+IF(ISNUMBER(DATA!O816),DATA!O816,"n/a")</f>
        <v>-0.176538816193617</v>
      </c>
      <c r="G1359" s="87">
        <f>+IF(ISNUMBER(DATA!X816),DATA!X816,"n/a")</f>
        <v>3.0885926597078699</v>
      </c>
      <c r="H1359" s="77">
        <f>+IF(ISNUMBER(DATA!Y816),DATA!Y816,"n/a")</f>
        <v>-0.17534821778017701</v>
      </c>
      <c r="I1359" s="87">
        <f>+IF(ISNUMBER(DATA!AH816),DATA!AH816,"n/a")</f>
        <v>3.0610066250522201</v>
      </c>
      <c r="J1359" s="77">
        <f>+IF(ISNUMBER(DATA!AI816),DATA!AI816,"n/a")</f>
        <v>-0.17474129990912399</v>
      </c>
      <c r="K1359" s="87">
        <f>+IF(ISNUMBER(DATA!AR816),DATA!AR816,"n/a")</f>
        <v>3.1642427995079099</v>
      </c>
      <c r="L1359" s="77">
        <f>+IF(ISNUMBER(DATA!AS816),DATA!AS816,"n/a")</f>
        <v>-0.117644515455626</v>
      </c>
    </row>
    <row r="1360" spans="1:12" x14ac:dyDescent="0.2">
      <c r="A1360" s="75" t="s">
        <v>19</v>
      </c>
      <c r="B1360" s="66" t="s">
        <v>28</v>
      </c>
      <c r="C1360" s="66" t="s">
        <v>26</v>
      </c>
      <c r="D1360" s="66" t="s">
        <v>298</v>
      </c>
      <c r="E1360" s="87">
        <f>+IF(ISNUMBER(DATA!N817),DATA!N817,"n/a")</f>
        <v>3.36081068463101</v>
      </c>
      <c r="F1360" s="77">
        <f>+IF(ISNUMBER(DATA!O817),DATA!O817,"n/a")</f>
        <v>-6.4836893537347604E-2</v>
      </c>
      <c r="G1360" s="87">
        <f>+IF(ISNUMBER(DATA!X817),DATA!X817,"n/a")</f>
        <v>3.46615624433027</v>
      </c>
      <c r="H1360" s="77">
        <f>+IF(ISNUMBER(DATA!Y817),DATA!Y817,"n/a")</f>
        <v>-1.9294158254796301E-2</v>
      </c>
      <c r="I1360" s="87">
        <f>+IF(ISNUMBER(DATA!AH817),DATA!AH817,"n/a")</f>
        <v>3.5421443695496899</v>
      </c>
      <c r="J1360" s="77">
        <f>+IF(ISNUMBER(DATA!AI817),DATA!AI817,"n/a")</f>
        <v>5.3237028008966698E-3</v>
      </c>
      <c r="K1360" s="87">
        <f>+IF(ISNUMBER(DATA!AR817),DATA!AR817,"n/a")</f>
        <v>3.5296716375480499</v>
      </c>
      <c r="L1360" s="77">
        <f>+IF(ISNUMBER(DATA!AS817),DATA!AS817,"n/a")</f>
        <v>2.26089657137406E-2</v>
      </c>
    </row>
    <row r="1361" spans="1:12" x14ac:dyDescent="0.2">
      <c r="A1361" s="75" t="s">
        <v>19</v>
      </c>
      <c r="B1361" s="66" t="s">
        <v>28</v>
      </c>
      <c r="C1361" s="66" t="s">
        <v>26</v>
      </c>
      <c r="D1361" s="66" t="s">
        <v>299</v>
      </c>
      <c r="E1361" s="87">
        <f>+IF(ISNUMBER(DATA!N818),DATA!N818,"n/a")</f>
        <v>3.4495653533987198</v>
      </c>
      <c r="F1361" s="77">
        <f>+IF(ISNUMBER(DATA!O818),DATA!O818,"n/a")</f>
        <v>-6.5489436560143596E-2</v>
      </c>
      <c r="G1361" s="87">
        <f>+IF(ISNUMBER(DATA!X818),DATA!X818,"n/a")</f>
        <v>3.4356419490397001</v>
      </c>
      <c r="H1361" s="77">
        <f>+IF(ISNUMBER(DATA!Y818),DATA!Y818,"n/a")</f>
        <v>-6.7926077262093501E-2</v>
      </c>
      <c r="I1361" s="87">
        <f>+IF(ISNUMBER(DATA!AH818),DATA!AH818,"n/a")</f>
        <v>3.3959914274796401</v>
      </c>
      <c r="J1361" s="77">
        <f>+IF(ISNUMBER(DATA!AI818),DATA!AI818,"n/a")</f>
        <v>-5.8959667019873402E-2</v>
      </c>
      <c r="K1361" s="87">
        <f>+IF(ISNUMBER(DATA!AR818),DATA!AR818,"n/a")</f>
        <v>3.4969392825879102</v>
      </c>
      <c r="L1361" s="77">
        <f>+IF(ISNUMBER(DATA!AS818),DATA!AS818,"n/a")</f>
        <v>-2.1543275114385501E-4</v>
      </c>
    </row>
    <row r="1362" spans="1:12" x14ac:dyDescent="0.2">
      <c r="A1362" s="75" t="s">
        <v>19</v>
      </c>
      <c r="B1362" s="66" t="s">
        <v>28</v>
      </c>
      <c r="C1362" s="66" t="s">
        <v>26</v>
      </c>
      <c r="D1362" s="66" t="s">
        <v>300</v>
      </c>
      <c r="E1362" s="87">
        <f>+IF(ISNUMBER(DATA!N819),DATA!N819,"n/a")</f>
        <v>2.8613295255631002</v>
      </c>
      <c r="F1362" s="77">
        <f>+IF(ISNUMBER(DATA!O819),DATA!O819,"n/a")</f>
        <v>-9.5254374316726294E-3</v>
      </c>
      <c r="G1362" s="87">
        <f>+IF(ISNUMBER(DATA!X819),DATA!X819,"n/a")</f>
        <v>2.9033997566824801</v>
      </c>
      <c r="H1362" s="77">
        <f>+IF(ISNUMBER(DATA!Y819),DATA!Y819,"n/a")</f>
        <v>-1.25951562761675E-2</v>
      </c>
      <c r="I1362" s="87">
        <f>+IF(ISNUMBER(DATA!AH819),DATA!AH819,"n/a")</f>
        <v>2.87317774437527</v>
      </c>
      <c r="J1362" s="77">
        <f>+IF(ISNUMBER(DATA!AI819),DATA!AI819,"n/a")</f>
        <v>-3.5376538623199401E-2</v>
      </c>
      <c r="K1362" s="87">
        <f>+IF(ISNUMBER(DATA!AR819),DATA!AR819,"n/a")</f>
        <v>2.9069795532067202</v>
      </c>
      <c r="L1362" s="77">
        <f>+IF(ISNUMBER(DATA!AS819),DATA!AS819,"n/a")</f>
        <v>-4.4558055994989902E-2</v>
      </c>
    </row>
    <row r="1363" spans="1:12" x14ac:dyDescent="0.2">
      <c r="A1363" s="75" t="s">
        <v>19</v>
      </c>
      <c r="B1363" s="66" t="s">
        <v>28</v>
      </c>
      <c r="C1363" s="66" t="s">
        <v>26</v>
      </c>
      <c r="D1363" s="66" t="s">
        <v>301</v>
      </c>
      <c r="E1363" s="87">
        <f>+IF(ISNUMBER(DATA!N820),DATA!N820,"n/a")</f>
        <v>3.1287434026385501</v>
      </c>
      <c r="F1363" s="77">
        <f>+IF(ISNUMBER(DATA!O820),DATA!O820,"n/a")</f>
        <v>4.3208839335328202E-2</v>
      </c>
      <c r="G1363" s="87">
        <f>+IF(ISNUMBER(DATA!X820),DATA!X820,"n/a")</f>
        <v>3.0704351181217699</v>
      </c>
      <c r="H1363" s="77">
        <f>+IF(ISNUMBER(DATA!Y820),DATA!Y820,"n/a")</f>
        <v>3.4625944428334797E-2</v>
      </c>
      <c r="I1363" s="87">
        <f>+IF(ISNUMBER(DATA!AH820),DATA!AH820,"n/a")</f>
        <v>3.0708214319419298</v>
      </c>
      <c r="J1363" s="77">
        <f>+IF(ISNUMBER(DATA!AI820),DATA!AI820,"n/a")</f>
        <v>4.3048877208023299E-2</v>
      </c>
      <c r="K1363" s="87">
        <f>+IF(ISNUMBER(DATA!AR820),DATA!AR820,"n/a")</f>
        <v>3.08740534327025</v>
      </c>
      <c r="L1363" s="77">
        <f>+IF(ISNUMBER(DATA!AS820),DATA!AS820,"n/a")</f>
        <v>9.0649805946638295E-2</v>
      </c>
    </row>
    <row r="1364" spans="1:12" x14ac:dyDescent="0.2">
      <c r="A1364" s="75" t="s">
        <v>19</v>
      </c>
      <c r="B1364" s="66" t="s">
        <v>28</v>
      </c>
      <c r="C1364" s="66" t="s">
        <v>26</v>
      </c>
      <c r="D1364" s="66" t="s">
        <v>302</v>
      </c>
      <c r="E1364" s="87">
        <f>+IF(ISNUMBER(DATA!N821),DATA!N821,"n/a")</f>
        <v>3.5393052659850999</v>
      </c>
      <c r="F1364" s="77">
        <f>+IF(ISNUMBER(DATA!O821),DATA!O821,"n/a")</f>
        <v>-1.5891823499638899E-2</v>
      </c>
      <c r="G1364" s="87">
        <f>+IF(ISNUMBER(DATA!X821),DATA!X821,"n/a")</f>
        <v>3.5907510652432899</v>
      </c>
      <c r="H1364" s="77">
        <f>+IF(ISNUMBER(DATA!Y821),DATA!Y821,"n/a")</f>
        <v>3.68488348015103E-2</v>
      </c>
      <c r="I1364" s="87">
        <f>+IF(ISNUMBER(DATA!AH821),DATA!AH821,"n/a")</f>
        <v>3.61744574918646</v>
      </c>
      <c r="J1364" s="77">
        <f>+IF(ISNUMBER(DATA!AI821),DATA!AI821,"n/a")</f>
        <v>3.3724754015807698E-2</v>
      </c>
      <c r="K1364" s="87">
        <f>+IF(ISNUMBER(DATA!AR821),DATA!AR821,"n/a")</f>
        <v>3.5937973227902398</v>
      </c>
      <c r="L1364" s="77">
        <f>+IF(ISNUMBER(DATA!AS821),DATA!AS821,"n/a")</f>
        <v>2.7434696831574599E-2</v>
      </c>
    </row>
    <row r="1365" spans="1:12" x14ac:dyDescent="0.2">
      <c r="A1365" s="75" t="s">
        <v>19</v>
      </c>
      <c r="B1365" s="66" t="s">
        <v>28</v>
      </c>
      <c r="C1365" s="66" t="s">
        <v>26</v>
      </c>
      <c r="D1365" s="66" t="s">
        <v>303</v>
      </c>
      <c r="E1365" s="87">
        <f>+IF(ISNUMBER(DATA!N822),DATA!N822,"n/a")</f>
        <v>2.28878220200997</v>
      </c>
      <c r="F1365" s="77">
        <f>+IF(ISNUMBER(DATA!O822),DATA!O822,"n/a")</f>
        <v>-0.162101250592976</v>
      </c>
      <c r="G1365" s="87">
        <f>+IF(ISNUMBER(DATA!X822),DATA!X822,"n/a")</f>
        <v>2.3304537967372601</v>
      </c>
      <c r="H1365" s="77">
        <f>+IF(ISNUMBER(DATA!Y822),DATA!Y822,"n/a")</f>
        <v>-7.3865135203675297E-2</v>
      </c>
      <c r="I1365" s="87">
        <f>+IF(ISNUMBER(DATA!AH822),DATA!AH822,"n/a")</f>
        <v>2.3001638311750399</v>
      </c>
      <c r="J1365" s="77">
        <f>+IF(ISNUMBER(DATA!AI822),DATA!AI822,"n/a")</f>
        <v>-5.0547951737259102E-2</v>
      </c>
      <c r="K1365" s="87">
        <f>+IF(ISNUMBER(DATA!AR822),DATA!AR822,"n/a")</f>
        <v>2.3716282135640698</v>
      </c>
      <c r="L1365" s="77">
        <f>+IF(ISNUMBER(DATA!AS822),DATA!AS822,"n/a")</f>
        <v>3.9161844464614098E-2</v>
      </c>
    </row>
    <row r="1366" spans="1:12" x14ac:dyDescent="0.2">
      <c r="A1366" s="75" t="s">
        <v>19</v>
      </c>
      <c r="B1366" s="66" t="s">
        <v>28</v>
      </c>
      <c r="C1366" s="66" t="s">
        <v>26</v>
      </c>
      <c r="D1366" s="66" t="s">
        <v>304</v>
      </c>
      <c r="E1366" s="87">
        <f>+IF(ISNUMBER(DATA!N823),DATA!N823,"n/a")</f>
        <v>3.4002066947532898</v>
      </c>
      <c r="F1366" s="77">
        <f>+IF(ISNUMBER(DATA!O823),DATA!O823,"n/a")</f>
        <v>-5.2686806750280903E-2</v>
      </c>
      <c r="G1366" s="87">
        <f>+IF(ISNUMBER(DATA!X823),DATA!X823,"n/a")</f>
        <v>3.4226250312800102</v>
      </c>
      <c r="H1366" s="77">
        <f>+IF(ISNUMBER(DATA!Y823),DATA!Y823,"n/a")</f>
        <v>-4.3756057153063702E-2</v>
      </c>
      <c r="I1366" s="87">
        <f>+IF(ISNUMBER(DATA!AH823),DATA!AH823,"n/a")</f>
        <v>3.4278326423114298</v>
      </c>
      <c r="J1366" s="77">
        <f>+IF(ISNUMBER(DATA!AI823),DATA!AI823,"n/a")</f>
        <v>-3.3076928556598897E-2</v>
      </c>
      <c r="K1366" s="87">
        <f>+IF(ISNUMBER(DATA!AR823),DATA!AR823,"n/a")</f>
        <v>3.5320163584954898</v>
      </c>
      <c r="L1366" s="77">
        <f>+IF(ISNUMBER(DATA!AS823),DATA!AS823,"n/a")</f>
        <v>1.7666433110362399E-2</v>
      </c>
    </row>
    <row r="1367" spans="1:12" x14ac:dyDescent="0.2">
      <c r="A1367" s="75" t="s">
        <v>19</v>
      </c>
      <c r="B1367" s="66" t="s">
        <v>28</v>
      </c>
      <c r="C1367" s="66" t="s">
        <v>26</v>
      </c>
      <c r="D1367" s="66" t="s">
        <v>305</v>
      </c>
      <c r="E1367" s="87">
        <f>+IF(ISNUMBER(DATA!N824),DATA!N824,"n/a")</f>
        <v>3.7527863950364599</v>
      </c>
      <c r="F1367" s="77">
        <f>+IF(ISNUMBER(DATA!O824),DATA!O824,"n/a")</f>
        <v>0.14430231178591801</v>
      </c>
      <c r="G1367" s="87">
        <f>+IF(ISNUMBER(DATA!X824),DATA!X824,"n/a")</f>
        <v>3.7543548914126101</v>
      </c>
      <c r="H1367" s="77">
        <f>+IF(ISNUMBER(DATA!Y824),DATA!Y824,"n/a")</f>
        <v>0.14143198796755599</v>
      </c>
      <c r="I1367" s="87">
        <f>+IF(ISNUMBER(DATA!AH824),DATA!AH824,"n/a")</f>
        <v>3.6863067272649399</v>
      </c>
      <c r="J1367" s="77">
        <f>+IF(ISNUMBER(DATA!AI824),DATA!AI824,"n/a")</f>
        <v>0.15689744200326999</v>
      </c>
      <c r="K1367" s="87">
        <f>+IF(ISNUMBER(DATA!AR824),DATA!AR824,"n/a")</f>
        <v>3.54954905931007</v>
      </c>
      <c r="L1367" s="77">
        <f>+IF(ISNUMBER(DATA!AS824),DATA!AS824,"n/a")</f>
        <v>0.14154063899410099</v>
      </c>
    </row>
    <row r="1368" spans="1:12" x14ac:dyDescent="0.2">
      <c r="A1368" s="75" t="s">
        <v>19</v>
      </c>
      <c r="B1368" s="66" t="s">
        <v>28</v>
      </c>
      <c r="C1368" s="66" t="s">
        <v>26</v>
      </c>
      <c r="D1368" s="66" t="s">
        <v>306</v>
      </c>
      <c r="E1368" s="87">
        <f>+IF(ISNUMBER(DATA!N825),DATA!N825,"n/a")</f>
        <v>3.30240572598988</v>
      </c>
      <c r="F1368" s="77">
        <f>+IF(ISNUMBER(DATA!O825),DATA!O825,"n/a")</f>
        <v>1.28618335987499E-2</v>
      </c>
      <c r="G1368" s="87">
        <f>+IF(ISNUMBER(DATA!X825),DATA!X825,"n/a")</f>
        <v>3.29661980874197</v>
      </c>
      <c r="H1368" s="77">
        <f>+IF(ISNUMBER(DATA!Y825),DATA!Y825,"n/a")</f>
        <v>1.34772463548096E-2</v>
      </c>
      <c r="I1368" s="87">
        <f>+IF(ISNUMBER(DATA!AH825),DATA!AH825,"n/a")</f>
        <v>3.2147732237956599</v>
      </c>
      <c r="J1368" s="77">
        <f>+IF(ISNUMBER(DATA!AI825),DATA!AI825,"n/a")</f>
        <v>-1.1761365632485201E-2</v>
      </c>
      <c r="K1368" s="87">
        <f>+IF(ISNUMBER(DATA!AR825),DATA!AR825,"n/a")</f>
        <v>3.2077083740908301</v>
      </c>
      <c r="L1368" s="77">
        <f>+IF(ISNUMBER(DATA!AS825),DATA!AS825,"n/a")</f>
        <v>-2.6448678915621999E-3</v>
      </c>
    </row>
    <row r="1369" spans="1:12" x14ac:dyDescent="0.2">
      <c r="A1369" s="75" t="s">
        <v>19</v>
      </c>
      <c r="B1369" s="66" t="s">
        <v>28</v>
      </c>
      <c r="C1369" s="66" t="s">
        <v>26</v>
      </c>
      <c r="D1369" s="66" t="s">
        <v>307</v>
      </c>
      <c r="E1369" s="87">
        <f>+IF(ISNUMBER(DATA!N826),DATA!N826,"n/a")</f>
        <v>2.5934490294159001</v>
      </c>
      <c r="F1369" s="77">
        <f>+IF(ISNUMBER(DATA!O826),DATA!O826,"n/a")</f>
        <v>3.0710351018610801E-2</v>
      </c>
      <c r="G1369" s="87">
        <f>+IF(ISNUMBER(DATA!X826),DATA!X826,"n/a")</f>
        <v>2.6145745714447099</v>
      </c>
      <c r="H1369" s="77">
        <f>+IF(ISNUMBER(DATA!Y826),DATA!Y826,"n/a")</f>
        <v>-1.47228280515863E-2</v>
      </c>
      <c r="I1369" s="87">
        <f>+IF(ISNUMBER(DATA!AH826),DATA!AH826,"n/a")</f>
        <v>2.6016487734290799</v>
      </c>
      <c r="J1369" s="77">
        <f>+IF(ISNUMBER(DATA!AI826),DATA!AI826,"n/a")</f>
        <v>-9.0337659157462794E-2</v>
      </c>
      <c r="K1369" s="87">
        <f>+IF(ISNUMBER(DATA!AR826),DATA!AR826,"n/a")</f>
        <v>2.5631210970066198</v>
      </c>
      <c r="L1369" s="77">
        <f>+IF(ISNUMBER(DATA!AS826),DATA!AS826,"n/a")</f>
        <v>-0.16390970550391001</v>
      </c>
    </row>
    <row r="1370" spans="1:12" x14ac:dyDescent="0.2">
      <c r="A1370" s="75" t="s">
        <v>19</v>
      </c>
      <c r="B1370" s="66" t="s">
        <v>28</v>
      </c>
      <c r="C1370" s="66" t="s">
        <v>26</v>
      </c>
      <c r="D1370" s="66" t="s">
        <v>308</v>
      </c>
      <c r="E1370" s="87">
        <f>+IF(ISNUMBER(DATA!N827),DATA!N827,"n/a")</f>
        <v>3.1256749395872099</v>
      </c>
      <c r="F1370" s="77">
        <f>+IF(ISNUMBER(DATA!O827),DATA!O827,"n/a")</f>
        <v>-4.7532877527555202E-2</v>
      </c>
      <c r="G1370" s="87">
        <f>+IF(ISNUMBER(DATA!X827),DATA!X827,"n/a")</f>
        <v>3.1859714873193199</v>
      </c>
      <c r="H1370" s="77">
        <f>+IF(ISNUMBER(DATA!Y827),DATA!Y827,"n/a")</f>
        <v>-3.3106746874250699E-2</v>
      </c>
      <c r="I1370" s="87">
        <f>+IF(ISNUMBER(DATA!AH827),DATA!AH827,"n/a")</f>
        <v>3.2167464036248998</v>
      </c>
      <c r="J1370" s="77">
        <f>+IF(ISNUMBER(DATA!AI827),DATA!AI827,"n/a")</f>
        <v>-3.2733707145845101E-2</v>
      </c>
      <c r="K1370" s="87">
        <f>+IF(ISNUMBER(DATA!AR827),DATA!AR827,"n/a")</f>
        <v>3.2367841262450701</v>
      </c>
      <c r="L1370" s="77">
        <f>+IF(ISNUMBER(DATA!AS827),DATA!AS827,"n/a")</f>
        <v>-3.3160548351581901E-2</v>
      </c>
    </row>
    <row r="1371" spans="1:12" x14ac:dyDescent="0.2">
      <c r="A1371" s="75" t="s">
        <v>19</v>
      </c>
      <c r="B1371" s="66" t="s">
        <v>28</v>
      </c>
      <c r="C1371" s="66" t="s">
        <v>26</v>
      </c>
      <c r="D1371" s="66" t="s">
        <v>309</v>
      </c>
      <c r="E1371" s="87">
        <f>+IF(ISNUMBER(DATA!N828),DATA!N828,"n/a")</f>
        <v>3.01375370314772</v>
      </c>
      <c r="F1371" s="77">
        <f>+IF(ISNUMBER(DATA!O828),DATA!O828,"n/a")</f>
        <v>-3.0221150878826E-2</v>
      </c>
      <c r="G1371" s="87">
        <f>+IF(ISNUMBER(DATA!X828),DATA!X828,"n/a")</f>
        <v>3.0645332825809</v>
      </c>
      <c r="H1371" s="77">
        <f>+IF(ISNUMBER(DATA!Y828),DATA!Y828,"n/a")</f>
        <v>-1.7394335650804799E-2</v>
      </c>
      <c r="I1371" s="87">
        <f>+IF(ISNUMBER(DATA!AH828),DATA!AH828,"n/a")</f>
        <v>3.1226576155261898</v>
      </c>
      <c r="J1371" s="77">
        <f>+IF(ISNUMBER(DATA!AI828),DATA!AI828,"n/a")</f>
        <v>3.85144096174698E-3</v>
      </c>
      <c r="K1371" s="87">
        <f>+IF(ISNUMBER(DATA!AR828),DATA!AR828,"n/a")</f>
        <v>3.1917106676154301</v>
      </c>
      <c r="L1371" s="77">
        <f>+IF(ISNUMBER(DATA!AS828),DATA!AS828,"n/a")</f>
        <v>1.23500355658433E-2</v>
      </c>
    </row>
    <row r="1372" spans="1:12" x14ac:dyDescent="0.2">
      <c r="A1372" s="75" t="s">
        <v>19</v>
      </c>
      <c r="B1372" s="66" t="s">
        <v>28</v>
      </c>
      <c r="C1372" s="66" t="s">
        <v>26</v>
      </c>
      <c r="D1372" s="66" t="s">
        <v>310</v>
      </c>
      <c r="E1372" s="87">
        <f>+IF(ISNUMBER(DATA!N829),DATA!N829,"n/a")</f>
        <v>2.97330055606924</v>
      </c>
      <c r="F1372" s="77">
        <f>+IF(ISNUMBER(DATA!O829),DATA!O829,"n/a")</f>
        <v>-4.7351926229711801E-2</v>
      </c>
      <c r="G1372" s="87">
        <f>+IF(ISNUMBER(DATA!X829),DATA!X829,"n/a")</f>
        <v>3.02085423552401</v>
      </c>
      <c r="H1372" s="77">
        <f>+IF(ISNUMBER(DATA!Y829),DATA!Y829,"n/a")</f>
        <v>-3.6581894511667698E-2</v>
      </c>
      <c r="I1372" s="87">
        <f>+IF(ISNUMBER(DATA!AH829),DATA!AH829,"n/a")</f>
        <v>3.0981828495581101</v>
      </c>
      <c r="J1372" s="77">
        <f>+IF(ISNUMBER(DATA!AI829),DATA!AI829,"n/a")</f>
        <v>1.2194081668901701E-4</v>
      </c>
      <c r="K1372" s="87">
        <f>+IF(ISNUMBER(DATA!AR829),DATA!AR829,"n/a")</f>
        <v>3.1844714851039999</v>
      </c>
      <c r="L1372" s="77">
        <f>+IF(ISNUMBER(DATA!AS829),DATA!AS829,"n/a")</f>
        <v>5.4149186182092399E-2</v>
      </c>
    </row>
    <row r="1373" spans="1:12" x14ac:dyDescent="0.2">
      <c r="A1373" s="75" t="s">
        <v>19</v>
      </c>
      <c r="B1373" s="66" t="s">
        <v>28</v>
      </c>
      <c r="C1373" s="66" t="s">
        <v>26</v>
      </c>
      <c r="D1373" s="66" t="s">
        <v>311</v>
      </c>
      <c r="E1373" s="87">
        <f>+IF(ISNUMBER(DATA!N830),DATA!N830,"n/a")</f>
        <v>3.3403420391054701</v>
      </c>
      <c r="F1373" s="77">
        <f>+IF(ISNUMBER(DATA!O830),DATA!O830,"n/a")</f>
        <v>7.7327016955278299E-2</v>
      </c>
      <c r="G1373" s="87">
        <f>+IF(ISNUMBER(DATA!X830),DATA!X830,"n/a")</f>
        <v>3.3352894032704601</v>
      </c>
      <c r="H1373" s="77">
        <f>+IF(ISNUMBER(DATA!Y830),DATA!Y830,"n/a")</f>
        <v>5.4467827339053497E-2</v>
      </c>
      <c r="I1373" s="87">
        <f>+IF(ISNUMBER(DATA!AH830),DATA!AH830,"n/a")</f>
        <v>3.3378014428260299</v>
      </c>
      <c r="J1373" s="77">
        <f>+IF(ISNUMBER(DATA!AI830),DATA!AI830,"n/a")</f>
        <v>0.11682262453930201</v>
      </c>
      <c r="K1373" s="87">
        <f>+IF(ISNUMBER(DATA!AR830),DATA!AR830,"n/a")</f>
        <v>3.2663653298748501</v>
      </c>
      <c r="L1373" s="77">
        <f>+IF(ISNUMBER(DATA!AS830),DATA!AS830,"n/a")</f>
        <v>0.14906906826576999</v>
      </c>
    </row>
    <row r="1374" spans="1:12" x14ac:dyDescent="0.2">
      <c r="A1374" s="75" t="s">
        <v>19</v>
      </c>
      <c r="B1374" s="66" t="s">
        <v>28</v>
      </c>
      <c r="C1374" s="66" t="s">
        <v>26</v>
      </c>
      <c r="D1374" s="66" t="s">
        <v>312</v>
      </c>
      <c r="E1374" s="87">
        <f>+IF(ISNUMBER(DATA!N831),DATA!N831,"n/a")</f>
        <v>3.07984898606506</v>
      </c>
      <c r="F1374" s="77">
        <f>+IF(ISNUMBER(DATA!O831),DATA!O831,"n/a")</f>
        <v>-2.0967018849049599E-4</v>
      </c>
      <c r="G1374" s="87">
        <f>+IF(ISNUMBER(DATA!X831),DATA!X831,"n/a")</f>
        <v>3.2195054101338498</v>
      </c>
      <c r="H1374" s="77">
        <f>+IF(ISNUMBER(DATA!Y831),DATA!Y831,"n/a")</f>
        <v>2.7305107250305299E-2</v>
      </c>
      <c r="I1374" s="87">
        <f>+IF(ISNUMBER(DATA!AH831),DATA!AH831,"n/a")</f>
        <v>3.1481569010785302</v>
      </c>
      <c r="J1374" s="77">
        <f>+IF(ISNUMBER(DATA!AI831),DATA!AI831,"n/a")</f>
        <v>-2.0512759923470701E-2</v>
      </c>
      <c r="K1374" s="87">
        <f>+IF(ISNUMBER(DATA!AR831),DATA!AR831,"n/a")</f>
        <v>3.1218374923835901</v>
      </c>
      <c r="L1374" s="77">
        <f>+IF(ISNUMBER(DATA!AS831),DATA!AS831,"n/a")</f>
        <v>-2.9041434798554099E-2</v>
      </c>
    </row>
    <row r="1375" spans="1:12" x14ac:dyDescent="0.2">
      <c r="A1375" s="75" t="s">
        <v>19</v>
      </c>
      <c r="B1375" s="66" t="s">
        <v>28</v>
      </c>
      <c r="C1375" s="66" t="s">
        <v>26</v>
      </c>
      <c r="D1375" s="66" t="s">
        <v>313</v>
      </c>
      <c r="E1375" s="87">
        <f>+IF(ISNUMBER(DATA!N832),DATA!N832,"n/a")</f>
        <v>2.9569872909952601</v>
      </c>
      <c r="F1375" s="77">
        <f>+IF(ISNUMBER(DATA!O832),DATA!O832,"n/a")</f>
        <v>-7.35603146578048E-3</v>
      </c>
      <c r="G1375" s="87">
        <f>+IF(ISNUMBER(DATA!X832),DATA!X832,"n/a")</f>
        <v>2.9666385268518201</v>
      </c>
      <c r="H1375" s="77">
        <f>+IF(ISNUMBER(DATA!Y832),DATA!Y832,"n/a")</f>
        <v>3.8307871633707601E-3</v>
      </c>
      <c r="I1375" s="87">
        <f>+IF(ISNUMBER(DATA!AH832),DATA!AH832,"n/a")</f>
        <v>2.9456778837231599</v>
      </c>
      <c r="J1375" s="77">
        <f>+IF(ISNUMBER(DATA!AI832),DATA!AI832,"n/a")</f>
        <v>1.2312898113355999E-2</v>
      </c>
      <c r="K1375" s="87">
        <f>+IF(ISNUMBER(DATA!AR832),DATA!AR832,"n/a")</f>
        <v>2.87801609629406</v>
      </c>
      <c r="L1375" s="77">
        <f>+IF(ISNUMBER(DATA!AS832),DATA!AS832,"n/a")</f>
        <v>1.97417037480839E-2</v>
      </c>
    </row>
    <row r="1376" spans="1:12" x14ac:dyDescent="0.2">
      <c r="A1376" s="75" t="s">
        <v>19</v>
      </c>
      <c r="B1376" s="66" t="s">
        <v>28</v>
      </c>
      <c r="C1376" s="66" t="s">
        <v>26</v>
      </c>
      <c r="D1376" s="66" t="s">
        <v>314</v>
      </c>
      <c r="E1376" s="87">
        <f>+IF(ISNUMBER(DATA!N833),DATA!N833,"n/a")</f>
        <v>3.6989379495314698</v>
      </c>
      <c r="F1376" s="77">
        <f>+IF(ISNUMBER(DATA!O833),DATA!O833,"n/a")</f>
        <v>3.05993542457565E-3</v>
      </c>
      <c r="G1376" s="87">
        <f>+IF(ISNUMBER(DATA!X833),DATA!X833,"n/a")</f>
        <v>3.7645167958583801</v>
      </c>
      <c r="H1376" s="77">
        <f>+IF(ISNUMBER(DATA!Y833),DATA!Y833,"n/a")</f>
        <v>1.58953824540203E-2</v>
      </c>
      <c r="I1376" s="87">
        <f>+IF(ISNUMBER(DATA!AH833),DATA!AH833,"n/a")</f>
        <v>3.7904362445866902</v>
      </c>
      <c r="J1376" s="77">
        <f>+IF(ISNUMBER(DATA!AI833),DATA!AI833,"n/a")</f>
        <v>0.17009904880299001</v>
      </c>
      <c r="K1376" s="87">
        <f>+IF(ISNUMBER(DATA!AR833),DATA!AR833,"n/a")</f>
        <v>3.73729460886201</v>
      </c>
      <c r="L1376" s="77">
        <f>+IF(ISNUMBER(DATA!AS833),DATA!AS833,"n/a")</f>
        <v>0.22902648039893</v>
      </c>
    </row>
    <row r="1377" spans="1:12" x14ac:dyDescent="0.2">
      <c r="A1377" s="75" t="s">
        <v>19</v>
      </c>
      <c r="B1377" s="66" t="s">
        <v>28</v>
      </c>
      <c r="C1377" s="66" t="s">
        <v>26</v>
      </c>
      <c r="D1377" s="66" t="s">
        <v>315</v>
      </c>
      <c r="E1377" s="87">
        <f>+IF(ISNUMBER(DATA!N834),DATA!N834,"n/a")</f>
        <v>2.8020930198740599</v>
      </c>
      <c r="F1377" s="77">
        <f>+IF(ISNUMBER(DATA!O834),DATA!O834,"n/a")</f>
        <v>-5.0252768020428801E-2</v>
      </c>
      <c r="G1377" s="87">
        <f>+IF(ISNUMBER(DATA!X834),DATA!X834,"n/a")</f>
        <v>2.89072683656422</v>
      </c>
      <c r="H1377" s="77">
        <f>+IF(ISNUMBER(DATA!Y834),DATA!Y834,"n/a")</f>
        <v>-5.4968478529687698E-2</v>
      </c>
      <c r="I1377" s="87">
        <f>+IF(ISNUMBER(DATA!AH834),DATA!AH834,"n/a")</f>
        <v>2.8943963980687699</v>
      </c>
      <c r="J1377" s="77">
        <f>+IF(ISNUMBER(DATA!AI834),DATA!AI834,"n/a")</f>
        <v>-9.9359252502119494E-2</v>
      </c>
      <c r="K1377" s="87">
        <f>+IF(ISNUMBER(DATA!AR834),DATA!AR834,"n/a")</f>
        <v>2.8966551788327499</v>
      </c>
      <c r="L1377" s="77">
        <f>+IF(ISNUMBER(DATA!AS834),DATA!AS834,"n/a")</f>
        <v>-0.130779822933763</v>
      </c>
    </row>
    <row r="1378" spans="1:12" x14ac:dyDescent="0.2">
      <c r="A1378" s="75" t="s">
        <v>19</v>
      </c>
      <c r="B1378" s="66" t="s">
        <v>28</v>
      </c>
      <c r="C1378" s="66" t="s">
        <v>26</v>
      </c>
      <c r="D1378" s="66" t="s">
        <v>316</v>
      </c>
      <c r="E1378" s="87">
        <f>+IF(ISNUMBER(DATA!N835),DATA!N835,"n/a")</f>
        <v>3.0076653242810298</v>
      </c>
      <c r="F1378" s="77">
        <f>+IF(ISNUMBER(DATA!O835),DATA!O835,"n/a")</f>
        <v>-2.7237788740406398E-3</v>
      </c>
      <c r="G1378" s="87">
        <f>+IF(ISNUMBER(DATA!X835),DATA!X835,"n/a")</f>
        <v>3.04070216894995</v>
      </c>
      <c r="H1378" s="77">
        <f>+IF(ISNUMBER(DATA!Y835),DATA!Y835,"n/a")</f>
        <v>2.48207210993419E-2</v>
      </c>
      <c r="I1378" s="87">
        <f>+IF(ISNUMBER(DATA!AH835),DATA!AH835,"n/a")</f>
        <v>3.0617521430507701</v>
      </c>
      <c r="J1378" s="77">
        <f>+IF(ISNUMBER(DATA!AI835),DATA!AI835,"n/a")</f>
        <v>1.6916938769296799E-2</v>
      </c>
      <c r="K1378" s="87">
        <f>+IF(ISNUMBER(DATA!AR835),DATA!AR835,"n/a")</f>
        <v>3.0741733772736701</v>
      </c>
      <c r="L1378" s="77">
        <f>+IF(ISNUMBER(DATA!AS835),DATA!AS835,"n/a")</f>
        <v>-7.57210926385103E-3</v>
      </c>
    </row>
    <row r="1379" spans="1:12" x14ac:dyDescent="0.2">
      <c r="A1379" s="75" t="s">
        <v>19</v>
      </c>
      <c r="B1379" s="66" t="s">
        <v>28</v>
      </c>
      <c r="C1379" s="66" t="s">
        <v>26</v>
      </c>
      <c r="D1379" s="66" t="s">
        <v>317</v>
      </c>
      <c r="E1379" s="87">
        <f>+IF(ISNUMBER(DATA!N836),DATA!N836,"n/a")</f>
        <v>3.6313656888158401</v>
      </c>
      <c r="F1379" s="77">
        <f>+IF(ISNUMBER(DATA!O836),DATA!O836,"n/a")</f>
        <v>0.12537555934852099</v>
      </c>
      <c r="G1379" s="87">
        <f>+IF(ISNUMBER(DATA!X836),DATA!X836,"n/a")</f>
        <v>3.6294303349508801</v>
      </c>
      <c r="H1379" s="77">
        <f>+IF(ISNUMBER(DATA!Y836),DATA!Y836,"n/a")</f>
        <v>0.10847725115486501</v>
      </c>
      <c r="I1379" s="87">
        <f>+IF(ISNUMBER(DATA!AH836),DATA!AH836,"n/a")</f>
        <v>3.5977735348247002</v>
      </c>
      <c r="J1379" s="77">
        <f>+IF(ISNUMBER(DATA!AI836),DATA!AI836,"n/a")</f>
        <v>9.7768737132159306E-2</v>
      </c>
      <c r="K1379" s="87">
        <f>+IF(ISNUMBER(DATA!AR836),DATA!AR836,"n/a")</f>
        <v>3.4166365230006401</v>
      </c>
      <c r="L1379" s="77">
        <f>+IF(ISNUMBER(DATA!AS836),DATA!AS836,"n/a")</f>
        <v>8.7896386618855293E-2</v>
      </c>
    </row>
    <row r="1380" spans="1:12" x14ac:dyDescent="0.2">
      <c r="A1380" s="75" t="s">
        <v>19</v>
      </c>
      <c r="B1380" s="66" t="s">
        <v>28</v>
      </c>
      <c r="C1380" s="66" t="s">
        <v>26</v>
      </c>
      <c r="D1380" s="66" t="s">
        <v>318</v>
      </c>
      <c r="E1380" s="87">
        <f>+IF(ISNUMBER(DATA!N837),DATA!N837,"n/a")</f>
        <v>3.5006859904402701</v>
      </c>
      <c r="F1380" s="77">
        <f>+IF(ISNUMBER(DATA!O837),DATA!O837,"n/a")</f>
        <v>-3.86359784262705E-3</v>
      </c>
      <c r="G1380" s="87">
        <f>+IF(ISNUMBER(DATA!X837),DATA!X837,"n/a")</f>
        <v>3.54130400039725</v>
      </c>
      <c r="H1380" s="77">
        <f>+IF(ISNUMBER(DATA!Y837),DATA!Y837,"n/a")</f>
        <v>4.6540362420368402E-2</v>
      </c>
      <c r="I1380" s="87">
        <f>+IF(ISNUMBER(DATA!AH837),DATA!AH837,"n/a")</f>
        <v>3.55415966481785</v>
      </c>
      <c r="J1380" s="77">
        <f>+IF(ISNUMBER(DATA!AI837),DATA!AI837,"n/a")</f>
        <v>4.5340378165361198E-2</v>
      </c>
      <c r="K1380" s="87">
        <f>+IF(ISNUMBER(DATA!AR837),DATA!AR837,"n/a")</f>
        <v>3.5435598366179701</v>
      </c>
      <c r="L1380" s="77">
        <f>+IF(ISNUMBER(DATA!AS837),DATA!AS837,"n/a")</f>
        <v>3.5485446325374599E-2</v>
      </c>
    </row>
    <row r="1381" spans="1:12" x14ac:dyDescent="0.2">
      <c r="A1381" s="75" t="s">
        <v>19</v>
      </c>
      <c r="B1381" s="66" t="s">
        <v>28</v>
      </c>
      <c r="C1381" s="66" t="s">
        <v>26</v>
      </c>
      <c r="D1381" s="66" t="s">
        <v>344</v>
      </c>
      <c r="E1381" s="87">
        <f>+IF(ISNUMBER(DATA!N838),DATA!N838,"n/a")</f>
        <v>2.0564686181822198</v>
      </c>
      <c r="F1381" s="77">
        <f>+IF(ISNUMBER(DATA!O838),DATA!O838,"n/a")</f>
        <v>-0.14673922895962599</v>
      </c>
      <c r="G1381" s="87">
        <f>+IF(ISNUMBER(DATA!X838),DATA!X838,"n/a")</f>
        <v>2.13251119737355</v>
      </c>
      <c r="H1381" s="77">
        <f>+IF(ISNUMBER(DATA!Y838),DATA!Y838,"n/a")</f>
        <v>-4.3073209138065503E-3</v>
      </c>
      <c r="I1381" s="87">
        <f>+IF(ISNUMBER(DATA!AH838),DATA!AH838,"n/a")</f>
        <v>2.0790826764723702</v>
      </c>
      <c r="J1381" s="77">
        <f>+IF(ISNUMBER(DATA!AI838),DATA!AI838,"n/a")</f>
        <v>2.2400148972617301E-2</v>
      </c>
      <c r="K1381" s="87">
        <f>+IF(ISNUMBER(DATA!AR838),DATA!AR838,"n/a")</f>
        <v>2.1335537970124601</v>
      </c>
      <c r="L1381" s="77">
        <f>+IF(ISNUMBER(DATA!AS838),DATA!AS838,"n/a")</f>
        <v>0.124495881756178</v>
      </c>
    </row>
    <row r="1382" spans="1:12" x14ac:dyDescent="0.2">
      <c r="A1382" s="75" t="s">
        <v>19</v>
      </c>
      <c r="B1382" s="66" t="s">
        <v>28</v>
      </c>
      <c r="C1382" s="66" t="s">
        <v>26</v>
      </c>
      <c r="D1382" s="66" t="s">
        <v>345</v>
      </c>
      <c r="E1382" s="87">
        <f>+IF(ISNUMBER(DATA!N839),DATA!N839,"n/a")</f>
        <v>2.9244233841407898</v>
      </c>
      <c r="F1382" s="77">
        <f>+IF(ISNUMBER(DATA!O839),DATA!O839,"n/a")</f>
        <v>5.5348627351579298E-2</v>
      </c>
      <c r="G1382" s="87">
        <f>+IF(ISNUMBER(DATA!X839),DATA!X839,"n/a")</f>
        <v>2.9804880248488601</v>
      </c>
      <c r="H1382" s="77">
        <f>+IF(ISNUMBER(DATA!Y839),DATA!Y839,"n/a")</f>
        <v>6.2681586369219E-2</v>
      </c>
      <c r="I1382" s="87">
        <f>+IF(ISNUMBER(DATA!AH839),DATA!AH839,"n/a")</f>
        <v>3.0271228799421599</v>
      </c>
      <c r="J1382" s="77">
        <f>+IF(ISNUMBER(DATA!AI839),DATA!AI839,"n/a")</f>
        <v>8.7822555316313403E-2</v>
      </c>
      <c r="K1382" s="87">
        <f>+IF(ISNUMBER(DATA!AR839),DATA!AR839,"n/a")</f>
        <v>2.91920724505351</v>
      </c>
      <c r="L1382" s="77">
        <f>+IF(ISNUMBER(DATA!AS839),DATA!AS839,"n/a")</f>
        <v>7.0142897810023405E-2</v>
      </c>
    </row>
    <row r="1383" spans="1:12" x14ac:dyDescent="0.2">
      <c r="A1383" s="75"/>
      <c r="E1383" s="100"/>
      <c r="F1383" s="101"/>
      <c r="G1383" s="100"/>
      <c r="H1383" s="101"/>
      <c r="I1383" s="100"/>
      <c r="J1383" s="101"/>
      <c r="K1383" s="100"/>
      <c r="L1383" s="101"/>
    </row>
    <row r="1384" spans="1:12" x14ac:dyDescent="0.2">
      <c r="A1384" s="75" t="s">
        <v>19</v>
      </c>
      <c r="B1384" s="66" t="s">
        <v>22</v>
      </c>
      <c r="C1384" s="66" t="s">
        <v>0</v>
      </c>
      <c r="D1384" s="66" t="s">
        <v>271</v>
      </c>
      <c r="E1384" s="76">
        <f t="array" ref="E1384">IFERROR(INDEX(DATA!$F$133:$F$368,MATCH(1,(DATA!$D$133:$D$368=B1384)*(DATA!$E$133:$E$368=D1384),0)),"n/a")</f>
        <v>243.96</v>
      </c>
      <c r="F1384" s="77">
        <f t="array" ref="F1384">IFERROR(INDEX(DATA!$G$133:$G$368,MATCH(1,(DATA!$D$133:$D$368=B1384)*(DATA!$E$133:$E$368=D1384),0)),"n/a")</f>
        <v>0</v>
      </c>
      <c r="G1384" s="76">
        <f t="array" ref="G1384">IFERROR(INDEX(DATA!$P$133:$P$368,MATCH(1,(DATA!$D$133:$D$368=B1384)*(DATA!$E$133:$E$368=D1384),0)),"n/a")</f>
        <v>763.27</v>
      </c>
      <c r="H1384" s="77">
        <f t="array" ref="H1384">IFERROR(INDEX(DATA!$Q$133:$Q$368,MATCH(1,(DATA!$D$133:$D$368=B1384)*(DATA!$E$133:$E$368=D1384),0)),"n/a")</f>
        <v>0</v>
      </c>
      <c r="I1384" s="76">
        <f t="array" ref="I1384">IFERROR(INDEX(DATA!$Z$133:$Z$368,MATCH(1,(DATA!$D$133:$D$368=B1384)*(DATA!$E$133:$E$368=D1384),0)),"n/a")</f>
        <v>1239.6500000000001</v>
      </c>
      <c r="J1384" s="77">
        <f t="array" ref="J1384">IFERROR(INDEX(DATA!$AA$133:$AA$368,MATCH(1,(DATA!$D$133:$D$368=B1384)*(DATA!$E$133:$E$368=D1384),0)),"n/a")</f>
        <v>0</v>
      </c>
      <c r="K1384" s="76">
        <f t="array" ref="K1384">IFERROR(INDEX(DATA!$AJ$133:$AJ$368,MATCH(1,(DATA!$D$133:$D$368=B1384)*(DATA!$E$133:$E$368=D1384),0)),"n/a")</f>
        <v>1349.06</v>
      </c>
      <c r="L1384" s="77">
        <f t="array" ref="L1384">IFERROR(INDEX(DATA!$AK$133:$AK$368,MATCH(1,(DATA!$D$133:$D$368=B1384)*(DATA!$E$133:$E$368=D1384),0)),"n/a")</f>
        <v>0</v>
      </c>
    </row>
    <row r="1385" spans="1:12" x14ac:dyDescent="0.2">
      <c r="A1385" s="75" t="s">
        <v>19</v>
      </c>
      <c r="B1385" s="66" t="s">
        <v>22</v>
      </c>
      <c r="C1385" s="66" t="s">
        <v>0</v>
      </c>
      <c r="D1385" s="66" t="s">
        <v>272</v>
      </c>
      <c r="E1385" s="76" t="str">
        <f t="array" ref="E1385">IFERROR(INDEX(DATA!$F$133:$F$368,MATCH(1,(DATA!$D$133:$D$368=B1385)*(DATA!$E$133:$E$368=D1385),0)),"n/a")</f>
        <v>n/a</v>
      </c>
      <c r="F1385" s="77" t="str">
        <f t="array" ref="F1385">IFERROR(INDEX(DATA!$G$133:$G$368,MATCH(1,(DATA!$D$133:$D$368=B1385)*(DATA!$E$133:$E$368=D1385),0)),"n/a")</f>
        <v>n/a</v>
      </c>
      <c r="G1385" s="76" t="str">
        <f t="array" ref="G1385">IFERROR(INDEX(DATA!$P$133:$P$368,MATCH(1,(DATA!$D$133:$D$368=B1385)*(DATA!$E$133:$E$368=D1385),0)),"n/a")</f>
        <v>n/a</v>
      </c>
      <c r="H1385" s="77" t="str">
        <f t="array" ref="H1385">IFERROR(INDEX(DATA!$Q$133:$Q$368,MATCH(1,(DATA!$D$133:$D$368=B1385)*(DATA!$E$133:$E$368=D1385),0)),"n/a")</f>
        <v>n/a</v>
      </c>
      <c r="I1385" s="76" t="str">
        <f t="array" ref="I1385">IFERROR(INDEX(DATA!$Z$133:$Z$368,MATCH(1,(DATA!$D$133:$D$368=B1385)*(DATA!$E$133:$E$368=D1385),0)),"n/a")</f>
        <v>n/a</v>
      </c>
      <c r="J1385" s="77" t="str">
        <f t="array" ref="J1385">IFERROR(INDEX(DATA!$AA$133:$AA$368,MATCH(1,(DATA!$D$133:$D$368=B1385)*(DATA!$E$133:$E$368=D1385),0)),"n/a")</f>
        <v>n/a</v>
      </c>
      <c r="K1385" s="76" t="str">
        <f t="array" ref="K1385">IFERROR(INDEX(DATA!$AJ$133:$AJ$368,MATCH(1,(DATA!$D$133:$D$368=B1385)*(DATA!$E$133:$E$368=D1385),0)),"n/a")</f>
        <v>n/a</v>
      </c>
      <c r="L1385" s="77" t="str">
        <f t="array" ref="L1385">IFERROR(INDEX(DATA!$AK$133:$AK$368,MATCH(1,(DATA!$D$133:$D$368=B1385)*(DATA!$E$133:$E$368=D1385),0)),"n/a")</f>
        <v>n/a</v>
      </c>
    </row>
    <row r="1386" spans="1:12" x14ac:dyDescent="0.2">
      <c r="A1386" s="75" t="s">
        <v>19</v>
      </c>
      <c r="B1386" s="66" t="s">
        <v>22</v>
      </c>
      <c r="C1386" s="66" t="s">
        <v>0</v>
      </c>
      <c r="D1386" s="66" t="s">
        <v>273</v>
      </c>
      <c r="E1386" s="76">
        <f t="array" ref="E1386">IFERROR(INDEX(DATA!$F$133:$F$368,MATCH(1,(DATA!$D$133:$D$368=B1386)*(DATA!$E$133:$E$368=D1386),0)),"n/a")</f>
        <v>85.89</v>
      </c>
      <c r="F1386" s="77">
        <f t="array" ref="F1386">IFERROR(INDEX(DATA!$G$133:$G$368,MATCH(1,(DATA!$D$133:$D$368=B1386)*(DATA!$E$133:$E$368=D1386),0)),"n/a")</f>
        <v>-9.3425605536330801E-3</v>
      </c>
      <c r="G1386" s="76">
        <f t="array" ref="G1386">IFERROR(INDEX(DATA!$P$133:$P$368,MATCH(1,(DATA!$D$133:$D$368=B1386)*(DATA!$E$133:$E$368=D1386),0)),"n/a")</f>
        <v>467.72</v>
      </c>
      <c r="H1386" s="77">
        <f t="array" ref="H1386">IFERROR(INDEX(DATA!$Q$133:$Q$368,MATCH(1,(DATA!$D$133:$D$368=B1386)*(DATA!$E$133:$E$368=D1386),0)),"n/a")</f>
        <v>0.25212828612732302</v>
      </c>
      <c r="I1386" s="76">
        <f t="array" ref="I1386">IFERROR(INDEX(DATA!$Z$133:$Z$368,MATCH(1,(DATA!$D$133:$D$368=B1386)*(DATA!$E$133:$E$368=D1386),0)),"n/a")</f>
        <v>1328.28</v>
      </c>
      <c r="J1386" s="77">
        <f t="array" ref="J1386">IFERROR(INDEX(DATA!$AA$133:$AA$368,MATCH(1,(DATA!$D$133:$D$368=B1386)*(DATA!$E$133:$E$368=D1386),0)),"n/a")</f>
        <v>0.38797688586087598</v>
      </c>
      <c r="K1386" s="76">
        <f t="array" ref="K1386">IFERROR(INDEX(DATA!$AJ$133:$AJ$368,MATCH(1,(DATA!$D$133:$D$368=B1386)*(DATA!$E$133:$E$368=D1386),0)),"n/a")</f>
        <v>2036.48</v>
      </c>
      <c r="L1386" s="77">
        <f t="array" ref="L1386">IFERROR(INDEX(DATA!$AK$133:$AK$368,MATCH(1,(DATA!$D$133:$D$368=B1386)*(DATA!$E$133:$E$368=D1386),0)),"n/a")</f>
        <v>0.132648861500128</v>
      </c>
    </row>
    <row r="1387" spans="1:12" x14ac:dyDescent="0.2">
      <c r="A1387" s="75" t="s">
        <v>19</v>
      </c>
      <c r="B1387" s="66" t="s">
        <v>22</v>
      </c>
      <c r="C1387" s="66" t="s">
        <v>0</v>
      </c>
      <c r="D1387" s="66" t="s">
        <v>274</v>
      </c>
      <c r="E1387" s="76" t="str">
        <f t="array" ref="E1387">IFERROR(INDEX(DATA!$F$133:$F$368,MATCH(1,(DATA!$D$133:$D$368=B1387)*(DATA!$E$133:$E$368=D1387),0)),"n/a")</f>
        <v>n/a</v>
      </c>
      <c r="F1387" s="77" t="str">
        <f t="array" ref="F1387">IFERROR(INDEX(DATA!$G$133:$G$368,MATCH(1,(DATA!$D$133:$D$368=B1387)*(DATA!$E$133:$E$368=D1387),0)),"n/a")</f>
        <v>n/a</v>
      </c>
      <c r="G1387" s="76" t="str">
        <f t="array" ref="G1387">IFERROR(INDEX(DATA!$P$133:$P$368,MATCH(1,(DATA!$D$133:$D$368=B1387)*(DATA!$E$133:$E$368=D1387),0)),"n/a")</f>
        <v>n/a</v>
      </c>
      <c r="H1387" s="77" t="str">
        <f t="array" ref="H1387">IFERROR(INDEX(DATA!$Q$133:$Q$368,MATCH(1,(DATA!$D$133:$D$368=B1387)*(DATA!$E$133:$E$368=D1387),0)),"n/a")</f>
        <v>n/a</v>
      </c>
      <c r="I1387" s="76" t="str">
        <f t="array" ref="I1387">IFERROR(INDEX(DATA!$Z$133:$Z$368,MATCH(1,(DATA!$D$133:$D$368=B1387)*(DATA!$E$133:$E$368=D1387),0)),"n/a")</f>
        <v>n/a</v>
      </c>
      <c r="J1387" s="77" t="str">
        <f t="array" ref="J1387">IFERROR(INDEX(DATA!$AA$133:$AA$368,MATCH(1,(DATA!$D$133:$D$368=B1387)*(DATA!$E$133:$E$368=D1387),0)),"n/a")</f>
        <v>n/a</v>
      </c>
      <c r="K1387" s="76" t="str">
        <f t="array" ref="K1387">IFERROR(INDEX(DATA!$AJ$133:$AJ$368,MATCH(1,(DATA!$D$133:$D$368=B1387)*(DATA!$E$133:$E$368=D1387),0)),"n/a")</f>
        <v>n/a</v>
      </c>
      <c r="L1387" s="77" t="str">
        <f t="array" ref="L1387">IFERROR(INDEX(DATA!$AK$133:$AK$368,MATCH(1,(DATA!$D$133:$D$368=B1387)*(DATA!$E$133:$E$368=D1387),0)),"n/a")</f>
        <v>n/a</v>
      </c>
    </row>
    <row r="1388" spans="1:12" x14ac:dyDescent="0.2">
      <c r="A1388" s="75" t="s">
        <v>19</v>
      </c>
      <c r="B1388" s="66" t="s">
        <v>22</v>
      </c>
      <c r="C1388" s="66" t="s">
        <v>0</v>
      </c>
      <c r="D1388" s="66" t="s">
        <v>275</v>
      </c>
      <c r="E1388" s="76">
        <f t="array" ref="E1388">IFERROR(INDEX(DATA!$F$133:$F$368,MATCH(1,(DATA!$D$133:$D$368=B1388)*(DATA!$E$133:$E$368=D1388),0)),"n/a")</f>
        <v>1257.5899999999999</v>
      </c>
      <c r="F1388" s="77">
        <f t="array" ref="F1388">IFERROR(INDEX(DATA!$G$133:$G$368,MATCH(1,(DATA!$D$133:$D$368=B1388)*(DATA!$E$133:$E$368=D1388),0)),"n/a")</f>
        <v>0</v>
      </c>
      <c r="G1388" s="76">
        <f t="array" ref="G1388">IFERROR(INDEX(DATA!$P$133:$P$368,MATCH(1,(DATA!$D$133:$D$368=B1388)*(DATA!$E$133:$E$368=D1388),0)),"n/a")</f>
        <v>2581.33</v>
      </c>
      <c r="H1388" s="77">
        <f t="array" ref="H1388">IFERROR(INDEX(DATA!$Q$133:$Q$368,MATCH(1,(DATA!$D$133:$D$368=B1388)*(DATA!$E$133:$E$368=D1388),0)),"n/a")</f>
        <v>0</v>
      </c>
      <c r="I1388" s="76">
        <f t="array" ref="I1388">IFERROR(INDEX(DATA!$Z$133:$Z$368,MATCH(1,(DATA!$D$133:$D$368=B1388)*(DATA!$E$133:$E$368=D1388),0)),"n/a")</f>
        <v>3182.86</v>
      </c>
      <c r="J1388" s="77">
        <f t="array" ref="J1388">IFERROR(INDEX(DATA!$AA$133:$AA$368,MATCH(1,(DATA!$D$133:$D$368=B1388)*(DATA!$E$133:$E$368=D1388),0)),"n/a")</f>
        <v>0</v>
      </c>
      <c r="K1388" s="76">
        <f t="array" ref="K1388">IFERROR(INDEX(DATA!$AJ$133:$AJ$368,MATCH(1,(DATA!$D$133:$D$368=B1388)*(DATA!$E$133:$E$368=D1388),0)),"n/a")</f>
        <v>3245.95</v>
      </c>
      <c r="L1388" s="77">
        <f t="array" ref="L1388">IFERROR(INDEX(DATA!$AK$133:$AK$368,MATCH(1,(DATA!$D$133:$D$368=B1388)*(DATA!$E$133:$E$368=D1388),0)),"n/a")</f>
        <v>11.235939384801</v>
      </c>
    </row>
    <row r="1389" spans="1:12" x14ac:dyDescent="0.2">
      <c r="A1389" s="75" t="s">
        <v>19</v>
      </c>
      <c r="B1389" s="66" t="s">
        <v>22</v>
      </c>
      <c r="C1389" s="66" t="s">
        <v>0</v>
      </c>
      <c r="D1389" s="66" t="s">
        <v>276</v>
      </c>
      <c r="E1389" s="76">
        <f t="array" ref="E1389">IFERROR(INDEX(DATA!$F$133:$F$368,MATCH(1,(DATA!$D$133:$D$368=B1389)*(DATA!$E$133:$E$368=D1389),0)),"n/a")</f>
        <v>0</v>
      </c>
      <c r="F1389" s="77">
        <f t="array" ref="F1389">IFERROR(INDEX(DATA!$G$133:$G$368,MATCH(1,(DATA!$D$133:$D$368=B1389)*(DATA!$E$133:$E$368=D1389),0)),"n/a")</f>
        <v>-1</v>
      </c>
      <c r="G1389" s="76">
        <f t="array" ref="G1389">IFERROR(INDEX(DATA!$P$133:$P$368,MATCH(1,(DATA!$D$133:$D$368=B1389)*(DATA!$E$133:$E$368=D1389),0)),"n/a")</f>
        <v>0</v>
      </c>
      <c r="H1389" s="77">
        <f t="array" ref="H1389">IFERROR(INDEX(DATA!$Q$133:$Q$368,MATCH(1,(DATA!$D$133:$D$368=B1389)*(DATA!$E$133:$E$368=D1389),0)),"n/a")</f>
        <v>-1</v>
      </c>
      <c r="I1389" s="76">
        <f t="array" ref="I1389">IFERROR(INDEX(DATA!$Z$133:$Z$368,MATCH(1,(DATA!$D$133:$D$368=B1389)*(DATA!$E$133:$E$368=D1389),0)),"n/a")</f>
        <v>532.58000000000004</v>
      </c>
      <c r="J1389" s="77">
        <f t="array" ref="J1389">IFERROR(INDEX(DATA!$AA$133:$AA$368,MATCH(1,(DATA!$D$133:$D$368=B1389)*(DATA!$E$133:$E$368=D1389),0)),"n/a")</f>
        <v>-3.3517829598039998E-2</v>
      </c>
      <c r="K1389" s="76">
        <f t="array" ref="K1389">IFERROR(INDEX(DATA!$AJ$133:$AJ$368,MATCH(1,(DATA!$D$133:$D$368=B1389)*(DATA!$E$133:$E$368=D1389),0)),"n/a")</f>
        <v>1652.56</v>
      </c>
      <c r="L1389" s="77">
        <f t="array" ref="L1389">IFERROR(INDEX(DATA!$AK$133:$AK$368,MATCH(1,(DATA!$D$133:$D$368=B1389)*(DATA!$E$133:$E$368=D1389),0)),"n/a")</f>
        <v>-6.3153359486609495E-2</v>
      </c>
    </row>
    <row r="1390" spans="1:12" x14ac:dyDescent="0.2">
      <c r="A1390" s="75" t="s">
        <v>19</v>
      </c>
      <c r="B1390" s="66" t="s">
        <v>22</v>
      </c>
      <c r="C1390" s="66" t="s">
        <v>0</v>
      </c>
      <c r="D1390" s="66" t="s">
        <v>277</v>
      </c>
      <c r="E1390" s="76" t="str">
        <f t="array" ref="E1390">IFERROR(INDEX(DATA!$F$133:$F$368,MATCH(1,(DATA!$D$133:$D$368=B1390)*(DATA!$E$133:$E$368=D1390),0)),"n/a")</f>
        <v>n/a</v>
      </c>
      <c r="F1390" s="77" t="str">
        <f t="array" ref="F1390">IFERROR(INDEX(DATA!$G$133:$G$368,MATCH(1,(DATA!$D$133:$D$368=B1390)*(DATA!$E$133:$E$368=D1390),0)),"n/a")</f>
        <v>n/a</v>
      </c>
      <c r="G1390" s="76" t="str">
        <f t="array" ref="G1390">IFERROR(INDEX(DATA!$P$133:$P$368,MATCH(1,(DATA!$D$133:$D$368=B1390)*(DATA!$E$133:$E$368=D1390),0)),"n/a")</f>
        <v>n/a</v>
      </c>
      <c r="H1390" s="77" t="str">
        <f t="array" ref="H1390">IFERROR(INDEX(DATA!$Q$133:$Q$368,MATCH(1,(DATA!$D$133:$D$368=B1390)*(DATA!$E$133:$E$368=D1390),0)),"n/a")</f>
        <v>n/a</v>
      </c>
      <c r="I1390" s="76" t="str">
        <f t="array" ref="I1390">IFERROR(INDEX(DATA!$Z$133:$Z$368,MATCH(1,(DATA!$D$133:$D$368=B1390)*(DATA!$E$133:$E$368=D1390),0)),"n/a")</f>
        <v>n/a</v>
      </c>
      <c r="J1390" s="77" t="str">
        <f t="array" ref="J1390">IFERROR(INDEX(DATA!$AA$133:$AA$368,MATCH(1,(DATA!$D$133:$D$368=B1390)*(DATA!$E$133:$E$368=D1390),0)),"n/a")</f>
        <v>n/a</v>
      </c>
      <c r="K1390" s="76" t="str">
        <f t="array" ref="K1390">IFERROR(INDEX(DATA!$AJ$133:$AJ$368,MATCH(1,(DATA!$D$133:$D$368=B1390)*(DATA!$E$133:$E$368=D1390),0)),"n/a")</f>
        <v>n/a</v>
      </c>
      <c r="L1390" s="77" t="str">
        <f t="array" ref="L1390">IFERROR(INDEX(DATA!$AK$133:$AK$368,MATCH(1,(DATA!$D$133:$D$368=B1390)*(DATA!$E$133:$E$368=D1390),0)),"n/a")</f>
        <v>n/a</v>
      </c>
    </row>
    <row r="1391" spans="1:12" x14ac:dyDescent="0.2">
      <c r="A1391" s="75" t="s">
        <v>19</v>
      </c>
      <c r="B1391" s="66" t="s">
        <v>22</v>
      </c>
      <c r="C1391" s="66" t="s">
        <v>0</v>
      </c>
      <c r="D1391" s="66" t="s">
        <v>278</v>
      </c>
      <c r="E1391" s="76">
        <f t="array" ref="E1391">IFERROR(INDEX(DATA!$F$133:$F$368,MATCH(1,(DATA!$D$133:$D$368=B1391)*(DATA!$E$133:$E$368=D1391),0)),"n/a")</f>
        <v>606.5</v>
      </c>
      <c r="F1391" s="77">
        <f t="array" ref="F1391">IFERROR(INDEX(DATA!$G$133:$G$368,MATCH(1,(DATA!$D$133:$D$368=B1391)*(DATA!$E$133:$E$368=D1391),0)),"n/a")</f>
        <v>0.34523677498059202</v>
      </c>
      <c r="G1391" s="76">
        <f t="array" ref="G1391">IFERROR(INDEX(DATA!$P$133:$P$368,MATCH(1,(DATA!$D$133:$D$368=B1391)*(DATA!$E$133:$E$368=D1391),0)),"n/a")</f>
        <v>2152.7800000000002</v>
      </c>
      <c r="H1391" s="77">
        <f t="array" ref="H1391">IFERROR(INDEX(DATA!$Q$133:$Q$368,MATCH(1,(DATA!$D$133:$D$368=B1391)*(DATA!$E$133:$E$368=D1391),0)),"n/a")</f>
        <v>0.54149869320826305</v>
      </c>
      <c r="I1391" s="76">
        <f t="array" ref="I1391">IFERROR(INDEX(DATA!$Z$133:$Z$368,MATCH(1,(DATA!$D$133:$D$368=B1391)*(DATA!$E$133:$E$368=D1391),0)),"n/a")</f>
        <v>3370.74</v>
      </c>
      <c r="J1391" s="77">
        <f t="array" ref="J1391">IFERROR(INDEX(DATA!$AA$133:$AA$368,MATCH(1,(DATA!$D$133:$D$368=B1391)*(DATA!$E$133:$E$368=D1391),0)),"n/a")</f>
        <v>0.36653098952421098</v>
      </c>
      <c r="K1391" s="76">
        <f t="array" ref="K1391">IFERROR(INDEX(DATA!$AJ$133:$AJ$368,MATCH(1,(DATA!$D$133:$D$368=B1391)*(DATA!$E$133:$E$368=D1391),0)),"n/a")</f>
        <v>4819.63</v>
      </c>
      <c r="L1391" s="77">
        <f t="array" ref="L1391">IFERROR(INDEX(DATA!$AK$133:$AK$368,MATCH(1,(DATA!$D$133:$D$368=B1391)*(DATA!$E$133:$E$368=D1391),0)),"n/a")</f>
        <v>0.35547730807414701</v>
      </c>
    </row>
    <row r="1392" spans="1:12" x14ac:dyDescent="0.2">
      <c r="A1392" s="75" t="s">
        <v>19</v>
      </c>
      <c r="B1392" s="66" t="s">
        <v>22</v>
      </c>
      <c r="C1392" s="66" t="s">
        <v>0</v>
      </c>
      <c r="D1392" s="66" t="s">
        <v>279</v>
      </c>
      <c r="E1392" s="76">
        <f t="array" ref="E1392">IFERROR(INDEX(DATA!$F$133:$F$368,MATCH(1,(DATA!$D$133:$D$368=B1392)*(DATA!$E$133:$E$368=D1392),0)),"n/a")</f>
        <v>469.19</v>
      </c>
      <c r="F1392" s="77">
        <f t="array" ref="F1392">IFERROR(INDEX(DATA!$G$133:$G$368,MATCH(1,(DATA!$D$133:$D$368=B1392)*(DATA!$E$133:$E$368=D1392),0)),"n/a")</f>
        <v>-0.32841418204199602</v>
      </c>
      <c r="G1392" s="76">
        <f t="array" ref="G1392">IFERROR(INDEX(DATA!$P$133:$P$368,MATCH(1,(DATA!$D$133:$D$368=B1392)*(DATA!$E$133:$E$368=D1392),0)),"n/a")</f>
        <v>2339.81</v>
      </c>
      <c r="H1392" s="77">
        <f t="array" ref="H1392">IFERROR(INDEX(DATA!$Q$133:$Q$368,MATCH(1,(DATA!$D$133:$D$368=B1392)*(DATA!$E$133:$E$368=D1392),0)),"n/a")</f>
        <v>-0.196640034609086</v>
      </c>
      <c r="I1392" s="76">
        <f t="array" ref="I1392">IFERROR(INDEX(DATA!$Z$133:$Z$368,MATCH(1,(DATA!$D$133:$D$368=B1392)*(DATA!$E$133:$E$368=D1392),0)),"n/a")</f>
        <v>4083.71</v>
      </c>
      <c r="J1392" s="77">
        <f t="array" ref="J1392">IFERROR(INDEX(DATA!$AA$133:$AA$368,MATCH(1,(DATA!$D$133:$D$368=B1392)*(DATA!$E$133:$E$368=D1392),0)),"n/a")</f>
        <v>-0.25216638099005301</v>
      </c>
      <c r="K1392" s="76">
        <f t="array" ref="K1392">IFERROR(INDEX(DATA!$AJ$133:$AJ$368,MATCH(1,(DATA!$D$133:$D$368=B1392)*(DATA!$E$133:$E$368=D1392),0)),"n/a")</f>
        <v>6336.22</v>
      </c>
      <c r="L1392" s="77">
        <f t="array" ref="L1392">IFERROR(INDEX(DATA!$AK$133:$AK$368,MATCH(1,(DATA!$D$133:$D$368=B1392)*(DATA!$E$133:$E$368=D1392),0)),"n/a")</f>
        <v>-0.30891421715656903</v>
      </c>
    </row>
    <row r="1393" spans="1:12" x14ac:dyDescent="0.2">
      <c r="A1393" s="75" t="s">
        <v>19</v>
      </c>
      <c r="B1393" s="66" t="s">
        <v>22</v>
      </c>
      <c r="C1393" s="66" t="s">
        <v>0</v>
      </c>
      <c r="D1393" s="66" t="s">
        <v>280</v>
      </c>
      <c r="E1393" s="76">
        <f t="array" ref="E1393">IFERROR(INDEX(DATA!$F$133:$F$368,MATCH(1,(DATA!$D$133:$D$368=B1393)*(DATA!$E$133:$E$368=D1393),0)),"n/a")</f>
        <v>1639.01</v>
      </c>
      <c r="F1393" s="77">
        <f t="array" ref="F1393">IFERROR(INDEX(DATA!$G$133:$G$368,MATCH(1,(DATA!$D$133:$D$368=B1393)*(DATA!$E$133:$E$368=D1393),0)),"n/a")</f>
        <v>0.18137915624527001</v>
      </c>
      <c r="G1393" s="76">
        <f t="array" ref="G1393">IFERROR(INDEX(DATA!$P$133:$P$368,MATCH(1,(DATA!$D$133:$D$368=B1393)*(DATA!$E$133:$E$368=D1393),0)),"n/a")</f>
        <v>7644.47</v>
      </c>
      <c r="H1393" s="77">
        <f t="array" ref="H1393">IFERROR(INDEX(DATA!$Q$133:$Q$368,MATCH(1,(DATA!$D$133:$D$368=B1393)*(DATA!$E$133:$E$368=D1393),0)),"n/a")</f>
        <v>9.8327610235485197E-2</v>
      </c>
      <c r="I1393" s="76">
        <f t="array" ref="I1393">IFERROR(INDEX(DATA!$Z$133:$Z$368,MATCH(1,(DATA!$D$133:$D$368=B1393)*(DATA!$E$133:$E$368=D1393),0)),"n/a")</f>
        <v>12657.45</v>
      </c>
      <c r="J1393" s="77">
        <f t="array" ref="J1393">IFERROR(INDEX(DATA!$AA$133:$AA$368,MATCH(1,(DATA!$D$133:$D$368=B1393)*(DATA!$E$133:$E$368=D1393),0)),"n/a")</f>
        <v>8.4534473037976607E-2</v>
      </c>
      <c r="K1393" s="76">
        <f t="array" ref="K1393">IFERROR(INDEX(DATA!$AJ$133:$AJ$368,MATCH(1,(DATA!$D$133:$D$368=B1393)*(DATA!$E$133:$E$368=D1393),0)),"n/a")</f>
        <v>17768.87</v>
      </c>
      <c r="L1393" s="77">
        <f t="array" ref="L1393">IFERROR(INDEX(DATA!$AK$133:$AK$368,MATCH(1,(DATA!$D$133:$D$368=B1393)*(DATA!$E$133:$E$368=D1393),0)),"n/a")</f>
        <v>7.4235805220259604E-2</v>
      </c>
    </row>
    <row r="1394" spans="1:12" x14ac:dyDescent="0.2">
      <c r="A1394" s="75" t="s">
        <v>19</v>
      </c>
      <c r="B1394" s="66" t="s">
        <v>22</v>
      </c>
      <c r="C1394" s="66" t="s">
        <v>0</v>
      </c>
      <c r="D1394" s="66" t="s">
        <v>281</v>
      </c>
      <c r="E1394" s="76">
        <f t="array" ref="E1394">IFERROR(INDEX(DATA!$F$133:$F$368,MATCH(1,(DATA!$D$133:$D$368=B1394)*(DATA!$E$133:$E$368=D1394),0)),"n/a")</f>
        <v>1694.75</v>
      </c>
      <c r="F1394" s="77">
        <f t="array" ref="F1394">IFERROR(INDEX(DATA!$G$133:$G$368,MATCH(1,(DATA!$D$133:$D$368=B1394)*(DATA!$E$133:$E$368=D1394),0)),"n/a")</f>
        <v>-0.12948228658896799</v>
      </c>
      <c r="G1394" s="76">
        <f t="array" ref="G1394">IFERROR(INDEX(DATA!$P$133:$P$368,MATCH(1,(DATA!$D$133:$D$368=B1394)*(DATA!$E$133:$E$368=D1394),0)),"n/a")</f>
        <v>7163.03</v>
      </c>
      <c r="H1394" s="77">
        <f t="array" ref="H1394">IFERROR(INDEX(DATA!$Q$133:$Q$368,MATCH(1,(DATA!$D$133:$D$368=B1394)*(DATA!$E$133:$E$368=D1394),0)),"n/a")</f>
        <v>4.2022588941776101E-2</v>
      </c>
      <c r="I1394" s="76">
        <f t="array" ref="I1394">IFERROR(INDEX(DATA!$Z$133:$Z$368,MATCH(1,(DATA!$D$133:$D$368=B1394)*(DATA!$E$133:$E$368=D1394),0)),"n/a")</f>
        <v>12343.28</v>
      </c>
      <c r="J1394" s="77">
        <f t="array" ref="J1394">IFERROR(INDEX(DATA!$AA$133:$AA$368,MATCH(1,(DATA!$D$133:$D$368=B1394)*(DATA!$E$133:$E$368=D1394),0)),"n/a")</f>
        <v>2.4774862659372999E-2</v>
      </c>
      <c r="K1394" s="76">
        <f t="array" ref="K1394">IFERROR(INDEX(DATA!$AJ$133:$AJ$368,MATCH(1,(DATA!$D$133:$D$368=B1394)*(DATA!$E$133:$E$368=D1394),0)),"n/a")</f>
        <v>19005.2</v>
      </c>
      <c r="L1394" s="77">
        <f t="array" ref="L1394">IFERROR(INDEX(DATA!$AK$133:$AK$368,MATCH(1,(DATA!$D$133:$D$368=B1394)*(DATA!$E$133:$E$368=D1394),0)),"n/a")</f>
        <v>2.5333371458105099E-2</v>
      </c>
    </row>
    <row r="1395" spans="1:12" x14ac:dyDescent="0.2">
      <c r="A1395" s="75" t="s">
        <v>19</v>
      </c>
      <c r="B1395" s="66" t="s">
        <v>22</v>
      </c>
      <c r="C1395" s="66" t="s">
        <v>0</v>
      </c>
      <c r="D1395" s="66" t="s">
        <v>282</v>
      </c>
      <c r="E1395" s="76">
        <f t="array" ref="E1395">IFERROR(INDEX(DATA!$F$133:$F$368,MATCH(1,(DATA!$D$133:$D$368=B1395)*(DATA!$E$133:$E$368=D1395),0)),"n/a")</f>
        <v>311.33999999999997</v>
      </c>
      <c r="F1395" s="77">
        <f t="array" ref="F1395">IFERROR(INDEX(DATA!$G$133:$G$368,MATCH(1,(DATA!$D$133:$D$368=B1395)*(DATA!$E$133:$E$368=D1395),0)),"n/a")</f>
        <v>1.7650519709747101E-2</v>
      </c>
      <c r="G1395" s="76">
        <f t="array" ref="G1395">IFERROR(INDEX(DATA!$P$133:$P$368,MATCH(1,(DATA!$D$133:$D$368=B1395)*(DATA!$E$133:$E$368=D1395),0)),"n/a")</f>
        <v>1128.6199999999999</v>
      </c>
      <c r="H1395" s="77">
        <f t="array" ref="H1395">IFERROR(INDEX(DATA!$Q$133:$Q$368,MATCH(1,(DATA!$D$133:$D$368=B1395)*(DATA!$E$133:$E$368=D1395),0)),"n/a")</f>
        <v>-0.12380346093828901</v>
      </c>
      <c r="I1395" s="76">
        <f t="array" ref="I1395">IFERROR(INDEX(DATA!$Z$133:$Z$368,MATCH(1,(DATA!$D$133:$D$368=B1395)*(DATA!$E$133:$E$368=D1395),0)),"n/a")</f>
        <v>2056.91</v>
      </c>
      <c r="J1395" s="77">
        <f t="array" ref="J1395">IFERROR(INDEX(DATA!$AA$133:$AA$368,MATCH(1,(DATA!$D$133:$D$368=B1395)*(DATA!$E$133:$E$368=D1395),0)),"n/a")</f>
        <v>-9.4478587025427996E-2</v>
      </c>
      <c r="K1395" s="76">
        <f t="array" ref="K1395">IFERROR(INDEX(DATA!$AJ$133:$AJ$368,MATCH(1,(DATA!$D$133:$D$368=B1395)*(DATA!$E$133:$E$368=D1395),0)),"n/a")</f>
        <v>3703.75</v>
      </c>
      <c r="L1395" s="77">
        <f t="array" ref="L1395">IFERROR(INDEX(DATA!$AK$133:$AK$368,MATCH(1,(DATA!$D$133:$D$368=B1395)*(DATA!$E$133:$E$368=D1395),0)),"n/a")</f>
        <v>0.15318033358553099</v>
      </c>
    </row>
    <row r="1396" spans="1:12" x14ac:dyDescent="0.2">
      <c r="A1396" s="75" t="s">
        <v>19</v>
      </c>
      <c r="B1396" s="66" t="s">
        <v>22</v>
      </c>
      <c r="C1396" s="66" t="s">
        <v>0</v>
      </c>
      <c r="D1396" s="66" t="s">
        <v>283</v>
      </c>
      <c r="E1396" s="76">
        <f t="array" ref="E1396">IFERROR(INDEX(DATA!$F$133:$F$368,MATCH(1,(DATA!$D$133:$D$368=B1396)*(DATA!$E$133:$E$368=D1396),0)),"n/a")</f>
        <v>0</v>
      </c>
      <c r="F1396" s="77">
        <f t="array" ref="F1396">IFERROR(INDEX(DATA!$G$133:$G$368,MATCH(1,(DATA!$D$133:$D$368=B1396)*(DATA!$E$133:$E$368=D1396),0)),"n/a")</f>
        <v>0</v>
      </c>
      <c r="G1396" s="76">
        <f t="array" ref="G1396">IFERROR(INDEX(DATA!$P$133:$P$368,MATCH(1,(DATA!$D$133:$D$368=B1396)*(DATA!$E$133:$E$368=D1396),0)),"n/a")</f>
        <v>46.31</v>
      </c>
      <c r="H1396" s="77">
        <f t="array" ref="H1396">IFERROR(INDEX(DATA!$Q$133:$Q$368,MATCH(1,(DATA!$D$133:$D$368=B1396)*(DATA!$E$133:$E$368=D1396),0)),"n/a")</f>
        <v>0</v>
      </c>
      <c r="I1396" s="76">
        <f t="array" ref="I1396">IFERROR(INDEX(DATA!$Z$133:$Z$368,MATCH(1,(DATA!$D$133:$D$368=B1396)*(DATA!$E$133:$E$368=D1396),0)),"n/a")</f>
        <v>1939.83</v>
      </c>
      <c r="J1396" s="77">
        <f t="array" ref="J1396">IFERROR(INDEX(DATA!$AA$133:$AA$368,MATCH(1,(DATA!$D$133:$D$368=B1396)*(DATA!$E$133:$E$368=D1396),0)),"n/a")</f>
        <v>998.91237113402099</v>
      </c>
      <c r="K1396" s="76">
        <f t="array" ref="K1396">IFERROR(INDEX(DATA!$AJ$133:$AJ$368,MATCH(1,(DATA!$D$133:$D$368=B1396)*(DATA!$E$133:$E$368=D1396),0)),"n/a")</f>
        <v>3752.06</v>
      </c>
      <c r="L1396" s="77">
        <f t="array" ref="L1396">IFERROR(INDEX(DATA!$AK$133:$AK$368,MATCH(1,(DATA!$D$133:$D$368=B1396)*(DATA!$E$133:$E$368=D1396),0)),"n/a")</f>
        <v>326.11944202266801</v>
      </c>
    </row>
    <row r="1397" spans="1:12" x14ac:dyDescent="0.2">
      <c r="A1397" s="75" t="s">
        <v>19</v>
      </c>
      <c r="B1397" s="66" t="s">
        <v>22</v>
      </c>
      <c r="C1397" s="66" t="s">
        <v>0</v>
      </c>
      <c r="D1397" s="66" t="s">
        <v>284</v>
      </c>
      <c r="E1397" s="76">
        <f t="array" ref="E1397">IFERROR(INDEX(DATA!$F$133:$F$368,MATCH(1,(DATA!$D$133:$D$368=B1397)*(DATA!$E$133:$E$368=D1397),0)),"n/a")</f>
        <v>2090.56</v>
      </c>
      <c r="F1397" s="77">
        <f t="array" ref="F1397">IFERROR(INDEX(DATA!$G$133:$G$368,MATCH(1,(DATA!$D$133:$D$368=B1397)*(DATA!$E$133:$E$368=D1397),0)),"n/a")</f>
        <v>0.443717024391591</v>
      </c>
      <c r="G1397" s="76">
        <f t="array" ref="G1397">IFERROR(INDEX(DATA!$P$133:$P$368,MATCH(1,(DATA!$D$133:$D$368=B1397)*(DATA!$E$133:$E$368=D1397),0)),"n/a")</f>
        <v>8086.89</v>
      </c>
      <c r="H1397" s="77">
        <f t="array" ref="H1397">IFERROR(INDEX(DATA!$Q$133:$Q$368,MATCH(1,(DATA!$D$133:$D$368=B1397)*(DATA!$E$133:$E$368=D1397),0)),"n/a")</f>
        <v>0.45127129289985402</v>
      </c>
      <c r="I1397" s="76">
        <f t="array" ref="I1397">IFERROR(INDEX(DATA!$Z$133:$Z$368,MATCH(1,(DATA!$D$133:$D$368=B1397)*(DATA!$E$133:$E$368=D1397),0)),"n/a")</f>
        <v>12836.74</v>
      </c>
      <c r="J1397" s="77">
        <f t="array" ref="J1397">IFERROR(INDEX(DATA!$AA$133:$AA$368,MATCH(1,(DATA!$D$133:$D$368=B1397)*(DATA!$E$133:$E$368=D1397),0)),"n/a")</f>
        <v>0.25584940067856599</v>
      </c>
      <c r="K1397" s="76">
        <f t="array" ref="K1397">IFERROR(INDEX(DATA!$AJ$133:$AJ$368,MATCH(1,(DATA!$D$133:$D$368=B1397)*(DATA!$E$133:$E$368=D1397),0)),"n/a")</f>
        <v>19029.97</v>
      </c>
      <c r="L1397" s="77">
        <f t="array" ref="L1397">IFERROR(INDEX(DATA!$AK$133:$AK$368,MATCH(1,(DATA!$D$133:$D$368=B1397)*(DATA!$E$133:$E$368=D1397),0)),"n/a")</f>
        <v>0.22879359140837499</v>
      </c>
    </row>
    <row r="1398" spans="1:12" x14ac:dyDescent="0.2">
      <c r="A1398" s="75" t="s">
        <v>19</v>
      </c>
      <c r="B1398" s="66" t="s">
        <v>22</v>
      </c>
      <c r="C1398" s="66" t="s">
        <v>0</v>
      </c>
      <c r="D1398" s="66" t="s">
        <v>285</v>
      </c>
      <c r="E1398" s="76">
        <f t="array" ref="E1398">IFERROR(INDEX(DATA!$F$133:$F$368,MATCH(1,(DATA!$D$133:$D$368=B1398)*(DATA!$E$133:$E$368=D1398),0)),"n/a")</f>
        <v>0</v>
      </c>
      <c r="F1398" s="77">
        <f t="array" ref="F1398">IFERROR(INDEX(DATA!$G$133:$G$368,MATCH(1,(DATA!$D$133:$D$368=B1398)*(DATA!$E$133:$E$368=D1398),0)),"n/a")</f>
        <v>0</v>
      </c>
      <c r="G1398" s="76">
        <f t="array" ref="G1398">IFERROR(INDEX(DATA!$P$133:$P$368,MATCH(1,(DATA!$D$133:$D$368=B1398)*(DATA!$E$133:$E$368=D1398),0)),"n/a")</f>
        <v>15.28</v>
      </c>
      <c r="H1398" s="77">
        <f t="array" ref="H1398">IFERROR(INDEX(DATA!$Q$133:$Q$368,MATCH(1,(DATA!$D$133:$D$368=B1398)*(DATA!$E$133:$E$368=D1398),0)),"n/a")</f>
        <v>0</v>
      </c>
      <c r="I1398" s="76">
        <f t="array" ref="I1398">IFERROR(INDEX(DATA!$Z$133:$Z$368,MATCH(1,(DATA!$D$133:$D$368=B1398)*(DATA!$E$133:$E$368=D1398),0)),"n/a")</f>
        <v>30.59</v>
      </c>
      <c r="J1398" s="77">
        <f t="array" ref="J1398">IFERROR(INDEX(DATA!$AA$133:$AA$368,MATCH(1,(DATA!$D$133:$D$368=B1398)*(DATA!$E$133:$E$368=D1398),0)),"n/a")</f>
        <v>0</v>
      </c>
      <c r="K1398" s="76">
        <f t="array" ref="K1398">IFERROR(INDEX(DATA!$AJ$133:$AJ$368,MATCH(1,(DATA!$D$133:$D$368=B1398)*(DATA!$E$133:$E$368=D1398),0)),"n/a")</f>
        <v>30.59</v>
      </c>
      <c r="L1398" s="77">
        <f t="array" ref="L1398">IFERROR(INDEX(DATA!$AK$133:$AK$368,MATCH(1,(DATA!$D$133:$D$368=B1398)*(DATA!$E$133:$E$368=D1398),0)),"n/a")</f>
        <v>0</v>
      </c>
    </row>
    <row r="1399" spans="1:12" x14ac:dyDescent="0.2">
      <c r="A1399" s="75" t="s">
        <v>19</v>
      </c>
      <c r="B1399" s="66" t="s">
        <v>22</v>
      </c>
      <c r="C1399" s="66" t="s">
        <v>0</v>
      </c>
      <c r="D1399" s="66" t="s">
        <v>286</v>
      </c>
      <c r="E1399" s="76">
        <f t="array" ref="E1399">IFERROR(INDEX(DATA!$F$133:$F$368,MATCH(1,(DATA!$D$133:$D$368=B1399)*(DATA!$E$133:$E$368=D1399),0)),"n/a")</f>
        <v>8.48</v>
      </c>
      <c r="F1399" s="77">
        <f t="array" ref="F1399">IFERROR(INDEX(DATA!$G$133:$G$368,MATCH(1,(DATA!$D$133:$D$368=B1399)*(DATA!$E$133:$E$368=D1399),0)),"n/a")</f>
        <v>0</v>
      </c>
      <c r="G1399" s="76">
        <f t="array" ref="G1399">IFERROR(INDEX(DATA!$P$133:$P$368,MATCH(1,(DATA!$D$133:$D$368=B1399)*(DATA!$E$133:$E$368=D1399),0)),"n/a")</f>
        <v>25.66</v>
      </c>
      <c r="H1399" s="77">
        <f t="array" ref="H1399">IFERROR(INDEX(DATA!$Q$133:$Q$368,MATCH(1,(DATA!$D$133:$D$368=B1399)*(DATA!$E$133:$E$368=D1399),0)),"n/a")</f>
        <v>0</v>
      </c>
      <c r="I1399" s="76">
        <f t="array" ref="I1399">IFERROR(INDEX(DATA!$Z$133:$Z$368,MATCH(1,(DATA!$D$133:$D$368=B1399)*(DATA!$E$133:$E$368=D1399),0)),"n/a")</f>
        <v>375.37</v>
      </c>
      <c r="J1399" s="77">
        <f t="array" ref="J1399">IFERROR(INDEX(DATA!$AA$133:$AA$368,MATCH(1,(DATA!$D$133:$D$368=B1399)*(DATA!$E$133:$E$368=D1399),0)),"n/a")</f>
        <v>42.851635514018703</v>
      </c>
      <c r="K1399" s="76">
        <f t="array" ref="K1399">IFERROR(INDEX(DATA!$AJ$133:$AJ$368,MATCH(1,(DATA!$D$133:$D$368=B1399)*(DATA!$E$133:$E$368=D1399),0)),"n/a")</f>
        <v>473.62</v>
      </c>
      <c r="L1399" s="77">
        <f t="array" ref="L1399">IFERROR(INDEX(DATA!$AK$133:$AK$368,MATCH(1,(DATA!$D$133:$D$368=B1399)*(DATA!$E$133:$E$368=D1399),0)),"n/a")</f>
        <v>2.4287989575037998</v>
      </c>
    </row>
    <row r="1400" spans="1:12" x14ac:dyDescent="0.2">
      <c r="A1400" s="75" t="s">
        <v>19</v>
      </c>
      <c r="B1400" s="66" t="s">
        <v>22</v>
      </c>
      <c r="C1400" s="66" t="s">
        <v>0</v>
      </c>
      <c r="D1400" s="66" t="s">
        <v>287</v>
      </c>
      <c r="E1400" s="76">
        <f t="array" ref="E1400">IFERROR(INDEX(DATA!$F$133:$F$368,MATCH(1,(DATA!$D$133:$D$368=B1400)*(DATA!$E$133:$E$368=D1400),0)),"n/a")</f>
        <v>311.47000000000003</v>
      </c>
      <c r="F1400" s="77">
        <f t="array" ref="F1400">IFERROR(INDEX(DATA!$G$133:$G$368,MATCH(1,(DATA!$D$133:$D$368=B1400)*(DATA!$E$133:$E$368=D1400),0)),"n/a")</f>
        <v>-0.189808552700031</v>
      </c>
      <c r="G1400" s="76">
        <f t="array" ref="G1400">IFERROR(INDEX(DATA!$P$133:$P$368,MATCH(1,(DATA!$D$133:$D$368=B1400)*(DATA!$E$133:$E$368=D1400),0)),"n/a")</f>
        <v>1127.4000000000001</v>
      </c>
      <c r="H1400" s="77">
        <f t="array" ref="H1400">IFERROR(INDEX(DATA!$Q$133:$Q$368,MATCH(1,(DATA!$D$133:$D$368=B1400)*(DATA!$E$133:$E$368=D1400),0)),"n/a")</f>
        <v>-0.18930579724735</v>
      </c>
      <c r="I1400" s="76">
        <f t="array" ref="I1400">IFERROR(INDEX(DATA!$Z$133:$Z$368,MATCH(1,(DATA!$D$133:$D$368=B1400)*(DATA!$E$133:$E$368=D1400),0)),"n/a")</f>
        <v>2463.84</v>
      </c>
      <c r="J1400" s="77">
        <f t="array" ref="J1400">IFERROR(INDEX(DATA!$AA$133:$AA$368,MATCH(1,(DATA!$D$133:$D$368=B1400)*(DATA!$E$133:$E$368=D1400),0)),"n/a")</f>
        <v>-0.43824385083311301</v>
      </c>
      <c r="K1400" s="76">
        <f t="array" ref="K1400">IFERROR(INDEX(DATA!$AJ$133:$AJ$368,MATCH(1,(DATA!$D$133:$D$368=B1400)*(DATA!$E$133:$E$368=D1400),0)),"n/a")</f>
        <v>6127.53</v>
      </c>
      <c r="L1400" s="77">
        <f t="array" ref="L1400">IFERROR(INDEX(DATA!$AK$133:$AK$368,MATCH(1,(DATA!$D$133:$D$368=B1400)*(DATA!$E$133:$E$368=D1400),0)),"n/a")</f>
        <v>-0.55884963811808397</v>
      </c>
    </row>
    <row r="1401" spans="1:12" x14ac:dyDescent="0.2">
      <c r="A1401" s="75" t="s">
        <v>19</v>
      </c>
      <c r="B1401" s="66" t="s">
        <v>22</v>
      </c>
      <c r="C1401" s="66" t="s">
        <v>0</v>
      </c>
      <c r="D1401" s="66" t="s">
        <v>288</v>
      </c>
      <c r="E1401" s="76">
        <f t="array" ref="E1401">IFERROR(INDEX(DATA!$F$133:$F$368,MATCH(1,(DATA!$D$133:$D$368=B1401)*(DATA!$E$133:$E$368=D1401),0)),"n/a")</f>
        <v>928.35</v>
      </c>
      <c r="F1401" s="77">
        <f t="array" ref="F1401">IFERROR(INDEX(DATA!$G$133:$G$368,MATCH(1,(DATA!$D$133:$D$368=B1401)*(DATA!$E$133:$E$368=D1401),0)),"n/a")</f>
        <v>0.38667323893170802</v>
      </c>
      <c r="G1401" s="76">
        <f t="array" ref="G1401">IFERROR(INDEX(DATA!$P$133:$P$368,MATCH(1,(DATA!$D$133:$D$368=B1401)*(DATA!$E$133:$E$368=D1401),0)),"n/a")</f>
        <v>3303.84</v>
      </c>
      <c r="H1401" s="77">
        <f t="array" ref="H1401">IFERROR(INDEX(DATA!$Q$133:$Q$368,MATCH(1,(DATA!$D$133:$D$368=B1401)*(DATA!$E$133:$E$368=D1401),0)),"n/a")</f>
        <v>0.32878585562830798</v>
      </c>
      <c r="I1401" s="76">
        <f t="array" ref="I1401">IFERROR(INDEX(DATA!$Z$133:$Z$368,MATCH(1,(DATA!$D$133:$D$368=B1401)*(DATA!$E$133:$E$368=D1401),0)),"n/a")</f>
        <v>5258.58</v>
      </c>
      <c r="J1401" s="77">
        <f t="array" ref="J1401">IFERROR(INDEX(DATA!$AA$133:$AA$368,MATCH(1,(DATA!$D$133:$D$368=B1401)*(DATA!$E$133:$E$368=D1401),0)),"n/a")</f>
        <v>9.5302466345763295E-2</v>
      </c>
      <c r="K1401" s="76">
        <f t="array" ref="K1401">IFERROR(INDEX(DATA!$AJ$133:$AJ$368,MATCH(1,(DATA!$D$133:$D$368=B1401)*(DATA!$E$133:$E$368=D1401),0)),"n/a")</f>
        <v>8510.27</v>
      </c>
      <c r="L1401" s="77">
        <f t="array" ref="L1401">IFERROR(INDEX(DATA!$AK$133:$AK$368,MATCH(1,(DATA!$D$133:$D$368=B1401)*(DATA!$E$133:$E$368=D1401),0)),"n/a")</f>
        <v>8.8123717403673404E-2</v>
      </c>
    </row>
    <row r="1402" spans="1:12" x14ac:dyDescent="0.2">
      <c r="A1402" s="75" t="s">
        <v>19</v>
      </c>
      <c r="B1402" s="66" t="s">
        <v>22</v>
      </c>
      <c r="C1402" s="66" t="s">
        <v>0</v>
      </c>
      <c r="D1402" s="66" t="s">
        <v>289</v>
      </c>
      <c r="E1402" s="76">
        <f t="array" ref="E1402">IFERROR(INDEX(DATA!$F$133:$F$368,MATCH(1,(DATA!$D$133:$D$368=B1402)*(DATA!$E$133:$E$368=D1402),0)),"n/a")</f>
        <v>76.13</v>
      </c>
      <c r="F1402" s="77">
        <f t="array" ref="F1402">IFERROR(INDEX(DATA!$G$133:$G$368,MATCH(1,(DATA!$D$133:$D$368=B1402)*(DATA!$E$133:$E$368=D1402),0)),"n/a")</f>
        <v>0.48924100156494499</v>
      </c>
      <c r="G1402" s="76">
        <f t="array" ref="G1402">IFERROR(INDEX(DATA!$P$133:$P$368,MATCH(1,(DATA!$D$133:$D$368=B1402)*(DATA!$E$133:$E$368=D1402),0)),"n/a")</f>
        <v>326.61</v>
      </c>
      <c r="H1402" s="77">
        <f t="array" ref="H1402">IFERROR(INDEX(DATA!$Q$133:$Q$368,MATCH(1,(DATA!$D$133:$D$368=B1402)*(DATA!$E$133:$E$368=D1402),0)),"n/a")</f>
        <v>0.44415458082773301</v>
      </c>
      <c r="I1402" s="76">
        <f t="array" ref="I1402">IFERROR(INDEX(DATA!$Z$133:$Z$368,MATCH(1,(DATA!$D$133:$D$368=B1402)*(DATA!$E$133:$E$368=D1402),0)),"n/a")</f>
        <v>562.44000000000005</v>
      </c>
      <c r="J1402" s="77">
        <f t="array" ref="J1402">IFERROR(INDEX(DATA!$AA$133:$AA$368,MATCH(1,(DATA!$D$133:$D$368=B1402)*(DATA!$E$133:$E$368=D1402),0)),"n/a")</f>
        <v>0.12914818012085699</v>
      </c>
      <c r="K1402" s="76">
        <f t="array" ref="K1402">IFERROR(INDEX(DATA!$AJ$133:$AJ$368,MATCH(1,(DATA!$D$133:$D$368=B1402)*(DATA!$E$133:$E$368=D1402),0)),"n/a")</f>
        <v>897.43</v>
      </c>
      <c r="L1402" s="77">
        <f t="array" ref="L1402">IFERROR(INDEX(DATA!$AK$133:$AK$368,MATCH(1,(DATA!$D$133:$D$368=B1402)*(DATA!$E$133:$E$368=D1402),0)),"n/a")</f>
        <v>-0.22181178082429301</v>
      </c>
    </row>
    <row r="1403" spans="1:12" x14ac:dyDescent="0.2">
      <c r="A1403" s="75" t="s">
        <v>19</v>
      </c>
      <c r="B1403" s="66" t="s">
        <v>22</v>
      </c>
      <c r="C1403" s="66" t="s">
        <v>0</v>
      </c>
      <c r="D1403" s="66" t="s">
        <v>290</v>
      </c>
      <c r="E1403" s="76">
        <f t="array" ref="E1403">IFERROR(INDEX(DATA!$F$133:$F$368,MATCH(1,(DATA!$D$133:$D$368=B1403)*(DATA!$E$133:$E$368=D1403),0)),"n/a")</f>
        <v>0</v>
      </c>
      <c r="F1403" s="77">
        <f t="array" ref="F1403">IFERROR(INDEX(DATA!$G$133:$G$368,MATCH(1,(DATA!$D$133:$D$368=B1403)*(DATA!$E$133:$E$368=D1403),0)),"n/a")</f>
        <v>0</v>
      </c>
      <c r="G1403" s="76">
        <f t="array" ref="G1403">IFERROR(INDEX(DATA!$P$133:$P$368,MATCH(1,(DATA!$D$133:$D$368=B1403)*(DATA!$E$133:$E$368=D1403),0)),"n/a")</f>
        <v>0</v>
      </c>
      <c r="H1403" s="77">
        <f t="array" ref="H1403">IFERROR(INDEX(DATA!$Q$133:$Q$368,MATCH(1,(DATA!$D$133:$D$368=B1403)*(DATA!$E$133:$E$368=D1403),0)),"n/a")</f>
        <v>0</v>
      </c>
      <c r="I1403" s="76">
        <f t="array" ref="I1403">IFERROR(INDEX(DATA!$Z$133:$Z$368,MATCH(1,(DATA!$D$133:$D$368=B1403)*(DATA!$E$133:$E$368=D1403),0)),"n/a")</f>
        <v>4.8499999999999996</v>
      </c>
      <c r="J1403" s="77">
        <f t="array" ref="J1403">IFERROR(INDEX(DATA!$AA$133:$AA$368,MATCH(1,(DATA!$D$133:$D$368=B1403)*(DATA!$E$133:$E$368=D1403),0)),"n/a")</f>
        <v>0</v>
      </c>
      <c r="K1403" s="76">
        <f t="array" ref="K1403">IFERROR(INDEX(DATA!$AJ$133:$AJ$368,MATCH(1,(DATA!$D$133:$D$368=B1403)*(DATA!$E$133:$E$368=D1403),0)),"n/a")</f>
        <v>19.260000000000002</v>
      </c>
      <c r="L1403" s="77">
        <f t="array" ref="L1403">IFERROR(INDEX(DATA!$AK$133:$AK$368,MATCH(1,(DATA!$D$133:$D$368=B1403)*(DATA!$E$133:$E$368=D1403),0)),"n/a")</f>
        <v>-0.40738461538461501</v>
      </c>
    </row>
    <row r="1404" spans="1:12" x14ac:dyDescent="0.2">
      <c r="A1404" s="75" t="s">
        <v>19</v>
      </c>
      <c r="B1404" s="66" t="s">
        <v>22</v>
      </c>
      <c r="C1404" s="66" t="s">
        <v>0</v>
      </c>
      <c r="D1404" s="66" t="s">
        <v>291</v>
      </c>
      <c r="E1404" s="76">
        <f t="array" ref="E1404">IFERROR(INDEX(DATA!$F$133:$F$368,MATCH(1,(DATA!$D$133:$D$368=B1404)*(DATA!$E$133:$E$368=D1404),0)),"n/a")</f>
        <v>100.33</v>
      </c>
      <c r="F1404" s="77">
        <f t="array" ref="F1404">IFERROR(INDEX(DATA!$G$133:$G$368,MATCH(1,(DATA!$D$133:$D$368=B1404)*(DATA!$E$133:$E$368=D1404),0)),"n/a")</f>
        <v>0.217449338672491</v>
      </c>
      <c r="G1404" s="76">
        <f t="array" ref="G1404">IFERROR(INDEX(DATA!$P$133:$P$368,MATCH(1,(DATA!$D$133:$D$368=B1404)*(DATA!$E$133:$E$368=D1404),0)),"n/a")</f>
        <v>135.77000000000001</v>
      </c>
      <c r="H1404" s="77">
        <f t="array" ref="H1404">IFERROR(INDEX(DATA!$Q$133:$Q$368,MATCH(1,(DATA!$D$133:$D$368=B1404)*(DATA!$E$133:$E$368=D1404),0)),"n/a")</f>
        <v>-0.213520245612002</v>
      </c>
      <c r="I1404" s="76">
        <f t="array" ref="I1404">IFERROR(INDEX(DATA!$Z$133:$Z$368,MATCH(1,(DATA!$D$133:$D$368=B1404)*(DATA!$E$133:$E$368=D1404),0)),"n/a")</f>
        <v>184.17</v>
      </c>
      <c r="J1404" s="77">
        <f t="array" ref="J1404">IFERROR(INDEX(DATA!$AA$133:$AA$368,MATCH(1,(DATA!$D$133:$D$368=B1404)*(DATA!$E$133:$E$368=D1404),0)),"n/a")</f>
        <v>-8.3959214125839496E-2</v>
      </c>
      <c r="K1404" s="76">
        <f t="array" ref="K1404">IFERROR(INDEX(DATA!$AJ$133:$AJ$368,MATCH(1,(DATA!$D$133:$D$368=B1404)*(DATA!$E$133:$E$368=D1404),0)),"n/a")</f>
        <v>1051.52</v>
      </c>
      <c r="L1404" s="77">
        <f t="array" ref="L1404">IFERROR(INDEX(DATA!$AK$133:$AK$368,MATCH(1,(DATA!$D$133:$D$368=B1404)*(DATA!$E$133:$E$368=D1404),0)),"n/a")</f>
        <v>4.2301417557821397</v>
      </c>
    </row>
    <row r="1405" spans="1:12" x14ac:dyDescent="0.2">
      <c r="A1405" s="75" t="s">
        <v>19</v>
      </c>
      <c r="B1405" s="66" t="s">
        <v>22</v>
      </c>
      <c r="C1405" s="66" t="s">
        <v>0</v>
      </c>
      <c r="D1405" s="66" t="s">
        <v>292</v>
      </c>
      <c r="E1405" s="76">
        <f t="array" ref="E1405">IFERROR(INDEX(DATA!$F$133:$F$368,MATCH(1,(DATA!$D$133:$D$368=B1405)*(DATA!$E$133:$E$368=D1405),0)),"n/a")</f>
        <v>338.38</v>
      </c>
      <c r="F1405" s="77">
        <f t="array" ref="F1405">IFERROR(INDEX(DATA!$G$133:$G$368,MATCH(1,(DATA!$D$133:$D$368=B1405)*(DATA!$E$133:$E$368=D1405),0)),"n/a")</f>
        <v>-4.6145172656800598E-2</v>
      </c>
      <c r="G1405" s="76">
        <f t="array" ref="G1405">IFERROR(INDEX(DATA!$P$133:$P$368,MATCH(1,(DATA!$D$133:$D$368=B1405)*(DATA!$E$133:$E$368=D1405),0)),"n/a")</f>
        <v>1595.37</v>
      </c>
      <c r="H1405" s="77">
        <f t="array" ref="H1405">IFERROR(INDEX(DATA!$Q$133:$Q$368,MATCH(1,(DATA!$D$133:$D$368=B1405)*(DATA!$E$133:$E$368=D1405),0)),"n/a")</f>
        <v>0.59517857857057099</v>
      </c>
      <c r="I1405" s="76">
        <f t="array" ref="I1405">IFERROR(INDEX(DATA!$Z$133:$Z$368,MATCH(1,(DATA!$D$133:$D$368=B1405)*(DATA!$E$133:$E$368=D1405),0)),"n/a")</f>
        <v>2728.87</v>
      </c>
      <c r="J1405" s="77">
        <f t="array" ref="J1405">IFERROR(INDEX(DATA!$AA$133:$AA$368,MATCH(1,(DATA!$D$133:$D$368=B1405)*(DATA!$E$133:$E$368=D1405),0)),"n/a")</f>
        <v>0.56142428819921297</v>
      </c>
      <c r="K1405" s="76">
        <f t="array" ref="K1405">IFERROR(INDEX(DATA!$AJ$133:$AJ$368,MATCH(1,(DATA!$D$133:$D$368=B1405)*(DATA!$E$133:$E$368=D1405),0)),"n/a")</f>
        <v>4645.92</v>
      </c>
      <c r="L1405" s="77">
        <f t="array" ref="L1405">IFERROR(INDEX(DATA!$AK$133:$AK$368,MATCH(1,(DATA!$D$133:$D$368=B1405)*(DATA!$E$133:$E$368=D1405),0)),"n/a")</f>
        <v>0.64317747754120402</v>
      </c>
    </row>
    <row r="1406" spans="1:12" x14ac:dyDescent="0.2">
      <c r="A1406" s="75" t="s">
        <v>19</v>
      </c>
      <c r="B1406" s="66" t="s">
        <v>22</v>
      </c>
      <c r="C1406" s="66" t="s">
        <v>0</v>
      </c>
      <c r="D1406" s="66" t="s">
        <v>293</v>
      </c>
      <c r="E1406" s="76">
        <f t="array" ref="E1406">IFERROR(INDEX(DATA!$F$133:$F$368,MATCH(1,(DATA!$D$133:$D$368=B1406)*(DATA!$E$133:$E$368=D1406),0)),"n/a")</f>
        <v>193.95</v>
      </c>
      <c r="F1406" s="77">
        <f t="array" ref="F1406">IFERROR(INDEX(DATA!$G$133:$G$368,MATCH(1,(DATA!$D$133:$D$368=B1406)*(DATA!$E$133:$E$368=D1406),0)),"n/a")</f>
        <v>-0.14829615317056</v>
      </c>
      <c r="G1406" s="76">
        <f t="array" ref="G1406">IFERROR(INDEX(DATA!$P$133:$P$368,MATCH(1,(DATA!$D$133:$D$368=B1406)*(DATA!$E$133:$E$368=D1406),0)),"n/a")</f>
        <v>625.69000000000005</v>
      </c>
      <c r="H1406" s="77">
        <f t="array" ref="H1406">IFERROR(INDEX(DATA!$Q$133:$Q$368,MATCH(1,(DATA!$D$133:$D$368=B1406)*(DATA!$E$133:$E$368=D1406),0)),"n/a")</f>
        <v>-0.22264877624549601</v>
      </c>
      <c r="I1406" s="76">
        <f t="array" ref="I1406">IFERROR(INDEX(DATA!$Z$133:$Z$368,MATCH(1,(DATA!$D$133:$D$368=B1406)*(DATA!$E$133:$E$368=D1406),0)),"n/a")</f>
        <v>1116.3900000000001</v>
      </c>
      <c r="J1406" s="77">
        <f t="array" ref="J1406">IFERROR(INDEX(DATA!$AA$133:$AA$368,MATCH(1,(DATA!$D$133:$D$368=B1406)*(DATA!$E$133:$E$368=D1406),0)),"n/a")</f>
        <v>-0.32874158965324402</v>
      </c>
      <c r="K1406" s="76">
        <f t="array" ref="K1406">IFERROR(INDEX(DATA!$AJ$133:$AJ$368,MATCH(1,(DATA!$D$133:$D$368=B1406)*(DATA!$E$133:$E$368=D1406),0)),"n/a")</f>
        <v>1843.49</v>
      </c>
      <c r="L1406" s="77">
        <f t="array" ref="L1406">IFERROR(INDEX(DATA!$AK$133:$AK$368,MATCH(1,(DATA!$D$133:$D$368=B1406)*(DATA!$E$133:$E$368=D1406),0)),"n/a")</f>
        <v>-0.31094274458207799</v>
      </c>
    </row>
    <row r="1407" spans="1:12" x14ac:dyDescent="0.2">
      <c r="A1407" s="75" t="s">
        <v>19</v>
      </c>
      <c r="B1407" s="66" t="s">
        <v>22</v>
      </c>
      <c r="C1407" s="66" t="s">
        <v>0</v>
      </c>
      <c r="D1407" s="66" t="s">
        <v>294</v>
      </c>
      <c r="E1407" s="76">
        <f t="array" ref="E1407">IFERROR(INDEX(DATA!$F$133:$F$368,MATCH(1,(DATA!$D$133:$D$368=B1407)*(DATA!$E$133:$E$368=D1407),0)),"n/a")</f>
        <v>110.54</v>
      </c>
      <c r="F1407" s="77">
        <f t="array" ref="F1407">IFERROR(INDEX(DATA!$G$133:$G$368,MATCH(1,(DATA!$D$133:$D$368=B1407)*(DATA!$E$133:$E$368=D1407),0)),"n/a")</f>
        <v>16.601910828025499</v>
      </c>
      <c r="G1407" s="76">
        <f t="array" ref="G1407">IFERROR(INDEX(DATA!$P$133:$P$368,MATCH(1,(DATA!$D$133:$D$368=B1407)*(DATA!$E$133:$E$368=D1407),0)),"n/a")</f>
        <v>213.49</v>
      </c>
      <c r="H1407" s="77">
        <f t="array" ref="H1407">IFERROR(INDEX(DATA!$Q$133:$Q$368,MATCH(1,(DATA!$D$133:$D$368=B1407)*(DATA!$E$133:$E$368=D1407),0)),"n/a")</f>
        <v>4.0746375089137201</v>
      </c>
      <c r="I1407" s="76">
        <f t="array" ref="I1407">IFERROR(INDEX(DATA!$Z$133:$Z$368,MATCH(1,(DATA!$D$133:$D$368=B1407)*(DATA!$E$133:$E$368=D1407),0)),"n/a")</f>
        <v>397.93</v>
      </c>
      <c r="J1407" s="77">
        <f t="array" ref="J1407">IFERROR(INDEX(DATA!$AA$133:$AA$368,MATCH(1,(DATA!$D$133:$D$368=B1407)*(DATA!$E$133:$E$368=D1407),0)),"n/a")</f>
        <v>2.10518923136949</v>
      </c>
      <c r="K1407" s="76">
        <f t="array" ref="K1407">IFERROR(INDEX(DATA!$AJ$133:$AJ$368,MATCH(1,(DATA!$D$133:$D$368=B1407)*(DATA!$E$133:$E$368=D1407),0)),"n/a")</f>
        <v>491.69</v>
      </c>
      <c r="L1407" s="77">
        <f t="array" ref="L1407">IFERROR(INDEX(DATA!$AK$133:$AK$368,MATCH(1,(DATA!$D$133:$D$368=B1407)*(DATA!$E$133:$E$368=D1407),0)),"n/a")</f>
        <v>1.13843343626321</v>
      </c>
    </row>
    <row r="1408" spans="1:12" x14ac:dyDescent="0.2">
      <c r="A1408" s="75" t="s">
        <v>19</v>
      </c>
      <c r="B1408" s="66" t="s">
        <v>22</v>
      </c>
      <c r="C1408" s="66" t="s">
        <v>0</v>
      </c>
      <c r="D1408" s="66" t="s">
        <v>295</v>
      </c>
      <c r="E1408" s="76">
        <f t="array" ref="E1408">IFERROR(INDEX(DATA!$F$133:$F$368,MATCH(1,(DATA!$D$133:$D$368=B1408)*(DATA!$E$133:$E$368=D1408),0)),"n/a")</f>
        <v>600.48</v>
      </c>
      <c r="F1408" s="77">
        <f t="array" ref="F1408">IFERROR(INDEX(DATA!$G$133:$G$368,MATCH(1,(DATA!$D$133:$D$368=B1408)*(DATA!$E$133:$E$368=D1408),0)),"n/a")</f>
        <v>1.3981762917933099E-2</v>
      </c>
      <c r="G1408" s="76">
        <f t="array" ref="G1408">IFERROR(INDEX(DATA!$P$133:$P$368,MATCH(1,(DATA!$D$133:$D$368=B1408)*(DATA!$E$133:$E$368=D1408),0)),"n/a")</f>
        <v>1683.98</v>
      </c>
      <c r="H1408" s="77">
        <f t="array" ref="H1408">IFERROR(INDEX(DATA!$Q$133:$Q$368,MATCH(1,(DATA!$D$133:$D$368=B1408)*(DATA!$E$133:$E$368=D1408),0)),"n/a")</f>
        <v>-0.12887072577724901</v>
      </c>
      <c r="I1408" s="76">
        <f t="array" ref="I1408">IFERROR(INDEX(DATA!$Z$133:$Z$368,MATCH(1,(DATA!$D$133:$D$368=B1408)*(DATA!$E$133:$E$368=D1408),0)),"n/a")</f>
        <v>2604.25</v>
      </c>
      <c r="J1408" s="77">
        <f t="array" ref="J1408">IFERROR(INDEX(DATA!$AA$133:$AA$368,MATCH(1,(DATA!$D$133:$D$368=B1408)*(DATA!$E$133:$E$368=D1408),0)),"n/a")</f>
        <v>-0.31793062627024499</v>
      </c>
      <c r="K1408" s="76">
        <f t="array" ref="K1408">IFERROR(INDEX(DATA!$AJ$133:$AJ$368,MATCH(1,(DATA!$D$133:$D$368=B1408)*(DATA!$E$133:$E$368=D1408),0)),"n/a")</f>
        <v>4543.41</v>
      </c>
      <c r="L1408" s="77">
        <f t="array" ref="L1408">IFERROR(INDEX(DATA!$AK$133:$AK$368,MATCH(1,(DATA!$D$133:$D$368=B1408)*(DATA!$E$133:$E$368=D1408),0)),"n/a")</f>
        <v>-0.20068365903605101</v>
      </c>
    </row>
    <row r="1409" spans="1:12" x14ac:dyDescent="0.2">
      <c r="A1409" s="75" t="s">
        <v>19</v>
      </c>
      <c r="B1409" s="66" t="s">
        <v>22</v>
      </c>
      <c r="C1409" s="66" t="s">
        <v>0</v>
      </c>
      <c r="D1409" s="66" t="s">
        <v>296</v>
      </c>
      <c r="E1409" s="76">
        <f t="array" ref="E1409">IFERROR(INDEX(DATA!$F$133:$F$368,MATCH(1,(DATA!$D$133:$D$368=B1409)*(DATA!$E$133:$E$368=D1409),0)),"n/a")</f>
        <v>699.36</v>
      </c>
      <c r="F1409" s="77">
        <f t="array" ref="F1409">IFERROR(INDEX(DATA!$G$133:$G$368,MATCH(1,(DATA!$D$133:$D$368=B1409)*(DATA!$E$133:$E$368=D1409),0)),"n/a")</f>
        <v>1.02413823044196</v>
      </c>
      <c r="G1409" s="76">
        <f t="array" ref="G1409">IFERROR(INDEX(DATA!$P$133:$P$368,MATCH(1,(DATA!$D$133:$D$368=B1409)*(DATA!$E$133:$E$368=D1409),0)),"n/a")</f>
        <v>2466.25</v>
      </c>
      <c r="H1409" s="77">
        <f t="array" ref="H1409">IFERROR(INDEX(DATA!$Q$133:$Q$368,MATCH(1,(DATA!$D$133:$D$368=B1409)*(DATA!$E$133:$E$368=D1409),0)),"n/a")</f>
        <v>0.63867165438562701</v>
      </c>
      <c r="I1409" s="76">
        <f t="array" ref="I1409">IFERROR(INDEX(DATA!$Z$133:$Z$368,MATCH(1,(DATA!$D$133:$D$368=B1409)*(DATA!$E$133:$E$368=D1409),0)),"n/a")</f>
        <v>3704.69</v>
      </c>
      <c r="J1409" s="77">
        <f t="array" ref="J1409">IFERROR(INDEX(DATA!$AA$133:$AA$368,MATCH(1,(DATA!$D$133:$D$368=B1409)*(DATA!$E$133:$E$368=D1409),0)),"n/a")</f>
        <v>0.14234043668499299</v>
      </c>
      <c r="K1409" s="76">
        <f t="array" ref="K1409">IFERROR(INDEX(DATA!$AJ$133:$AJ$368,MATCH(1,(DATA!$D$133:$D$368=B1409)*(DATA!$E$133:$E$368=D1409),0)),"n/a")</f>
        <v>5490.88</v>
      </c>
      <c r="L1409" s="77">
        <f t="array" ref="L1409">IFERROR(INDEX(DATA!$AK$133:$AK$368,MATCH(1,(DATA!$D$133:$D$368=B1409)*(DATA!$E$133:$E$368=D1409),0)),"n/a")</f>
        <v>7.8262645463578598E-2</v>
      </c>
    </row>
    <row r="1410" spans="1:12" x14ac:dyDescent="0.2">
      <c r="A1410" s="75" t="s">
        <v>19</v>
      </c>
      <c r="B1410" s="66" t="s">
        <v>22</v>
      </c>
      <c r="C1410" s="66" t="s">
        <v>0</v>
      </c>
      <c r="D1410" s="66" t="s">
        <v>297</v>
      </c>
      <c r="E1410" s="76">
        <f t="array" ref="E1410">IFERROR(INDEX(DATA!$F$133:$F$368,MATCH(1,(DATA!$D$133:$D$368=B1410)*(DATA!$E$133:$E$368=D1410),0)),"n/a")</f>
        <v>181.7</v>
      </c>
      <c r="F1410" s="77">
        <f t="array" ref="F1410">IFERROR(INDEX(DATA!$G$133:$G$368,MATCH(1,(DATA!$D$133:$D$368=B1410)*(DATA!$E$133:$E$368=D1410),0)),"n/a")</f>
        <v>-0.292280127755706</v>
      </c>
      <c r="G1410" s="76">
        <f t="array" ref="G1410">IFERROR(INDEX(DATA!$P$133:$P$368,MATCH(1,(DATA!$D$133:$D$368=B1410)*(DATA!$E$133:$E$368=D1410),0)),"n/a")</f>
        <v>788.5</v>
      </c>
      <c r="H1410" s="77">
        <f t="array" ref="H1410">IFERROR(INDEX(DATA!$Q$133:$Q$368,MATCH(1,(DATA!$D$133:$D$368=B1410)*(DATA!$E$133:$E$368=D1410),0)),"n/a")</f>
        <v>-0.180651530108588</v>
      </c>
      <c r="I1410" s="76">
        <f t="array" ref="I1410">IFERROR(INDEX(DATA!$Z$133:$Z$368,MATCH(1,(DATA!$D$133:$D$368=B1410)*(DATA!$E$133:$E$368=D1410),0)),"n/a")</f>
        <v>1419.37</v>
      </c>
      <c r="J1410" s="77">
        <f t="array" ref="J1410">IFERROR(INDEX(DATA!$AA$133:$AA$368,MATCH(1,(DATA!$D$133:$D$368=B1410)*(DATA!$E$133:$E$368=D1410),0)),"n/a")</f>
        <v>-0.25639158406504797</v>
      </c>
      <c r="K1410" s="76">
        <f t="array" ref="K1410">IFERROR(INDEX(DATA!$AJ$133:$AJ$368,MATCH(1,(DATA!$D$133:$D$368=B1410)*(DATA!$E$133:$E$368=D1410),0)),"n/a")</f>
        <v>2191.9299999999998</v>
      </c>
      <c r="L1410" s="77">
        <f t="array" ref="L1410">IFERROR(INDEX(DATA!$AK$133:$AK$368,MATCH(1,(DATA!$D$133:$D$368=B1410)*(DATA!$E$133:$E$368=D1410),0)),"n/a")</f>
        <v>-0.30461721000469499</v>
      </c>
    </row>
    <row r="1411" spans="1:12" x14ac:dyDescent="0.2">
      <c r="A1411" s="75" t="s">
        <v>19</v>
      </c>
      <c r="B1411" s="66" t="s">
        <v>22</v>
      </c>
      <c r="C1411" s="66" t="s">
        <v>0</v>
      </c>
      <c r="D1411" s="66" t="s">
        <v>298</v>
      </c>
      <c r="E1411" s="76">
        <f t="array" ref="E1411">IFERROR(INDEX(DATA!$F$133:$F$368,MATCH(1,(DATA!$D$133:$D$368=B1411)*(DATA!$E$133:$E$368=D1411),0)),"n/a")</f>
        <v>38.229999999999997</v>
      </c>
      <c r="F1411" s="77">
        <f t="array" ref="F1411">IFERROR(INDEX(DATA!$G$133:$G$368,MATCH(1,(DATA!$D$133:$D$368=B1411)*(DATA!$E$133:$E$368=D1411),0)),"n/a")</f>
        <v>-0.55113302806152398</v>
      </c>
      <c r="G1411" s="76">
        <f t="array" ref="G1411">IFERROR(INDEX(DATA!$P$133:$P$368,MATCH(1,(DATA!$D$133:$D$368=B1411)*(DATA!$E$133:$E$368=D1411),0)),"n/a")</f>
        <v>129.68</v>
      </c>
      <c r="H1411" s="77">
        <f t="array" ref="H1411">IFERROR(INDEX(DATA!$Q$133:$Q$368,MATCH(1,(DATA!$D$133:$D$368=B1411)*(DATA!$E$133:$E$368=D1411),0)),"n/a")</f>
        <v>-0.53040014484881404</v>
      </c>
      <c r="I1411" s="76">
        <f t="array" ref="I1411">IFERROR(INDEX(DATA!$Z$133:$Z$368,MATCH(1,(DATA!$D$133:$D$368=B1411)*(DATA!$E$133:$E$368=D1411),0)),"n/a")</f>
        <v>243.03</v>
      </c>
      <c r="J1411" s="77">
        <f t="array" ref="J1411">IFERROR(INDEX(DATA!$AA$133:$AA$368,MATCH(1,(DATA!$D$133:$D$368=B1411)*(DATA!$E$133:$E$368=D1411),0)),"n/a")</f>
        <v>-0.197417522538886</v>
      </c>
      <c r="K1411" s="76">
        <f t="array" ref="K1411">IFERROR(INDEX(DATA!$AJ$133:$AJ$368,MATCH(1,(DATA!$D$133:$D$368=B1411)*(DATA!$E$133:$E$368=D1411),0)),"n/a")</f>
        <v>436.01</v>
      </c>
      <c r="L1411" s="77">
        <f t="array" ref="L1411">IFERROR(INDEX(DATA!$AK$133:$AK$368,MATCH(1,(DATA!$D$133:$D$368=B1411)*(DATA!$E$133:$E$368=D1411),0)),"n/a")</f>
        <v>0.43987979260922699</v>
      </c>
    </row>
    <row r="1412" spans="1:12" x14ac:dyDescent="0.2">
      <c r="A1412" s="75" t="s">
        <v>19</v>
      </c>
      <c r="B1412" s="66" t="s">
        <v>22</v>
      </c>
      <c r="C1412" s="66" t="s">
        <v>0</v>
      </c>
      <c r="D1412" s="66" t="s">
        <v>299</v>
      </c>
      <c r="E1412" s="76">
        <f t="array" ref="E1412">IFERROR(INDEX(DATA!$F$133:$F$368,MATCH(1,(DATA!$D$133:$D$368=B1412)*(DATA!$E$133:$E$368=D1412),0)),"n/a")</f>
        <v>2901.14</v>
      </c>
      <c r="F1412" s="77">
        <f t="array" ref="F1412">IFERROR(INDEX(DATA!$G$133:$G$368,MATCH(1,(DATA!$D$133:$D$368=B1412)*(DATA!$E$133:$E$368=D1412),0)),"n/a")</f>
        <v>0.30832262283253298</v>
      </c>
      <c r="G1412" s="76">
        <f t="array" ref="G1412">IFERROR(INDEX(DATA!$P$133:$P$368,MATCH(1,(DATA!$D$133:$D$368=B1412)*(DATA!$E$133:$E$368=D1412),0)),"n/a")</f>
        <v>12770.75</v>
      </c>
      <c r="H1412" s="77">
        <f t="array" ref="H1412">IFERROR(INDEX(DATA!$Q$133:$Q$368,MATCH(1,(DATA!$D$133:$D$368=B1412)*(DATA!$E$133:$E$368=D1412),0)),"n/a")</f>
        <v>0.59925639571068801</v>
      </c>
      <c r="I1412" s="76">
        <f t="array" ref="I1412">IFERROR(INDEX(DATA!$Z$133:$Z$368,MATCH(1,(DATA!$D$133:$D$368=B1412)*(DATA!$E$133:$E$368=D1412),0)),"n/a")</f>
        <v>26038.97</v>
      </c>
      <c r="J1412" s="77">
        <f t="array" ref="J1412">IFERROR(INDEX(DATA!$AA$133:$AA$368,MATCH(1,(DATA!$D$133:$D$368=B1412)*(DATA!$E$133:$E$368=D1412),0)),"n/a")</f>
        <v>0.56640929776489102</v>
      </c>
      <c r="K1412" s="76">
        <f t="array" ref="K1412">IFERROR(INDEX(DATA!$AJ$133:$AJ$368,MATCH(1,(DATA!$D$133:$D$368=B1412)*(DATA!$E$133:$E$368=D1412),0)),"n/a")</f>
        <v>51446.89</v>
      </c>
      <c r="L1412" s="77">
        <f t="array" ref="L1412">IFERROR(INDEX(DATA!$AK$133:$AK$368,MATCH(1,(DATA!$D$133:$D$368=B1412)*(DATA!$E$133:$E$368=D1412),0)),"n/a")</f>
        <v>0.36706417113436202</v>
      </c>
    </row>
    <row r="1413" spans="1:12" x14ac:dyDescent="0.2">
      <c r="A1413" s="75" t="s">
        <v>19</v>
      </c>
      <c r="B1413" s="66" t="s">
        <v>22</v>
      </c>
      <c r="C1413" s="66" t="s">
        <v>0</v>
      </c>
      <c r="D1413" s="66" t="s">
        <v>300</v>
      </c>
      <c r="E1413" s="76">
        <f t="array" ref="E1413">IFERROR(INDEX(DATA!$F$133:$F$368,MATCH(1,(DATA!$D$133:$D$368=B1413)*(DATA!$E$133:$E$368=D1413),0)),"n/a")</f>
        <v>1962.36</v>
      </c>
      <c r="F1413" s="77">
        <f t="array" ref="F1413">IFERROR(INDEX(DATA!$G$133:$G$368,MATCH(1,(DATA!$D$133:$D$368=B1413)*(DATA!$E$133:$E$368=D1413),0)),"n/a")</f>
        <v>0</v>
      </c>
      <c r="G1413" s="76">
        <f t="array" ref="G1413">IFERROR(INDEX(DATA!$P$133:$P$368,MATCH(1,(DATA!$D$133:$D$368=B1413)*(DATA!$E$133:$E$368=D1413),0)),"n/a")</f>
        <v>5792.12</v>
      </c>
      <c r="H1413" s="77">
        <f t="array" ref="H1413">IFERROR(INDEX(DATA!$Q$133:$Q$368,MATCH(1,(DATA!$D$133:$D$368=B1413)*(DATA!$E$133:$E$368=D1413),0)),"n/a")</f>
        <v>0</v>
      </c>
      <c r="I1413" s="76">
        <f t="array" ref="I1413">IFERROR(INDEX(DATA!$Z$133:$Z$368,MATCH(1,(DATA!$D$133:$D$368=B1413)*(DATA!$E$133:$E$368=D1413),0)),"n/a")</f>
        <v>8175.02</v>
      </c>
      <c r="J1413" s="77">
        <f t="array" ref="J1413">IFERROR(INDEX(DATA!$AA$133:$AA$368,MATCH(1,(DATA!$D$133:$D$368=B1413)*(DATA!$E$133:$E$368=D1413),0)),"n/a")</f>
        <v>0</v>
      </c>
      <c r="K1413" s="76">
        <f t="array" ref="K1413">IFERROR(INDEX(DATA!$AJ$133:$AJ$368,MATCH(1,(DATA!$D$133:$D$368=B1413)*(DATA!$E$133:$E$368=D1413),0)),"n/a")</f>
        <v>9040.4699999999993</v>
      </c>
      <c r="L1413" s="77">
        <f t="array" ref="L1413">IFERROR(INDEX(DATA!$AK$133:$AK$368,MATCH(1,(DATA!$D$133:$D$368=B1413)*(DATA!$E$133:$E$368=D1413),0)),"n/a")</f>
        <v>0</v>
      </c>
    </row>
    <row r="1414" spans="1:12" x14ac:dyDescent="0.2">
      <c r="A1414" s="75" t="s">
        <v>19</v>
      </c>
      <c r="B1414" s="66" t="s">
        <v>22</v>
      </c>
      <c r="C1414" s="66" t="s">
        <v>0</v>
      </c>
      <c r="D1414" s="66" t="s">
        <v>301</v>
      </c>
      <c r="E1414" s="76" t="str">
        <f t="array" ref="E1414">IFERROR(INDEX(DATA!$F$133:$F$368,MATCH(1,(DATA!$D$133:$D$368=B1414)*(DATA!$E$133:$E$368=D1414),0)),"n/a")</f>
        <v>n/a</v>
      </c>
      <c r="F1414" s="77" t="str">
        <f t="array" ref="F1414">IFERROR(INDEX(DATA!$G$133:$G$368,MATCH(1,(DATA!$D$133:$D$368=B1414)*(DATA!$E$133:$E$368=D1414),0)),"n/a")</f>
        <v>n/a</v>
      </c>
      <c r="G1414" s="76" t="str">
        <f t="array" ref="G1414">IFERROR(INDEX(DATA!$P$133:$P$368,MATCH(1,(DATA!$D$133:$D$368=B1414)*(DATA!$E$133:$E$368=D1414),0)),"n/a")</f>
        <v>n/a</v>
      </c>
      <c r="H1414" s="77" t="str">
        <f t="array" ref="H1414">IFERROR(INDEX(DATA!$Q$133:$Q$368,MATCH(1,(DATA!$D$133:$D$368=B1414)*(DATA!$E$133:$E$368=D1414),0)),"n/a")</f>
        <v>n/a</v>
      </c>
      <c r="I1414" s="76" t="str">
        <f t="array" ref="I1414">IFERROR(INDEX(DATA!$Z$133:$Z$368,MATCH(1,(DATA!$D$133:$D$368=B1414)*(DATA!$E$133:$E$368=D1414),0)),"n/a")</f>
        <v>n/a</v>
      </c>
      <c r="J1414" s="77" t="str">
        <f t="array" ref="J1414">IFERROR(INDEX(DATA!$AA$133:$AA$368,MATCH(1,(DATA!$D$133:$D$368=B1414)*(DATA!$E$133:$E$368=D1414),0)),"n/a")</f>
        <v>n/a</v>
      </c>
      <c r="K1414" s="76" t="str">
        <f t="array" ref="K1414">IFERROR(INDEX(DATA!$AJ$133:$AJ$368,MATCH(1,(DATA!$D$133:$D$368=B1414)*(DATA!$E$133:$E$368=D1414),0)),"n/a")</f>
        <v>n/a</v>
      </c>
      <c r="L1414" s="77" t="str">
        <f t="array" ref="L1414">IFERROR(INDEX(DATA!$AK$133:$AK$368,MATCH(1,(DATA!$D$133:$D$368=B1414)*(DATA!$E$133:$E$368=D1414),0)),"n/a")</f>
        <v>n/a</v>
      </c>
    </row>
    <row r="1415" spans="1:12" x14ac:dyDescent="0.2">
      <c r="A1415" s="75" t="s">
        <v>19</v>
      </c>
      <c r="B1415" s="66" t="s">
        <v>22</v>
      </c>
      <c r="C1415" s="66" t="s">
        <v>0</v>
      </c>
      <c r="D1415" s="66" t="s">
        <v>302</v>
      </c>
      <c r="E1415" s="76">
        <f t="array" ref="E1415">IFERROR(INDEX(DATA!$F$133:$F$368,MATCH(1,(DATA!$D$133:$D$368=B1415)*(DATA!$E$133:$E$368=D1415),0)),"n/a")</f>
        <v>6.32</v>
      </c>
      <c r="F1415" s="77">
        <f t="array" ref="F1415">IFERROR(INDEX(DATA!$G$133:$G$368,MATCH(1,(DATA!$D$133:$D$368=B1415)*(DATA!$E$133:$E$368=D1415),0)),"n/a")</f>
        <v>-0.75029632556301895</v>
      </c>
      <c r="G1415" s="76">
        <f t="array" ref="G1415">IFERROR(INDEX(DATA!$P$133:$P$368,MATCH(1,(DATA!$D$133:$D$368=B1415)*(DATA!$E$133:$E$368=D1415),0)),"n/a")</f>
        <v>79.069999999999993</v>
      </c>
      <c r="H1415" s="77">
        <f t="array" ref="H1415">IFERROR(INDEX(DATA!$Q$133:$Q$368,MATCH(1,(DATA!$D$133:$D$368=B1415)*(DATA!$E$133:$E$368=D1415),0)),"n/a")</f>
        <v>0.134270549419022</v>
      </c>
      <c r="I1415" s="76">
        <f t="array" ref="I1415">IFERROR(INDEX(DATA!$Z$133:$Z$368,MATCH(1,(DATA!$D$133:$D$368=B1415)*(DATA!$E$133:$E$368=D1415),0)),"n/a")</f>
        <v>104.33</v>
      </c>
      <c r="J1415" s="77">
        <f t="array" ref="J1415">IFERROR(INDEX(DATA!$AA$133:$AA$368,MATCH(1,(DATA!$D$133:$D$368=B1415)*(DATA!$E$133:$E$368=D1415),0)),"n/a")</f>
        <v>0.37041902009720201</v>
      </c>
      <c r="K1415" s="76">
        <f t="array" ref="K1415">IFERROR(INDEX(DATA!$AJ$133:$AJ$368,MATCH(1,(DATA!$D$133:$D$368=B1415)*(DATA!$E$133:$E$368=D1415),0)),"n/a")</f>
        <v>104.33</v>
      </c>
      <c r="L1415" s="77">
        <f t="array" ref="L1415">IFERROR(INDEX(DATA!$AK$133:$AK$368,MATCH(1,(DATA!$D$133:$D$368=B1415)*(DATA!$E$133:$E$368=D1415),0)),"n/a")</f>
        <v>0.37041902009720201</v>
      </c>
    </row>
    <row r="1416" spans="1:12" x14ac:dyDescent="0.2">
      <c r="A1416" s="75" t="s">
        <v>19</v>
      </c>
      <c r="B1416" s="66" t="s">
        <v>22</v>
      </c>
      <c r="C1416" s="66" t="s">
        <v>0</v>
      </c>
      <c r="D1416" s="66" t="s">
        <v>303</v>
      </c>
      <c r="E1416" s="76">
        <f t="array" ref="E1416">IFERROR(INDEX(DATA!$F$133:$F$368,MATCH(1,(DATA!$D$133:$D$368=B1416)*(DATA!$E$133:$E$368=D1416),0)),"n/a")</f>
        <v>18.440000000000001</v>
      </c>
      <c r="F1416" s="77">
        <f t="array" ref="F1416">IFERROR(INDEX(DATA!$G$133:$G$368,MATCH(1,(DATA!$D$133:$D$368=B1416)*(DATA!$E$133:$E$368=D1416),0)),"n/a")</f>
        <v>-0.76209521352083598</v>
      </c>
      <c r="G1416" s="76">
        <f t="array" ref="G1416">IFERROR(INDEX(DATA!$P$133:$P$368,MATCH(1,(DATA!$D$133:$D$368=B1416)*(DATA!$E$133:$E$368=D1416),0)),"n/a")</f>
        <v>545.11</v>
      </c>
      <c r="H1416" s="77">
        <f t="array" ref="H1416">IFERROR(INDEX(DATA!$Q$133:$Q$368,MATCH(1,(DATA!$D$133:$D$368=B1416)*(DATA!$E$133:$E$368=D1416),0)),"n/a")</f>
        <v>1.9444714524928399</v>
      </c>
      <c r="I1416" s="76">
        <f t="array" ref="I1416">IFERROR(INDEX(DATA!$Z$133:$Z$368,MATCH(1,(DATA!$D$133:$D$368=B1416)*(DATA!$E$133:$E$368=D1416),0)),"n/a")</f>
        <v>1742.84</v>
      </c>
      <c r="J1416" s="77">
        <f t="array" ref="J1416">IFERROR(INDEX(DATA!$AA$133:$AA$368,MATCH(1,(DATA!$D$133:$D$368=B1416)*(DATA!$E$133:$E$368=D1416),0)),"n/a")</f>
        <v>7.9339758047980302</v>
      </c>
      <c r="K1416" s="76">
        <f t="array" ref="K1416">IFERROR(INDEX(DATA!$AJ$133:$AJ$368,MATCH(1,(DATA!$D$133:$D$368=B1416)*(DATA!$E$133:$E$368=D1416),0)),"n/a")</f>
        <v>2410.89</v>
      </c>
      <c r="L1416" s="77">
        <f t="array" ref="L1416">IFERROR(INDEX(DATA!$AK$133:$AK$368,MATCH(1,(DATA!$D$133:$D$368=B1416)*(DATA!$E$133:$E$368=D1416),0)),"n/a")</f>
        <v>4.5810222695495204</v>
      </c>
    </row>
    <row r="1417" spans="1:12" x14ac:dyDescent="0.2">
      <c r="A1417" s="75" t="s">
        <v>19</v>
      </c>
      <c r="B1417" s="66" t="s">
        <v>22</v>
      </c>
      <c r="C1417" s="66" t="s">
        <v>0</v>
      </c>
      <c r="D1417" s="66" t="s">
        <v>304</v>
      </c>
      <c r="E1417" s="76">
        <f t="array" ref="E1417">IFERROR(INDEX(DATA!$F$133:$F$368,MATCH(1,(DATA!$D$133:$D$368=B1417)*(DATA!$E$133:$E$368=D1417),0)),"n/a")</f>
        <v>1317.49</v>
      </c>
      <c r="F1417" s="77">
        <f t="array" ref="F1417">IFERROR(INDEX(DATA!$G$133:$G$368,MATCH(1,(DATA!$D$133:$D$368=B1417)*(DATA!$E$133:$E$368=D1417),0)),"n/a")</f>
        <v>0.52651580984161195</v>
      </c>
      <c r="G1417" s="76">
        <f t="array" ref="G1417">IFERROR(INDEX(DATA!$P$133:$P$368,MATCH(1,(DATA!$D$133:$D$368=B1417)*(DATA!$E$133:$E$368=D1417),0)),"n/a")</f>
        <v>4831</v>
      </c>
      <c r="H1417" s="77">
        <f t="array" ref="H1417">IFERROR(INDEX(DATA!$Q$133:$Q$368,MATCH(1,(DATA!$D$133:$D$368=B1417)*(DATA!$E$133:$E$368=D1417),0)),"n/a")</f>
        <v>1.1287002194354601</v>
      </c>
      <c r="I1417" s="76">
        <f t="array" ref="I1417">IFERROR(INDEX(DATA!$Z$133:$Z$368,MATCH(1,(DATA!$D$133:$D$368=B1417)*(DATA!$E$133:$E$368=D1417),0)),"n/a")</f>
        <v>10537.58</v>
      </c>
      <c r="J1417" s="77">
        <f t="array" ref="J1417">IFERROR(INDEX(DATA!$AA$133:$AA$368,MATCH(1,(DATA!$D$133:$D$368=B1417)*(DATA!$E$133:$E$368=D1417),0)),"n/a")</f>
        <v>1.0108081908683799</v>
      </c>
      <c r="K1417" s="76">
        <f t="array" ref="K1417">IFERROR(INDEX(DATA!$AJ$133:$AJ$368,MATCH(1,(DATA!$D$133:$D$368=B1417)*(DATA!$E$133:$E$368=D1417),0)),"n/a")</f>
        <v>18580.32</v>
      </c>
      <c r="L1417" s="77">
        <f t="array" ref="L1417">IFERROR(INDEX(DATA!$AK$133:$AK$368,MATCH(1,(DATA!$D$133:$D$368=B1417)*(DATA!$E$133:$E$368=D1417),0)),"n/a")</f>
        <v>0.128649901624487</v>
      </c>
    </row>
    <row r="1418" spans="1:12" x14ac:dyDescent="0.2">
      <c r="A1418" s="75" t="s">
        <v>19</v>
      </c>
      <c r="B1418" s="66" t="s">
        <v>22</v>
      </c>
      <c r="C1418" s="66" t="s">
        <v>0</v>
      </c>
      <c r="D1418" s="66" t="s">
        <v>305</v>
      </c>
      <c r="E1418" s="76">
        <f t="array" ref="E1418">IFERROR(INDEX(DATA!$F$133:$F$368,MATCH(1,(DATA!$D$133:$D$368=B1418)*(DATA!$E$133:$E$368=D1418),0)),"n/a")</f>
        <v>0</v>
      </c>
      <c r="F1418" s="77">
        <f t="array" ref="F1418">IFERROR(INDEX(DATA!$G$133:$G$368,MATCH(1,(DATA!$D$133:$D$368=B1418)*(DATA!$E$133:$E$368=D1418),0)),"n/a")</f>
        <v>-1</v>
      </c>
      <c r="G1418" s="76">
        <f t="array" ref="G1418">IFERROR(INDEX(DATA!$P$133:$P$368,MATCH(1,(DATA!$D$133:$D$368=B1418)*(DATA!$E$133:$E$368=D1418),0)),"n/a")</f>
        <v>162.22</v>
      </c>
      <c r="H1418" s="77">
        <f t="array" ref="H1418">IFERROR(INDEX(DATA!$Q$133:$Q$368,MATCH(1,(DATA!$D$133:$D$368=B1418)*(DATA!$E$133:$E$368=D1418),0)),"n/a")</f>
        <v>0.13139907936950801</v>
      </c>
      <c r="I1418" s="76">
        <f t="array" ref="I1418">IFERROR(INDEX(DATA!$Z$133:$Z$368,MATCH(1,(DATA!$D$133:$D$368=B1418)*(DATA!$E$133:$E$368=D1418),0)),"n/a")</f>
        <v>303.49</v>
      </c>
      <c r="J1418" s="77">
        <f t="array" ref="J1418">IFERROR(INDEX(DATA!$AA$133:$AA$368,MATCH(1,(DATA!$D$133:$D$368=B1418)*(DATA!$E$133:$E$368=D1418),0)),"n/a")</f>
        <v>0.25310706470126798</v>
      </c>
      <c r="K1418" s="76">
        <f t="array" ref="K1418">IFERROR(INDEX(DATA!$AJ$133:$AJ$368,MATCH(1,(DATA!$D$133:$D$368=B1418)*(DATA!$E$133:$E$368=D1418),0)),"n/a")</f>
        <v>437.83</v>
      </c>
      <c r="L1418" s="77">
        <f t="array" ref="L1418">IFERROR(INDEX(DATA!$AK$133:$AK$368,MATCH(1,(DATA!$D$133:$D$368=B1418)*(DATA!$E$133:$E$368=D1418),0)),"n/a")</f>
        <v>-1.28069265630991E-2</v>
      </c>
    </row>
    <row r="1419" spans="1:12" x14ac:dyDescent="0.2">
      <c r="A1419" s="75" t="s">
        <v>19</v>
      </c>
      <c r="B1419" s="66" t="s">
        <v>22</v>
      </c>
      <c r="C1419" s="66" t="s">
        <v>0</v>
      </c>
      <c r="D1419" s="66" t="s">
        <v>306</v>
      </c>
      <c r="E1419" s="76">
        <f t="array" ref="E1419">IFERROR(INDEX(DATA!$F$133:$F$368,MATCH(1,(DATA!$D$133:$D$368=B1419)*(DATA!$E$133:$E$368=D1419),0)),"n/a")</f>
        <v>4396.1000000000004</v>
      </c>
      <c r="F1419" s="77">
        <f t="array" ref="F1419">IFERROR(INDEX(DATA!$G$133:$G$368,MATCH(1,(DATA!$D$133:$D$368=B1419)*(DATA!$E$133:$E$368=D1419),0)),"n/a")</f>
        <v>0.19236642463661599</v>
      </c>
      <c r="G1419" s="76">
        <f t="array" ref="G1419">IFERROR(INDEX(DATA!$P$133:$P$368,MATCH(1,(DATA!$D$133:$D$368=B1419)*(DATA!$E$133:$E$368=D1419),0)),"n/a")</f>
        <v>18489.509999999998</v>
      </c>
      <c r="H1419" s="77">
        <f t="array" ref="H1419">IFERROR(INDEX(DATA!$Q$133:$Q$368,MATCH(1,(DATA!$D$133:$D$368=B1419)*(DATA!$E$133:$E$368=D1419),0)),"n/a")</f>
        <v>0.15278302539681399</v>
      </c>
      <c r="I1419" s="76">
        <f t="array" ref="I1419">IFERROR(INDEX(DATA!$Z$133:$Z$368,MATCH(1,(DATA!$D$133:$D$368=B1419)*(DATA!$E$133:$E$368=D1419),0)),"n/a")</f>
        <v>30516.05</v>
      </c>
      <c r="J1419" s="77">
        <f t="array" ref="J1419">IFERROR(INDEX(DATA!$AA$133:$AA$368,MATCH(1,(DATA!$D$133:$D$368=B1419)*(DATA!$E$133:$E$368=D1419),0)),"n/a")</f>
        <v>7.9875861898131201E-2</v>
      </c>
      <c r="K1419" s="76">
        <f t="array" ref="K1419">IFERROR(INDEX(DATA!$AJ$133:$AJ$368,MATCH(1,(DATA!$D$133:$D$368=B1419)*(DATA!$E$133:$E$368=D1419),0)),"n/a")</f>
        <v>44486.46</v>
      </c>
      <c r="L1419" s="77">
        <f t="array" ref="L1419">IFERROR(INDEX(DATA!$AK$133:$AK$368,MATCH(1,(DATA!$D$133:$D$368=B1419)*(DATA!$E$133:$E$368=D1419),0)),"n/a")</f>
        <v>7.8597958380601796E-2</v>
      </c>
    </row>
    <row r="1420" spans="1:12" x14ac:dyDescent="0.2">
      <c r="A1420" s="75" t="s">
        <v>19</v>
      </c>
      <c r="B1420" s="66" t="s">
        <v>22</v>
      </c>
      <c r="C1420" s="66" t="s">
        <v>0</v>
      </c>
      <c r="D1420" s="66" t="s">
        <v>307</v>
      </c>
      <c r="E1420" s="76">
        <f t="array" ref="E1420">IFERROR(INDEX(DATA!$F$133:$F$368,MATCH(1,(DATA!$D$133:$D$368=B1420)*(DATA!$E$133:$E$368=D1420),0)),"n/a")</f>
        <v>716.71</v>
      </c>
      <c r="F1420" s="77">
        <f t="array" ref="F1420">IFERROR(INDEX(DATA!$G$133:$G$368,MATCH(1,(DATA!$D$133:$D$368=B1420)*(DATA!$E$133:$E$368=D1420),0)),"n/a")</f>
        <v>6.8141081552551199</v>
      </c>
      <c r="G1420" s="76">
        <f t="array" ref="G1420">IFERROR(INDEX(DATA!$P$133:$P$368,MATCH(1,(DATA!$D$133:$D$368=B1420)*(DATA!$E$133:$E$368=D1420),0)),"n/a")</f>
        <v>2427.92</v>
      </c>
      <c r="H1420" s="77">
        <f t="array" ref="H1420">IFERROR(INDEX(DATA!$Q$133:$Q$368,MATCH(1,(DATA!$D$133:$D$368=B1420)*(DATA!$E$133:$E$368=D1420),0)),"n/a")</f>
        <v>3.6974422474170998</v>
      </c>
      <c r="I1420" s="76">
        <f t="array" ref="I1420">IFERROR(INDEX(DATA!$Z$133:$Z$368,MATCH(1,(DATA!$D$133:$D$368=B1420)*(DATA!$E$133:$E$368=D1420),0)),"n/a")</f>
        <v>4634.83</v>
      </c>
      <c r="J1420" s="77">
        <f t="array" ref="J1420">IFERROR(INDEX(DATA!$AA$133:$AA$368,MATCH(1,(DATA!$D$133:$D$368=B1420)*(DATA!$E$133:$E$368=D1420),0)),"n/a")</f>
        <v>7.6362755510835303</v>
      </c>
      <c r="K1420" s="76">
        <f t="array" ref="K1420">IFERROR(INDEX(DATA!$AJ$133:$AJ$368,MATCH(1,(DATA!$D$133:$D$368=B1420)*(DATA!$E$133:$E$368=D1420),0)),"n/a")</f>
        <v>7554.17</v>
      </c>
      <c r="L1420" s="77">
        <f t="array" ref="L1420">IFERROR(INDEX(DATA!$AK$133:$AK$368,MATCH(1,(DATA!$D$133:$D$368=B1420)*(DATA!$E$133:$E$368=D1420),0)),"n/a")</f>
        <v>7.9356162763188998</v>
      </c>
    </row>
    <row r="1421" spans="1:12" x14ac:dyDescent="0.2">
      <c r="A1421" s="75" t="s">
        <v>19</v>
      </c>
      <c r="B1421" s="66" t="s">
        <v>22</v>
      </c>
      <c r="C1421" s="66" t="s">
        <v>0</v>
      </c>
      <c r="D1421" s="66" t="s">
        <v>308</v>
      </c>
      <c r="E1421" s="76">
        <f t="array" ref="E1421">IFERROR(INDEX(DATA!$F$133:$F$368,MATCH(1,(DATA!$D$133:$D$368=B1421)*(DATA!$E$133:$E$368=D1421),0)),"n/a")</f>
        <v>0</v>
      </c>
      <c r="F1421" s="77">
        <f t="array" ref="F1421">IFERROR(INDEX(DATA!$G$133:$G$368,MATCH(1,(DATA!$D$133:$D$368=B1421)*(DATA!$E$133:$E$368=D1421),0)),"n/a")</f>
        <v>0</v>
      </c>
      <c r="G1421" s="76">
        <f t="array" ref="G1421">IFERROR(INDEX(DATA!$P$133:$P$368,MATCH(1,(DATA!$D$133:$D$368=B1421)*(DATA!$E$133:$E$368=D1421),0)),"n/a")</f>
        <v>0</v>
      </c>
      <c r="H1421" s="77">
        <f t="array" ref="H1421">IFERROR(INDEX(DATA!$Q$133:$Q$368,MATCH(1,(DATA!$D$133:$D$368=B1421)*(DATA!$E$133:$E$368=D1421),0)),"n/a")</f>
        <v>0</v>
      </c>
      <c r="I1421" s="76">
        <f t="array" ref="I1421">IFERROR(INDEX(DATA!$Z$133:$Z$368,MATCH(1,(DATA!$D$133:$D$368=B1421)*(DATA!$E$133:$E$368=D1421),0)),"n/a")</f>
        <v>4.93</v>
      </c>
      <c r="J1421" s="77">
        <f t="array" ref="J1421">IFERROR(INDEX(DATA!$AA$133:$AA$368,MATCH(1,(DATA!$D$133:$D$368=B1421)*(DATA!$E$133:$E$368=D1421),0)),"n/a")</f>
        <v>0</v>
      </c>
      <c r="K1421" s="76">
        <f t="array" ref="K1421">IFERROR(INDEX(DATA!$AJ$133:$AJ$368,MATCH(1,(DATA!$D$133:$D$368=B1421)*(DATA!$E$133:$E$368=D1421),0)),"n/a")</f>
        <v>9.92</v>
      </c>
      <c r="L1421" s="77">
        <f t="array" ref="L1421">IFERROR(INDEX(DATA!$AK$133:$AK$368,MATCH(1,(DATA!$D$133:$D$368=B1421)*(DATA!$E$133:$E$368=D1421),0)),"n/a")</f>
        <v>0.98797595190380805</v>
      </c>
    </row>
    <row r="1422" spans="1:12" x14ac:dyDescent="0.2">
      <c r="A1422" s="75" t="s">
        <v>19</v>
      </c>
      <c r="B1422" s="66" t="s">
        <v>22</v>
      </c>
      <c r="C1422" s="66" t="s">
        <v>0</v>
      </c>
      <c r="D1422" s="66" t="s">
        <v>309</v>
      </c>
      <c r="E1422" s="76">
        <f t="array" ref="E1422">IFERROR(INDEX(DATA!$F$133:$F$368,MATCH(1,(DATA!$D$133:$D$368=B1422)*(DATA!$E$133:$E$368=D1422),0)),"n/a")</f>
        <v>0</v>
      </c>
      <c r="F1422" s="77">
        <f t="array" ref="F1422">IFERROR(INDEX(DATA!$G$133:$G$368,MATCH(1,(DATA!$D$133:$D$368=B1422)*(DATA!$E$133:$E$368=D1422),0)),"n/a")</f>
        <v>0</v>
      </c>
      <c r="G1422" s="76">
        <f t="array" ref="G1422">IFERROR(INDEX(DATA!$P$133:$P$368,MATCH(1,(DATA!$D$133:$D$368=B1422)*(DATA!$E$133:$E$368=D1422),0)),"n/a")</f>
        <v>0</v>
      </c>
      <c r="H1422" s="77">
        <f t="array" ref="H1422">IFERROR(INDEX(DATA!$Q$133:$Q$368,MATCH(1,(DATA!$D$133:$D$368=B1422)*(DATA!$E$133:$E$368=D1422),0)),"n/a")</f>
        <v>0</v>
      </c>
      <c r="I1422" s="76">
        <f t="array" ref="I1422">IFERROR(INDEX(DATA!$Z$133:$Z$368,MATCH(1,(DATA!$D$133:$D$368=B1422)*(DATA!$E$133:$E$368=D1422),0)),"n/a")</f>
        <v>3.95</v>
      </c>
      <c r="J1422" s="77">
        <f t="array" ref="J1422">IFERROR(INDEX(DATA!$AA$133:$AA$368,MATCH(1,(DATA!$D$133:$D$368=B1422)*(DATA!$E$133:$E$368=D1422),0)),"n/a")</f>
        <v>-0.249049429657795</v>
      </c>
      <c r="K1422" s="76">
        <f t="array" ref="K1422">IFERROR(INDEX(DATA!$AJ$133:$AJ$368,MATCH(1,(DATA!$D$133:$D$368=B1422)*(DATA!$E$133:$E$368=D1422),0)),"n/a")</f>
        <v>3.95</v>
      </c>
      <c r="L1422" s="77">
        <f t="array" ref="L1422">IFERROR(INDEX(DATA!$AK$133:$AK$368,MATCH(1,(DATA!$D$133:$D$368=B1422)*(DATA!$E$133:$E$368=D1422),0)),"n/a")</f>
        <v>-0.75047378395451703</v>
      </c>
    </row>
    <row r="1423" spans="1:12" x14ac:dyDescent="0.2">
      <c r="A1423" s="75" t="s">
        <v>19</v>
      </c>
      <c r="B1423" s="66" t="s">
        <v>22</v>
      </c>
      <c r="C1423" s="66" t="s">
        <v>0</v>
      </c>
      <c r="D1423" s="66" t="s">
        <v>310</v>
      </c>
      <c r="E1423" s="76" t="str">
        <f t="array" ref="E1423">IFERROR(INDEX(DATA!$F$133:$F$368,MATCH(1,(DATA!$D$133:$D$368=B1423)*(DATA!$E$133:$E$368=D1423),0)),"n/a")</f>
        <v>n/a</v>
      </c>
      <c r="F1423" s="77" t="str">
        <f t="array" ref="F1423">IFERROR(INDEX(DATA!$G$133:$G$368,MATCH(1,(DATA!$D$133:$D$368=B1423)*(DATA!$E$133:$E$368=D1423),0)),"n/a")</f>
        <v>n/a</v>
      </c>
      <c r="G1423" s="76" t="str">
        <f t="array" ref="G1423">IFERROR(INDEX(DATA!$P$133:$P$368,MATCH(1,(DATA!$D$133:$D$368=B1423)*(DATA!$E$133:$E$368=D1423),0)),"n/a")</f>
        <v>n/a</v>
      </c>
      <c r="H1423" s="77" t="str">
        <f t="array" ref="H1423">IFERROR(INDEX(DATA!$Q$133:$Q$368,MATCH(1,(DATA!$D$133:$D$368=B1423)*(DATA!$E$133:$E$368=D1423),0)),"n/a")</f>
        <v>n/a</v>
      </c>
      <c r="I1423" s="76" t="str">
        <f t="array" ref="I1423">IFERROR(INDEX(DATA!$Z$133:$Z$368,MATCH(1,(DATA!$D$133:$D$368=B1423)*(DATA!$E$133:$E$368=D1423),0)),"n/a")</f>
        <v>n/a</v>
      </c>
      <c r="J1423" s="77" t="str">
        <f t="array" ref="J1423">IFERROR(INDEX(DATA!$AA$133:$AA$368,MATCH(1,(DATA!$D$133:$D$368=B1423)*(DATA!$E$133:$E$368=D1423),0)),"n/a")</f>
        <v>n/a</v>
      </c>
      <c r="K1423" s="76" t="str">
        <f t="array" ref="K1423">IFERROR(INDEX(DATA!$AJ$133:$AJ$368,MATCH(1,(DATA!$D$133:$D$368=B1423)*(DATA!$E$133:$E$368=D1423),0)),"n/a")</f>
        <v>n/a</v>
      </c>
      <c r="L1423" s="77" t="str">
        <f t="array" ref="L1423">IFERROR(INDEX(DATA!$AK$133:$AK$368,MATCH(1,(DATA!$D$133:$D$368=B1423)*(DATA!$E$133:$E$368=D1423),0)),"n/a")</f>
        <v>n/a</v>
      </c>
    </row>
    <row r="1424" spans="1:12" x14ac:dyDescent="0.2">
      <c r="A1424" s="75" t="s">
        <v>19</v>
      </c>
      <c r="B1424" s="66" t="s">
        <v>22</v>
      </c>
      <c r="C1424" s="66" t="s">
        <v>0</v>
      </c>
      <c r="D1424" s="66" t="s">
        <v>311</v>
      </c>
      <c r="E1424" s="76">
        <f t="array" ref="E1424">IFERROR(INDEX(DATA!$F$133:$F$368,MATCH(1,(DATA!$D$133:$D$368=B1424)*(DATA!$E$133:$E$368=D1424),0)),"n/a")</f>
        <v>6.15</v>
      </c>
      <c r="F1424" s="77">
        <f t="array" ref="F1424">IFERROR(INDEX(DATA!$G$133:$G$368,MATCH(1,(DATA!$D$133:$D$368=B1424)*(DATA!$E$133:$E$368=D1424),0)),"n/a")</f>
        <v>-0.801099611901682</v>
      </c>
      <c r="G1424" s="76">
        <f t="array" ref="G1424">IFERROR(INDEX(DATA!$P$133:$P$368,MATCH(1,(DATA!$D$133:$D$368=B1424)*(DATA!$E$133:$E$368=D1424),0)),"n/a")</f>
        <v>50.99</v>
      </c>
      <c r="H1424" s="77">
        <f t="array" ref="H1424">IFERROR(INDEX(DATA!$Q$133:$Q$368,MATCH(1,(DATA!$D$133:$D$368=B1424)*(DATA!$E$133:$E$368=D1424),0)),"n/a")</f>
        <v>-0.51275680840898197</v>
      </c>
      <c r="I1424" s="76">
        <f t="array" ref="I1424">IFERROR(INDEX(DATA!$Z$133:$Z$368,MATCH(1,(DATA!$D$133:$D$368=B1424)*(DATA!$E$133:$E$368=D1424),0)),"n/a")</f>
        <v>217.88</v>
      </c>
      <c r="J1424" s="77">
        <f t="array" ref="J1424">IFERROR(INDEX(DATA!$AA$133:$AA$368,MATCH(1,(DATA!$D$133:$D$368=B1424)*(DATA!$E$133:$E$368=D1424),0)),"n/a")</f>
        <v>-8.25718977641164E-2</v>
      </c>
      <c r="K1424" s="76">
        <f t="array" ref="K1424">IFERROR(INDEX(DATA!$AJ$133:$AJ$368,MATCH(1,(DATA!$D$133:$D$368=B1424)*(DATA!$E$133:$E$368=D1424),0)),"n/a")</f>
        <v>492.06</v>
      </c>
      <c r="L1424" s="77">
        <f t="array" ref="L1424">IFERROR(INDEX(DATA!$AK$133:$AK$368,MATCH(1,(DATA!$D$133:$D$368=B1424)*(DATA!$E$133:$E$368=D1424),0)),"n/a")</f>
        <v>-0.20206917800444299</v>
      </c>
    </row>
    <row r="1425" spans="1:12" x14ac:dyDescent="0.2">
      <c r="A1425" s="75" t="s">
        <v>19</v>
      </c>
      <c r="B1425" s="66" t="s">
        <v>22</v>
      </c>
      <c r="C1425" s="66" t="s">
        <v>0</v>
      </c>
      <c r="D1425" s="66" t="s">
        <v>312</v>
      </c>
      <c r="E1425" s="76">
        <f t="array" ref="E1425">IFERROR(INDEX(DATA!$F$133:$F$368,MATCH(1,(DATA!$D$133:$D$368=B1425)*(DATA!$E$133:$E$368=D1425),0)),"n/a")</f>
        <v>125.78</v>
      </c>
      <c r="F1425" s="77">
        <f t="array" ref="F1425">IFERROR(INDEX(DATA!$G$133:$G$368,MATCH(1,(DATA!$D$133:$D$368=B1425)*(DATA!$E$133:$E$368=D1425),0)),"n/a")</f>
        <v>7.8953323903818999</v>
      </c>
      <c r="G1425" s="76">
        <f t="array" ref="G1425">IFERROR(INDEX(DATA!$P$133:$P$368,MATCH(1,(DATA!$D$133:$D$368=B1425)*(DATA!$E$133:$E$368=D1425),0)),"n/a")</f>
        <v>268.70999999999998</v>
      </c>
      <c r="H1425" s="77">
        <f t="array" ref="H1425">IFERROR(INDEX(DATA!$Q$133:$Q$368,MATCH(1,(DATA!$D$133:$D$368=B1425)*(DATA!$E$133:$E$368=D1425),0)),"n/a")</f>
        <v>3.7166929963138502</v>
      </c>
      <c r="I1425" s="76">
        <f t="array" ref="I1425">IFERROR(INDEX(DATA!$Z$133:$Z$368,MATCH(1,(DATA!$D$133:$D$368=B1425)*(DATA!$E$133:$E$368=D1425),0)),"n/a")</f>
        <v>370.24</v>
      </c>
      <c r="J1425" s="77">
        <f t="array" ref="J1425">IFERROR(INDEX(DATA!$AA$133:$AA$368,MATCH(1,(DATA!$D$133:$D$368=B1425)*(DATA!$E$133:$E$368=D1425),0)),"n/a")</f>
        <v>1.0852717544353701</v>
      </c>
      <c r="K1425" s="76">
        <f t="array" ref="K1425">IFERROR(INDEX(DATA!$AJ$133:$AJ$368,MATCH(1,(DATA!$D$133:$D$368=B1425)*(DATA!$E$133:$E$368=D1425),0)),"n/a")</f>
        <v>570.22</v>
      </c>
      <c r="L1425" s="77">
        <f t="array" ref="L1425">IFERROR(INDEX(DATA!$AK$133:$AK$368,MATCH(1,(DATA!$D$133:$D$368=B1425)*(DATA!$E$133:$E$368=D1425),0)),"n/a")</f>
        <v>0.43210186603711997</v>
      </c>
    </row>
    <row r="1426" spans="1:12" x14ac:dyDescent="0.2">
      <c r="A1426" s="75" t="s">
        <v>19</v>
      </c>
      <c r="B1426" s="66" t="s">
        <v>22</v>
      </c>
      <c r="C1426" s="66" t="s">
        <v>0</v>
      </c>
      <c r="D1426" s="66" t="s">
        <v>313</v>
      </c>
      <c r="E1426" s="76">
        <f t="array" ref="E1426">IFERROR(INDEX(DATA!$F$133:$F$368,MATCH(1,(DATA!$D$133:$D$368=B1426)*(DATA!$E$133:$E$368=D1426),0)),"n/a")</f>
        <v>110.89</v>
      </c>
      <c r="F1426" s="77">
        <f t="array" ref="F1426">IFERROR(INDEX(DATA!$G$133:$G$368,MATCH(1,(DATA!$D$133:$D$368=B1426)*(DATA!$E$133:$E$368=D1426),0)),"n/a")</f>
        <v>11.2937915742794</v>
      </c>
      <c r="G1426" s="76">
        <f t="array" ref="G1426">IFERROR(INDEX(DATA!$P$133:$P$368,MATCH(1,(DATA!$D$133:$D$368=B1426)*(DATA!$E$133:$E$368=D1426),0)),"n/a")</f>
        <v>886.81</v>
      </c>
      <c r="H1426" s="77">
        <f t="array" ref="H1426">IFERROR(INDEX(DATA!$Q$133:$Q$368,MATCH(1,(DATA!$D$133:$D$368=B1426)*(DATA!$E$133:$E$368=D1426),0)),"n/a")</f>
        <v>8.6392391304347793</v>
      </c>
      <c r="I1426" s="76">
        <f t="array" ref="I1426">IFERROR(INDEX(DATA!$Z$133:$Z$368,MATCH(1,(DATA!$D$133:$D$368=B1426)*(DATA!$E$133:$E$368=D1426),0)),"n/a")</f>
        <v>1028.57</v>
      </c>
      <c r="J1426" s="77">
        <f t="array" ref="J1426">IFERROR(INDEX(DATA!$AA$133:$AA$368,MATCH(1,(DATA!$D$133:$D$368=B1426)*(DATA!$E$133:$E$368=D1426),0)),"n/a")</f>
        <v>4.0989986119373398</v>
      </c>
      <c r="K1426" s="76">
        <f t="array" ref="K1426">IFERROR(INDEX(DATA!$AJ$133:$AJ$368,MATCH(1,(DATA!$D$133:$D$368=B1426)*(DATA!$E$133:$E$368=D1426),0)),"n/a")</f>
        <v>1442.75</v>
      </c>
      <c r="L1426" s="77">
        <f t="array" ref="L1426">IFERROR(INDEX(DATA!$AK$133:$AK$368,MATCH(1,(DATA!$D$133:$D$368=B1426)*(DATA!$E$133:$E$368=D1426),0)),"n/a")</f>
        <v>2.0603695140317799</v>
      </c>
    </row>
    <row r="1427" spans="1:12" x14ac:dyDescent="0.2">
      <c r="A1427" s="75" t="s">
        <v>19</v>
      </c>
      <c r="B1427" s="66" t="s">
        <v>22</v>
      </c>
      <c r="C1427" s="66" t="s">
        <v>0</v>
      </c>
      <c r="D1427" s="66" t="s">
        <v>314</v>
      </c>
      <c r="E1427" s="76">
        <f t="array" ref="E1427">IFERROR(INDEX(DATA!$F$133:$F$368,MATCH(1,(DATA!$D$133:$D$368=B1427)*(DATA!$E$133:$E$368=D1427),0)),"n/a")</f>
        <v>0</v>
      </c>
      <c r="F1427" s="77">
        <f t="array" ref="F1427">IFERROR(INDEX(DATA!$G$133:$G$368,MATCH(1,(DATA!$D$133:$D$368=B1427)*(DATA!$E$133:$E$368=D1427),0)),"n/a")</f>
        <v>-1</v>
      </c>
      <c r="G1427" s="76">
        <f t="array" ref="G1427">IFERROR(INDEX(DATA!$P$133:$P$368,MATCH(1,(DATA!$D$133:$D$368=B1427)*(DATA!$E$133:$E$368=D1427),0)),"n/a")</f>
        <v>46.73</v>
      </c>
      <c r="H1427" s="77">
        <f t="array" ref="H1427">IFERROR(INDEX(DATA!$Q$133:$Q$368,MATCH(1,(DATA!$D$133:$D$368=B1427)*(DATA!$E$133:$E$368=D1427),0)),"n/a")</f>
        <v>-0.78194120391973898</v>
      </c>
      <c r="I1427" s="76">
        <f t="array" ref="I1427">IFERROR(INDEX(DATA!$Z$133:$Z$368,MATCH(1,(DATA!$D$133:$D$368=B1427)*(DATA!$E$133:$E$368=D1427),0)),"n/a")</f>
        <v>73.23</v>
      </c>
      <c r="J1427" s="77">
        <f t="array" ref="J1427">IFERROR(INDEX(DATA!$AA$133:$AA$368,MATCH(1,(DATA!$D$133:$D$368=B1427)*(DATA!$E$133:$E$368=D1427),0)),"n/a")</f>
        <v>-0.67671728765671901</v>
      </c>
      <c r="K1427" s="76">
        <f t="array" ref="K1427">IFERROR(INDEX(DATA!$AJ$133:$AJ$368,MATCH(1,(DATA!$D$133:$D$368=B1427)*(DATA!$E$133:$E$368=D1427),0)),"n/a")</f>
        <v>221.63</v>
      </c>
      <c r="L1427" s="77">
        <f t="array" ref="L1427">IFERROR(INDEX(DATA!$AK$133:$AK$368,MATCH(1,(DATA!$D$133:$D$368=B1427)*(DATA!$E$133:$E$368=D1427),0)),"n/a")</f>
        <v>-0.30893954039474902</v>
      </c>
    </row>
    <row r="1428" spans="1:12" x14ac:dyDescent="0.2">
      <c r="A1428" s="75" t="s">
        <v>19</v>
      </c>
      <c r="B1428" s="66" t="s">
        <v>22</v>
      </c>
      <c r="C1428" s="66" t="s">
        <v>0</v>
      </c>
      <c r="D1428" s="66" t="s">
        <v>315</v>
      </c>
      <c r="E1428" s="76">
        <f t="array" ref="E1428">IFERROR(INDEX(DATA!$F$133:$F$368,MATCH(1,(DATA!$D$133:$D$368=B1428)*(DATA!$E$133:$E$368=D1428),0)),"n/a")</f>
        <v>2079.41</v>
      </c>
      <c r="F1428" s="77">
        <f t="array" ref="F1428">IFERROR(INDEX(DATA!$G$133:$G$368,MATCH(1,(DATA!$D$133:$D$368=B1428)*(DATA!$E$133:$E$368=D1428),0)),"n/a")</f>
        <v>-8.40531576095815E-2</v>
      </c>
      <c r="G1428" s="76">
        <f t="array" ref="G1428">IFERROR(INDEX(DATA!$P$133:$P$368,MATCH(1,(DATA!$D$133:$D$368=B1428)*(DATA!$E$133:$E$368=D1428),0)),"n/a")</f>
        <v>7586.71</v>
      </c>
      <c r="H1428" s="77">
        <f t="array" ref="H1428">IFERROR(INDEX(DATA!$Q$133:$Q$368,MATCH(1,(DATA!$D$133:$D$368=B1428)*(DATA!$E$133:$E$368=D1428),0)),"n/a")</f>
        <v>-0.15890972263026201</v>
      </c>
      <c r="I1428" s="76">
        <f t="array" ref="I1428">IFERROR(INDEX(DATA!$Z$133:$Z$368,MATCH(1,(DATA!$D$133:$D$368=B1428)*(DATA!$E$133:$E$368=D1428),0)),"n/a")</f>
        <v>13612.49</v>
      </c>
      <c r="J1428" s="77">
        <f t="array" ref="J1428">IFERROR(INDEX(DATA!$AA$133:$AA$368,MATCH(1,(DATA!$D$133:$D$368=B1428)*(DATA!$E$133:$E$368=D1428),0)),"n/a")</f>
        <v>-0.119070099744959</v>
      </c>
      <c r="K1428" s="76">
        <f t="array" ref="K1428">IFERROR(INDEX(DATA!$AJ$133:$AJ$368,MATCH(1,(DATA!$D$133:$D$368=B1428)*(DATA!$E$133:$E$368=D1428),0)),"n/a")</f>
        <v>23287.17</v>
      </c>
      <c r="L1428" s="77">
        <f t="array" ref="L1428">IFERROR(INDEX(DATA!$AK$133:$AK$368,MATCH(1,(DATA!$D$133:$D$368=B1428)*(DATA!$E$133:$E$368=D1428),0)),"n/a")</f>
        <v>3.2123827362184401E-2</v>
      </c>
    </row>
    <row r="1429" spans="1:12" x14ac:dyDescent="0.2">
      <c r="A1429" s="75" t="s">
        <v>19</v>
      </c>
      <c r="B1429" s="66" t="s">
        <v>22</v>
      </c>
      <c r="C1429" s="66" t="s">
        <v>0</v>
      </c>
      <c r="D1429" s="66" t="s">
        <v>316</v>
      </c>
      <c r="E1429" s="76" t="str">
        <f t="array" ref="E1429">IFERROR(INDEX(DATA!$F$133:$F$368,MATCH(1,(DATA!$D$133:$D$368=B1429)*(DATA!$E$133:$E$368=D1429),0)),"n/a")</f>
        <v>n/a</v>
      </c>
      <c r="F1429" s="77" t="str">
        <f t="array" ref="F1429">IFERROR(INDEX(DATA!$G$133:$G$368,MATCH(1,(DATA!$D$133:$D$368=B1429)*(DATA!$E$133:$E$368=D1429),0)),"n/a")</f>
        <v>n/a</v>
      </c>
      <c r="G1429" s="76" t="str">
        <f t="array" ref="G1429">IFERROR(INDEX(DATA!$P$133:$P$368,MATCH(1,(DATA!$D$133:$D$368=B1429)*(DATA!$E$133:$E$368=D1429),0)),"n/a")</f>
        <v>n/a</v>
      </c>
      <c r="H1429" s="77" t="str">
        <f t="array" ref="H1429">IFERROR(INDEX(DATA!$Q$133:$Q$368,MATCH(1,(DATA!$D$133:$D$368=B1429)*(DATA!$E$133:$E$368=D1429),0)),"n/a")</f>
        <v>n/a</v>
      </c>
      <c r="I1429" s="76" t="str">
        <f t="array" ref="I1429">IFERROR(INDEX(DATA!$Z$133:$Z$368,MATCH(1,(DATA!$D$133:$D$368=B1429)*(DATA!$E$133:$E$368=D1429),0)),"n/a")</f>
        <v>n/a</v>
      </c>
      <c r="J1429" s="77" t="str">
        <f t="array" ref="J1429">IFERROR(INDEX(DATA!$AA$133:$AA$368,MATCH(1,(DATA!$D$133:$D$368=B1429)*(DATA!$E$133:$E$368=D1429),0)),"n/a")</f>
        <v>n/a</v>
      </c>
      <c r="K1429" s="76" t="str">
        <f t="array" ref="K1429">IFERROR(INDEX(DATA!$AJ$133:$AJ$368,MATCH(1,(DATA!$D$133:$D$368=B1429)*(DATA!$E$133:$E$368=D1429),0)),"n/a")</f>
        <v>n/a</v>
      </c>
      <c r="L1429" s="77" t="str">
        <f t="array" ref="L1429">IFERROR(INDEX(DATA!$AK$133:$AK$368,MATCH(1,(DATA!$D$133:$D$368=B1429)*(DATA!$E$133:$E$368=D1429),0)),"n/a")</f>
        <v>n/a</v>
      </c>
    </row>
    <row r="1430" spans="1:12" x14ac:dyDescent="0.2">
      <c r="A1430" s="75" t="s">
        <v>19</v>
      </c>
      <c r="B1430" s="66" t="s">
        <v>22</v>
      </c>
      <c r="C1430" s="66" t="s">
        <v>0</v>
      </c>
      <c r="D1430" s="66" t="s">
        <v>317</v>
      </c>
      <c r="E1430" s="76">
        <f t="array" ref="E1430">IFERROR(INDEX(DATA!$F$133:$F$368,MATCH(1,(DATA!$D$133:$D$368=B1430)*(DATA!$E$133:$E$368=D1430),0)),"n/a")</f>
        <v>20.27</v>
      </c>
      <c r="F1430" s="77">
        <f t="array" ref="F1430">IFERROR(INDEX(DATA!$G$133:$G$368,MATCH(1,(DATA!$D$133:$D$368=B1430)*(DATA!$E$133:$E$368=D1430),0)),"n/a")</f>
        <v>0</v>
      </c>
      <c r="G1430" s="76">
        <f t="array" ref="G1430">IFERROR(INDEX(DATA!$P$133:$P$368,MATCH(1,(DATA!$D$133:$D$368=B1430)*(DATA!$E$133:$E$368=D1430),0)),"n/a")</f>
        <v>477.26</v>
      </c>
      <c r="H1430" s="77">
        <f t="array" ref="H1430">IFERROR(INDEX(DATA!$Q$133:$Q$368,MATCH(1,(DATA!$D$133:$D$368=B1430)*(DATA!$E$133:$E$368=D1430),0)),"n/a")</f>
        <v>0</v>
      </c>
      <c r="I1430" s="76">
        <f t="array" ref="I1430">IFERROR(INDEX(DATA!$Z$133:$Z$368,MATCH(1,(DATA!$D$133:$D$368=B1430)*(DATA!$E$133:$E$368=D1430),0)),"n/a")</f>
        <v>3110.32</v>
      </c>
      <c r="J1430" s="77">
        <f t="array" ref="J1430">IFERROR(INDEX(DATA!$AA$133:$AA$368,MATCH(1,(DATA!$D$133:$D$368=B1430)*(DATA!$E$133:$E$368=D1430),0)),"n/a")</f>
        <v>0</v>
      </c>
      <c r="K1430" s="76">
        <f t="array" ref="K1430">IFERROR(INDEX(DATA!$AJ$133:$AJ$368,MATCH(1,(DATA!$D$133:$D$368=B1430)*(DATA!$E$133:$E$368=D1430),0)),"n/a")</f>
        <v>3215.31</v>
      </c>
      <c r="L1430" s="77">
        <f t="array" ref="L1430">IFERROR(INDEX(DATA!$AK$133:$AK$368,MATCH(1,(DATA!$D$133:$D$368=B1430)*(DATA!$E$133:$E$368=D1430),0)),"n/a")</f>
        <v>0</v>
      </c>
    </row>
    <row r="1431" spans="1:12" x14ac:dyDescent="0.2">
      <c r="A1431" s="75" t="s">
        <v>19</v>
      </c>
      <c r="B1431" s="66" t="s">
        <v>22</v>
      </c>
      <c r="C1431" s="66" t="s">
        <v>0</v>
      </c>
      <c r="D1431" s="66" t="s">
        <v>318</v>
      </c>
      <c r="E1431" s="76">
        <f t="array" ref="E1431">IFERROR(INDEX(DATA!$F$133:$F$368,MATCH(1,(DATA!$D$133:$D$368=B1431)*(DATA!$E$133:$E$368=D1431),0)),"n/a")</f>
        <v>14.88</v>
      </c>
      <c r="F1431" s="77">
        <f t="array" ref="F1431">IFERROR(INDEX(DATA!$G$133:$G$368,MATCH(1,(DATA!$D$133:$D$368=B1431)*(DATA!$E$133:$E$368=D1431),0)),"n/a")</f>
        <v>0</v>
      </c>
      <c r="G1431" s="76">
        <f t="array" ref="G1431">IFERROR(INDEX(DATA!$P$133:$P$368,MATCH(1,(DATA!$D$133:$D$368=B1431)*(DATA!$E$133:$E$368=D1431),0)),"n/a")</f>
        <v>51.95</v>
      </c>
      <c r="H1431" s="77">
        <f t="array" ref="H1431">IFERROR(INDEX(DATA!$Q$133:$Q$368,MATCH(1,(DATA!$D$133:$D$368=B1431)*(DATA!$E$133:$E$368=D1431),0)),"n/a")</f>
        <v>-9.4474464005577893E-2</v>
      </c>
      <c r="I1431" s="76">
        <f t="array" ref="I1431">IFERROR(INDEX(DATA!$Z$133:$Z$368,MATCH(1,(DATA!$D$133:$D$368=B1431)*(DATA!$E$133:$E$368=D1431),0)),"n/a")</f>
        <v>80.819999999999993</v>
      </c>
      <c r="J1431" s="77">
        <f t="array" ref="J1431">IFERROR(INDEX(DATA!$AA$133:$AA$368,MATCH(1,(DATA!$D$133:$D$368=B1431)*(DATA!$E$133:$E$368=D1431),0)),"n/a")</f>
        <v>0.40875021788391203</v>
      </c>
      <c r="K1431" s="76">
        <f t="array" ref="K1431">IFERROR(INDEX(DATA!$AJ$133:$AJ$368,MATCH(1,(DATA!$D$133:$D$368=B1431)*(DATA!$E$133:$E$368=D1431),0)),"n/a")</f>
        <v>105.27</v>
      </c>
      <c r="L1431" s="77">
        <f t="array" ref="L1431">IFERROR(INDEX(DATA!$AK$133:$AK$368,MATCH(1,(DATA!$D$133:$D$368=B1431)*(DATA!$E$133:$E$368=D1431),0)),"n/a")</f>
        <v>0.83493114868398199</v>
      </c>
    </row>
    <row r="1432" spans="1:12" x14ac:dyDescent="0.2">
      <c r="A1432" s="75" t="s">
        <v>19</v>
      </c>
      <c r="B1432" s="66" t="s">
        <v>22</v>
      </c>
      <c r="C1432" s="66" t="s">
        <v>0</v>
      </c>
      <c r="D1432" s="66" t="s">
        <v>344</v>
      </c>
      <c r="E1432" s="76">
        <f t="array" ref="E1432">IFERROR(INDEX(DATA!$F$133:$F$368,MATCH(1,(DATA!$D$133:$D$368=B1432)*(DATA!$E$133:$E$368=D1432),0)),"n/a")</f>
        <v>619.67999999999995</v>
      </c>
      <c r="F1432" s="77">
        <f t="array" ref="F1432">IFERROR(INDEX(DATA!$G$133:$G$368,MATCH(1,(DATA!$D$133:$D$368=B1432)*(DATA!$E$133:$E$368=D1432),0)),"n/a")</f>
        <v>0.433415835858528</v>
      </c>
      <c r="G1432" s="76">
        <f t="array" ref="G1432">IFERROR(INDEX(DATA!$P$133:$P$368,MATCH(1,(DATA!$D$133:$D$368=B1432)*(DATA!$E$133:$E$368=D1432),0)),"n/a")</f>
        <v>2451.92</v>
      </c>
      <c r="H1432" s="77">
        <f t="array" ref="H1432">IFERROR(INDEX(DATA!$Q$133:$Q$368,MATCH(1,(DATA!$D$133:$D$368=B1432)*(DATA!$E$133:$E$368=D1432),0)),"n/a")</f>
        <v>0.80208731442010905</v>
      </c>
      <c r="I1432" s="76">
        <f t="array" ref="I1432">IFERROR(INDEX(DATA!$Z$133:$Z$368,MATCH(1,(DATA!$D$133:$D$368=B1432)*(DATA!$E$133:$E$368=D1432),0)),"n/a")</f>
        <v>3856.59</v>
      </c>
      <c r="J1432" s="77">
        <f t="array" ref="J1432">IFERROR(INDEX(DATA!$AA$133:$AA$368,MATCH(1,(DATA!$D$133:$D$368=B1432)*(DATA!$E$133:$E$368=D1432),0)),"n/a")</f>
        <v>0.65633334621777295</v>
      </c>
      <c r="K1432" s="76">
        <f t="array" ref="K1432">IFERROR(INDEX(DATA!$AJ$133:$AJ$368,MATCH(1,(DATA!$D$133:$D$368=B1432)*(DATA!$E$133:$E$368=D1432),0)),"n/a")</f>
        <v>5473.26</v>
      </c>
      <c r="L1432" s="77">
        <f t="array" ref="L1432">IFERROR(INDEX(DATA!$AK$133:$AK$368,MATCH(1,(DATA!$D$133:$D$368=B1432)*(DATA!$E$133:$E$368=D1432),0)),"n/a")</f>
        <v>0.45653747485177198</v>
      </c>
    </row>
    <row r="1433" spans="1:12" x14ac:dyDescent="0.2">
      <c r="A1433" s="75" t="s">
        <v>19</v>
      </c>
      <c r="B1433" s="66" t="s">
        <v>22</v>
      </c>
      <c r="C1433" s="66" t="s">
        <v>0</v>
      </c>
      <c r="D1433" s="66" t="s">
        <v>345</v>
      </c>
      <c r="E1433" s="76">
        <f t="array" ref="E1433">IFERROR(INDEX(DATA!$F$133:$F$368,MATCH(1,(DATA!$D$133:$D$368=B1433)*(DATA!$E$133:$E$368=D1433),0)),"n/a")</f>
        <v>0</v>
      </c>
      <c r="F1433" s="77">
        <f t="array" ref="F1433">IFERROR(INDEX(DATA!$G$133:$G$368,MATCH(1,(DATA!$D$133:$D$368=B1433)*(DATA!$E$133:$E$368=D1433),0)),"n/a")</f>
        <v>0</v>
      </c>
      <c r="G1433" s="76">
        <f t="array" ref="G1433">IFERROR(INDEX(DATA!$P$133:$P$368,MATCH(1,(DATA!$D$133:$D$368=B1433)*(DATA!$E$133:$E$368=D1433),0)),"n/a")</f>
        <v>12.1</v>
      </c>
      <c r="H1433" s="77">
        <f t="array" ref="H1433">IFERROR(INDEX(DATA!$Q$133:$Q$368,MATCH(1,(DATA!$D$133:$D$368=B1433)*(DATA!$E$133:$E$368=D1433),0)),"n/a")</f>
        <v>-0.74917081260364804</v>
      </c>
      <c r="I1433" s="76">
        <f t="array" ref="I1433">IFERROR(INDEX(DATA!$Z$133:$Z$368,MATCH(1,(DATA!$D$133:$D$368=B1433)*(DATA!$E$133:$E$368=D1433),0)),"n/a")</f>
        <v>60.87</v>
      </c>
      <c r="J1433" s="77">
        <f t="array" ref="J1433">IFERROR(INDEX(DATA!$AA$133:$AA$368,MATCH(1,(DATA!$D$133:$D$368=B1433)*(DATA!$E$133:$E$368=D1433),0)),"n/a")</f>
        <v>9.4527363184078502E-3</v>
      </c>
      <c r="K1433" s="76">
        <f t="array" ref="K1433">IFERROR(INDEX(DATA!$AJ$133:$AJ$368,MATCH(1,(DATA!$D$133:$D$368=B1433)*(DATA!$E$133:$E$368=D1433),0)),"n/a")</f>
        <v>97.29</v>
      </c>
      <c r="L1433" s="77">
        <f t="array" ref="L1433">IFERROR(INDEX(DATA!$AK$133:$AK$368,MATCH(1,(DATA!$D$133:$D$368=B1433)*(DATA!$E$133:$E$368=D1433),0)),"n/a")</f>
        <v>0.61343283582089603</v>
      </c>
    </row>
    <row r="1434" spans="1:12" x14ac:dyDescent="0.2">
      <c r="A1434" s="75"/>
      <c r="E1434" s="80"/>
      <c r="F1434" s="77"/>
      <c r="G1434" s="81"/>
      <c r="H1434" s="77"/>
      <c r="I1434" s="81"/>
      <c r="J1434" s="82"/>
      <c r="K1434" s="81"/>
      <c r="L1434" s="77"/>
    </row>
    <row r="1435" spans="1:12" x14ac:dyDescent="0.2">
      <c r="A1435" s="75" t="s">
        <v>19</v>
      </c>
      <c r="B1435" s="66" t="s">
        <v>22</v>
      </c>
      <c r="C1435" s="66" t="s">
        <v>9</v>
      </c>
      <c r="D1435" s="66" t="s">
        <v>271</v>
      </c>
      <c r="E1435" s="86">
        <f t="array" ref="E1435">IFERROR(INDEX(DATA!$H$133:$H$368,MATCH(1,(DATA!$D$133:$D$368=B1435)*(DATA!$E$133:$E$368=D1435),0)),"n/a")</f>
        <v>3.64</v>
      </c>
      <c r="F1435" s="77">
        <f t="array" ref="F1435">IFERROR(INDEX(DATA!$I$133:$I$368,MATCH(1,(DATA!$D$133:$D$368=B1435)*(DATA!$E$133:$E$368=D1435),0)),"n/a")</f>
        <v>0</v>
      </c>
      <c r="G1435" s="86">
        <f t="array" ref="G1435">IFERROR(INDEX(DATA!$R$133:$R$368,MATCH(1,(DATA!$D$133:$D$368=B1435)*(DATA!$E$133:$E$368=D1435),0)),"n/a")</f>
        <v>15.36</v>
      </c>
      <c r="H1435" s="77">
        <f t="array" ref="H1435">IFERROR(INDEX(DATA!$S$133:$S$368,MATCH(1,(DATA!$D$133:$D$368=B1435)*(DATA!$E$133:$E$368=D1435),0)),"n/a")</f>
        <v>0</v>
      </c>
      <c r="I1435" s="86">
        <f t="array" ref="I1435">IFERROR(INDEX(DATA!$AB$133:$AB$368,MATCH(1,(DATA!$D$133:$D$368=B1435)*(DATA!$E$133:$E$368=D1435),0)),"n/a")</f>
        <v>25.67</v>
      </c>
      <c r="J1435" s="77">
        <f t="array" ref="J1435">IFERROR(INDEX(DATA!$AC$133:$AC$368,MATCH(1,(DATA!$D$133:$D$368=B1435)*(DATA!$E$133:$E$368=D1435),0)),"n/a")</f>
        <v>0</v>
      </c>
      <c r="K1435" s="86">
        <f t="array" ref="K1435">IFERROR(INDEX(DATA!$AL$133:$AL$368,MATCH(1,(DATA!$D$133:$D$368=B1435)*(DATA!$E$133:$E$368=D1435),0)),"n/a")</f>
        <v>29.36</v>
      </c>
      <c r="L1435" s="77">
        <f t="array" ref="L1435">IFERROR(INDEX(DATA!$AM$133:$AM$368,MATCH(1,(DATA!$D$133:$D$368=B1435)*(DATA!$E$133:$E$368=D1435),0)),"n/a")</f>
        <v>0</v>
      </c>
    </row>
    <row r="1436" spans="1:12" x14ac:dyDescent="0.2">
      <c r="A1436" s="75" t="s">
        <v>19</v>
      </c>
      <c r="B1436" s="66" t="s">
        <v>22</v>
      </c>
      <c r="C1436" s="66" t="s">
        <v>9</v>
      </c>
      <c r="D1436" s="66" t="s">
        <v>272</v>
      </c>
      <c r="E1436" s="86" t="str">
        <f t="array" ref="E1436">IFERROR(INDEX(DATA!$H$133:$H$368,MATCH(1,(DATA!$D$133:$D$368=B1436)*(DATA!$E$133:$E$368=D1436),0)),"n/a")</f>
        <v>n/a</v>
      </c>
      <c r="F1436" s="77" t="str">
        <f t="array" ref="F1436">IFERROR(INDEX(DATA!$I$133:$I$368,MATCH(1,(DATA!$D$133:$D$368=B1436)*(DATA!$E$133:$E$368=D1436),0)),"n/a")</f>
        <v>n/a</v>
      </c>
      <c r="G1436" s="86" t="str">
        <f t="array" ref="G1436">IFERROR(INDEX(DATA!$R$133:$R$368,MATCH(1,(DATA!$D$133:$D$368=B1436)*(DATA!$E$133:$E$368=D1436),0)),"n/a")</f>
        <v>n/a</v>
      </c>
      <c r="H1436" s="77" t="str">
        <f t="array" ref="H1436">IFERROR(INDEX(DATA!$S$133:$S$368,MATCH(1,(DATA!$D$133:$D$368=B1436)*(DATA!$E$133:$E$368=D1436),0)),"n/a")</f>
        <v>n/a</v>
      </c>
      <c r="I1436" s="86" t="str">
        <f t="array" ref="I1436">IFERROR(INDEX(DATA!$AB$133:$AB$368,MATCH(1,(DATA!$D$133:$D$368=B1436)*(DATA!$E$133:$E$368=D1436),0)),"n/a")</f>
        <v>n/a</v>
      </c>
      <c r="J1436" s="77" t="str">
        <f t="array" ref="J1436">IFERROR(INDEX(DATA!$AC$133:$AC$368,MATCH(1,(DATA!$D$133:$D$368=B1436)*(DATA!$E$133:$E$368=D1436),0)),"n/a")</f>
        <v>n/a</v>
      </c>
      <c r="K1436" s="86" t="str">
        <f t="array" ref="K1436">IFERROR(INDEX(DATA!$AL$133:$AL$368,MATCH(1,(DATA!$D$133:$D$368=B1436)*(DATA!$E$133:$E$368=D1436),0)),"n/a")</f>
        <v>n/a</v>
      </c>
      <c r="L1436" s="77" t="str">
        <f t="array" ref="L1436">IFERROR(INDEX(DATA!$AM$133:$AM$368,MATCH(1,(DATA!$D$133:$D$368=B1436)*(DATA!$E$133:$E$368=D1436),0)),"n/a")</f>
        <v>n/a</v>
      </c>
    </row>
    <row r="1437" spans="1:12" x14ac:dyDescent="0.2">
      <c r="A1437" s="75" t="s">
        <v>19</v>
      </c>
      <c r="B1437" s="66" t="s">
        <v>22</v>
      </c>
      <c r="C1437" s="66" t="s">
        <v>9</v>
      </c>
      <c r="D1437" s="66" t="s">
        <v>273</v>
      </c>
      <c r="E1437" s="86">
        <f t="array" ref="E1437">IFERROR(INDEX(DATA!$H$133:$H$368,MATCH(1,(DATA!$D$133:$D$368=B1437)*(DATA!$E$133:$E$368=D1437),0)),"n/a")</f>
        <v>1.34</v>
      </c>
      <c r="F1437" s="77">
        <f t="array" ref="F1437">IFERROR(INDEX(DATA!$I$133:$I$368,MATCH(1,(DATA!$D$133:$D$368=B1437)*(DATA!$E$133:$E$368=D1437),0)),"n/a")</f>
        <v>-0.12418300653594801</v>
      </c>
      <c r="G1437" s="86">
        <f t="array" ref="G1437">IFERROR(INDEX(DATA!$R$133:$R$368,MATCH(1,(DATA!$D$133:$D$368=B1437)*(DATA!$E$133:$E$368=D1437),0)),"n/a")</f>
        <v>6.48</v>
      </c>
      <c r="H1437" s="77">
        <f t="array" ref="H1437">IFERROR(INDEX(DATA!$S$133:$S$368,MATCH(1,(DATA!$D$133:$D$368=B1437)*(DATA!$E$133:$E$368=D1437),0)),"n/a")</f>
        <v>9.64467005076141E-2</v>
      </c>
      <c r="I1437" s="86">
        <f t="array" ref="I1437">IFERROR(INDEX(DATA!$AB$133:$AB$368,MATCH(1,(DATA!$D$133:$D$368=B1437)*(DATA!$E$133:$E$368=D1437),0)),"n/a")</f>
        <v>26.71</v>
      </c>
      <c r="J1437" s="77">
        <f t="array" ref="J1437">IFERROR(INDEX(DATA!$AC$133:$AC$368,MATCH(1,(DATA!$D$133:$D$368=B1437)*(DATA!$E$133:$E$368=D1437),0)),"n/a")</f>
        <v>-0.35591994212683897</v>
      </c>
      <c r="K1437" s="86">
        <f t="array" ref="K1437">IFERROR(INDEX(DATA!$AL$133:$AL$368,MATCH(1,(DATA!$D$133:$D$368=B1437)*(DATA!$E$133:$E$368=D1437),0)),"n/a")</f>
        <v>39.909999999999997</v>
      </c>
      <c r="L1437" s="77">
        <f t="array" ref="L1437">IFERROR(INDEX(DATA!$AM$133:$AM$368,MATCH(1,(DATA!$D$133:$D$368=B1437)*(DATA!$E$133:$E$368=D1437),0)),"n/a")</f>
        <v>-0.28219424460431702</v>
      </c>
    </row>
    <row r="1438" spans="1:12" x14ac:dyDescent="0.2">
      <c r="A1438" s="75" t="s">
        <v>19</v>
      </c>
      <c r="B1438" s="66" t="s">
        <v>22</v>
      </c>
      <c r="C1438" s="66" t="s">
        <v>9</v>
      </c>
      <c r="D1438" s="66" t="s">
        <v>274</v>
      </c>
      <c r="E1438" s="86" t="str">
        <f t="array" ref="E1438">IFERROR(INDEX(DATA!$H$133:$H$368,MATCH(1,(DATA!$D$133:$D$368=B1438)*(DATA!$E$133:$E$368=D1438),0)),"n/a")</f>
        <v>n/a</v>
      </c>
      <c r="F1438" s="77" t="str">
        <f t="array" ref="F1438">IFERROR(INDEX(DATA!$I$133:$I$368,MATCH(1,(DATA!$D$133:$D$368=B1438)*(DATA!$E$133:$E$368=D1438),0)),"n/a")</f>
        <v>n/a</v>
      </c>
      <c r="G1438" s="86" t="str">
        <f t="array" ref="G1438">IFERROR(INDEX(DATA!$R$133:$R$368,MATCH(1,(DATA!$D$133:$D$368=B1438)*(DATA!$E$133:$E$368=D1438),0)),"n/a")</f>
        <v>n/a</v>
      </c>
      <c r="H1438" s="77" t="str">
        <f t="array" ref="H1438">IFERROR(INDEX(DATA!$S$133:$S$368,MATCH(1,(DATA!$D$133:$D$368=B1438)*(DATA!$E$133:$E$368=D1438),0)),"n/a")</f>
        <v>n/a</v>
      </c>
      <c r="I1438" s="86" t="str">
        <f t="array" ref="I1438">IFERROR(INDEX(DATA!$AB$133:$AB$368,MATCH(1,(DATA!$D$133:$D$368=B1438)*(DATA!$E$133:$E$368=D1438),0)),"n/a")</f>
        <v>n/a</v>
      </c>
      <c r="J1438" s="77" t="str">
        <f t="array" ref="J1438">IFERROR(INDEX(DATA!$AC$133:$AC$368,MATCH(1,(DATA!$D$133:$D$368=B1438)*(DATA!$E$133:$E$368=D1438),0)),"n/a")</f>
        <v>n/a</v>
      </c>
      <c r="K1438" s="86" t="str">
        <f t="array" ref="K1438">IFERROR(INDEX(DATA!$AL$133:$AL$368,MATCH(1,(DATA!$D$133:$D$368=B1438)*(DATA!$E$133:$E$368=D1438),0)),"n/a")</f>
        <v>n/a</v>
      </c>
      <c r="L1438" s="77" t="str">
        <f t="array" ref="L1438">IFERROR(INDEX(DATA!$AM$133:$AM$368,MATCH(1,(DATA!$D$133:$D$368=B1438)*(DATA!$E$133:$E$368=D1438),0)),"n/a")</f>
        <v>n/a</v>
      </c>
    </row>
    <row r="1439" spans="1:12" x14ac:dyDescent="0.2">
      <c r="A1439" s="75" t="s">
        <v>19</v>
      </c>
      <c r="B1439" s="66" t="s">
        <v>22</v>
      </c>
      <c r="C1439" s="66" t="s">
        <v>9</v>
      </c>
      <c r="D1439" s="66" t="s">
        <v>275</v>
      </c>
      <c r="E1439" s="86">
        <f t="array" ref="E1439">IFERROR(INDEX(DATA!$H$133:$H$368,MATCH(1,(DATA!$D$133:$D$368=B1439)*(DATA!$E$133:$E$368=D1439),0)),"n/a")</f>
        <v>36.26</v>
      </c>
      <c r="F1439" s="77">
        <f t="array" ref="F1439">IFERROR(INDEX(DATA!$I$133:$I$368,MATCH(1,(DATA!$D$133:$D$368=B1439)*(DATA!$E$133:$E$368=D1439),0)),"n/a")</f>
        <v>0</v>
      </c>
      <c r="G1439" s="86">
        <f t="array" ref="G1439">IFERROR(INDEX(DATA!$R$133:$R$368,MATCH(1,(DATA!$D$133:$D$368=B1439)*(DATA!$E$133:$E$368=D1439),0)),"n/a")</f>
        <v>60.05</v>
      </c>
      <c r="H1439" s="77">
        <f t="array" ref="H1439">IFERROR(INDEX(DATA!$S$133:$S$368,MATCH(1,(DATA!$D$133:$D$368=B1439)*(DATA!$E$133:$E$368=D1439),0)),"n/a")</f>
        <v>0</v>
      </c>
      <c r="I1439" s="86">
        <f t="array" ref="I1439">IFERROR(INDEX(DATA!$AB$133:$AB$368,MATCH(1,(DATA!$D$133:$D$368=B1439)*(DATA!$E$133:$E$368=D1439),0)),"n/a")</f>
        <v>72.260000000000005</v>
      </c>
      <c r="J1439" s="77">
        <f t="array" ref="J1439">IFERROR(INDEX(DATA!$AC$133:$AC$368,MATCH(1,(DATA!$D$133:$D$368=B1439)*(DATA!$E$133:$E$368=D1439),0)),"n/a")</f>
        <v>0</v>
      </c>
      <c r="K1439" s="86">
        <f t="array" ref="K1439">IFERROR(INDEX(DATA!$AL$133:$AL$368,MATCH(1,(DATA!$D$133:$D$368=B1439)*(DATA!$E$133:$E$368=D1439),0)),"n/a")</f>
        <v>73.349999999999994</v>
      </c>
      <c r="L1439" s="77">
        <f t="array" ref="L1439">IFERROR(INDEX(DATA!$AM$133:$AM$368,MATCH(1,(DATA!$D$133:$D$368=B1439)*(DATA!$E$133:$E$368=D1439),0)),"n/a")</f>
        <v>7.1863839285714297</v>
      </c>
    </row>
    <row r="1440" spans="1:12" x14ac:dyDescent="0.2">
      <c r="A1440" s="75" t="s">
        <v>19</v>
      </c>
      <c r="B1440" s="66" t="s">
        <v>22</v>
      </c>
      <c r="C1440" s="66" t="s">
        <v>9</v>
      </c>
      <c r="D1440" s="66" t="s">
        <v>276</v>
      </c>
      <c r="E1440" s="86">
        <f t="array" ref="E1440">IFERROR(INDEX(DATA!$H$133:$H$368,MATCH(1,(DATA!$D$133:$D$368=B1440)*(DATA!$E$133:$E$368=D1440),0)),"n/a")</f>
        <v>0</v>
      </c>
      <c r="F1440" s="77">
        <f t="array" ref="F1440">IFERROR(INDEX(DATA!$I$133:$I$368,MATCH(1,(DATA!$D$133:$D$368=B1440)*(DATA!$E$133:$E$368=D1440),0)),"n/a")</f>
        <v>-1</v>
      </c>
      <c r="G1440" s="86">
        <f t="array" ref="G1440">IFERROR(INDEX(DATA!$R$133:$R$368,MATCH(1,(DATA!$D$133:$D$368=B1440)*(DATA!$E$133:$E$368=D1440),0)),"n/a")</f>
        <v>0</v>
      </c>
      <c r="H1440" s="77">
        <f t="array" ref="H1440">IFERROR(INDEX(DATA!$S$133:$S$368,MATCH(1,(DATA!$D$133:$D$368=B1440)*(DATA!$E$133:$E$368=D1440),0)),"n/a")</f>
        <v>-1</v>
      </c>
      <c r="I1440" s="86">
        <f t="array" ref="I1440">IFERROR(INDEX(DATA!$AB$133:$AB$368,MATCH(1,(DATA!$D$133:$D$368=B1440)*(DATA!$E$133:$E$368=D1440),0)),"n/a")</f>
        <v>17.77</v>
      </c>
      <c r="J1440" s="77">
        <f t="array" ref="J1440">IFERROR(INDEX(DATA!$AC$133:$AC$368,MATCH(1,(DATA!$D$133:$D$368=B1440)*(DATA!$E$133:$E$368=D1440),0)),"n/a")</f>
        <v>0.289550072568941</v>
      </c>
      <c r="K1440" s="86">
        <f t="array" ref="K1440">IFERROR(INDEX(DATA!$AL$133:$AL$368,MATCH(1,(DATA!$D$133:$D$368=B1440)*(DATA!$E$133:$E$368=D1440),0)),"n/a")</f>
        <v>64.099999999999994</v>
      </c>
      <c r="L1440" s="77">
        <f t="array" ref="L1440">IFERROR(INDEX(DATA!$AM$133:$AM$368,MATCH(1,(DATA!$D$133:$D$368=B1440)*(DATA!$E$133:$E$368=D1440),0)),"n/a")</f>
        <v>-0.216572965045221</v>
      </c>
    </row>
    <row r="1441" spans="1:12" x14ac:dyDescent="0.2">
      <c r="A1441" s="75" t="s">
        <v>19</v>
      </c>
      <c r="B1441" s="66" t="s">
        <v>22</v>
      </c>
      <c r="C1441" s="66" t="s">
        <v>9</v>
      </c>
      <c r="D1441" s="66" t="s">
        <v>277</v>
      </c>
      <c r="E1441" s="86" t="str">
        <f t="array" ref="E1441">IFERROR(INDEX(DATA!$H$133:$H$368,MATCH(1,(DATA!$D$133:$D$368=B1441)*(DATA!$E$133:$E$368=D1441),0)),"n/a")</f>
        <v>n/a</v>
      </c>
      <c r="F1441" s="77" t="str">
        <f t="array" ref="F1441">IFERROR(INDEX(DATA!$I$133:$I$368,MATCH(1,(DATA!$D$133:$D$368=B1441)*(DATA!$E$133:$E$368=D1441),0)),"n/a")</f>
        <v>n/a</v>
      </c>
      <c r="G1441" s="86" t="str">
        <f t="array" ref="G1441">IFERROR(INDEX(DATA!$R$133:$R$368,MATCH(1,(DATA!$D$133:$D$368=B1441)*(DATA!$E$133:$E$368=D1441),0)),"n/a")</f>
        <v>n/a</v>
      </c>
      <c r="H1441" s="77" t="str">
        <f t="array" ref="H1441">IFERROR(INDEX(DATA!$S$133:$S$368,MATCH(1,(DATA!$D$133:$D$368=B1441)*(DATA!$E$133:$E$368=D1441),0)),"n/a")</f>
        <v>n/a</v>
      </c>
      <c r="I1441" s="86" t="str">
        <f t="array" ref="I1441">IFERROR(INDEX(DATA!$AB$133:$AB$368,MATCH(1,(DATA!$D$133:$D$368=B1441)*(DATA!$E$133:$E$368=D1441),0)),"n/a")</f>
        <v>n/a</v>
      </c>
      <c r="J1441" s="77" t="str">
        <f t="array" ref="J1441">IFERROR(INDEX(DATA!$AC$133:$AC$368,MATCH(1,(DATA!$D$133:$D$368=B1441)*(DATA!$E$133:$E$368=D1441),0)),"n/a")</f>
        <v>n/a</v>
      </c>
      <c r="K1441" s="86" t="str">
        <f t="array" ref="K1441">IFERROR(INDEX(DATA!$AL$133:$AL$368,MATCH(1,(DATA!$D$133:$D$368=B1441)*(DATA!$E$133:$E$368=D1441),0)),"n/a")</f>
        <v>n/a</v>
      </c>
      <c r="L1441" s="77" t="str">
        <f t="array" ref="L1441">IFERROR(INDEX(DATA!$AM$133:$AM$368,MATCH(1,(DATA!$D$133:$D$368=B1441)*(DATA!$E$133:$E$368=D1441),0)),"n/a")</f>
        <v>n/a</v>
      </c>
    </row>
    <row r="1442" spans="1:12" x14ac:dyDescent="0.2">
      <c r="A1442" s="75" t="s">
        <v>19</v>
      </c>
      <c r="B1442" s="66" t="s">
        <v>22</v>
      </c>
      <c r="C1442" s="66" t="s">
        <v>9</v>
      </c>
      <c r="D1442" s="66" t="s">
        <v>278</v>
      </c>
      <c r="E1442" s="86">
        <f t="array" ref="E1442">IFERROR(INDEX(DATA!$H$133:$H$368,MATCH(1,(DATA!$D$133:$D$368=B1442)*(DATA!$E$133:$E$368=D1442),0)),"n/a")</f>
        <v>16.16</v>
      </c>
      <c r="F1442" s="77">
        <f t="array" ref="F1442">IFERROR(INDEX(DATA!$I$133:$I$368,MATCH(1,(DATA!$D$133:$D$368=B1442)*(DATA!$E$133:$E$368=D1442),0)),"n/a")</f>
        <v>0.28152260111022998</v>
      </c>
      <c r="G1442" s="86">
        <f t="array" ref="G1442">IFERROR(INDEX(DATA!$R$133:$R$368,MATCH(1,(DATA!$D$133:$D$368=B1442)*(DATA!$E$133:$E$368=D1442),0)),"n/a")</f>
        <v>56.84</v>
      </c>
      <c r="H1442" s="77">
        <f t="array" ref="H1442">IFERROR(INDEX(DATA!$S$133:$S$368,MATCH(1,(DATA!$D$133:$D$368=B1442)*(DATA!$E$133:$E$368=D1442),0)),"n/a")</f>
        <v>0.42064483879030301</v>
      </c>
      <c r="I1442" s="86">
        <f t="array" ref="I1442">IFERROR(INDEX(DATA!$AB$133:$AB$368,MATCH(1,(DATA!$D$133:$D$368=B1442)*(DATA!$E$133:$E$368=D1442),0)),"n/a")</f>
        <v>90.41</v>
      </c>
      <c r="J1442" s="77">
        <f t="array" ref="J1442">IFERROR(INDEX(DATA!$AC$133:$AC$368,MATCH(1,(DATA!$D$133:$D$368=B1442)*(DATA!$E$133:$E$368=D1442),0)),"n/a")</f>
        <v>0.327021869954499</v>
      </c>
      <c r="K1442" s="86">
        <f t="array" ref="K1442">IFERROR(INDEX(DATA!$AL$133:$AL$368,MATCH(1,(DATA!$D$133:$D$368=B1442)*(DATA!$E$133:$E$368=D1442),0)),"n/a")</f>
        <v>125.8</v>
      </c>
      <c r="L1442" s="77">
        <f t="array" ref="L1442">IFERROR(INDEX(DATA!$AM$133:$AM$368,MATCH(1,(DATA!$D$133:$D$368=B1442)*(DATA!$E$133:$E$368=D1442),0)),"n/a")</f>
        <v>0.18110975495258699</v>
      </c>
    </row>
    <row r="1443" spans="1:12" x14ac:dyDescent="0.2">
      <c r="A1443" s="75" t="s">
        <v>19</v>
      </c>
      <c r="B1443" s="66" t="s">
        <v>22</v>
      </c>
      <c r="C1443" s="66" t="s">
        <v>9</v>
      </c>
      <c r="D1443" s="66" t="s">
        <v>279</v>
      </c>
      <c r="E1443" s="86">
        <f t="array" ref="E1443">IFERROR(INDEX(DATA!$H$133:$H$368,MATCH(1,(DATA!$D$133:$D$368=B1443)*(DATA!$E$133:$E$368=D1443),0)),"n/a")</f>
        <v>6.58</v>
      </c>
      <c r="F1443" s="77">
        <f t="array" ref="F1443">IFERROR(INDEX(DATA!$I$133:$I$368,MATCH(1,(DATA!$D$133:$D$368=B1443)*(DATA!$E$133:$E$368=D1443),0)),"n/a")</f>
        <v>-0.102319236016371</v>
      </c>
      <c r="G1443" s="86">
        <f t="array" ref="G1443">IFERROR(INDEX(DATA!$R$133:$R$368,MATCH(1,(DATA!$D$133:$D$368=B1443)*(DATA!$E$133:$E$368=D1443),0)),"n/a")</f>
        <v>33.85</v>
      </c>
      <c r="H1443" s="77">
        <f t="array" ref="H1443">IFERROR(INDEX(DATA!$S$133:$S$368,MATCH(1,(DATA!$D$133:$D$368=B1443)*(DATA!$E$133:$E$368=D1443),0)),"n/a")</f>
        <v>-0.108506715828286</v>
      </c>
      <c r="I1443" s="86">
        <f t="array" ref="I1443">IFERROR(INDEX(DATA!$AB$133:$AB$368,MATCH(1,(DATA!$D$133:$D$368=B1443)*(DATA!$E$133:$E$368=D1443),0)),"n/a")</f>
        <v>59.35</v>
      </c>
      <c r="J1443" s="77">
        <f t="array" ref="J1443">IFERROR(INDEX(DATA!$AC$133:$AC$368,MATCH(1,(DATA!$D$133:$D$368=B1443)*(DATA!$E$133:$E$368=D1443),0)),"n/a")</f>
        <v>-0.23939510444700801</v>
      </c>
      <c r="K1443" s="86">
        <f t="array" ref="K1443">IFERROR(INDEX(DATA!$AL$133:$AL$368,MATCH(1,(DATA!$D$133:$D$368=B1443)*(DATA!$E$133:$E$368=D1443),0)),"n/a")</f>
        <v>91.36</v>
      </c>
      <c r="L1443" s="77">
        <f t="array" ref="L1443">IFERROR(INDEX(DATA!$AM$133:$AM$368,MATCH(1,(DATA!$D$133:$D$368=B1443)*(DATA!$E$133:$E$368=D1443),0)),"n/a")</f>
        <v>-0.37505985361515798</v>
      </c>
    </row>
    <row r="1444" spans="1:12" x14ac:dyDescent="0.2">
      <c r="A1444" s="75" t="s">
        <v>19</v>
      </c>
      <c r="B1444" s="66" t="s">
        <v>22</v>
      </c>
      <c r="C1444" s="66" t="s">
        <v>9</v>
      </c>
      <c r="D1444" s="66" t="s">
        <v>280</v>
      </c>
      <c r="E1444" s="86">
        <f t="array" ref="E1444">IFERROR(INDEX(DATA!$H$133:$H$368,MATCH(1,(DATA!$D$133:$D$368=B1444)*(DATA!$E$133:$E$368=D1444),0)),"n/a")</f>
        <v>25.31</v>
      </c>
      <c r="F1444" s="77">
        <f t="array" ref="F1444">IFERROR(INDEX(DATA!$I$133:$I$368,MATCH(1,(DATA!$D$133:$D$368=B1444)*(DATA!$E$133:$E$368=D1444),0)),"n/a")</f>
        <v>0.47666277712952199</v>
      </c>
      <c r="G1444" s="86">
        <f t="array" ref="G1444">IFERROR(INDEX(DATA!$R$133:$R$368,MATCH(1,(DATA!$D$133:$D$368=B1444)*(DATA!$E$133:$E$368=D1444),0)),"n/a")</f>
        <v>126.05</v>
      </c>
      <c r="H1444" s="77">
        <f t="array" ref="H1444">IFERROR(INDEX(DATA!$S$133:$S$368,MATCH(1,(DATA!$D$133:$D$368=B1444)*(DATA!$E$133:$E$368=D1444),0)),"n/a")</f>
        <v>0.47582250321976299</v>
      </c>
      <c r="I1444" s="86">
        <f t="array" ref="I1444">IFERROR(INDEX(DATA!$AB$133:$AB$368,MATCH(1,(DATA!$D$133:$D$368=B1444)*(DATA!$E$133:$E$368=D1444),0)),"n/a")</f>
        <v>215.09</v>
      </c>
      <c r="J1444" s="77">
        <f t="array" ref="J1444">IFERROR(INDEX(DATA!$AC$133:$AC$368,MATCH(1,(DATA!$D$133:$D$368=B1444)*(DATA!$E$133:$E$368=D1444),0)),"n/a")</f>
        <v>0.50454672635702302</v>
      </c>
      <c r="K1444" s="86">
        <f t="array" ref="K1444">IFERROR(INDEX(DATA!$AL$133:$AL$368,MATCH(1,(DATA!$D$133:$D$368=B1444)*(DATA!$E$133:$E$368=D1444),0)),"n/a")</f>
        <v>281</v>
      </c>
      <c r="L1444" s="77">
        <f t="array" ref="L1444">IFERROR(INDEX(DATA!$AM$133:$AM$368,MATCH(1,(DATA!$D$133:$D$368=B1444)*(DATA!$E$133:$E$368=D1444),0)),"n/a")</f>
        <v>0.38410008866121598</v>
      </c>
    </row>
    <row r="1445" spans="1:12" x14ac:dyDescent="0.2">
      <c r="A1445" s="75" t="s">
        <v>19</v>
      </c>
      <c r="B1445" s="66" t="s">
        <v>22</v>
      </c>
      <c r="C1445" s="66" t="s">
        <v>9</v>
      </c>
      <c r="D1445" s="66" t="s">
        <v>281</v>
      </c>
      <c r="E1445" s="86">
        <f t="array" ref="E1445">IFERROR(INDEX(DATA!$H$133:$H$368,MATCH(1,(DATA!$D$133:$D$368=B1445)*(DATA!$E$133:$E$368=D1445),0)),"n/a")</f>
        <v>34.75</v>
      </c>
      <c r="F1445" s="77">
        <f t="array" ref="F1445">IFERROR(INDEX(DATA!$I$133:$I$368,MATCH(1,(DATA!$D$133:$D$368=B1445)*(DATA!$E$133:$E$368=D1445),0)),"n/a")</f>
        <v>4.3230261182827898E-2</v>
      </c>
      <c r="G1445" s="86">
        <f t="array" ref="G1445">IFERROR(INDEX(DATA!$R$133:$R$368,MATCH(1,(DATA!$D$133:$D$368=B1445)*(DATA!$E$133:$E$368=D1445),0)),"n/a")</f>
        <v>135.19</v>
      </c>
      <c r="H1445" s="77">
        <f t="array" ref="H1445">IFERROR(INDEX(DATA!$S$133:$S$368,MATCH(1,(DATA!$D$133:$D$368=B1445)*(DATA!$E$133:$E$368=D1445),0)),"n/a")</f>
        <v>0.129312505220951</v>
      </c>
      <c r="I1445" s="86">
        <f t="array" ref="I1445">IFERROR(INDEX(DATA!$AB$133:$AB$368,MATCH(1,(DATA!$D$133:$D$368=B1445)*(DATA!$E$133:$E$368=D1445),0)),"n/a")</f>
        <v>236.99</v>
      </c>
      <c r="J1445" s="77">
        <f t="array" ref="J1445">IFERROR(INDEX(DATA!$AC$133:$AC$368,MATCH(1,(DATA!$D$133:$D$368=B1445)*(DATA!$E$133:$E$368=D1445),0)),"n/a")</f>
        <v>0.16801379990142901</v>
      </c>
      <c r="K1445" s="86">
        <f t="array" ref="K1445">IFERROR(INDEX(DATA!$AL$133:$AL$368,MATCH(1,(DATA!$D$133:$D$368=B1445)*(DATA!$E$133:$E$368=D1445),0)),"n/a")</f>
        <v>365.32</v>
      </c>
      <c r="L1445" s="77">
        <f t="array" ref="L1445">IFERROR(INDEX(DATA!$AM$133:$AM$368,MATCH(1,(DATA!$D$133:$D$368=B1445)*(DATA!$E$133:$E$368=D1445),0)),"n/a")</f>
        <v>0.182418436043501</v>
      </c>
    </row>
    <row r="1446" spans="1:12" x14ac:dyDescent="0.2">
      <c r="A1446" s="75" t="s">
        <v>19</v>
      </c>
      <c r="B1446" s="66" t="s">
        <v>22</v>
      </c>
      <c r="C1446" s="66" t="s">
        <v>9</v>
      </c>
      <c r="D1446" s="66" t="s">
        <v>282</v>
      </c>
      <c r="E1446" s="86">
        <f t="array" ref="E1446">IFERROR(INDEX(DATA!$H$133:$H$368,MATCH(1,(DATA!$D$133:$D$368=B1446)*(DATA!$E$133:$E$368=D1446),0)),"n/a")</f>
        <v>3.58</v>
      </c>
      <c r="F1446" s="77">
        <f t="array" ref="F1446">IFERROR(INDEX(DATA!$I$133:$I$368,MATCH(1,(DATA!$D$133:$D$368=B1446)*(DATA!$E$133:$E$368=D1446),0)),"n/a")</f>
        <v>-0.266393442622951</v>
      </c>
      <c r="G1446" s="86">
        <f t="array" ref="G1446">IFERROR(INDEX(DATA!$R$133:$R$368,MATCH(1,(DATA!$D$133:$D$368=B1446)*(DATA!$E$133:$E$368=D1446),0)),"n/a")</f>
        <v>12.3</v>
      </c>
      <c r="H1446" s="77">
        <f t="array" ref="H1446">IFERROR(INDEX(DATA!$S$133:$S$368,MATCH(1,(DATA!$D$133:$D$368=B1446)*(DATA!$E$133:$E$368=D1446),0)),"n/a")</f>
        <v>-0.21904761904761899</v>
      </c>
      <c r="I1446" s="86">
        <f t="array" ref="I1446">IFERROR(INDEX(DATA!$AB$133:$AB$368,MATCH(1,(DATA!$D$133:$D$368=B1446)*(DATA!$E$133:$E$368=D1446),0)),"n/a")</f>
        <v>23.91</v>
      </c>
      <c r="J1446" s="77">
        <f t="array" ref="J1446">IFERROR(INDEX(DATA!$AC$133:$AC$368,MATCH(1,(DATA!$D$133:$D$368=B1446)*(DATA!$E$133:$E$368=D1446),0)),"n/a")</f>
        <v>-0.12864431486880501</v>
      </c>
      <c r="K1446" s="86">
        <f t="array" ref="K1446">IFERROR(INDEX(DATA!$AL$133:$AL$368,MATCH(1,(DATA!$D$133:$D$368=B1446)*(DATA!$E$133:$E$368=D1446),0)),"n/a")</f>
        <v>44.62</v>
      </c>
      <c r="L1446" s="77">
        <f t="array" ref="L1446">IFERROR(INDEX(DATA!$AM$133:$AM$368,MATCH(1,(DATA!$D$133:$D$368=B1446)*(DATA!$E$133:$E$368=D1446),0)),"n/a")</f>
        <v>0.13105196451204101</v>
      </c>
    </row>
    <row r="1447" spans="1:12" x14ac:dyDescent="0.2">
      <c r="A1447" s="75" t="s">
        <v>19</v>
      </c>
      <c r="B1447" s="66" t="s">
        <v>22</v>
      </c>
      <c r="C1447" s="66" t="s">
        <v>9</v>
      </c>
      <c r="D1447" s="66" t="s">
        <v>283</v>
      </c>
      <c r="E1447" s="86">
        <f t="array" ref="E1447">IFERROR(INDEX(DATA!$H$133:$H$368,MATCH(1,(DATA!$D$133:$D$368=B1447)*(DATA!$E$133:$E$368=D1447),0)),"n/a")</f>
        <v>0</v>
      </c>
      <c r="F1447" s="77">
        <f t="array" ref="F1447">IFERROR(INDEX(DATA!$I$133:$I$368,MATCH(1,(DATA!$D$133:$D$368=B1447)*(DATA!$E$133:$E$368=D1447),0)),"n/a")</f>
        <v>0</v>
      </c>
      <c r="G1447" s="86">
        <f t="array" ref="G1447">IFERROR(INDEX(DATA!$R$133:$R$368,MATCH(1,(DATA!$D$133:$D$368=B1447)*(DATA!$E$133:$E$368=D1447),0)),"n/a")</f>
        <v>3.48</v>
      </c>
      <c r="H1447" s="77">
        <f t="array" ref="H1447">IFERROR(INDEX(DATA!$S$133:$S$368,MATCH(1,(DATA!$D$133:$D$368=B1447)*(DATA!$E$133:$E$368=D1447),0)),"n/a")</f>
        <v>0</v>
      </c>
      <c r="I1447" s="86">
        <f t="array" ref="I1447">IFERROR(INDEX(DATA!$AB$133:$AB$368,MATCH(1,(DATA!$D$133:$D$368=B1447)*(DATA!$E$133:$E$368=D1447),0)),"n/a")</f>
        <v>145.77000000000001</v>
      </c>
      <c r="J1447" s="77">
        <f t="array" ref="J1447">IFERROR(INDEX(DATA!$AC$133:$AC$368,MATCH(1,(DATA!$D$133:$D$368=B1447)*(DATA!$E$133:$E$368=D1447),0)),"n/a")</f>
        <v>246.06779661017001</v>
      </c>
      <c r="K1447" s="86">
        <f t="array" ref="K1447">IFERROR(INDEX(DATA!$AL$133:$AL$368,MATCH(1,(DATA!$D$133:$D$368=B1447)*(DATA!$E$133:$E$368=D1447),0)),"n/a")</f>
        <v>284.02</v>
      </c>
      <c r="L1447" s="77">
        <f t="array" ref="L1447">IFERROR(INDEX(DATA!$AM$133:$AM$368,MATCH(1,(DATA!$D$133:$D$368=B1447)*(DATA!$E$133:$E$368=D1447),0)),"n/a")</f>
        <v>87.204968944099406</v>
      </c>
    </row>
    <row r="1448" spans="1:12" x14ac:dyDescent="0.2">
      <c r="A1448" s="75" t="s">
        <v>19</v>
      </c>
      <c r="B1448" s="66" t="s">
        <v>22</v>
      </c>
      <c r="C1448" s="66" t="s">
        <v>9</v>
      </c>
      <c r="D1448" s="66" t="s">
        <v>284</v>
      </c>
      <c r="E1448" s="86">
        <f t="array" ref="E1448">IFERROR(INDEX(DATA!$H$133:$H$368,MATCH(1,(DATA!$D$133:$D$368=B1448)*(DATA!$E$133:$E$368=D1448),0)),"n/a")</f>
        <v>27.1</v>
      </c>
      <c r="F1448" s="77">
        <f t="array" ref="F1448">IFERROR(INDEX(DATA!$I$133:$I$368,MATCH(1,(DATA!$D$133:$D$368=B1448)*(DATA!$E$133:$E$368=D1448),0)),"n/a")</f>
        <v>0.73940949935815103</v>
      </c>
      <c r="G1448" s="86">
        <f t="array" ref="G1448">IFERROR(INDEX(DATA!$R$133:$R$368,MATCH(1,(DATA!$D$133:$D$368=B1448)*(DATA!$E$133:$E$368=D1448),0)),"n/a")</f>
        <v>97.65</v>
      </c>
      <c r="H1448" s="77">
        <f t="array" ref="H1448">IFERROR(INDEX(DATA!$S$133:$S$368,MATCH(1,(DATA!$D$133:$D$368=B1448)*(DATA!$E$133:$E$368=D1448),0)),"n/a")</f>
        <v>0.62479201331114798</v>
      </c>
      <c r="I1448" s="86">
        <f t="array" ref="I1448">IFERROR(INDEX(DATA!$AB$133:$AB$368,MATCH(1,(DATA!$D$133:$D$368=B1448)*(DATA!$E$133:$E$368=D1448),0)),"n/a")</f>
        <v>157.54</v>
      </c>
      <c r="J1448" s="77">
        <f t="array" ref="J1448">IFERROR(INDEX(DATA!$AC$133:$AC$368,MATCH(1,(DATA!$D$133:$D$368=B1448)*(DATA!$E$133:$E$368=D1448),0)),"n/a")</f>
        <v>0.434006917895503</v>
      </c>
      <c r="K1448" s="86">
        <f t="array" ref="K1448">IFERROR(INDEX(DATA!$AL$133:$AL$368,MATCH(1,(DATA!$D$133:$D$368=B1448)*(DATA!$E$133:$E$368=D1448),0)),"n/a")</f>
        <v>236.71</v>
      </c>
      <c r="L1448" s="77">
        <f t="array" ref="L1448">IFERROR(INDEX(DATA!$AM$133:$AM$368,MATCH(1,(DATA!$D$133:$D$368=B1448)*(DATA!$E$133:$E$368=D1448),0)),"n/a")</f>
        <v>0.42501956534826302</v>
      </c>
    </row>
    <row r="1449" spans="1:12" x14ac:dyDescent="0.2">
      <c r="A1449" s="75" t="s">
        <v>19</v>
      </c>
      <c r="B1449" s="66" t="s">
        <v>22</v>
      </c>
      <c r="C1449" s="66" t="s">
        <v>9</v>
      </c>
      <c r="D1449" s="66" t="s">
        <v>285</v>
      </c>
      <c r="E1449" s="86">
        <f t="array" ref="E1449">IFERROR(INDEX(DATA!$H$133:$H$368,MATCH(1,(DATA!$D$133:$D$368=B1449)*(DATA!$E$133:$E$368=D1449),0)),"n/a")</f>
        <v>0</v>
      </c>
      <c r="F1449" s="77">
        <f t="array" ref="F1449">IFERROR(INDEX(DATA!$I$133:$I$368,MATCH(1,(DATA!$D$133:$D$368=B1449)*(DATA!$E$133:$E$368=D1449),0)),"n/a")</f>
        <v>0</v>
      </c>
      <c r="G1449" s="86">
        <f t="array" ref="G1449">IFERROR(INDEX(DATA!$R$133:$R$368,MATCH(1,(DATA!$D$133:$D$368=B1449)*(DATA!$E$133:$E$368=D1449),0)),"n/a")</f>
        <v>1.0900000000000001</v>
      </c>
      <c r="H1449" s="77">
        <f t="array" ref="H1449">IFERROR(INDEX(DATA!$S$133:$S$368,MATCH(1,(DATA!$D$133:$D$368=B1449)*(DATA!$E$133:$E$368=D1449),0)),"n/a")</f>
        <v>0</v>
      </c>
      <c r="I1449" s="86">
        <f t="array" ref="I1449">IFERROR(INDEX(DATA!$AB$133:$AB$368,MATCH(1,(DATA!$D$133:$D$368=B1449)*(DATA!$E$133:$E$368=D1449),0)),"n/a")</f>
        <v>1.89</v>
      </c>
      <c r="J1449" s="77">
        <f t="array" ref="J1449">IFERROR(INDEX(DATA!$AC$133:$AC$368,MATCH(1,(DATA!$D$133:$D$368=B1449)*(DATA!$E$133:$E$368=D1449),0)),"n/a")</f>
        <v>0</v>
      </c>
      <c r="K1449" s="86">
        <f t="array" ref="K1449">IFERROR(INDEX(DATA!$AL$133:$AL$368,MATCH(1,(DATA!$D$133:$D$368=B1449)*(DATA!$E$133:$E$368=D1449),0)),"n/a")</f>
        <v>1.89</v>
      </c>
      <c r="L1449" s="77">
        <f t="array" ref="L1449">IFERROR(INDEX(DATA!$AM$133:$AM$368,MATCH(1,(DATA!$D$133:$D$368=B1449)*(DATA!$E$133:$E$368=D1449),0)),"n/a")</f>
        <v>0</v>
      </c>
    </row>
    <row r="1450" spans="1:12" x14ac:dyDescent="0.2">
      <c r="A1450" s="75" t="s">
        <v>19</v>
      </c>
      <c r="B1450" s="66" t="s">
        <v>22</v>
      </c>
      <c r="C1450" s="66" t="s">
        <v>9</v>
      </c>
      <c r="D1450" s="66" t="s">
        <v>286</v>
      </c>
      <c r="E1450" s="86">
        <f t="array" ref="E1450">IFERROR(INDEX(DATA!$H$133:$H$368,MATCH(1,(DATA!$D$133:$D$368=B1450)*(DATA!$E$133:$E$368=D1450),0)),"n/a")</f>
        <v>0.62</v>
      </c>
      <c r="F1450" s="77">
        <f t="array" ref="F1450">IFERROR(INDEX(DATA!$I$133:$I$368,MATCH(1,(DATA!$D$133:$D$368=B1450)*(DATA!$E$133:$E$368=D1450),0)),"n/a")</f>
        <v>0</v>
      </c>
      <c r="G1450" s="86">
        <f t="array" ref="G1450">IFERROR(INDEX(DATA!$R$133:$R$368,MATCH(1,(DATA!$D$133:$D$368=B1450)*(DATA!$E$133:$E$368=D1450),0)),"n/a")</f>
        <v>2.0099999999999998</v>
      </c>
      <c r="H1450" s="77">
        <f t="array" ref="H1450">IFERROR(INDEX(DATA!$S$133:$S$368,MATCH(1,(DATA!$D$133:$D$368=B1450)*(DATA!$E$133:$E$368=D1450),0)),"n/a")</f>
        <v>0</v>
      </c>
      <c r="I1450" s="86">
        <f t="array" ref="I1450">IFERROR(INDEX(DATA!$AB$133:$AB$368,MATCH(1,(DATA!$D$133:$D$368=B1450)*(DATA!$E$133:$E$368=D1450),0)),"n/a")</f>
        <v>78.53</v>
      </c>
      <c r="J1450" s="77">
        <f t="array" ref="J1450">IFERROR(INDEX(DATA!$AC$133:$AC$368,MATCH(1,(DATA!$D$133:$D$368=B1450)*(DATA!$E$133:$E$368=D1450),0)),"n/a")</f>
        <v>26.458041958041999</v>
      </c>
      <c r="K1450" s="86">
        <f t="array" ref="K1450">IFERROR(INDEX(DATA!$AL$133:$AL$368,MATCH(1,(DATA!$D$133:$D$368=B1450)*(DATA!$E$133:$E$368=D1450),0)),"n/a")</f>
        <v>84.18</v>
      </c>
      <c r="L1450" s="77">
        <f t="array" ref="L1450">IFERROR(INDEX(DATA!$AM$133:$AM$368,MATCH(1,(DATA!$D$133:$D$368=B1450)*(DATA!$E$133:$E$368=D1450),0)),"n/a")</f>
        <v>9.3415233415233399</v>
      </c>
    </row>
    <row r="1451" spans="1:12" x14ac:dyDescent="0.2">
      <c r="A1451" s="75" t="s">
        <v>19</v>
      </c>
      <c r="B1451" s="66" t="s">
        <v>22</v>
      </c>
      <c r="C1451" s="66" t="s">
        <v>9</v>
      </c>
      <c r="D1451" s="66" t="s">
        <v>287</v>
      </c>
      <c r="E1451" s="86">
        <f t="array" ref="E1451">IFERROR(INDEX(DATA!$H$133:$H$368,MATCH(1,(DATA!$D$133:$D$368=B1451)*(DATA!$E$133:$E$368=D1451),0)),"n/a")</f>
        <v>8.8800000000000008</v>
      </c>
      <c r="F1451" s="77">
        <f t="array" ref="F1451">IFERROR(INDEX(DATA!$I$133:$I$368,MATCH(1,(DATA!$D$133:$D$368=B1451)*(DATA!$E$133:$E$368=D1451),0)),"n/a")</f>
        <v>-0.82289589150378895</v>
      </c>
      <c r="G1451" s="86">
        <f t="array" ref="G1451">IFERROR(INDEX(DATA!$R$133:$R$368,MATCH(1,(DATA!$D$133:$D$368=B1451)*(DATA!$E$133:$E$368=D1451),0)),"n/a")</f>
        <v>96.34</v>
      </c>
      <c r="H1451" s="77">
        <f t="array" ref="H1451">IFERROR(INDEX(DATA!$S$133:$S$368,MATCH(1,(DATA!$D$133:$D$368=B1451)*(DATA!$E$133:$E$368=D1451),0)),"n/a")</f>
        <v>-0.42252592459389798</v>
      </c>
      <c r="I1451" s="86">
        <f t="array" ref="I1451">IFERROR(INDEX(DATA!$AB$133:$AB$368,MATCH(1,(DATA!$D$133:$D$368=B1451)*(DATA!$E$133:$E$368=D1451),0)),"n/a")</f>
        <v>197.96</v>
      </c>
      <c r="J1451" s="77">
        <f t="array" ref="J1451">IFERROR(INDEX(DATA!$AC$133:$AC$368,MATCH(1,(DATA!$D$133:$D$368=B1451)*(DATA!$E$133:$E$368=D1451),0)),"n/a")</f>
        <v>-0.71315964876691695</v>
      </c>
      <c r="K1451" s="86">
        <f t="array" ref="K1451">IFERROR(INDEX(DATA!$AL$133:$AL$368,MATCH(1,(DATA!$D$133:$D$368=B1451)*(DATA!$E$133:$E$368=D1451),0)),"n/a")</f>
        <v>625.94000000000005</v>
      </c>
      <c r="L1451" s="77">
        <f t="array" ref="L1451">IFERROR(INDEX(DATA!$AM$133:$AM$368,MATCH(1,(DATA!$D$133:$D$368=B1451)*(DATA!$E$133:$E$368=D1451),0)),"n/a")</f>
        <v>-0.75317239366861999</v>
      </c>
    </row>
    <row r="1452" spans="1:12" x14ac:dyDescent="0.2">
      <c r="A1452" s="75" t="s">
        <v>19</v>
      </c>
      <c r="B1452" s="66" t="s">
        <v>22</v>
      </c>
      <c r="C1452" s="66" t="s">
        <v>9</v>
      </c>
      <c r="D1452" s="66" t="s">
        <v>288</v>
      </c>
      <c r="E1452" s="86">
        <f t="array" ref="E1452">IFERROR(INDEX(DATA!$H$133:$H$368,MATCH(1,(DATA!$D$133:$D$368=B1452)*(DATA!$E$133:$E$368=D1452),0)),"n/a")</f>
        <v>9.69</v>
      </c>
      <c r="F1452" s="77">
        <f t="array" ref="F1452">IFERROR(INDEX(DATA!$I$133:$I$368,MATCH(1,(DATA!$D$133:$D$368=B1452)*(DATA!$E$133:$E$368=D1452),0)),"n/a")</f>
        <v>0.11764705882352899</v>
      </c>
      <c r="G1452" s="86">
        <f t="array" ref="G1452">IFERROR(INDEX(DATA!$R$133:$R$368,MATCH(1,(DATA!$D$133:$D$368=B1452)*(DATA!$E$133:$E$368=D1452),0)),"n/a")</f>
        <v>34.700000000000003</v>
      </c>
      <c r="H1452" s="77">
        <f t="array" ref="H1452">IFERROR(INDEX(DATA!$S$133:$S$368,MATCH(1,(DATA!$D$133:$D$368=B1452)*(DATA!$E$133:$E$368=D1452),0)),"n/a")</f>
        <v>0.25497287522604001</v>
      </c>
      <c r="I1452" s="86">
        <f t="array" ref="I1452">IFERROR(INDEX(DATA!$AB$133:$AB$368,MATCH(1,(DATA!$D$133:$D$368=B1452)*(DATA!$E$133:$E$368=D1452),0)),"n/a")</f>
        <v>55.24</v>
      </c>
      <c r="J1452" s="77">
        <f t="array" ref="J1452">IFERROR(INDEX(DATA!$AC$133:$AC$368,MATCH(1,(DATA!$D$133:$D$368=B1452)*(DATA!$E$133:$E$368=D1452),0)),"n/a")</f>
        <v>-2.5279884434814101E-3</v>
      </c>
      <c r="K1452" s="86">
        <f t="array" ref="K1452">IFERROR(INDEX(DATA!$AL$133:$AL$368,MATCH(1,(DATA!$D$133:$D$368=B1452)*(DATA!$E$133:$E$368=D1452),0)),"n/a")</f>
        <v>91.06</v>
      </c>
      <c r="L1452" s="77">
        <f t="array" ref="L1452">IFERROR(INDEX(DATA!$AM$133:$AM$368,MATCH(1,(DATA!$D$133:$D$368=B1452)*(DATA!$E$133:$E$368=D1452),0)),"n/a")</f>
        <v>4.7389003910742897E-2</v>
      </c>
    </row>
    <row r="1453" spans="1:12" x14ac:dyDescent="0.2">
      <c r="A1453" s="75" t="s">
        <v>19</v>
      </c>
      <c r="B1453" s="66" t="s">
        <v>22</v>
      </c>
      <c r="C1453" s="66" t="s">
        <v>9</v>
      </c>
      <c r="D1453" s="66" t="s">
        <v>289</v>
      </c>
      <c r="E1453" s="86">
        <f t="array" ref="E1453">IFERROR(INDEX(DATA!$H$133:$H$368,MATCH(1,(DATA!$D$133:$D$368=B1453)*(DATA!$E$133:$E$368=D1453),0)),"n/a")</f>
        <v>0.99</v>
      </c>
      <c r="F1453" s="77">
        <f t="array" ref="F1453">IFERROR(INDEX(DATA!$I$133:$I$368,MATCH(1,(DATA!$D$133:$D$368=B1453)*(DATA!$E$133:$E$368=D1453),0)),"n/a")</f>
        <v>1.02040816326531E-2</v>
      </c>
      <c r="G1453" s="86">
        <f t="array" ref="G1453">IFERROR(INDEX(DATA!$R$133:$R$368,MATCH(1,(DATA!$D$133:$D$368=B1453)*(DATA!$E$133:$E$368=D1453),0)),"n/a")</f>
        <v>6.24</v>
      </c>
      <c r="H1453" s="77">
        <f t="array" ref="H1453">IFERROR(INDEX(DATA!$S$133:$S$368,MATCH(1,(DATA!$D$133:$D$368=B1453)*(DATA!$E$133:$E$368=D1453),0)),"n/a")</f>
        <v>0.54074074074074097</v>
      </c>
      <c r="I1453" s="86">
        <f t="array" ref="I1453">IFERROR(INDEX(DATA!$AB$133:$AB$368,MATCH(1,(DATA!$D$133:$D$368=B1453)*(DATA!$E$133:$E$368=D1453),0)),"n/a")</f>
        <v>10.7</v>
      </c>
      <c r="J1453" s="77">
        <f t="array" ref="J1453">IFERROR(INDEX(DATA!$AC$133:$AC$368,MATCH(1,(DATA!$D$133:$D$368=B1453)*(DATA!$E$133:$E$368=D1453),0)),"n/a")</f>
        <v>0.137088204038257</v>
      </c>
      <c r="K1453" s="86">
        <f t="array" ref="K1453">IFERROR(INDEX(DATA!$AL$133:$AL$368,MATCH(1,(DATA!$D$133:$D$368=B1453)*(DATA!$E$133:$E$368=D1453),0)),"n/a")</f>
        <v>17.18</v>
      </c>
      <c r="L1453" s="77">
        <f t="array" ref="L1453">IFERROR(INDEX(DATA!$AM$133:$AM$368,MATCH(1,(DATA!$D$133:$D$368=B1453)*(DATA!$E$133:$E$368=D1453),0)),"n/a")</f>
        <v>-0.63586265366680805</v>
      </c>
    </row>
    <row r="1454" spans="1:12" x14ac:dyDescent="0.2">
      <c r="A1454" s="75" t="s">
        <v>19</v>
      </c>
      <c r="B1454" s="66" t="s">
        <v>22</v>
      </c>
      <c r="C1454" s="66" t="s">
        <v>9</v>
      </c>
      <c r="D1454" s="66" t="s">
        <v>290</v>
      </c>
      <c r="E1454" s="86">
        <f t="array" ref="E1454">IFERROR(INDEX(DATA!$H$133:$H$368,MATCH(1,(DATA!$D$133:$D$368=B1454)*(DATA!$E$133:$E$368=D1454),0)),"n/a")</f>
        <v>0</v>
      </c>
      <c r="F1454" s="77">
        <f t="array" ref="F1454">IFERROR(INDEX(DATA!$I$133:$I$368,MATCH(1,(DATA!$D$133:$D$368=B1454)*(DATA!$E$133:$E$368=D1454),0)),"n/a")</f>
        <v>0</v>
      </c>
      <c r="G1454" s="86">
        <f t="array" ref="G1454">IFERROR(INDEX(DATA!$R$133:$R$368,MATCH(1,(DATA!$D$133:$D$368=B1454)*(DATA!$E$133:$E$368=D1454),0)),"n/a")</f>
        <v>0</v>
      </c>
      <c r="H1454" s="77">
        <f t="array" ref="H1454">IFERROR(INDEX(DATA!$S$133:$S$368,MATCH(1,(DATA!$D$133:$D$368=B1454)*(DATA!$E$133:$E$368=D1454),0)),"n/a")</f>
        <v>0</v>
      </c>
      <c r="I1454" s="86">
        <f t="array" ref="I1454">IFERROR(INDEX(DATA!$AB$133:$AB$368,MATCH(1,(DATA!$D$133:$D$368=B1454)*(DATA!$E$133:$E$368=D1454),0)),"n/a")</f>
        <v>0.15</v>
      </c>
      <c r="J1454" s="77">
        <f t="array" ref="J1454">IFERROR(INDEX(DATA!$AC$133:$AC$368,MATCH(1,(DATA!$D$133:$D$368=B1454)*(DATA!$E$133:$E$368=D1454),0)),"n/a")</f>
        <v>0</v>
      </c>
      <c r="K1454" s="86">
        <f t="array" ref="K1454">IFERROR(INDEX(DATA!$AL$133:$AL$368,MATCH(1,(DATA!$D$133:$D$368=B1454)*(DATA!$E$133:$E$368=D1454),0)),"n/a")</f>
        <v>0.6</v>
      </c>
      <c r="L1454" s="77">
        <f t="array" ref="L1454">IFERROR(INDEX(DATA!$AM$133:$AM$368,MATCH(1,(DATA!$D$133:$D$368=B1454)*(DATA!$E$133:$E$368=D1454),0)),"n/a")</f>
        <v>-0.71153846153846201</v>
      </c>
    </row>
    <row r="1455" spans="1:12" x14ac:dyDescent="0.2">
      <c r="A1455" s="75" t="s">
        <v>19</v>
      </c>
      <c r="B1455" s="66" t="s">
        <v>22</v>
      </c>
      <c r="C1455" s="66" t="s">
        <v>9</v>
      </c>
      <c r="D1455" s="66" t="s">
        <v>291</v>
      </c>
      <c r="E1455" s="86">
        <f t="array" ref="E1455">IFERROR(INDEX(DATA!$H$133:$H$368,MATCH(1,(DATA!$D$133:$D$368=B1455)*(DATA!$E$133:$E$368=D1455),0)),"n/a")</f>
        <v>13.98</v>
      </c>
      <c r="F1455" s="77">
        <f t="array" ref="F1455">IFERROR(INDEX(DATA!$I$133:$I$368,MATCH(1,(DATA!$D$133:$D$368=B1455)*(DATA!$E$133:$E$368=D1455),0)),"n/a")</f>
        <v>0.51956521739130401</v>
      </c>
      <c r="G1455" s="86">
        <f t="array" ref="G1455">IFERROR(INDEX(DATA!$R$133:$R$368,MATCH(1,(DATA!$D$133:$D$368=B1455)*(DATA!$E$133:$E$368=D1455),0)),"n/a")</f>
        <v>19.77</v>
      </c>
      <c r="H1455" s="77">
        <f t="array" ref="H1455">IFERROR(INDEX(DATA!$S$133:$S$368,MATCH(1,(DATA!$D$133:$D$368=B1455)*(DATA!$E$133:$E$368=D1455),0)),"n/a")</f>
        <v>0.18525179856115101</v>
      </c>
      <c r="I1455" s="86">
        <f t="array" ref="I1455">IFERROR(INDEX(DATA!$AB$133:$AB$368,MATCH(1,(DATA!$D$133:$D$368=B1455)*(DATA!$E$133:$E$368=D1455),0)),"n/a")</f>
        <v>26.48</v>
      </c>
      <c r="J1455" s="77">
        <f t="array" ref="J1455">IFERROR(INDEX(DATA!$AC$133:$AC$368,MATCH(1,(DATA!$D$133:$D$368=B1455)*(DATA!$E$133:$E$368=D1455),0)),"n/a")</f>
        <v>0.46460176991150498</v>
      </c>
      <c r="K1455" s="86">
        <f t="array" ref="K1455">IFERROR(INDEX(DATA!$AL$133:$AL$368,MATCH(1,(DATA!$D$133:$D$368=B1455)*(DATA!$E$133:$E$368=D1455),0)),"n/a")</f>
        <v>62.7</v>
      </c>
      <c r="L1455" s="77">
        <f t="array" ref="L1455">IFERROR(INDEX(DATA!$AM$133:$AM$368,MATCH(1,(DATA!$D$133:$D$368=B1455)*(DATA!$E$133:$E$368=D1455),0)),"n/a")</f>
        <v>2.4679203539822998</v>
      </c>
    </row>
    <row r="1456" spans="1:12" x14ac:dyDescent="0.2">
      <c r="A1456" s="75" t="s">
        <v>19</v>
      </c>
      <c r="B1456" s="66" t="s">
        <v>22</v>
      </c>
      <c r="C1456" s="66" t="s">
        <v>9</v>
      </c>
      <c r="D1456" s="66" t="s">
        <v>292</v>
      </c>
      <c r="E1456" s="86">
        <f t="array" ref="E1456">IFERROR(INDEX(DATA!$H$133:$H$368,MATCH(1,(DATA!$D$133:$D$368=B1456)*(DATA!$E$133:$E$368=D1456),0)),"n/a")</f>
        <v>12.3</v>
      </c>
      <c r="F1456" s="77">
        <f t="array" ref="F1456">IFERROR(INDEX(DATA!$I$133:$I$368,MATCH(1,(DATA!$D$133:$D$368=B1456)*(DATA!$E$133:$E$368=D1456),0)),"n/a")</f>
        <v>0.25127161749745702</v>
      </c>
      <c r="G1456" s="86">
        <f t="array" ref="G1456">IFERROR(INDEX(DATA!$R$133:$R$368,MATCH(1,(DATA!$D$133:$D$368=B1456)*(DATA!$E$133:$E$368=D1456),0)),"n/a")</f>
        <v>53.21</v>
      </c>
      <c r="H1456" s="77">
        <f t="array" ref="H1456">IFERROR(INDEX(DATA!$S$133:$S$368,MATCH(1,(DATA!$D$133:$D$368=B1456)*(DATA!$E$133:$E$368=D1456),0)),"n/a")</f>
        <v>7.0408368537517599E-2</v>
      </c>
      <c r="I1456" s="86">
        <f t="array" ref="I1456">IFERROR(INDEX(DATA!$AB$133:$AB$368,MATCH(1,(DATA!$D$133:$D$368=B1456)*(DATA!$E$133:$E$368=D1456),0)),"n/a")</f>
        <v>91.79</v>
      </c>
      <c r="J1456" s="77">
        <f t="array" ref="J1456">IFERROR(INDEX(DATA!$AC$133:$AC$368,MATCH(1,(DATA!$D$133:$D$368=B1456)*(DATA!$E$133:$E$368=D1456),0)),"n/a")</f>
        <v>-5.2343588684699599E-2</v>
      </c>
      <c r="K1456" s="86">
        <f t="array" ref="K1456">IFERROR(INDEX(DATA!$AL$133:$AL$368,MATCH(1,(DATA!$D$133:$D$368=B1456)*(DATA!$E$133:$E$368=D1456),0)),"n/a")</f>
        <v>173.69</v>
      </c>
      <c r="L1456" s="77">
        <f t="array" ref="L1456">IFERROR(INDEX(DATA!$AM$133:$AM$368,MATCH(1,(DATA!$D$133:$D$368=B1456)*(DATA!$E$133:$E$368=D1456),0)),"n/a")</f>
        <v>0.117768196151619</v>
      </c>
    </row>
    <row r="1457" spans="1:12" x14ac:dyDescent="0.2">
      <c r="A1457" s="75" t="s">
        <v>19</v>
      </c>
      <c r="B1457" s="66" t="s">
        <v>22</v>
      </c>
      <c r="C1457" s="66" t="s">
        <v>9</v>
      </c>
      <c r="D1457" s="66" t="s">
        <v>293</v>
      </c>
      <c r="E1457" s="86">
        <f t="array" ref="E1457">IFERROR(INDEX(DATA!$H$133:$H$368,MATCH(1,(DATA!$D$133:$D$368=B1457)*(DATA!$E$133:$E$368=D1457),0)),"n/a")</f>
        <v>5.29</v>
      </c>
      <c r="F1457" s="77">
        <f t="array" ref="F1457">IFERROR(INDEX(DATA!$I$133:$I$368,MATCH(1,(DATA!$D$133:$D$368=B1457)*(DATA!$E$133:$E$368=D1457),0)),"n/a")</f>
        <v>0.20501138952164</v>
      </c>
      <c r="G1457" s="86">
        <f t="array" ref="G1457">IFERROR(INDEX(DATA!$R$133:$R$368,MATCH(1,(DATA!$D$133:$D$368=B1457)*(DATA!$E$133:$E$368=D1457),0)),"n/a")</f>
        <v>16.12</v>
      </c>
      <c r="H1457" s="77">
        <f t="array" ref="H1457">IFERROR(INDEX(DATA!$S$133:$S$368,MATCH(1,(DATA!$D$133:$D$368=B1457)*(DATA!$E$133:$E$368=D1457),0)),"n/a")</f>
        <v>-0.111845730027548</v>
      </c>
      <c r="I1457" s="86">
        <f t="array" ref="I1457">IFERROR(INDEX(DATA!$AB$133:$AB$368,MATCH(1,(DATA!$D$133:$D$368=B1457)*(DATA!$E$133:$E$368=D1457),0)),"n/a")</f>
        <v>31.2</v>
      </c>
      <c r="J1457" s="77">
        <f t="array" ref="J1457">IFERROR(INDEX(DATA!$AC$133:$AC$368,MATCH(1,(DATA!$D$133:$D$368=B1457)*(DATA!$E$133:$E$368=D1457),0)),"n/a")</f>
        <v>-7.8286558345642507E-2</v>
      </c>
      <c r="K1457" s="86">
        <f t="array" ref="K1457">IFERROR(INDEX(DATA!$AL$133:$AL$368,MATCH(1,(DATA!$D$133:$D$368=B1457)*(DATA!$E$133:$E$368=D1457),0)),"n/a")</f>
        <v>43.85</v>
      </c>
      <c r="L1457" s="77">
        <f t="array" ref="L1457">IFERROR(INDEX(DATA!$AM$133:$AM$368,MATCH(1,(DATA!$D$133:$D$368=B1457)*(DATA!$E$133:$E$368=D1457),0)),"n/a")</f>
        <v>-0.15396488520162099</v>
      </c>
    </row>
    <row r="1458" spans="1:12" x14ac:dyDescent="0.2">
      <c r="A1458" s="75" t="s">
        <v>19</v>
      </c>
      <c r="B1458" s="66" t="s">
        <v>22</v>
      </c>
      <c r="C1458" s="66" t="s">
        <v>9</v>
      </c>
      <c r="D1458" s="66" t="s">
        <v>294</v>
      </c>
      <c r="E1458" s="86">
        <f t="array" ref="E1458">IFERROR(INDEX(DATA!$H$133:$H$368,MATCH(1,(DATA!$D$133:$D$368=B1458)*(DATA!$E$133:$E$368=D1458),0)),"n/a")</f>
        <v>26.85</v>
      </c>
      <c r="F1458" s="77">
        <f t="array" ref="F1458">IFERROR(INDEX(DATA!$I$133:$I$368,MATCH(1,(DATA!$D$133:$D$368=B1458)*(DATA!$E$133:$E$368=D1458),0)),"n/a")</f>
        <v>382.57142857142799</v>
      </c>
      <c r="G1458" s="86">
        <f t="array" ref="G1458">IFERROR(INDEX(DATA!$R$133:$R$368,MATCH(1,(DATA!$D$133:$D$368=B1458)*(DATA!$E$133:$E$368=D1458),0)),"n/a")</f>
        <v>52.78</v>
      </c>
      <c r="H1458" s="77">
        <f t="array" ref="H1458">IFERROR(INDEX(DATA!$S$133:$S$368,MATCH(1,(DATA!$D$133:$D$368=B1458)*(DATA!$E$133:$E$368=D1458),0)),"n/a")</f>
        <v>4.83204419889503</v>
      </c>
      <c r="I1458" s="86">
        <f t="array" ref="I1458">IFERROR(INDEX(DATA!$AB$133:$AB$368,MATCH(1,(DATA!$D$133:$D$368=B1458)*(DATA!$E$133:$E$368=D1458),0)),"n/a")</f>
        <v>94.48</v>
      </c>
      <c r="J1458" s="77">
        <f t="array" ref="J1458">IFERROR(INDEX(DATA!$AC$133:$AC$368,MATCH(1,(DATA!$D$133:$D$368=B1458)*(DATA!$E$133:$E$368=D1458),0)),"n/a")</f>
        <v>2.0340398201669898</v>
      </c>
      <c r="K1458" s="86">
        <f t="array" ref="K1458">IFERROR(INDEX(DATA!$AL$133:$AL$368,MATCH(1,(DATA!$D$133:$D$368=B1458)*(DATA!$E$133:$E$368=D1458),0)),"n/a")</f>
        <v>113.61</v>
      </c>
      <c r="L1458" s="77">
        <f t="array" ref="L1458">IFERROR(INDEX(DATA!$AM$133:$AM$368,MATCH(1,(DATA!$D$133:$D$368=B1458)*(DATA!$E$133:$E$368=D1458),0)),"n/a")</f>
        <v>1.02947481243301</v>
      </c>
    </row>
    <row r="1459" spans="1:12" x14ac:dyDescent="0.2">
      <c r="A1459" s="75" t="s">
        <v>19</v>
      </c>
      <c r="B1459" s="66" t="s">
        <v>22</v>
      </c>
      <c r="C1459" s="66" t="s">
        <v>9</v>
      </c>
      <c r="D1459" s="66" t="s">
        <v>295</v>
      </c>
      <c r="E1459" s="86">
        <f t="array" ref="E1459">IFERROR(INDEX(DATA!$H$133:$H$368,MATCH(1,(DATA!$D$133:$D$368=B1459)*(DATA!$E$133:$E$368=D1459),0)),"n/a")</f>
        <v>7.75</v>
      </c>
      <c r="F1459" s="77">
        <f t="array" ref="F1459">IFERROR(INDEX(DATA!$I$133:$I$368,MATCH(1,(DATA!$D$133:$D$368=B1459)*(DATA!$E$133:$E$368=D1459),0)),"n/a")</f>
        <v>1.5727391874180902E-2</v>
      </c>
      <c r="G1459" s="86">
        <f t="array" ref="G1459">IFERROR(INDEX(DATA!$R$133:$R$368,MATCH(1,(DATA!$D$133:$D$368=B1459)*(DATA!$E$133:$E$368=D1459),0)),"n/a")</f>
        <v>23.06</v>
      </c>
      <c r="H1459" s="77">
        <f t="array" ref="H1459">IFERROR(INDEX(DATA!$S$133:$S$368,MATCH(1,(DATA!$D$133:$D$368=B1459)*(DATA!$E$133:$E$368=D1459),0)),"n/a")</f>
        <v>-0.13438438438438399</v>
      </c>
      <c r="I1459" s="86">
        <f t="array" ref="I1459">IFERROR(INDEX(DATA!$AB$133:$AB$368,MATCH(1,(DATA!$D$133:$D$368=B1459)*(DATA!$E$133:$E$368=D1459),0)),"n/a")</f>
        <v>34.659999999999997</v>
      </c>
      <c r="J1459" s="77">
        <f t="array" ref="J1459">IFERROR(INDEX(DATA!$AC$133:$AC$368,MATCH(1,(DATA!$D$133:$D$368=B1459)*(DATA!$E$133:$E$368=D1459),0)),"n/a")</f>
        <v>-0.342689171249763</v>
      </c>
      <c r="K1459" s="86">
        <f t="array" ref="K1459">IFERROR(INDEX(DATA!$AL$133:$AL$368,MATCH(1,(DATA!$D$133:$D$368=B1459)*(DATA!$E$133:$E$368=D1459),0)),"n/a")</f>
        <v>59.46</v>
      </c>
      <c r="L1459" s="77">
        <f t="array" ref="L1459">IFERROR(INDEX(DATA!$AM$133:$AM$368,MATCH(1,(DATA!$D$133:$D$368=B1459)*(DATA!$E$133:$E$368=D1459),0)),"n/a")</f>
        <v>-0.268364710225175</v>
      </c>
    </row>
    <row r="1460" spans="1:12" x14ac:dyDescent="0.2">
      <c r="A1460" s="75" t="s">
        <v>19</v>
      </c>
      <c r="B1460" s="66" t="s">
        <v>22</v>
      </c>
      <c r="C1460" s="66" t="s">
        <v>9</v>
      </c>
      <c r="D1460" s="66" t="s">
        <v>296</v>
      </c>
      <c r="E1460" s="86">
        <f t="array" ref="E1460">IFERROR(INDEX(DATA!$H$133:$H$368,MATCH(1,(DATA!$D$133:$D$368=B1460)*(DATA!$E$133:$E$368=D1460),0)),"n/a")</f>
        <v>12.19</v>
      </c>
      <c r="F1460" s="77">
        <f t="array" ref="F1460">IFERROR(INDEX(DATA!$I$133:$I$368,MATCH(1,(DATA!$D$133:$D$368=B1460)*(DATA!$E$133:$E$368=D1460),0)),"n/a")</f>
        <v>1.3855185909980401</v>
      </c>
      <c r="G1460" s="86">
        <f t="array" ref="G1460">IFERROR(INDEX(DATA!$R$133:$R$368,MATCH(1,(DATA!$D$133:$D$368=B1460)*(DATA!$E$133:$E$368=D1460),0)),"n/a")</f>
        <v>38.270000000000003</v>
      </c>
      <c r="H1460" s="77">
        <f t="array" ref="H1460">IFERROR(INDEX(DATA!$S$133:$S$368,MATCH(1,(DATA!$D$133:$D$368=B1460)*(DATA!$E$133:$E$368=D1460),0)),"n/a")</f>
        <v>0.470791698693313</v>
      </c>
      <c r="I1460" s="86">
        <f t="array" ref="I1460">IFERROR(INDEX(DATA!$AB$133:$AB$368,MATCH(1,(DATA!$D$133:$D$368=B1460)*(DATA!$E$133:$E$368=D1460),0)),"n/a")</f>
        <v>62.82</v>
      </c>
      <c r="J1460" s="77">
        <f t="array" ref="J1460">IFERROR(INDEX(DATA!$AC$133:$AC$368,MATCH(1,(DATA!$D$133:$D$368=B1460)*(DATA!$E$133:$E$368=D1460),0)),"n/a")</f>
        <v>0.22480015597582401</v>
      </c>
      <c r="K1460" s="86">
        <f t="array" ref="K1460">IFERROR(INDEX(DATA!$AL$133:$AL$368,MATCH(1,(DATA!$D$133:$D$368=B1460)*(DATA!$E$133:$E$368=D1460),0)),"n/a")</f>
        <v>92.15</v>
      </c>
      <c r="L1460" s="77">
        <f t="array" ref="L1460">IFERROR(INDEX(DATA!$AM$133:$AM$368,MATCH(1,(DATA!$D$133:$D$368=B1460)*(DATA!$E$133:$E$368=D1460),0)),"n/a")</f>
        <v>6.9521819870009396E-2</v>
      </c>
    </row>
    <row r="1461" spans="1:12" x14ac:dyDescent="0.2">
      <c r="A1461" s="75" t="s">
        <v>19</v>
      </c>
      <c r="B1461" s="66" t="s">
        <v>22</v>
      </c>
      <c r="C1461" s="66" t="s">
        <v>9</v>
      </c>
      <c r="D1461" s="66" t="s">
        <v>297</v>
      </c>
      <c r="E1461" s="86">
        <f t="array" ref="E1461">IFERROR(INDEX(DATA!$H$133:$H$368,MATCH(1,(DATA!$D$133:$D$368=B1461)*(DATA!$E$133:$E$368=D1461),0)),"n/a")</f>
        <v>2.88</v>
      </c>
      <c r="F1461" s="77">
        <f t="array" ref="F1461">IFERROR(INDEX(DATA!$I$133:$I$368,MATCH(1,(DATA!$D$133:$D$368=B1461)*(DATA!$E$133:$E$368=D1461),0)),"n/a")</f>
        <v>-0.35714285714285698</v>
      </c>
      <c r="G1461" s="86">
        <f t="array" ref="G1461">IFERROR(INDEX(DATA!$R$133:$R$368,MATCH(1,(DATA!$D$133:$D$368=B1461)*(DATA!$E$133:$E$368=D1461),0)),"n/a")</f>
        <v>13.59</v>
      </c>
      <c r="H1461" s="77">
        <f t="array" ref="H1461">IFERROR(INDEX(DATA!$S$133:$S$368,MATCH(1,(DATA!$D$133:$D$368=B1461)*(DATA!$E$133:$E$368=D1461),0)),"n/a")</f>
        <v>-0.31259484066767801</v>
      </c>
      <c r="I1461" s="86">
        <f t="array" ref="I1461">IFERROR(INDEX(DATA!$AB$133:$AB$368,MATCH(1,(DATA!$D$133:$D$368=B1461)*(DATA!$E$133:$E$368=D1461),0)),"n/a")</f>
        <v>24.94</v>
      </c>
      <c r="J1461" s="77">
        <f t="array" ref="J1461">IFERROR(INDEX(DATA!$AC$133:$AC$368,MATCH(1,(DATA!$D$133:$D$368=B1461)*(DATA!$E$133:$E$368=D1461),0)),"n/a")</f>
        <v>-0.40519914142618702</v>
      </c>
      <c r="K1461" s="86">
        <f t="array" ref="K1461">IFERROR(INDEX(DATA!$AL$133:$AL$368,MATCH(1,(DATA!$D$133:$D$368=B1461)*(DATA!$E$133:$E$368=D1461),0)),"n/a")</f>
        <v>38.07</v>
      </c>
      <c r="L1461" s="77">
        <f t="array" ref="L1461">IFERROR(INDEX(DATA!$AM$133:$AM$368,MATCH(1,(DATA!$D$133:$D$368=B1461)*(DATA!$E$133:$E$368=D1461),0)),"n/a")</f>
        <v>-0.42786293958521199</v>
      </c>
    </row>
    <row r="1462" spans="1:12" x14ac:dyDescent="0.2">
      <c r="A1462" s="75" t="s">
        <v>19</v>
      </c>
      <c r="B1462" s="66" t="s">
        <v>22</v>
      </c>
      <c r="C1462" s="66" t="s">
        <v>9</v>
      </c>
      <c r="D1462" s="66" t="s">
        <v>298</v>
      </c>
      <c r="E1462" s="86">
        <f t="array" ref="E1462">IFERROR(INDEX(DATA!$H$133:$H$368,MATCH(1,(DATA!$D$133:$D$368=B1462)*(DATA!$E$133:$E$368=D1462),0)),"n/a")</f>
        <v>0.47</v>
      </c>
      <c r="F1462" s="77">
        <f t="array" ref="F1462">IFERROR(INDEX(DATA!$I$133:$I$368,MATCH(1,(DATA!$D$133:$D$368=B1462)*(DATA!$E$133:$E$368=D1462),0)),"n/a")</f>
        <v>-0.5</v>
      </c>
      <c r="G1462" s="86">
        <f t="array" ref="G1462">IFERROR(INDEX(DATA!$R$133:$R$368,MATCH(1,(DATA!$D$133:$D$368=B1462)*(DATA!$E$133:$E$368=D1462),0)),"n/a")</f>
        <v>1.49</v>
      </c>
      <c r="H1462" s="77">
        <f t="array" ref="H1462">IFERROR(INDEX(DATA!$S$133:$S$368,MATCH(1,(DATA!$D$133:$D$368=B1462)*(DATA!$E$133:$E$368=D1462),0)),"n/a")</f>
        <v>-0.51147540983606599</v>
      </c>
      <c r="I1462" s="86">
        <f t="array" ref="I1462">IFERROR(INDEX(DATA!$AB$133:$AB$368,MATCH(1,(DATA!$D$133:$D$368=B1462)*(DATA!$E$133:$E$368=D1462),0)),"n/a")</f>
        <v>2.75</v>
      </c>
      <c r="J1462" s="77">
        <f t="array" ref="J1462">IFERROR(INDEX(DATA!$AC$133:$AC$368,MATCH(1,(DATA!$D$133:$D$368=B1462)*(DATA!$E$133:$E$368=D1462),0)),"n/a")</f>
        <v>-0.17910447761194001</v>
      </c>
      <c r="K1462" s="86">
        <f t="array" ref="K1462">IFERROR(INDEX(DATA!$AL$133:$AL$368,MATCH(1,(DATA!$D$133:$D$368=B1462)*(DATA!$E$133:$E$368=D1462),0)),"n/a")</f>
        <v>4.9000000000000004</v>
      </c>
      <c r="L1462" s="77">
        <f t="array" ref="L1462">IFERROR(INDEX(DATA!$AM$133:$AM$368,MATCH(1,(DATA!$D$133:$D$368=B1462)*(DATA!$E$133:$E$368=D1462),0)),"n/a")</f>
        <v>0.462686567164179</v>
      </c>
    </row>
    <row r="1463" spans="1:12" x14ac:dyDescent="0.2">
      <c r="A1463" s="75" t="s">
        <v>19</v>
      </c>
      <c r="B1463" s="66" t="s">
        <v>22</v>
      </c>
      <c r="C1463" s="66" t="s">
        <v>9</v>
      </c>
      <c r="D1463" s="66" t="s">
        <v>299</v>
      </c>
      <c r="E1463" s="86">
        <f t="array" ref="E1463">IFERROR(INDEX(DATA!$H$133:$H$368,MATCH(1,(DATA!$D$133:$D$368=B1463)*(DATA!$E$133:$E$368=D1463),0)),"n/a")</f>
        <v>287.68</v>
      </c>
      <c r="F1463" s="77">
        <f t="array" ref="F1463">IFERROR(INDEX(DATA!$I$133:$I$368,MATCH(1,(DATA!$D$133:$D$368=B1463)*(DATA!$E$133:$E$368=D1463),0)),"n/a")</f>
        <v>1.24942807869638E-2</v>
      </c>
      <c r="G1463" s="86">
        <f t="array" ref="G1463">IFERROR(INDEX(DATA!$R$133:$R$368,MATCH(1,(DATA!$D$133:$D$368=B1463)*(DATA!$E$133:$E$368=D1463),0)),"n/a")</f>
        <v>1297.4000000000001</v>
      </c>
      <c r="H1463" s="77">
        <f t="array" ref="H1463">IFERROR(INDEX(DATA!$S$133:$S$368,MATCH(1,(DATA!$D$133:$D$368=B1463)*(DATA!$E$133:$E$368=D1463),0)),"n/a")</f>
        <v>0.287741935483871</v>
      </c>
      <c r="I1463" s="86">
        <f t="array" ref="I1463">IFERROR(INDEX(DATA!$AB$133:$AB$368,MATCH(1,(DATA!$D$133:$D$368=B1463)*(DATA!$E$133:$E$368=D1463),0)),"n/a")</f>
        <v>2827.3</v>
      </c>
      <c r="J1463" s="77">
        <f t="array" ref="J1463">IFERROR(INDEX(DATA!$AC$133:$AC$368,MATCH(1,(DATA!$D$133:$D$368=B1463)*(DATA!$E$133:$E$368=D1463),0)),"n/a")</f>
        <v>0.25462056968906299</v>
      </c>
      <c r="K1463" s="86">
        <f t="array" ref="K1463">IFERROR(INDEX(DATA!$AL$133:$AL$368,MATCH(1,(DATA!$D$133:$D$368=B1463)*(DATA!$E$133:$E$368=D1463),0)),"n/a")</f>
        <v>5824.28</v>
      </c>
      <c r="L1463" s="77">
        <f t="array" ref="L1463">IFERROR(INDEX(DATA!$AM$133:$AM$368,MATCH(1,(DATA!$D$133:$D$368=B1463)*(DATA!$E$133:$E$368=D1463),0)),"n/a")</f>
        <v>0.107979005720351</v>
      </c>
    </row>
    <row r="1464" spans="1:12" x14ac:dyDescent="0.2">
      <c r="A1464" s="75" t="s">
        <v>19</v>
      </c>
      <c r="B1464" s="66" t="s">
        <v>22</v>
      </c>
      <c r="C1464" s="66" t="s">
        <v>9</v>
      </c>
      <c r="D1464" s="66" t="s">
        <v>300</v>
      </c>
      <c r="E1464" s="86">
        <f t="array" ref="E1464">IFERROR(INDEX(DATA!$H$133:$H$368,MATCH(1,(DATA!$D$133:$D$368=B1464)*(DATA!$E$133:$E$368=D1464),0)),"n/a")</f>
        <v>30.27</v>
      </c>
      <c r="F1464" s="77">
        <f t="array" ref="F1464">IFERROR(INDEX(DATA!$I$133:$I$368,MATCH(1,(DATA!$D$133:$D$368=B1464)*(DATA!$E$133:$E$368=D1464),0)),"n/a")</f>
        <v>0</v>
      </c>
      <c r="G1464" s="86">
        <f t="array" ref="G1464">IFERROR(INDEX(DATA!$R$133:$R$368,MATCH(1,(DATA!$D$133:$D$368=B1464)*(DATA!$E$133:$E$368=D1464),0)),"n/a")</f>
        <v>100.68</v>
      </c>
      <c r="H1464" s="77">
        <f t="array" ref="H1464">IFERROR(INDEX(DATA!$S$133:$S$368,MATCH(1,(DATA!$D$133:$D$368=B1464)*(DATA!$E$133:$E$368=D1464),0)),"n/a")</f>
        <v>0</v>
      </c>
      <c r="I1464" s="86">
        <f t="array" ref="I1464">IFERROR(INDEX(DATA!$AB$133:$AB$368,MATCH(1,(DATA!$D$133:$D$368=B1464)*(DATA!$E$133:$E$368=D1464),0)),"n/a")</f>
        <v>145.74</v>
      </c>
      <c r="J1464" s="77">
        <f t="array" ref="J1464">IFERROR(INDEX(DATA!$AC$133:$AC$368,MATCH(1,(DATA!$D$133:$D$368=B1464)*(DATA!$E$133:$E$368=D1464),0)),"n/a")</f>
        <v>0</v>
      </c>
      <c r="K1464" s="86">
        <f t="array" ref="K1464">IFERROR(INDEX(DATA!$AL$133:$AL$368,MATCH(1,(DATA!$D$133:$D$368=B1464)*(DATA!$E$133:$E$368=D1464),0)),"n/a")</f>
        <v>165.31</v>
      </c>
      <c r="L1464" s="77">
        <f t="array" ref="L1464">IFERROR(INDEX(DATA!$AM$133:$AM$368,MATCH(1,(DATA!$D$133:$D$368=B1464)*(DATA!$E$133:$E$368=D1464),0)),"n/a")</f>
        <v>0</v>
      </c>
    </row>
    <row r="1465" spans="1:12" x14ac:dyDescent="0.2">
      <c r="A1465" s="75" t="s">
        <v>19</v>
      </c>
      <c r="B1465" s="66" t="s">
        <v>22</v>
      </c>
      <c r="C1465" s="66" t="s">
        <v>9</v>
      </c>
      <c r="D1465" s="66" t="s">
        <v>301</v>
      </c>
      <c r="E1465" s="86" t="str">
        <f t="array" ref="E1465">IFERROR(INDEX(DATA!$H$133:$H$368,MATCH(1,(DATA!$D$133:$D$368=B1465)*(DATA!$E$133:$E$368=D1465),0)),"n/a")</f>
        <v>n/a</v>
      </c>
      <c r="F1465" s="77" t="str">
        <f t="array" ref="F1465">IFERROR(INDEX(DATA!$I$133:$I$368,MATCH(1,(DATA!$D$133:$D$368=B1465)*(DATA!$E$133:$E$368=D1465),0)),"n/a")</f>
        <v>n/a</v>
      </c>
      <c r="G1465" s="86" t="str">
        <f t="array" ref="G1465">IFERROR(INDEX(DATA!$R$133:$R$368,MATCH(1,(DATA!$D$133:$D$368=B1465)*(DATA!$E$133:$E$368=D1465),0)),"n/a")</f>
        <v>n/a</v>
      </c>
      <c r="H1465" s="77" t="str">
        <f t="array" ref="H1465">IFERROR(INDEX(DATA!$S$133:$S$368,MATCH(1,(DATA!$D$133:$D$368=B1465)*(DATA!$E$133:$E$368=D1465),0)),"n/a")</f>
        <v>n/a</v>
      </c>
      <c r="I1465" s="86" t="str">
        <f t="array" ref="I1465">IFERROR(INDEX(DATA!$AB$133:$AB$368,MATCH(1,(DATA!$D$133:$D$368=B1465)*(DATA!$E$133:$E$368=D1465),0)),"n/a")</f>
        <v>n/a</v>
      </c>
      <c r="J1465" s="77" t="str">
        <f t="array" ref="J1465">IFERROR(INDEX(DATA!$AC$133:$AC$368,MATCH(1,(DATA!$D$133:$D$368=B1465)*(DATA!$E$133:$E$368=D1465),0)),"n/a")</f>
        <v>n/a</v>
      </c>
      <c r="K1465" s="86" t="str">
        <f t="array" ref="K1465">IFERROR(INDEX(DATA!$AL$133:$AL$368,MATCH(1,(DATA!$D$133:$D$368=B1465)*(DATA!$E$133:$E$368=D1465),0)),"n/a")</f>
        <v>n/a</v>
      </c>
      <c r="L1465" s="77" t="str">
        <f t="array" ref="L1465">IFERROR(INDEX(DATA!$AM$133:$AM$368,MATCH(1,(DATA!$D$133:$D$368=B1465)*(DATA!$E$133:$E$368=D1465),0)),"n/a")</f>
        <v>n/a</v>
      </c>
    </row>
    <row r="1466" spans="1:12" x14ac:dyDescent="0.2">
      <c r="A1466" s="75" t="s">
        <v>19</v>
      </c>
      <c r="B1466" s="66" t="s">
        <v>22</v>
      </c>
      <c r="C1466" s="66" t="s">
        <v>9</v>
      </c>
      <c r="D1466" s="66" t="s">
        <v>302</v>
      </c>
      <c r="E1466" s="86">
        <f t="array" ref="E1466">IFERROR(INDEX(DATA!$H$133:$H$368,MATCH(1,(DATA!$D$133:$D$368=B1466)*(DATA!$E$133:$E$368=D1466),0)),"n/a")</f>
        <v>7.0000000000000007E-2</v>
      </c>
      <c r="F1466" s="77">
        <f t="array" ref="F1466">IFERROR(INDEX(DATA!$I$133:$I$368,MATCH(1,(DATA!$D$133:$D$368=B1466)*(DATA!$E$133:$E$368=D1466),0)),"n/a")</f>
        <v>-0.75</v>
      </c>
      <c r="G1466" s="86">
        <f t="array" ref="G1466">IFERROR(INDEX(DATA!$R$133:$R$368,MATCH(1,(DATA!$D$133:$D$368=B1466)*(DATA!$E$133:$E$368=D1466),0)),"n/a")</f>
        <v>1.43</v>
      </c>
      <c r="H1466" s="77">
        <f t="array" ref="H1466">IFERROR(INDEX(DATA!$S$133:$S$368,MATCH(1,(DATA!$D$133:$D$368=B1466)*(DATA!$E$133:$E$368=D1466),0)),"n/a")</f>
        <v>0.85714285714285698</v>
      </c>
      <c r="I1466" s="86">
        <f t="array" ref="I1466">IFERROR(INDEX(DATA!$AB$133:$AB$368,MATCH(1,(DATA!$D$133:$D$368=B1466)*(DATA!$E$133:$E$368=D1466),0)),"n/a")</f>
        <v>2.76</v>
      </c>
      <c r="J1466" s="77">
        <f t="array" ref="J1466">IFERROR(INDEX(DATA!$AC$133:$AC$368,MATCH(1,(DATA!$D$133:$D$368=B1466)*(DATA!$E$133:$E$368=D1466),0)),"n/a")</f>
        <v>2.28571428571429</v>
      </c>
      <c r="K1466" s="86">
        <f t="array" ref="K1466">IFERROR(INDEX(DATA!$AL$133:$AL$368,MATCH(1,(DATA!$D$133:$D$368=B1466)*(DATA!$E$133:$E$368=D1466),0)),"n/a")</f>
        <v>2.76</v>
      </c>
      <c r="L1466" s="77">
        <f t="array" ref="L1466">IFERROR(INDEX(DATA!$AM$133:$AM$368,MATCH(1,(DATA!$D$133:$D$368=B1466)*(DATA!$E$133:$E$368=D1466),0)),"n/a")</f>
        <v>2.28571428571429</v>
      </c>
    </row>
    <row r="1467" spans="1:12" x14ac:dyDescent="0.2">
      <c r="A1467" s="75" t="s">
        <v>19</v>
      </c>
      <c r="B1467" s="66" t="s">
        <v>22</v>
      </c>
      <c r="C1467" s="66" t="s">
        <v>9</v>
      </c>
      <c r="D1467" s="66" t="s">
        <v>303</v>
      </c>
      <c r="E1467" s="86">
        <f t="array" ref="E1467">IFERROR(INDEX(DATA!$H$133:$H$368,MATCH(1,(DATA!$D$133:$D$368=B1467)*(DATA!$E$133:$E$368=D1467),0)),"n/a")</f>
        <v>0.23</v>
      </c>
      <c r="F1467" s="77">
        <f t="array" ref="F1467">IFERROR(INDEX(DATA!$I$133:$I$368,MATCH(1,(DATA!$D$133:$D$368=B1467)*(DATA!$E$133:$E$368=D1467),0)),"n/a")</f>
        <v>-0.75789473684210495</v>
      </c>
      <c r="G1467" s="86">
        <f t="array" ref="G1467">IFERROR(INDEX(DATA!$R$133:$R$368,MATCH(1,(DATA!$D$133:$D$368=B1467)*(DATA!$E$133:$E$368=D1467),0)),"n/a")</f>
        <v>16.41</v>
      </c>
      <c r="H1467" s="77">
        <f t="array" ref="H1467">IFERROR(INDEX(DATA!$S$133:$S$368,MATCH(1,(DATA!$D$133:$D$368=B1467)*(DATA!$E$133:$E$368=D1467),0)),"n/a")</f>
        <v>6.0128205128205101</v>
      </c>
      <c r="I1467" s="86">
        <f t="array" ref="I1467">IFERROR(INDEX(DATA!$AB$133:$AB$368,MATCH(1,(DATA!$D$133:$D$368=B1467)*(DATA!$E$133:$E$368=D1467),0)),"n/a")</f>
        <v>68.58</v>
      </c>
      <c r="J1467" s="77">
        <f t="array" ref="J1467">IFERROR(INDEX(DATA!$AC$133:$AC$368,MATCH(1,(DATA!$D$133:$D$368=B1467)*(DATA!$E$133:$E$368=D1467),0)),"n/a")</f>
        <v>26.765182186234799</v>
      </c>
      <c r="K1467" s="86">
        <f t="array" ref="K1467">IFERROR(INDEX(DATA!$AL$133:$AL$368,MATCH(1,(DATA!$D$133:$D$368=B1467)*(DATA!$E$133:$E$368=D1467),0)),"n/a")</f>
        <v>78.63</v>
      </c>
      <c r="L1467" s="77">
        <f t="array" ref="L1467">IFERROR(INDEX(DATA!$AM$133:$AM$368,MATCH(1,(DATA!$D$133:$D$368=B1467)*(DATA!$E$133:$E$368=D1467),0)),"n/a")</f>
        <v>13.4010989010989</v>
      </c>
    </row>
    <row r="1468" spans="1:12" x14ac:dyDescent="0.2">
      <c r="A1468" s="75" t="s">
        <v>19</v>
      </c>
      <c r="B1468" s="66" t="s">
        <v>22</v>
      </c>
      <c r="C1468" s="66" t="s">
        <v>9</v>
      </c>
      <c r="D1468" s="66" t="s">
        <v>304</v>
      </c>
      <c r="E1468" s="86">
        <f t="array" ref="E1468">IFERROR(INDEX(DATA!$H$133:$H$368,MATCH(1,(DATA!$D$133:$D$368=B1468)*(DATA!$E$133:$E$368=D1468),0)),"n/a")</f>
        <v>155.94999999999999</v>
      </c>
      <c r="F1468" s="77">
        <f t="array" ref="F1468">IFERROR(INDEX(DATA!$I$133:$I$368,MATCH(1,(DATA!$D$133:$D$368=B1468)*(DATA!$E$133:$E$368=D1468),0)),"n/a")</f>
        <v>0.71562156215621497</v>
      </c>
      <c r="G1468" s="86">
        <f t="array" ref="G1468">IFERROR(INDEX(DATA!$R$133:$R$368,MATCH(1,(DATA!$D$133:$D$368=B1468)*(DATA!$E$133:$E$368=D1468),0)),"n/a")</f>
        <v>559.32000000000005</v>
      </c>
      <c r="H1468" s="77">
        <f t="array" ref="H1468">IFERROR(INDEX(DATA!$S$133:$S$368,MATCH(1,(DATA!$D$133:$D$368=B1468)*(DATA!$E$133:$E$368=D1468),0)),"n/a")</f>
        <v>2.5166299905690002</v>
      </c>
      <c r="I1468" s="86">
        <f t="array" ref="I1468">IFERROR(INDEX(DATA!$AB$133:$AB$368,MATCH(1,(DATA!$D$133:$D$368=B1468)*(DATA!$E$133:$E$368=D1468),0)),"n/a")</f>
        <v>1403.17</v>
      </c>
      <c r="J1468" s="77">
        <f t="array" ref="J1468">IFERROR(INDEX(DATA!$AC$133:$AC$368,MATCH(1,(DATA!$D$133:$D$368=B1468)*(DATA!$E$133:$E$368=D1468),0)),"n/a")</f>
        <v>1.0969438840319801</v>
      </c>
      <c r="K1468" s="86">
        <f t="array" ref="K1468">IFERROR(INDEX(DATA!$AL$133:$AL$368,MATCH(1,(DATA!$D$133:$D$368=B1468)*(DATA!$E$133:$E$368=D1468),0)),"n/a")</f>
        <v>2833.14</v>
      </c>
      <c r="L1468" s="77">
        <f t="array" ref="L1468">IFERROR(INDEX(DATA!$AM$133:$AM$368,MATCH(1,(DATA!$D$133:$D$368=B1468)*(DATA!$E$133:$E$368=D1468),0)),"n/a")</f>
        <v>-0.203816321942446</v>
      </c>
    </row>
    <row r="1469" spans="1:12" x14ac:dyDescent="0.2">
      <c r="A1469" s="75" t="s">
        <v>19</v>
      </c>
      <c r="B1469" s="66" t="s">
        <v>22</v>
      </c>
      <c r="C1469" s="66" t="s">
        <v>9</v>
      </c>
      <c r="D1469" s="66" t="s">
        <v>305</v>
      </c>
      <c r="E1469" s="86">
        <f t="array" ref="E1469">IFERROR(INDEX(DATA!$H$133:$H$368,MATCH(1,(DATA!$D$133:$D$368=B1469)*(DATA!$E$133:$E$368=D1469),0)),"n/a")</f>
        <v>0</v>
      </c>
      <c r="F1469" s="77">
        <f t="array" ref="F1469">IFERROR(INDEX(DATA!$I$133:$I$368,MATCH(1,(DATA!$D$133:$D$368=B1469)*(DATA!$E$133:$E$368=D1469),0)),"n/a")</f>
        <v>-1</v>
      </c>
      <c r="G1469" s="86">
        <f t="array" ref="G1469">IFERROR(INDEX(DATA!$R$133:$R$368,MATCH(1,(DATA!$D$133:$D$368=B1469)*(DATA!$E$133:$E$368=D1469),0)),"n/a")</f>
        <v>4.34</v>
      </c>
      <c r="H1469" s="77">
        <f t="array" ref="H1469">IFERROR(INDEX(DATA!$S$133:$S$368,MATCH(1,(DATA!$D$133:$D$368=B1469)*(DATA!$E$133:$E$368=D1469),0)),"n/a")</f>
        <v>-0.58705994291151298</v>
      </c>
      <c r="I1469" s="86">
        <f t="array" ref="I1469">IFERROR(INDEX(DATA!$AB$133:$AB$368,MATCH(1,(DATA!$D$133:$D$368=B1469)*(DATA!$E$133:$E$368=D1469),0)),"n/a")</f>
        <v>9.1999999999999993</v>
      </c>
      <c r="J1469" s="77">
        <f t="array" ref="J1469">IFERROR(INDEX(DATA!$AC$133:$AC$368,MATCH(1,(DATA!$D$133:$D$368=B1469)*(DATA!$E$133:$E$368=D1469),0)),"n/a")</f>
        <v>-0.47638019351166799</v>
      </c>
      <c r="K1469" s="86">
        <f t="array" ref="K1469">IFERROR(INDEX(DATA!$AL$133:$AL$368,MATCH(1,(DATA!$D$133:$D$368=B1469)*(DATA!$E$133:$E$368=D1469),0)),"n/a")</f>
        <v>17.649999999999999</v>
      </c>
      <c r="L1469" s="77">
        <f t="array" ref="L1469">IFERROR(INDEX(DATA!$AM$133:$AM$368,MATCH(1,(DATA!$D$133:$D$368=B1469)*(DATA!$E$133:$E$368=D1469),0)),"n/a")</f>
        <v>-0.44998441882206303</v>
      </c>
    </row>
    <row r="1470" spans="1:12" x14ac:dyDescent="0.2">
      <c r="A1470" s="75" t="s">
        <v>19</v>
      </c>
      <c r="B1470" s="66" t="s">
        <v>22</v>
      </c>
      <c r="C1470" s="66" t="s">
        <v>9</v>
      </c>
      <c r="D1470" s="66" t="s">
        <v>306</v>
      </c>
      <c r="E1470" s="86">
        <f t="array" ref="E1470">IFERROR(INDEX(DATA!$H$133:$H$368,MATCH(1,(DATA!$D$133:$D$368=B1470)*(DATA!$E$133:$E$368=D1470),0)),"n/a")</f>
        <v>83.92</v>
      </c>
      <c r="F1470" s="77">
        <f t="array" ref="F1470">IFERROR(INDEX(DATA!$I$133:$I$368,MATCH(1,(DATA!$D$133:$D$368=B1470)*(DATA!$E$133:$E$368=D1470),0)),"n/a")</f>
        <v>0.379809273265373</v>
      </c>
      <c r="G1470" s="86">
        <f t="array" ref="G1470">IFERROR(INDEX(DATA!$R$133:$R$368,MATCH(1,(DATA!$D$133:$D$368=B1470)*(DATA!$E$133:$E$368=D1470),0)),"n/a")</f>
        <v>377.3</v>
      </c>
      <c r="H1470" s="77">
        <f t="array" ref="H1470">IFERROR(INDEX(DATA!$S$133:$S$368,MATCH(1,(DATA!$D$133:$D$368=B1470)*(DATA!$E$133:$E$368=D1470),0)),"n/a")</f>
        <v>0.241322585951636</v>
      </c>
      <c r="I1470" s="86">
        <f t="array" ref="I1470">IFERROR(INDEX(DATA!$AB$133:$AB$368,MATCH(1,(DATA!$D$133:$D$368=B1470)*(DATA!$E$133:$E$368=D1470),0)),"n/a")</f>
        <v>635.47</v>
      </c>
      <c r="J1470" s="77">
        <f t="array" ref="J1470">IFERROR(INDEX(DATA!$AC$133:$AC$368,MATCH(1,(DATA!$D$133:$D$368=B1470)*(DATA!$E$133:$E$368=D1470),0)),"n/a")</f>
        <v>0.20299485082538199</v>
      </c>
      <c r="K1470" s="86">
        <f t="array" ref="K1470">IFERROR(INDEX(DATA!$AL$133:$AL$368,MATCH(1,(DATA!$D$133:$D$368=B1470)*(DATA!$E$133:$E$368=D1470),0)),"n/a")</f>
        <v>932.28</v>
      </c>
      <c r="L1470" s="77">
        <f t="array" ref="L1470">IFERROR(INDEX(DATA!$AM$133:$AM$368,MATCH(1,(DATA!$D$133:$D$368=B1470)*(DATA!$E$133:$E$368=D1470),0)),"n/a")</f>
        <v>0.196258324458189</v>
      </c>
    </row>
    <row r="1471" spans="1:12" x14ac:dyDescent="0.2">
      <c r="A1471" s="75" t="s">
        <v>19</v>
      </c>
      <c r="B1471" s="66" t="s">
        <v>22</v>
      </c>
      <c r="C1471" s="66" t="s">
        <v>9</v>
      </c>
      <c r="D1471" s="66" t="s">
        <v>307</v>
      </c>
      <c r="E1471" s="86">
        <f t="array" ref="E1471">IFERROR(INDEX(DATA!$H$133:$H$368,MATCH(1,(DATA!$D$133:$D$368=B1471)*(DATA!$E$133:$E$368=D1471),0)),"n/a")</f>
        <v>46.74</v>
      </c>
      <c r="F1471" s="77">
        <f t="array" ref="F1471">IFERROR(INDEX(DATA!$I$133:$I$368,MATCH(1,(DATA!$D$133:$D$368=B1471)*(DATA!$E$133:$E$368=D1471),0)),"n/a")</f>
        <v>5.0465717981888796</v>
      </c>
      <c r="G1471" s="86">
        <f t="array" ref="G1471">IFERROR(INDEX(DATA!$R$133:$R$368,MATCH(1,(DATA!$D$133:$D$368=B1471)*(DATA!$E$133:$E$368=D1471),0)),"n/a")</f>
        <v>135.81</v>
      </c>
      <c r="H1471" s="77">
        <f t="array" ref="H1471">IFERROR(INDEX(DATA!$S$133:$S$368,MATCH(1,(DATA!$D$133:$D$368=B1471)*(DATA!$E$133:$E$368=D1471),0)),"n/a")</f>
        <v>0.53163414909213902</v>
      </c>
      <c r="I1471" s="86">
        <f t="array" ref="I1471">IFERROR(INDEX(DATA!$AB$133:$AB$368,MATCH(1,(DATA!$D$133:$D$368=B1471)*(DATA!$E$133:$E$368=D1471),0)),"n/a")</f>
        <v>278.14</v>
      </c>
      <c r="J1471" s="77">
        <f t="array" ref="J1471">IFERROR(INDEX(DATA!$AC$133:$AC$368,MATCH(1,(DATA!$D$133:$D$368=B1471)*(DATA!$E$133:$E$368=D1471),0)),"n/a")</f>
        <v>1.2733142623620799</v>
      </c>
      <c r="K1471" s="86">
        <f t="array" ref="K1471">IFERROR(INDEX(DATA!$AL$133:$AL$368,MATCH(1,(DATA!$D$133:$D$368=B1471)*(DATA!$E$133:$E$368=D1471),0)),"n/a")</f>
        <v>527.46</v>
      </c>
      <c r="L1471" s="77">
        <f t="array" ref="L1471">IFERROR(INDEX(DATA!$AM$133:$AM$368,MATCH(1,(DATA!$D$133:$D$368=B1471)*(DATA!$E$133:$E$368=D1471),0)),"n/a")</f>
        <v>-0.182891312430289</v>
      </c>
    </row>
    <row r="1472" spans="1:12" x14ac:dyDescent="0.2">
      <c r="A1472" s="75" t="s">
        <v>19</v>
      </c>
      <c r="B1472" s="66" t="s">
        <v>22</v>
      </c>
      <c r="C1472" s="66" t="s">
        <v>9</v>
      </c>
      <c r="D1472" s="66" t="s">
        <v>308</v>
      </c>
      <c r="E1472" s="86">
        <f t="array" ref="E1472">IFERROR(INDEX(DATA!$H$133:$H$368,MATCH(1,(DATA!$D$133:$D$368=B1472)*(DATA!$E$133:$E$368=D1472),0)),"n/a")</f>
        <v>0</v>
      </c>
      <c r="F1472" s="77">
        <f t="array" ref="F1472">IFERROR(INDEX(DATA!$I$133:$I$368,MATCH(1,(DATA!$D$133:$D$368=B1472)*(DATA!$E$133:$E$368=D1472),0)),"n/a")</f>
        <v>0</v>
      </c>
      <c r="G1472" s="86">
        <f t="array" ref="G1472">IFERROR(INDEX(DATA!$R$133:$R$368,MATCH(1,(DATA!$D$133:$D$368=B1472)*(DATA!$E$133:$E$368=D1472),0)),"n/a")</f>
        <v>0</v>
      </c>
      <c r="H1472" s="77">
        <f t="array" ref="H1472">IFERROR(INDEX(DATA!$S$133:$S$368,MATCH(1,(DATA!$D$133:$D$368=B1472)*(DATA!$E$133:$E$368=D1472),0)),"n/a")</f>
        <v>0</v>
      </c>
      <c r="I1472" s="86">
        <f t="array" ref="I1472">IFERROR(INDEX(DATA!$AB$133:$AB$368,MATCH(1,(DATA!$D$133:$D$368=B1472)*(DATA!$E$133:$E$368=D1472),0)),"n/a")</f>
        <v>0.06</v>
      </c>
      <c r="J1472" s="77">
        <f t="array" ref="J1472">IFERROR(INDEX(DATA!$AC$133:$AC$368,MATCH(1,(DATA!$D$133:$D$368=B1472)*(DATA!$E$133:$E$368=D1472),0)),"n/a")</f>
        <v>0</v>
      </c>
      <c r="K1472" s="86">
        <f t="array" ref="K1472">IFERROR(INDEX(DATA!$AL$133:$AL$368,MATCH(1,(DATA!$D$133:$D$368=B1472)*(DATA!$E$133:$E$368=D1472),0)),"n/a")</f>
        <v>0.98</v>
      </c>
      <c r="L1472" s="77">
        <f t="array" ref="L1472">IFERROR(INDEX(DATA!$AM$133:$AM$368,MATCH(1,(DATA!$D$133:$D$368=B1472)*(DATA!$E$133:$E$368=D1472),0)),"n/a")</f>
        <v>6.5217391304347797E-2</v>
      </c>
    </row>
    <row r="1473" spans="1:12" x14ac:dyDescent="0.2">
      <c r="A1473" s="75" t="s">
        <v>19</v>
      </c>
      <c r="B1473" s="66" t="s">
        <v>22</v>
      </c>
      <c r="C1473" s="66" t="s">
        <v>9</v>
      </c>
      <c r="D1473" s="66" t="s">
        <v>309</v>
      </c>
      <c r="E1473" s="86">
        <f t="array" ref="E1473">IFERROR(INDEX(DATA!$H$133:$H$368,MATCH(1,(DATA!$D$133:$D$368=B1473)*(DATA!$E$133:$E$368=D1473),0)),"n/a")</f>
        <v>0</v>
      </c>
      <c r="F1473" s="77">
        <f t="array" ref="F1473">IFERROR(INDEX(DATA!$I$133:$I$368,MATCH(1,(DATA!$D$133:$D$368=B1473)*(DATA!$E$133:$E$368=D1473),0)),"n/a")</f>
        <v>0</v>
      </c>
      <c r="G1473" s="86">
        <f t="array" ref="G1473">IFERROR(INDEX(DATA!$R$133:$R$368,MATCH(1,(DATA!$D$133:$D$368=B1473)*(DATA!$E$133:$E$368=D1473),0)),"n/a")</f>
        <v>0</v>
      </c>
      <c r="H1473" s="77">
        <f t="array" ref="H1473">IFERROR(INDEX(DATA!$S$133:$S$368,MATCH(1,(DATA!$D$133:$D$368=B1473)*(DATA!$E$133:$E$368=D1473),0)),"n/a")</f>
        <v>0</v>
      </c>
      <c r="I1473" s="86">
        <f t="array" ref="I1473">IFERROR(INDEX(DATA!$AB$133:$AB$368,MATCH(1,(DATA!$D$133:$D$368=B1473)*(DATA!$E$133:$E$368=D1473),0)),"n/a")</f>
        <v>0.08</v>
      </c>
      <c r="J1473" s="77">
        <f t="array" ref="J1473">IFERROR(INDEX(DATA!$AC$133:$AC$368,MATCH(1,(DATA!$D$133:$D$368=B1473)*(DATA!$E$133:$E$368=D1473),0)),"n/a")</f>
        <v>0</v>
      </c>
      <c r="K1473" s="86">
        <f t="array" ref="K1473">IFERROR(INDEX(DATA!$AL$133:$AL$368,MATCH(1,(DATA!$D$133:$D$368=B1473)*(DATA!$E$133:$E$368=D1473),0)),"n/a")</f>
        <v>0.08</v>
      </c>
      <c r="L1473" s="77">
        <f t="array" ref="L1473">IFERROR(INDEX(DATA!$AM$133:$AM$368,MATCH(1,(DATA!$D$133:$D$368=B1473)*(DATA!$E$133:$E$368=D1473),0)),"n/a")</f>
        <v>-0.66666666666666696</v>
      </c>
    </row>
    <row r="1474" spans="1:12" x14ac:dyDescent="0.2">
      <c r="A1474" s="75" t="s">
        <v>19</v>
      </c>
      <c r="B1474" s="66" t="s">
        <v>22</v>
      </c>
      <c r="C1474" s="66" t="s">
        <v>9</v>
      </c>
      <c r="D1474" s="66" t="s">
        <v>310</v>
      </c>
      <c r="E1474" s="86" t="str">
        <f t="array" ref="E1474">IFERROR(INDEX(DATA!$H$133:$H$368,MATCH(1,(DATA!$D$133:$D$368=B1474)*(DATA!$E$133:$E$368=D1474),0)),"n/a")</f>
        <v>n/a</v>
      </c>
      <c r="F1474" s="77" t="str">
        <f t="array" ref="F1474">IFERROR(INDEX(DATA!$I$133:$I$368,MATCH(1,(DATA!$D$133:$D$368=B1474)*(DATA!$E$133:$E$368=D1474),0)),"n/a")</f>
        <v>n/a</v>
      </c>
      <c r="G1474" s="86" t="str">
        <f t="array" ref="G1474">IFERROR(INDEX(DATA!$R$133:$R$368,MATCH(1,(DATA!$D$133:$D$368=B1474)*(DATA!$E$133:$E$368=D1474),0)),"n/a")</f>
        <v>n/a</v>
      </c>
      <c r="H1474" s="77" t="str">
        <f t="array" ref="H1474">IFERROR(INDEX(DATA!$S$133:$S$368,MATCH(1,(DATA!$D$133:$D$368=B1474)*(DATA!$E$133:$E$368=D1474),0)),"n/a")</f>
        <v>n/a</v>
      </c>
      <c r="I1474" s="86" t="str">
        <f t="array" ref="I1474">IFERROR(INDEX(DATA!$AB$133:$AB$368,MATCH(1,(DATA!$D$133:$D$368=B1474)*(DATA!$E$133:$E$368=D1474),0)),"n/a")</f>
        <v>n/a</v>
      </c>
      <c r="J1474" s="77" t="str">
        <f t="array" ref="J1474">IFERROR(INDEX(DATA!$AC$133:$AC$368,MATCH(1,(DATA!$D$133:$D$368=B1474)*(DATA!$E$133:$E$368=D1474),0)),"n/a")</f>
        <v>n/a</v>
      </c>
      <c r="K1474" s="86" t="str">
        <f t="array" ref="K1474">IFERROR(INDEX(DATA!$AL$133:$AL$368,MATCH(1,(DATA!$D$133:$D$368=B1474)*(DATA!$E$133:$E$368=D1474),0)),"n/a")</f>
        <v>n/a</v>
      </c>
      <c r="L1474" s="77" t="str">
        <f t="array" ref="L1474">IFERROR(INDEX(DATA!$AM$133:$AM$368,MATCH(1,(DATA!$D$133:$D$368=B1474)*(DATA!$E$133:$E$368=D1474),0)),"n/a")</f>
        <v>n/a</v>
      </c>
    </row>
    <row r="1475" spans="1:12" x14ac:dyDescent="0.2">
      <c r="A1475" s="75" t="s">
        <v>19</v>
      </c>
      <c r="B1475" s="66" t="s">
        <v>22</v>
      </c>
      <c r="C1475" s="66" t="s">
        <v>9</v>
      </c>
      <c r="D1475" s="66" t="s">
        <v>311</v>
      </c>
      <c r="E1475" s="86">
        <f t="array" ref="E1475">IFERROR(INDEX(DATA!$H$133:$H$368,MATCH(1,(DATA!$D$133:$D$368=B1475)*(DATA!$E$133:$E$368=D1475),0)),"n/a")</f>
        <v>0.25</v>
      </c>
      <c r="F1475" s="77">
        <f t="array" ref="F1475">IFERROR(INDEX(DATA!$I$133:$I$368,MATCH(1,(DATA!$D$133:$D$368=B1475)*(DATA!$E$133:$E$368=D1475),0)),"n/a")</f>
        <v>-0.73404255319148903</v>
      </c>
      <c r="G1475" s="86">
        <f t="array" ref="G1475">IFERROR(INDEX(DATA!$R$133:$R$368,MATCH(1,(DATA!$D$133:$D$368=B1475)*(DATA!$E$133:$E$368=D1475),0)),"n/a")</f>
        <v>2.0499999999999998</v>
      </c>
      <c r="H1475" s="77">
        <f t="array" ref="H1475">IFERROR(INDEX(DATA!$S$133:$S$368,MATCH(1,(DATA!$D$133:$D$368=B1475)*(DATA!$E$133:$E$368=D1475),0)),"n/a")</f>
        <v>-0.34083601286173598</v>
      </c>
      <c r="I1475" s="86">
        <f t="array" ref="I1475">IFERROR(INDEX(DATA!$AB$133:$AB$368,MATCH(1,(DATA!$D$133:$D$368=B1475)*(DATA!$E$133:$E$368=D1475),0)),"n/a")</f>
        <v>8.7799999999999994</v>
      </c>
      <c r="J1475" s="77">
        <f t="array" ref="J1475">IFERROR(INDEX(DATA!$AC$133:$AC$368,MATCH(1,(DATA!$D$133:$D$368=B1475)*(DATA!$E$133:$E$368=D1475),0)),"n/a")</f>
        <v>0.17066666666666699</v>
      </c>
      <c r="K1475" s="86">
        <f t="array" ref="K1475">IFERROR(INDEX(DATA!$AL$133:$AL$368,MATCH(1,(DATA!$D$133:$D$368=B1475)*(DATA!$E$133:$E$368=D1475),0)),"n/a")</f>
        <v>21.25</v>
      </c>
      <c r="L1475" s="77">
        <f t="array" ref="L1475">IFERROR(INDEX(DATA!$AM$133:$AM$368,MATCH(1,(DATA!$D$133:$D$368=B1475)*(DATA!$E$133:$E$368=D1475),0)),"n/a")</f>
        <v>2.5579150579150601E-2</v>
      </c>
    </row>
    <row r="1476" spans="1:12" x14ac:dyDescent="0.2">
      <c r="A1476" s="75" t="s">
        <v>19</v>
      </c>
      <c r="B1476" s="66" t="s">
        <v>22</v>
      </c>
      <c r="C1476" s="66" t="s">
        <v>9</v>
      </c>
      <c r="D1476" s="66" t="s">
        <v>312</v>
      </c>
      <c r="E1476" s="86">
        <f t="array" ref="E1476">IFERROR(INDEX(DATA!$H$133:$H$368,MATCH(1,(DATA!$D$133:$D$368=B1476)*(DATA!$E$133:$E$368=D1476),0)),"n/a")</f>
        <v>0.99</v>
      </c>
      <c r="F1476" s="77">
        <f t="array" ref="F1476">IFERROR(INDEX(DATA!$I$133:$I$368,MATCH(1,(DATA!$D$133:$D$368=B1476)*(DATA!$E$133:$E$368=D1476),0)),"n/a")</f>
        <v>8</v>
      </c>
      <c r="G1476" s="86">
        <f t="array" ref="G1476">IFERROR(INDEX(DATA!$R$133:$R$368,MATCH(1,(DATA!$D$133:$D$368=B1476)*(DATA!$E$133:$E$368=D1476),0)),"n/a")</f>
        <v>2.1</v>
      </c>
      <c r="H1476" s="77">
        <f t="array" ref="H1476">IFERROR(INDEX(DATA!$S$133:$S$368,MATCH(1,(DATA!$D$133:$D$368=B1476)*(DATA!$E$133:$E$368=D1476),0)),"n/a")</f>
        <v>3.7727272727272698</v>
      </c>
      <c r="I1476" s="86">
        <f t="array" ref="I1476">IFERROR(INDEX(DATA!$AB$133:$AB$368,MATCH(1,(DATA!$D$133:$D$368=B1476)*(DATA!$E$133:$E$368=D1476),0)),"n/a")</f>
        <v>2.88</v>
      </c>
      <c r="J1476" s="77">
        <f t="array" ref="J1476">IFERROR(INDEX(DATA!$AC$133:$AC$368,MATCH(1,(DATA!$D$133:$D$368=B1476)*(DATA!$E$133:$E$368=D1476),0)),"n/a")</f>
        <v>0.932885906040269</v>
      </c>
      <c r="K1476" s="86">
        <f t="array" ref="K1476">IFERROR(INDEX(DATA!$AL$133:$AL$368,MATCH(1,(DATA!$D$133:$D$368=B1476)*(DATA!$E$133:$E$368=D1476),0)),"n/a")</f>
        <v>4.47</v>
      </c>
      <c r="L1476" s="77">
        <f t="array" ref="L1476">IFERROR(INDEX(DATA!$AM$133:$AM$368,MATCH(1,(DATA!$D$133:$D$368=B1476)*(DATA!$E$133:$E$368=D1476),0)),"n/a")</f>
        <v>0.38390092879256998</v>
      </c>
    </row>
    <row r="1477" spans="1:12" x14ac:dyDescent="0.2">
      <c r="A1477" s="75" t="s">
        <v>19</v>
      </c>
      <c r="B1477" s="66" t="s">
        <v>22</v>
      </c>
      <c r="C1477" s="66" t="s">
        <v>9</v>
      </c>
      <c r="D1477" s="66" t="s">
        <v>313</v>
      </c>
      <c r="E1477" s="86">
        <f t="array" ref="E1477">IFERROR(INDEX(DATA!$H$133:$H$368,MATCH(1,(DATA!$D$133:$D$368=B1477)*(DATA!$E$133:$E$368=D1477),0)),"n/a")</f>
        <v>2.59</v>
      </c>
      <c r="F1477" s="77">
        <f t="array" ref="F1477">IFERROR(INDEX(DATA!$I$133:$I$368,MATCH(1,(DATA!$D$133:$D$368=B1477)*(DATA!$E$133:$E$368=D1477),0)),"n/a")</f>
        <v>3.88679245283019</v>
      </c>
      <c r="G1477" s="86">
        <f t="array" ref="G1477">IFERROR(INDEX(DATA!$R$133:$R$368,MATCH(1,(DATA!$D$133:$D$368=B1477)*(DATA!$E$133:$E$368=D1477),0)),"n/a")</f>
        <v>18.649999999999999</v>
      </c>
      <c r="H1477" s="77">
        <f t="array" ref="H1477">IFERROR(INDEX(DATA!$S$133:$S$368,MATCH(1,(DATA!$D$133:$D$368=B1477)*(DATA!$E$133:$E$368=D1477),0)),"n/a")</f>
        <v>3.6163366336633702</v>
      </c>
      <c r="I1477" s="86">
        <f t="array" ref="I1477">IFERROR(INDEX(DATA!$AB$133:$AB$368,MATCH(1,(DATA!$D$133:$D$368=B1477)*(DATA!$E$133:$E$368=D1477),0)),"n/a")</f>
        <v>25.34</v>
      </c>
      <c r="J1477" s="77">
        <f t="array" ref="J1477">IFERROR(INDEX(DATA!$AC$133:$AC$368,MATCH(1,(DATA!$D$133:$D$368=B1477)*(DATA!$E$133:$E$368=D1477),0)),"n/a")</f>
        <v>1.71888412017167</v>
      </c>
      <c r="K1477" s="86">
        <f t="array" ref="K1477">IFERROR(INDEX(DATA!$AL$133:$AL$368,MATCH(1,(DATA!$D$133:$D$368=B1477)*(DATA!$E$133:$E$368=D1477),0)),"n/a")</f>
        <v>38.08</v>
      </c>
      <c r="L1477" s="77">
        <f t="array" ref="L1477">IFERROR(INDEX(DATA!$AM$133:$AM$368,MATCH(1,(DATA!$D$133:$D$368=B1477)*(DATA!$E$133:$E$368=D1477),0)),"n/a")</f>
        <v>0.54922701383238404</v>
      </c>
    </row>
    <row r="1478" spans="1:12" x14ac:dyDescent="0.2">
      <c r="A1478" s="75" t="s">
        <v>19</v>
      </c>
      <c r="B1478" s="66" t="s">
        <v>22</v>
      </c>
      <c r="C1478" s="66" t="s">
        <v>9</v>
      </c>
      <c r="D1478" s="66" t="s">
        <v>314</v>
      </c>
      <c r="E1478" s="86">
        <f t="array" ref="E1478">IFERROR(INDEX(DATA!$H$133:$H$368,MATCH(1,(DATA!$D$133:$D$368=B1478)*(DATA!$E$133:$E$368=D1478),0)),"n/a")</f>
        <v>0</v>
      </c>
      <c r="F1478" s="77">
        <f t="array" ref="F1478">IFERROR(INDEX(DATA!$I$133:$I$368,MATCH(1,(DATA!$D$133:$D$368=B1478)*(DATA!$E$133:$E$368=D1478),0)),"n/a")</f>
        <v>-1</v>
      </c>
      <c r="G1478" s="86">
        <f t="array" ref="G1478">IFERROR(INDEX(DATA!$R$133:$R$368,MATCH(1,(DATA!$D$133:$D$368=B1478)*(DATA!$E$133:$E$368=D1478),0)),"n/a")</f>
        <v>0.88</v>
      </c>
      <c r="H1478" s="77">
        <f t="array" ref="H1478">IFERROR(INDEX(DATA!$S$133:$S$368,MATCH(1,(DATA!$D$133:$D$368=B1478)*(DATA!$E$133:$E$368=D1478),0)),"n/a")</f>
        <v>-0.96393442622950798</v>
      </c>
      <c r="I1478" s="86">
        <f t="array" ref="I1478">IFERROR(INDEX(DATA!$AB$133:$AB$368,MATCH(1,(DATA!$D$133:$D$368=B1478)*(DATA!$E$133:$E$368=D1478),0)),"n/a")</f>
        <v>1.94</v>
      </c>
      <c r="J1478" s="77">
        <f t="array" ref="J1478">IFERROR(INDEX(DATA!$AC$133:$AC$368,MATCH(1,(DATA!$D$133:$D$368=B1478)*(DATA!$E$133:$E$368=D1478),0)),"n/a")</f>
        <v>-0.92338072669826199</v>
      </c>
      <c r="K1478" s="86">
        <f t="array" ref="K1478">IFERROR(INDEX(DATA!$AL$133:$AL$368,MATCH(1,(DATA!$D$133:$D$368=B1478)*(DATA!$E$133:$E$368=D1478),0)),"n/a")</f>
        <v>18.77</v>
      </c>
      <c r="L1478" s="77">
        <f t="array" ref="L1478">IFERROR(INDEX(DATA!$AM$133:$AM$368,MATCH(1,(DATA!$D$133:$D$368=B1478)*(DATA!$E$133:$E$368=D1478),0)),"n/a")</f>
        <v>-0.35938566552901002</v>
      </c>
    </row>
    <row r="1479" spans="1:12" x14ac:dyDescent="0.2">
      <c r="A1479" s="75" t="s">
        <v>19</v>
      </c>
      <c r="B1479" s="66" t="s">
        <v>22</v>
      </c>
      <c r="C1479" s="66" t="s">
        <v>9</v>
      </c>
      <c r="D1479" s="66" t="s">
        <v>315</v>
      </c>
      <c r="E1479" s="86">
        <f t="array" ref="E1479">IFERROR(INDEX(DATA!$H$133:$H$368,MATCH(1,(DATA!$D$133:$D$368=B1479)*(DATA!$E$133:$E$368=D1479),0)),"n/a")</f>
        <v>84.41</v>
      </c>
      <c r="F1479" s="77">
        <f t="array" ref="F1479">IFERROR(INDEX(DATA!$I$133:$I$368,MATCH(1,(DATA!$D$133:$D$368=B1479)*(DATA!$E$133:$E$368=D1479),0)),"n/a")</f>
        <v>0.28889906856008601</v>
      </c>
      <c r="G1479" s="86">
        <f t="array" ref="G1479">IFERROR(INDEX(DATA!$R$133:$R$368,MATCH(1,(DATA!$D$133:$D$368=B1479)*(DATA!$E$133:$E$368=D1479),0)),"n/a")</f>
        <v>292.70999999999998</v>
      </c>
      <c r="H1479" s="77">
        <f t="array" ref="H1479">IFERROR(INDEX(DATA!$S$133:$S$368,MATCH(1,(DATA!$D$133:$D$368=B1479)*(DATA!$E$133:$E$368=D1479),0)),"n/a")</f>
        <v>9.0411265087170206E-2</v>
      </c>
      <c r="I1479" s="86">
        <f t="array" ref="I1479">IFERROR(INDEX(DATA!$AB$133:$AB$368,MATCH(1,(DATA!$D$133:$D$368=B1479)*(DATA!$E$133:$E$368=D1479),0)),"n/a")</f>
        <v>544.59</v>
      </c>
      <c r="J1479" s="77">
        <f t="array" ref="J1479">IFERROR(INDEX(DATA!$AC$133:$AC$368,MATCH(1,(DATA!$D$133:$D$368=B1479)*(DATA!$E$133:$E$368=D1479),0)),"n/a")</f>
        <v>0.16499807470157901</v>
      </c>
      <c r="K1479" s="86">
        <f t="array" ref="K1479">IFERROR(INDEX(DATA!$AL$133:$AL$368,MATCH(1,(DATA!$D$133:$D$368=B1479)*(DATA!$E$133:$E$368=D1479),0)),"n/a")</f>
        <v>945.09</v>
      </c>
      <c r="L1479" s="77">
        <f t="array" ref="L1479">IFERROR(INDEX(DATA!$AM$133:$AM$368,MATCH(1,(DATA!$D$133:$D$368=B1479)*(DATA!$E$133:$E$368=D1479),0)),"n/a")</f>
        <v>0.37619768762559302</v>
      </c>
    </row>
    <row r="1480" spans="1:12" x14ac:dyDescent="0.2">
      <c r="A1480" s="75" t="s">
        <v>19</v>
      </c>
      <c r="B1480" s="66" t="s">
        <v>22</v>
      </c>
      <c r="C1480" s="66" t="s">
        <v>9</v>
      </c>
      <c r="D1480" s="66" t="s">
        <v>316</v>
      </c>
      <c r="E1480" s="86" t="str">
        <f t="array" ref="E1480">IFERROR(INDEX(DATA!$H$133:$H$368,MATCH(1,(DATA!$D$133:$D$368=B1480)*(DATA!$E$133:$E$368=D1480),0)),"n/a")</f>
        <v>n/a</v>
      </c>
      <c r="F1480" s="77" t="str">
        <f t="array" ref="F1480">IFERROR(INDEX(DATA!$I$133:$I$368,MATCH(1,(DATA!$D$133:$D$368=B1480)*(DATA!$E$133:$E$368=D1480),0)),"n/a")</f>
        <v>n/a</v>
      </c>
      <c r="G1480" s="86" t="str">
        <f t="array" ref="G1480">IFERROR(INDEX(DATA!$R$133:$R$368,MATCH(1,(DATA!$D$133:$D$368=B1480)*(DATA!$E$133:$E$368=D1480),0)),"n/a")</f>
        <v>n/a</v>
      </c>
      <c r="H1480" s="77" t="str">
        <f t="array" ref="H1480">IFERROR(INDEX(DATA!$S$133:$S$368,MATCH(1,(DATA!$D$133:$D$368=B1480)*(DATA!$E$133:$E$368=D1480),0)),"n/a")</f>
        <v>n/a</v>
      </c>
      <c r="I1480" s="86" t="str">
        <f t="array" ref="I1480">IFERROR(INDEX(DATA!$AB$133:$AB$368,MATCH(1,(DATA!$D$133:$D$368=B1480)*(DATA!$E$133:$E$368=D1480),0)),"n/a")</f>
        <v>n/a</v>
      </c>
      <c r="J1480" s="77" t="str">
        <f t="array" ref="J1480">IFERROR(INDEX(DATA!$AC$133:$AC$368,MATCH(1,(DATA!$D$133:$D$368=B1480)*(DATA!$E$133:$E$368=D1480),0)),"n/a")</f>
        <v>n/a</v>
      </c>
      <c r="K1480" s="86" t="str">
        <f t="array" ref="K1480">IFERROR(INDEX(DATA!$AL$133:$AL$368,MATCH(1,(DATA!$D$133:$D$368=B1480)*(DATA!$E$133:$E$368=D1480),0)),"n/a")</f>
        <v>n/a</v>
      </c>
      <c r="L1480" s="77" t="str">
        <f t="array" ref="L1480">IFERROR(INDEX(DATA!$AM$133:$AM$368,MATCH(1,(DATA!$D$133:$D$368=B1480)*(DATA!$E$133:$E$368=D1480),0)),"n/a")</f>
        <v>n/a</v>
      </c>
    </row>
    <row r="1481" spans="1:12" x14ac:dyDescent="0.2">
      <c r="A1481" s="75" t="s">
        <v>19</v>
      </c>
      <c r="B1481" s="66" t="s">
        <v>22</v>
      </c>
      <c r="C1481" s="66" t="s">
        <v>9</v>
      </c>
      <c r="D1481" s="66" t="s">
        <v>317</v>
      </c>
      <c r="E1481" s="86">
        <f t="array" ref="E1481">IFERROR(INDEX(DATA!$H$133:$H$368,MATCH(1,(DATA!$D$133:$D$368=B1481)*(DATA!$E$133:$E$368=D1481),0)),"n/a")</f>
        <v>0.41</v>
      </c>
      <c r="F1481" s="77">
        <f t="array" ref="F1481">IFERROR(INDEX(DATA!$I$133:$I$368,MATCH(1,(DATA!$D$133:$D$368=B1481)*(DATA!$E$133:$E$368=D1481),0)),"n/a")</f>
        <v>0</v>
      </c>
      <c r="G1481" s="86">
        <f t="array" ref="G1481">IFERROR(INDEX(DATA!$R$133:$R$368,MATCH(1,(DATA!$D$133:$D$368=B1481)*(DATA!$E$133:$E$368=D1481),0)),"n/a")</f>
        <v>37.229999999999997</v>
      </c>
      <c r="H1481" s="77">
        <f t="array" ref="H1481">IFERROR(INDEX(DATA!$S$133:$S$368,MATCH(1,(DATA!$D$133:$D$368=B1481)*(DATA!$E$133:$E$368=D1481),0)),"n/a")</f>
        <v>0</v>
      </c>
      <c r="I1481" s="86">
        <f t="array" ref="I1481">IFERROR(INDEX(DATA!$AB$133:$AB$368,MATCH(1,(DATA!$D$133:$D$368=B1481)*(DATA!$E$133:$E$368=D1481),0)),"n/a")</f>
        <v>211.05</v>
      </c>
      <c r="J1481" s="77">
        <f t="array" ref="J1481">IFERROR(INDEX(DATA!$AC$133:$AC$368,MATCH(1,(DATA!$D$133:$D$368=B1481)*(DATA!$E$133:$E$368=D1481),0)),"n/a")</f>
        <v>0</v>
      </c>
      <c r="K1481" s="86">
        <f t="array" ref="K1481">IFERROR(INDEX(DATA!$AL$133:$AL$368,MATCH(1,(DATA!$D$133:$D$368=B1481)*(DATA!$E$133:$E$368=D1481),0)),"n/a")</f>
        <v>220.46</v>
      </c>
      <c r="L1481" s="77">
        <f t="array" ref="L1481">IFERROR(INDEX(DATA!$AM$133:$AM$368,MATCH(1,(DATA!$D$133:$D$368=B1481)*(DATA!$E$133:$E$368=D1481),0)),"n/a")</f>
        <v>0</v>
      </c>
    </row>
    <row r="1482" spans="1:12" x14ac:dyDescent="0.2">
      <c r="A1482" s="75" t="s">
        <v>19</v>
      </c>
      <c r="B1482" s="66" t="s">
        <v>22</v>
      </c>
      <c r="C1482" s="66" t="s">
        <v>9</v>
      </c>
      <c r="D1482" s="66" t="s">
        <v>318</v>
      </c>
      <c r="E1482" s="86">
        <f t="array" ref="E1482">IFERROR(INDEX(DATA!$H$133:$H$368,MATCH(1,(DATA!$D$133:$D$368=B1482)*(DATA!$E$133:$E$368=D1482),0)),"n/a")</f>
        <v>0.8</v>
      </c>
      <c r="F1482" s="77">
        <f t="array" ref="F1482">IFERROR(INDEX(DATA!$I$133:$I$368,MATCH(1,(DATA!$D$133:$D$368=B1482)*(DATA!$E$133:$E$368=D1482),0)),"n/a")</f>
        <v>0</v>
      </c>
      <c r="G1482" s="86">
        <f t="array" ref="G1482">IFERROR(INDEX(DATA!$R$133:$R$368,MATCH(1,(DATA!$D$133:$D$368=B1482)*(DATA!$E$133:$E$368=D1482),0)),"n/a")</f>
        <v>2.79</v>
      </c>
      <c r="H1482" s="77">
        <f t="array" ref="H1482">IFERROR(INDEX(DATA!$S$133:$S$368,MATCH(1,(DATA!$D$133:$D$368=B1482)*(DATA!$E$133:$E$368=D1482),0)),"n/a")</f>
        <v>3.4285714285714302</v>
      </c>
      <c r="I1482" s="86">
        <f t="array" ref="I1482">IFERROR(INDEX(DATA!$AB$133:$AB$368,MATCH(1,(DATA!$D$133:$D$368=B1482)*(DATA!$E$133:$E$368=D1482),0)),"n/a")</f>
        <v>4.74</v>
      </c>
      <c r="J1482" s="77">
        <f t="array" ref="J1482">IFERROR(INDEX(DATA!$AC$133:$AC$368,MATCH(1,(DATA!$D$133:$D$368=B1482)*(DATA!$E$133:$E$368=D1482),0)),"n/a")</f>
        <v>6.5238095238095202</v>
      </c>
      <c r="K1482" s="86">
        <f t="array" ref="K1482">IFERROR(INDEX(DATA!$AL$133:$AL$368,MATCH(1,(DATA!$D$133:$D$368=B1482)*(DATA!$E$133:$E$368=D1482),0)),"n/a")</f>
        <v>5.0199999999999996</v>
      </c>
      <c r="L1482" s="77">
        <f t="array" ref="L1482">IFERROR(INDEX(DATA!$AM$133:$AM$368,MATCH(1,(DATA!$D$133:$D$368=B1482)*(DATA!$E$133:$E$368=D1482),0)),"n/a")</f>
        <v>6.9682539682539701</v>
      </c>
    </row>
    <row r="1483" spans="1:12" x14ac:dyDescent="0.2">
      <c r="A1483" s="75" t="s">
        <v>19</v>
      </c>
      <c r="B1483" s="66" t="s">
        <v>22</v>
      </c>
      <c r="C1483" s="66" t="s">
        <v>9</v>
      </c>
      <c r="D1483" s="66" t="s">
        <v>344</v>
      </c>
      <c r="E1483" s="86">
        <f t="array" ref="E1483">IFERROR(INDEX(DATA!$H$133:$H$368,MATCH(1,(DATA!$D$133:$D$368=B1483)*(DATA!$E$133:$E$368=D1483),0)),"n/a")</f>
        <v>6.66</v>
      </c>
      <c r="F1483" s="77">
        <f t="array" ref="F1483">IFERROR(INDEX(DATA!$I$133:$I$368,MATCH(1,(DATA!$D$133:$D$368=B1483)*(DATA!$E$133:$E$368=D1483),0)),"n/a")</f>
        <v>0.411016949152543</v>
      </c>
      <c r="G1483" s="86">
        <f t="array" ref="G1483">IFERROR(INDEX(DATA!$R$133:$R$368,MATCH(1,(DATA!$D$133:$D$368=B1483)*(DATA!$E$133:$E$368=D1483),0)),"n/a")</f>
        <v>26.27</v>
      </c>
      <c r="H1483" s="77">
        <f t="array" ref="H1483">IFERROR(INDEX(DATA!$S$133:$S$368,MATCH(1,(DATA!$D$133:$D$368=B1483)*(DATA!$E$133:$E$368=D1483),0)),"n/a")</f>
        <v>0.75601604278074896</v>
      </c>
      <c r="I1483" s="86">
        <f t="array" ref="I1483">IFERROR(INDEX(DATA!$AB$133:$AB$368,MATCH(1,(DATA!$D$133:$D$368=B1483)*(DATA!$E$133:$E$368=D1483),0)),"n/a")</f>
        <v>41.45</v>
      </c>
      <c r="J1483" s="77">
        <f t="array" ref="J1483">IFERROR(INDEX(DATA!$AC$133:$AC$368,MATCH(1,(DATA!$D$133:$D$368=B1483)*(DATA!$E$133:$E$368=D1483),0)),"n/a")</f>
        <v>0.619140625</v>
      </c>
      <c r="K1483" s="86">
        <f t="array" ref="K1483">IFERROR(INDEX(DATA!$AL$133:$AL$368,MATCH(1,(DATA!$D$133:$D$368=B1483)*(DATA!$E$133:$E$368=D1483),0)),"n/a")</f>
        <v>67.13</v>
      </c>
      <c r="L1483" s="77">
        <f t="array" ref="L1483">IFERROR(INDEX(DATA!$AM$133:$AM$368,MATCH(1,(DATA!$D$133:$D$368=B1483)*(DATA!$E$133:$E$368=D1483),0)),"n/a")</f>
        <v>0.444898837709858</v>
      </c>
    </row>
    <row r="1484" spans="1:12" x14ac:dyDescent="0.2">
      <c r="A1484" s="75" t="s">
        <v>19</v>
      </c>
      <c r="B1484" s="66" t="s">
        <v>22</v>
      </c>
      <c r="C1484" s="66" t="s">
        <v>9</v>
      </c>
      <c r="D1484" s="66" t="s">
        <v>345</v>
      </c>
      <c r="E1484" s="86">
        <f t="array" ref="E1484">IFERROR(INDEX(DATA!$H$133:$H$368,MATCH(1,(DATA!$D$133:$D$368=B1484)*(DATA!$E$133:$E$368=D1484),0)),"n/a")</f>
        <v>0</v>
      </c>
      <c r="F1484" s="77">
        <f t="array" ref="F1484">IFERROR(INDEX(DATA!$I$133:$I$368,MATCH(1,(DATA!$D$133:$D$368=B1484)*(DATA!$E$133:$E$368=D1484),0)),"n/a")</f>
        <v>0</v>
      </c>
      <c r="G1484" s="86">
        <f t="array" ref="G1484">IFERROR(INDEX(DATA!$R$133:$R$368,MATCH(1,(DATA!$D$133:$D$368=B1484)*(DATA!$E$133:$E$368=D1484),0)),"n/a")</f>
        <v>0.13</v>
      </c>
      <c r="H1484" s="77">
        <f t="array" ref="H1484">IFERROR(INDEX(DATA!$S$133:$S$368,MATCH(1,(DATA!$D$133:$D$368=B1484)*(DATA!$E$133:$E$368=D1484),0)),"n/a")</f>
        <v>-0.75471698113207597</v>
      </c>
      <c r="I1484" s="86">
        <f t="array" ref="I1484">IFERROR(INDEX(DATA!$AB$133:$AB$368,MATCH(1,(DATA!$D$133:$D$368=B1484)*(DATA!$E$133:$E$368=D1484),0)),"n/a")</f>
        <v>0.67</v>
      </c>
      <c r="J1484" s="77">
        <f t="array" ref="J1484">IFERROR(INDEX(DATA!$AC$133:$AC$368,MATCH(1,(DATA!$D$133:$D$368=B1484)*(DATA!$E$133:$E$368=D1484),0)),"n/a")</f>
        <v>4.6875E-2</v>
      </c>
      <c r="K1484" s="86">
        <f t="array" ref="K1484">IFERROR(INDEX(DATA!$AL$133:$AL$368,MATCH(1,(DATA!$D$133:$D$368=B1484)*(DATA!$E$133:$E$368=D1484),0)),"n/a")</f>
        <v>1.06</v>
      </c>
      <c r="L1484" s="77">
        <f t="array" ref="L1484">IFERROR(INDEX(DATA!$AM$133:$AM$368,MATCH(1,(DATA!$D$133:$D$368=B1484)*(DATA!$E$133:$E$368=D1484),0)),"n/a")</f>
        <v>0.65625</v>
      </c>
    </row>
    <row r="1485" spans="1:12" x14ac:dyDescent="0.2">
      <c r="A1485" s="75"/>
      <c r="E1485" s="86"/>
      <c r="F1485" s="77"/>
      <c r="G1485" s="86"/>
      <c r="H1485" s="77"/>
      <c r="I1485" s="86"/>
      <c r="J1485" s="82"/>
      <c r="K1485" s="86"/>
      <c r="L1485" s="77"/>
    </row>
    <row r="1486" spans="1:12" x14ac:dyDescent="0.2">
      <c r="A1486" s="75" t="s">
        <v>19</v>
      </c>
      <c r="B1486" s="66" t="s">
        <v>22</v>
      </c>
      <c r="C1486" s="66" t="s">
        <v>25</v>
      </c>
      <c r="D1486" s="66" t="s">
        <v>271</v>
      </c>
      <c r="E1486" s="86">
        <f t="array" ref="E1486">IFERROR(INDEX(DATA!$J$133:$J$368,MATCH(1,(DATA!$D$133:$D$368=B1486)*(DATA!$E$133:$E$368=D1486),0)),"n/a")</f>
        <v>58.14</v>
      </c>
      <c r="F1486" s="77">
        <f t="array" ref="F1486">IFERROR(INDEX(DATA!$K$133:$K$368,MATCH(1,(DATA!$D$133:$D$368=B1486)*(DATA!$E$133:$E$368=D1486),0)),"n/a")</f>
        <v>0</v>
      </c>
      <c r="G1486" s="86">
        <f t="array" ref="G1486">IFERROR(INDEX(DATA!$T$133:$T$368,MATCH(1,(DATA!$D$133:$D$368=B1486)*(DATA!$E$133:$E$368=D1486),0)),"n/a")</f>
        <v>364.27</v>
      </c>
      <c r="H1486" s="77">
        <f t="array" ref="H1486">IFERROR(INDEX(DATA!$U$133:$U$368,MATCH(1,(DATA!$D$133:$D$368=B1486)*(DATA!$E$133:$E$368=D1486),0)),"n/a")</f>
        <v>0</v>
      </c>
      <c r="I1486" s="86">
        <f t="array" ref="I1486">IFERROR(INDEX(DATA!$AD$133:$AD$368,MATCH(1,(DATA!$D$133:$D$368=B1486)*(DATA!$E$133:$E$368=D1486),0)),"n/a")</f>
        <v>638.21</v>
      </c>
      <c r="J1486" s="77">
        <f t="array" ref="J1486">IFERROR(INDEX(DATA!$AE$133:$AE$368,MATCH(1,(DATA!$D$133:$D$368=B1486)*(DATA!$E$133:$E$368=D1486),0)),"n/a")</f>
        <v>0</v>
      </c>
      <c r="K1486" s="86">
        <f t="array" ref="K1486">IFERROR(INDEX(DATA!$AN$133:$AN$368,MATCH(1,(DATA!$D$133:$D$368=B1486)*(DATA!$E$133:$E$368=D1486),0)),"n/a")</f>
        <v>755.68</v>
      </c>
      <c r="L1486" s="77">
        <f t="array" ref="L1486">IFERROR(INDEX(DATA!$AO$133:$AO$368,MATCH(1,(DATA!$D$133:$D$368=B1486)*(DATA!$E$133:$E$368=D1486),0)),"n/a")</f>
        <v>0</v>
      </c>
    </row>
    <row r="1487" spans="1:12" x14ac:dyDescent="0.2">
      <c r="A1487" s="75" t="s">
        <v>19</v>
      </c>
      <c r="B1487" s="66" t="s">
        <v>22</v>
      </c>
      <c r="C1487" s="66" t="s">
        <v>25</v>
      </c>
      <c r="D1487" s="66" t="s">
        <v>272</v>
      </c>
      <c r="E1487" s="86" t="str">
        <f t="array" ref="E1487">IFERROR(INDEX(DATA!$J$133:$J$368,MATCH(1,(DATA!$D$133:$D$368=B1487)*(DATA!$E$133:$E$368=D1487),0)),"n/a")</f>
        <v>n/a</v>
      </c>
      <c r="F1487" s="77" t="str">
        <f t="array" ref="F1487">IFERROR(INDEX(DATA!$K$133:$K$368,MATCH(1,(DATA!$D$133:$D$368=B1487)*(DATA!$E$133:$E$368=D1487),0)),"n/a")</f>
        <v>n/a</v>
      </c>
      <c r="G1487" s="86" t="str">
        <f t="array" ref="G1487">IFERROR(INDEX(DATA!$T$133:$T$368,MATCH(1,(DATA!$D$133:$D$368=B1487)*(DATA!$E$133:$E$368=D1487),0)),"n/a")</f>
        <v>n/a</v>
      </c>
      <c r="H1487" s="77" t="str">
        <f t="array" ref="H1487">IFERROR(INDEX(DATA!$U$133:$U$368,MATCH(1,(DATA!$D$133:$D$368=B1487)*(DATA!$E$133:$E$368=D1487),0)),"n/a")</f>
        <v>n/a</v>
      </c>
      <c r="I1487" s="86" t="str">
        <f t="array" ref="I1487">IFERROR(INDEX(DATA!$AD$133:$AD$368,MATCH(1,(DATA!$D$133:$D$368=B1487)*(DATA!$E$133:$E$368=D1487),0)),"n/a")</f>
        <v>n/a</v>
      </c>
      <c r="J1487" s="77" t="str">
        <f t="array" ref="J1487">IFERROR(INDEX(DATA!$AE$133:$AE$368,MATCH(1,(DATA!$D$133:$D$368=B1487)*(DATA!$E$133:$E$368=D1487),0)),"n/a")</f>
        <v>n/a</v>
      </c>
      <c r="K1487" s="86" t="str">
        <f t="array" ref="K1487">IFERROR(INDEX(DATA!$AN$133:$AN$368,MATCH(1,(DATA!$D$133:$D$368=B1487)*(DATA!$E$133:$E$368=D1487),0)),"n/a")</f>
        <v>n/a</v>
      </c>
      <c r="L1487" s="77" t="str">
        <f t="array" ref="L1487">IFERROR(INDEX(DATA!$AO$133:$AO$368,MATCH(1,(DATA!$D$133:$D$368=B1487)*(DATA!$E$133:$E$368=D1487),0)),"n/a")</f>
        <v>n/a</v>
      </c>
    </row>
    <row r="1488" spans="1:12" x14ac:dyDescent="0.2">
      <c r="A1488" s="75" t="s">
        <v>19</v>
      </c>
      <c r="B1488" s="66" t="s">
        <v>22</v>
      </c>
      <c r="C1488" s="66" t="s">
        <v>25</v>
      </c>
      <c r="D1488" s="66" t="s">
        <v>273</v>
      </c>
      <c r="E1488" s="86">
        <f t="array" ref="E1488">IFERROR(INDEX(DATA!$J$133:$J$368,MATCH(1,(DATA!$D$133:$D$368=B1488)*(DATA!$E$133:$E$368=D1488),0)),"n/a")</f>
        <v>48.71</v>
      </c>
      <c r="F1488" s="77">
        <f t="array" ref="F1488">IFERROR(INDEX(DATA!$K$133:$K$368,MATCH(1,(DATA!$D$133:$D$368=B1488)*(DATA!$E$133:$E$368=D1488),0)),"n/a")</f>
        <v>-4.5463452870860302E-2</v>
      </c>
      <c r="G1488" s="86">
        <f t="array" ref="G1488">IFERROR(INDEX(DATA!$T$133:$T$368,MATCH(1,(DATA!$D$133:$D$368=B1488)*(DATA!$E$133:$E$368=D1488),0)),"n/a")</f>
        <v>237.28</v>
      </c>
      <c r="H1488" s="77">
        <f t="array" ref="H1488">IFERROR(INDEX(DATA!$U$133:$U$368,MATCH(1,(DATA!$D$133:$D$368=B1488)*(DATA!$E$133:$E$368=D1488),0)),"n/a")</f>
        <v>0.49864207667529897</v>
      </c>
      <c r="I1488" s="86">
        <f t="array" ref="I1488">IFERROR(INDEX(DATA!$AD$133:$AD$368,MATCH(1,(DATA!$D$133:$D$368=B1488)*(DATA!$E$133:$E$368=D1488),0)),"n/a")</f>
        <v>445.59</v>
      </c>
      <c r="J1488" s="77">
        <f t="array" ref="J1488">IFERROR(INDEX(DATA!$AE$133:$AE$368,MATCH(1,(DATA!$D$133:$D$368=B1488)*(DATA!$E$133:$E$368=D1488),0)),"n/a")</f>
        <v>0.19785478104250101</v>
      </c>
      <c r="K1488" s="86">
        <f t="array" ref="K1488">IFERROR(INDEX(DATA!$AN$133:$AN$368,MATCH(1,(DATA!$D$133:$D$368=B1488)*(DATA!$E$133:$E$368=D1488),0)),"n/a")</f>
        <v>618.86</v>
      </c>
      <c r="L1488" s="77">
        <f t="array" ref="L1488">IFERROR(INDEX(DATA!$AO$133:$AO$368,MATCH(1,(DATA!$D$133:$D$368=B1488)*(DATA!$E$133:$E$368=D1488),0)),"n/a")</f>
        <v>-7.8555854815958101E-3</v>
      </c>
    </row>
    <row r="1489" spans="1:12" x14ac:dyDescent="0.2">
      <c r="A1489" s="75" t="s">
        <v>19</v>
      </c>
      <c r="B1489" s="66" t="s">
        <v>22</v>
      </c>
      <c r="C1489" s="66" t="s">
        <v>25</v>
      </c>
      <c r="D1489" s="66" t="s">
        <v>274</v>
      </c>
      <c r="E1489" s="86" t="str">
        <f t="array" ref="E1489">IFERROR(INDEX(DATA!$J$133:$J$368,MATCH(1,(DATA!$D$133:$D$368=B1489)*(DATA!$E$133:$E$368=D1489),0)),"n/a")</f>
        <v>n/a</v>
      </c>
      <c r="F1489" s="77" t="str">
        <f t="array" ref="F1489">IFERROR(INDEX(DATA!$K$133:$K$368,MATCH(1,(DATA!$D$133:$D$368=B1489)*(DATA!$E$133:$E$368=D1489),0)),"n/a")</f>
        <v>n/a</v>
      </c>
      <c r="G1489" s="86" t="str">
        <f t="array" ref="G1489">IFERROR(INDEX(DATA!$T$133:$T$368,MATCH(1,(DATA!$D$133:$D$368=B1489)*(DATA!$E$133:$E$368=D1489),0)),"n/a")</f>
        <v>n/a</v>
      </c>
      <c r="H1489" s="77" t="str">
        <f t="array" ref="H1489">IFERROR(INDEX(DATA!$U$133:$U$368,MATCH(1,(DATA!$D$133:$D$368=B1489)*(DATA!$E$133:$E$368=D1489),0)),"n/a")</f>
        <v>n/a</v>
      </c>
      <c r="I1489" s="86" t="str">
        <f t="array" ref="I1489">IFERROR(INDEX(DATA!$AD$133:$AD$368,MATCH(1,(DATA!$D$133:$D$368=B1489)*(DATA!$E$133:$E$368=D1489),0)),"n/a")</f>
        <v>n/a</v>
      </c>
      <c r="J1489" s="77" t="str">
        <f t="array" ref="J1489">IFERROR(INDEX(DATA!$AE$133:$AE$368,MATCH(1,(DATA!$D$133:$D$368=B1489)*(DATA!$E$133:$E$368=D1489),0)),"n/a")</f>
        <v>n/a</v>
      </c>
      <c r="K1489" s="86" t="str">
        <f t="array" ref="K1489">IFERROR(INDEX(DATA!$AN$133:$AN$368,MATCH(1,(DATA!$D$133:$D$368=B1489)*(DATA!$E$133:$E$368=D1489),0)),"n/a")</f>
        <v>n/a</v>
      </c>
      <c r="L1489" s="77" t="str">
        <f t="array" ref="L1489">IFERROR(INDEX(DATA!$AO$133:$AO$368,MATCH(1,(DATA!$D$133:$D$368=B1489)*(DATA!$E$133:$E$368=D1489),0)),"n/a")</f>
        <v>n/a</v>
      </c>
    </row>
    <row r="1490" spans="1:12" x14ac:dyDescent="0.2">
      <c r="A1490" s="75" t="s">
        <v>19</v>
      </c>
      <c r="B1490" s="66" t="s">
        <v>22</v>
      </c>
      <c r="C1490" s="66" t="s">
        <v>25</v>
      </c>
      <c r="D1490" s="66" t="s">
        <v>275</v>
      </c>
      <c r="E1490" s="86">
        <f t="array" ref="E1490">IFERROR(INDEX(DATA!$J$133:$J$368,MATCH(1,(DATA!$D$133:$D$368=B1490)*(DATA!$E$133:$E$368=D1490),0)),"n/a")</f>
        <v>543.16999999999996</v>
      </c>
      <c r="F1490" s="77">
        <f t="array" ref="F1490">IFERROR(INDEX(DATA!$K$133:$K$368,MATCH(1,(DATA!$D$133:$D$368=B1490)*(DATA!$E$133:$E$368=D1490),0)),"n/a")</f>
        <v>0</v>
      </c>
      <c r="G1490" s="86">
        <f t="array" ref="G1490">IFERROR(INDEX(DATA!$T$133:$T$368,MATCH(1,(DATA!$D$133:$D$368=B1490)*(DATA!$E$133:$E$368=D1490),0)),"n/a")</f>
        <v>923.98</v>
      </c>
      <c r="H1490" s="77">
        <f t="array" ref="H1490">IFERROR(INDEX(DATA!$U$133:$U$368,MATCH(1,(DATA!$D$133:$D$368=B1490)*(DATA!$E$133:$E$368=D1490),0)),"n/a")</f>
        <v>0</v>
      </c>
      <c r="I1490" s="86">
        <f t="array" ref="I1490">IFERROR(INDEX(DATA!$AD$133:$AD$368,MATCH(1,(DATA!$D$133:$D$368=B1490)*(DATA!$E$133:$E$368=D1490),0)),"n/a")</f>
        <v>1089.82</v>
      </c>
      <c r="J1490" s="77">
        <f t="array" ref="J1490">IFERROR(INDEX(DATA!$AE$133:$AE$368,MATCH(1,(DATA!$D$133:$D$368=B1490)*(DATA!$E$133:$E$368=D1490),0)),"n/a")</f>
        <v>0</v>
      </c>
      <c r="K1490" s="86">
        <f t="array" ref="K1490">IFERROR(INDEX(DATA!$AN$133:$AN$368,MATCH(1,(DATA!$D$133:$D$368=B1490)*(DATA!$E$133:$E$368=D1490),0)),"n/a")</f>
        <v>1115.8699999999999</v>
      </c>
      <c r="L1490" s="77">
        <f t="array" ref="L1490">IFERROR(INDEX(DATA!$AO$133:$AO$368,MATCH(1,(DATA!$D$133:$D$368=B1490)*(DATA!$E$133:$E$368=D1490),0)),"n/a")</f>
        <v>76.329868329868304</v>
      </c>
    </row>
    <row r="1491" spans="1:12" x14ac:dyDescent="0.2">
      <c r="A1491" s="75" t="s">
        <v>19</v>
      </c>
      <c r="B1491" s="66" t="s">
        <v>22</v>
      </c>
      <c r="C1491" s="66" t="s">
        <v>25</v>
      </c>
      <c r="D1491" s="66" t="s">
        <v>276</v>
      </c>
      <c r="E1491" s="86">
        <f t="array" ref="E1491">IFERROR(INDEX(DATA!$J$133:$J$368,MATCH(1,(DATA!$D$133:$D$368=B1491)*(DATA!$E$133:$E$368=D1491),0)),"n/a")</f>
        <v>0</v>
      </c>
      <c r="F1491" s="77">
        <f t="array" ref="F1491">IFERROR(INDEX(DATA!$K$133:$K$368,MATCH(1,(DATA!$D$133:$D$368=B1491)*(DATA!$E$133:$E$368=D1491),0)),"n/a")</f>
        <v>-1</v>
      </c>
      <c r="G1491" s="86">
        <f t="array" ref="G1491">IFERROR(INDEX(DATA!$T$133:$T$368,MATCH(1,(DATA!$D$133:$D$368=B1491)*(DATA!$E$133:$E$368=D1491),0)),"n/a")</f>
        <v>0</v>
      </c>
      <c r="H1491" s="77">
        <f t="array" ref="H1491">IFERROR(INDEX(DATA!$U$133:$U$368,MATCH(1,(DATA!$D$133:$D$368=B1491)*(DATA!$E$133:$E$368=D1491),0)),"n/a")</f>
        <v>-1</v>
      </c>
      <c r="I1491" s="86">
        <f t="array" ref="I1491">IFERROR(INDEX(DATA!$AD$133:$AD$368,MATCH(1,(DATA!$D$133:$D$368=B1491)*(DATA!$E$133:$E$368=D1491),0)),"n/a")</f>
        <v>53.81</v>
      </c>
      <c r="J1491" s="77">
        <f t="array" ref="J1491">IFERROR(INDEX(DATA!$AE$133:$AE$368,MATCH(1,(DATA!$D$133:$D$368=B1491)*(DATA!$E$133:$E$368=D1491),0)),"n/a")</f>
        <v>3.0519578313253</v>
      </c>
      <c r="K1491" s="86">
        <f t="array" ref="K1491">IFERROR(INDEX(DATA!$AN$133:$AN$368,MATCH(1,(DATA!$D$133:$D$368=B1491)*(DATA!$E$133:$E$368=D1491),0)),"n/a")</f>
        <v>101.72</v>
      </c>
      <c r="L1491" s="77">
        <f t="array" ref="L1491">IFERROR(INDEX(DATA!$AO$133:$AO$368,MATCH(1,(DATA!$D$133:$D$368=B1491)*(DATA!$E$133:$E$368=D1491),0)),"n/a")</f>
        <v>-0.42443275052339702</v>
      </c>
    </row>
    <row r="1492" spans="1:12" x14ac:dyDescent="0.2">
      <c r="A1492" s="75" t="s">
        <v>19</v>
      </c>
      <c r="B1492" s="66" t="s">
        <v>22</v>
      </c>
      <c r="C1492" s="66" t="s">
        <v>25</v>
      </c>
      <c r="D1492" s="66" t="s">
        <v>277</v>
      </c>
      <c r="E1492" s="86" t="str">
        <f t="array" ref="E1492">IFERROR(INDEX(DATA!$J$133:$J$368,MATCH(1,(DATA!$D$133:$D$368=B1492)*(DATA!$E$133:$E$368=D1492),0)),"n/a")</f>
        <v>n/a</v>
      </c>
      <c r="F1492" s="77" t="str">
        <f t="array" ref="F1492">IFERROR(INDEX(DATA!$K$133:$K$368,MATCH(1,(DATA!$D$133:$D$368=B1492)*(DATA!$E$133:$E$368=D1492),0)),"n/a")</f>
        <v>n/a</v>
      </c>
      <c r="G1492" s="86" t="str">
        <f t="array" ref="G1492">IFERROR(INDEX(DATA!$T$133:$T$368,MATCH(1,(DATA!$D$133:$D$368=B1492)*(DATA!$E$133:$E$368=D1492),0)),"n/a")</f>
        <v>n/a</v>
      </c>
      <c r="H1492" s="77" t="str">
        <f t="array" ref="H1492">IFERROR(INDEX(DATA!$U$133:$U$368,MATCH(1,(DATA!$D$133:$D$368=B1492)*(DATA!$E$133:$E$368=D1492),0)),"n/a")</f>
        <v>n/a</v>
      </c>
      <c r="I1492" s="86" t="str">
        <f t="array" ref="I1492">IFERROR(INDEX(DATA!$AD$133:$AD$368,MATCH(1,(DATA!$D$133:$D$368=B1492)*(DATA!$E$133:$E$368=D1492),0)),"n/a")</f>
        <v>n/a</v>
      </c>
      <c r="J1492" s="77" t="str">
        <f t="array" ref="J1492">IFERROR(INDEX(DATA!$AE$133:$AE$368,MATCH(1,(DATA!$D$133:$D$368=B1492)*(DATA!$E$133:$E$368=D1492),0)),"n/a")</f>
        <v>n/a</v>
      </c>
      <c r="K1492" s="86" t="str">
        <f t="array" ref="K1492">IFERROR(INDEX(DATA!$AN$133:$AN$368,MATCH(1,(DATA!$D$133:$D$368=B1492)*(DATA!$E$133:$E$368=D1492),0)),"n/a")</f>
        <v>n/a</v>
      </c>
      <c r="L1492" s="77" t="str">
        <f t="array" ref="L1492">IFERROR(INDEX(DATA!$AO$133:$AO$368,MATCH(1,(DATA!$D$133:$D$368=B1492)*(DATA!$E$133:$E$368=D1492),0)),"n/a")</f>
        <v>n/a</v>
      </c>
    </row>
    <row r="1493" spans="1:12" x14ac:dyDescent="0.2">
      <c r="A1493" s="75" t="s">
        <v>19</v>
      </c>
      <c r="B1493" s="66" t="s">
        <v>22</v>
      </c>
      <c r="C1493" s="66" t="s">
        <v>25</v>
      </c>
      <c r="D1493" s="66" t="s">
        <v>278</v>
      </c>
      <c r="E1493" s="86">
        <f t="array" ref="E1493">IFERROR(INDEX(DATA!$J$133:$J$368,MATCH(1,(DATA!$D$133:$D$368=B1493)*(DATA!$E$133:$E$368=D1493),0)),"n/a")</f>
        <v>152</v>
      </c>
      <c r="F1493" s="77">
        <f t="array" ref="F1493">IFERROR(INDEX(DATA!$K$133:$K$368,MATCH(1,(DATA!$D$133:$D$368=B1493)*(DATA!$E$133:$E$368=D1493),0)),"n/a")</f>
        <v>0.39104969341996898</v>
      </c>
      <c r="G1493" s="86">
        <f t="array" ref="G1493">IFERROR(INDEX(DATA!$T$133:$T$368,MATCH(1,(DATA!$D$133:$D$368=B1493)*(DATA!$E$133:$E$368=D1493),0)),"n/a")</f>
        <v>539.54</v>
      </c>
      <c r="H1493" s="77">
        <f t="array" ref="H1493">IFERROR(INDEX(DATA!$U$133:$U$368,MATCH(1,(DATA!$D$133:$D$368=B1493)*(DATA!$E$133:$E$368=D1493),0)),"n/a")</f>
        <v>0.61128863670300104</v>
      </c>
      <c r="I1493" s="86">
        <f t="array" ref="I1493">IFERROR(INDEX(DATA!$AD$133:$AD$368,MATCH(1,(DATA!$D$133:$D$368=B1493)*(DATA!$E$133:$E$368=D1493),0)),"n/a")</f>
        <v>828.03</v>
      </c>
      <c r="J1493" s="77">
        <f t="array" ref="J1493">IFERROR(INDEX(DATA!$AE$133:$AE$368,MATCH(1,(DATA!$D$133:$D$368=B1493)*(DATA!$E$133:$E$368=D1493),0)),"n/a")</f>
        <v>0.43792654337067</v>
      </c>
      <c r="K1493" s="86">
        <f t="array" ref="K1493">IFERROR(INDEX(DATA!$AN$133:$AN$368,MATCH(1,(DATA!$D$133:$D$368=B1493)*(DATA!$E$133:$E$368=D1493),0)),"n/a")</f>
        <v>1144.1099999999999</v>
      </c>
      <c r="L1493" s="77">
        <f t="array" ref="L1493">IFERROR(INDEX(DATA!$AO$133:$AO$368,MATCH(1,(DATA!$D$133:$D$368=B1493)*(DATA!$E$133:$E$368=D1493),0)),"n/a")</f>
        <v>0.25915939381266301</v>
      </c>
    </row>
    <row r="1494" spans="1:12" x14ac:dyDescent="0.2">
      <c r="A1494" s="75" t="s">
        <v>19</v>
      </c>
      <c r="B1494" s="66" t="s">
        <v>22</v>
      </c>
      <c r="C1494" s="66" t="s">
        <v>25</v>
      </c>
      <c r="D1494" s="66" t="s">
        <v>279</v>
      </c>
      <c r="E1494" s="86">
        <f t="array" ref="E1494">IFERROR(INDEX(DATA!$J$133:$J$368,MATCH(1,(DATA!$D$133:$D$368=B1494)*(DATA!$E$133:$E$368=D1494),0)),"n/a")</f>
        <v>173.06</v>
      </c>
      <c r="F1494" s="77">
        <f t="array" ref="F1494">IFERROR(INDEX(DATA!$K$133:$K$368,MATCH(1,(DATA!$D$133:$D$368=B1494)*(DATA!$E$133:$E$368=D1494),0)),"n/a")</f>
        <v>-0.26219304229195101</v>
      </c>
      <c r="G1494" s="86">
        <f t="array" ref="G1494">IFERROR(INDEX(DATA!$T$133:$T$368,MATCH(1,(DATA!$D$133:$D$368=B1494)*(DATA!$E$133:$E$368=D1494),0)),"n/a")</f>
        <v>813.36</v>
      </c>
      <c r="H1494" s="77">
        <f t="array" ref="H1494">IFERROR(INDEX(DATA!$U$133:$U$368,MATCH(1,(DATA!$D$133:$D$368=B1494)*(DATA!$E$133:$E$368=D1494),0)),"n/a")</f>
        <v>-0.32644898432389002</v>
      </c>
      <c r="I1494" s="86">
        <f t="array" ref="I1494">IFERROR(INDEX(DATA!$AD$133:$AD$368,MATCH(1,(DATA!$D$133:$D$368=B1494)*(DATA!$E$133:$E$368=D1494),0)),"n/a")</f>
        <v>1406.35</v>
      </c>
      <c r="J1494" s="77">
        <f t="array" ref="J1494">IFERROR(INDEX(DATA!$AE$133:$AE$368,MATCH(1,(DATA!$D$133:$D$368=B1494)*(DATA!$E$133:$E$368=D1494),0)),"n/a")</f>
        <v>-0.41400130004333502</v>
      </c>
      <c r="K1494" s="86">
        <f t="array" ref="K1494">IFERROR(INDEX(DATA!$AN$133:$AN$368,MATCH(1,(DATA!$D$133:$D$368=B1494)*(DATA!$E$133:$E$368=D1494),0)),"n/a")</f>
        <v>2178.13</v>
      </c>
      <c r="L1494" s="77">
        <f t="array" ref="L1494">IFERROR(INDEX(DATA!$AO$133:$AO$368,MATCH(1,(DATA!$D$133:$D$368=B1494)*(DATA!$E$133:$E$368=D1494),0)),"n/a")</f>
        <v>-0.50210074428981599</v>
      </c>
    </row>
    <row r="1495" spans="1:12" x14ac:dyDescent="0.2">
      <c r="A1495" s="75" t="s">
        <v>19</v>
      </c>
      <c r="B1495" s="66" t="s">
        <v>22</v>
      </c>
      <c r="C1495" s="66" t="s">
        <v>25</v>
      </c>
      <c r="D1495" s="66" t="s">
        <v>280</v>
      </c>
      <c r="E1495" s="86">
        <f t="array" ref="E1495">IFERROR(INDEX(DATA!$J$133:$J$368,MATCH(1,(DATA!$D$133:$D$368=B1495)*(DATA!$E$133:$E$368=D1495),0)),"n/a")</f>
        <v>608.07000000000005</v>
      </c>
      <c r="F1495" s="77">
        <f t="array" ref="F1495">IFERROR(INDEX(DATA!$K$133:$K$368,MATCH(1,(DATA!$D$133:$D$368=B1495)*(DATA!$E$133:$E$368=D1495),0)),"n/a")</f>
        <v>0.108140615603302</v>
      </c>
      <c r="G1495" s="86">
        <f t="array" ref="G1495">IFERROR(INDEX(DATA!$T$133:$T$368,MATCH(1,(DATA!$D$133:$D$368=B1495)*(DATA!$E$133:$E$368=D1495),0)),"n/a")</f>
        <v>2708.24</v>
      </c>
      <c r="H1495" s="77">
        <f t="array" ref="H1495">IFERROR(INDEX(DATA!$U$133:$U$368,MATCH(1,(DATA!$D$133:$D$368=B1495)*(DATA!$E$133:$E$368=D1495),0)),"n/a")</f>
        <v>-9.4184689775749005E-3</v>
      </c>
      <c r="I1495" s="86">
        <f t="array" ref="I1495">IFERROR(INDEX(DATA!$AD$133:$AD$368,MATCH(1,(DATA!$D$133:$D$368=B1495)*(DATA!$E$133:$E$368=D1495),0)),"n/a")</f>
        <v>4425.2</v>
      </c>
      <c r="J1495" s="77">
        <f t="array" ref="J1495">IFERROR(INDEX(DATA!$AE$133:$AE$368,MATCH(1,(DATA!$D$133:$D$368=B1495)*(DATA!$E$133:$E$368=D1495),0)),"n/a")</f>
        <v>-3.2857323944277698E-2</v>
      </c>
      <c r="K1495" s="86">
        <f t="array" ref="K1495">IFERROR(INDEX(DATA!$AN$133:$AN$368,MATCH(1,(DATA!$D$133:$D$368=B1495)*(DATA!$E$133:$E$368=D1495),0)),"n/a")</f>
        <v>6397.81</v>
      </c>
      <c r="L1495" s="77">
        <f t="array" ref="L1495">IFERROR(INDEX(DATA!$AO$133:$AO$368,MATCH(1,(DATA!$D$133:$D$368=B1495)*(DATA!$E$133:$E$368=D1495),0)),"n/a")</f>
        <v>-1.53458550339205E-2</v>
      </c>
    </row>
    <row r="1496" spans="1:12" x14ac:dyDescent="0.2">
      <c r="A1496" s="75" t="s">
        <v>19</v>
      </c>
      <c r="B1496" s="66" t="s">
        <v>22</v>
      </c>
      <c r="C1496" s="66" t="s">
        <v>25</v>
      </c>
      <c r="D1496" s="66" t="s">
        <v>281</v>
      </c>
      <c r="E1496" s="86">
        <f t="array" ref="E1496">IFERROR(INDEX(DATA!$J$133:$J$368,MATCH(1,(DATA!$D$133:$D$368=B1496)*(DATA!$E$133:$E$368=D1496),0)),"n/a")</f>
        <v>576.66999999999996</v>
      </c>
      <c r="F1496" s="77">
        <f t="array" ref="F1496">IFERROR(INDEX(DATA!$K$133:$K$368,MATCH(1,(DATA!$D$133:$D$368=B1496)*(DATA!$E$133:$E$368=D1496),0)),"n/a")</f>
        <v>-0.13067008366624</v>
      </c>
      <c r="G1496" s="86">
        <f t="array" ref="G1496">IFERROR(INDEX(DATA!$T$133:$T$368,MATCH(1,(DATA!$D$133:$D$368=B1496)*(DATA!$E$133:$E$368=D1496),0)),"n/a")</f>
        <v>2362.2399999999998</v>
      </c>
      <c r="H1496" s="77">
        <f t="array" ref="H1496">IFERROR(INDEX(DATA!$U$133:$U$368,MATCH(1,(DATA!$D$133:$D$368=B1496)*(DATA!$E$133:$E$368=D1496),0)),"n/a")</f>
        <v>5.0032333821175903E-3</v>
      </c>
      <c r="I1496" s="86">
        <f t="array" ref="I1496">IFERROR(INDEX(DATA!$AD$133:$AD$368,MATCH(1,(DATA!$D$133:$D$368=B1496)*(DATA!$E$133:$E$368=D1496),0)),"n/a")</f>
        <v>3952.62</v>
      </c>
      <c r="J1496" s="77">
        <f t="array" ref="J1496">IFERROR(INDEX(DATA!$AE$133:$AE$368,MATCH(1,(DATA!$D$133:$D$368=B1496)*(DATA!$E$133:$E$368=D1496),0)),"n/a")</f>
        <v>-4.4730164100828897E-2</v>
      </c>
      <c r="K1496" s="86">
        <f t="array" ref="K1496">IFERROR(INDEX(DATA!$AN$133:$AN$368,MATCH(1,(DATA!$D$133:$D$368=B1496)*(DATA!$E$133:$E$368=D1496),0)),"n/a")</f>
        <v>6157.74</v>
      </c>
      <c r="L1496" s="77">
        <f t="array" ref="L1496">IFERROR(INDEX(DATA!$AO$133:$AO$368,MATCH(1,(DATA!$D$133:$D$368=B1496)*(DATA!$E$133:$E$368=D1496),0)),"n/a")</f>
        <v>-4.2532746202933E-2</v>
      </c>
    </row>
    <row r="1497" spans="1:12" x14ac:dyDescent="0.2">
      <c r="A1497" s="75" t="s">
        <v>19</v>
      </c>
      <c r="B1497" s="66" t="s">
        <v>22</v>
      </c>
      <c r="C1497" s="66" t="s">
        <v>25</v>
      </c>
      <c r="D1497" s="66" t="s">
        <v>282</v>
      </c>
      <c r="E1497" s="86">
        <f t="array" ref="E1497">IFERROR(INDEX(DATA!$J$133:$J$368,MATCH(1,(DATA!$D$133:$D$368=B1497)*(DATA!$E$133:$E$368=D1497),0)),"n/a")</f>
        <v>94.37</v>
      </c>
      <c r="F1497" s="77">
        <f t="array" ref="F1497">IFERROR(INDEX(DATA!$K$133:$K$368,MATCH(1,(DATA!$D$133:$D$368=B1497)*(DATA!$E$133:$E$368=D1497),0)),"n/a")</f>
        <v>-9.5507976490343902E-3</v>
      </c>
      <c r="G1497" s="86">
        <f t="array" ref="G1497">IFERROR(INDEX(DATA!$T$133:$T$368,MATCH(1,(DATA!$D$133:$D$368=B1497)*(DATA!$E$133:$E$368=D1497),0)),"n/a")</f>
        <v>352.77</v>
      </c>
      <c r="H1497" s="77">
        <f t="array" ref="H1497">IFERROR(INDEX(DATA!$U$133:$U$368,MATCH(1,(DATA!$D$133:$D$368=B1497)*(DATA!$E$133:$E$368=D1497),0)),"n/a")</f>
        <v>-7.4410306194736694E-2</v>
      </c>
      <c r="I1497" s="86">
        <f t="array" ref="I1497">IFERROR(INDEX(DATA!$AD$133:$AD$368,MATCH(1,(DATA!$D$133:$D$368=B1497)*(DATA!$E$133:$E$368=D1497),0)),"n/a")</f>
        <v>665.12</v>
      </c>
      <c r="J1497" s="77">
        <f t="array" ref="J1497">IFERROR(INDEX(DATA!$AE$133:$AE$368,MATCH(1,(DATA!$D$133:$D$368=B1497)*(DATA!$E$133:$E$368=D1497),0)),"n/a")</f>
        <v>-6.3066108833762999E-2</v>
      </c>
      <c r="K1497" s="86">
        <f t="array" ref="K1497">IFERROR(INDEX(DATA!$AN$133:$AN$368,MATCH(1,(DATA!$D$133:$D$368=B1497)*(DATA!$E$133:$E$368=D1497),0)),"n/a")</f>
        <v>1191.97</v>
      </c>
      <c r="L1497" s="77">
        <f t="array" ref="L1497">IFERROR(INDEX(DATA!$AO$133:$AO$368,MATCH(1,(DATA!$D$133:$D$368=B1497)*(DATA!$E$133:$E$368=D1497),0)),"n/a")</f>
        <v>0.155715213744825</v>
      </c>
    </row>
    <row r="1498" spans="1:12" x14ac:dyDescent="0.2">
      <c r="A1498" s="75" t="s">
        <v>19</v>
      </c>
      <c r="B1498" s="66" t="s">
        <v>22</v>
      </c>
      <c r="C1498" s="66" t="s">
        <v>25</v>
      </c>
      <c r="D1498" s="66" t="s">
        <v>283</v>
      </c>
      <c r="E1498" s="86">
        <f t="array" ref="E1498">IFERROR(INDEX(DATA!$J$133:$J$368,MATCH(1,(DATA!$D$133:$D$368=B1498)*(DATA!$E$133:$E$368=D1498),0)),"n/a")</f>
        <v>0</v>
      </c>
      <c r="F1498" s="77">
        <f t="array" ref="F1498">IFERROR(INDEX(DATA!$K$133:$K$368,MATCH(1,(DATA!$D$133:$D$368=B1498)*(DATA!$E$133:$E$368=D1498),0)),"n/a")</f>
        <v>0</v>
      </c>
      <c r="G1498" s="86">
        <f t="array" ref="G1498">IFERROR(INDEX(DATA!$T$133:$T$368,MATCH(1,(DATA!$D$133:$D$368=B1498)*(DATA!$E$133:$E$368=D1498),0)),"n/a")</f>
        <v>9.2799999999999994</v>
      </c>
      <c r="H1498" s="77">
        <f t="array" ref="H1498">IFERROR(INDEX(DATA!$U$133:$U$368,MATCH(1,(DATA!$D$133:$D$368=B1498)*(DATA!$E$133:$E$368=D1498),0)),"n/a")</f>
        <v>0</v>
      </c>
      <c r="I1498" s="86">
        <f t="array" ref="I1498">IFERROR(INDEX(DATA!$AD$133:$AD$368,MATCH(1,(DATA!$D$133:$D$368=B1498)*(DATA!$E$133:$E$368=D1498),0)),"n/a")</f>
        <v>388.74</v>
      </c>
      <c r="J1498" s="77">
        <f t="array" ref="J1498">IFERROR(INDEX(DATA!$AE$133:$AE$368,MATCH(1,(DATA!$D$133:$D$368=B1498)*(DATA!$E$133:$E$368=D1498),0)),"n/a")</f>
        <v>328.44067796610199</v>
      </c>
      <c r="K1498" s="86">
        <f t="array" ref="K1498">IFERROR(INDEX(DATA!$AN$133:$AN$368,MATCH(1,(DATA!$D$133:$D$368=B1498)*(DATA!$E$133:$E$368=D1498),0)),"n/a")</f>
        <v>756.64</v>
      </c>
      <c r="L1498" s="77">
        <f t="array" ref="L1498">IFERROR(INDEX(DATA!$AO$133:$AO$368,MATCH(1,(DATA!$D$133:$D$368=B1498)*(DATA!$E$133:$E$368=D1498),0)),"n/a")</f>
        <v>78.395592864638004</v>
      </c>
    </row>
    <row r="1499" spans="1:12" x14ac:dyDescent="0.2">
      <c r="A1499" s="75" t="s">
        <v>19</v>
      </c>
      <c r="B1499" s="66" t="s">
        <v>22</v>
      </c>
      <c r="C1499" s="66" t="s">
        <v>25</v>
      </c>
      <c r="D1499" s="66" t="s">
        <v>284</v>
      </c>
      <c r="E1499" s="86">
        <f t="array" ref="E1499">IFERROR(INDEX(DATA!$J$133:$J$368,MATCH(1,(DATA!$D$133:$D$368=B1499)*(DATA!$E$133:$E$368=D1499),0)),"n/a")</f>
        <v>733.21</v>
      </c>
      <c r="F1499" s="77">
        <f t="array" ref="F1499">IFERROR(INDEX(DATA!$K$133:$K$368,MATCH(1,(DATA!$D$133:$D$368=B1499)*(DATA!$E$133:$E$368=D1499),0)),"n/a")</f>
        <v>0.47133425641643101</v>
      </c>
      <c r="G1499" s="86">
        <f t="array" ref="G1499">IFERROR(INDEX(DATA!$T$133:$T$368,MATCH(1,(DATA!$D$133:$D$368=B1499)*(DATA!$E$133:$E$368=D1499),0)),"n/a")</f>
        <v>2830.73</v>
      </c>
      <c r="H1499" s="77">
        <f t="array" ref="H1499">IFERROR(INDEX(DATA!$U$133:$U$368,MATCH(1,(DATA!$D$133:$D$368=B1499)*(DATA!$E$133:$E$368=D1499),0)),"n/a")</f>
        <v>0.472268164560254</v>
      </c>
      <c r="I1499" s="86">
        <f t="array" ref="I1499">IFERROR(INDEX(DATA!$AD$133:$AD$368,MATCH(1,(DATA!$D$133:$D$368=B1499)*(DATA!$E$133:$E$368=D1499),0)),"n/a")</f>
        <v>4479.8999999999996</v>
      </c>
      <c r="J1499" s="77">
        <f t="array" ref="J1499">IFERROR(INDEX(DATA!$AE$133:$AE$368,MATCH(1,(DATA!$D$133:$D$368=B1499)*(DATA!$E$133:$E$368=D1499),0)),"n/a")</f>
        <v>0.274505620183157</v>
      </c>
      <c r="K1499" s="86">
        <f t="array" ref="K1499">IFERROR(INDEX(DATA!$AN$133:$AN$368,MATCH(1,(DATA!$D$133:$D$368=B1499)*(DATA!$E$133:$E$368=D1499),0)),"n/a")</f>
        <v>6623.79</v>
      </c>
      <c r="L1499" s="77">
        <f t="array" ref="L1499">IFERROR(INDEX(DATA!$AO$133:$AO$368,MATCH(1,(DATA!$D$133:$D$368=B1499)*(DATA!$E$133:$E$368=D1499),0)),"n/a")</f>
        <v>0.246113297564132</v>
      </c>
    </row>
    <row r="1500" spans="1:12" x14ac:dyDescent="0.2">
      <c r="A1500" s="75" t="s">
        <v>19</v>
      </c>
      <c r="B1500" s="66" t="s">
        <v>22</v>
      </c>
      <c r="C1500" s="66" t="s">
        <v>25</v>
      </c>
      <c r="D1500" s="66" t="s">
        <v>285</v>
      </c>
      <c r="E1500" s="86">
        <f t="array" ref="E1500">IFERROR(INDEX(DATA!$J$133:$J$368,MATCH(1,(DATA!$D$133:$D$368=B1500)*(DATA!$E$133:$E$368=D1500),0)),"n/a")</f>
        <v>0</v>
      </c>
      <c r="F1500" s="77">
        <f t="array" ref="F1500">IFERROR(INDEX(DATA!$K$133:$K$368,MATCH(1,(DATA!$D$133:$D$368=B1500)*(DATA!$E$133:$E$368=D1500),0)),"n/a")</f>
        <v>0</v>
      </c>
      <c r="G1500" s="86">
        <f t="array" ref="G1500">IFERROR(INDEX(DATA!$T$133:$T$368,MATCH(1,(DATA!$D$133:$D$368=B1500)*(DATA!$E$133:$E$368=D1500),0)),"n/a")</f>
        <v>34.85</v>
      </c>
      <c r="H1500" s="77">
        <f t="array" ref="H1500">IFERROR(INDEX(DATA!$U$133:$U$368,MATCH(1,(DATA!$D$133:$D$368=B1500)*(DATA!$E$133:$E$368=D1500),0)),"n/a")</f>
        <v>0</v>
      </c>
      <c r="I1500" s="86">
        <f t="array" ref="I1500">IFERROR(INDEX(DATA!$AD$133:$AD$368,MATCH(1,(DATA!$D$133:$D$368=B1500)*(DATA!$E$133:$E$368=D1500),0)),"n/a")</f>
        <v>60.61</v>
      </c>
      <c r="J1500" s="77">
        <f t="array" ref="J1500">IFERROR(INDEX(DATA!$AE$133:$AE$368,MATCH(1,(DATA!$D$133:$D$368=B1500)*(DATA!$E$133:$E$368=D1500),0)),"n/a")</f>
        <v>0</v>
      </c>
      <c r="K1500" s="86">
        <f t="array" ref="K1500">IFERROR(INDEX(DATA!$AN$133:$AN$368,MATCH(1,(DATA!$D$133:$D$368=B1500)*(DATA!$E$133:$E$368=D1500),0)),"n/a")</f>
        <v>60.61</v>
      </c>
      <c r="L1500" s="77">
        <f t="array" ref="L1500">IFERROR(INDEX(DATA!$AO$133:$AO$368,MATCH(1,(DATA!$D$133:$D$368=B1500)*(DATA!$E$133:$E$368=D1500),0)),"n/a")</f>
        <v>0</v>
      </c>
    </row>
    <row r="1501" spans="1:12" x14ac:dyDescent="0.2">
      <c r="A1501" s="75" t="s">
        <v>19</v>
      </c>
      <c r="B1501" s="66" t="s">
        <v>22</v>
      </c>
      <c r="C1501" s="66" t="s">
        <v>25</v>
      </c>
      <c r="D1501" s="66" t="s">
        <v>286</v>
      </c>
      <c r="E1501" s="86">
        <f t="array" ref="E1501">IFERROR(INDEX(DATA!$J$133:$J$368,MATCH(1,(DATA!$D$133:$D$368=B1501)*(DATA!$E$133:$E$368=D1501),0)),"n/a")</f>
        <v>2.84</v>
      </c>
      <c r="F1501" s="77">
        <f t="array" ref="F1501">IFERROR(INDEX(DATA!$K$133:$K$368,MATCH(1,(DATA!$D$133:$D$368=B1501)*(DATA!$E$133:$E$368=D1501),0)),"n/a")</f>
        <v>0</v>
      </c>
      <c r="G1501" s="86">
        <f t="array" ref="G1501">IFERROR(INDEX(DATA!$T$133:$T$368,MATCH(1,(DATA!$D$133:$D$368=B1501)*(DATA!$E$133:$E$368=D1501),0)),"n/a")</f>
        <v>8.58</v>
      </c>
      <c r="H1501" s="77">
        <f t="array" ref="H1501">IFERROR(INDEX(DATA!$U$133:$U$368,MATCH(1,(DATA!$D$133:$D$368=B1501)*(DATA!$E$133:$E$368=D1501),0)),"n/a")</f>
        <v>0</v>
      </c>
      <c r="I1501" s="86">
        <f t="array" ref="I1501">IFERROR(INDEX(DATA!$AD$133:$AD$368,MATCH(1,(DATA!$D$133:$D$368=B1501)*(DATA!$E$133:$E$368=D1501),0)),"n/a")</f>
        <v>154.31</v>
      </c>
      <c r="J1501" s="77">
        <f t="array" ref="J1501">IFERROR(INDEX(DATA!$AE$133:$AE$368,MATCH(1,(DATA!$D$133:$D$368=B1501)*(DATA!$E$133:$E$368=D1501),0)),"n/a")</f>
        <v>25.697231833909999</v>
      </c>
      <c r="K1501" s="86">
        <f t="array" ref="K1501">IFERROR(INDEX(DATA!$AN$133:$AN$368,MATCH(1,(DATA!$D$133:$D$368=B1501)*(DATA!$E$133:$E$368=D1501),0)),"n/a")</f>
        <v>175.71</v>
      </c>
      <c r="L1501" s="77">
        <f t="array" ref="L1501">IFERROR(INDEX(DATA!$AO$133:$AO$368,MATCH(1,(DATA!$D$133:$D$368=B1501)*(DATA!$E$133:$E$368=D1501),0)),"n/a")</f>
        <v>6.7235164835164802</v>
      </c>
    </row>
    <row r="1502" spans="1:12" x14ac:dyDescent="0.2">
      <c r="A1502" s="75" t="s">
        <v>19</v>
      </c>
      <c r="B1502" s="66" t="s">
        <v>22</v>
      </c>
      <c r="C1502" s="66" t="s">
        <v>25</v>
      </c>
      <c r="D1502" s="66" t="s">
        <v>287</v>
      </c>
      <c r="E1502" s="86">
        <f t="array" ref="E1502">IFERROR(INDEX(DATA!$J$133:$J$368,MATCH(1,(DATA!$D$133:$D$368=B1502)*(DATA!$E$133:$E$368=D1502),0)),"n/a")</f>
        <v>17.920000000000002</v>
      </c>
      <c r="F1502" s="77">
        <f t="array" ref="F1502">IFERROR(INDEX(DATA!$K$133:$K$368,MATCH(1,(DATA!$D$133:$D$368=B1502)*(DATA!$E$133:$E$368=D1502),0)),"n/a")</f>
        <v>-0.82309970384995101</v>
      </c>
      <c r="G1502" s="86">
        <f t="array" ref="G1502">IFERROR(INDEX(DATA!$T$133:$T$368,MATCH(1,(DATA!$D$133:$D$368=B1502)*(DATA!$E$133:$E$368=D1502),0)),"n/a")</f>
        <v>194.6</v>
      </c>
      <c r="H1502" s="77">
        <f t="array" ref="H1502">IFERROR(INDEX(DATA!$U$133:$U$368,MATCH(1,(DATA!$D$133:$D$368=B1502)*(DATA!$E$133:$E$368=D1502),0)),"n/a")</f>
        <v>-0.422671848577447</v>
      </c>
      <c r="I1502" s="86">
        <f t="array" ref="I1502">IFERROR(INDEX(DATA!$AD$133:$AD$368,MATCH(1,(DATA!$D$133:$D$368=B1502)*(DATA!$E$133:$E$368=D1502),0)),"n/a")</f>
        <v>399.88</v>
      </c>
      <c r="J1502" s="77">
        <f t="array" ref="J1502">IFERROR(INDEX(DATA!$AE$133:$AE$368,MATCH(1,(DATA!$D$133:$D$368=B1502)*(DATA!$E$133:$E$368=D1502),0)),"n/a")</f>
        <v>-0.666869381940568</v>
      </c>
      <c r="K1502" s="86">
        <f t="array" ref="K1502">IFERROR(INDEX(DATA!$AN$133:$AN$368,MATCH(1,(DATA!$D$133:$D$368=B1502)*(DATA!$E$133:$E$368=D1502),0)),"n/a")</f>
        <v>1233.56</v>
      </c>
      <c r="L1502" s="77">
        <f t="array" ref="L1502">IFERROR(INDEX(DATA!$AO$133:$AO$368,MATCH(1,(DATA!$D$133:$D$368=B1502)*(DATA!$E$133:$E$368=D1502),0)),"n/a")</f>
        <v>-0.720781366712692</v>
      </c>
    </row>
    <row r="1503" spans="1:12" x14ac:dyDescent="0.2">
      <c r="A1503" s="75" t="s">
        <v>19</v>
      </c>
      <c r="B1503" s="66" t="s">
        <v>22</v>
      </c>
      <c r="C1503" s="66" t="s">
        <v>25</v>
      </c>
      <c r="D1503" s="66" t="s">
        <v>288</v>
      </c>
      <c r="E1503" s="86">
        <f t="array" ref="E1503">IFERROR(INDEX(DATA!$J$133:$J$368,MATCH(1,(DATA!$D$133:$D$368=B1503)*(DATA!$E$133:$E$368=D1503),0)),"n/a")</f>
        <v>310.47000000000003</v>
      </c>
      <c r="F1503" s="77">
        <f t="array" ref="F1503">IFERROR(INDEX(DATA!$K$133:$K$368,MATCH(1,(DATA!$D$133:$D$368=B1503)*(DATA!$E$133:$E$368=D1503),0)),"n/a")</f>
        <v>0.35783949267439302</v>
      </c>
      <c r="G1503" s="86">
        <f t="array" ref="G1503">IFERROR(INDEX(DATA!$T$133:$T$368,MATCH(1,(DATA!$D$133:$D$368=B1503)*(DATA!$E$133:$E$368=D1503),0)),"n/a")</f>
        <v>1110.46</v>
      </c>
      <c r="H1503" s="77">
        <f t="array" ref="H1503">IFERROR(INDEX(DATA!$U$133:$U$368,MATCH(1,(DATA!$D$133:$D$368=B1503)*(DATA!$E$133:$E$368=D1503),0)),"n/a")</f>
        <v>0.32782494320220001</v>
      </c>
      <c r="I1503" s="86">
        <f t="array" ref="I1503">IFERROR(INDEX(DATA!$AD$133:$AD$368,MATCH(1,(DATA!$D$133:$D$368=B1503)*(DATA!$E$133:$E$368=D1503),0)),"n/a")</f>
        <v>1764.27</v>
      </c>
      <c r="J1503" s="77">
        <f t="array" ref="J1503">IFERROR(INDEX(DATA!$AE$133:$AE$368,MATCH(1,(DATA!$D$133:$D$368=B1503)*(DATA!$E$133:$E$368=D1503),0)),"n/a")</f>
        <v>0.12771819030208501</v>
      </c>
      <c r="K1503" s="86">
        <f t="array" ref="K1503">IFERROR(INDEX(DATA!$AN$133:$AN$368,MATCH(1,(DATA!$D$133:$D$368=B1503)*(DATA!$E$133:$E$368=D1503),0)),"n/a")</f>
        <v>2857.19</v>
      </c>
      <c r="L1503" s="77">
        <f t="array" ref="L1503">IFERROR(INDEX(DATA!$AO$133:$AO$368,MATCH(1,(DATA!$D$133:$D$368=B1503)*(DATA!$E$133:$E$368=D1503),0)),"n/a")</f>
        <v>0.109821088694328</v>
      </c>
    </row>
    <row r="1504" spans="1:12" x14ac:dyDescent="0.2">
      <c r="A1504" s="75" t="s">
        <v>19</v>
      </c>
      <c r="B1504" s="66" t="s">
        <v>22</v>
      </c>
      <c r="C1504" s="66" t="s">
        <v>25</v>
      </c>
      <c r="D1504" s="66" t="s">
        <v>289</v>
      </c>
      <c r="E1504" s="86">
        <f t="array" ref="E1504">IFERROR(INDEX(DATA!$J$133:$J$368,MATCH(1,(DATA!$D$133:$D$368=B1504)*(DATA!$E$133:$E$368=D1504),0)),"n/a")</f>
        <v>31.37</v>
      </c>
      <c r="F1504" s="77">
        <f t="array" ref="F1504">IFERROR(INDEX(DATA!$K$133:$K$368,MATCH(1,(DATA!$D$133:$D$368=B1504)*(DATA!$E$133:$E$368=D1504),0)),"n/a")</f>
        <v>0.61534500514933099</v>
      </c>
      <c r="G1504" s="86">
        <f t="array" ref="G1504">IFERROR(INDEX(DATA!$T$133:$T$368,MATCH(1,(DATA!$D$133:$D$368=B1504)*(DATA!$E$133:$E$368=D1504),0)),"n/a")</f>
        <v>199.64</v>
      </c>
      <c r="H1504" s="77">
        <f t="array" ref="H1504">IFERROR(INDEX(DATA!$U$133:$U$368,MATCH(1,(DATA!$D$133:$D$368=B1504)*(DATA!$E$133:$E$368=D1504),0)),"n/a")</f>
        <v>0.90350877192982504</v>
      </c>
      <c r="I1504" s="86">
        <f t="array" ref="I1504">IFERROR(INDEX(DATA!$AD$133:$AD$368,MATCH(1,(DATA!$D$133:$D$368=B1504)*(DATA!$E$133:$E$368=D1504),0)),"n/a")</f>
        <v>342.03</v>
      </c>
      <c r="J1504" s="77">
        <f t="array" ref="J1504">IFERROR(INDEX(DATA!$AE$133:$AE$368,MATCH(1,(DATA!$D$133:$D$368=B1504)*(DATA!$E$133:$E$368=D1504),0)),"n/a")</f>
        <v>0.237669621856341</v>
      </c>
      <c r="K1504" s="86">
        <f t="array" ref="K1504">IFERROR(INDEX(DATA!$AN$133:$AN$368,MATCH(1,(DATA!$D$133:$D$368=B1504)*(DATA!$E$133:$E$368=D1504),0)),"n/a")</f>
        <v>536.41</v>
      </c>
      <c r="L1504" s="77">
        <f t="array" ref="L1504">IFERROR(INDEX(DATA!$AO$133:$AO$368,MATCH(1,(DATA!$D$133:$D$368=B1504)*(DATA!$E$133:$E$368=D1504),0)),"n/a")</f>
        <v>3.0546963554974899E-2</v>
      </c>
    </row>
    <row r="1505" spans="1:12" x14ac:dyDescent="0.2">
      <c r="A1505" s="75" t="s">
        <v>19</v>
      </c>
      <c r="B1505" s="66" t="s">
        <v>22</v>
      </c>
      <c r="C1505" s="66" t="s">
        <v>25</v>
      </c>
      <c r="D1505" s="66" t="s">
        <v>290</v>
      </c>
      <c r="E1505" s="86">
        <f t="array" ref="E1505">IFERROR(INDEX(DATA!$J$133:$J$368,MATCH(1,(DATA!$D$133:$D$368=B1505)*(DATA!$E$133:$E$368=D1505),0)),"n/a")</f>
        <v>0</v>
      </c>
      <c r="F1505" s="77">
        <f t="array" ref="F1505">IFERROR(INDEX(DATA!$K$133:$K$368,MATCH(1,(DATA!$D$133:$D$368=B1505)*(DATA!$E$133:$E$368=D1505),0)),"n/a")</f>
        <v>0</v>
      </c>
      <c r="G1505" s="86">
        <f t="array" ref="G1505">IFERROR(INDEX(DATA!$T$133:$T$368,MATCH(1,(DATA!$D$133:$D$368=B1505)*(DATA!$E$133:$E$368=D1505),0)),"n/a")</f>
        <v>0</v>
      </c>
      <c r="H1505" s="77">
        <f t="array" ref="H1505">IFERROR(INDEX(DATA!$U$133:$U$368,MATCH(1,(DATA!$D$133:$D$368=B1505)*(DATA!$E$133:$E$368=D1505),0)),"n/a")</f>
        <v>0</v>
      </c>
      <c r="I1505" s="86">
        <f t="array" ref="I1505">IFERROR(INDEX(DATA!$AD$133:$AD$368,MATCH(1,(DATA!$D$133:$D$368=B1505)*(DATA!$E$133:$E$368=D1505),0)),"n/a")</f>
        <v>1.22</v>
      </c>
      <c r="J1505" s="77">
        <f t="array" ref="J1505">IFERROR(INDEX(DATA!$AE$133:$AE$368,MATCH(1,(DATA!$D$133:$D$368=B1505)*(DATA!$E$133:$E$368=D1505),0)),"n/a")</f>
        <v>0</v>
      </c>
      <c r="K1505" s="86">
        <f t="array" ref="K1505">IFERROR(INDEX(DATA!$AN$133:$AN$368,MATCH(1,(DATA!$D$133:$D$368=B1505)*(DATA!$E$133:$E$368=D1505),0)),"n/a")</f>
        <v>4.84</v>
      </c>
      <c r="L1505" s="77">
        <f t="array" ref="L1505">IFERROR(INDEX(DATA!$AO$133:$AO$368,MATCH(1,(DATA!$D$133:$D$368=B1505)*(DATA!$E$133:$E$368=D1505),0)),"n/a")</f>
        <v>-0.54850746268656703</v>
      </c>
    </row>
    <row r="1506" spans="1:12" x14ac:dyDescent="0.2">
      <c r="A1506" s="75" t="s">
        <v>19</v>
      </c>
      <c r="B1506" s="66" t="s">
        <v>22</v>
      </c>
      <c r="C1506" s="66" t="s">
        <v>25</v>
      </c>
      <c r="D1506" s="66" t="s">
        <v>291</v>
      </c>
      <c r="E1506" s="86">
        <f t="array" ref="E1506">IFERROR(INDEX(DATA!$J$133:$J$368,MATCH(1,(DATA!$D$133:$D$368=B1506)*(DATA!$E$133:$E$368=D1506),0)),"n/a")</f>
        <v>41.93</v>
      </c>
      <c r="F1506" s="77">
        <f t="array" ref="F1506">IFERROR(INDEX(DATA!$K$133:$K$368,MATCH(1,(DATA!$D$133:$D$368=B1506)*(DATA!$E$133:$E$368=D1506),0)),"n/a")</f>
        <v>1.25672766415501</v>
      </c>
      <c r="G1506" s="86">
        <f t="array" ref="G1506">IFERROR(INDEX(DATA!$T$133:$T$368,MATCH(1,(DATA!$D$133:$D$368=B1506)*(DATA!$E$133:$E$368=D1506),0)),"n/a")</f>
        <v>53.63</v>
      </c>
      <c r="H1506" s="77">
        <f t="array" ref="H1506">IFERROR(INDEX(DATA!$U$133:$U$368,MATCH(1,(DATA!$D$133:$D$368=B1506)*(DATA!$E$133:$E$368=D1506),0)),"n/a")</f>
        <v>0.59233966745843203</v>
      </c>
      <c r="I1506" s="86">
        <f t="array" ref="I1506">IFERROR(INDEX(DATA!$AD$133:$AD$368,MATCH(1,(DATA!$D$133:$D$368=B1506)*(DATA!$E$133:$E$368=D1506),0)),"n/a")</f>
        <v>67.19</v>
      </c>
      <c r="J1506" s="77">
        <f t="array" ref="J1506">IFERROR(INDEX(DATA!$AE$133:$AE$368,MATCH(1,(DATA!$D$133:$D$368=B1506)*(DATA!$E$133:$E$368=D1506),0)),"n/a")</f>
        <v>0.84031772117228198</v>
      </c>
      <c r="K1506" s="86">
        <f t="array" ref="K1506">IFERROR(INDEX(DATA!$AN$133:$AN$368,MATCH(1,(DATA!$D$133:$D$368=B1506)*(DATA!$E$133:$E$368=D1506),0)),"n/a")</f>
        <v>140.35</v>
      </c>
      <c r="L1506" s="77">
        <f t="array" ref="L1506">IFERROR(INDEX(DATA!$AO$133:$AO$368,MATCH(1,(DATA!$D$133:$D$368=B1506)*(DATA!$E$133:$E$368=D1506),0)),"n/a")</f>
        <v>2.8441522870446501</v>
      </c>
    </row>
    <row r="1507" spans="1:12" x14ac:dyDescent="0.2">
      <c r="A1507" s="75" t="s">
        <v>19</v>
      </c>
      <c r="B1507" s="66" t="s">
        <v>22</v>
      </c>
      <c r="C1507" s="66" t="s">
        <v>25</v>
      </c>
      <c r="D1507" s="66" t="s">
        <v>292</v>
      </c>
      <c r="E1507" s="86">
        <f t="array" ref="E1507">IFERROR(INDEX(DATA!$J$133:$J$368,MATCH(1,(DATA!$D$133:$D$368=B1507)*(DATA!$E$133:$E$368=D1507),0)),"n/a")</f>
        <v>53.24</v>
      </c>
      <c r="F1507" s="77">
        <f t="array" ref="F1507">IFERROR(INDEX(DATA!$K$133:$K$368,MATCH(1,(DATA!$D$133:$D$368=B1507)*(DATA!$E$133:$E$368=D1507),0)),"n/a")</f>
        <v>0.57748148148148104</v>
      </c>
      <c r="G1507" s="86">
        <f t="array" ref="G1507">IFERROR(INDEX(DATA!$T$133:$T$368,MATCH(1,(DATA!$D$133:$D$368=B1507)*(DATA!$E$133:$E$368=D1507),0)),"n/a")</f>
        <v>213.94</v>
      </c>
      <c r="H1507" s="77">
        <f t="array" ref="H1507">IFERROR(INDEX(DATA!$U$133:$U$368,MATCH(1,(DATA!$D$133:$D$368=B1507)*(DATA!$E$133:$E$368=D1507),0)),"n/a")</f>
        <v>0.47453304845268501</v>
      </c>
      <c r="I1507" s="86">
        <f t="array" ref="I1507">IFERROR(INDEX(DATA!$AD$133:$AD$368,MATCH(1,(DATA!$D$133:$D$368=B1507)*(DATA!$E$133:$E$368=D1507),0)),"n/a")</f>
        <v>372.6</v>
      </c>
      <c r="J1507" s="77">
        <f t="array" ref="J1507">IFERROR(INDEX(DATA!$AE$133:$AE$368,MATCH(1,(DATA!$D$133:$D$368=B1507)*(DATA!$E$133:$E$368=D1507),0)),"n/a")</f>
        <v>0.32085504626183098</v>
      </c>
      <c r="K1507" s="86">
        <f t="array" ref="K1507">IFERROR(INDEX(DATA!$AN$133:$AN$368,MATCH(1,(DATA!$D$133:$D$368=B1507)*(DATA!$E$133:$E$368=D1507),0)),"n/a")</f>
        <v>616.69000000000005</v>
      </c>
      <c r="L1507" s="77">
        <f t="array" ref="L1507">IFERROR(INDEX(DATA!$AO$133:$AO$368,MATCH(1,(DATA!$D$133:$D$368=B1507)*(DATA!$E$133:$E$368=D1507),0)),"n/a")</f>
        <v>0.307710250646762</v>
      </c>
    </row>
    <row r="1508" spans="1:12" x14ac:dyDescent="0.2">
      <c r="A1508" s="75" t="s">
        <v>19</v>
      </c>
      <c r="B1508" s="66" t="s">
        <v>22</v>
      </c>
      <c r="C1508" s="66" t="s">
        <v>25</v>
      </c>
      <c r="D1508" s="66" t="s">
        <v>293</v>
      </c>
      <c r="E1508" s="86">
        <f t="array" ref="E1508">IFERROR(INDEX(DATA!$J$133:$J$368,MATCH(1,(DATA!$D$133:$D$368=B1508)*(DATA!$E$133:$E$368=D1508),0)),"n/a")</f>
        <v>169.53</v>
      </c>
      <c r="F1508" s="77">
        <f t="array" ref="F1508">IFERROR(INDEX(DATA!$K$133:$K$368,MATCH(1,(DATA!$D$133:$D$368=B1508)*(DATA!$E$133:$E$368=D1508),0)),"n/a")</f>
        <v>0.21066914232664399</v>
      </c>
      <c r="G1508" s="86">
        <f t="array" ref="G1508">IFERROR(INDEX(DATA!$T$133:$T$368,MATCH(1,(DATA!$D$133:$D$368=B1508)*(DATA!$E$133:$E$368=D1508),0)),"n/a")</f>
        <v>516.92999999999995</v>
      </c>
      <c r="H1508" s="77">
        <f t="array" ref="H1508">IFERROR(INDEX(DATA!$U$133:$U$368,MATCH(1,(DATA!$D$133:$D$368=B1508)*(DATA!$E$133:$E$368=D1508),0)),"n/a")</f>
        <v>-0.110673364759316</v>
      </c>
      <c r="I1508" s="86">
        <f t="array" ref="I1508">IFERROR(INDEX(DATA!$AD$133:$AD$368,MATCH(1,(DATA!$D$133:$D$368=B1508)*(DATA!$E$133:$E$368=D1508),0)),"n/a")</f>
        <v>998.93</v>
      </c>
      <c r="J1508" s="77">
        <f t="array" ref="J1508">IFERROR(INDEX(DATA!$AE$133:$AE$368,MATCH(1,(DATA!$D$133:$D$368=B1508)*(DATA!$E$133:$E$368=D1508),0)),"n/a")</f>
        <v>-7.8749815552604602E-2</v>
      </c>
      <c r="K1508" s="86">
        <f t="array" ref="K1508">IFERROR(INDEX(DATA!$AN$133:$AN$368,MATCH(1,(DATA!$D$133:$D$368=B1508)*(DATA!$E$133:$E$368=D1508),0)),"n/a")</f>
        <v>1403.91</v>
      </c>
      <c r="L1508" s="77">
        <f t="array" ref="L1508">IFERROR(INDEX(DATA!$AO$133:$AO$368,MATCH(1,(DATA!$D$133:$D$368=B1508)*(DATA!$E$133:$E$368=D1508),0)),"n/a")</f>
        <v>-0.15414879259652001</v>
      </c>
    </row>
    <row r="1509" spans="1:12" x14ac:dyDescent="0.2">
      <c r="A1509" s="75" t="s">
        <v>19</v>
      </c>
      <c r="B1509" s="66" t="s">
        <v>22</v>
      </c>
      <c r="C1509" s="66" t="s">
        <v>25</v>
      </c>
      <c r="D1509" s="66" t="s">
        <v>294</v>
      </c>
      <c r="E1509" s="86">
        <f t="array" ref="E1509">IFERROR(INDEX(DATA!$J$133:$J$368,MATCH(1,(DATA!$D$133:$D$368=B1509)*(DATA!$E$133:$E$368=D1509),0)),"n/a")</f>
        <v>155.71</v>
      </c>
      <c r="F1509" s="77">
        <f t="array" ref="F1509">IFERROR(INDEX(DATA!$K$133:$K$368,MATCH(1,(DATA!$D$133:$D$368=B1509)*(DATA!$E$133:$E$368=D1509),0)),"n/a")</f>
        <v>122.579365079365</v>
      </c>
      <c r="G1509" s="86">
        <f t="array" ref="G1509">IFERROR(INDEX(DATA!$T$133:$T$368,MATCH(1,(DATA!$D$133:$D$368=B1509)*(DATA!$E$133:$E$368=D1509),0)),"n/a")</f>
        <v>312.83999999999997</v>
      </c>
      <c r="H1509" s="77">
        <f t="array" ref="H1509">IFERROR(INDEX(DATA!$U$133:$U$368,MATCH(1,(DATA!$D$133:$D$368=B1509)*(DATA!$E$133:$E$368=D1509),0)),"n/a")</f>
        <v>8.4599334744481407</v>
      </c>
      <c r="I1509" s="86">
        <f t="array" ref="I1509">IFERROR(INDEX(DATA!$AD$133:$AD$368,MATCH(1,(DATA!$D$133:$D$368=B1509)*(DATA!$E$133:$E$368=D1509),0)),"n/a")</f>
        <v>494.35</v>
      </c>
      <c r="J1509" s="77">
        <f t="array" ref="J1509">IFERROR(INDEX(DATA!$AE$133:$AE$368,MATCH(1,(DATA!$D$133:$D$368=B1509)*(DATA!$E$133:$E$368=D1509),0)),"n/a")</f>
        <v>2.9745135873934698</v>
      </c>
      <c r="K1509" s="86">
        <f t="array" ref="K1509">IFERROR(INDEX(DATA!$AN$133:$AN$368,MATCH(1,(DATA!$D$133:$D$368=B1509)*(DATA!$E$133:$E$368=D1509),0)),"n/a")</f>
        <v>561.82000000000005</v>
      </c>
      <c r="L1509" s="77">
        <f t="array" ref="L1509">IFERROR(INDEX(DATA!$AO$133:$AO$368,MATCH(1,(DATA!$D$133:$D$368=B1509)*(DATA!$E$133:$E$368=D1509),0)),"n/a")</f>
        <v>1.6557315055542401</v>
      </c>
    </row>
    <row r="1510" spans="1:12" x14ac:dyDescent="0.2">
      <c r="A1510" s="75" t="s">
        <v>19</v>
      </c>
      <c r="B1510" s="66" t="s">
        <v>22</v>
      </c>
      <c r="C1510" s="66" t="s">
        <v>25</v>
      </c>
      <c r="D1510" s="66" t="s">
        <v>295</v>
      </c>
      <c r="E1510" s="86">
        <f t="array" ref="E1510">IFERROR(INDEX(DATA!$J$133:$J$368,MATCH(1,(DATA!$D$133:$D$368=B1510)*(DATA!$E$133:$E$368=D1510),0)),"n/a")</f>
        <v>123.95</v>
      </c>
      <c r="F1510" s="77">
        <f t="array" ref="F1510">IFERROR(INDEX(DATA!$K$133:$K$368,MATCH(1,(DATA!$D$133:$D$368=B1510)*(DATA!$E$133:$E$368=D1510),0)),"n/a")</f>
        <v>1.4486822720576199E-2</v>
      </c>
      <c r="G1510" s="86">
        <f t="array" ref="G1510">IFERROR(INDEX(DATA!$T$133:$T$368,MATCH(1,(DATA!$D$133:$D$368=B1510)*(DATA!$E$133:$E$368=D1510),0)),"n/a")</f>
        <v>344.37</v>
      </c>
      <c r="H1510" s="77">
        <f t="array" ref="H1510">IFERROR(INDEX(DATA!$U$133:$U$368,MATCH(1,(DATA!$D$133:$D$368=B1510)*(DATA!$E$133:$E$368=D1510),0)),"n/a")</f>
        <v>-0.210956832554303</v>
      </c>
      <c r="I1510" s="86">
        <f t="array" ref="I1510">IFERROR(INDEX(DATA!$AD$133:$AD$368,MATCH(1,(DATA!$D$133:$D$368=B1510)*(DATA!$E$133:$E$368=D1510),0)),"n/a")</f>
        <v>529.99</v>
      </c>
      <c r="J1510" s="77">
        <f t="array" ref="J1510">IFERROR(INDEX(DATA!$AE$133:$AE$368,MATCH(1,(DATA!$D$133:$D$368=B1510)*(DATA!$E$133:$E$368=D1510),0)),"n/a")</f>
        <v>-0.38627310204270698</v>
      </c>
      <c r="K1510" s="86">
        <f t="array" ref="K1510">IFERROR(INDEX(DATA!$AN$133:$AN$368,MATCH(1,(DATA!$D$133:$D$368=B1510)*(DATA!$E$133:$E$368=D1510),0)),"n/a")</f>
        <v>926.79</v>
      </c>
      <c r="L1510" s="77">
        <f t="array" ref="L1510">IFERROR(INDEX(DATA!$AO$133:$AO$368,MATCH(1,(DATA!$D$133:$D$368=B1510)*(DATA!$E$133:$E$368=D1510),0)),"n/a")</f>
        <v>-0.30025066819684998</v>
      </c>
    </row>
    <row r="1511" spans="1:12" x14ac:dyDescent="0.2">
      <c r="A1511" s="75" t="s">
        <v>19</v>
      </c>
      <c r="B1511" s="66" t="s">
        <v>22</v>
      </c>
      <c r="C1511" s="66" t="s">
        <v>25</v>
      </c>
      <c r="D1511" s="66" t="s">
        <v>296</v>
      </c>
      <c r="E1511" s="86">
        <f t="array" ref="E1511">IFERROR(INDEX(DATA!$J$133:$J$368,MATCH(1,(DATA!$D$133:$D$368=B1511)*(DATA!$E$133:$E$368=D1511),0)),"n/a")</f>
        <v>163.41</v>
      </c>
      <c r="F1511" s="77">
        <f t="array" ref="F1511">IFERROR(INDEX(DATA!$K$133:$K$368,MATCH(1,(DATA!$D$133:$D$368=B1511)*(DATA!$E$133:$E$368=D1511),0)),"n/a")</f>
        <v>1.2867338371116701</v>
      </c>
      <c r="G1511" s="86">
        <f t="array" ref="G1511">IFERROR(INDEX(DATA!$T$133:$T$368,MATCH(1,(DATA!$D$133:$D$368=B1511)*(DATA!$E$133:$E$368=D1511),0)),"n/a")</f>
        <v>539.30999999999995</v>
      </c>
      <c r="H1511" s="77">
        <f t="array" ref="H1511">IFERROR(INDEX(DATA!$U$133:$U$368,MATCH(1,(DATA!$D$133:$D$368=B1511)*(DATA!$E$133:$E$368=D1511),0)),"n/a")</f>
        <v>0.60853614889048002</v>
      </c>
      <c r="I1511" s="86">
        <f t="array" ref="I1511">IFERROR(INDEX(DATA!$AD$133:$AD$368,MATCH(1,(DATA!$D$133:$D$368=B1511)*(DATA!$E$133:$E$368=D1511),0)),"n/a")</f>
        <v>835.03</v>
      </c>
      <c r="J1511" s="77">
        <f t="array" ref="J1511">IFERROR(INDEX(DATA!$AE$133:$AE$368,MATCH(1,(DATA!$D$133:$D$368=B1511)*(DATA!$E$133:$E$368=D1511),0)),"n/a")</f>
        <v>0.18408700954325699</v>
      </c>
      <c r="K1511" s="86">
        <f t="array" ref="K1511">IFERROR(INDEX(DATA!$AN$133:$AN$368,MATCH(1,(DATA!$D$133:$D$368=B1511)*(DATA!$E$133:$E$368=D1511),0)),"n/a")</f>
        <v>1231.6400000000001</v>
      </c>
      <c r="L1511" s="77">
        <f t="array" ref="L1511">IFERROR(INDEX(DATA!$AO$133:$AO$368,MATCH(1,(DATA!$D$133:$D$368=B1511)*(DATA!$E$133:$E$368=D1511),0)),"n/a")</f>
        <v>8.1087723610062806E-2</v>
      </c>
    </row>
    <row r="1512" spans="1:12" x14ac:dyDescent="0.2">
      <c r="A1512" s="75" t="s">
        <v>19</v>
      </c>
      <c r="B1512" s="66" t="s">
        <v>22</v>
      </c>
      <c r="C1512" s="66" t="s">
        <v>25</v>
      </c>
      <c r="D1512" s="66" t="s">
        <v>297</v>
      </c>
      <c r="E1512" s="86">
        <f t="array" ref="E1512">IFERROR(INDEX(DATA!$J$133:$J$368,MATCH(1,(DATA!$D$133:$D$368=B1512)*(DATA!$E$133:$E$368=D1512),0)),"n/a")</f>
        <v>91.97</v>
      </c>
      <c r="F1512" s="77">
        <f t="array" ref="F1512">IFERROR(INDEX(DATA!$K$133:$K$368,MATCH(1,(DATA!$D$133:$D$368=B1512)*(DATA!$E$133:$E$368=D1512),0)),"n/a")</f>
        <v>-0.360253199777407</v>
      </c>
      <c r="G1512" s="86">
        <f t="array" ref="G1512">IFERROR(INDEX(DATA!$T$133:$T$368,MATCH(1,(DATA!$D$133:$D$368=B1512)*(DATA!$E$133:$E$368=D1512),0)),"n/a")</f>
        <v>434.88</v>
      </c>
      <c r="H1512" s="77">
        <f t="array" ref="H1512">IFERROR(INDEX(DATA!$U$133:$U$368,MATCH(1,(DATA!$D$133:$D$368=B1512)*(DATA!$E$133:$E$368=D1512),0)),"n/a")</f>
        <v>-0.31262743610413002</v>
      </c>
      <c r="I1512" s="86">
        <f t="array" ref="I1512">IFERROR(INDEX(DATA!$AD$133:$AD$368,MATCH(1,(DATA!$D$133:$D$368=B1512)*(DATA!$E$133:$E$368=D1512),0)),"n/a")</f>
        <v>798.63</v>
      </c>
      <c r="J1512" s="77">
        <f t="array" ref="J1512">IFERROR(INDEX(DATA!$AE$133:$AE$368,MATCH(1,(DATA!$D$133:$D$368=B1512)*(DATA!$E$133:$E$368=D1512),0)),"n/a")</f>
        <v>-0.40455402876464103</v>
      </c>
      <c r="K1512" s="86">
        <f t="array" ref="K1512">IFERROR(INDEX(DATA!$AN$133:$AN$368,MATCH(1,(DATA!$D$133:$D$368=B1512)*(DATA!$E$133:$E$368=D1512),0)),"n/a")</f>
        <v>1218.67</v>
      </c>
      <c r="L1512" s="77">
        <f t="array" ref="L1512">IFERROR(INDEX(DATA!$AO$133:$AO$368,MATCH(1,(DATA!$D$133:$D$368=B1512)*(DATA!$E$133:$E$368=D1512),0)),"n/a")</f>
        <v>-0.41606892156721798</v>
      </c>
    </row>
    <row r="1513" spans="1:12" x14ac:dyDescent="0.2">
      <c r="A1513" s="75" t="s">
        <v>19</v>
      </c>
      <c r="B1513" s="66" t="s">
        <v>22</v>
      </c>
      <c r="C1513" s="66" t="s">
        <v>25</v>
      </c>
      <c r="D1513" s="66" t="s">
        <v>298</v>
      </c>
      <c r="E1513" s="86">
        <f t="array" ref="E1513">IFERROR(INDEX(DATA!$J$133:$J$368,MATCH(1,(DATA!$D$133:$D$368=B1513)*(DATA!$E$133:$E$368=D1513),0)),"n/a")</f>
        <v>8.2100000000000009</v>
      </c>
      <c r="F1513" s="77">
        <f t="array" ref="F1513">IFERROR(INDEX(DATA!$K$133:$K$368,MATCH(1,(DATA!$D$133:$D$368=B1513)*(DATA!$E$133:$E$368=D1513),0)),"n/a")</f>
        <v>-0.51903925014645602</v>
      </c>
      <c r="G1513" s="86">
        <f t="array" ref="G1513">IFERROR(INDEX(DATA!$T$133:$T$368,MATCH(1,(DATA!$D$133:$D$368=B1513)*(DATA!$E$133:$E$368=D1513),0)),"n/a")</f>
        <v>26.54</v>
      </c>
      <c r="H1513" s="77">
        <f t="array" ref="H1513">IFERROR(INDEX(DATA!$U$133:$U$368,MATCH(1,(DATA!$D$133:$D$368=B1513)*(DATA!$E$133:$E$368=D1513),0)),"n/a")</f>
        <v>-0.52050587172538398</v>
      </c>
      <c r="I1513" s="86">
        <f t="array" ref="I1513">IFERROR(INDEX(DATA!$AD$133:$AD$368,MATCH(1,(DATA!$D$133:$D$368=B1513)*(DATA!$E$133:$E$368=D1513),0)),"n/a")</f>
        <v>49.27</v>
      </c>
      <c r="J1513" s="77">
        <f t="array" ref="J1513">IFERROR(INDEX(DATA!$AE$133:$AE$368,MATCH(1,(DATA!$D$133:$D$368=B1513)*(DATA!$E$133:$E$368=D1513),0)),"n/a")</f>
        <v>-0.188169385401219</v>
      </c>
      <c r="K1513" s="86">
        <f t="array" ref="K1513">IFERROR(INDEX(DATA!$AN$133:$AN$368,MATCH(1,(DATA!$D$133:$D$368=B1513)*(DATA!$E$133:$E$368=D1513),0)),"n/a")</f>
        <v>87.94</v>
      </c>
      <c r="L1513" s="77">
        <f t="array" ref="L1513">IFERROR(INDEX(DATA!$AO$133:$AO$368,MATCH(1,(DATA!$D$133:$D$368=B1513)*(DATA!$E$133:$E$368=D1513),0)),"n/a")</f>
        <v>0.44900313066403003</v>
      </c>
    </row>
    <row r="1514" spans="1:12" x14ac:dyDescent="0.2">
      <c r="A1514" s="75" t="s">
        <v>19</v>
      </c>
      <c r="B1514" s="66" t="s">
        <v>22</v>
      </c>
      <c r="C1514" s="66" t="s">
        <v>25</v>
      </c>
      <c r="D1514" s="66" t="s">
        <v>299</v>
      </c>
      <c r="E1514" s="86">
        <f t="array" ref="E1514">IFERROR(INDEX(DATA!$J$133:$J$368,MATCH(1,(DATA!$D$133:$D$368=B1514)*(DATA!$E$133:$E$368=D1514),0)),"n/a")</f>
        <v>880.19</v>
      </c>
      <c r="F1514" s="77">
        <f t="array" ref="F1514">IFERROR(INDEX(DATA!$K$133:$K$368,MATCH(1,(DATA!$D$133:$D$368=B1514)*(DATA!$E$133:$E$368=D1514),0)),"n/a")</f>
        <v>0.56994559885846796</v>
      </c>
      <c r="G1514" s="86">
        <f t="array" ref="G1514">IFERROR(INDEX(DATA!$T$133:$T$368,MATCH(1,(DATA!$D$133:$D$368=B1514)*(DATA!$E$133:$E$368=D1514),0)),"n/a")</f>
        <v>3890.45</v>
      </c>
      <c r="H1514" s="77">
        <f t="array" ref="H1514">IFERROR(INDEX(DATA!$U$133:$U$368,MATCH(1,(DATA!$D$133:$D$368=B1514)*(DATA!$E$133:$E$368=D1514),0)),"n/a")</f>
        <v>0.95569776151290198</v>
      </c>
      <c r="I1514" s="86">
        <f t="array" ref="I1514">IFERROR(INDEX(DATA!$AD$133:$AD$368,MATCH(1,(DATA!$D$133:$D$368=B1514)*(DATA!$E$133:$E$368=D1514),0)),"n/a")</f>
        <v>7881.91</v>
      </c>
      <c r="J1514" s="77">
        <f t="array" ref="J1514">IFERROR(INDEX(DATA!$AE$133:$AE$368,MATCH(1,(DATA!$D$133:$D$368=B1514)*(DATA!$E$133:$E$368=D1514),0)),"n/a")</f>
        <v>0.81341324529213499</v>
      </c>
      <c r="K1514" s="86">
        <f t="array" ref="K1514">IFERROR(INDEX(DATA!$AN$133:$AN$368,MATCH(1,(DATA!$D$133:$D$368=B1514)*(DATA!$E$133:$E$368=D1514),0)),"n/a")</f>
        <v>14822</v>
      </c>
      <c r="L1514" s="77">
        <f t="array" ref="L1514">IFERROR(INDEX(DATA!$AO$133:$AO$368,MATCH(1,(DATA!$D$133:$D$368=B1514)*(DATA!$E$133:$E$368=D1514),0)),"n/a")</f>
        <v>0.459269046207889</v>
      </c>
    </row>
    <row r="1515" spans="1:12" x14ac:dyDescent="0.2">
      <c r="A1515" s="75" t="s">
        <v>19</v>
      </c>
      <c r="B1515" s="66" t="s">
        <v>22</v>
      </c>
      <c r="C1515" s="66" t="s">
        <v>25</v>
      </c>
      <c r="D1515" s="66" t="s">
        <v>300</v>
      </c>
      <c r="E1515" s="86">
        <f t="array" ref="E1515">IFERROR(INDEX(DATA!$J$133:$J$368,MATCH(1,(DATA!$D$133:$D$368=B1515)*(DATA!$E$133:$E$368=D1515),0)),"n/a")</f>
        <v>536.02</v>
      </c>
      <c r="F1515" s="77">
        <f t="array" ref="F1515">IFERROR(INDEX(DATA!$K$133:$K$368,MATCH(1,(DATA!$D$133:$D$368=B1515)*(DATA!$E$133:$E$368=D1515),0)),"n/a")</f>
        <v>0</v>
      </c>
      <c r="G1515" s="86">
        <f t="array" ref="G1515">IFERROR(INDEX(DATA!$T$133:$T$368,MATCH(1,(DATA!$D$133:$D$368=B1515)*(DATA!$E$133:$E$368=D1515),0)),"n/a")</f>
        <v>2115.11</v>
      </c>
      <c r="H1515" s="77">
        <f t="array" ref="H1515">IFERROR(INDEX(DATA!$U$133:$U$368,MATCH(1,(DATA!$D$133:$D$368=B1515)*(DATA!$E$133:$E$368=D1515),0)),"n/a")</f>
        <v>0</v>
      </c>
      <c r="I1515" s="86">
        <f t="array" ref="I1515">IFERROR(INDEX(DATA!$AD$133:$AD$368,MATCH(1,(DATA!$D$133:$D$368=B1515)*(DATA!$E$133:$E$368=D1515),0)),"n/a")</f>
        <v>3167.85</v>
      </c>
      <c r="J1515" s="77">
        <f t="array" ref="J1515">IFERROR(INDEX(DATA!$AE$133:$AE$368,MATCH(1,(DATA!$D$133:$D$368=B1515)*(DATA!$E$133:$E$368=D1515),0)),"n/a")</f>
        <v>0</v>
      </c>
      <c r="K1515" s="86">
        <f t="array" ref="K1515">IFERROR(INDEX(DATA!$AN$133:$AN$368,MATCH(1,(DATA!$D$133:$D$368=B1515)*(DATA!$E$133:$E$368=D1515),0)),"n/a")</f>
        <v>3672.93</v>
      </c>
      <c r="L1515" s="77">
        <f t="array" ref="L1515">IFERROR(INDEX(DATA!$AO$133:$AO$368,MATCH(1,(DATA!$D$133:$D$368=B1515)*(DATA!$E$133:$E$368=D1515),0)),"n/a")</f>
        <v>0</v>
      </c>
    </row>
    <row r="1516" spans="1:12" x14ac:dyDescent="0.2">
      <c r="A1516" s="75" t="s">
        <v>19</v>
      </c>
      <c r="B1516" s="66" t="s">
        <v>22</v>
      </c>
      <c r="C1516" s="66" t="s">
        <v>25</v>
      </c>
      <c r="D1516" s="66" t="s">
        <v>301</v>
      </c>
      <c r="E1516" s="86" t="str">
        <f t="array" ref="E1516">IFERROR(INDEX(DATA!$J$133:$J$368,MATCH(1,(DATA!$D$133:$D$368=B1516)*(DATA!$E$133:$E$368=D1516),0)),"n/a")</f>
        <v>n/a</v>
      </c>
      <c r="F1516" s="77" t="str">
        <f t="array" ref="F1516">IFERROR(INDEX(DATA!$K$133:$K$368,MATCH(1,(DATA!$D$133:$D$368=B1516)*(DATA!$E$133:$E$368=D1516),0)),"n/a")</f>
        <v>n/a</v>
      </c>
      <c r="G1516" s="86" t="str">
        <f t="array" ref="G1516">IFERROR(INDEX(DATA!$T$133:$T$368,MATCH(1,(DATA!$D$133:$D$368=B1516)*(DATA!$E$133:$E$368=D1516),0)),"n/a")</f>
        <v>n/a</v>
      </c>
      <c r="H1516" s="77" t="str">
        <f t="array" ref="H1516">IFERROR(INDEX(DATA!$U$133:$U$368,MATCH(1,(DATA!$D$133:$D$368=B1516)*(DATA!$E$133:$E$368=D1516),0)),"n/a")</f>
        <v>n/a</v>
      </c>
      <c r="I1516" s="86" t="str">
        <f t="array" ref="I1516">IFERROR(INDEX(DATA!$AD$133:$AD$368,MATCH(1,(DATA!$D$133:$D$368=B1516)*(DATA!$E$133:$E$368=D1516),0)),"n/a")</f>
        <v>n/a</v>
      </c>
      <c r="J1516" s="77" t="str">
        <f t="array" ref="J1516">IFERROR(INDEX(DATA!$AE$133:$AE$368,MATCH(1,(DATA!$D$133:$D$368=B1516)*(DATA!$E$133:$E$368=D1516),0)),"n/a")</f>
        <v>n/a</v>
      </c>
      <c r="K1516" s="86" t="str">
        <f t="array" ref="K1516">IFERROR(INDEX(DATA!$AN$133:$AN$368,MATCH(1,(DATA!$D$133:$D$368=B1516)*(DATA!$E$133:$E$368=D1516),0)),"n/a")</f>
        <v>n/a</v>
      </c>
      <c r="L1516" s="77" t="str">
        <f t="array" ref="L1516">IFERROR(INDEX(DATA!$AO$133:$AO$368,MATCH(1,(DATA!$D$133:$D$368=B1516)*(DATA!$E$133:$E$368=D1516),0)),"n/a")</f>
        <v>n/a</v>
      </c>
    </row>
    <row r="1517" spans="1:12" x14ac:dyDescent="0.2">
      <c r="A1517" s="75" t="s">
        <v>19</v>
      </c>
      <c r="B1517" s="66" t="s">
        <v>22</v>
      </c>
      <c r="C1517" s="66" t="s">
        <v>25</v>
      </c>
      <c r="D1517" s="66" t="s">
        <v>302</v>
      </c>
      <c r="E1517" s="86">
        <f t="array" ref="E1517">IFERROR(INDEX(DATA!$J$133:$J$368,MATCH(1,(DATA!$D$133:$D$368=B1517)*(DATA!$E$133:$E$368=D1517),0)),"n/a")</f>
        <v>1.27</v>
      </c>
      <c r="F1517" s="77">
        <f t="array" ref="F1517">IFERROR(INDEX(DATA!$K$133:$K$368,MATCH(1,(DATA!$D$133:$D$368=B1517)*(DATA!$E$133:$E$368=D1517),0)),"n/a")</f>
        <v>-0.74950690335305703</v>
      </c>
      <c r="G1517" s="86">
        <f t="array" ref="G1517">IFERROR(INDEX(DATA!$T$133:$T$368,MATCH(1,(DATA!$D$133:$D$368=B1517)*(DATA!$E$133:$E$368=D1517),0)),"n/a")</f>
        <v>35.03</v>
      </c>
      <c r="H1517" s="77">
        <f t="array" ref="H1517">IFERROR(INDEX(DATA!$U$133:$U$368,MATCH(1,(DATA!$D$133:$D$368=B1517)*(DATA!$E$133:$E$368=D1517),0)),"n/a")</f>
        <v>1.5075161059413</v>
      </c>
      <c r="I1517" s="86">
        <f t="array" ref="I1517">IFERROR(INDEX(DATA!$AD$133:$AD$368,MATCH(1,(DATA!$D$133:$D$368=B1517)*(DATA!$E$133:$E$368=D1517),0)),"n/a")</f>
        <v>76.569999999999993</v>
      </c>
      <c r="J1517" s="77">
        <f t="array" ref="J1517">IFERROR(INDEX(DATA!$AE$133:$AE$368,MATCH(1,(DATA!$D$133:$D$368=B1517)*(DATA!$E$133:$E$368=D1517),0)),"n/a")</f>
        <v>4.01769331585845</v>
      </c>
      <c r="K1517" s="86">
        <f t="array" ref="K1517">IFERROR(INDEX(DATA!$AN$133:$AN$368,MATCH(1,(DATA!$D$133:$D$368=B1517)*(DATA!$E$133:$E$368=D1517),0)),"n/a")</f>
        <v>76.569999999999993</v>
      </c>
      <c r="L1517" s="77">
        <f t="array" ref="L1517">IFERROR(INDEX(DATA!$AO$133:$AO$368,MATCH(1,(DATA!$D$133:$D$368=B1517)*(DATA!$E$133:$E$368=D1517),0)),"n/a")</f>
        <v>4.01769331585845</v>
      </c>
    </row>
    <row r="1518" spans="1:12" x14ac:dyDescent="0.2">
      <c r="A1518" s="75" t="s">
        <v>19</v>
      </c>
      <c r="B1518" s="66" t="s">
        <v>22</v>
      </c>
      <c r="C1518" s="66" t="s">
        <v>25</v>
      </c>
      <c r="D1518" s="66" t="s">
        <v>303</v>
      </c>
      <c r="E1518" s="86">
        <f t="array" ref="E1518">IFERROR(INDEX(DATA!$J$133:$J$368,MATCH(1,(DATA!$D$133:$D$368=B1518)*(DATA!$E$133:$E$368=D1518),0)),"n/a")</f>
        <v>7.4</v>
      </c>
      <c r="F1518" s="77">
        <f t="array" ref="F1518">IFERROR(INDEX(DATA!$K$133:$K$368,MATCH(1,(DATA!$D$133:$D$368=B1518)*(DATA!$E$133:$E$368=D1518),0)),"n/a")</f>
        <v>-0.75816993464052296</v>
      </c>
      <c r="G1518" s="86">
        <f t="array" ref="G1518">IFERROR(INDEX(DATA!$T$133:$T$368,MATCH(1,(DATA!$D$133:$D$368=B1518)*(DATA!$E$133:$E$368=D1518),0)),"n/a")</f>
        <v>182.49</v>
      </c>
      <c r="H1518" s="77">
        <f t="array" ref="H1518">IFERROR(INDEX(DATA!$U$133:$U$368,MATCH(1,(DATA!$D$133:$D$368=B1518)*(DATA!$E$133:$E$368=D1518),0)),"n/a")</f>
        <v>1.42608348843393</v>
      </c>
      <c r="I1518" s="86">
        <f t="array" ref="I1518">IFERROR(INDEX(DATA!$AD$133:$AD$368,MATCH(1,(DATA!$D$133:$D$368=B1518)*(DATA!$E$133:$E$368=D1518),0)),"n/a")</f>
        <v>539.65</v>
      </c>
      <c r="J1518" s="77">
        <f t="array" ref="J1518">IFERROR(INDEX(DATA!$AE$133:$AE$368,MATCH(1,(DATA!$D$133:$D$368=B1518)*(DATA!$E$133:$E$368=D1518),0)),"n/a")</f>
        <v>5.8086045924804397</v>
      </c>
      <c r="K1518" s="86">
        <f t="array" ref="K1518">IFERROR(INDEX(DATA!$AN$133:$AN$368,MATCH(1,(DATA!$D$133:$D$368=B1518)*(DATA!$E$133:$E$368=D1518),0)),"n/a")</f>
        <v>855.07</v>
      </c>
      <c r="L1518" s="77">
        <f t="array" ref="L1518">IFERROR(INDEX(DATA!$AO$133:$AO$368,MATCH(1,(DATA!$D$133:$D$368=B1518)*(DATA!$E$133:$E$368=D1518),0)),"n/a")</f>
        <v>3.8833238149628801</v>
      </c>
    </row>
    <row r="1519" spans="1:12" x14ac:dyDescent="0.2">
      <c r="A1519" s="75" t="s">
        <v>19</v>
      </c>
      <c r="B1519" s="66" t="s">
        <v>22</v>
      </c>
      <c r="C1519" s="66" t="s">
        <v>25</v>
      </c>
      <c r="D1519" s="66" t="s">
        <v>304</v>
      </c>
      <c r="E1519" s="86">
        <f t="array" ref="E1519">IFERROR(INDEX(DATA!$J$133:$J$368,MATCH(1,(DATA!$D$133:$D$368=B1519)*(DATA!$E$133:$E$368=D1519),0)),"n/a")</f>
        <v>590.37</v>
      </c>
      <c r="F1519" s="77">
        <f t="array" ref="F1519">IFERROR(INDEX(DATA!$K$133:$K$368,MATCH(1,(DATA!$D$133:$D$368=B1519)*(DATA!$E$133:$E$368=D1519),0)),"n/a")</f>
        <v>0.46102256978816097</v>
      </c>
      <c r="G1519" s="86">
        <f t="array" ref="G1519">IFERROR(INDEX(DATA!$T$133:$T$368,MATCH(1,(DATA!$D$133:$D$368=B1519)*(DATA!$E$133:$E$368=D1519),0)),"n/a")</f>
        <v>2575.2800000000002</v>
      </c>
      <c r="H1519" s="77">
        <f t="array" ref="H1519">IFERROR(INDEX(DATA!$U$133:$U$368,MATCH(1,(DATA!$D$133:$D$368=B1519)*(DATA!$E$133:$E$368=D1519),0)),"n/a")</f>
        <v>1.17216889623644</v>
      </c>
      <c r="I1519" s="86">
        <f t="array" ref="I1519">IFERROR(INDEX(DATA!$AD$133:$AD$368,MATCH(1,(DATA!$D$133:$D$368=B1519)*(DATA!$E$133:$E$368=D1519),0)),"n/a")</f>
        <v>5027.18</v>
      </c>
      <c r="J1519" s="77">
        <f t="array" ref="J1519">IFERROR(INDEX(DATA!$AE$133:$AE$368,MATCH(1,(DATA!$D$133:$D$368=B1519)*(DATA!$E$133:$E$368=D1519),0)),"n/a")</f>
        <v>1.5046484051934601</v>
      </c>
      <c r="K1519" s="86">
        <f t="array" ref="K1519">IFERROR(INDEX(DATA!$AN$133:$AN$368,MATCH(1,(DATA!$D$133:$D$368=B1519)*(DATA!$E$133:$E$368=D1519),0)),"n/a")</f>
        <v>7657.18</v>
      </c>
      <c r="L1519" s="77">
        <f t="array" ref="L1519">IFERROR(INDEX(DATA!$AO$133:$AO$368,MATCH(1,(DATA!$D$133:$D$368=B1519)*(DATA!$E$133:$E$368=D1519),0)),"n/a")</f>
        <v>0.969464627888733</v>
      </c>
    </row>
    <row r="1520" spans="1:12" x14ac:dyDescent="0.2">
      <c r="A1520" s="75" t="s">
        <v>19</v>
      </c>
      <c r="B1520" s="66" t="s">
        <v>22</v>
      </c>
      <c r="C1520" s="66" t="s">
        <v>25</v>
      </c>
      <c r="D1520" s="66" t="s">
        <v>305</v>
      </c>
      <c r="E1520" s="86">
        <f t="array" ref="E1520">IFERROR(INDEX(DATA!$J$133:$J$368,MATCH(1,(DATA!$D$133:$D$368=B1520)*(DATA!$E$133:$E$368=D1520),0)),"n/a")</f>
        <v>0</v>
      </c>
      <c r="F1520" s="77">
        <f t="array" ref="F1520">IFERROR(INDEX(DATA!$K$133:$K$368,MATCH(1,(DATA!$D$133:$D$368=B1520)*(DATA!$E$133:$E$368=D1520),0)),"n/a")</f>
        <v>-1</v>
      </c>
      <c r="G1520" s="86">
        <f t="array" ref="G1520">IFERROR(INDEX(DATA!$T$133:$T$368,MATCH(1,(DATA!$D$133:$D$368=B1520)*(DATA!$E$133:$E$368=D1520),0)),"n/a")</f>
        <v>30.36</v>
      </c>
      <c r="H1520" s="77">
        <f t="array" ref="H1520">IFERROR(INDEX(DATA!$U$133:$U$368,MATCH(1,(DATA!$D$133:$D$368=B1520)*(DATA!$E$133:$E$368=D1520),0)),"n/a")</f>
        <v>-0.81962927756654003</v>
      </c>
      <c r="I1520" s="86">
        <f t="array" ref="I1520">IFERROR(INDEX(DATA!$AD$133:$AD$368,MATCH(1,(DATA!$D$133:$D$368=B1520)*(DATA!$E$133:$E$368=D1520),0)),"n/a")</f>
        <v>81.99</v>
      </c>
      <c r="J1520" s="77">
        <f t="array" ref="J1520">IFERROR(INDEX(DATA!$AE$133:$AE$368,MATCH(1,(DATA!$D$133:$D$368=B1520)*(DATA!$E$133:$E$368=D1520),0)),"n/a")</f>
        <v>-0.70859397213534303</v>
      </c>
      <c r="K1520" s="86">
        <f t="array" ref="K1520">IFERROR(INDEX(DATA!$AN$133:$AN$368,MATCH(1,(DATA!$D$133:$D$368=B1520)*(DATA!$E$133:$E$368=D1520),0)),"n/a")</f>
        <v>183.16</v>
      </c>
      <c r="L1520" s="77">
        <f t="array" ref="L1520">IFERROR(INDEX(DATA!$AO$133:$AO$368,MATCH(1,(DATA!$D$133:$D$368=B1520)*(DATA!$E$133:$E$368=D1520),0)),"n/a")</f>
        <v>-0.64334534125206899</v>
      </c>
    </row>
    <row r="1521" spans="1:12" x14ac:dyDescent="0.2">
      <c r="A1521" s="75" t="s">
        <v>19</v>
      </c>
      <c r="B1521" s="66" t="s">
        <v>22</v>
      </c>
      <c r="C1521" s="66" t="s">
        <v>25</v>
      </c>
      <c r="D1521" s="66" t="s">
        <v>306</v>
      </c>
      <c r="E1521" s="86">
        <f t="array" ref="E1521">IFERROR(INDEX(DATA!$J$133:$J$368,MATCH(1,(DATA!$D$133:$D$368=B1521)*(DATA!$E$133:$E$368=D1521),0)),"n/a")</f>
        <v>1514.51</v>
      </c>
      <c r="F1521" s="77">
        <f t="array" ref="F1521">IFERROR(INDEX(DATA!$K$133:$K$368,MATCH(1,(DATA!$D$133:$D$368=B1521)*(DATA!$E$133:$E$368=D1521),0)),"n/a")</f>
        <v>9.7741472536711907E-2</v>
      </c>
      <c r="G1521" s="86">
        <f t="array" ref="G1521">IFERROR(INDEX(DATA!$T$133:$T$368,MATCH(1,(DATA!$D$133:$D$368=B1521)*(DATA!$E$133:$E$368=D1521),0)),"n/a")</f>
        <v>6515.06</v>
      </c>
      <c r="H1521" s="77">
        <f t="array" ref="H1521">IFERROR(INDEX(DATA!$U$133:$U$368,MATCH(1,(DATA!$D$133:$D$368=B1521)*(DATA!$E$133:$E$368=D1521),0)),"n/a")</f>
        <v>0.136391940848859</v>
      </c>
      <c r="I1521" s="86">
        <f t="array" ref="I1521">IFERROR(INDEX(DATA!$AD$133:$AD$368,MATCH(1,(DATA!$D$133:$D$368=B1521)*(DATA!$E$133:$E$368=D1521),0)),"n/a")</f>
        <v>10463.98</v>
      </c>
      <c r="J1521" s="77">
        <f t="array" ref="J1521">IFERROR(INDEX(DATA!$AE$133:$AE$368,MATCH(1,(DATA!$D$133:$D$368=B1521)*(DATA!$E$133:$E$368=D1521),0)),"n/a")</f>
        <v>6.6089743655052297E-2</v>
      </c>
      <c r="K1521" s="86">
        <f t="array" ref="K1521">IFERROR(INDEX(DATA!$AN$133:$AN$368,MATCH(1,(DATA!$D$133:$D$368=B1521)*(DATA!$E$133:$E$368=D1521),0)),"n/a")</f>
        <v>15384.2</v>
      </c>
      <c r="L1521" s="77">
        <f t="array" ref="L1521">IFERROR(INDEX(DATA!$AO$133:$AO$368,MATCH(1,(DATA!$D$133:$D$368=B1521)*(DATA!$E$133:$E$368=D1521),0)),"n/a")</f>
        <v>0.10380623085637899</v>
      </c>
    </row>
    <row r="1522" spans="1:12" x14ac:dyDescent="0.2">
      <c r="A1522" s="75" t="s">
        <v>19</v>
      </c>
      <c r="B1522" s="66" t="s">
        <v>22</v>
      </c>
      <c r="C1522" s="66" t="s">
        <v>25</v>
      </c>
      <c r="D1522" s="66" t="s">
        <v>307</v>
      </c>
      <c r="E1522" s="86">
        <f t="array" ref="E1522">IFERROR(INDEX(DATA!$J$133:$J$368,MATCH(1,(DATA!$D$133:$D$368=B1522)*(DATA!$E$133:$E$368=D1522),0)),"n/a")</f>
        <v>158.38</v>
      </c>
      <c r="F1522" s="77">
        <f t="array" ref="F1522">IFERROR(INDEX(DATA!$K$133:$K$368,MATCH(1,(DATA!$D$133:$D$368=B1522)*(DATA!$E$133:$E$368=D1522),0)),"n/a")</f>
        <v>4.6767025089605703</v>
      </c>
      <c r="G1522" s="86">
        <f t="array" ref="G1522">IFERROR(INDEX(DATA!$T$133:$T$368,MATCH(1,(DATA!$D$133:$D$368=B1522)*(DATA!$E$133:$E$368=D1522),0)),"n/a")</f>
        <v>631.48</v>
      </c>
      <c r="H1522" s="77">
        <f t="array" ref="H1522">IFERROR(INDEX(DATA!$U$133:$U$368,MATCH(1,(DATA!$D$133:$D$368=B1522)*(DATA!$E$133:$E$368=D1522),0)),"n/a")</f>
        <v>2.3070437287247998</v>
      </c>
      <c r="I1522" s="86">
        <f t="array" ref="I1522">IFERROR(INDEX(DATA!$AD$133:$AD$368,MATCH(1,(DATA!$D$133:$D$368=B1522)*(DATA!$E$133:$E$368=D1522),0)),"n/a")</f>
        <v>1534.8</v>
      </c>
      <c r="J1522" s="77">
        <f t="array" ref="J1522">IFERROR(INDEX(DATA!$AE$133:$AE$368,MATCH(1,(DATA!$D$133:$D$368=B1522)*(DATA!$E$133:$E$368=D1522),0)),"n/a")</f>
        <v>5.2324372614310102</v>
      </c>
      <c r="K1522" s="86">
        <f t="array" ref="K1522">IFERROR(INDEX(DATA!$AN$133:$AN$368,MATCH(1,(DATA!$D$133:$D$368=B1522)*(DATA!$E$133:$E$368=D1522),0)),"n/a")</f>
        <v>2299.9699999999998</v>
      </c>
      <c r="L1522" s="77">
        <f t="array" ref="L1522">IFERROR(INDEX(DATA!$AO$133:$AO$368,MATCH(1,(DATA!$D$133:$D$368=B1522)*(DATA!$E$133:$E$368=D1522),0)),"n/a")</f>
        <v>1.0811759702478401</v>
      </c>
    </row>
    <row r="1523" spans="1:12" x14ac:dyDescent="0.2">
      <c r="A1523" s="75" t="s">
        <v>19</v>
      </c>
      <c r="B1523" s="66" t="s">
        <v>22</v>
      </c>
      <c r="C1523" s="66" t="s">
        <v>25</v>
      </c>
      <c r="D1523" s="66" t="s">
        <v>308</v>
      </c>
      <c r="E1523" s="86">
        <f t="array" ref="E1523">IFERROR(INDEX(DATA!$J$133:$J$368,MATCH(1,(DATA!$D$133:$D$368=B1523)*(DATA!$E$133:$E$368=D1523),0)),"n/a")</f>
        <v>0</v>
      </c>
      <c r="F1523" s="77">
        <f t="array" ref="F1523">IFERROR(INDEX(DATA!$K$133:$K$368,MATCH(1,(DATA!$D$133:$D$368=B1523)*(DATA!$E$133:$E$368=D1523),0)),"n/a")</f>
        <v>0</v>
      </c>
      <c r="G1523" s="86">
        <f t="array" ref="G1523">IFERROR(INDEX(DATA!$T$133:$T$368,MATCH(1,(DATA!$D$133:$D$368=B1523)*(DATA!$E$133:$E$368=D1523),0)),"n/a")</f>
        <v>0</v>
      </c>
      <c r="H1523" s="77">
        <f t="array" ref="H1523">IFERROR(INDEX(DATA!$U$133:$U$368,MATCH(1,(DATA!$D$133:$D$368=B1523)*(DATA!$E$133:$E$368=D1523),0)),"n/a")</f>
        <v>0</v>
      </c>
      <c r="I1523" s="86">
        <f t="array" ref="I1523">IFERROR(INDEX(DATA!$AD$133:$AD$368,MATCH(1,(DATA!$D$133:$D$368=B1523)*(DATA!$E$133:$E$368=D1523),0)),"n/a")</f>
        <v>1.97</v>
      </c>
      <c r="J1523" s="77">
        <f t="array" ref="J1523">IFERROR(INDEX(DATA!$AE$133:$AE$368,MATCH(1,(DATA!$D$133:$D$368=B1523)*(DATA!$E$133:$E$368=D1523),0)),"n/a")</f>
        <v>0</v>
      </c>
      <c r="K1523" s="86">
        <f t="array" ref="K1523">IFERROR(INDEX(DATA!$AN$133:$AN$368,MATCH(1,(DATA!$D$133:$D$368=B1523)*(DATA!$E$133:$E$368=D1523),0)),"n/a")</f>
        <v>2.97</v>
      </c>
      <c r="L1523" s="77">
        <f t="array" ref="L1523">IFERROR(INDEX(DATA!$AO$133:$AO$368,MATCH(1,(DATA!$D$133:$D$368=B1523)*(DATA!$E$133:$E$368=D1523),0)),"n/a")</f>
        <v>1.97</v>
      </c>
    </row>
    <row r="1524" spans="1:12" x14ac:dyDescent="0.2">
      <c r="A1524" s="75" t="s">
        <v>19</v>
      </c>
      <c r="B1524" s="66" t="s">
        <v>22</v>
      </c>
      <c r="C1524" s="66" t="s">
        <v>25</v>
      </c>
      <c r="D1524" s="66" t="s">
        <v>309</v>
      </c>
      <c r="E1524" s="86">
        <f t="array" ref="E1524">IFERROR(INDEX(DATA!$J$133:$J$368,MATCH(1,(DATA!$D$133:$D$368=B1524)*(DATA!$E$133:$E$368=D1524),0)),"n/a")</f>
        <v>0</v>
      </c>
      <c r="F1524" s="77">
        <f t="array" ref="F1524">IFERROR(INDEX(DATA!$K$133:$K$368,MATCH(1,(DATA!$D$133:$D$368=B1524)*(DATA!$E$133:$E$368=D1524),0)),"n/a")</f>
        <v>0</v>
      </c>
      <c r="G1524" s="86">
        <f t="array" ref="G1524">IFERROR(INDEX(DATA!$T$133:$T$368,MATCH(1,(DATA!$D$133:$D$368=B1524)*(DATA!$E$133:$E$368=D1524),0)),"n/a")</f>
        <v>0</v>
      </c>
      <c r="H1524" s="77">
        <f t="array" ref="H1524">IFERROR(INDEX(DATA!$U$133:$U$368,MATCH(1,(DATA!$D$133:$D$368=B1524)*(DATA!$E$133:$E$368=D1524),0)),"n/a")</f>
        <v>0</v>
      </c>
      <c r="I1524" s="86">
        <f t="array" ref="I1524">IFERROR(INDEX(DATA!$AD$133:$AD$368,MATCH(1,(DATA!$D$133:$D$368=B1524)*(DATA!$E$133:$E$368=D1524),0)),"n/a")</f>
        <v>1.32</v>
      </c>
      <c r="J1524" s="77">
        <f t="array" ref="J1524">IFERROR(INDEX(DATA!$AE$133:$AE$368,MATCH(1,(DATA!$D$133:$D$368=B1524)*(DATA!$E$133:$E$368=D1524),0)),"n/a")</f>
        <v>0</v>
      </c>
      <c r="K1524" s="86">
        <f t="array" ref="K1524">IFERROR(INDEX(DATA!$AN$133:$AN$368,MATCH(1,(DATA!$D$133:$D$368=B1524)*(DATA!$E$133:$E$368=D1524),0)),"n/a")</f>
        <v>1.32</v>
      </c>
      <c r="L1524" s="77">
        <f t="array" ref="L1524">IFERROR(INDEX(DATA!$AO$133:$AO$368,MATCH(1,(DATA!$D$133:$D$368=B1524)*(DATA!$E$133:$E$368=D1524),0)),"n/a")</f>
        <v>-0.66750629722921895</v>
      </c>
    </row>
    <row r="1525" spans="1:12" x14ac:dyDescent="0.2">
      <c r="A1525" s="75" t="s">
        <v>19</v>
      </c>
      <c r="B1525" s="66" t="s">
        <v>22</v>
      </c>
      <c r="C1525" s="66" t="s">
        <v>25</v>
      </c>
      <c r="D1525" s="66" t="s">
        <v>310</v>
      </c>
      <c r="E1525" s="86" t="str">
        <f t="array" ref="E1525">IFERROR(INDEX(DATA!$J$133:$J$368,MATCH(1,(DATA!$D$133:$D$368=B1525)*(DATA!$E$133:$E$368=D1525),0)),"n/a")</f>
        <v>n/a</v>
      </c>
      <c r="F1525" s="77" t="str">
        <f t="array" ref="F1525">IFERROR(INDEX(DATA!$K$133:$K$368,MATCH(1,(DATA!$D$133:$D$368=B1525)*(DATA!$E$133:$E$368=D1525),0)),"n/a")</f>
        <v>n/a</v>
      </c>
      <c r="G1525" s="86" t="str">
        <f t="array" ref="G1525">IFERROR(INDEX(DATA!$T$133:$T$368,MATCH(1,(DATA!$D$133:$D$368=B1525)*(DATA!$E$133:$E$368=D1525),0)),"n/a")</f>
        <v>n/a</v>
      </c>
      <c r="H1525" s="77" t="str">
        <f t="array" ref="H1525">IFERROR(INDEX(DATA!$U$133:$U$368,MATCH(1,(DATA!$D$133:$D$368=B1525)*(DATA!$E$133:$E$368=D1525),0)),"n/a")</f>
        <v>n/a</v>
      </c>
      <c r="I1525" s="86" t="str">
        <f t="array" ref="I1525">IFERROR(INDEX(DATA!$AD$133:$AD$368,MATCH(1,(DATA!$D$133:$D$368=B1525)*(DATA!$E$133:$E$368=D1525),0)),"n/a")</f>
        <v>n/a</v>
      </c>
      <c r="J1525" s="77" t="str">
        <f t="array" ref="J1525">IFERROR(INDEX(DATA!$AE$133:$AE$368,MATCH(1,(DATA!$D$133:$D$368=B1525)*(DATA!$E$133:$E$368=D1525),0)),"n/a")</f>
        <v>n/a</v>
      </c>
      <c r="K1525" s="86" t="str">
        <f t="array" ref="K1525">IFERROR(INDEX(DATA!$AN$133:$AN$368,MATCH(1,(DATA!$D$133:$D$368=B1525)*(DATA!$E$133:$E$368=D1525),0)),"n/a")</f>
        <v>n/a</v>
      </c>
      <c r="L1525" s="77" t="str">
        <f t="array" ref="L1525">IFERROR(INDEX(DATA!$AO$133:$AO$368,MATCH(1,(DATA!$D$133:$D$368=B1525)*(DATA!$E$133:$E$368=D1525),0)),"n/a")</f>
        <v>n/a</v>
      </c>
    </row>
    <row r="1526" spans="1:12" x14ac:dyDescent="0.2">
      <c r="A1526" s="75" t="s">
        <v>19</v>
      </c>
      <c r="B1526" s="66" t="s">
        <v>22</v>
      </c>
      <c r="C1526" s="66" t="s">
        <v>25</v>
      </c>
      <c r="D1526" s="66" t="s">
        <v>311</v>
      </c>
      <c r="E1526" s="86">
        <f t="array" ref="E1526">IFERROR(INDEX(DATA!$J$133:$J$368,MATCH(1,(DATA!$D$133:$D$368=B1526)*(DATA!$E$133:$E$368=D1526),0)),"n/a")</f>
        <v>0.85</v>
      </c>
      <c r="F1526" s="77">
        <f t="array" ref="F1526">IFERROR(INDEX(DATA!$K$133:$K$368,MATCH(1,(DATA!$D$133:$D$368=B1526)*(DATA!$E$133:$E$368=D1526),0)),"n/a")</f>
        <v>-0.84573502722323102</v>
      </c>
      <c r="G1526" s="86">
        <f t="array" ref="G1526">IFERROR(INDEX(DATA!$T$133:$T$368,MATCH(1,(DATA!$D$133:$D$368=B1526)*(DATA!$E$133:$E$368=D1526),0)),"n/a")</f>
        <v>7.04</v>
      </c>
      <c r="H1526" s="77">
        <f t="array" ref="H1526">IFERROR(INDEX(DATA!$U$133:$U$368,MATCH(1,(DATA!$D$133:$D$368=B1526)*(DATA!$E$133:$E$368=D1526),0)),"n/a")</f>
        <v>-0.62573099415204703</v>
      </c>
      <c r="I1526" s="86">
        <f t="array" ref="I1526">IFERROR(INDEX(DATA!$AD$133:$AD$368,MATCH(1,(DATA!$D$133:$D$368=B1526)*(DATA!$E$133:$E$368=D1526),0)),"n/a")</f>
        <v>30.33</v>
      </c>
      <c r="J1526" s="77">
        <f t="array" ref="J1526">IFERROR(INDEX(DATA!$AE$133:$AE$368,MATCH(1,(DATA!$D$133:$D$368=B1526)*(DATA!$E$133:$E$368=D1526),0)),"n/a")</f>
        <v>-0.27509560229445501</v>
      </c>
      <c r="K1526" s="86">
        <f t="array" ref="K1526">IFERROR(INDEX(DATA!$AN$133:$AN$368,MATCH(1,(DATA!$D$133:$D$368=B1526)*(DATA!$E$133:$E$368=D1526),0)),"n/a")</f>
        <v>70.09</v>
      </c>
      <c r="L1526" s="77">
        <f t="array" ref="L1526">IFERROR(INDEX(DATA!$AO$133:$AO$368,MATCH(1,(DATA!$D$133:$D$368=B1526)*(DATA!$E$133:$E$368=D1526),0)),"n/a")</f>
        <v>-0.31398649309973597</v>
      </c>
    </row>
    <row r="1527" spans="1:12" x14ac:dyDescent="0.2">
      <c r="A1527" s="75" t="s">
        <v>19</v>
      </c>
      <c r="B1527" s="66" t="s">
        <v>22</v>
      </c>
      <c r="C1527" s="66" t="s">
        <v>25</v>
      </c>
      <c r="D1527" s="66" t="s">
        <v>312</v>
      </c>
      <c r="E1527" s="86">
        <f t="array" ref="E1527">IFERROR(INDEX(DATA!$J$133:$J$368,MATCH(1,(DATA!$D$133:$D$368=B1527)*(DATA!$E$133:$E$368=D1527),0)),"n/a")</f>
        <v>20.99</v>
      </c>
      <c r="F1527" s="77">
        <f t="array" ref="F1527">IFERROR(INDEX(DATA!$K$133:$K$368,MATCH(1,(DATA!$D$133:$D$368=B1527)*(DATA!$E$133:$E$368=D1527),0)),"n/a")</f>
        <v>7.8940677966101704</v>
      </c>
      <c r="G1527" s="86">
        <f t="array" ref="G1527">IFERROR(INDEX(DATA!$T$133:$T$368,MATCH(1,(DATA!$D$133:$D$368=B1527)*(DATA!$E$133:$E$368=D1527),0)),"n/a")</f>
        <v>44.85</v>
      </c>
      <c r="H1527" s="77">
        <f t="array" ref="H1527">IFERROR(INDEX(DATA!$U$133:$U$368,MATCH(1,(DATA!$D$133:$D$368=B1527)*(DATA!$E$133:$E$368=D1527),0)),"n/a")</f>
        <v>3.7160883280757102</v>
      </c>
      <c r="I1527" s="86">
        <f t="array" ref="I1527">IFERROR(INDEX(DATA!$AD$133:$AD$368,MATCH(1,(DATA!$D$133:$D$368=B1527)*(DATA!$E$133:$E$368=D1527),0)),"n/a")</f>
        <v>61.8</v>
      </c>
      <c r="J1527" s="77">
        <f t="array" ref="J1527">IFERROR(INDEX(DATA!$AE$133:$AE$368,MATCH(1,(DATA!$D$133:$D$368=B1527)*(DATA!$E$133:$E$368=D1527),0)),"n/a")</f>
        <v>0.94952681388012605</v>
      </c>
      <c r="K1527" s="86">
        <f t="array" ref="K1527">IFERROR(INDEX(DATA!$AN$133:$AN$368,MATCH(1,(DATA!$D$133:$D$368=B1527)*(DATA!$E$133:$E$368=D1527),0)),"n/a")</f>
        <v>95.77</v>
      </c>
      <c r="L1527" s="77">
        <f t="array" ref="L1527">IFERROR(INDEX(DATA!$AO$133:$AO$368,MATCH(1,(DATA!$D$133:$D$368=B1527)*(DATA!$E$133:$E$368=D1527),0)),"n/a")</f>
        <v>0.39769410391126703</v>
      </c>
    </row>
    <row r="1528" spans="1:12" x14ac:dyDescent="0.2">
      <c r="A1528" s="75" t="s">
        <v>19</v>
      </c>
      <c r="B1528" s="66" t="s">
        <v>22</v>
      </c>
      <c r="C1528" s="66" t="s">
        <v>25</v>
      </c>
      <c r="D1528" s="66" t="s">
        <v>313</v>
      </c>
      <c r="E1528" s="86">
        <f t="array" ref="E1528">IFERROR(INDEX(DATA!$J$133:$J$368,MATCH(1,(DATA!$D$133:$D$368=B1528)*(DATA!$E$133:$E$368=D1528),0)),"n/a")</f>
        <v>10.06</v>
      </c>
      <c r="F1528" s="77">
        <f t="array" ref="F1528">IFERROR(INDEX(DATA!$K$133:$K$368,MATCH(1,(DATA!$D$133:$D$368=B1528)*(DATA!$E$133:$E$368=D1528),0)),"n/a")</f>
        <v>5.4487179487179498</v>
      </c>
      <c r="G1528" s="86">
        <f t="array" ref="G1528">IFERROR(INDEX(DATA!$T$133:$T$368,MATCH(1,(DATA!$D$133:$D$368=B1528)*(DATA!$E$133:$E$368=D1528),0)),"n/a")</f>
        <v>49.08</v>
      </c>
      <c r="H1528" s="77">
        <f t="array" ref="H1528">IFERROR(INDEX(DATA!$U$133:$U$368,MATCH(1,(DATA!$D$133:$D$368=B1528)*(DATA!$E$133:$E$368=D1528),0)),"n/a")</f>
        <v>2.5360230547550402</v>
      </c>
      <c r="I1528" s="86">
        <f t="array" ref="I1528">IFERROR(INDEX(DATA!$AD$133:$AD$368,MATCH(1,(DATA!$D$133:$D$368=B1528)*(DATA!$E$133:$E$368=D1528),0)),"n/a")</f>
        <v>76.44</v>
      </c>
      <c r="J1528" s="77">
        <f t="array" ref="J1528">IFERROR(INDEX(DATA!$AE$133:$AE$368,MATCH(1,(DATA!$D$133:$D$368=B1528)*(DATA!$E$133:$E$368=D1528),0)),"n/a")</f>
        <v>1.44921499519385</v>
      </c>
      <c r="K1528" s="86">
        <f t="array" ref="K1528">IFERROR(INDEX(DATA!$AN$133:$AN$368,MATCH(1,(DATA!$D$133:$D$368=B1528)*(DATA!$E$133:$E$368=D1528),0)),"n/a")</f>
        <v>128.54</v>
      </c>
      <c r="L1528" s="77">
        <f t="array" ref="L1528">IFERROR(INDEX(DATA!$AO$133:$AO$368,MATCH(1,(DATA!$D$133:$D$368=B1528)*(DATA!$E$133:$E$368=D1528),0)),"n/a")</f>
        <v>0.51401648998822103</v>
      </c>
    </row>
    <row r="1529" spans="1:12" x14ac:dyDescent="0.2">
      <c r="A1529" s="75" t="s">
        <v>19</v>
      </c>
      <c r="B1529" s="66" t="s">
        <v>22</v>
      </c>
      <c r="C1529" s="66" t="s">
        <v>25</v>
      </c>
      <c r="D1529" s="66" t="s">
        <v>314</v>
      </c>
      <c r="E1529" s="86">
        <f t="array" ref="E1529">IFERROR(INDEX(DATA!$J$133:$J$368,MATCH(1,(DATA!$D$133:$D$368=B1529)*(DATA!$E$133:$E$368=D1529),0)),"n/a")</f>
        <v>0</v>
      </c>
      <c r="F1529" s="77">
        <f t="array" ref="F1529">IFERROR(INDEX(DATA!$K$133:$K$368,MATCH(1,(DATA!$D$133:$D$368=B1529)*(DATA!$E$133:$E$368=D1529),0)),"n/a")</f>
        <v>-1</v>
      </c>
      <c r="G1529" s="86">
        <f t="array" ref="G1529">IFERROR(INDEX(DATA!$T$133:$T$368,MATCH(1,(DATA!$D$133:$D$368=B1529)*(DATA!$E$133:$E$368=D1529),0)),"n/a")</f>
        <v>3.04</v>
      </c>
      <c r="H1529" s="77">
        <f t="array" ref="H1529">IFERROR(INDEX(DATA!$U$133:$U$368,MATCH(1,(DATA!$D$133:$D$368=B1529)*(DATA!$E$133:$E$368=D1529),0)),"n/a")</f>
        <v>-0.953559425603422</v>
      </c>
      <c r="I1529" s="86">
        <f t="array" ref="I1529">IFERROR(INDEX(DATA!$AD$133:$AD$368,MATCH(1,(DATA!$D$133:$D$368=B1529)*(DATA!$E$133:$E$368=D1529),0)),"n/a")</f>
        <v>6.71</v>
      </c>
      <c r="J1529" s="77">
        <f t="array" ref="J1529">IFERROR(INDEX(DATA!$AE$133:$AE$368,MATCH(1,(DATA!$D$133:$D$368=B1529)*(DATA!$E$133:$E$368=D1529),0)),"n/a")</f>
        <v>-0.90082766775051704</v>
      </c>
      <c r="K1529" s="86">
        <f t="array" ref="K1529">IFERROR(INDEX(DATA!$AN$133:$AN$368,MATCH(1,(DATA!$D$133:$D$368=B1529)*(DATA!$E$133:$E$368=D1529),0)),"n/a")</f>
        <v>52.7</v>
      </c>
      <c r="L1529" s="77">
        <f t="array" ref="L1529">IFERROR(INDEX(DATA!$AO$133:$AO$368,MATCH(1,(DATA!$D$133:$D$368=B1529)*(DATA!$E$133:$E$368=D1529),0)),"n/a")</f>
        <v>-0.35273888479489102</v>
      </c>
    </row>
    <row r="1530" spans="1:12" x14ac:dyDescent="0.2">
      <c r="A1530" s="75" t="s">
        <v>19</v>
      </c>
      <c r="B1530" s="66" t="s">
        <v>22</v>
      </c>
      <c r="C1530" s="66" t="s">
        <v>25</v>
      </c>
      <c r="D1530" s="66" t="s">
        <v>315</v>
      </c>
      <c r="E1530" s="86">
        <f t="array" ref="E1530">IFERROR(INDEX(DATA!$J$133:$J$368,MATCH(1,(DATA!$D$133:$D$368=B1530)*(DATA!$E$133:$E$368=D1530),0)),"n/a")</f>
        <v>321.06</v>
      </c>
      <c r="F1530" s="77">
        <f t="array" ref="F1530">IFERROR(INDEX(DATA!$K$133:$K$368,MATCH(1,(DATA!$D$133:$D$368=B1530)*(DATA!$E$133:$E$368=D1530),0)),"n/a")</f>
        <v>0.85219799238490901</v>
      </c>
      <c r="G1530" s="86">
        <f t="array" ref="G1530">IFERROR(INDEX(DATA!$T$133:$T$368,MATCH(1,(DATA!$D$133:$D$368=B1530)*(DATA!$E$133:$E$368=D1530),0)),"n/a")</f>
        <v>1083.8</v>
      </c>
      <c r="H1530" s="77">
        <f t="array" ref="H1530">IFERROR(INDEX(DATA!$U$133:$U$368,MATCH(1,(DATA!$D$133:$D$368=B1530)*(DATA!$E$133:$E$368=D1530),0)),"n/a")</f>
        <v>0.59772385529380601</v>
      </c>
      <c r="I1530" s="86">
        <f t="array" ref="I1530">IFERROR(INDEX(DATA!$AD$133:$AD$368,MATCH(1,(DATA!$D$133:$D$368=B1530)*(DATA!$E$133:$E$368=D1530),0)),"n/a")</f>
        <v>2369.88</v>
      </c>
      <c r="J1530" s="77">
        <f t="array" ref="J1530">IFERROR(INDEX(DATA!$AE$133:$AE$368,MATCH(1,(DATA!$D$133:$D$368=B1530)*(DATA!$E$133:$E$368=D1530),0)),"n/a")</f>
        <v>1.19999628673809</v>
      </c>
      <c r="K1530" s="86">
        <f t="array" ref="K1530">IFERROR(INDEX(DATA!$AN$133:$AN$368,MATCH(1,(DATA!$D$133:$D$368=B1530)*(DATA!$E$133:$E$368=D1530),0)),"n/a")</f>
        <v>3513.65</v>
      </c>
      <c r="L1530" s="77">
        <f t="array" ref="L1530">IFERROR(INDEX(DATA!$AO$133:$AO$368,MATCH(1,(DATA!$D$133:$D$368=B1530)*(DATA!$E$133:$E$368=D1530),0)),"n/a")</f>
        <v>1.35058201766123</v>
      </c>
    </row>
    <row r="1531" spans="1:12" x14ac:dyDescent="0.2">
      <c r="A1531" s="75" t="s">
        <v>19</v>
      </c>
      <c r="B1531" s="66" t="s">
        <v>22</v>
      </c>
      <c r="C1531" s="66" t="s">
        <v>25</v>
      </c>
      <c r="D1531" s="66" t="s">
        <v>316</v>
      </c>
      <c r="E1531" s="86" t="str">
        <f t="array" ref="E1531">IFERROR(INDEX(DATA!$J$133:$J$368,MATCH(1,(DATA!$D$133:$D$368=B1531)*(DATA!$E$133:$E$368=D1531),0)),"n/a")</f>
        <v>n/a</v>
      </c>
      <c r="F1531" s="77" t="str">
        <f t="array" ref="F1531">IFERROR(INDEX(DATA!$K$133:$K$368,MATCH(1,(DATA!$D$133:$D$368=B1531)*(DATA!$E$133:$E$368=D1531),0)),"n/a")</f>
        <v>n/a</v>
      </c>
      <c r="G1531" s="86" t="str">
        <f t="array" ref="G1531">IFERROR(INDEX(DATA!$T$133:$T$368,MATCH(1,(DATA!$D$133:$D$368=B1531)*(DATA!$E$133:$E$368=D1531),0)),"n/a")</f>
        <v>n/a</v>
      </c>
      <c r="H1531" s="77" t="str">
        <f t="array" ref="H1531">IFERROR(INDEX(DATA!$U$133:$U$368,MATCH(1,(DATA!$D$133:$D$368=B1531)*(DATA!$E$133:$E$368=D1531),0)),"n/a")</f>
        <v>n/a</v>
      </c>
      <c r="I1531" s="86" t="str">
        <f t="array" ref="I1531">IFERROR(INDEX(DATA!$AD$133:$AD$368,MATCH(1,(DATA!$D$133:$D$368=B1531)*(DATA!$E$133:$E$368=D1531),0)),"n/a")</f>
        <v>n/a</v>
      </c>
      <c r="J1531" s="77" t="str">
        <f t="array" ref="J1531">IFERROR(INDEX(DATA!$AE$133:$AE$368,MATCH(1,(DATA!$D$133:$D$368=B1531)*(DATA!$E$133:$E$368=D1531),0)),"n/a")</f>
        <v>n/a</v>
      </c>
      <c r="K1531" s="86" t="str">
        <f t="array" ref="K1531">IFERROR(INDEX(DATA!$AN$133:$AN$368,MATCH(1,(DATA!$D$133:$D$368=B1531)*(DATA!$E$133:$E$368=D1531),0)),"n/a")</f>
        <v>n/a</v>
      </c>
      <c r="L1531" s="77" t="str">
        <f t="array" ref="L1531">IFERROR(INDEX(DATA!$AO$133:$AO$368,MATCH(1,(DATA!$D$133:$D$368=B1531)*(DATA!$E$133:$E$368=D1531),0)),"n/a")</f>
        <v>n/a</v>
      </c>
    </row>
    <row r="1532" spans="1:12" x14ac:dyDescent="0.2">
      <c r="A1532" s="75" t="s">
        <v>19</v>
      </c>
      <c r="B1532" s="66" t="s">
        <v>22</v>
      </c>
      <c r="C1532" s="66" t="s">
        <v>25</v>
      </c>
      <c r="D1532" s="66" t="s">
        <v>317</v>
      </c>
      <c r="E1532" s="86">
        <f t="array" ref="E1532">IFERROR(INDEX(DATA!$J$133:$J$368,MATCH(1,(DATA!$D$133:$D$368=B1532)*(DATA!$E$133:$E$368=D1532),0)),"n/a")</f>
        <v>1.4</v>
      </c>
      <c r="F1532" s="77">
        <f t="array" ref="F1532">IFERROR(INDEX(DATA!$K$133:$K$368,MATCH(1,(DATA!$D$133:$D$368=B1532)*(DATA!$E$133:$E$368=D1532),0)),"n/a")</f>
        <v>0</v>
      </c>
      <c r="G1532" s="86">
        <f t="array" ref="G1532">IFERROR(INDEX(DATA!$T$133:$T$368,MATCH(1,(DATA!$D$133:$D$368=B1532)*(DATA!$E$133:$E$368=D1532),0)),"n/a")</f>
        <v>128.79</v>
      </c>
      <c r="H1532" s="77">
        <f t="array" ref="H1532">IFERROR(INDEX(DATA!$U$133:$U$368,MATCH(1,(DATA!$D$133:$D$368=B1532)*(DATA!$E$133:$E$368=D1532),0)),"n/a")</f>
        <v>0</v>
      </c>
      <c r="I1532" s="86">
        <f t="array" ref="I1532">IFERROR(INDEX(DATA!$AD$133:$AD$368,MATCH(1,(DATA!$D$133:$D$368=B1532)*(DATA!$E$133:$E$368=D1532),0)),"n/a")</f>
        <v>730.24</v>
      </c>
      <c r="J1532" s="77">
        <f t="array" ref="J1532">IFERROR(INDEX(DATA!$AE$133:$AE$368,MATCH(1,(DATA!$D$133:$D$368=B1532)*(DATA!$E$133:$E$368=D1532),0)),"n/a")</f>
        <v>0</v>
      </c>
      <c r="K1532" s="86">
        <f t="array" ref="K1532">IFERROR(INDEX(DATA!$AN$133:$AN$368,MATCH(1,(DATA!$D$133:$D$368=B1532)*(DATA!$E$133:$E$368=D1532),0)),"n/a")</f>
        <v>762.76</v>
      </c>
      <c r="L1532" s="77">
        <f t="array" ref="L1532">IFERROR(INDEX(DATA!$AO$133:$AO$368,MATCH(1,(DATA!$D$133:$D$368=B1532)*(DATA!$E$133:$E$368=D1532),0)),"n/a")</f>
        <v>0</v>
      </c>
    </row>
    <row r="1533" spans="1:12" x14ac:dyDescent="0.2">
      <c r="A1533" s="75" t="s">
        <v>19</v>
      </c>
      <c r="B1533" s="66" t="s">
        <v>22</v>
      </c>
      <c r="C1533" s="66" t="s">
        <v>25</v>
      </c>
      <c r="D1533" s="66" t="s">
        <v>318</v>
      </c>
      <c r="E1533" s="86">
        <f t="array" ref="E1533">IFERROR(INDEX(DATA!$J$133:$J$368,MATCH(1,(DATA!$D$133:$D$368=B1533)*(DATA!$E$133:$E$368=D1533),0)),"n/a")</f>
        <v>25.56</v>
      </c>
      <c r="F1533" s="77">
        <f t="array" ref="F1533">IFERROR(INDEX(DATA!$K$133:$K$368,MATCH(1,(DATA!$D$133:$D$368=B1533)*(DATA!$E$133:$E$368=D1533),0)),"n/a")</f>
        <v>0</v>
      </c>
      <c r="G1533" s="86">
        <f t="array" ref="G1533">IFERROR(INDEX(DATA!$T$133:$T$368,MATCH(1,(DATA!$D$133:$D$368=B1533)*(DATA!$E$133:$E$368=D1533),0)),"n/a")</f>
        <v>87.31</v>
      </c>
      <c r="H1533" s="77">
        <f t="array" ref="H1533">IFERROR(INDEX(DATA!$U$133:$U$368,MATCH(1,(DATA!$D$133:$D$368=B1533)*(DATA!$E$133:$E$368=D1533),0)),"n/a")</f>
        <v>6.5921739130434798</v>
      </c>
      <c r="I1533" s="86">
        <f t="array" ref="I1533">IFERROR(INDEX(DATA!$AD$133:$AD$368,MATCH(1,(DATA!$D$133:$D$368=B1533)*(DATA!$E$133:$E$368=D1533),0)),"n/a")</f>
        <v>149.72999999999999</v>
      </c>
      <c r="J1533" s="77">
        <f t="array" ref="J1533">IFERROR(INDEX(DATA!$AE$133:$AE$368,MATCH(1,(DATA!$D$133:$D$368=B1533)*(DATA!$E$133:$E$368=D1533),0)),"n/a")</f>
        <v>12.02</v>
      </c>
      <c r="K1533" s="86">
        <f t="array" ref="K1533">IFERROR(INDEX(DATA!$AN$133:$AN$368,MATCH(1,(DATA!$D$133:$D$368=B1533)*(DATA!$E$133:$E$368=D1533),0)),"n/a")</f>
        <v>154.63</v>
      </c>
      <c r="L1533" s="77">
        <f t="array" ref="L1533">IFERROR(INDEX(DATA!$AO$133:$AO$368,MATCH(1,(DATA!$D$133:$D$368=B1533)*(DATA!$E$133:$E$368=D1533),0)),"n/a")</f>
        <v>12.4460869565217</v>
      </c>
    </row>
    <row r="1534" spans="1:12" x14ac:dyDescent="0.2">
      <c r="A1534" s="75" t="s">
        <v>19</v>
      </c>
      <c r="B1534" s="66" t="s">
        <v>22</v>
      </c>
      <c r="C1534" s="66" t="s">
        <v>25</v>
      </c>
      <c r="D1534" s="66" t="s">
        <v>344</v>
      </c>
      <c r="E1534" s="86">
        <f t="array" ref="E1534">IFERROR(INDEX(DATA!$J$133:$J$368,MATCH(1,(DATA!$D$133:$D$368=B1534)*(DATA!$E$133:$E$368=D1534),0)),"n/a")</f>
        <v>213.48</v>
      </c>
      <c r="F1534" s="77">
        <f t="array" ref="F1534">IFERROR(INDEX(DATA!$K$133:$K$368,MATCH(1,(DATA!$D$133:$D$368=B1534)*(DATA!$E$133:$E$368=D1534),0)),"n/a")</f>
        <v>0.415180643022871</v>
      </c>
      <c r="G1534" s="86">
        <f t="array" ref="G1534">IFERROR(INDEX(DATA!$T$133:$T$368,MATCH(1,(DATA!$D$133:$D$368=B1534)*(DATA!$E$133:$E$368=D1534),0)),"n/a")</f>
        <v>841.15</v>
      </c>
      <c r="H1534" s="77">
        <f t="array" ref="H1534">IFERROR(INDEX(DATA!$U$133:$U$368,MATCH(1,(DATA!$D$133:$D$368=B1534)*(DATA!$E$133:$E$368=D1534),0)),"n/a")</f>
        <v>0.75730163372748904</v>
      </c>
      <c r="I1534" s="86">
        <f t="array" ref="I1534">IFERROR(INDEX(DATA!$AD$133:$AD$368,MATCH(1,(DATA!$D$133:$D$368=B1534)*(DATA!$E$133:$E$368=D1534),0)),"n/a")</f>
        <v>1326.71</v>
      </c>
      <c r="J1534" s="77">
        <f t="array" ref="J1534">IFERROR(INDEX(DATA!$AE$133:$AE$368,MATCH(1,(DATA!$D$133:$D$368=B1534)*(DATA!$E$133:$E$368=D1534),0)),"n/a")</f>
        <v>0.61896568555669496</v>
      </c>
      <c r="K1534" s="86">
        <f t="array" ref="K1534">IFERROR(INDEX(DATA!$AN$133:$AN$368,MATCH(1,(DATA!$D$133:$D$368=B1534)*(DATA!$E$133:$E$368=D1534),0)),"n/a")</f>
        <v>1909.52</v>
      </c>
      <c r="L1534" s="77">
        <f t="array" ref="L1534">IFERROR(INDEX(DATA!$AO$133:$AO$368,MATCH(1,(DATA!$D$133:$D$368=B1534)*(DATA!$E$133:$E$368=D1534),0)),"n/a")</f>
        <v>0.41923208419425301</v>
      </c>
    </row>
    <row r="1535" spans="1:12" x14ac:dyDescent="0.2">
      <c r="A1535" s="75" t="s">
        <v>19</v>
      </c>
      <c r="B1535" s="66" t="s">
        <v>22</v>
      </c>
      <c r="C1535" s="66" t="s">
        <v>25</v>
      </c>
      <c r="D1535" s="66" t="s">
        <v>345</v>
      </c>
      <c r="E1535" s="86">
        <f t="array" ref="E1535">IFERROR(INDEX(DATA!$J$133:$J$368,MATCH(1,(DATA!$D$133:$D$368=B1535)*(DATA!$E$133:$E$368=D1535),0)),"n/a")</f>
        <v>0</v>
      </c>
      <c r="F1535" s="77">
        <f t="array" ref="F1535">IFERROR(INDEX(DATA!$K$133:$K$368,MATCH(1,(DATA!$D$133:$D$368=B1535)*(DATA!$E$133:$E$368=D1535),0)),"n/a")</f>
        <v>0</v>
      </c>
      <c r="G1535" s="86">
        <f t="array" ref="G1535">IFERROR(INDEX(DATA!$T$133:$T$368,MATCH(1,(DATA!$D$133:$D$368=B1535)*(DATA!$E$133:$E$368=D1535),0)),"n/a")</f>
        <v>2.42</v>
      </c>
      <c r="H1535" s="77">
        <f t="array" ref="H1535">IFERROR(INDEX(DATA!$U$133:$U$368,MATCH(1,(DATA!$D$133:$D$368=B1535)*(DATA!$E$133:$E$368=D1535),0)),"n/a")</f>
        <v>-0.74974146845915202</v>
      </c>
      <c r="I1535" s="86">
        <f t="array" ref="I1535">IFERROR(INDEX(DATA!$AD$133:$AD$368,MATCH(1,(DATA!$D$133:$D$368=B1535)*(DATA!$E$133:$E$368=D1535),0)),"n/a")</f>
        <v>12.19</v>
      </c>
      <c r="J1535" s="77">
        <f t="array" ref="J1535">IFERROR(INDEX(DATA!$AE$133:$AE$368,MATCH(1,(DATA!$D$133:$D$368=B1535)*(DATA!$E$133:$E$368=D1535),0)),"n/a")</f>
        <v>8.2712985938792095E-3</v>
      </c>
      <c r="K1535" s="86">
        <f t="array" ref="K1535">IFERROR(INDEX(DATA!$AN$133:$AN$368,MATCH(1,(DATA!$D$133:$D$368=B1535)*(DATA!$E$133:$E$368=D1535),0)),"n/a")</f>
        <v>19.5</v>
      </c>
      <c r="L1535" s="77">
        <f t="array" ref="L1535">IFERROR(INDEX(DATA!$AO$133:$AO$368,MATCH(1,(DATA!$D$133:$D$368=B1535)*(DATA!$E$133:$E$368=D1535),0)),"n/a")</f>
        <v>0.61290322580645196</v>
      </c>
    </row>
    <row r="1536" spans="1:12" x14ac:dyDescent="0.2">
      <c r="A1536" s="75"/>
      <c r="E1536" s="80"/>
      <c r="F1536" s="77"/>
      <c r="G1536" s="81"/>
      <c r="H1536" s="77"/>
      <c r="I1536" s="81"/>
      <c r="J1536" s="82"/>
      <c r="K1536" s="81"/>
      <c r="L1536" s="77"/>
    </row>
    <row r="1537" spans="1:12" x14ac:dyDescent="0.2">
      <c r="A1537" s="75" t="s">
        <v>19</v>
      </c>
      <c r="B1537" s="66" t="s">
        <v>22</v>
      </c>
      <c r="C1537" s="66" t="s">
        <v>10</v>
      </c>
      <c r="D1537" s="66" t="s">
        <v>271</v>
      </c>
      <c r="E1537" s="87">
        <f t="array" ref="E1537">IFERROR(INDEX(DATA!$L$133:$L$368,MATCH(1,(DATA!$D$133:$D$368=B1537)*(DATA!$E$133:$E$368=D1537),0)),"n/a")</f>
        <v>67.021978021978001</v>
      </c>
      <c r="F1537" s="77">
        <f t="array" ref="F1537">IFERROR(INDEX(DATA!$M$133:$M$368,MATCH(1,(DATA!$D$133:$D$368=B1537)*(DATA!$E$133:$E$368=D1537),0)),"n/a")</f>
        <v>0</v>
      </c>
      <c r="G1537" s="87">
        <f t="array" ref="G1537">IFERROR(INDEX(DATA!$V$133:$V$368,MATCH(1,(DATA!$D$133:$D$368=B1537)*(DATA!$E$133:$E$368=D1537),0)),"n/a")</f>
        <v>49.6920572916667</v>
      </c>
      <c r="H1537" s="77">
        <f t="array" ref="H1537">IFERROR(INDEX(DATA!$W$133:$W$368,MATCH(1,(DATA!$D$133:$D$368=B1537)*(DATA!$E$133:$E$368=D1537),0)),"n/a")</f>
        <v>0</v>
      </c>
      <c r="I1537" s="87">
        <f t="array" ref="I1537">IFERROR(INDEX(DATA!$AF$133:$AF$368,MATCH(1,(DATA!$D$133:$D$368=B1537)*(DATA!$E$133:$E$368=D1537),0)),"n/a")</f>
        <v>48.291780288274303</v>
      </c>
      <c r="J1537" s="77">
        <f t="array" ref="J1537">IFERROR(INDEX(DATA!$AG$133:$AG$368,MATCH(1,(DATA!$D$133:$D$368=B1537)*(DATA!$E$133:$E$368=D1537),0)),"n/a")</f>
        <v>0</v>
      </c>
      <c r="K1537" s="87">
        <f t="array" ref="K1537">IFERROR(INDEX(DATA!$AP$133:$AP$368,MATCH(1,(DATA!$D$133:$D$368=B1537)*(DATA!$E$133:$E$368=D1537),0)),"n/a")</f>
        <v>45.948910081743897</v>
      </c>
      <c r="L1537" s="77">
        <f t="array" ref="L1537">IFERROR(INDEX(DATA!$AQ$133:$AQ$368,MATCH(1,(DATA!$D$133:$D$368=B1537)*(DATA!$E$133:$E$368=D1537),0)),"n/a")</f>
        <v>0</v>
      </c>
    </row>
    <row r="1538" spans="1:12" x14ac:dyDescent="0.2">
      <c r="A1538" s="75" t="s">
        <v>19</v>
      </c>
      <c r="B1538" s="66" t="s">
        <v>22</v>
      </c>
      <c r="C1538" s="66" t="s">
        <v>10</v>
      </c>
      <c r="D1538" s="66" t="s">
        <v>272</v>
      </c>
      <c r="E1538" s="87" t="str">
        <f t="array" ref="E1538">IFERROR(INDEX(DATA!$L$133:$L$368,MATCH(1,(DATA!$D$133:$D$368=B1538)*(DATA!$E$133:$E$368=D1538),0)),"n/a")</f>
        <v>n/a</v>
      </c>
      <c r="F1538" s="77" t="str">
        <f t="array" ref="F1538">IFERROR(INDEX(DATA!$M$133:$M$368,MATCH(1,(DATA!$D$133:$D$368=B1538)*(DATA!$E$133:$E$368=D1538),0)),"n/a")</f>
        <v>n/a</v>
      </c>
      <c r="G1538" s="87" t="str">
        <f t="array" ref="G1538">IFERROR(INDEX(DATA!$V$133:$V$368,MATCH(1,(DATA!$D$133:$D$368=B1538)*(DATA!$E$133:$E$368=D1538),0)),"n/a")</f>
        <v>n/a</v>
      </c>
      <c r="H1538" s="77" t="str">
        <f t="array" ref="H1538">IFERROR(INDEX(DATA!$W$133:$W$368,MATCH(1,(DATA!$D$133:$D$368=B1538)*(DATA!$E$133:$E$368=D1538),0)),"n/a")</f>
        <v>n/a</v>
      </c>
      <c r="I1538" s="87" t="str">
        <f t="array" ref="I1538">IFERROR(INDEX(DATA!$AF$133:$AF$368,MATCH(1,(DATA!$D$133:$D$368=B1538)*(DATA!$E$133:$E$368=D1538),0)),"n/a")</f>
        <v>n/a</v>
      </c>
      <c r="J1538" s="77" t="str">
        <f t="array" ref="J1538">IFERROR(INDEX(DATA!$AG$133:$AG$368,MATCH(1,(DATA!$D$133:$D$368=B1538)*(DATA!$E$133:$E$368=D1538),0)),"n/a")</f>
        <v>n/a</v>
      </c>
      <c r="K1538" s="87" t="str">
        <f t="array" ref="K1538">IFERROR(INDEX(DATA!$AP$133:$AP$368,MATCH(1,(DATA!$D$133:$D$368=B1538)*(DATA!$E$133:$E$368=D1538),0)),"n/a")</f>
        <v>n/a</v>
      </c>
      <c r="L1538" s="77" t="str">
        <f t="array" ref="L1538">IFERROR(INDEX(DATA!$AQ$133:$AQ$368,MATCH(1,(DATA!$D$133:$D$368=B1538)*(DATA!$E$133:$E$368=D1538),0)),"n/a")</f>
        <v>n/a</v>
      </c>
    </row>
    <row r="1539" spans="1:12" x14ac:dyDescent="0.2">
      <c r="A1539" s="75" t="s">
        <v>19</v>
      </c>
      <c r="B1539" s="66" t="s">
        <v>22</v>
      </c>
      <c r="C1539" s="66" t="s">
        <v>10</v>
      </c>
      <c r="D1539" s="66" t="s">
        <v>273</v>
      </c>
      <c r="E1539" s="87">
        <f t="array" ref="E1539">IFERROR(INDEX(DATA!$L$133:$L$368,MATCH(1,(DATA!$D$133:$D$368=B1539)*(DATA!$E$133:$E$368=D1539),0)),"n/a")</f>
        <v>64.097014925373102</v>
      </c>
      <c r="F1539" s="77">
        <f t="array" ref="F1539">IFERROR(INDEX(DATA!$M$133:$M$368,MATCH(1,(DATA!$D$133:$D$368=B1539)*(DATA!$E$133:$E$368=D1539),0)),"n/a")</f>
        <v>0.13112379280070299</v>
      </c>
      <c r="G1539" s="87">
        <f t="array" ref="G1539">IFERROR(INDEX(DATA!$V$133:$V$368,MATCH(1,(DATA!$D$133:$D$368=B1539)*(DATA!$E$133:$E$368=D1539),0)),"n/a")</f>
        <v>72.179012345678998</v>
      </c>
      <c r="H1539" s="77">
        <f t="array" ref="H1539">IFERROR(INDEX(DATA!$W$133:$W$368,MATCH(1,(DATA!$D$133:$D$368=B1539)*(DATA!$E$133:$E$368=D1539),0)),"n/a")</f>
        <v>0.14198737206982701</v>
      </c>
      <c r="I1539" s="87">
        <f t="array" ref="I1539">IFERROR(INDEX(DATA!$AF$133:$AF$368,MATCH(1,(DATA!$D$133:$D$368=B1539)*(DATA!$E$133:$E$368=D1539),0)),"n/a")</f>
        <v>49.729689254960697</v>
      </c>
      <c r="J1539" s="77">
        <f t="array" ref="J1539">IFERROR(INDEX(DATA!$AG$133:$AG$368,MATCH(1,(DATA!$D$133:$D$368=B1539)*(DATA!$E$133:$E$368=D1539),0)),"n/a")</f>
        <v>1.15497571908089</v>
      </c>
      <c r="K1539" s="87">
        <f t="array" ref="K1539">IFERROR(INDEX(DATA!$AP$133:$AP$368,MATCH(1,(DATA!$D$133:$D$368=B1539)*(DATA!$E$133:$E$368=D1539),0)),"n/a")</f>
        <v>51.026810323227302</v>
      </c>
      <c r="L1539" s="77">
        <f t="array" ref="L1539">IFERROR(INDEX(DATA!$AQ$133:$AQ$368,MATCH(1,(DATA!$D$133:$D$368=B1539)*(DATA!$E$133:$E$368=D1539),0)),"n/a")</f>
        <v>0.577932265081611</v>
      </c>
    </row>
    <row r="1540" spans="1:12" x14ac:dyDescent="0.2">
      <c r="A1540" s="75" t="s">
        <v>19</v>
      </c>
      <c r="B1540" s="66" t="s">
        <v>22</v>
      </c>
      <c r="C1540" s="66" t="s">
        <v>10</v>
      </c>
      <c r="D1540" s="66" t="s">
        <v>274</v>
      </c>
      <c r="E1540" s="87" t="str">
        <f t="array" ref="E1540">IFERROR(INDEX(DATA!$L$133:$L$368,MATCH(1,(DATA!$D$133:$D$368=B1540)*(DATA!$E$133:$E$368=D1540),0)),"n/a")</f>
        <v>n/a</v>
      </c>
      <c r="F1540" s="77" t="str">
        <f t="array" ref="F1540">IFERROR(INDEX(DATA!$M$133:$M$368,MATCH(1,(DATA!$D$133:$D$368=B1540)*(DATA!$E$133:$E$368=D1540),0)),"n/a")</f>
        <v>n/a</v>
      </c>
      <c r="G1540" s="87" t="str">
        <f t="array" ref="G1540">IFERROR(INDEX(DATA!$V$133:$V$368,MATCH(1,(DATA!$D$133:$D$368=B1540)*(DATA!$E$133:$E$368=D1540),0)),"n/a")</f>
        <v>n/a</v>
      </c>
      <c r="H1540" s="77" t="str">
        <f t="array" ref="H1540">IFERROR(INDEX(DATA!$W$133:$W$368,MATCH(1,(DATA!$D$133:$D$368=B1540)*(DATA!$E$133:$E$368=D1540),0)),"n/a")</f>
        <v>n/a</v>
      </c>
      <c r="I1540" s="87" t="str">
        <f t="array" ref="I1540">IFERROR(INDEX(DATA!$AF$133:$AF$368,MATCH(1,(DATA!$D$133:$D$368=B1540)*(DATA!$E$133:$E$368=D1540),0)),"n/a")</f>
        <v>n/a</v>
      </c>
      <c r="J1540" s="77" t="str">
        <f t="array" ref="J1540">IFERROR(INDEX(DATA!$AG$133:$AG$368,MATCH(1,(DATA!$D$133:$D$368=B1540)*(DATA!$E$133:$E$368=D1540),0)),"n/a")</f>
        <v>n/a</v>
      </c>
      <c r="K1540" s="87" t="str">
        <f t="array" ref="K1540">IFERROR(INDEX(DATA!$AP$133:$AP$368,MATCH(1,(DATA!$D$133:$D$368=B1540)*(DATA!$E$133:$E$368=D1540),0)),"n/a")</f>
        <v>n/a</v>
      </c>
      <c r="L1540" s="77" t="str">
        <f t="array" ref="L1540">IFERROR(INDEX(DATA!$AQ$133:$AQ$368,MATCH(1,(DATA!$D$133:$D$368=B1540)*(DATA!$E$133:$E$368=D1540),0)),"n/a")</f>
        <v>n/a</v>
      </c>
    </row>
    <row r="1541" spans="1:12" x14ac:dyDescent="0.2">
      <c r="A1541" s="75" t="s">
        <v>19</v>
      </c>
      <c r="B1541" s="66" t="s">
        <v>22</v>
      </c>
      <c r="C1541" s="66" t="s">
        <v>10</v>
      </c>
      <c r="D1541" s="66" t="s">
        <v>275</v>
      </c>
      <c r="E1541" s="87">
        <f t="array" ref="E1541">IFERROR(INDEX(DATA!$L$133:$L$368,MATCH(1,(DATA!$D$133:$D$368=B1541)*(DATA!$E$133:$E$368=D1541),0)),"n/a")</f>
        <v>34.682570325427498</v>
      </c>
      <c r="F1541" s="77">
        <f t="array" ref="F1541">IFERROR(INDEX(DATA!$M$133:$M$368,MATCH(1,(DATA!$D$133:$D$368=B1541)*(DATA!$E$133:$E$368=D1541),0)),"n/a")</f>
        <v>0</v>
      </c>
      <c r="G1541" s="87">
        <f t="array" ref="G1541">IFERROR(INDEX(DATA!$V$133:$V$368,MATCH(1,(DATA!$D$133:$D$368=B1541)*(DATA!$E$133:$E$368=D1541),0)),"n/a")</f>
        <v>42.986344712739402</v>
      </c>
      <c r="H1541" s="77">
        <f t="array" ref="H1541">IFERROR(INDEX(DATA!$W$133:$W$368,MATCH(1,(DATA!$D$133:$D$368=B1541)*(DATA!$E$133:$E$368=D1541),0)),"n/a")</f>
        <v>0</v>
      </c>
      <c r="I1541" s="87">
        <f t="array" ref="I1541">IFERROR(INDEX(DATA!$AF$133:$AF$368,MATCH(1,(DATA!$D$133:$D$368=B1541)*(DATA!$E$133:$E$368=D1541),0)),"n/a")</f>
        <v>44.047329089399398</v>
      </c>
      <c r="J1541" s="77">
        <f t="array" ref="J1541">IFERROR(INDEX(DATA!$AG$133:$AG$368,MATCH(1,(DATA!$D$133:$D$368=B1541)*(DATA!$E$133:$E$368=D1541),0)),"n/a")</f>
        <v>0</v>
      </c>
      <c r="K1541" s="87">
        <f t="array" ref="K1541">IFERROR(INDEX(DATA!$AP$133:$AP$368,MATCH(1,(DATA!$D$133:$D$368=B1541)*(DATA!$E$133:$E$368=D1541),0)),"n/a")</f>
        <v>44.252897068848</v>
      </c>
      <c r="L1541" s="77">
        <f t="array" ref="L1541">IFERROR(INDEX(DATA!$AQ$133:$AQ$368,MATCH(1,(DATA!$D$133:$D$368=B1541)*(DATA!$E$133:$E$368=D1541),0)),"n/a")</f>
        <v>0.49466962355578298</v>
      </c>
    </row>
    <row r="1542" spans="1:12" x14ac:dyDescent="0.2">
      <c r="A1542" s="75" t="s">
        <v>19</v>
      </c>
      <c r="B1542" s="66" t="s">
        <v>22</v>
      </c>
      <c r="C1542" s="66" t="s">
        <v>10</v>
      </c>
      <c r="D1542" s="66" t="s">
        <v>276</v>
      </c>
      <c r="E1542" s="87">
        <f t="array" ref="E1542">IFERROR(INDEX(DATA!$L$133:$L$368,MATCH(1,(DATA!$D$133:$D$368=B1542)*(DATA!$E$133:$E$368=D1542),0)),"n/a")</f>
        <v>0</v>
      </c>
      <c r="F1542" s="77">
        <f t="array" ref="F1542">IFERROR(INDEX(DATA!$M$133:$M$368,MATCH(1,(DATA!$D$133:$D$368=B1542)*(DATA!$E$133:$E$368=D1542),0)),"n/a")</f>
        <v>-1</v>
      </c>
      <c r="G1542" s="87">
        <f t="array" ref="G1542">IFERROR(INDEX(DATA!$V$133:$V$368,MATCH(1,(DATA!$D$133:$D$368=B1542)*(DATA!$E$133:$E$368=D1542),0)),"n/a")</f>
        <v>0</v>
      </c>
      <c r="H1542" s="77">
        <f t="array" ref="H1542">IFERROR(INDEX(DATA!$W$133:$W$368,MATCH(1,(DATA!$D$133:$D$368=B1542)*(DATA!$E$133:$E$368=D1542),0)),"n/a")</f>
        <v>-1</v>
      </c>
      <c r="I1542" s="87">
        <f t="array" ref="I1542">IFERROR(INDEX(DATA!$AF$133:$AF$368,MATCH(1,(DATA!$D$133:$D$368=B1542)*(DATA!$E$133:$E$368=D1542),0)),"n/a")</f>
        <v>29.970737197523899</v>
      </c>
      <c r="J1542" s="77">
        <f t="array" ref="J1542">IFERROR(INDEX(DATA!$AG$133:$AG$368,MATCH(1,(DATA!$D$133:$D$368=B1542)*(DATA!$E$133:$E$368=D1542),0)),"n/a")</f>
        <v>-0.250527613498086</v>
      </c>
      <c r="K1542" s="87">
        <f t="array" ref="K1542">IFERROR(INDEX(DATA!$AP$133:$AP$368,MATCH(1,(DATA!$D$133:$D$368=B1542)*(DATA!$E$133:$E$368=D1542),0)),"n/a")</f>
        <v>25.780967238689499</v>
      </c>
      <c r="L1542" s="77">
        <f t="array" ref="L1542">IFERROR(INDEX(DATA!$AQ$133:$AQ$368,MATCH(1,(DATA!$D$133:$D$368=B1542)*(DATA!$E$133:$E$368=D1542),0)),"n/a")</f>
        <v>0.195831390433785</v>
      </c>
    </row>
    <row r="1543" spans="1:12" x14ac:dyDescent="0.2">
      <c r="A1543" s="75" t="s">
        <v>19</v>
      </c>
      <c r="B1543" s="66" t="s">
        <v>22</v>
      </c>
      <c r="C1543" s="66" t="s">
        <v>10</v>
      </c>
      <c r="D1543" s="66" t="s">
        <v>277</v>
      </c>
      <c r="E1543" s="87" t="str">
        <f t="array" ref="E1543">IFERROR(INDEX(DATA!$L$133:$L$368,MATCH(1,(DATA!$D$133:$D$368=B1543)*(DATA!$E$133:$E$368=D1543),0)),"n/a")</f>
        <v>n/a</v>
      </c>
      <c r="F1543" s="77" t="str">
        <f t="array" ref="F1543">IFERROR(INDEX(DATA!$M$133:$M$368,MATCH(1,(DATA!$D$133:$D$368=B1543)*(DATA!$E$133:$E$368=D1543),0)),"n/a")</f>
        <v>n/a</v>
      </c>
      <c r="G1543" s="87" t="str">
        <f t="array" ref="G1543">IFERROR(INDEX(DATA!$V$133:$V$368,MATCH(1,(DATA!$D$133:$D$368=B1543)*(DATA!$E$133:$E$368=D1543),0)),"n/a")</f>
        <v>n/a</v>
      </c>
      <c r="H1543" s="77" t="str">
        <f t="array" ref="H1543">IFERROR(INDEX(DATA!$W$133:$W$368,MATCH(1,(DATA!$D$133:$D$368=B1543)*(DATA!$E$133:$E$368=D1543),0)),"n/a")</f>
        <v>n/a</v>
      </c>
      <c r="I1543" s="87" t="str">
        <f t="array" ref="I1543">IFERROR(INDEX(DATA!$AF$133:$AF$368,MATCH(1,(DATA!$D$133:$D$368=B1543)*(DATA!$E$133:$E$368=D1543),0)),"n/a")</f>
        <v>n/a</v>
      </c>
      <c r="J1543" s="77" t="str">
        <f t="array" ref="J1543">IFERROR(INDEX(DATA!$AG$133:$AG$368,MATCH(1,(DATA!$D$133:$D$368=B1543)*(DATA!$E$133:$E$368=D1543),0)),"n/a")</f>
        <v>n/a</v>
      </c>
      <c r="K1543" s="87" t="str">
        <f t="array" ref="K1543">IFERROR(INDEX(DATA!$AP$133:$AP$368,MATCH(1,(DATA!$D$133:$D$368=B1543)*(DATA!$E$133:$E$368=D1543),0)),"n/a")</f>
        <v>n/a</v>
      </c>
      <c r="L1543" s="77" t="str">
        <f t="array" ref="L1543">IFERROR(INDEX(DATA!$AQ$133:$AQ$368,MATCH(1,(DATA!$D$133:$D$368=B1543)*(DATA!$E$133:$E$368=D1543),0)),"n/a")</f>
        <v>n/a</v>
      </c>
    </row>
    <row r="1544" spans="1:12" x14ac:dyDescent="0.2">
      <c r="A1544" s="75" t="s">
        <v>19</v>
      </c>
      <c r="B1544" s="66" t="s">
        <v>22</v>
      </c>
      <c r="C1544" s="66" t="s">
        <v>10</v>
      </c>
      <c r="D1544" s="66" t="s">
        <v>278</v>
      </c>
      <c r="E1544" s="87">
        <f t="array" ref="E1544">IFERROR(INDEX(DATA!$L$133:$L$368,MATCH(1,(DATA!$D$133:$D$368=B1544)*(DATA!$E$133:$E$368=D1544),0)),"n/a")</f>
        <v>37.530940594059402</v>
      </c>
      <c r="F1544" s="77">
        <f t="array" ref="F1544">IFERROR(INDEX(DATA!$M$133:$M$368,MATCH(1,(DATA!$D$133:$D$368=B1544)*(DATA!$E$133:$E$368=D1544),0)),"n/a")</f>
        <v>4.97175577045341E-2</v>
      </c>
      <c r="G1544" s="87">
        <f t="array" ref="G1544">IFERROR(INDEX(DATA!$V$133:$V$368,MATCH(1,(DATA!$D$133:$D$368=B1544)*(DATA!$E$133:$E$368=D1544),0)),"n/a")</f>
        <v>37.874384236453203</v>
      </c>
      <c r="H1544" s="77">
        <f t="array" ref="H1544">IFERROR(INDEX(DATA!$W$133:$W$368,MATCH(1,(DATA!$D$133:$D$368=B1544)*(DATA!$E$133:$E$368=D1544),0)),"n/a")</f>
        <v>8.5069717017287397E-2</v>
      </c>
      <c r="I1544" s="87">
        <f t="array" ref="I1544">IFERROR(INDEX(DATA!$AF$133:$AF$368,MATCH(1,(DATA!$D$133:$D$368=B1544)*(DATA!$E$133:$E$368=D1544),0)),"n/a")</f>
        <v>37.282822696604299</v>
      </c>
      <c r="J1544" s="77">
        <f t="array" ref="J1544">IFERROR(INDEX(DATA!$AG$133:$AG$368,MATCH(1,(DATA!$D$133:$D$368=B1544)*(DATA!$E$133:$E$368=D1544),0)),"n/a")</f>
        <v>2.9772771997395E-2</v>
      </c>
      <c r="K1544" s="87">
        <f t="array" ref="K1544">IFERROR(INDEX(DATA!$AP$133:$AP$368,MATCH(1,(DATA!$D$133:$D$368=B1544)*(DATA!$E$133:$E$368=D1544),0)),"n/a")</f>
        <v>38.311844197138299</v>
      </c>
      <c r="L1544" s="77">
        <f t="array" ref="L1544">IFERROR(INDEX(DATA!$AQ$133:$AQ$368,MATCH(1,(DATA!$D$133:$D$368=B1544)*(DATA!$E$133:$E$368=D1544),0)),"n/a")</f>
        <v>0.147630270929868</v>
      </c>
    </row>
    <row r="1545" spans="1:12" x14ac:dyDescent="0.2">
      <c r="A1545" s="75" t="s">
        <v>19</v>
      </c>
      <c r="B1545" s="66" t="s">
        <v>22</v>
      </c>
      <c r="C1545" s="66" t="s">
        <v>10</v>
      </c>
      <c r="D1545" s="66" t="s">
        <v>279</v>
      </c>
      <c r="E1545" s="87">
        <f t="array" ref="E1545">IFERROR(INDEX(DATA!$L$133:$L$368,MATCH(1,(DATA!$D$133:$D$368=B1545)*(DATA!$E$133:$E$368=D1545),0)),"n/a")</f>
        <v>71.305471124620098</v>
      </c>
      <c r="F1545" s="77">
        <f t="array" ref="F1545">IFERROR(INDEX(DATA!$M$133:$M$368,MATCH(1,(DATA!$D$133:$D$368=B1545)*(DATA!$E$133:$E$368=D1545),0)),"n/a")</f>
        <v>-0.25186564656046101</v>
      </c>
      <c r="G1545" s="87">
        <f t="array" ref="G1545">IFERROR(INDEX(DATA!$V$133:$V$368,MATCH(1,(DATA!$D$133:$D$368=B1545)*(DATA!$E$133:$E$368=D1545),0)),"n/a")</f>
        <v>69.122895125553896</v>
      </c>
      <c r="H1545" s="77">
        <f t="array" ref="H1545">IFERROR(INDEX(DATA!$W$133:$W$368,MATCH(1,(DATA!$D$133:$D$368=B1545)*(DATA!$E$133:$E$368=D1545),0)),"n/a")</f>
        <v>-9.8860328334031702E-2</v>
      </c>
      <c r="I1545" s="87">
        <f t="array" ref="I1545">IFERROR(INDEX(DATA!$AF$133:$AF$368,MATCH(1,(DATA!$D$133:$D$368=B1545)*(DATA!$E$133:$E$368=D1545),0)),"n/a")</f>
        <v>68.807245155855099</v>
      </c>
      <c r="J1545" s="77">
        <f t="array" ref="J1545">IFERROR(INDEX(DATA!$AG$133:$AG$368,MATCH(1,(DATA!$D$133:$D$368=B1545)*(DATA!$E$133:$E$368=D1545),0)),"n/a")</f>
        <v>-1.6790947070830502E-2</v>
      </c>
      <c r="K1545" s="87">
        <f t="array" ref="K1545">IFERROR(INDEX(DATA!$AP$133:$AP$368,MATCH(1,(DATA!$D$133:$D$368=B1545)*(DATA!$E$133:$E$368=D1545),0)),"n/a")</f>
        <v>69.354422066549901</v>
      </c>
      <c r="L1545" s="77">
        <f t="array" ref="L1545">IFERROR(INDEX(DATA!$AQ$133:$AQ$368,MATCH(1,(DATA!$D$133:$D$368=B1545)*(DATA!$E$133:$E$368=D1545),0)),"n/a")</f>
        <v>0.10584315448644099</v>
      </c>
    </row>
    <row r="1546" spans="1:12" x14ac:dyDescent="0.2">
      <c r="A1546" s="75" t="s">
        <v>19</v>
      </c>
      <c r="B1546" s="66" t="s">
        <v>22</v>
      </c>
      <c r="C1546" s="66" t="s">
        <v>10</v>
      </c>
      <c r="D1546" s="66" t="s">
        <v>280</v>
      </c>
      <c r="E1546" s="87">
        <f t="array" ref="E1546">IFERROR(INDEX(DATA!$L$133:$L$368,MATCH(1,(DATA!$D$133:$D$368=B1546)*(DATA!$E$133:$E$368=D1546),0)),"n/a")</f>
        <v>64.757408139075494</v>
      </c>
      <c r="F1546" s="77">
        <f t="array" ref="F1546">IFERROR(INDEX(DATA!$M$133:$M$368,MATCH(1,(DATA!$D$133:$D$368=B1546)*(DATA!$E$133:$E$368=D1546),0)),"n/a")</f>
        <v>-0.19996686139692099</v>
      </c>
      <c r="G1546" s="87">
        <f t="array" ref="G1546">IFERROR(INDEX(DATA!$V$133:$V$368,MATCH(1,(DATA!$D$133:$D$368=B1546)*(DATA!$E$133:$E$368=D1546),0)),"n/a")</f>
        <v>60.646330821102701</v>
      </c>
      <c r="H1546" s="77">
        <f t="array" ref="H1546">IFERROR(INDEX(DATA!$W$133:$W$368,MATCH(1,(DATA!$D$133:$D$368=B1546)*(DATA!$E$133:$E$368=D1546),0)),"n/a")</f>
        <v>-0.25578610717800199</v>
      </c>
      <c r="I1546" s="87">
        <f t="array" ref="I1546">IFERROR(INDEX(DATA!$AF$133:$AF$368,MATCH(1,(DATA!$D$133:$D$368=B1546)*(DATA!$E$133:$E$368=D1546),0)),"n/a")</f>
        <v>58.847226742293898</v>
      </c>
      <c r="J1546" s="77">
        <f t="array" ref="J1546">IFERROR(INDEX(DATA!$AG$133:$AG$368,MATCH(1,(DATA!$D$133:$D$368=B1546)*(DATA!$E$133:$E$368=D1546),0)),"n/a")</f>
        <v>-0.27916198677061199</v>
      </c>
      <c r="K1546" s="87">
        <f t="array" ref="K1546">IFERROR(INDEX(DATA!$AP$133:$AP$368,MATCH(1,(DATA!$D$133:$D$368=B1546)*(DATA!$E$133:$E$368=D1546),0)),"n/a")</f>
        <v>63.234412811387898</v>
      </c>
      <c r="L1546" s="77">
        <f t="array" ref="L1546">IFERROR(INDEX(DATA!$AQ$133:$AQ$368,MATCH(1,(DATA!$D$133:$D$368=B1546)*(DATA!$E$133:$E$368=D1546),0)),"n/a")</f>
        <v>-0.22387418798641601</v>
      </c>
    </row>
    <row r="1547" spans="1:12" x14ac:dyDescent="0.2">
      <c r="A1547" s="75" t="s">
        <v>19</v>
      </c>
      <c r="B1547" s="66" t="s">
        <v>22</v>
      </c>
      <c r="C1547" s="66" t="s">
        <v>10</v>
      </c>
      <c r="D1547" s="66" t="s">
        <v>281</v>
      </c>
      <c r="E1547" s="87">
        <f t="array" ref="E1547">IFERROR(INDEX(DATA!$L$133:$L$368,MATCH(1,(DATA!$D$133:$D$368=B1547)*(DATA!$E$133:$E$368=D1547),0)),"n/a")</f>
        <v>48.7697841726619</v>
      </c>
      <c r="F1547" s="77">
        <f t="array" ref="F1547">IFERROR(INDEX(DATA!$M$133:$M$368,MATCH(1,(DATA!$D$133:$D$368=B1547)*(DATA!$E$133:$E$368=D1547),0)),"n/a")</f>
        <v>-0.165555538597943</v>
      </c>
      <c r="G1547" s="87">
        <f t="array" ref="G1547">IFERROR(INDEX(DATA!$V$133:$V$368,MATCH(1,(DATA!$D$133:$D$368=B1547)*(DATA!$E$133:$E$368=D1547),0)),"n/a")</f>
        <v>52.9849101264886</v>
      </c>
      <c r="H1547" s="77">
        <f t="array" ref="H1547">IFERROR(INDEX(DATA!$W$133:$W$368,MATCH(1,(DATA!$D$133:$D$368=B1547)*(DATA!$E$133:$E$368=D1547),0)),"n/a")</f>
        <v>-7.7294739831200499E-2</v>
      </c>
      <c r="I1547" s="87">
        <f t="array" ref="I1547">IFERROR(INDEX(DATA!$AF$133:$AF$368,MATCH(1,(DATA!$D$133:$D$368=B1547)*(DATA!$E$133:$E$368=D1547),0)),"n/a")</f>
        <v>52.083547829022301</v>
      </c>
      <c r="J1547" s="77">
        <f t="array" ref="J1547">IFERROR(INDEX(DATA!$AG$133:$AG$368,MATCH(1,(DATA!$D$133:$D$368=B1547)*(DATA!$E$133:$E$368=D1547),0)),"n/a")</f>
        <v>-0.122634627479696</v>
      </c>
      <c r="K1547" s="87">
        <f t="array" ref="K1547">IFERROR(INDEX(DATA!$AP$133:$AP$368,MATCH(1,(DATA!$D$133:$D$368=B1547)*(DATA!$E$133:$E$368=D1547),0)),"n/a")</f>
        <v>52.023431512099002</v>
      </c>
      <c r="L1547" s="77">
        <f t="array" ref="L1547">IFERROR(INDEX(DATA!$AQ$133:$AQ$368,MATCH(1,(DATA!$D$133:$D$368=B1547)*(DATA!$E$133:$E$368=D1547),0)),"n/a")</f>
        <v>-0.13285065573826799</v>
      </c>
    </row>
    <row r="1548" spans="1:12" x14ac:dyDescent="0.2">
      <c r="A1548" s="75" t="s">
        <v>19</v>
      </c>
      <c r="B1548" s="66" t="s">
        <v>22</v>
      </c>
      <c r="C1548" s="66" t="s">
        <v>10</v>
      </c>
      <c r="D1548" s="66" t="s">
        <v>282</v>
      </c>
      <c r="E1548" s="87">
        <f t="array" ref="E1548">IFERROR(INDEX(DATA!$L$133:$L$368,MATCH(1,(DATA!$D$133:$D$368=B1548)*(DATA!$E$133:$E$368=D1548),0)),"n/a")</f>
        <v>86.966480446927406</v>
      </c>
      <c r="F1548" s="77">
        <f t="array" ref="F1548">IFERROR(INDEX(DATA!$M$133:$M$368,MATCH(1,(DATA!$D$133:$D$368=B1548)*(DATA!$E$133:$E$368=D1548),0)),"n/a")</f>
        <v>0.38718841792837</v>
      </c>
      <c r="G1548" s="87">
        <f t="array" ref="G1548">IFERROR(INDEX(DATA!$V$133:$V$368,MATCH(1,(DATA!$D$133:$D$368=B1548)*(DATA!$E$133:$E$368=D1548),0)),"n/a")</f>
        <v>91.757723577235794</v>
      </c>
      <c r="H1548" s="77">
        <f t="array" ref="H1548">IFERROR(INDEX(DATA!$W$133:$W$368,MATCH(1,(DATA!$D$133:$D$368=B1548)*(DATA!$E$133:$E$368=D1548),0)),"n/a")</f>
        <v>0.12195898294487401</v>
      </c>
      <c r="I1548" s="87">
        <f t="array" ref="I1548">IFERROR(INDEX(DATA!$AF$133:$AF$368,MATCH(1,(DATA!$D$133:$D$368=B1548)*(DATA!$E$133:$E$368=D1548),0)),"n/a")</f>
        <v>86.027185278126296</v>
      </c>
      <c r="J1548" s="77">
        <f t="array" ref="J1548">IFERROR(INDEX(DATA!$AG$133:$AG$368,MATCH(1,(DATA!$D$133:$D$368=B1548)*(DATA!$E$133:$E$368=D1548),0)),"n/a")</f>
        <v>3.9209852447605803E-2</v>
      </c>
      <c r="K1548" s="87">
        <f t="array" ref="K1548">IFERROR(INDEX(DATA!$AP$133:$AP$368,MATCH(1,(DATA!$D$133:$D$368=B1548)*(DATA!$E$133:$E$368=D1548),0)),"n/a")</f>
        <v>83.006499327655703</v>
      </c>
      <c r="L1548" s="77">
        <f t="array" ref="L1548">IFERROR(INDEX(DATA!$AQ$133:$AQ$368,MATCH(1,(DATA!$D$133:$D$368=B1548)*(DATA!$E$133:$E$368=D1548),0)),"n/a")</f>
        <v>1.9564414162912901E-2</v>
      </c>
    </row>
    <row r="1549" spans="1:12" x14ac:dyDescent="0.2">
      <c r="A1549" s="75" t="s">
        <v>19</v>
      </c>
      <c r="B1549" s="66" t="s">
        <v>22</v>
      </c>
      <c r="C1549" s="66" t="s">
        <v>10</v>
      </c>
      <c r="D1549" s="66" t="s">
        <v>283</v>
      </c>
      <c r="E1549" s="87">
        <f t="array" ref="E1549">IFERROR(INDEX(DATA!$L$133:$L$368,MATCH(1,(DATA!$D$133:$D$368=B1549)*(DATA!$E$133:$E$368=D1549),0)),"n/a")</f>
        <v>0</v>
      </c>
      <c r="F1549" s="77">
        <f t="array" ref="F1549">IFERROR(INDEX(DATA!$M$133:$M$368,MATCH(1,(DATA!$D$133:$D$368=B1549)*(DATA!$E$133:$E$368=D1549),0)),"n/a")</f>
        <v>0</v>
      </c>
      <c r="G1549" s="87">
        <f t="array" ref="G1549">IFERROR(INDEX(DATA!$V$133:$V$368,MATCH(1,(DATA!$D$133:$D$368=B1549)*(DATA!$E$133:$E$368=D1549),0)),"n/a")</f>
        <v>13.3074712643678</v>
      </c>
      <c r="H1549" s="77">
        <f t="array" ref="H1549">IFERROR(INDEX(DATA!$W$133:$W$368,MATCH(1,(DATA!$D$133:$D$368=B1549)*(DATA!$E$133:$E$368=D1549),0)),"n/a")</f>
        <v>0</v>
      </c>
      <c r="I1549" s="87">
        <f t="array" ref="I1549">IFERROR(INDEX(DATA!$AF$133:$AF$368,MATCH(1,(DATA!$D$133:$D$368=B1549)*(DATA!$E$133:$E$368=D1549),0)),"n/a")</f>
        <v>13.307470672978001</v>
      </c>
      <c r="J1549" s="77">
        <f t="array" ref="J1549">IFERROR(INDEX(DATA!$AG$133:$AG$368,MATCH(1,(DATA!$D$133:$D$368=B1549)*(DATA!$E$133:$E$368=D1549),0)),"n/a")</f>
        <v>3.04711736961701</v>
      </c>
      <c r="K1549" s="87">
        <f t="array" ref="K1549">IFERROR(INDEX(DATA!$AP$133:$AP$368,MATCH(1,(DATA!$D$133:$D$368=B1549)*(DATA!$E$133:$E$368=D1549),0)),"n/a")</f>
        <v>13.2105485529188</v>
      </c>
      <c r="L1549" s="77">
        <f t="array" ref="L1549">IFERROR(INDEX(DATA!$AQ$133:$AQ$368,MATCH(1,(DATA!$D$133:$D$368=B1549)*(DATA!$E$133:$E$368=D1549),0)),"n/a")</f>
        <v>2.7086282772797401</v>
      </c>
    </row>
    <row r="1550" spans="1:12" x14ac:dyDescent="0.2">
      <c r="A1550" s="75" t="s">
        <v>19</v>
      </c>
      <c r="B1550" s="66" t="s">
        <v>22</v>
      </c>
      <c r="C1550" s="66" t="s">
        <v>10</v>
      </c>
      <c r="D1550" s="66" t="s">
        <v>284</v>
      </c>
      <c r="E1550" s="87">
        <f t="array" ref="E1550">IFERROR(INDEX(DATA!$L$133:$L$368,MATCH(1,(DATA!$D$133:$D$368=B1550)*(DATA!$E$133:$E$368=D1550),0)),"n/a")</f>
        <v>77.142435424354204</v>
      </c>
      <c r="F1550" s="77">
        <f t="array" ref="F1550">IFERROR(INDEX(DATA!$M$133:$M$368,MATCH(1,(DATA!$D$133:$D$368=B1550)*(DATA!$E$133:$E$368=D1550),0)),"n/a")</f>
        <v>-0.16999589520217701</v>
      </c>
      <c r="G1550" s="87">
        <f t="array" ref="G1550">IFERROR(INDEX(DATA!$V$133:$V$368,MATCH(1,(DATA!$D$133:$D$368=B1550)*(DATA!$E$133:$E$368=D1550),0)),"n/a")</f>
        <v>82.815053763440901</v>
      </c>
      <c r="H1550" s="77">
        <f t="array" ref="H1550">IFERROR(INDEX(DATA!$W$133:$W$368,MATCH(1,(DATA!$D$133:$D$368=B1550)*(DATA!$E$133:$E$368=D1550),0)),"n/a")</f>
        <v>-0.106795650760049</v>
      </c>
      <c r="I1550" s="87">
        <f t="array" ref="I1550">IFERROR(INDEX(DATA!$AF$133:$AF$368,MATCH(1,(DATA!$D$133:$D$368=B1550)*(DATA!$E$133:$E$368=D1550),0)),"n/a")</f>
        <v>81.482417163894894</v>
      </c>
      <c r="J1550" s="77">
        <f t="array" ref="J1550">IFERROR(INDEX(DATA!$AG$133:$AG$368,MATCH(1,(DATA!$D$133:$D$368=B1550)*(DATA!$E$133:$E$368=D1550),0)),"n/a")</f>
        <v>-0.124237557708853</v>
      </c>
      <c r="K1550" s="87">
        <f t="array" ref="K1550">IFERROR(INDEX(DATA!$AP$133:$AP$368,MATCH(1,(DATA!$D$133:$D$368=B1550)*(DATA!$E$133:$E$368=D1550),0)),"n/a")</f>
        <v>80.393603988002198</v>
      </c>
      <c r="L1550" s="77">
        <f t="array" ref="L1550">IFERROR(INDEX(DATA!$AQ$133:$AQ$368,MATCH(1,(DATA!$D$133:$D$368=B1550)*(DATA!$E$133:$E$368=D1550),0)),"n/a")</f>
        <v>-0.137700547214544</v>
      </c>
    </row>
    <row r="1551" spans="1:12" x14ac:dyDescent="0.2">
      <c r="A1551" s="75" t="s">
        <v>19</v>
      </c>
      <c r="B1551" s="66" t="s">
        <v>22</v>
      </c>
      <c r="C1551" s="66" t="s">
        <v>10</v>
      </c>
      <c r="D1551" s="66" t="s">
        <v>285</v>
      </c>
      <c r="E1551" s="87">
        <f t="array" ref="E1551">IFERROR(INDEX(DATA!$L$133:$L$368,MATCH(1,(DATA!$D$133:$D$368=B1551)*(DATA!$E$133:$E$368=D1551),0)),"n/a")</f>
        <v>0</v>
      </c>
      <c r="F1551" s="77">
        <f t="array" ref="F1551">IFERROR(INDEX(DATA!$M$133:$M$368,MATCH(1,(DATA!$D$133:$D$368=B1551)*(DATA!$E$133:$E$368=D1551),0)),"n/a")</f>
        <v>0</v>
      </c>
      <c r="G1551" s="87">
        <f t="array" ref="G1551">IFERROR(INDEX(DATA!$V$133:$V$368,MATCH(1,(DATA!$D$133:$D$368=B1551)*(DATA!$E$133:$E$368=D1551),0)),"n/a")</f>
        <v>14.0183486238532</v>
      </c>
      <c r="H1551" s="77">
        <f t="array" ref="H1551">IFERROR(INDEX(DATA!$W$133:$W$368,MATCH(1,(DATA!$D$133:$D$368=B1551)*(DATA!$E$133:$E$368=D1551),0)),"n/a")</f>
        <v>0</v>
      </c>
      <c r="I1551" s="87">
        <f t="array" ref="I1551">IFERROR(INDEX(DATA!$AF$133:$AF$368,MATCH(1,(DATA!$D$133:$D$368=B1551)*(DATA!$E$133:$E$368=D1551),0)),"n/a")</f>
        <v>16.185185185185201</v>
      </c>
      <c r="J1551" s="77">
        <f t="array" ref="J1551">IFERROR(INDEX(DATA!$AG$133:$AG$368,MATCH(1,(DATA!$D$133:$D$368=B1551)*(DATA!$E$133:$E$368=D1551),0)),"n/a")</f>
        <v>0</v>
      </c>
      <c r="K1551" s="87">
        <f t="array" ref="K1551">IFERROR(INDEX(DATA!$AP$133:$AP$368,MATCH(1,(DATA!$D$133:$D$368=B1551)*(DATA!$E$133:$E$368=D1551),0)),"n/a")</f>
        <v>16.185185185185201</v>
      </c>
      <c r="L1551" s="77">
        <f t="array" ref="L1551">IFERROR(INDEX(DATA!$AQ$133:$AQ$368,MATCH(1,(DATA!$D$133:$D$368=B1551)*(DATA!$E$133:$E$368=D1551),0)),"n/a")</f>
        <v>0</v>
      </c>
    </row>
    <row r="1552" spans="1:12" x14ac:dyDescent="0.2">
      <c r="A1552" s="75" t="s">
        <v>19</v>
      </c>
      <c r="B1552" s="66" t="s">
        <v>22</v>
      </c>
      <c r="C1552" s="66" t="s">
        <v>10</v>
      </c>
      <c r="D1552" s="66" t="s">
        <v>286</v>
      </c>
      <c r="E1552" s="87">
        <f t="array" ref="E1552">IFERROR(INDEX(DATA!$L$133:$L$368,MATCH(1,(DATA!$D$133:$D$368=B1552)*(DATA!$E$133:$E$368=D1552),0)),"n/a")</f>
        <v>13.677419354838699</v>
      </c>
      <c r="F1552" s="77">
        <f t="array" ref="F1552">IFERROR(INDEX(DATA!$M$133:$M$368,MATCH(1,(DATA!$D$133:$D$368=B1552)*(DATA!$E$133:$E$368=D1552),0)),"n/a")</f>
        <v>0</v>
      </c>
      <c r="G1552" s="87">
        <f t="array" ref="G1552">IFERROR(INDEX(DATA!$V$133:$V$368,MATCH(1,(DATA!$D$133:$D$368=B1552)*(DATA!$E$133:$E$368=D1552),0)),"n/a")</f>
        <v>12.7661691542289</v>
      </c>
      <c r="H1552" s="77">
        <f t="array" ref="H1552">IFERROR(INDEX(DATA!$W$133:$W$368,MATCH(1,(DATA!$D$133:$D$368=B1552)*(DATA!$E$133:$E$368=D1552),0)),"n/a")</f>
        <v>0</v>
      </c>
      <c r="I1552" s="87">
        <f t="array" ref="I1552">IFERROR(INDEX(DATA!$AF$133:$AF$368,MATCH(1,(DATA!$D$133:$D$368=B1552)*(DATA!$E$133:$E$368=D1552),0)),"n/a")</f>
        <v>4.7799567044441602</v>
      </c>
      <c r="J1552" s="77">
        <f t="array" ref="J1552">IFERROR(INDEX(DATA!$AG$133:$AG$368,MATCH(1,(DATA!$D$133:$D$368=B1552)*(DATA!$E$133:$E$368=D1552),0)),"n/a")</f>
        <v>0.59704160919512905</v>
      </c>
      <c r="K1552" s="87">
        <f t="array" ref="K1552">IFERROR(INDEX(DATA!$AP$133:$AP$368,MATCH(1,(DATA!$D$133:$D$368=B1552)*(DATA!$E$133:$E$368=D1552),0)),"n/a")</f>
        <v>5.6262770254217198</v>
      </c>
      <c r="L1552" s="77">
        <f t="array" ref="L1552">IFERROR(INDEX(DATA!$AQ$133:$AQ$368,MATCH(1,(DATA!$D$133:$D$368=B1552)*(DATA!$E$133:$E$368=D1552),0)),"n/a")</f>
        <v>-0.66844353155047598</v>
      </c>
    </row>
    <row r="1553" spans="1:12" x14ac:dyDescent="0.2">
      <c r="A1553" s="75" t="s">
        <v>19</v>
      </c>
      <c r="B1553" s="66" t="s">
        <v>22</v>
      </c>
      <c r="C1553" s="66" t="s">
        <v>10</v>
      </c>
      <c r="D1553" s="66" t="s">
        <v>287</v>
      </c>
      <c r="E1553" s="87">
        <f t="array" ref="E1553">IFERROR(INDEX(DATA!$L$133:$L$368,MATCH(1,(DATA!$D$133:$D$368=B1553)*(DATA!$E$133:$E$368=D1553),0)),"n/a")</f>
        <v>35.075450450450496</v>
      </c>
      <c r="F1553" s="77">
        <f t="array" ref="F1553">IFERROR(INDEX(DATA!$M$133:$M$368,MATCH(1,(DATA!$D$133:$D$368=B1553)*(DATA!$E$133:$E$368=D1553),0)),"n/a")</f>
        <v>3.57466206842573</v>
      </c>
      <c r="G1553" s="87">
        <f t="array" ref="G1553">IFERROR(INDEX(DATA!$V$133:$V$368,MATCH(1,(DATA!$D$133:$D$368=B1553)*(DATA!$E$133:$E$368=D1553),0)),"n/a")</f>
        <v>11.702304338800101</v>
      </c>
      <c r="H1553" s="77">
        <f t="array" ref="H1553">IFERROR(INDEX(DATA!$W$133:$W$368,MATCH(1,(DATA!$D$133:$D$368=B1553)*(DATA!$E$133:$E$368=D1553),0)),"n/a")</f>
        <v>0.40386250617837399</v>
      </c>
      <c r="I1553" s="87">
        <f t="array" ref="I1553">IFERROR(INDEX(DATA!$AF$133:$AF$368,MATCH(1,(DATA!$D$133:$D$368=B1553)*(DATA!$E$133:$E$368=D1553),0)),"n/a")</f>
        <v>12.4461507375227</v>
      </c>
      <c r="J1553" s="77">
        <f t="array" ref="J1553">IFERROR(INDEX(DATA!$AG$133:$AG$368,MATCH(1,(DATA!$D$133:$D$368=B1553)*(DATA!$E$133:$E$368=D1553),0)),"n/a")</f>
        <v>0.95842790859787597</v>
      </c>
      <c r="K1553" s="87">
        <f t="array" ref="K1553">IFERROR(INDEX(DATA!$AP$133:$AP$368,MATCH(1,(DATA!$D$133:$D$368=B1553)*(DATA!$E$133:$E$368=D1553),0)),"n/a")</f>
        <v>9.7893248554174495</v>
      </c>
      <c r="L1553" s="77">
        <f t="array" ref="L1553">IFERROR(INDEX(DATA!$AQ$133:$AQ$368,MATCH(1,(DATA!$D$133:$D$368=B1553)*(DATA!$E$133:$E$368=D1553),0)),"n/a")</f>
        <v>0.78728128688184995</v>
      </c>
    </row>
    <row r="1554" spans="1:12" x14ac:dyDescent="0.2">
      <c r="A1554" s="75" t="s">
        <v>19</v>
      </c>
      <c r="B1554" s="66" t="s">
        <v>22</v>
      </c>
      <c r="C1554" s="66" t="s">
        <v>10</v>
      </c>
      <c r="D1554" s="66" t="s">
        <v>288</v>
      </c>
      <c r="E1554" s="87">
        <f t="array" ref="E1554">IFERROR(INDEX(DATA!$L$133:$L$368,MATCH(1,(DATA!$D$133:$D$368=B1554)*(DATA!$E$133:$E$368=D1554),0)),"n/a")</f>
        <v>95.804953560371501</v>
      </c>
      <c r="F1554" s="77">
        <f t="array" ref="F1554">IFERROR(INDEX(DATA!$M$133:$M$368,MATCH(1,(DATA!$D$133:$D$368=B1554)*(DATA!$E$133:$E$368=D1554),0)),"n/a")</f>
        <v>0.240707634833634</v>
      </c>
      <c r="G1554" s="87">
        <f t="array" ref="G1554">IFERROR(INDEX(DATA!$V$133:$V$368,MATCH(1,(DATA!$D$133:$D$368=B1554)*(DATA!$E$133:$E$368=D1554),0)),"n/a")</f>
        <v>95.211527377521605</v>
      </c>
      <c r="H1554" s="77">
        <f t="array" ref="H1554">IFERROR(INDEX(DATA!$W$133:$W$368,MATCH(1,(DATA!$D$133:$D$368=B1554)*(DATA!$E$133:$E$368=D1554),0)),"n/a")</f>
        <v>5.8816395046764197E-2</v>
      </c>
      <c r="I1554" s="87">
        <f t="array" ref="I1554">IFERROR(INDEX(DATA!$AF$133:$AF$368,MATCH(1,(DATA!$D$133:$D$368=B1554)*(DATA!$E$133:$E$368=D1554),0)),"n/a")</f>
        <v>95.195148443157095</v>
      </c>
      <c r="J1554" s="77">
        <f t="array" ref="J1554">IFERROR(INDEX(DATA!$AG$133:$AG$368,MATCH(1,(DATA!$D$133:$D$368=B1554)*(DATA!$E$133:$E$368=D1554),0)),"n/a")</f>
        <v>9.8078395840484695E-2</v>
      </c>
      <c r="K1554" s="87">
        <f t="array" ref="K1554">IFERROR(INDEX(DATA!$AP$133:$AP$368,MATCH(1,(DATA!$D$133:$D$368=B1554)*(DATA!$E$133:$E$368=D1554),0)),"n/a")</f>
        <v>93.457830002196403</v>
      </c>
      <c r="L1554" s="77">
        <f t="array" ref="L1554">IFERROR(INDEX(DATA!$AQ$133:$AQ$368,MATCH(1,(DATA!$D$133:$D$368=B1554)*(DATA!$E$133:$E$368=D1554),0)),"n/a")</f>
        <v>3.88916757201338E-2</v>
      </c>
    </row>
    <row r="1555" spans="1:12" x14ac:dyDescent="0.2">
      <c r="A1555" s="75" t="s">
        <v>19</v>
      </c>
      <c r="B1555" s="66" t="s">
        <v>22</v>
      </c>
      <c r="C1555" s="66" t="s">
        <v>10</v>
      </c>
      <c r="D1555" s="66" t="s">
        <v>289</v>
      </c>
      <c r="E1555" s="87">
        <f t="array" ref="E1555">IFERROR(INDEX(DATA!$L$133:$L$368,MATCH(1,(DATA!$D$133:$D$368=B1555)*(DATA!$E$133:$E$368=D1555),0)),"n/a")</f>
        <v>76.898989898989896</v>
      </c>
      <c r="F1555" s="77">
        <f t="array" ref="F1555">IFERROR(INDEX(DATA!$M$133:$M$368,MATCH(1,(DATA!$D$133:$D$368=B1555)*(DATA!$E$133:$E$368=D1555),0)),"n/a")</f>
        <v>0.474198163165299</v>
      </c>
      <c r="G1555" s="87">
        <f t="array" ref="G1555">IFERROR(INDEX(DATA!$V$133:$V$368,MATCH(1,(DATA!$D$133:$D$368=B1555)*(DATA!$E$133:$E$368=D1555),0)),"n/a")</f>
        <v>52.341346153846203</v>
      </c>
      <c r="H1555" s="77">
        <f t="array" ref="H1555">IFERROR(INDEX(DATA!$W$133:$W$368,MATCH(1,(DATA!$D$133:$D$368=B1555)*(DATA!$E$133:$E$368=D1555),0)),"n/a")</f>
        <v>-6.2688132635846702E-2</v>
      </c>
      <c r="I1555" s="87">
        <f t="array" ref="I1555">IFERROR(INDEX(DATA!$AF$133:$AF$368,MATCH(1,(DATA!$D$133:$D$368=B1555)*(DATA!$E$133:$E$368=D1555),0)),"n/a")</f>
        <v>52.564485981308401</v>
      </c>
      <c r="J1555" s="77">
        <f t="array" ref="J1555">IFERROR(INDEX(DATA!$AG$133:$AG$368,MATCH(1,(DATA!$D$133:$D$368=B1555)*(DATA!$E$133:$E$368=D1555),0)),"n/a")</f>
        <v>-6.9827686974517703E-3</v>
      </c>
      <c r="K1555" s="87">
        <f t="array" ref="K1555">IFERROR(INDEX(DATA!$AP$133:$AP$368,MATCH(1,(DATA!$D$133:$D$368=B1555)*(DATA!$E$133:$E$368=D1555),0)),"n/a")</f>
        <v>52.236903376018603</v>
      </c>
      <c r="L1555" s="77">
        <f t="array" ref="L1555">IFERROR(INDEX(DATA!$AQ$133:$AQ$368,MATCH(1,(DATA!$D$133:$D$368=B1555)*(DATA!$E$133:$E$368=D1555),0)),"n/a")</f>
        <v>1.1370733516129099</v>
      </c>
    </row>
    <row r="1556" spans="1:12" x14ac:dyDescent="0.2">
      <c r="A1556" s="75" t="s">
        <v>19</v>
      </c>
      <c r="B1556" s="66" t="s">
        <v>22</v>
      </c>
      <c r="C1556" s="66" t="s">
        <v>10</v>
      </c>
      <c r="D1556" s="66" t="s">
        <v>290</v>
      </c>
      <c r="E1556" s="87">
        <f t="array" ref="E1556">IFERROR(INDEX(DATA!$L$133:$L$368,MATCH(1,(DATA!$D$133:$D$368=B1556)*(DATA!$E$133:$E$368=D1556),0)),"n/a")</f>
        <v>0</v>
      </c>
      <c r="F1556" s="77">
        <f t="array" ref="F1556">IFERROR(INDEX(DATA!$M$133:$M$368,MATCH(1,(DATA!$D$133:$D$368=B1556)*(DATA!$E$133:$E$368=D1556),0)),"n/a")</f>
        <v>0</v>
      </c>
      <c r="G1556" s="87">
        <f t="array" ref="G1556">IFERROR(INDEX(DATA!$V$133:$V$368,MATCH(1,(DATA!$D$133:$D$368=B1556)*(DATA!$E$133:$E$368=D1556),0)),"n/a")</f>
        <v>0</v>
      </c>
      <c r="H1556" s="77">
        <f t="array" ref="H1556">IFERROR(INDEX(DATA!$W$133:$W$368,MATCH(1,(DATA!$D$133:$D$368=B1556)*(DATA!$E$133:$E$368=D1556),0)),"n/a")</f>
        <v>0</v>
      </c>
      <c r="I1556" s="87">
        <f t="array" ref="I1556">IFERROR(INDEX(DATA!$AF$133:$AF$368,MATCH(1,(DATA!$D$133:$D$368=B1556)*(DATA!$E$133:$E$368=D1556),0)),"n/a")</f>
        <v>32.3333333333333</v>
      </c>
      <c r="J1556" s="77">
        <f t="array" ref="J1556">IFERROR(INDEX(DATA!$AG$133:$AG$368,MATCH(1,(DATA!$D$133:$D$368=B1556)*(DATA!$E$133:$E$368=D1556),0)),"n/a")</f>
        <v>0</v>
      </c>
      <c r="K1556" s="87">
        <f t="array" ref="K1556">IFERROR(INDEX(DATA!$AP$133:$AP$368,MATCH(1,(DATA!$D$133:$D$368=B1556)*(DATA!$E$133:$E$368=D1556),0)),"n/a")</f>
        <v>32.1</v>
      </c>
      <c r="L1556" s="77">
        <f t="array" ref="L1556">IFERROR(INDEX(DATA!$AQ$133:$AQ$368,MATCH(1,(DATA!$D$133:$D$368=B1556)*(DATA!$E$133:$E$368=D1556),0)),"n/a")</f>
        <v>1.0544</v>
      </c>
    </row>
    <row r="1557" spans="1:12" x14ac:dyDescent="0.2">
      <c r="A1557" s="75" t="s">
        <v>19</v>
      </c>
      <c r="B1557" s="66" t="s">
        <v>22</v>
      </c>
      <c r="C1557" s="66" t="s">
        <v>10</v>
      </c>
      <c r="D1557" s="66" t="s">
        <v>291</v>
      </c>
      <c r="E1557" s="87">
        <f t="array" ref="E1557">IFERROR(INDEX(DATA!$L$133:$L$368,MATCH(1,(DATA!$D$133:$D$368=B1557)*(DATA!$E$133:$E$368=D1557),0)),"n/a")</f>
        <v>7.1766809728183096</v>
      </c>
      <c r="F1557" s="77">
        <f t="array" ref="F1557">IFERROR(INDEX(DATA!$M$133:$M$368,MATCH(1,(DATA!$D$133:$D$368=B1557)*(DATA!$E$133:$E$368=D1557),0)),"n/a")</f>
        <v>-0.19881731646731601</v>
      </c>
      <c r="G1557" s="87">
        <f t="array" ref="G1557">IFERROR(INDEX(DATA!$V$133:$V$368,MATCH(1,(DATA!$D$133:$D$368=B1557)*(DATA!$E$133:$E$368=D1557),0)),"n/a")</f>
        <v>6.8674759736975197</v>
      </c>
      <c r="H1557" s="77">
        <f t="array" ref="H1557">IFERROR(INDEX(DATA!$W$133:$W$368,MATCH(1,(DATA!$D$133:$D$368=B1557)*(DATA!$E$133:$E$368=D1557),0)),"n/a")</f>
        <v>-0.33644500236763802</v>
      </c>
      <c r="I1557" s="87">
        <f t="array" ref="I1557">IFERROR(INDEX(DATA!$AF$133:$AF$368,MATCH(1,(DATA!$D$133:$D$368=B1557)*(DATA!$E$133:$E$368=D1557),0)),"n/a")</f>
        <v>6.9550604229607202</v>
      </c>
      <c r="J1557" s="77">
        <f t="array" ref="J1557">IFERROR(INDEX(DATA!$AG$133:$AG$368,MATCH(1,(DATA!$D$133:$D$368=B1557)*(DATA!$E$133:$E$368=D1557),0)),"n/a")</f>
        <v>-0.374546170369909</v>
      </c>
      <c r="K1557" s="87">
        <f t="array" ref="K1557">IFERROR(INDEX(DATA!$AP$133:$AP$368,MATCH(1,(DATA!$D$133:$D$368=B1557)*(DATA!$E$133:$E$368=D1557),0)),"n/a")</f>
        <v>16.770653907496001</v>
      </c>
      <c r="L1557" s="77">
        <f t="array" ref="L1557">IFERROR(INDEX(DATA!$AQ$133:$AQ$368,MATCH(1,(DATA!$D$133:$D$368=B1557)*(DATA!$E$133:$E$368=D1557),0)),"n/a")</f>
        <v>0.508149329259029</v>
      </c>
    </row>
    <row r="1558" spans="1:12" x14ac:dyDescent="0.2">
      <c r="A1558" s="75" t="s">
        <v>19</v>
      </c>
      <c r="B1558" s="66" t="s">
        <v>22</v>
      </c>
      <c r="C1558" s="66" t="s">
        <v>10</v>
      </c>
      <c r="D1558" s="66" t="s">
        <v>292</v>
      </c>
      <c r="E1558" s="87">
        <f t="array" ref="E1558">IFERROR(INDEX(DATA!$L$133:$L$368,MATCH(1,(DATA!$D$133:$D$368=B1558)*(DATA!$E$133:$E$368=D1558),0)),"n/a")</f>
        <v>27.510569105691101</v>
      </c>
      <c r="F1558" s="77">
        <f t="array" ref="F1558">IFERROR(INDEX(DATA!$M$133:$M$368,MATCH(1,(DATA!$D$133:$D$368=B1558)*(DATA!$E$133:$E$368=D1558),0)),"n/a")</f>
        <v>-0.23769162985498801</v>
      </c>
      <c r="G1558" s="87">
        <f t="array" ref="G1558">IFERROR(INDEX(DATA!$V$133:$V$368,MATCH(1,(DATA!$D$133:$D$368=B1558)*(DATA!$E$133:$E$368=D1558),0)),"n/a")</f>
        <v>29.982522082315398</v>
      </c>
      <c r="H1558" s="77">
        <f t="array" ref="H1558">IFERROR(INDEX(DATA!$W$133:$W$368,MATCH(1,(DATA!$D$133:$D$368=B1558)*(DATA!$E$133:$E$368=D1558),0)),"n/a")</f>
        <v>0.49025234243080501</v>
      </c>
      <c r="I1558" s="87">
        <f t="array" ref="I1558">IFERROR(INDEX(DATA!$AF$133:$AF$368,MATCH(1,(DATA!$D$133:$D$368=B1558)*(DATA!$E$133:$E$368=D1558),0)),"n/a")</f>
        <v>29.729491229981502</v>
      </c>
      <c r="J1558" s="77">
        <f t="array" ref="J1558">IFERROR(INDEX(DATA!$AG$133:$AG$368,MATCH(1,(DATA!$D$133:$D$368=B1558)*(DATA!$E$133:$E$368=D1558),0)),"n/a")</f>
        <v>0.64766920748421097</v>
      </c>
      <c r="K1558" s="87">
        <f t="array" ref="K1558">IFERROR(INDEX(DATA!$AP$133:$AP$368,MATCH(1,(DATA!$D$133:$D$368=B1558)*(DATA!$E$133:$E$368=D1558),0)),"n/a")</f>
        <v>26.7483447521446</v>
      </c>
      <c r="L1558" s="77">
        <f t="array" ref="L1558">IFERROR(INDEX(DATA!$AQ$133:$AQ$368,MATCH(1,(DATA!$D$133:$D$368=B1558)*(DATA!$E$133:$E$368=D1558),0)),"n/a")</f>
        <v>0.47005209416274801</v>
      </c>
    </row>
    <row r="1559" spans="1:12" x14ac:dyDescent="0.2">
      <c r="A1559" s="75" t="s">
        <v>19</v>
      </c>
      <c r="B1559" s="66" t="s">
        <v>22</v>
      </c>
      <c r="C1559" s="66" t="s">
        <v>10</v>
      </c>
      <c r="D1559" s="66" t="s">
        <v>293</v>
      </c>
      <c r="E1559" s="87">
        <f t="array" ref="E1559">IFERROR(INDEX(DATA!$L$133:$L$368,MATCH(1,(DATA!$D$133:$D$368=B1559)*(DATA!$E$133:$E$368=D1559),0)),"n/a")</f>
        <v>36.6635160680529</v>
      </c>
      <c r="F1559" s="77">
        <f t="array" ref="F1559">IFERROR(INDEX(DATA!$M$133:$M$368,MATCH(1,(DATA!$D$133:$D$368=B1559)*(DATA!$E$133:$E$368=D1559),0)),"n/a")</f>
        <v>-0.29319850896384902</v>
      </c>
      <c r="G1559" s="87">
        <f t="array" ref="G1559">IFERROR(INDEX(DATA!$V$133:$V$368,MATCH(1,(DATA!$D$133:$D$368=B1559)*(DATA!$E$133:$E$368=D1559),0)),"n/a")</f>
        <v>38.814516129032299</v>
      </c>
      <c r="H1559" s="77">
        <f t="array" ref="H1559">IFERROR(INDEX(DATA!$W$133:$W$368,MATCH(1,(DATA!$D$133:$D$368=B1559)*(DATA!$E$133:$E$368=D1559),0)),"n/a")</f>
        <v>-0.124756531566734</v>
      </c>
      <c r="I1559" s="87">
        <f t="array" ref="I1559">IFERROR(INDEX(DATA!$AF$133:$AF$368,MATCH(1,(DATA!$D$133:$D$368=B1559)*(DATA!$E$133:$E$368=D1559),0)),"n/a")</f>
        <v>35.781730769230798</v>
      </c>
      <c r="J1559" s="77">
        <f t="array" ref="J1559">IFERROR(INDEX(DATA!$AG$133:$AG$368,MATCH(1,(DATA!$D$133:$D$368=B1559)*(DATA!$E$133:$E$368=D1559),0)),"n/a")</f>
        <v>-0.27172765415904898</v>
      </c>
      <c r="K1559" s="87">
        <f t="array" ref="K1559">IFERROR(INDEX(DATA!$AP$133:$AP$368,MATCH(1,(DATA!$D$133:$D$368=B1559)*(DATA!$E$133:$E$368=D1559),0)),"n/a")</f>
        <v>42.040820980615699</v>
      </c>
      <c r="L1559" s="77">
        <f t="array" ref="L1559">IFERROR(INDEX(DATA!$AQ$133:$AQ$368,MATCH(1,(DATA!$D$133:$D$368=B1559)*(DATA!$E$133:$E$368=D1559),0)),"n/a")</f>
        <v>-0.185545323869763</v>
      </c>
    </row>
    <row r="1560" spans="1:12" x14ac:dyDescent="0.2">
      <c r="A1560" s="75" t="s">
        <v>19</v>
      </c>
      <c r="B1560" s="66" t="s">
        <v>22</v>
      </c>
      <c r="C1560" s="66" t="s">
        <v>10</v>
      </c>
      <c r="D1560" s="66" t="s">
        <v>294</v>
      </c>
      <c r="E1560" s="87">
        <f t="array" ref="E1560">IFERROR(INDEX(DATA!$L$133:$L$368,MATCH(1,(DATA!$D$133:$D$368=B1560)*(DATA!$E$133:$E$368=D1560),0)),"n/a")</f>
        <v>4.1169459962756099</v>
      </c>
      <c r="F1560" s="77">
        <f t="array" ref="F1560">IFERROR(INDEX(DATA!$M$133:$M$368,MATCH(1,(DATA!$D$133:$D$368=B1560)*(DATA!$E$133:$E$368=D1560),0)),"n/a")</f>
        <v>-0.95411047456380704</v>
      </c>
      <c r="G1560" s="87">
        <f t="array" ref="G1560">IFERROR(INDEX(DATA!$V$133:$V$368,MATCH(1,(DATA!$D$133:$D$368=B1560)*(DATA!$E$133:$E$368=D1560),0)),"n/a")</f>
        <v>4.0449033724895802</v>
      </c>
      <c r="H1560" s="77">
        <f t="array" ref="H1560">IFERROR(INDEX(DATA!$W$133:$W$368,MATCH(1,(DATA!$D$133:$D$368=B1560)*(DATA!$E$133:$E$368=D1560),0)),"n/a")</f>
        <v>-0.129869847372696</v>
      </c>
      <c r="I1560" s="87">
        <f t="array" ref="I1560">IFERROR(INDEX(DATA!$AF$133:$AF$368,MATCH(1,(DATA!$D$133:$D$368=B1560)*(DATA!$E$133:$E$368=D1560),0)),"n/a")</f>
        <v>4.2117908552074503</v>
      </c>
      <c r="J1560" s="77">
        <f t="array" ref="J1560">IFERROR(INDEX(DATA!$AG$133:$AG$368,MATCH(1,(DATA!$D$133:$D$368=B1560)*(DATA!$E$133:$E$368=D1560),0)),"n/a")</f>
        <v>2.3450388069918299E-2</v>
      </c>
      <c r="K1560" s="87">
        <f t="array" ref="K1560">IFERROR(INDEX(DATA!$AP$133:$AP$368,MATCH(1,(DATA!$D$133:$D$368=B1560)*(DATA!$E$133:$E$368=D1560),0)),"n/a")</f>
        <v>4.3278760672476002</v>
      </c>
      <c r="L1560" s="77">
        <f t="array" ref="L1560">IFERROR(INDEX(DATA!$AQ$133:$AQ$368,MATCH(1,(DATA!$D$133:$D$368=B1560)*(DATA!$E$133:$E$368=D1560),0)),"n/a")</f>
        <v>5.3688088742316002E-2</v>
      </c>
    </row>
    <row r="1561" spans="1:12" x14ac:dyDescent="0.2">
      <c r="A1561" s="75" t="s">
        <v>19</v>
      </c>
      <c r="B1561" s="66" t="s">
        <v>22</v>
      </c>
      <c r="C1561" s="66" t="s">
        <v>10</v>
      </c>
      <c r="D1561" s="66" t="s">
        <v>295</v>
      </c>
      <c r="E1561" s="87">
        <f t="array" ref="E1561">IFERROR(INDEX(DATA!$L$133:$L$368,MATCH(1,(DATA!$D$133:$D$368=B1561)*(DATA!$E$133:$E$368=D1561),0)),"n/a")</f>
        <v>77.481290322580605</v>
      </c>
      <c r="F1561" s="77">
        <f t="array" ref="F1561">IFERROR(INDEX(DATA!$M$133:$M$368,MATCH(1,(DATA!$D$133:$D$368=B1561)*(DATA!$E$133:$E$368=D1561),0)),"n/a")</f>
        <v>-1.71859986273171E-3</v>
      </c>
      <c r="G1561" s="87">
        <f t="array" ref="G1561">IFERROR(INDEX(DATA!$V$133:$V$368,MATCH(1,(DATA!$D$133:$D$368=B1561)*(DATA!$E$133:$E$368=D1561),0)),"n/a")</f>
        <v>73.026019080659196</v>
      </c>
      <c r="H1561" s="77">
        <f t="array" ref="H1561">IFERROR(INDEX(DATA!$W$133:$W$368,MATCH(1,(DATA!$D$133:$D$368=B1561)*(DATA!$E$133:$E$368=D1561),0)),"n/a")</f>
        <v>6.3696385643575697E-3</v>
      </c>
      <c r="I1561" s="87">
        <f t="array" ref="I1561">IFERROR(INDEX(DATA!$AF$133:$AF$368,MATCH(1,(DATA!$D$133:$D$368=B1561)*(DATA!$E$133:$E$368=D1561),0)),"n/a")</f>
        <v>75.137045585689606</v>
      </c>
      <c r="J1561" s="77">
        <f t="array" ref="J1561">IFERROR(INDEX(DATA!$AG$133:$AG$368,MATCH(1,(DATA!$D$133:$D$368=B1561)*(DATA!$E$133:$E$368=D1561),0)),"n/a")</f>
        <v>3.7666418833524597E-2</v>
      </c>
      <c r="K1561" s="87">
        <f t="array" ref="K1561">IFERROR(INDEX(DATA!$AP$133:$AP$368,MATCH(1,(DATA!$D$133:$D$368=B1561)*(DATA!$E$133:$E$368=D1561),0)),"n/a")</f>
        <v>76.411200807265402</v>
      </c>
      <c r="L1561" s="77">
        <f t="array" ref="L1561">IFERROR(INDEX(DATA!$AQ$133:$AQ$368,MATCH(1,(DATA!$D$133:$D$368=B1561)*(DATA!$E$133:$E$368=D1561),0)),"n/a")</f>
        <v>9.2506542720149604E-2</v>
      </c>
    </row>
    <row r="1562" spans="1:12" x14ac:dyDescent="0.2">
      <c r="A1562" s="75" t="s">
        <v>19</v>
      </c>
      <c r="B1562" s="66" t="s">
        <v>22</v>
      </c>
      <c r="C1562" s="66" t="s">
        <v>10</v>
      </c>
      <c r="D1562" s="66" t="s">
        <v>296</v>
      </c>
      <c r="E1562" s="87">
        <f t="array" ref="E1562">IFERROR(INDEX(DATA!$L$133:$L$368,MATCH(1,(DATA!$D$133:$D$368=B1562)*(DATA!$E$133:$E$368=D1562),0)),"n/a")</f>
        <v>57.3716160787531</v>
      </c>
      <c r="F1562" s="77">
        <f t="array" ref="F1562">IFERROR(INDEX(DATA!$M$133:$M$368,MATCH(1,(DATA!$D$133:$D$368=B1562)*(DATA!$E$133:$E$368=D1562),0)),"n/a")</f>
        <v>-0.15148922415435701</v>
      </c>
      <c r="G1562" s="87">
        <f t="array" ref="G1562">IFERROR(INDEX(DATA!$V$133:$V$368,MATCH(1,(DATA!$D$133:$D$368=B1562)*(DATA!$E$133:$E$368=D1562),0)),"n/a")</f>
        <v>64.443428272798499</v>
      </c>
      <c r="H1562" s="77">
        <f t="array" ref="H1562">IFERROR(INDEX(DATA!$W$133:$W$368,MATCH(1,(DATA!$D$133:$D$368=B1562)*(DATA!$E$133:$E$368=D1562),0)),"n/a")</f>
        <v>0.11414257766171999</v>
      </c>
      <c r="I1562" s="87">
        <f t="array" ref="I1562">IFERROR(INDEX(DATA!$AF$133:$AF$368,MATCH(1,(DATA!$D$133:$D$368=B1562)*(DATA!$E$133:$E$368=D1562),0)),"n/a")</f>
        <v>58.973097739573397</v>
      </c>
      <c r="J1562" s="77">
        <f t="array" ref="J1562">IFERROR(INDEX(DATA!$AG$133:$AG$368,MATCH(1,(DATA!$D$133:$D$368=B1562)*(DATA!$E$133:$E$368=D1562),0)),"n/a")</f>
        <v>-6.7325039834872896E-2</v>
      </c>
      <c r="K1562" s="87">
        <f t="array" ref="K1562">IFERROR(INDEX(DATA!$AP$133:$AP$368,MATCH(1,(DATA!$D$133:$D$368=B1562)*(DATA!$E$133:$E$368=D1562),0)),"n/a")</f>
        <v>59.5863266413456</v>
      </c>
      <c r="L1562" s="77">
        <f t="array" ref="L1562">IFERROR(INDEX(DATA!$AQ$133:$AQ$368,MATCH(1,(DATA!$D$133:$D$368=B1562)*(DATA!$E$133:$E$368=D1562),0)),"n/a")</f>
        <v>8.1726482164071607E-3</v>
      </c>
    </row>
    <row r="1563" spans="1:12" x14ac:dyDescent="0.2">
      <c r="A1563" s="75" t="s">
        <v>19</v>
      </c>
      <c r="B1563" s="66" t="s">
        <v>22</v>
      </c>
      <c r="C1563" s="66" t="s">
        <v>10</v>
      </c>
      <c r="D1563" s="66" t="s">
        <v>297</v>
      </c>
      <c r="E1563" s="87">
        <f t="array" ref="E1563">IFERROR(INDEX(DATA!$L$133:$L$368,MATCH(1,(DATA!$D$133:$D$368=B1563)*(DATA!$E$133:$E$368=D1563),0)),"n/a")</f>
        <v>63.0902777777778</v>
      </c>
      <c r="F1563" s="77">
        <f t="array" ref="F1563">IFERROR(INDEX(DATA!$M$133:$M$368,MATCH(1,(DATA!$D$133:$D$368=B1563)*(DATA!$E$133:$E$368=D1563),0)),"n/a")</f>
        <v>0.100897579046679</v>
      </c>
      <c r="G1563" s="87">
        <f t="array" ref="G1563">IFERROR(INDEX(DATA!$V$133:$V$368,MATCH(1,(DATA!$D$133:$D$368=B1563)*(DATA!$E$133:$E$368=D1563),0)),"n/a")</f>
        <v>58.020603384841799</v>
      </c>
      <c r="H1563" s="77">
        <f t="array" ref="H1563">IFERROR(INDEX(DATA!$W$133:$W$368,MATCH(1,(DATA!$D$133:$D$368=B1563)*(DATA!$E$133:$E$368=D1563),0)),"n/a")</f>
        <v>0.19194402132106</v>
      </c>
      <c r="I1563" s="87">
        <f t="array" ref="I1563">IFERROR(INDEX(DATA!$AF$133:$AF$368,MATCH(1,(DATA!$D$133:$D$368=B1563)*(DATA!$E$133:$E$368=D1563),0)),"n/a")</f>
        <v>56.911387329591001</v>
      </c>
      <c r="J1563" s="77">
        <f t="array" ref="J1563">IFERROR(INDEX(DATA!$AG$133:$AG$368,MATCH(1,(DATA!$D$133:$D$368=B1563)*(DATA!$E$133:$E$368=D1563),0)),"n/a")</f>
        <v>0.250180468330095</v>
      </c>
      <c r="K1563" s="87">
        <f t="array" ref="K1563">IFERROR(INDEX(DATA!$AP$133:$AP$368,MATCH(1,(DATA!$D$133:$D$368=B1563)*(DATA!$E$133:$E$368=D1563),0)),"n/a")</f>
        <v>57.576306803257197</v>
      </c>
      <c r="L1563" s="77">
        <f t="array" ref="L1563">IFERROR(INDEX(DATA!$AQ$133:$AQ$368,MATCH(1,(DATA!$D$133:$D$368=B1563)*(DATA!$E$133:$E$368=D1563),0)),"n/a")</f>
        <v>0.215412945791636</v>
      </c>
    </row>
    <row r="1564" spans="1:12" x14ac:dyDescent="0.2">
      <c r="A1564" s="75" t="s">
        <v>19</v>
      </c>
      <c r="B1564" s="66" t="s">
        <v>22</v>
      </c>
      <c r="C1564" s="66" t="s">
        <v>10</v>
      </c>
      <c r="D1564" s="66" t="s">
        <v>298</v>
      </c>
      <c r="E1564" s="87">
        <f t="array" ref="E1564">IFERROR(INDEX(DATA!$L$133:$L$368,MATCH(1,(DATA!$D$133:$D$368=B1564)*(DATA!$E$133:$E$368=D1564),0)),"n/a")</f>
        <v>81.340425531914903</v>
      </c>
      <c r="F1564" s="77">
        <f t="array" ref="F1564">IFERROR(INDEX(DATA!$M$133:$M$368,MATCH(1,(DATA!$D$133:$D$368=B1564)*(DATA!$E$133:$E$368=D1564),0)),"n/a")</f>
        <v>-0.102266056123048</v>
      </c>
      <c r="G1564" s="87">
        <f t="array" ref="G1564">IFERROR(INDEX(DATA!$V$133:$V$368,MATCH(1,(DATA!$D$133:$D$368=B1564)*(DATA!$E$133:$E$368=D1564),0)),"n/a")</f>
        <v>87.033557046979894</v>
      </c>
      <c r="H1564" s="77">
        <f t="array" ref="H1564">IFERROR(INDEX(DATA!$W$133:$W$368,MATCH(1,(DATA!$D$133:$D$368=B1564)*(DATA!$E$133:$E$368=D1564),0)),"n/a")</f>
        <v>-3.8738551536162999E-2</v>
      </c>
      <c r="I1564" s="87">
        <f t="array" ref="I1564">IFERROR(INDEX(DATA!$AF$133:$AF$368,MATCH(1,(DATA!$D$133:$D$368=B1564)*(DATA!$E$133:$E$368=D1564),0)),"n/a")</f>
        <v>88.374545454545498</v>
      </c>
      <c r="J1564" s="77">
        <f t="array" ref="J1564">IFERROR(INDEX(DATA!$AG$133:$AG$368,MATCH(1,(DATA!$D$133:$D$368=B1564)*(DATA!$E$133:$E$368=D1564),0)),"n/a")</f>
        <v>-2.2308618365551699E-2</v>
      </c>
      <c r="K1564" s="87">
        <f t="array" ref="K1564">IFERROR(INDEX(DATA!$AP$133:$AP$368,MATCH(1,(DATA!$D$133:$D$368=B1564)*(DATA!$E$133:$E$368=D1564),0)),"n/a")</f>
        <v>88.981632653061197</v>
      </c>
      <c r="L1564" s="77">
        <f t="array" ref="L1564">IFERROR(INDEX(DATA!$AQ$133:$AQ$368,MATCH(1,(DATA!$D$133:$D$368=B1564)*(DATA!$E$133:$E$368=D1564),0)),"n/a")</f>
        <v>-1.55923866855287E-2</v>
      </c>
    </row>
    <row r="1565" spans="1:12" x14ac:dyDescent="0.2">
      <c r="A1565" s="75" t="s">
        <v>19</v>
      </c>
      <c r="B1565" s="66" t="s">
        <v>22</v>
      </c>
      <c r="C1565" s="66" t="s">
        <v>10</v>
      </c>
      <c r="D1565" s="66" t="s">
        <v>299</v>
      </c>
      <c r="E1565" s="87">
        <f t="array" ref="E1565">IFERROR(INDEX(DATA!$L$133:$L$368,MATCH(1,(DATA!$D$133:$D$368=B1565)*(DATA!$E$133:$E$368=D1565),0)),"n/a")</f>
        <v>10.0846078976641</v>
      </c>
      <c r="F1565" s="77">
        <f t="array" ref="F1565">IFERROR(INDEX(DATA!$M$133:$M$368,MATCH(1,(DATA!$D$133:$D$368=B1565)*(DATA!$E$133:$E$368=D1565),0)),"n/a")</f>
        <v>0.29217779068898603</v>
      </c>
      <c r="G1565" s="87">
        <f t="array" ref="G1565">IFERROR(INDEX(DATA!$V$133:$V$368,MATCH(1,(DATA!$D$133:$D$368=B1565)*(DATA!$E$133:$E$368=D1565),0)),"n/a")</f>
        <v>9.8433405272082606</v>
      </c>
      <c r="H1565" s="77">
        <f t="array" ref="H1565">IFERROR(INDEX(DATA!$W$133:$W$368,MATCH(1,(DATA!$D$133:$D$368=B1565)*(DATA!$E$133:$E$368=D1565),0)),"n/a")</f>
        <v>0.241907521719222</v>
      </c>
      <c r="I1565" s="87">
        <f t="array" ref="I1565">IFERROR(INDEX(DATA!$AF$133:$AF$368,MATCH(1,(DATA!$D$133:$D$368=B1565)*(DATA!$E$133:$E$368=D1565),0)),"n/a")</f>
        <v>9.2098362395218096</v>
      </c>
      <c r="J1565" s="77">
        <f t="array" ref="J1565">IFERROR(INDEX(DATA!$AG$133:$AG$368,MATCH(1,(DATA!$D$133:$D$368=B1565)*(DATA!$E$133:$E$368=D1565),0)),"n/a")</f>
        <v>0.24851236749059499</v>
      </c>
      <c r="K1565" s="87">
        <f t="array" ref="K1565">IFERROR(INDEX(DATA!$AP$133:$AP$368,MATCH(1,(DATA!$D$133:$D$368=B1565)*(DATA!$E$133:$E$368=D1565),0)),"n/a")</f>
        <v>8.8331759462113801</v>
      </c>
      <c r="L1565" s="77">
        <f t="array" ref="L1565">IFERROR(INDEX(DATA!$AQ$133:$AQ$368,MATCH(1,(DATA!$D$133:$D$368=B1565)*(DATA!$E$133:$E$368=D1565),0)),"n/a")</f>
        <v>0.233835807426303</v>
      </c>
    </row>
    <row r="1566" spans="1:12" x14ac:dyDescent="0.2">
      <c r="A1566" s="75" t="s">
        <v>19</v>
      </c>
      <c r="B1566" s="66" t="s">
        <v>22</v>
      </c>
      <c r="C1566" s="66" t="s">
        <v>10</v>
      </c>
      <c r="D1566" s="66" t="s">
        <v>300</v>
      </c>
      <c r="E1566" s="87">
        <f t="array" ref="E1566">IFERROR(INDEX(DATA!$L$133:$L$368,MATCH(1,(DATA!$D$133:$D$368=B1566)*(DATA!$E$133:$E$368=D1566),0)),"n/a")</f>
        <v>64.828543111992104</v>
      </c>
      <c r="F1566" s="77">
        <f t="array" ref="F1566">IFERROR(INDEX(DATA!$M$133:$M$368,MATCH(1,(DATA!$D$133:$D$368=B1566)*(DATA!$E$133:$E$368=D1566),0)),"n/a")</f>
        <v>0</v>
      </c>
      <c r="G1566" s="87">
        <f t="array" ref="G1566">IFERROR(INDEX(DATA!$V$133:$V$368,MATCH(1,(DATA!$D$133:$D$368=B1566)*(DATA!$E$133:$E$368=D1566),0)),"n/a")</f>
        <v>57.529996027016303</v>
      </c>
      <c r="H1566" s="77">
        <f t="array" ref="H1566">IFERROR(INDEX(DATA!$W$133:$W$368,MATCH(1,(DATA!$D$133:$D$368=B1566)*(DATA!$E$133:$E$368=D1566),0)),"n/a")</f>
        <v>0</v>
      </c>
      <c r="I1566" s="87">
        <f t="array" ref="I1566">IFERROR(INDEX(DATA!$AF$133:$AF$368,MATCH(1,(DATA!$D$133:$D$368=B1566)*(DATA!$E$133:$E$368=D1566),0)),"n/a")</f>
        <v>56.093179634966397</v>
      </c>
      <c r="J1566" s="77">
        <f t="array" ref="J1566">IFERROR(INDEX(DATA!$AG$133:$AG$368,MATCH(1,(DATA!$D$133:$D$368=B1566)*(DATA!$E$133:$E$368=D1566),0)),"n/a")</f>
        <v>0</v>
      </c>
      <c r="K1566" s="87">
        <f t="array" ref="K1566">IFERROR(INDEX(DATA!$AP$133:$AP$368,MATCH(1,(DATA!$D$133:$D$368=B1566)*(DATA!$E$133:$E$368=D1566),0)),"n/a")</f>
        <v>54.687980158490099</v>
      </c>
      <c r="L1566" s="77">
        <f t="array" ref="L1566">IFERROR(INDEX(DATA!$AQ$133:$AQ$368,MATCH(1,(DATA!$D$133:$D$368=B1566)*(DATA!$E$133:$E$368=D1566),0)),"n/a")</f>
        <v>0</v>
      </c>
    </row>
    <row r="1567" spans="1:12" x14ac:dyDescent="0.2">
      <c r="A1567" s="75" t="s">
        <v>19</v>
      </c>
      <c r="B1567" s="66" t="s">
        <v>22</v>
      </c>
      <c r="C1567" s="66" t="s">
        <v>10</v>
      </c>
      <c r="D1567" s="66" t="s">
        <v>301</v>
      </c>
      <c r="E1567" s="87" t="str">
        <f t="array" ref="E1567">IFERROR(INDEX(DATA!$L$133:$L$368,MATCH(1,(DATA!$D$133:$D$368=B1567)*(DATA!$E$133:$E$368=D1567),0)),"n/a")</f>
        <v>n/a</v>
      </c>
      <c r="F1567" s="77" t="str">
        <f t="array" ref="F1567">IFERROR(INDEX(DATA!$M$133:$M$368,MATCH(1,(DATA!$D$133:$D$368=B1567)*(DATA!$E$133:$E$368=D1567),0)),"n/a")</f>
        <v>n/a</v>
      </c>
      <c r="G1567" s="87" t="str">
        <f t="array" ref="G1567">IFERROR(INDEX(DATA!$V$133:$V$368,MATCH(1,(DATA!$D$133:$D$368=B1567)*(DATA!$E$133:$E$368=D1567),0)),"n/a")</f>
        <v>n/a</v>
      </c>
      <c r="H1567" s="77" t="str">
        <f t="array" ref="H1567">IFERROR(INDEX(DATA!$W$133:$W$368,MATCH(1,(DATA!$D$133:$D$368=B1567)*(DATA!$E$133:$E$368=D1567),0)),"n/a")</f>
        <v>n/a</v>
      </c>
      <c r="I1567" s="87" t="str">
        <f t="array" ref="I1567">IFERROR(INDEX(DATA!$AF$133:$AF$368,MATCH(1,(DATA!$D$133:$D$368=B1567)*(DATA!$E$133:$E$368=D1567),0)),"n/a")</f>
        <v>n/a</v>
      </c>
      <c r="J1567" s="77" t="str">
        <f t="array" ref="J1567">IFERROR(INDEX(DATA!$AG$133:$AG$368,MATCH(1,(DATA!$D$133:$D$368=B1567)*(DATA!$E$133:$E$368=D1567),0)),"n/a")</f>
        <v>n/a</v>
      </c>
      <c r="K1567" s="87" t="str">
        <f t="array" ref="K1567">IFERROR(INDEX(DATA!$AP$133:$AP$368,MATCH(1,(DATA!$D$133:$D$368=B1567)*(DATA!$E$133:$E$368=D1567),0)),"n/a")</f>
        <v>n/a</v>
      </c>
      <c r="L1567" s="77" t="str">
        <f t="array" ref="L1567">IFERROR(INDEX(DATA!$AQ$133:$AQ$368,MATCH(1,(DATA!$D$133:$D$368=B1567)*(DATA!$E$133:$E$368=D1567),0)),"n/a")</f>
        <v>n/a</v>
      </c>
    </row>
    <row r="1568" spans="1:12" x14ac:dyDescent="0.2">
      <c r="A1568" s="75" t="s">
        <v>19</v>
      </c>
      <c r="B1568" s="66" t="s">
        <v>22</v>
      </c>
      <c r="C1568" s="66" t="s">
        <v>10</v>
      </c>
      <c r="D1568" s="66" t="s">
        <v>302</v>
      </c>
      <c r="E1568" s="87">
        <f t="array" ref="E1568">IFERROR(INDEX(DATA!$L$133:$L$368,MATCH(1,(DATA!$D$133:$D$368=B1568)*(DATA!$E$133:$E$368=D1568),0)),"n/a")</f>
        <v>90.285714285714306</v>
      </c>
      <c r="F1568" s="77">
        <f t="array" ref="F1568">IFERROR(INDEX(DATA!$M$133:$M$368,MATCH(1,(DATA!$D$133:$D$368=B1568)*(DATA!$E$133:$E$368=D1568),0)),"n/a")</f>
        <v>-1.18530225207417E-3</v>
      </c>
      <c r="G1568" s="87">
        <f t="array" ref="G1568">IFERROR(INDEX(DATA!$V$133:$V$368,MATCH(1,(DATA!$D$133:$D$368=B1568)*(DATA!$E$133:$E$368=D1568),0)),"n/a")</f>
        <v>55.2937062937063</v>
      </c>
      <c r="H1568" s="77">
        <f t="array" ref="H1568">IFERROR(INDEX(DATA!$W$133:$W$368,MATCH(1,(DATA!$D$133:$D$368=B1568)*(DATA!$E$133:$E$368=D1568),0)),"n/a")</f>
        <v>-0.38923893492821898</v>
      </c>
      <c r="I1568" s="87">
        <f t="array" ref="I1568">IFERROR(INDEX(DATA!$AF$133:$AF$368,MATCH(1,(DATA!$D$133:$D$368=B1568)*(DATA!$E$133:$E$368=D1568),0)),"n/a")</f>
        <v>37.800724637681199</v>
      </c>
      <c r="J1568" s="77">
        <f t="array" ref="J1568">IFERROR(INDEX(DATA!$AG$133:$AG$368,MATCH(1,(DATA!$D$133:$D$368=B1568)*(DATA!$E$133:$E$368=D1568),0)),"n/a")</f>
        <v>-0.58291595040519895</v>
      </c>
      <c r="K1568" s="87">
        <f t="array" ref="K1568">IFERROR(INDEX(DATA!$AP$133:$AP$368,MATCH(1,(DATA!$D$133:$D$368=B1568)*(DATA!$E$133:$E$368=D1568),0)),"n/a")</f>
        <v>37.800724637681199</v>
      </c>
      <c r="L1568" s="77">
        <f t="array" ref="L1568">IFERROR(INDEX(DATA!$AQ$133:$AQ$368,MATCH(1,(DATA!$D$133:$D$368=B1568)*(DATA!$E$133:$E$368=D1568),0)),"n/a")</f>
        <v>-0.58291595040519895</v>
      </c>
    </row>
    <row r="1569" spans="1:12" x14ac:dyDescent="0.2">
      <c r="A1569" s="75" t="s">
        <v>19</v>
      </c>
      <c r="B1569" s="66" t="s">
        <v>22</v>
      </c>
      <c r="C1569" s="66" t="s">
        <v>10</v>
      </c>
      <c r="D1569" s="66" t="s">
        <v>303</v>
      </c>
      <c r="E1569" s="87">
        <f t="array" ref="E1569">IFERROR(INDEX(DATA!$L$133:$L$368,MATCH(1,(DATA!$D$133:$D$368=B1569)*(DATA!$E$133:$E$368=D1569),0)),"n/a")</f>
        <v>80.173913043478294</v>
      </c>
      <c r="F1569" s="77">
        <f t="array" ref="F1569">IFERROR(INDEX(DATA!$M$133:$M$368,MATCH(1,(DATA!$D$133:$D$368=B1569)*(DATA!$E$133:$E$368=D1569),0)),"n/a")</f>
        <v>-1.73497949773662E-2</v>
      </c>
      <c r="G1569" s="87">
        <f t="array" ref="G1569">IFERROR(INDEX(DATA!$V$133:$V$368,MATCH(1,(DATA!$D$133:$D$368=B1569)*(DATA!$E$133:$E$368=D1569),0)),"n/a")</f>
        <v>33.218159658744703</v>
      </c>
      <c r="H1569" s="77">
        <f t="array" ref="H1569">IFERROR(INDEX(DATA!$W$133:$W$368,MATCH(1,(DATA!$D$133:$D$368=B1569)*(DATA!$E$133:$E$368=D1569),0)),"n/a")</f>
        <v>-0.58013021335568205</v>
      </c>
      <c r="I1569" s="87">
        <f t="array" ref="I1569">IFERROR(INDEX(DATA!$AF$133:$AF$368,MATCH(1,(DATA!$D$133:$D$368=B1569)*(DATA!$E$133:$E$368=D1569),0)),"n/a")</f>
        <v>25.413240011665199</v>
      </c>
      <c r="J1569" s="77">
        <f t="array" ref="J1569">IFERROR(INDEX(DATA!$AG$133:$AG$368,MATCH(1,(DATA!$D$133:$D$368=B1569)*(DATA!$E$133:$E$368=D1569),0)),"n/a")</f>
        <v>-0.67823096766038005</v>
      </c>
      <c r="K1569" s="87">
        <f t="array" ref="K1569">IFERROR(INDEX(DATA!$AP$133:$AP$368,MATCH(1,(DATA!$D$133:$D$368=B1569)*(DATA!$E$133:$E$368=D1569),0)),"n/a")</f>
        <v>30.6611980160244</v>
      </c>
      <c r="L1569" s="77">
        <f t="array" ref="L1569">IFERROR(INDEX(DATA!$AQ$133:$AQ$368,MATCH(1,(DATA!$D$133:$D$368=B1569)*(DATA!$E$133:$E$368=D1569),0)),"n/a")</f>
        <v>-0.61245858334299397</v>
      </c>
    </row>
    <row r="1570" spans="1:12" x14ac:dyDescent="0.2">
      <c r="A1570" s="75" t="s">
        <v>19</v>
      </c>
      <c r="B1570" s="66" t="s">
        <v>22</v>
      </c>
      <c r="C1570" s="66" t="s">
        <v>10</v>
      </c>
      <c r="D1570" s="66" t="s">
        <v>304</v>
      </c>
      <c r="E1570" s="87">
        <f t="array" ref="E1570">IFERROR(INDEX(DATA!$L$133:$L$368,MATCH(1,(DATA!$D$133:$D$368=B1570)*(DATA!$E$133:$E$368=D1570),0)),"n/a")</f>
        <v>8.4481564604039807</v>
      </c>
      <c r="F1570" s="77">
        <f t="array" ref="F1570">IFERROR(INDEX(DATA!$M$133:$M$368,MATCH(1,(DATA!$D$133:$D$368=B1570)*(DATA!$E$133:$E$368=D1570),0)),"n/a")</f>
        <v>-0.11022579599485401</v>
      </c>
      <c r="G1570" s="87">
        <f t="array" ref="G1570">IFERROR(INDEX(DATA!$V$133:$V$368,MATCH(1,(DATA!$D$133:$D$368=B1570)*(DATA!$E$133:$E$368=D1570),0)),"n/a")</f>
        <v>8.6372738325109104</v>
      </c>
      <c r="H1570" s="77">
        <f t="array" ref="H1570">IFERROR(INDEX(DATA!$W$133:$W$368,MATCH(1,(DATA!$D$133:$D$368=B1570)*(DATA!$E$133:$E$368=D1570),0)),"n/a")</f>
        <v>-0.39467608899876599</v>
      </c>
      <c r="I1570" s="87">
        <f t="array" ref="I1570">IFERROR(INDEX(DATA!$AF$133:$AF$368,MATCH(1,(DATA!$D$133:$D$368=B1570)*(DATA!$E$133:$E$368=D1570),0)),"n/a")</f>
        <v>7.5098384372527898</v>
      </c>
      <c r="J1570" s="77">
        <f t="array" ref="J1570">IFERROR(INDEX(DATA!$AG$133:$AG$368,MATCH(1,(DATA!$D$133:$D$368=B1570)*(DATA!$E$133:$E$368=D1570),0)),"n/a")</f>
        <v>-4.1076775501490297E-2</v>
      </c>
      <c r="K1570" s="87">
        <f t="array" ref="K1570">IFERROR(INDEX(DATA!$AP$133:$AP$368,MATCH(1,(DATA!$D$133:$D$368=B1570)*(DATA!$E$133:$E$368=D1570),0)),"n/a")</f>
        <v>6.5582075012177299</v>
      </c>
      <c r="L1570" s="77">
        <f t="array" ref="L1570">IFERROR(INDEX(DATA!$AQ$133:$AQ$368,MATCH(1,(DATA!$D$133:$D$368=B1570)*(DATA!$E$133:$E$368=D1570),0)),"n/a")</f>
        <v>0.41757477919925401</v>
      </c>
    </row>
    <row r="1571" spans="1:12" x14ac:dyDescent="0.2">
      <c r="A1571" s="75" t="s">
        <v>19</v>
      </c>
      <c r="B1571" s="66" t="s">
        <v>22</v>
      </c>
      <c r="C1571" s="66" t="s">
        <v>10</v>
      </c>
      <c r="D1571" s="66" t="s">
        <v>305</v>
      </c>
      <c r="E1571" s="87">
        <f t="array" ref="E1571">IFERROR(INDEX(DATA!$L$133:$L$368,MATCH(1,(DATA!$D$133:$D$368=B1571)*(DATA!$E$133:$E$368=D1571),0)),"n/a")</f>
        <v>0</v>
      </c>
      <c r="F1571" s="77">
        <f t="array" ref="F1571">IFERROR(INDEX(DATA!$M$133:$M$368,MATCH(1,(DATA!$D$133:$D$368=B1571)*(DATA!$E$133:$E$368=D1571),0)),"n/a")</f>
        <v>-1</v>
      </c>
      <c r="G1571" s="87">
        <f t="array" ref="G1571">IFERROR(INDEX(DATA!$V$133:$V$368,MATCH(1,(DATA!$D$133:$D$368=B1571)*(DATA!$E$133:$E$368=D1571),0)),"n/a")</f>
        <v>37.377880184331801</v>
      </c>
      <c r="H1571" s="77">
        <f t="array" ref="H1571">IFERROR(INDEX(DATA!$W$133:$W$368,MATCH(1,(DATA!$D$133:$D$368=B1571)*(DATA!$E$133:$E$368=D1571),0)),"n/a")</f>
        <v>1.73986274750542</v>
      </c>
      <c r="I1571" s="87">
        <f t="array" ref="I1571">IFERROR(INDEX(DATA!$AF$133:$AF$368,MATCH(1,(DATA!$D$133:$D$368=B1571)*(DATA!$E$133:$E$368=D1571),0)),"n/a")</f>
        <v>32.988043478260899</v>
      </c>
      <c r="J1571" s="77">
        <f t="array" ref="J1571">IFERROR(INDEX(DATA!$AG$133:$AG$368,MATCH(1,(DATA!$D$133:$D$368=B1571)*(DATA!$E$133:$E$368=D1571),0)),"n/a")</f>
        <v>1.39316207900014</v>
      </c>
      <c r="K1571" s="87">
        <f t="array" ref="K1571">IFERROR(INDEX(DATA!$AP$133:$AP$368,MATCH(1,(DATA!$D$133:$D$368=B1571)*(DATA!$E$133:$E$368=D1571),0)),"n/a")</f>
        <v>24.806232294617601</v>
      </c>
      <c r="L1571" s="77">
        <f t="array" ref="L1571">IFERROR(INDEX(DATA!$AQ$133:$AQ$368,MATCH(1,(DATA!$D$133:$D$368=B1571)*(DATA!$E$133:$E$368=D1571),0)),"n/a")</f>
        <v>0.79484565023173703</v>
      </c>
    </row>
    <row r="1572" spans="1:12" x14ac:dyDescent="0.2">
      <c r="A1572" s="75" t="s">
        <v>19</v>
      </c>
      <c r="B1572" s="66" t="s">
        <v>22</v>
      </c>
      <c r="C1572" s="66" t="s">
        <v>10</v>
      </c>
      <c r="D1572" s="66" t="s">
        <v>306</v>
      </c>
      <c r="E1572" s="87">
        <f t="array" ref="E1572">IFERROR(INDEX(DATA!$L$133:$L$368,MATCH(1,(DATA!$D$133:$D$368=B1572)*(DATA!$E$133:$E$368=D1572),0)),"n/a")</f>
        <v>52.384413727359401</v>
      </c>
      <c r="F1572" s="77">
        <f t="array" ref="F1572">IFERROR(INDEX(DATA!$M$133:$M$368,MATCH(1,(DATA!$D$133:$D$368=B1572)*(DATA!$E$133:$E$368=D1572),0)),"n/a")</f>
        <v>-0.135846926282185</v>
      </c>
      <c r="G1572" s="87">
        <f t="array" ref="G1572">IFERROR(INDEX(DATA!$V$133:$V$368,MATCH(1,(DATA!$D$133:$D$368=B1572)*(DATA!$E$133:$E$368=D1572),0)),"n/a")</f>
        <v>49.004797243572803</v>
      </c>
      <c r="H1572" s="77">
        <f t="array" ref="H1572">IFERROR(INDEX(DATA!$W$133:$W$368,MATCH(1,(DATA!$D$133:$D$368=B1572)*(DATA!$E$133:$E$368=D1572),0)),"n/a")</f>
        <v>-7.1326794144283806E-2</v>
      </c>
      <c r="I1572" s="87">
        <f t="array" ref="I1572">IFERROR(INDEX(DATA!$AF$133:$AF$368,MATCH(1,(DATA!$D$133:$D$368=B1572)*(DATA!$E$133:$E$368=D1572),0)),"n/a")</f>
        <v>48.021228382142397</v>
      </c>
      <c r="J1572" s="77">
        <f t="array" ref="J1572">IFERROR(INDEX(DATA!$AG$133:$AG$368,MATCH(1,(DATA!$D$133:$D$368=B1572)*(DATA!$E$133:$E$368=D1572),0)),"n/a")</f>
        <v>-0.10234373725106</v>
      </c>
      <c r="K1572" s="87">
        <f t="array" ref="K1572">IFERROR(INDEX(DATA!$AP$133:$AP$368,MATCH(1,(DATA!$D$133:$D$368=B1572)*(DATA!$E$133:$E$368=D1572),0)),"n/a")</f>
        <v>47.717917363882101</v>
      </c>
      <c r="L1572" s="77">
        <f t="array" ref="L1572">IFERROR(INDEX(DATA!$AQ$133:$AQ$368,MATCH(1,(DATA!$D$133:$D$368=B1572)*(DATA!$E$133:$E$368=D1572),0)),"n/a")</f>
        <v>-9.8356988346039606E-2</v>
      </c>
    </row>
    <row r="1573" spans="1:12" x14ac:dyDescent="0.2">
      <c r="A1573" s="75" t="s">
        <v>19</v>
      </c>
      <c r="B1573" s="66" t="s">
        <v>22</v>
      </c>
      <c r="C1573" s="66" t="s">
        <v>10</v>
      </c>
      <c r="D1573" s="66" t="s">
        <v>307</v>
      </c>
      <c r="E1573" s="87">
        <f t="array" ref="E1573">IFERROR(INDEX(DATA!$L$133:$L$368,MATCH(1,(DATA!$D$133:$D$368=B1573)*(DATA!$E$133:$E$368=D1573),0)),"n/a")</f>
        <v>15.333975181857101</v>
      </c>
      <c r="F1573" s="77">
        <f t="array" ref="F1573">IFERROR(INDEX(DATA!$M$133:$M$368,MATCH(1,(DATA!$D$133:$D$368=B1573)*(DATA!$E$133:$E$368=D1573),0)),"n/a")</f>
        <v>0.29232041164146599</v>
      </c>
      <c r="G1573" s="87">
        <f t="array" ref="G1573">IFERROR(INDEX(DATA!$V$133:$V$368,MATCH(1,(DATA!$D$133:$D$368=B1573)*(DATA!$E$133:$E$368=D1573),0)),"n/a")</f>
        <v>17.877328620867399</v>
      </c>
      <c r="H1573" s="77">
        <f t="array" ref="H1573">IFERROR(INDEX(DATA!$W$133:$W$368,MATCH(1,(DATA!$D$133:$D$368=B1573)*(DATA!$E$133:$E$368=D1573),0)),"n/a")</f>
        <v>2.0669479720084998</v>
      </c>
      <c r="I1573" s="87">
        <f t="array" ref="I1573">IFERROR(INDEX(DATA!$AF$133:$AF$368,MATCH(1,(DATA!$D$133:$D$368=B1573)*(DATA!$E$133:$E$368=D1573),0)),"n/a")</f>
        <v>16.663658589199699</v>
      </c>
      <c r="J1573" s="77">
        <f t="array" ref="J1573">IFERROR(INDEX(DATA!$AG$133:$AG$368,MATCH(1,(DATA!$D$133:$D$368=B1573)*(DATA!$E$133:$E$368=D1573),0)),"n/a")</f>
        <v>2.7989800592330099</v>
      </c>
      <c r="K1573" s="87">
        <f t="array" ref="K1573">IFERROR(INDEX(DATA!$AP$133:$AP$368,MATCH(1,(DATA!$D$133:$D$368=B1573)*(DATA!$E$133:$E$368=D1573),0)),"n/a")</f>
        <v>14.3217874341182</v>
      </c>
      <c r="L1573" s="77">
        <f t="array" ref="L1573">IFERROR(INDEX(DATA!$AQ$133:$AQ$368,MATCH(1,(DATA!$D$133:$D$368=B1573)*(DATA!$E$133:$E$368=D1573),0)),"n/a")</f>
        <v>9.9356520280009395</v>
      </c>
    </row>
    <row r="1574" spans="1:12" x14ac:dyDescent="0.2">
      <c r="A1574" s="75" t="s">
        <v>19</v>
      </c>
      <c r="B1574" s="66" t="s">
        <v>22</v>
      </c>
      <c r="C1574" s="66" t="s">
        <v>10</v>
      </c>
      <c r="D1574" s="66" t="s">
        <v>308</v>
      </c>
      <c r="E1574" s="87">
        <f t="array" ref="E1574">IFERROR(INDEX(DATA!$L$133:$L$368,MATCH(1,(DATA!$D$133:$D$368=B1574)*(DATA!$E$133:$E$368=D1574),0)),"n/a")</f>
        <v>0</v>
      </c>
      <c r="F1574" s="77">
        <f t="array" ref="F1574">IFERROR(INDEX(DATA!$M$133:$M$368,MATCH(1,(DATA!$D$133:$D$368=B1574)*(DATA!$E$133:$E$368=D1574),0)),"n/a")</f>
        <v>0</v>
      </c>
      <c r="G1574" s="87">
        <f t="array" ref="G1574">IFERROR(INDEX(DATA!$V$133:$V$368,MATCH(1,(DATA!$D$133:$D$368=B1574)*(DATA!$E$133:$E$368=D1574),0)),"n/a")</f>
        <v>0</v>
      </c>
      <c r="H1574" s="77">
        <f t="array" ref="H1574">IFERROR(INDEX(DATA!$W$133:$W$368,MATCH(1,(DATA!$D$133:$D$368=B1574)*(DATA!$E$133:$E$368=D1574),0)),"n/a")</f>
        <v>0</v>
      </c>
      <c r="I1574" s="87">
        <f t="array" ref="I1574">IFERROR(INDEX(DATA!$AF$133:$AF$368,MATCH(1,(DATA!$D$133:$D$368=B1574)*(DATA!$E$133:$E$368=D1574),0)),"n/a")</f>
        <v>82.1666666666667</v>
      </c>
      <c r="J1574" s="77">
        <f t="array" ref="J1574">IFERROR(INDEX(DATA!$AG$133:$AG$368,MATCH(1,(DATA!$D$133:$D$368=B1574)*(DATA!$E$133:$E$368=D1574),0)),"n/a")</f>
        <v>0</v>
      </c>
      <c r="K1574" s="87">
        <f t="array" ref="K1574">IFERROR(INDEX(DATA!$AP$133:$AP$368,MATCH(1,(DATA!$D$133:$D$368=B1574)*(DATA!$E$133:$E$368=D1574),0)),"n/a")</f>
        <v>10.1224489795918</v>
      </c>
      <c r="L1574" s="77">
        <f t="array" ref="L1574">IFERROR(INDEX(DATA!$AQ$133:$AQ$368,MATCH(1,(DATA!$D$133:$D$368=B1574)*(DATA!$E$133:$E$368=D1574),0)),"n/a")</f>
        <v>0.86626313852194203</v>
      </c>
    </row>
    <row r="1575" spans="1:12" x14ac:dyDescent="0.2">
      <c r="A1575" s="75" t="s">
        <v>19</v>
      </c>
      <c r="B1575" s="66" t="s">
        <v>22</v>
      </c>
      <c r="C1575" s="66" t="s">
        <v>10</v>
      </c>
      <c r="D1575" s="66" t="s">
        <v>309</v>
      </c>
      <c r="E1575" s="87">
        <f t="array" ref="E1575">IFERROR(INDEX(DATA!$L$133:$L$368,MATCH(1,(DATA!$D$133:$D$368=B1575)*(DATA!$E$133:$E$368=D1575),0)),"n/a")</f>
        <v>0</v>
      </c>
      <c r="F1575" s="77">
        <f t="array" ref="F1575">IFERROR(INDEX(DATA!$M$133:$M$368,MATCH(1,(DATA!$D$133:$D$368=B1575)*(DATA!$E$133:$E$368=D1575),0)),"n/a")</f>
        <v>0</v>
      </c>
      <c r="G1575" s="87">
        <f t="array" ref="G1575">IFERROR(INDEX(DATA!$V$133:$V$368,MATCH(1,(DATA!$D$133:$D$368=B1575)*(DATA!$E$133:$E$368=D1575),0)),"n/a")</f>
        <v>0</v>
      </c>
      <c r="H1575" s="77">
        <f t="array" ref="H1575">IFERROR(INDEX(DATA!$W$133:$W$368,MATCH(1,(DATA!$D$133:$D$368=B1575)*(DATA!$E$133:$E$368=D1575),0)),"n/a")</f>
        <v>0</v>
      </c>
      <c r="I1575" s="87">
        <f t="array" ref="I1575">IFERROR(INDEX(DATA!$AF$133:$AF$368,MATCH(1,(DATA!$D$133:$D$368=B1575)*(DATA!$E$133:$E$368=D1575),0)),"n/a")</f>
        <v>49.375</v>
      </c>
      <c r="J1575" s="77">
        <f t="array" ref="J1575">IFERROR(INDEX(DATA!$AG$133:$AG$368,MATCH(1,(DATA!$D$133:$D$368=B1575)*(DATA!$E$133:$E$368=D1575),0)),"n/a")</f>
        <v>-0.249049429657795</v>
      </c>
      <c r="K1575" s="87">
        <f t="array" ref="K1575">IFERROR(INDEX(DATA!$AP$133:$AP$368,MATCH(1,(DATA!$D$133:$D$368=B1575)*(DATA!$E$133:$E$368=D1575),0)),"n/a")</f>
        <v>49.375</v>
      </c>
      <c r="L1575" s="77">
        <f t="array" ref="L1575">IFERROR(INDEX(DATA!$AQ$133:$AQ$368,MATCH(1,(DATA!$D$133:$D$368=B1575)*(DATA!$E$133:$E$368=D1575),0)),"n/a")</f>
        <v>-0.25142135186355002</v>
      </c>
    </row>
    <row r="1576" spans="1:12" x14ac:dyDescent="0.2">
      <c r="A1576" s="75" t="s">
        <v>19</v>
      </c>
      <c r="B1576" s="66" t="s">
        <v>22</v>
      </c>
      <c r="C1576" s="66" t="s">
        <v>10</v>
      </c>
      <c r="D1576" s="66" t="s">
        <v>310</v>
      </c>
      <c r="E1576" s="87" t="str">
        <f t="array" ref="E1576">IFERROR(INDEX(DATA!$L$133:$L$368,MATCH(1,(DATA!$D$133:$D$368=B1576)*(DATA!$E$133:$E$368=D1576),0)),"n/a")</f>
        <v>n/a</v>
      </c>
      <c r="F1576" s="77" t="str">
        <f t="array" ref="F1576">IFERROR(INDEX(DATA!$M$133:$M$368,MATCH(1,(DATA!$D$133:$D$368=B1576)*(DATA!$E$133:$E$368=D1576),0)),"n/a")</f>
        <v>n/a</v>
      </c>
      <c r="G1576" s="87" t="str">
        <f t="array" ref="G1576">IFERROR(INDEX(DATA!$V$133:$V$368,MATCH(1,(DATA!$D$133:$D$368=B1576)*(DATA!$E$133:$E$368=D1576),0)),"n/a")</f>
        <v>n/a</v>
      </c>
      <c r="H1576" s="77" t="str">
        <f t="array" ref="H1576">IFERROR(INDEX(DATA!$W$133:$W$368,MATCH(1,(DATA!$D$133:$D$368=B1576)*(DATA!$E$133:$E$368=D1576),0)),"n/a")</f>
        <v>n/a</v>
      </c>
      <c r="I1576" s="87" t="str">
        <f t="array" ref="I1576">IFERROR(INDEX(DATA!$AF$133:$AF$368,MATCH(1,(DATA!$D$133:$D$368=B1576)*(DATA!$E$133:$E$368=D1576),0)),"n/a")</f>
        <v>n/a</v>
      </c>
      <c r="J1576" s="77" t="str">
        <f t="array" ref="J1576">IFERROR(INDEX(DATA!$AG$133:$AG$368,MATCH(1,(DATA!$D$133:$D$368=B1576)*(DATA!$E$133:$E$368=D1576),0)),"n/a")</f>
        <v>n/a</v>
      </c>
      <c r="K1576" s="87" t="str">
        <f t="array" ref="K1576">IFERROR(INDEX(DATA!$AP$133:$AP$368,MATCH(1,(DATA!$D$133:$D$368=B1576)*(DATA!$E$133:$E$368=D1576),0)),"n/a")</f>
        <v>n/a</v>
      </c>
      <c r="L1576" s="77" t="str">
        <f t="array" ref="L1576">IFERROR(INDEX(DATA!$AQ$133:$AQ$368,MATCH(1,(DATA!$D$133:$D$368=B1576)*(DATA!$E$133:$E$368=D1576),0)),"n/a")</f>
        <v>n/a</v>
      </c>
    </row>
    <row r="1577" spans="1:12" x14ac:dyDescent="0.2">
      <c r="A1577" s="75" t="s">
        <v>19</v>
      </c>
      <c r="B1577" s="66" t="s">
        <v>22</v>
      </c>
      <c r="C1577" s="66" t="s">
        <v>10</v>
      </c>
      <c r="D1577" s="66" t="s">
        <v>311</v>
      </c>
      <c r="E1577" s="87">
        <f t="array" ref="E1577">IFERROR(INDEX(DATA!$L$133:$L$368,MATCH(1,(DATA!$D$133:$D$368=B1577)*(DATA!$E$133:$E$368=D1577),0)),"n/a")</f>
        <v>24.6</v>
      </c>
      <c r="F1577" s="77">
        <f t="array" ref="F1577">IFERROR(INDEX(DATA!$M$133:$M$368,MATCH(1,(DATA!$D$133:$D$368=B1577)*(DATA!$E$133:$E$368=D1577),0)),"n/a")</f>
        <v>-0.25213454075032299</v>
      </c>
      <c r="G1577" s="87">
        <f t="array" ref="G1577">IFERROR(INDEX(DATA!$V$133:$V$368,MATCH(1,(DATA!$D$133:$D$368=B1577)*(DATA!$E$133:$E$368=D1577),0)),"n/a")</f>
        <v>24.873170731707301</v>
      </c>
      <c r="H1577" s="77">
        <f t="array" ref="H1577">IFERROR(INDEX(DATA!$W$133:$W$368,MATCH(1,(DATA!$D$133:$D$368=B1577)*(DATA!$E$133:$E$368=D1577),0)),"n/a")</f>
        <v>-0.26081642641557801</v>
      </c>
      <c r="I1577" s="87">
        <f t="array" ref="I1577">IFERROR(INDEX(DATA!$AF$133:$AF$368,MATCH(1,(DATA!$D$133:$D$368=B1577)*(DATA!$E$133:$E$368=D1577),0)),"n/a")</f>
        <v>24.815489749430501</v>
      </c>
      <c r="J1577" s="77">
        <f t="array" ref="J1577">IFERROR(INDEX(DATA!$AG$133:$AG$368,MATCH(1,(DATA!$D$133:$D$368=B1577)*(DATA!$E$133:$E$368=D1577),0)),"n/a")</f>
        <v>-0.21631995822675101</v>
      </c>
      <c r="K1577" s="87">
        <f t="array" ref="K1577">IFERROR(INDEX(DATA!$AP$133:$AP$368,MATCH(1,(DATA!$D$133:$D$368=B1577)*(DATA!$E$133:$E$368=D1577),0)),"n/a")</f>
        <v>23.155764705882401</v>
      </c>
      <c r="L1577" s="77">
        <f t="array" ref="L1577">IFERROR(INDEX(DATA!$AQ$133:$AQ$368,MATCH(1,(DATA!$D$133:$D$368=B1577)*(DATA!$E$133:$E$368=D1577),0)),"n/a")</f>
        <v>-0.22197051144715599</v>
      </c>
    </row>
    <row r="1578" spans="1:12" x14ac:dyDescent="0.2">
      <c r="A1578" s="75" t="s">
        <v>19</v>
      </c>
      <c r="B1578" s="66" t="s">
        <v>22</v>
      </c>
      <c r="C1578" s="66" t="s">
        <v>10</v>
      </c>
      <c r="D1578" s="66" t="s">
        <v>312</v>
      </c>
      <c r="E1578" s="87">
        <f t="array" ref="E1578">IFERROR(INDEX(DATA!$L$133:$L$368,MATCH(1,(DATA!$D$133:$D$368=B1578)*(DATA!$E$133:$E$368=D1578),0)),"n/a")</f>
        <v>127.050505050505</v>
      </c>
      <c r="F1578" s="77">
        <f t="array" ref="F1578">IFERROR(INDEX(DATA!$M$133:$M$368,MATCH(1,(DATA!$D$133:$D$368=B1578)*(DATA!$E$133:$E$368=D1578),0)),"n/a")</f>
        <v>-1.1629734402011699E-2</v>
      </c>
      <c r="G1578" s="87">
        <f t="array" ref="G1578">IFERROR(INDEX(DATA!$V$133:$V$368,MATCH(1,(DATA!$D$133:$D$368=B1578)*(DATA!$E$133:$E$368=D1578),0)),"n/a")</f>
        <v>127.957142857143</v>
      </c>
      <c r="H1578" s="77">
        <f t="array" ref="H1578">IFERROR(INDEX(DATA!$W$133:$W$368,MATCH(1,(DATA!$D$133:$D$368=B1578)*(DATA!$E$133:$E$368=D1578),0)),"n/a")</f>
        <v>-1.17405150580507E-2</v>
      </c>
      <c r="I1578" s="87">
        <f t="array" ref="I1578">IFERROR(INDEX(DATA!$AF$133:$AF$368,MATCH(1,(DATA!$D$133:$D$368=B1578)*(DATA!$E$133:$E$368=D1578),0)),"n/a")</f>
        <v>128.555555555556</v>
      </c>
      <c r="J1578" s="77">
        <f t="array" ref="J1578">IFERROR(INDEX(DATA!$AG$133:$AG$368,MATCH(1,(DATA!$D$133:$D$368=B1578)*(DATA!$E$133:$E$368=D1578),0)),"n/a")</f>
        <v>7.8838511843299305E-2</v>
      </c>
      <c r="K1578" s="87">
        <f t="array" ref="K1578">IFERROR(INDEX(DATA!$AP$133:$AP$368,MATCH(1,(DATA!$D$133:$D$368=B1578)*(DATA!$E$133:$E$368=D1578),0)),"n/a")</f>
        <v>127.565995525727</v>
      </c>
      <c r="L1578" s="77">
        <f t="array" ref="L1578">IFERROR(INDEX(DATA!$AQ$133:$AQ$368,MATCH(1,(DATA!$D$133:$D$368=B1578)*(DATA!$E$133:$E$368=D1578),0)),"n/a")</f>
        <v>3.4829760022348402E-2</v>
      </c>
    </row>
    <row r="1579" spans="1:12" x14ac:dyDescent="0.2">
      <c r="A1579" s="75" t="s">
        <v>19</v>
      </c>
      <c r="B1579" s="66" t="s">
        <v>22</v>
      </c>
      <c r="C1579" s="66" t="s">
        <v>10</v>
      </c>
      <c r="D1579" s="66" t="s">
        <v>313</v>
      </c>
      <c r="E1579" s="87">
        <f t="array" ref="E1579">IFERROR(INDEX(DATA!$L$133:$L$368,MATCH(1,(DATA!$D$133:$D$368=B1579)*(DATA!$E$133:$E$368=D1579),0)),"n/a")</f>
        <v>42.814671814671797</v>
      </c>
      <c r="F1579" s="77">
        <f t="array" ref="F1579">IFERROR(INDEX(DATA!$M$133:$M$368,MATCH(1,(DATA!$D$133:$D$368=B1579)*(DATA!$E$133:$E$368=D1579),0)),"n/a")</f>
        <v>1.5157179669374801</v>
      </c>
      <c r="G1579" s="87">
        <f t="array" ref="G1579">IFERROR(INDEX(DATA!$V$133:$V$368,MATCH(1,(DATA!$D$133:$D$368=B1579)*(DATA!$E$133:$E$368=D1579),0)),"n/a")</f>
        <v>47.550134048257398</v>
      </c>
      <c r="H1579" s="77">
        <f t="array" ref="H1579">IFERROR(INDEX(DATA!$W$133:$W$368,MATCH(1,(DATA!$D$133:$D$368=B1579)*(DATA!$E$133:$E$368=D1579),0)),"n/a")</f>
        <v>1.08807110385826</v>
      </c>
      <c r="I1579" s="87">
        <f t="array" ref="I1579">IFERROR(INDEX(DATA!$AF$133:$AF$368,MATCH(1,(DATA!$D$133:$D$368=B1579)*(DATA!$E$133:$E$368=D1579),0)),"n/a")</f>
        <v>40.590765588003201</v>
      </c>
      <c r="J1579" s="77">
        <f t="array" ref="J1579">IFERROR(INDEX(DATA!$AG$133:$AG$368,MATCH(1,(DATA!$D$133:$D$368=B1579)*(DATA!$E$133:$E$368=D1579),0)),"n/a")</f>
        <v>0.87540122585856295</v>
      </c>
      <c r="K1579" s="87">
        <f t="array" ref="K1579">IFERROR(INDEX(DATA!$AP$133:$AP$368,MATCH(1,(DATA!$D$133:$D$368=B1579)*(DATA!$E$133:$E$368=D1579),0)),"n/a")</f>
        <v>37.887342436974798</v>
      </c>
      <c r="L1579" s="77">
        <f t="array" ref="L1579">IFERROR(INDEX(DATA!$AQ$133:$AQ$368,MATCH(1,(DATA!$D$133:$D$368=B1579)*(DATA!$E$133:$E$368=D1579),0)),"n/a")</f>
        <v>0.97541708652576298</v>
      </c>
    </row>
    <row r="1580" spans="1:12" x14ac:dyDescent="0.2">
      <c r="A1580" s="75" t="s">
        <v>19</v>
      </c>
      <c r="B1580" s="66" t="s">
        <v>22</v>
      </c>
      <c r="C1580" s="66" t="s">
        <v>10</v>
      </c>
      <c r="D1580" s="66" t="s">
        <v>314</v>
      </c>
      <c r="E1580" s="87">
        <f t="array" ref="E1580">IFERROR(INDEX(DATA!$L$133:$L$368,MATCH(1,(DATA!$D$133:$D$368=B1580)*(DATA!$E$133:$E$368=D1580),0)),"n/a")</f>
        <v>0</v>
      </c>
      <c r="F1580" s="77">
        <f t="array" ref="F1580">IFERROR(INDEX(DATA!$M$133:$M$368,MATCH(1,(DATA!$D$133:$D$368=B1580)*(DATA!$E$133:$E$368=D1580),0)),"n/a")</f>
        <v>-1</v>
      </c>
      <c r="G1580" s="87">
        <f t="array" ref="G1580">IFERROR(INDEX(DATA!$V$133:$V$368,MATCH(1,(DATA!$D$133:$D$368=B1580)*(DATA!$E$133:$E$368=D1580),0)),"n/a")</f>
        <v>53.102272727272698</v>
      </c>
      <c r="H1580" s="77">
        <f t="array" ref="H1580">IFERROR(INDEX(DATA!$W$133:$W$368,MATCH(1,(DATA!$D$133:$D$368=B1580)*(DATA!$E$133:$E$368=D1580),0)),"n/a")</f>
        <v>5.0461757094981499</v>
      </c>
      <c r="I1580" s="87">
        <f t="array" ref="I1580">IFERROR(INDEX(DATA!$AF$133:$AF$368,MATCH(1,(DATA!$D$133:$D$368=B1580)*(DATA!$E$133:$E$368=D1580),0)),"n/a")</f>
        <v>37.747422680412399</v>
      </c>
      <c r="J1580" s="77">
        <f t="array" ref="J1580">IFERROR(INDEX(DATA!$AG$133:$AG$368,MATCH(1,(DATA!$D$133:$D$368=B1580)*(DATA!$E$133:$E$368=D1580),0)),"n/a")</f>
        <v>3.2193393177999399</v>
      </c>
      <c r="K1580" s="87">
        <f t="array" ref="K1580">IFERROR(INDEX(DATA!$AP$133:$AP$368,MATCH(1,(DATA!$D$133:$D$368=B1580)*(DATA!$E$133:$E$368=D1580),0)),"n/a")</f>
        <v>11.807671816728799</v>
      </c>
      <c r="L1580" s="77">
        <f t="array" ref="L1580">IFERROR(INDEX(DATA!$AQ$133:$AQ$368,MATCH(1,(DATA!$D$133:$D$368=B1580)*(DATA!$E$133:$E$368=D1580),0)),"n/a")</f>
        <v>7.8746481962378698E-2</v>
      </c>
    </row>
    <row r="1581" spans="1:12" x14ac:dyDescent="0.2">
      <c r="A1581" s="75" t="s">
        <v>19</v>
      </c>
      <c r="B1581" s="66" t="s">
        <v>22</v>
      </c>
      <c r="C1581" s="66" t="s">
        <v>10</v>
      </c>
      <c r="D1581" s="66" t="s">
        <v>315</v>
      </c>
      <c r="E1581" s="87">
        <f t="array" ref="E1581">IFERROR(INDEX(DATA!$L$133:$L$368,MATCH(1,(DATA!$D$133:$D$368=B1581)*(DATA!$E$133:$E$368=D1581),0)),"n/a")</f>
        <v>24.634640445444902</v>
      </c>
      <c r="F1581" s="77">
        <f t="array" ref="F1581">IFERROR(INDEX(DATA!$M$133:$M$368,MATCH(1,(DATA!$D$133:$D$368=B1581)*(DATA!$E$133:$E$368=D1581),0)),"n/a")</f>
        <v>-0.28935720047211799</v>
      </c>
      <c r="G1581" s="87">
        <f t="array" ref="G1581">IFERROR(INDEX(DATA!$V$133:$V$368,MATCH(1,(DATA!$D$133:$D$368=B1581)*(DATA!$E$133:$E$368=D1581),0)),"n/a")</f>
        <v>25.918861671961999</v>
      </c>
      <c r="H1581" s="77">
        <f t="array" ref="H1581">IFERROR(INDEX(DATA!$W$133:$W$368,MATCH(1,(DATA!$D$133:$D$368=B1581)*(DATA!$E$133:$E$368=D1581),0)),"n/a")</f>
        <v>-0.22864858031111901</v>
      </c>
      <c r="I1581" s="87">
        <f t="array" ref="I1581">IFERROR(INDEX(DATA!$AF$133:$AF$368,MATCH(1,(DATA!$D$133:$D$368=B1581)*(DATA!$E$133:$E$368=D1581),0)),"n/a")</f>
        <v>24.9958500890578</v>
      </c>
      <c r="J1581" s="77">
        <f t="array" ref="J1581">IFERROR(INDEX(DATA!$AG$133:$AG$368,MATCH(1,(DATA!$D$133:$D$368=B1581)*(DATA!$E$133:$E$368=D1581),0)),"n/a")</f>
        <v>-0.24383574583958301</v>
      </c>
      <c r="K1581" s="87">
        <f t="array" ref="K1581">IFERROR(INDEX(DATA!$AP$133:$AP$368,MATCH(1,(DATA!$D$133:$D$368=B1581)*(DATA!$E$133:$E$368=D1581),0)),"n/a")</f>
        <v>24.640161254483701</v>
      </c>
      <c r="L1581" s="77">
        <f t="array" ref="L1581">IFERROR(INDEX(DATA!$AQ$133:$AQ$368,MATCH(1,(DATA!$D$133:$D$368=B1581)*(DATA!$E$133:$E$368=D1581),0)),"n/a")</f>
        <v>-0.25001775788262898</v>
      </c>
    </row>
    <row r="1582" spans="1:12" x14ac:dyDescent="0.2">
      <c r="A1582" s="75" t="s">
        <v>19</v>
      </c>
      <c r="B1582" s="66" t="s">
        <v>22</v>
      </c>
      <c r="C1582" s="66" t="s">
        <v>10</v>
      </c>
      <c r="D1582" s="66" t="s">
        <v>316</v>
      </c>
      <c r="E1582" s="87" t="str">
        <f t="array" ref="E1582">IFERROR(INDEX(DATA!$L$133:$L$368,MATCH(1,(DATA!$D$133:$D$368=B1582)*(DATA!$E$133:$E$368=D1582),0)),"n/a")</f>
        <v>n/a</v>
      </c>
      <c r="F1582" s="77" t="str">
        <f t="array" ref="F1582">IFERROR(INDEX(DATA!$M$133:$M$368,MATCH(1,(DATA!$D$133:$D$368=B1582)*(DATA!$E$133:$E$368=D1582),0)),"n/a")</f>
        <v>n/a</v>
      </c>
      <c r="G1582" s="87" t="str">
        <f t="array" ref="G1582">IFERROR(INDEX(DATA!$V$133:$V$368,MATCH(1,(DATA!$D$133:$D$368=B1582)*(DATA!$E$133:$E$368=D1582),0)),"n/a")</f>
        <v>n/a</v>
      </c>
      <c r="H1582" s="77" t="str">
        <f t="array" ref="H1582">IFERROR(INDEX(DATA!$W$133:$W$368,MATCH(1,(DATA!$D$133:$D$368=B1582)*(DATA!$E$133:$E$368=D1582),0)),"n/a")</f>
        <v>n/a</v>
      </c>
      <c r="I1582" s="87" t="str">
        <f t="array" ref="I1582">IFERROR(INDEX(DATA!$AF$133:$AF$368,MATCH(1,(DATA!$D$133:$D$368=B1582)*(DATA!$E$133:$E$368=D1582),0)),"n/a")</f>
        <v>n/a</v>
      </c>
      <c r="J1582" s="77" t="str">
        <f t="array" ref="J1582">IFERROR(INDEX(DATA!$AG$133:$AG$368,MATCH(1,(DATA!$D$133:$D$368=B1582)*(DATA!$E$133:$E$368=D1582),0)),"n/a")</f>
        <v>n/a</v>
      </c>
      <c r="K1582" s="87" t="str">
        <f t="array" ref="K1582">IFERROR(INDEX(DATA!$AP$133:$AP$368,MATCH(1,(DATA!$D$133:$D$368=B1582)*(DATA!$E$133:$E$368=D1582),0)),"n/a")</f>
        <v>n/a</v>
      </c>
      <c r="L1582" s="77" t="str">
        <f t="array" ref="L1582">IFERROR(INDEX(DATA!$AQ$133:$AQ$368,MATCH(1,(DATA!$D$133:$D$368=B1582)*(DATA!$E$133:$E$368=D1582),0)),"n/a")</f>
        <v>n/a</v>
      </c>
    </row>
    <row r="1583" spans="1:12" x14ac:dyDescent="0.2">
      <c r="A1583" s="75" t="s">
        <v>19</v>
      </c>
      <c r="B1583" s="66" t="s">
        <v>22</v>
      </c>
      <c r="C1583" s="66" t="s">
        <v>10</v>
      </c>
      <c r="D1583" s="66" t="s">
        <v>317</v>
      </c>
      <c r="E1583" s="87">
        <f t="array" ref="E1583">IFERROR(INDEX(DATA!$L$133:$L$368,MATCH(1,(DATA!$D$133:$D$368=B1583)*(DATA!$E$133:$E$368=D1583),0)),"n/a")</f>
        <v>49.439024390243901</v>
      </c>
      <c r="F1583" s="77">
        <f t="array" ref="F1583">IFERROR(INDEX(DATA!$M$133:$M$368,MATCH(1,(DATA!$D$133:$D$368=B1583)*(DATA!$E$133:$E$368=D1583),0)),"n/a")</f>
        <v>0</v>
      </c>
      <c r="G1583" s="87">
        <f t="array" ref="G1583">IFERROR(INDEX(DATA!$V$133:$V$368,MATCH(1,(DATA!$D$133:$D$368=B1583)*(DATA!$E$133:$E$368=D1583),0)),"n/a")</f>
        <v>12.81923180231</v>
      </c>
      <c r="H1583" s="77">
        <f t="array" ref="H1583">IFERROR(INDEX(DATA!$W$133:$W$368,MATCH(1,(DATA!$D$133:$D$368=B1583)*(DATA!$E$133:$E$368=D1583),0)),"n/a")</f>
        <v>0</v>
      </c>
      <c r="I1583" s="87">
        <f t="array" ref="I1583">IFERROR(INDEX(DATA!$AF$133:$AF$368,MATCH(1,(DATA!$D$133:$D$368=B1583)*(DATA!$E$133:$E$368=D1583),0)),"n/a")</f>
        <v>14.737360814972799</v>
      </c>
      <c r="J1583" s="77">
        <f t="array" ref="J1583">IFERROR(INDEX(DATA!$AG$133:$AG$368,MATCH(1,(DATA!$D$133:$D$368=B1583)*(DATA!$E$133:$E$368=D1583),0)),"n/a")</f>
        <v>0</v>
      </c>
      <c r="K1583" s="87">
        <f t="array" ref="K1583">IFERROR(INDEX(DATA!$AP$133:$AP$368,MATCH(1,(DATA!$D$133:$D$368=B1583)*(DATA!$E$133:$E$368=D1583),0)),"n/a")</f>
        <v>14.584550485348799</v>
      </c>
      <c r="L1583" s="77">
        <f t="array" ref="L1583">IFERROR(INDEX(DATA!$AQ$133:$AQ$368,MATCH(1,(DATA!$D$133:$D$368=B1583)*(DATA!$E$133:$E$368=D1583),0)),"n/a")</f>
        <v>0</v>
      </c>
    </row>
    <row r="1584" spans="1:12" x14ac:dyDescent="0.2">
      <c r="A1584" s="75" t="s">
        <v>19</v>
      </c>
      <c r="B1584" s="66" t="s">
        <v>22</v>
      </c>
      <c r="C1584" s="66" t="s">
        <v>10</v>
      </c>
      <c r="D1584" s="66" t="s">
        <v>318</v>
      </c>
      <c r="E1584" s="87">
        <f t="array" ref="E1584">IFERROR(INDEX(DATA!$L$133:$L$368,MATCH(1,(DATA!$D$133:$D$368=B1584)*(DATA!$E$133:$E$368=D1584),0)),"n/a")</f>
        <v>18.600000000000001</v>
      </c>
      <c r="F1584" s="77">
        <f t="array" ref="F1584">IFERROR(INDEX(DATA!$M$133:$M$368,MATCH(1,(DATA!$D$133:$D$368=B1584)*(DATA!$E$133:$E$368=D1584),0)),"n/a")</f>
        <v>0</v>
      </c>
      <c r="G1584" s="87">
        <f t="array" ref="G1584">IFERROR(INDEX(DATA!$V$133:$V$368,MATCH(1,(DATA!$D$133:$D$368=B1584)*(DATA!$E$133:$E$368=D1584),0)),"n/a")</f>
        <v>18.620071684587799</v>
      </c>
      <c r="H1584" s="77">
        <f t="array" ref="H1584">IFERROR(INDEX(DATA!$W$133:$W$368,MATCH(1,(DATA!$D$133:$D$368=B1584)*(DATA!$E$133:$E$368=D1584),0)),"n/a")</f>
        <v>-0.79552649187222702</v>
      </c>
      <c r="I1584" s="87">
        <f t="array" ref="I1584">IFERROR(INDEX(DATA!$AF$133:$AF$368,MATCH(1,(DATA!$D$133:$D$368=B1584)*(DATA!$E$133:$E$368=D1584),0)),"n/a")</f>
        <v>17.050632911392398</v>
      </c>
      <c r="J1584" s="77">
        <f t="array" ref="J1584">IFERROR(INDEX(DATA!$AG$133:$AG$368,MATCH(1,(DATA!$D$133:$D$368=B1584)*(DATA!$E$133:$E$368=D1584),0)),"n/a")</f>
        <v>-0.81276104699011298</v>
      </c>
      <c r="K1584" s="87">
        <f t="array" ref="K1584">IFERROR(INDEX(DATA!$AP$133:$AP$368,MATCH(1,(DATA!$D$133:$D$368=B1584)*(DATA!$E$133:$E$368=D1584),0)),"n/a")</f>
        <v>20.970119521912402</v>
      </c>
      <c r="L1584" s="77">
        <f t="array" ref="L1584">IFERROR(INDEX(DATA!$AQ$133:$AQ$368,MATCH(1,(DATA!$D$133:$D$368=B1584)*(DATA!$E$133:$E$368=D1584),0)),"n/a")</f>
        <v>-0.76971979608149199</v>
      </c>
    </row>
    <row r="1585" spans="1:12" x14ac:dyDescent="0.2">
      <c r="A1585" s="75" t="s">
        <v>19</v>
      </c>
      <c r="B1585" s="66" t="s">
        <v>22</v>
      </c>
      <c r="C1585" s="66" t="s">
        <v>10</v>
      </c>
      <c r="D1585" s="66" t="s">
        <v>344</v>
      </c>
      <c r="E1585" s="87">
        <f t="array" ref="E1585">IFERROR(INDEX(DATA!$L$133:$L$368,MATCH(1,(DATA!$D$133:$D$368=B1585)*(DATA!$E$133:$E$368=D1585),0)),"n/a")</f>
        <v>93.0450450450451</v>
      </c>
      <c r="F1585" s="77">
        <f t="array" ref="F1585">IFERROR(INDEX(DATA!$M$133:$M$368,MATCH(1,(DATA!$D$133:$D$368=B1585)*(DATA!$E$133:$E$368=D1585),0)),"n/a")</f>
        <v>1.58742860739115E-2</v>
      </c>
      <c r="G1585" s="87">
        <f t="array" ref="G1585">IFERROR(INDEX(DATA!$V$133:$V$368,MATCH(1,(DATA!$D$133:$D$368=B1585)*(DATA!$E$133:$E$368=D1585),0)),"n/a")</f>
        <v>93.335363532546594</v>
      </c>
      <c r="H1585" s="77">
        <f t="array" ref="H1585">IFERROR(INDEX(DATA!$W$133:$W$368,MATCH(1,(DATA!$D$133:$D$368=B1585)*(DATA!$E$133:$E$368=D1585),0)),"n/a")</f>
        <v>2.62362475723193E-2</v>
      </c>
      <c r="I1585" s="87">
        <f t="array" ref="I1585">IFERROR(INDEX(DATA!$AF$133:$AF$368,MATCH(1,(DATA!$D$133:$D$368=B1585)*(DATA!$E$133:$E$368=D1585),0)),"n/a")</f>
        <v>93.041978287092903</v>
      </c>
      <c r="J1585" s="77">
        <f t="array" ref="J1585">IFERROR(INDEX(DATA!$AG$133:$AG$368,MATCH(1,(DATA!$D$133:$D$368=B1585)*(DATA!$E$133:$E$368=D1585),0)),"n/a")</f>
        <v>2.29706553238836E-2</v>
      </c>
      <c r="K1585" s="87">
        <f t="array" ref="K1585">IFERROR(INDEX(DATA!$AP$133:$AP$368,MATCH(1,(DATA!$D$133:$D$368=B1585)*(DATA!$E$133:$E$368=D1585),0)),"n/a")</f>
        <v>81.532250856546995</v>
      </c>
      <c r="L1585" s="77">
        <f t="array" ref="L1585">IFERROR(INDEX(DATA!$AQ$133:$AQ$368,MATCH(1,(DATA!$D$133:$D$368=B1585)*(DATA!$E$133:$E$368=D1585),0)),"n/a")</f>
        <v>8.0549840848105209E-3</v>
      </c>
    </row>
    <row r="1586" spans="1:12" x14ac:dyDescent="0.2">
      <c r="A1586" s="75" t="s">
        <v>19</v>
      </c>
      <c r="B1586" s="66" t="s">
        <v>22</v>
      </c>
      <c r="C1586" s="66" t="s">
        <v>10</v>
      </c>
      <c r="D1586" s="66" t="s">
        <v>345</v>
      </c>
      <c r="E1586" s="87">
        <f t="array" ref="E1586">IFERROR(INDEX(DATA!$L$133:$L$368,MATCH(1,(DATA!$D$133:$D$368=B1586)*(DATA!$E$133:$E$368=D1586),0)),"n/a")</f>
        <v>0</v>
      </c>
      <c r="F1586" s="77">
        <f t="array" ref="F1586">IFERROR(INDEX(DATA!$M$133:$M$368,MATCH(1,(DATA!$D$133:$D$368=B1586)*(DATA!$E$133:$E$368=D1586),0)),"n/a")</f>
        <v>0</v>
      </c>
      <c r="G1586" s="87">
        <f t="array" ref="G1586">IFERROR(INDEX(DATA!$V$133:$V$368,MATCH(1,(DATA!$D$133:$D$368=B1586)*(DATA!$E$133:$E$368=D1586),0)),"n/a")</f>
        <v>93.076923076923094</v>
      </c>
      <c r="H1586" s="77">
        <f t="array" ref="H1586">IFERROR(INDEX(DATA!$W$133:$W$368,MATCH(1,(DATA!$D$133:$D$368=B1586)*(DATA!$E$133:$E$368=D1586),0)),"n/a")</f>
        <v>2.2611302462048701E-2</v>
      </c>
      <c r="I1586" s="87">
        <f t="array" ref="I1586">IFERROR(INDEX(DATA!$AF$133:$AF$368,MATCH(1,(DATA!$D$133:$D$368=B1586)*(DATA!$E$133:$E$368=D1586),0)),"n/a")</f>
        <v>90.850746268656707</v>
      </c>
      <c r="J1586" s="77">
        <f t="array" ref="J1586">IFERROR(INDEX(DATA!$AG$133:$AG$368,MATCH(1,(DATA!$D$133:$D$368=B1586)*(DATA!$E$133:$E$368=D1586),0)),"n/a")</f>
        <v>-3.5746639934655197E-2</v>
      </c>
      <c r="K1586" s="87">
        <f t="array" ref="K1586">IFERROR(INDEX(DATA!$AP$133:$AP$368,MATCH(1,(DATA!$D$133:$D$368=B1586)*(DATA!$E$133:$E$368=D1586),0)),"n/a")</f>
        <v>91.783018867924497</v>
      </c>
      <c r="L1586" s="77">
        <f t="array" ref="L1586">IFERROR(INDEX(DATA!$AQ$133:$AQ$368,MATCH(1,(DATA!$D$133:$D$368=B1586)*(DATA!$E$133:$E$368=D1586),0)),"n/a")</f>
        <v>-2.5851872711912201E-2</v>
      </c>
    </row>
    <row r="1587" spans="1:12" x14ac:dyDescent="0.2">
      <c r="A1587" s="75"/>
      <c r="E1587" s="80"/>
      <c r="F1587" s="77"/>
      <c r="G1587" s="81"/>
      <c r="H1587" s="77"/>
      <c r="I1587" s="81"/>
      <c r="J1587" s="82"/>
      <c r="K1587" s="81"/>
      <c r="L1587" s="77"/>
    </row>
    <row r="1588" spans="1:12" x14ac:dyDescent="0.2">
      <c r="A1588" s="75" t="s">
        <v>19</v>
      </c>
      <c r="B1588" s="66" t="s">
        <v>22</v>
      </c>
      <c r="C1588" s="66" t="s">
        <v>26</v>
      </c>
      <c r="D1588" s="66" t="s">
        <v>271</v>
      </c>
      <c r="E1588" s="87">
        <f t="array" ref="E1588">IFERROR(INDEX(DATA!$N$133:$N$368,MATCH(1,(DATA!$D$133:$D$368=B1588)*(DATA!$E$133:$E$368=D1588),0)),"n/a")</f>
        <v>4.1960784313725501</v>
      </c>
      <c r="F1588" s="77">
        <f t="array" ref="F1588">IFERROR(INDEX(DATA!$O$133:$O$368,MATCH(1,(DATA!$D$133:$D$368=B1588)*(DATA!$E$133:$E$368=D1588),0)),"n/a")</f>
        <v>0</v>
      </c>
      <c r="G1588" s="87">
        <f t="array" ref="G1588">IFERROR(INDEX(DATA!$X$133:$X$368,MATCH(1,(DATA!$D$133:$D$368=B1588)*(DATA!$E$133:$E$368=D1588),0)),"n/a")</f>
        <v>2.09534136766684</v>
      </c>
      <c r="H1588" s="77">
        <f t="array" ref="H1588">IFERROR(INDEX(DATA!$Y$133:$Y$368,MATCH(1,(DATA!$D$133:$D$368=B1588)*(DATA!$E$133:$E$368=D1588),0)),"n/a")</f>
        <v>0</v>
      </c>
      <c r="I1588" s="87">
        <f t="array" ref="I1588">IFERROR(INDEX(DATA!$AH$133:$AH$368,MATCH(1,(DATA!$D$133:$D$368=B1588)*(DATA!$E$133:$E$368=D1588),0)),"n/a")</f>
        <v>1.9423857351028699</v>
      </c>
      <c r="J1588" s="77">
        <f t="array" ref="J1588">IFERROR(INDEX(DATA!$AI$133:$AI$368,MATCH(1,(DATA!$D$133:$D$368=B1588)*(DATA!$E$133:$E$368=D1588),0)),"n/a")</f>
        <v>0</v>
      </c>
      <c r="K1588" s="87">
        <f t="array" ref="K1588">IFERROR(INDEX(DATA!$AR$133:$AR$368,MATCH(1,(DATA!$D$133:$D$368=B1588)*(DATA!$E$133:$E$368=D1588),0)),"n/a")</f>
        <v>1.7852265509210199</v>
      </c>
      <c r="L1588" s="77">
        <f t="array" ref="L1588">IFERROR(INDEX(DATA!$AS$133:$AS$368,MATCH(1,(DATA!$D$133:$D$368=B1588)*(DATA!$E$133:$E$368=D1588),0)),"n/a")</f>
        <v>0</v>
      </c>
    </row>
    <row r="1589" spans="1:12" x14ac:dyDescent="0.2">
      <c r="A1589" s="75" t="s">
        <v>19</v>
      </c>
      <c r="B1589" s="66" t="s">
        <v>22</v>
      </c>
      <c r="C1589" s="66" t="s">
        <v>26</v>
      </c>
      <c r="D1589" s="66" t="s">
        <v>272</v>
      </c>
      <c r="E1589" s="87" t="str">
        <f t="array" ref="E1589">IFERROR(INDEX(DATA!$N$133:$N$368,MATCH(1,(DATA!$D$133:$D$368=B1589)*(DATA!$E$133:$E$368=D1589),0)),"n/a")</f>
        <v>n/a</v>
      </c>
      <c r="F1589" s="77" t="str">
        <f t="array" ref="F1589">IFERROR(INDEX(DATA!$O$133:$O$368,MATCH(1,(DATA!$D$133:$D$368=B1589)*(DATA!$E$133:$E$368=D1589),0)),"n/a")</f>
        <v>n/a</v>
      </c>
      <c r="G1589" s="87" t="str">
        <f t="array" ref="G1589">IFERROR(INDEX(DATA!$X$133:$X$368,MATCH(1,(DATA!$D$133:$D$368=B1589)*(DATA!$E$133:$E$368=D1589),0)),"n/a")</f>
        <v>n/a</v>
      </c>
      <c r="H1589" s="77" t="str">
        <f t="array" ref="H1589">IFERROR(INDEX(DATA!$Y$133:$Y$368,MATCH(1,(DATA!$D$133:$D$368=B1589)*(DATA!$E$133:$E$368=D1589),0)),"n/a")</f>
        <v>n/a</v>
      </c>
      <c r="I1589" s="87" t="str">
        <f t="array" ref="I1589">IFERROR(INDEX(DATA!$AH$133:$AH$368,MATCH(1,(DATA!$D$133:$D$368=B1589)*(DATA!$E$133:$E$368=D1589),0)),"n/a")</f>
        <v>n/a</v>
      </c>
      <c r="J1589" s="77" t="str">
        <f t="array" ref="J1589">IFERROR(INDEX(DATA!$AI$133:$AI$368,MATCH(1,(DATA!$D$133:$D$368=B1589)*(DATA!$E$133:$E$368=D1589),0)),"n/a")</f>
        <v>n/a</v>
      </c>
      <c r="K1589" s="87" t="str">
        <f t="array" ref="K1589">IFERROR(INDEX(DATA!$AR$133:$AR$368,MATCH(1,(DATA!$D$133:$D$368=B1589)*(DATA!$E$133:$E$368=D1589),0)),"n/a")</f>
        <v>n/a</v>
      </c>
      <c r="L1589" s="77" t="str">
        <f t="array" ref="L1589">IFERROR(INDEX(DATA!$AS$133:$AS$368,MATCH(1,(DATA!$D$133:$D$368=B1589)*(DATA!$E$133:$E$368=D1589),0)),"n/a")</f>
        <v>n/a</v>
      </c>
    </row>
    <row r="1590" spans="1:12" x14ac:dyDescent="0.2">
      <c r="A1590" s="75" t="s">
        <v>19</v>
      </c>
      <c r="B1590" s="66" t="s">
        <v>22</v>
      </c>
      <c r="C1590" s="66" t="s">
        <v>26</v>
      </c>
      <c r="D1590" s="66" t="s">
        <v>273</v>
      </c>
      <c r="E1590" s="87">
        <f t="array" ref="E1590">IFERROR(INDEX(DATA!$N$133:$N$368,MATCH(1,(DATA!$D$133:$D$368=B1590)*(DATA!$E$133:$E$368=D1590),0)),"n/a")</f>
        <v>1.7632929583247801</v>
      </c>
      <c r="F1590" s="77">
        <f t="array" ref="F1590">IFERROR(INDEX(DATA!$O$133:$O$368,MATCH(1,(DATA!$D$133:$D$368=B1590)*(DATA!$E$133:$E$368=D1590),0)),"n/a")</f>
        <v>3.7841287927491397E-2</v>
      </c>
      <c r="G1590" s="87">
        <f t="array" ref="G1590">IFERROR(INDEX(DATA!$X$133:$X$368,MATCH(1,(DATA!$D$133:$D$368=B1590)*(DATA!$E$133:$E$368=D1590),0)),"n/a")</f>
        <v>1.9711732973702001</v>
      </c>
      <c r="H1590" s="77">
        <f t="array" ref="H1590">IFERROR(INDEX(DATA!$Y$133:$Y$368,MATCH(1,(DATA!$D$133:$D$368=B1590)*(DATA!$E$133:$E$368=D1590),0)),"n/a")</f>
        <v>-0.16449143820575299</v>
      </c>
      <c r="I1590" s="87">
        <f t="array" ref="I1590">IFERROR(INDEX(DATA!$AH$133:$AH$368,MATCH(1,(DATA!$D$133:$D$368=B1590)*(DATA!$E$133:$E$368=D1590),0)),"n/a")</f>
        <v>2.98094661011244</v>
      </c>
      <c r="J1590" s="77">
        <f t="array" ref="J1590">IFERROR(INDEX(DATA!$AI$133:$AI$368,MATCH(1,(DATA!$D$133:$D$368=B1590)*(DATA!$E$133:$E$368=D1590),0)),"n/a")</f>
        <v>0.15871882621106301</v>
      </c>
      <c r="K1590" s="87">
        <f t="array" ref="K1590">IFERROR(INDEX(DATA!$AR$133:$AR$368,MATCH(1,(DATA!$D$133:$D$368=B1590)*(DATA!$E$133:$E$368=D1590),0)),"n/a")</f>
        <v>3.2906957954949401</v>
      </c>
      <c r="L1590" s="77">
        <f t="array" ref="L1590">IFERROR(INDEX(DATA!$AS$133:$AS$368,MATCH(1,(DATA!$D$133:$D$368=B1590)*(DATA!$E$133:$E$368=D1590),0)),"n/a")</f>
        <v>0.14161693088795499</v>
      </c>
    </row>
    <row r="1591" spans="1:12" x14ac:dyDescent="0.2">
      <c r="A1591" s="75" t="s">
        <v>19</v>
      </c>
      <c r="B1591" s="66" t="s">
        <v>22</v>
      </c>
      <c r="C1591" s="66" t="s">
        <v>26</v>
      </c>
      <c r="D1591" s="66" t="s">
        <v>274</v>
      </c>
      <c r="E1591" s="87" t="str">
        <f t="array" ref="E1591">IFERROR(INDEX(DATA!$N$133:$N$368,MATCH(1,(DATA!$D$133:$D$368=B1591)*(DATA!$E$133:$E$368=D1591),0)),"n/a")</f>
        <v>n/a</v>
      </c>
      <c r="F1591" s="77" t="str">
        <f t="array" ref="F1591">IFERROR(INDEX(DATA!$O$133:$O$368,MATCH(1,(DATA!$D$133:$D$368=B1591)*(DATA!$E$133:$E$368=D1591),0)),"n/a")</f>
        <v>n/a</v>
      </c>
      <c r="G1591" s="87" t="str">
        <f t="array" ref="G1591">IFERROR(INDEX(DATA!$X$133:$X$368,MATCH(1,(DATA!$D$133:$D$368=B1591)*(DATA!$E$133:$E$368=D1591),0)),"n/a")</f>
        <v>n/a</v>
      </c>
      <c r="H1591" s="77" t="str">
        <f t="array" ref="H1591">IFERROR(INDEX(DATA!$Y$133:$Y$368,MATCH(1,(DATA!$D$133:$D$368=B1591)*(DATA!$E$133:$E$368=D1591),0)),"n/a")</f>
        <v>n/a</v>
      </c>
      <c r="I1591" s="87" t="str">
        <f t="array" ref="I1591">IFERROR(INDEX(DATA!$AH$133:$AH$368,MATCH(1,(DATA!$D$133:$D$368=B1591)*(DATA!$E$133:$E$368=D1591),0)),"n/a")</f>
        <v>n/a</v>
      </c>
      <c r="J1591" s="77" t="str">
        <f t="array" ref="J1591">IFERROR(INDEX(DATA!$AI$133:$AI$368,MATCH(1,(DATA!$D$133:$D$368=B1591)*(DATA!$E$133:$E$368=D1591),0)),"n/a")</f>
        <v>n/a</v>
      </c>
      <c r="K1591" s="87" t="str">
        <f t="array" ref="K1591">IFERROR(INDEX(DATA!$AR$133:$AR$368,MATCH(1,(DATA!$D$133:$D$368=B1591)*(DATA!$E$133:$E$368=D1591),0)),"n/a")</f>
        <v>n/a</v>
      </c>
      <c r="L1591" s="77" t="str">
        <f t="array" ref="L1591">IFERROR(INDEX(DATA!$AS$133:$AS$368,MATCH(1,(DATA!$D$133:$D$368=B1591)*(DATA!$E$133:$E$368=D1591),0)),"n/a")</f>
        <v>n/a</v>
      </c>
    </row>
    <row r="1592" spans="1:12" x14ac:dyDescent="0.2">
      <c r="A1592" s="75" t="s">
        <v>19</v>
      </c>
      <c r="B1592" s="66" t="s">
        <v>22</v>
      </c>
      <c r="C1592" s="66" t="s">
        <v>26</v>
      </c>
      <c r="D1592" s="66" t="s">
        <v>275</v>
      </c>
      <c r="E1592" s="87">
        <f t="array" ref="E1592">IFERROR(INDEX(DATA!$N$133:$N$368,MATCH(1,(DATA!$D$133:$D$368=B1592)*(DATA!$E$133:$E$368=D1592),0)),"n/a")</f>
        <v>2.3152788261501902</v>
      </c>
      <c r="F1592" s="77">
        <f t="array" ref="F1592">IFERROR(INDEX(DATA!$O$133:$O$368,MATCH(1,(DATA!$D$133:$D$368=B1592)*(DATA!$E$133:$E$368=D1592),0)),"n/a")</f>
        <v>0</v>
      </c>
      <c r="G1592" s="87">
        <f t="array" ref="G1592">IFERROR(INDEX(DATA!$X$133:$X$368,MATCH(1,(DATA!$D$133:$D$368=B1592)*(DATA!$E$133:$E$368=D1592),0)),"n/a")</f>
        <v>2.7937076560098699</v>
      </c>
      <c r="H1592" s="77">
        <f t="array" ref="H1592">IFERROR(INDEX(DATA!$Y$133:$Y$368,MATCH(1,(DATA!$D$133:$D$368=B1592)*(DATA!$E$133:$E$368=D1592),0)),"n/a")</f>
        <v>0</v>
      </c>
      <c r="I1592" s="87">
        <f t="array" ref="I1592">IFERROR(INDEX(DATA!$AH$133:$AH$368,MATCH(1,(DATA!$D$133:$D$368=B1592)*(DATA!$E$133:$E$368=D1592),0)),"n/a")</f>
        <v>2.92053733644088</v>
      </c>
      <c r="J1592" s="77">
        <f t="array" ref="J1592">IFERROR(INDEX(DATA!$AI$133:$AI$368,MATCH(1,(DATA!$D$133:$D$368=B1592)*(DATA!$E$133:$E$368=D1592),0)),"n/a")</f>
        <v>0</v>
      </c>
      <c r="K1592" s="87">
        <f t="array" ref="K1592">IFERROR(INDEX(DATA!$AR$133:$AR$368,MATCH(1,(DATA!$D$133:$D$368=B1592)*(DATA!$E$133:$E$368=D1592),0)),"n/a")</f>
        <v>2.9088961975857401</v>
      </c>
      <c r="L1592" s="77">
        <f t="array" ref="L1592">IFERROR(INDEX(DATA!$AS$133:$AS$368,MATCH(1,(DATA!$D$133:$D$368=B1592)*(DATA!$E$133:$E$368=D1592),0)),"n/a")</f>
        <v>-0.84176955620038396</v>
      </c>
    </row>
    <row r="1593" spans="1:12" x14ac:dyDescent="0.2">
      <c r="A1593" s="75" t="s">
        <v>19</v>
      </c>
      <c r="B1593" s="66" t="s">
        <v>22</v>
      </c>
      <c r="C1593" s="66" t="s">
        <v>26</v>
      </c>
      <c r="D1593" s="66" t="s">
        <v>276</v>
      </c>
      <c r="E1593" s="87">
        <f t="array" ref="E1593">IFERROR(INDEX(DATA!$N$133:$N$368,MATCH(1,(DATA!$D$133:$D$368=B1593)*(DATA!$E$133:$E$368=D1593),0)),"n/a")</f>
        <v>0</v>
      </c>
      <c r="F1593" s="77">
        <f t="array" ref="F1593">IFERROR(INDEX(DATA!$O$133:$O$368,MATCH(1,(DATA!$D$133:$D$368=B1593)*(DATA!$E$133:$E$368=D1593),0)),"n/a")</f>
        <v>-1</v>
      </c>
      <c r="G1593" s="87">
        <f t="array" ref="G1593">IFERROR(INDEX(DATA!$X$133:$X$368,MATCH(1,(DATA!$D$133:$D$368=B1593)*(DATA!$E$133:$E$368=D1593),0)),"n/a")</f>
        <v>0</v>
      </c>
      <c r="H1593" s="77">
        <f t="array" ref="H1593">IFERROR(INDEX(DATA!$Y$133:$Y$368,MATCH(1,(DATA!$D$133:$D$368=B1593)*(DATA!$E$133:$E$368=D1593),0)),"n/a")</f>
        <v>-1</v>
      </c>
      <c r="I1593" s="87">
        <f t="array" ref="I1593">IFERROR(INDEX(DATA!$AH$133:$AH$368,MATCH(1,(DATA!$D$133:$D$368=B1593)*(DATA!$E$133:$E$368=D1593),0)),"n/a")</f>
        <v>9.89741683701914</v>
      </c>
      <c r="J1593" s="77">
        <f t="array" ref="J1593">IFERROR(INDEX(DATA!$AI$133:$AI$368,MATCH(1,(DATA!$D$133:$D$368=B1593)*(DATA!$E$133:$E$368=D1593),0)),"n/a")</f>
        <v>-0.76147773233714899</v>
      </c>
      <c r="K1593" s="87">
        <f t="array" ref="K1593">IFERROR(INDEX(DATA!$AR$133:$AR$368,MATCH(1,(DATA!$D$133:$D$368=B1593)*(DATA!$E$133:$E$368=D1593),0)),"n/a")</f>
        <v>16.246165945733399</v>
      </c>
      <c r="L1593" s="77">
        <f t="array" ref="L1593">IFERROR(INDEX(DATA!$AS$133:$AS$368,MATCH(1,(DATA!$D$133:$D$368=B1593)*(DATA!$E$133:$E$368=D1593),0)),"n/a")</f>
        <v>0.62769275243739198</v>
      </c>
    </row>
    <row r="1594" spans="1:12" x14ac:dyDescent="0.2">
      <c r="A1594" s="75" t="s">
        <v>19</v>
      </c>
      <c r="B1594" s="66" t="s">
        <v>22</v>
      </c>
      <c r="C1594" s="66" t="s">
        <v>26</v>
      </c>
      <c r="D1594" s="66" t="s">
        <v>277</v>
      </c>
      <c r="E1594" s="87" t="str">
        <f t="array" ref="E1594">IFERROR(INDEX(DATA!$N$133:$N$368,MATCH(1,(DATA!$D$133:$D$368=B1594)*(DATA!$E$133:$E$368=D1594),0)),"n/a")</f>
        <v>n/a</v>
      </c>
      <c r="F1594" s="77" t="str">
        <f t="array" ref="F1594">IFERROR(INDEX(DATA!$O$133:$O$368,MATCH(1,(DATA!$D$133:$D$368=B1594)*(DATA!$E$133:$E$368=D1594),0)),"n/a")</f>
        <v>n/a</v>
      </c>
      <c r="G1594" s="87" t="str">
        <f t="array" ref="G1594">IFERROR(INDEX(DATA!$X$133:$X$368,MATCH(1,(DATA!$D$133:$D$368=B1594)*(DATA!$E$133:$E$368=D1594),0)),"n/a")</f>
        <v>n/a</v>
      </c>
      <c r="H1594" s="77" t="str">
        <f t="array" ref="H1594">IFERROR(INDEX(DATA!$Y$133:$Y$368,MATCH(1,(DATA!$D$133:$D$368=B1594)*(DATA!$E$133:$E$368=D1594),0)),"n/a")</f>
        <v>n/a</v>
      </c>
      <c r="I1594" s="87" t="str">
        <f t="array" ref="I1594">IFERROR(INDEX(DATA!$AH$133:$AH$368,MATCH(1,(DATA!$D$133:$D$368=B1594)*(DATA!$E$133:$E$368=D1594),0)),"n/a")</f>
        <v>n/a</v>
      </c>
      <c r="J1594" s="77" t="str">
        <f t="array" ref="J1594">IFERROR(INDEX(DATA!$AI$133:$AI$368,MATCH(1,(DATA!$D$133:$D$368=B1594)*(DATA!$E$133:$E$368=D1594),0)),"n/a")</f>
        <v>n/a</v>
      </c>
      <c r="K1594" s="87" t="str">
        <f t="array" ref="K1594">IFERROR(INDEX(DATA!$AR$133:$AR$368,MATCH(1,(DATA!$D$133:$D$368=B1594)*(DATA!$E$133:$E$368=D1594),0)),"n/a")</f>
        <v>n/a</v>
      </c>
      <c r="L1594" s="77" t="str">
        <f t="array" ref="L1594">IFERROR(INDEX(DATA!$AS$133:$AS$368,MATCH(1,(DATA!$D$133:$D$368=B1594)*(DATA!$E$133:$E$368=D1594),0)),"n/a")</f>
        <v>n/a</v>
      </c>
    </row>
    <row r="1595" spans="1:12" x14ac:dyDescent="0.2">
      <c r="A1595" s="75" t="s">
        <v>19</v>
      </c>
      <c r="B1595" s="66" t="s">
        <v>22</v>
      </c>
      <c r="C1595" s="66" t="s">
        <v>26</v>
      </c>
      <c r="D1595" s="66" t="s">
        <v>278</v>
      </c>
      <c r="E1595" s="87">
        <f t="array" ref="E1595">IFERROR(INDEX(DATA!$N$133:$N$368,MATCH(1,(DATA!$D$133:$D$368=B1595)*(DATA!$E$133:$E$368=D1595),0)),"n/a")</f>
        <v>3.9901315789473699</v>
      </c>
      <c r="F1595" s="77">
        <f t="array" ref="F1595">IFERROR(INDEX(DATA!$O$133:$O$368,MATCH(1,(DATA!$D$133:$D$368=B1595)*(DATA!$E$133:$E$368=D1595),0)),"n/a")</f>
        <v>-3.2934063143886201E-2</v>
      </c>
      <c r="G1595" s="87">
        <f t="array" ref="G1595">IFERROR(INDEX(DATA!$X$133:$X$368,MATCH(1,(DATA!$D$133:$D$368=B1595)*(DATA!$E$133:$E$368=D1595),0)),"n/a")</f>
        <v>3.9900285428327802</v>
      </c>
      <c r="H1595" s="77">
        <f t="array" ref="H1595">IFERROR(INDEX(DATA!$Y$133:$Y$368,MATCH(1,(DATA!$D$133:$D$368=B1595)*(DATA!$E$133:$E$368=D1595),0)),"n/a")</f>
        <v>-4.3313123362888603E-2</v>
      </c>
      <c r="I1595" s="87">
        <f t="array" ref="I1595">IFERROR(INDEX(DATA!$AH$133:$AH$368,MATCH(1,(DATA!$D$133:$D$368=B1595)*(DATA!$E$133:$E$368=D1595),0)),"n/a")</f>
        <v>4.0707945364298403</v>
      </c>
      <c r="J1595" s="77">
        <f t="array" ref="J1595">IFERROR(INDEX(DATA!$AI$133:$AI$368,MATCH(1,(DATA!$D$133:$D$368=B1595)*(DATA!$E$133:$E$368=D1595),0)),"n/a")</f>
        <v>-4.9651739287807403E-2</v>
      </c>
      <c r="K1595" s="87">
        <f t="array" ref="K1595">IFERROR(INDEX(DATA!$AR$133:$AR$368,MATCH(1,(DATA!$D$133:$D$368=B1595)*(DATA!$E$133:$E$368=D1595),0)),"n/a")</f>
        <v>4.2125582330370301</v>
      </c>
      <c r="L1595" s="77">
        <f t="array" ref="L1595">IFERROR(INDEX(DATA!$AS$133:$AS$368,MATCH(1,(DATA!$D$133:$D$368=B1595)*(DATA!$E$133:$E$368=D1595),0)),"n/a")</f>
        <v>7.6493821778860493E-2</v>
      </c>
    </row>
    <row r="1596" spans="1:12" x14ac:dyDescent="0.2">
      <c r="A1596" s="75" t="s">
        <v>19</v>
      </c>
      <c r="B1596" s="66" t="s">
        <v>22</v>
      </c>
      <c r="C1596" s="66" t="s">
        <v>26</v>
      </c>
      <c r="D1596" s="66" t="s">
        <v>279</v>
      </c>
      <c r="E1596" s="87">
        <f t="array" ref="E1596">IFERROR(INDEX(DATA!$N$133:$N$368,MATCH(1,(DATA!$D$133:$D$368=B1596)*(DATA!$E$133:$E$368=D1596),0)),"n/a")</f>
        <v>2.71114064486305</v>
      </c>
      <c r="F1596" s="77">
        <f t="array" ref="F1596">IFERROR(INDEX(DATA!$O$133:$O$368,MATCH(1,(DATA!$D$133:$D$368=B1596)*(DATA!$E$133:$E$368=D1596),0)),"n/a")</f>
        <v>-8.97540190672063E-2</v>
      </c>
      <c r="G1596" s="87">
        <f t="array" ref="G1596">IFERROR(INDEX(DATA!$X$133:$X$368,MATCH(1,(DATA!$D$133:$D$368=B1596)*(DATA!$E$133:$E$368=D1596),0)),"n/a")</f>
        <v>2.8767212550408199</v>
      </c>
      <c r="H1596" s="77">
        <f t="array" ref="H1596">IFERROR(INDEX(DATA!$Y$133:$Y$368,MATCH(1,(DATA!$D$133:$D$368=B1596)*(DATA!$E$133:$E$368=D1596),0)),"n/a")</f>
        <v>0.19272326326240199</v>
      </c>
      <c r="I1596" s="87">
        <f t="array" ref="I1596">IFERROR(INDEX(DATA!$AH$133:$AH$368,MATCH(1,(DATA!$D$133:$D$368=B1596)*(DATA!$E$133:$E$368=D1596),0)),"n/a")</f>
        <v>2.9037650655953402</v>
      </c>
      <c r="J1596" s="77">
        <f t="array" ref="J1596">IFERROR(INDEX(DATA!$AI$133:$AI$368,MATCH(1,(DATA!$D$133:$D$368=B1596)*(DATA!$E$133:$E$368=D1596),0)),"n/a")</f>
        <v>0.27616941652814297</v>
      </c>
      <c r="K1596" s="87">
        <f t="array" ref="K1596">IFERROR(INDEX(DATA!$AR$133:$AR$368,MATCH(1,(DATA!$D$133:$D$368=B1596)*(DATA!$E$133:$E$368=D1596),0)),"n/a")</f>
        <v>2.9090182863281799</v>
      </c>
      <c r="L1596" s="77">
        <f t="array" ref="L1596">IFERROR(INDEX(DATA!$AS$133:$AS$368,MATCH(1,(DATA!$D$133:$D$368=B1596)*(DATA!$E$133:$E$368=D1596),0)),"n/a")</f>
        <v>0.38800324547120202</v>
      </c>
    </row>
    <row r="1597" spans="1:12" x14ac:dyDescent="0.2">
      <c r="A1597" s="75" t="s">
        <v>19</v>
      </c>
      <c r="B1597" s="66" t="s">
        <v>22</v>
      </c>
      <c r="C1597" s="66" t="s">
        <v>26</v>
      </c>
      <c r="D1597" s="66" t="s">
        <v>280</v>
      </c>
      <c r="E1597" s="87">
        <f t="array" ref="E1597">IFERROR(INDEX(DATA!$N$133:$N$368,MATCH(1,(DATA!$D$133:$D$368=B1597)*(DATA!$E$133:$E$368=D1597),0)),"n/a")</f>
        <v>2.6954298024898402</v>
      </c>
      <c r="F1597" s="77">
        <f t="array" ref="F1597">IFERROR(INDEX(DATA!$O$133:$O$368,MATCH(1,(DATA!$D$133:$D$368=B1597)*(DATA!$E$133:$E$368=D1597),0)),"n/a")</f>
        <v>6.6091378305897105E-2</v>
      </c>
      <c r="G1597" s="87">
        <f t="array" ref="G1597">IFERROR(INDEX(DATA!$X$133:$X$368,MATCH(1,(DATA!$D$133:$D$368=B1597)*(DATA!$E$133:$E$368=D1597),0)),"n/a")</f>
        <v>2.8226708120402901</v>
      </c>
      <c r="H1597" s="77">
        <f t="array" ref="H1597">IFERROR(INDEX(DATA!$Y$133:$Y$368,MATCH(1,(DATA!$D$133:$D$368=B1597)*(DATA!$E$133:$E$368=D1597),0)),"n/a")</f>
        <v>0.108770531085766</v>
      </c>
      <c r="I1597" s="87">
        <f t="array" ref="I1597">IFERROR(INDEX(DATA!$AH$133:$AH$368,MATCH(1,(DATA!$D$133:$D$368=B1597)*(DATA!$E$133:$E$368=D1597),0)),"n/a")</f>
        <v>2.86031139835488</v>
      </c>
      <c r="J1597" s="77">
        <f t="array" ref="J1597">IFERROR(INDEX(DATA!$AI$133:$AI$368,MATCH(1,(DATA!$D$133:$D$368=B1597)*(DATA!$E$133:$E$368=D1597),0)),"n/a")</f>
        <v>0.121380019606839</v>
      </c>
      <c r="K1597" s="87">
        <f t="array" ref="K1597">IFERROR(INDEX(DATA!$AR$133:$AR$368,MATCH(1,(DATA!$D$133:$D$368=B1597)*(DATA!$E$133:$E$368=D1597),0)),"n/a")</f>
        <v>2.7773363072676398</v>
      </c>
      <c r="L1597" s="77">
        <f t="array" ref="L1597">IFERROR(INDEX(DATA!$AS$133:$AS$368,MATCH(1,(DATA!$D$133:$D$368=B1597)*(DATA!$E$133:$E$368=D1597),0)),"n/a")</f>
        <v>9.0977792265594007E-2</v>
      </c>
    </row>
    <row r="1598" spans="1:12" x14ac:dyDescent="0.2">
      <c r="A1598" s="75" t="s">
        <v>19</v>
      </c>
      <c r="B1598" s="66" t="s">
        <v>22</v>
      </c>
      <c r="C1598" s="66" t="s">
        <v>26</v>
      </c>
      <c r="D1598" s="66" t="s">
        <v>281</v>
      </c>
      <c r="E1598" s="87">
        <f t="array" ref="E1598">IFERROR(INDEX(DATA!$N$133:$N$368,MATCH(1,(DATA!$D$133:$D$368=B1598)*(DATA!$E$133:$E$368=D1598),0)),"n/a")</f>
        <v>2.9388558447638999</v>
      </c>
      <c r="F1598" s="77">
        <f t="array" ref="F1598">IFERROR(INDEX(DATA!$O$133:$O$368,MATCH(1,(DATA!$D$133:$D$368=B1598)*(DATA!$E$133:$E$368=D1598),0)),"n/a")</f>
        <v>1.36633636431293E-3</v>
      </c>
      <c r="G1598" s="87">
        <f t="array" ref="G1598">IFERROR(INDEX(DATA!$X$133:$X$368,MATCH(1,(DATA!$D$133:$D$368=B1598)*(DATA!$E$133:$E$368=D1598),0)),"n/a")</f>
        <v>3.0323040842590099</v>
      </c>
      <c r="H1598" s="77">
        <f t="array" ref="H1598">IFERROR(INDEX(DATA!$Y$133:$Y$368,MATCH(1,(DATA!$D$133:$D$368=B1598)*(DATA!$E$133:$E$368=D1598),0)),"n/a")</f>
        <v>3.6835061152070102E-2</v>
      </c>
      <c r="I1598" s="87">
        <f t="array" ref="I1598">IFERROR(INDEX(DATA!$AH$133:$AH$368,MATCH(1,(DATA!$D$133:$D$368=B1598)*(DATA!$E$133:$E$368=D1598),0)),"n/a")</f>
        <v>3.1228096806675101</v>
      </c>
      <c r="J1598" s="77">
        <f t="array" ref="J1598">IFERROR(INDEX(DATA!$AI$133:$AI$368,MATCH(1,(DATA!$D$133:$D$368=B1598)*(DATA!$E$133:$E$368=D1598),0)),"n/a")</f>
        <v>7.2759574465971297E-2</v>
      </c>
      <c r="K1598" s="87">
        <f t="array" ref="K1598">IFERROR(INDEX(DATA!$AR$133:$AR$368,MATCH(1,(DATA!$D$133:$D$368=B1598)*(DATA!$E$133:$E$368=D1598),0)),"n/a")</f>
        <v>3.0863920854079598</v>
      </c>
      <c r="L1598" s="77">
        <f t="array" ref="L1598">IFERROR(INDEX(DATA!$AS$133:$AS$368,MATCH(1,(DATA!$D$133:$D$368=B1598)*(DATA!$E$133:$E$368=D1598),0)),"n/a")</f>
        <v>7.0880875969281207E-2</v>
      </c>
    </row>
    <row r="1599" spans="1:12" x14ac:dyDescent="0.2">
      <c r="A1599" s="75" t="s">
        <v>19</v>
      </c>
      <c r="B1599" s="66" t="s">
        <v>22</v>
      </c>
      <c r="C1599" s="66" t="s">
        <v>26</v>
      </c>
      <c r="D1599" s="66" t="s">
        <v>282</v>
      </c>
      <c r="E1599" s="87">
        <f t="array" ref="E1599">IFERROR(INDEX(DATA!$N$133:$N$368,MATCH(1,(DATA!$D$133:$D$368=B1599)*(DATA!$E$133:$E$368=D1599),0)),"n/a")</f>
        <v>3.2991416763802102</v>
      </c>
      <c r="F1599" s="77">
        <f t="array" ref="F1599">IFERROR(INDEX(DATA!$O$133:$O$368,MATCH(1,(DATA!$D$133:$D$368=B1599)*(DATA!$E$133:$E$368=D1599),0)),"n/a")</f>
        <v>2.74636168056024E-2</v>
      </c>
      <c r="G1599" s="87">
        <f t="array" ref="G1599">IFERROR(INDEX(DATA!$X$133:$X$368,MATCH(1,(DATA!$D$133:$D$368=B1599)*(DATA!$E$133:$E$368=D1599),0)),"n/a")</f>
        <v>3.1993083312073001</v>
      </c>
      <c r="H1599" s="77">
        <f t="array" ref="H1599">IFERROR(INDEX(DATA!$Y$133:$Y$368,MATCH(1,(DATA!$D$133:$D$368=B1599)*(DATA!$E$133:$E$368=D1599),0)),"n/a")</f>
        <v>-5.33639852238285E-2</v>
      </c>
      <c r="I1599" s="87">
        <f t="array" ref="I1599">IFERROR(INDEX(DATA!$AH$133:$AH$368,MATCH(1,(DATA!$D$133:$D$368=B1599)*(DATA!$E$133:$E$368=D1599),0)),"n/a")</f>
        <v>3.0925396920856398</v>
      </c>
      <c r="J1599" s="77">
        <f t="array" ref="J1599">IFERROR(INDEX(DATA!$AI$133:$AI$368,MATCH(1,(DATA!$D$133:$D$368=B1599)*(DATA!$E$133:$E$368=D1599),0)),"n/a")</f>
        <v>-3.35268885967661E-2</v>
      </c>
      <c r="K1599" s="87">
        <f t="array" ref="K1599">IFERROR(INDEX(DATA!$AR$133:$AR$368,MATCH(1,(DATA!$D$133:$D$368=B1599)*(DATA!$E$133:$E$368=D1599),0)),"n/a")</f>
        <v>3.1072510214183202</v>
      </c>
      <c r="L1599" s="77">
        <f t="array" ref="L1599">IFERROR(INDEX(DATA!$AS$133:$AS$368,MATCH(1,(DATA!$D$133:$D$368=B1599)*(DATA!$E$133:$E$368=D1599),0)),"n/a")</f>
        <v>-2.1933432468027999E-3</v>
      </c>
    </row>
    <row r="1600" spans="1:12" x14ac:dyDescent="0.2">
      <c r="A1600" s="75" t="s">
        <v>19</v>
      </c>
      <c r="B1600" s="66" t="s">
        <v>22</v>
      </c>
      <c r="C1600" s="66" t="s">
        <v>26</v>
      </c>
      <c r="D1600" s="66" t="s">
        <v>283</v>
      </c>
      <c r="E1600" s="87">
        <f t="array" ref="E1600">IFERROR(INDEX(DATA!$N$133:$N$368,MATCH(1,(DATA!$D$133:$D$368=B1600)*(DATA!$E$133:$E$368=D1600),0)),"n/a")</f>
        <v>0</v>
      </c>
      <c r="F1600" s="77">
        <f t="array" ref="F1600">IFERROR(INDEX(DATA!$O$133:$O$368,MATCH(1,(DATA!$D$133:$D$368=B1600)*(DATA!$E$133:$E$368=D1600),0)),"n/a")</f>
        <v>0</v>
      </c>
      <c r="G1600" s="87">
        <f t="array" ref="G1600">IFERROR(INDEX(DATA!$X$133:$X$368,MATCH(1,(DATA!$D$133:$D$368=B1600)*(DATA!$E$133:$E$368=D1600),0)),"n/a")</f>
        <v>4.9903017241379297</v>
      </c>
      <c r="H1600" s="77">
        <f t="array" ref="H1600">IFERROR(INDEX(DATA!$Y$133:$Y$368,MATCH(1,(DATA!$D$133:$D$368=B1600)*(DATA!$E$133:$E$368=D1600),0)),"n/a")</f>
        <v>0</v>
      </c>
      <c r="I1600" s="87">
        <f t="array" ref="I1600">IFERROR(INDEX(DATA!$AH$133:$AH$368,MATCH(1,(DATA!$D$133:$D$368=B1600)*(DATA!$E$133:$E$368=D1600),0)),"n/a")</f>
        <v>4.9900447599938298</v>
      </c>
      <c r="J1600" s="77">
        <f t="array" ref="J1600">IFERROR(INDEX(DATA!$AI$133:$AI$368,MATCH(1,(DATA!$D$133:$D$368=B1600)*(DATA!$E$133:$E$368=D1600),0)),"n/a")</f>
        <v>2.0351818643261401</v>
      </c>
      <c r="K1600" s="87">
        <f t="array" ref="K1600">IFERROR(INDEX(DATA!$AR$133:$AR$368,MATCH(1,(DATA!$D$133:$D$368=B1600)*(DATA!$E$133:$E$368=D1600),0)),"n/a")</f>
        <v>4.9588443645591003</v>
      </c>
      <c r="L1600" s="77">
        <f t="array" ref="L1600">IFERROR(INDEX(DATA!$AS$133:$AS$368,MATCH(1,(DATA!$D$133:$D$368=B1600)*(DATA!$E$133:$E$368=D1600),0)),"n/a")</f>
        <v>3.1201209062116999</v>
      </c>
    </row>
    <row r="1601" spans="1:12" x14ac:dyDescent="0.2">
      <c r="A1601" s="75" t="s">
        <v>19</v>
      </c>
      <c r="B1601" s="66" t="s">
        <v>22</v>
      </c>
      <c r="C1601" s="66" t="s">
        <v>26</v>
      </c>
      <c r="D1601" s="66" t="s">
        <v>284</v>
      </c>
      <c r="E1601" s="87">
        <f t="array" ref="E1601">IFERROR(INDEX(DATA!$N$133:$N$368,MATCH(1,(DATA!$D$133:$D$368=B1601)*(DATA!$E$133:$E$368=D1601),0)),"n/a")</f>
        <v>2.85124316362297</v>
      </c>
      <c r="F1601" s="77">
        <f t="array" ref="F1601">IFERROR(INDEX(DATA!$O$133:$O$368,MATCH(1,(DATA!$D$133:$D$368=B1601)*(DATA!$E$133:$E$368=D1601),0)),"n/a")</f>
        <v>-1.8770195762384999E-2</v>
      </c>
      <c r="G1601" s="87">
        <f t="array" ref="G1601">IFERROR(INDEX(DATA!$X$133:$X$368,MATCH(1,(DATA!$D$133:$D$368=B1601)*(DATA!$E$133:$E$368=D1601),0)),"n/a")</f>
        <v>2.85682138529637</v>
      </c>
      <c r="H1601" s="77">
        <f t="array" ref="H1601">IFERROR(INDEX(DATA!$Y$133:$Y$368,MATCH(1,(DATA!$D$133:$D$368=B1601)*(DATA!$E$133:$E$368=D1601),0)),"n/a")</f>
        <v>-1.42615809849227E-2</v>
      </c>
      <c r="I1601" s="87">
        <f t="array" ref="I1601">IFERROR(INDEX(DATA!$AH$133:$AH$368,MATCH(1,(DATA!$D$133:$D$368=B1601)*(DATA!$E$133:$E$368=D1601),0)),"n/a")</f>
        <v>2.86540770999353</v>
      </c>
      <c r="J1601" s="77">
        <f t="array" ref="J1601">IFERROR(INDEX(DATA!$AI$133:$AI$368,MATCH(1,(DATA!$D$133:$D$368=B1601)*(DATA!$E$133:$E$368=D1601),0)),"n/a")</f>
        <v>-1.4638004893152499E-2</v>
      </c>
      <c r="K1601" s="87">
        <f t="array" ref="K1601">IFERROR(INDEX(DATA!$AR$133:$AR$368,MATCH(1,(DATA!$D$133:$D$368=B1601)*(DATA!$E$133:$E$368=D1601),0)),"n/a")</f>
        <v>2.87297302601683</v>
      </c>
      <c r="L1601" s="77">
        <f t="array" ref="L1601">IFERROR(INDEX(DATA!$AS$133:$AS$368,MATCH(1,(DATA!$D$133:$D$368=B1601)*(DATA!$E$133:$E$368=D1601),0)),"n/a")</f>
        <v>-1.389898189002E-2</v>
      </c>
    </row>
    <row r="1602" spans="1:12" x14ac:dyDescent="0.2">
      <c r="A1602" s="75" t="s">
        <v>19</v>
      </c>
      <c r="B1602" s="66" t="s">
        <v>22</v>
      </c>
      <c r="C1602" s="66" t="s">
        <v>26</v>
      </c>
      <c r="D1602" s="66" t="s">
        <v>285</v>
      </c>
      <c r="E1602" s="87">
        <f t="array" ref="E1602">IFERROR(INDEX(DATA!$N$133:$N$368,MATCH(1,(DATA!$D$133:$D$368=B1602)*(DATA!$E$133:$E$368=D1602),0)),"n/a")</f>
        <v>0</v>
      </c>
      <c r="F1602" s="77">
        <f t="array" ref="F1602">IFERROR(INDEX(DATA!$O$133:$O$368,MATCH(1,(DATA!$D$133:$D$368=B1602)*(DATA!$E$133:$E$368=D1602),0)),"n/a")</f>
        <v>0</v>
      </c>
      <c r="G1602" s="87">
        <f t="array" ref="G1602">IFERROR(INDEX(DATA!$X$133:$X$368,MATCH(1,(DATA!$D$133:$D$368=B1602)*(DATA!$E$133:$E$368=D1602),0)),"n/a")</f>
        <v>0.43845050215207998</v>
      </c>
      <c r="H1602" s="77">
        <f t="array" ref="H1602">IFERROR(INDEX(DATA!$Y$133:$Y$368,MATCH(1,(DATA!$D$133:$D$368=B1602)*(DATA!$E$133:$E$368=D1602),0)),"n/a")</f>
        <v>0</v>
      </c>
      <c r="I1602" s="87">
        <f t="array" ref="I1602">IFERROR(INDEX(DATA!$AH$133:$AH$368,MATCH(1,(DATA!$D$133:$D$368=B1602)*(DATA!$E$133:$E$368=D1602),0)),"n/a")</f>
        <v>0.50470219435736696</v>
      </c>
      <c r="J1602" s="77">
        <f t="array" ref="J1602">IFERROR(INDEX(DATA!$AI$133:$AI$368,MATCH(1,(DATA!$D$133:$D$368=B1602)*(DATA!$E$133:$E$368=D1602),0)),"n/a")</f>
        <v>0</v>
      </c>
      <c r="K1602" s="87">
        <f t="array" ref="K1602">IFERROR(INDEX(DATA!$AR$133:$AR$368,MATCH(1,(DATA!$D$133:$D$368=B1602)*(DATA!$E$133:$E$368=D1602),0)),"n/a")</f>
        <v>0.50470219435736696</v>
      </c>
      <c r="L1602" s="77">
        <f t="array" ref="L1602">IFERROR(INDEX(DATA!$AS$133:$AS$368,MATCH(1,(DATA!$D$133:$D$368=B1602)*(DATA!$E$133:$E$368=D1602),0)),"n/a")</f>
        <v>0</v>
      </c>
    </row>
    <row r="1603" spans="1:12" x14ac:dyDescent="0.2">
      <c r="A1603" s="75" t="s">
        <v>19</v>
      </c>
      <c r="B1603" s="66" t="s">
        <v>22</v>
      </c>
      <c r="C1603" s="66" t="s">
        <v>26</v>
      </c>
      <c r="D1603" s="66" t="s">
        <v>286</v>
      </c>
      <c r="E1603" s="87">
        <f t="array" ref="E1603">IFERROR(INDEX(DATA!$N$133:$N$368,MATCH(1,(DATA!$D$133:$D$368=B1603)*(DATA!$E$133:$E$368=D1603),0)),"n/a")</f>
        <v>2.9859154929577501</v>
      </c>
      <c r="F1603" s="77">
        <f t="array" ref="F1603">IFERROR(INDEX(DATA!$O$133:$O$368,MATCH(1,(DATA!$D$133:$D$368=B1603)*(DATA!$E$133:$E$368=D1603),0)),"n/a")</f>
        <v>0</v>
      </c>
      <c r="G1603" s="87">
        <f t="array" ref="G1603">IFERROR(INDEX(DATA!$X$133:$X$368,MATCH(1,(DATA!$D$133:$D$368=B1603)*(DATA!$E$133:$E$368=D1603),0)),"n/a")</f>
        <v>2.9906759906759901</v>
      </c>
      <c r="H1603" s="77">
        <f t="array" ref="H1603">IFERROR(INDEX(DATA!$Y$133:$Y$368,MATCH(1,(DATA!$D$133:$D$368=B1603)*(DATA!$E$133:$E$368=D1603),0)),"n/a")</f>
        <v>0</v>
      </c>
      <c r="I1603" s="87">
        <f t="array" ref="I1603">IFERROR(INDEX(DATA!$AH$133:$AH$368,MATCH(1,(DATA!$D$133:$D$368=B1603)*(DATA!$E$133:$E$368=D1603),0)),"n/a")</f>
        <v>2.43257079904089</v>
      </c>
      <c r="J1603" s="77">
        <f t="array" ref="J1603">IFERROR(INDEX(DATA!$AI$133:$AI$368,MATCH(1,(DATA!$D$133:$D$368=B1603)*(DATA!$E$133:$E$368=D1603),0)),"n/a")</f>
        <v>0.64255364701592899</v>
      </c>
      <c r="K1603" s="87">
        <f t="array" ref="K1603">IFERROR(INDEX(DATA!$AR$133:$AR$368,MATCH(1,(DATA!$D$133:$D$368=B1603)*(DATA!$E$133:$E$368=D1603),0)),"n/a")</f>
        <v>2.6954641170109799</v>
      </c>
      <c r="L1603" s="77">
        <f t="array" ref="L1603">IFERROR(INDEX(DATA!$AS$133:$AS$368,MATCH(1,(DATA!$D$133:$D$368=B1603)*(DATA!$E$133:$E$368=D1603),0)),"n/a")</f>
        <v>-0.55605727458191601</v>
      </c>
    </row>
    <row r="1604" spans="1:12" x14ac:dyDescent="0.2">
      <c r="A1604" s="75" t="s">
        <v>19</v>
      </c>
      <c r="B1604" s="66" t="s">
        <v>22</v>
      </c>
      <c r="C1604" s="66" t="s">
        <v>26</v>
      </c>
      <c r="D1604" s="66" t="s">
        <v>287</v>
      </c>
      <c r="E1604" s="87">
        <f t="array" ref="E1604">IFERROR(INDEX(DATA!$N$133:$N$368,MATCH(1,(DATA!$D$133:$D$368=B1604)*(DATA!$E$133:$E$368=D1604),0)),"n/a")</f>
        <v>17.3811383928571</v>
      </c>
      <c r="F1604" s="77">
        <f t="array" ref="F1604">IFERROR(INDEX(DATA!$O$133:$O$368,MATCH(1,(DATA!$D$133:$D$368=B1604)*(DATA!$E$133:$E$368=D1604),0)),"n/a")</f>
        <v>3.5799326792124302</v>
      </c>
      <c r="G1604" s="87">
        <f t="array" ref="G1604">IFERROR(INDEX(DATA!$X$133:$X$368,MATCH(1,(DATA!$D$133:$D$368=B1604)*(DATA!$E$133:$E$368=D1604),0)),"n/a")</f>
        <v>5.7934224049332004</v>
      </c>
      <c r="H1604" s="77">
        <f t="array" ref="H1604">IFERROR(INDEX(DATA!$Y$133:$Y$368,MATCH(1,(DATA!$D$133:$D$368=B1604)*(DATA!$E$133:$E$368=D1604),0)),"n/a")</f>
        <v>0.40421734286657601</v>
      </c>
      <c r="I1604" s="87">
        <f t="array" ref="I1604">IFERROR(INDEX(DATA!$AH$133:$AH$368,MATCH(1,(DATA!$D$133:$D$368=B1604)*(DATA!$E$133:$E$368=D1604),0)),"n/a")</f>
        <v>6.1614484345303602</v>
      </c>
      <c r="J1604" s="77">
        <f t="array" ref="J1604">IFERROR(INDEX(DATA!$AI$133:$AI$368,MATCH(1,(DATA!$D$133:$D$368=B1604)*(DATA!$E$133:$E$368=D1604),0)),"n/a")</f>
        <v>0.68629396012667798</v>
      </c>
      <c r="K1604" s="87">
        <f t="array" ref="K1604">IFERROR(INDEX(DATA!$AR$133:$AR$368,MATCH(1,(DATA!$D$133:$D$368=B1604)*(DATA!$E$133:$E$368=D1604),0)),"n/a")</f>
        <v>4.9673546483348998</v>
      </c>
      <c r="L1604" s="77">
        <f t="array" ref="L1604">IFERROR(INDEX(DATA!$AS$133:$AS$368,MATCH(1,(DATA!$D$133:$D$368=B1604)*(DATA!$E$133:$E$368=D1604),0)),"n/a")</f>
        <v>0.57994599675582403</v>
      </c>
    </row>
    <row r="1605" spans="1:12" x14ac:dyDescent="0.2">
      <c r="A1605" s="75" t="s">
        <v>19</v>
      </c>
      <c r="B1605" s="66" t="s">
        <v>22</v>
      </c>
      <c r="C1605" s="66" t="s">
        <v>26</v>
      </c>
      <c r="D1605" s="66" t="s">
        <v>288</v>
      </c>
      <c r="E1605" s="87">
        <f t="array" ref="E1605">IFERROR(INDEX(DATA!$N$133:$N$368,MATCH(1,(DATA!$D$133:$D$368=B1605)*(DATA!$E$133:$E$368=D1605),0)),"n/a")</f>
        <v>2.9901439752633099</v>
      </c>
      <c r="F1605" s="77">
        <f t="array" ref="F1605">IFERROR(INDEX(DATA!$O$133:$O$368,MATCH(1,(DATA!$D$133:$D$368=B1605)*(DATA!$E$133:$E$368=D1605),0)),"n/a")</f>
        <v>2.1235018139386001E-2</v>
      </c>
      <c r="G1605" s="87">
        <f t="array" ref="G1605">IFERROR(INDEX(DATA!$X$133:$X$368,MATCH(1,(DATA!$D$133:$D$368=B1605)*(DATA!$E$133:$E$368=D1605),0)),"n/a")</f>
        <v>2.9751994668876001</v>
      </c>
      <c r="H1605" s="77">
        <f t="array" ref="H1605">IFERROR(INDEX(DATA!$Y$133:$Y$368,MATCH(1,(DATA!$D$133:$D$368=B1605)*(DATA!$E$133:$E$368=D1605),0)),"n/a")</f>
        <v>7.2367402873952801E-4</v>
      </c>
      <c r="I1605" s="87">
        <f t="array" ref="I1605">IFERROR(INDEX(DATA!$AH$133:$AH$368,MATCH(1,(DATA!$D$133:$D$368=B1605)*(DATA!$E$133:$E$368=D1605),0)),"n/a")</f>
        <v>2.9805982077573199</v>
      </c>
      <c r="J1605" s="77">
        <f t="array" ref="J1605">IFERROR(INDEX(DATA!$AI$133:$AI$368,MATCH(1,(DATA!$D$133:$D$368=B1605)*(DATA!$E$133:$E$368=D1605),0)),"n/a")</f>
        <v>-2.8744525214795501E-2</v>
      </c>
      <c r="K1605" s="87">
        <f t="array" ref="K1605">IFERROR(INDEX(DATA!$AR$133:$AR$368,MATCH(1,(DATA!$D$133:$D$368=B1605)*(DATA!$E$133:$E$368=D1605),0)),"n/a")</f>
        <v>2.97854535400166</v>
      </c>
      <c r="L1605" s="77">
        <f t="array" ref="L1605">IFERROR(INDEX(DATA!$AS$133:$AS$368,MATCH(1,(DATA!$D$133:$D$368=B1605)*(DATA!$E$133:$E$368=D1605),0)),"n/a")</f>
        <v>-1.95503324920424E-2</v>
      </c>
    </row>
    <row r="1606" spans="1:12" x14ac:dyDescent="0.2">
      <c r="A1606" s="75" t="s">
        <v>19</v>
      </c>
      <c r="B1606" s="66" t="s">
        <v>22</v>
      </c>
      <c r="C1606" s="66" t="s">
        <v>26</v>
      </c>
      <c r="D1606" s="66" t="s">
        <v>289</v>
      </c>
      <c r="E1606" s="87">
        <f t="array" ref="E1606">IFERROR(INDEX(DATA!$N$133:$N$368,MATCH(1,(DATA!$D$133:$D$368=B1606)*(DATA!$E$133:$E$368=D1606),0)),"n/a")</f>
        <v>2.4268409308256298</v>
      </c>
      <c r="F1606" s="77">
        <f t="array" ref="F1606">IFERROR(INDEX(DATA!$O$133:$O$368,MATCH(1,(DATA!$D$133:$D$368=B1606)*(DATA!$E$133:$E$368=D1606),0)),"n/a")</f>
        <v>-7.8066297405443602E-2</v>
      </c>
      <c r="G1606" s="87">
        <f t="array" ref="G1606">IFERROR(INDEX(DATA!$X$133:$X$368,MATCH(1,(DATA!$D$133:$D$368=B1606)*(DATA!$E$133:$E$368=D1606),0)),"n/a")</f>
        <v>1.63599479062312</v>
      </c>
      <c r="H1606" s="77">
        <f t="array" ref="H1606">IFERROR(INDEX(DATA!$Y$133:$Y$368,MATCH(1,(DATA!$D$133:$D$368=B1606)*(DATA!$E$133:$E$368=D1606),0)),"n/a")</f>
        <v>-0.241319713297873</v>
      </c>
      <c r="I1606" s="87">
        <f t="array" ref="I1606">IFERROR(INDEX(DATA!$AH$133:$AH$368,MATCH(1,(DATA!$D$133:$D$368=B1606)*(DATA!$E$133:$E$368=D1606),0)),"n/a")</f>
        <v>1.64441715638979</v>
      </c>
      <c r="J1606" s="77">
        <f t="array" ref="J1606">IFERROR(INDEX(DATA!$AI$133:$AI$368,MATCH(1,(DATA!$D$133:$D$368=B1606)*(DATA!$E$133:$E$368=D1606),0)),"n/a")</f>
        <v>-8.76820759103034E-2</v>
      </c>
      <c r="K1606" s="87">
        <f t="array" ref="K1606">IFERROR(INDEX(DATA!$AR$133:$AR$368,MATCH(1,(DATA!$D$133:$D$368=B1606)*(DATA!$E$133:$E$368=D1606),0)),"n/a")</f>
        <v>1.6730299584273201</v>
      </c>
      <c r="L1606" s="77">
        <f t="array" ref="L1606">IFERROR(INDEX(DATA!$AS$133:$AS$368,MATCH(1,(DATA!$D$133:$D$368=B1606)*(DATA!$E$133:$E$368=D1606),0)),"n/a")</f>
        <v>-0.244878451253431</v>
      </c>
    </row>
    <row r="1607" spans="1:12" x14ac:dyDescent="0.2">
      <c r="A1607" s="75" t="s">
        <v>19</v>
      </c>
      <c r="B1607" s="66" t="s">
        <v>22</v>
      </c>
      <c r="C1607" s="66" t="s">
        <v>26</v>
      </c>
      <c r="D1607" s="66" t="s">
        <v>290</v>
      </c>
      <c r="E1607" s="87">
        <f t="array" ref="E1607">IFERROR(INDEX(DATA!$N$133:$N$368,MATCH(1,(DATA!$D$133:$D$368=B1607)*(DATA!$E$133:$E$368=D1607),0)),"n/a")</f>
        <v>0</v>
      </c>
      <c r="F1607" s="77">
        <f t="array" ref="F1607">IFERROR(INDEX(DATA!$O$133:$O$368,MATCH(1,(DATA!$D$133:$D$368=B1607)*(DATA!$E$133:$E$368=D1607),0)),"n/a")</f>
        <v>0</v>
      </c>
      <c r="G1607" s="87">
        <f t="array" ref="G1607">IFERROR(INDEX(DATA!$X$133:$X$368,MATCH(1,(DATA!$D$133:$D$368=B1607)*(DATA!$E$133:$E$368=D1607),0)),"n/a")</f>
        <v>0</v>
      </c>
      <c r="H1607" s="77">
        <f t="array" ref="H1607">IFERROR(INDEX(DATA!$Y$133:$Y$368,MATCH(1,(DATA!$D$133:$D$368=B1607)*(DATA!$E$133:$E$368=D1607),0)),"n/a")</f>
        <v>0</v>
      </c>
      <c r="I1607" s="87">
        <f t="array" ref="I1607">IFERROR(INDEX(DATA!$AH$133:$AH$368,MATCH(1,(DATA!$D$133:$D$368=B1607)*(DATA!$E$133:$E$368=D1607),0)),"n/a")</f>
        <v>3.9754098360655701</v>
      </c>
      <c r="J1607" s="77">
        <f t="array" ref="J1607">IFERROR(INDEX(DATA!$AI$133:$AI$368,MATCH(1,(DATA!$D$133:$D$368=B1607)*(DATA!$E$133:$E$368=D1607),0)),"n/a")</f>
        <v>0</v>
      </c>
      <c r="K1607" s="87">
        <f t="array" ref="K1607">IFERROR(INDEX(DATA!$AR$133:$AR$368,MATCH(1,(DATA!$D$133:$D$368=B1607)*(DATA!$E$133:$E$368=D1607),0)),"n/a")</f>
        <v>3.9793388429752099</v>
      </c>
      <c r="L1607" s="77">
        <f t="array" ref="L1607">IFERROR(INDEX(DATA!$AS$133:$AS$368,MATCH(1,(DATA!$D$133:$D$368=B1607)*(DATA!$E$133:$E$368=D1607),0)),"n/a")</f>
        <v>0.31256961220597601</v>
      </c>
    </row>
    <row r="1608" spans="1:12" x14ac:dyDescent="0.2">
      <c r="A1608" s="75" t="s">
        <v>19</v>
      </c>
      <c r="B1608" s="66" t="s">
        <v>22</v>
      </c>
      <c r="C1608" s="66" t="s">
        <v>26</v>
      </c>
      <c r="D1608" s="66" t="s">
        <v>291</v>
      </c>
      <c r="E1608" s="87">
        <f t="array" ref="E1608">IFERROR(INDEX(DATA!$N$133:$N$368,MATCH(1,(DATA!$D$133:$D$368=B1608)*(DATA!$E$133:$E$368=D1608),0)),"n/a")</f>
        <v>2.3927975196756499</v>
      </c>
      <c r="F1608" s="77">
        <f t="array" ref="F1608">IFERROR(INDEX(DATA!$O$133:$O$368,MATCH(1,(DATA!$D$133:$D$368=B1608)*(DATA!$E$133:$E$368=D1608),0)),"n/a")</f>
        <v>-0.46052447620951897</v>
      </c>
      <c r="G1608" s="87">
        <f t="array" ref="G1608">IFERROR(INDEX(DATA!$X$133:$X$368,MATCH(1,(DATA!$D$133:$D$368=B1608)*(DATA!$E$133:$E$368=D1608),0)),"n/a")</f>
        <v>2.5316054447137799</v>
      </c>
      <c r="H1608" s="77">
        <f t="array" ref="H1608">IFERROR(INDEX(DATA!$Y$133:$Y$368,MATCH(1,(DATA!$D$133:$D$368=B1608)*(DATA!$E$133:$E$368=D1608),0)),"n/a")</f>
        <v>-0.50608543487250102</v>
      </c>
      <c r="I1608" s="87">
        <f t="array" ref="I1608">IFERROR(INDEX(DATA!$AH$133:$AH$368,MATCH(1,(DATA!$D$133:$D$368=B1608)*(DATA!$E$133:$E$368=D1608),0)),"n/a")</f>
        <v>2.7410328917993798</v>
      </c>
      <c r="J1608" s="77">
        <f t="array" ref="J1608">IFERROR(INDEX(DATA!$AI$133:$AI$368,MATCH(1,(DATA!$D$133:$D$368=B1608)*(DATA!$E$133:$E$368=D1608),0)),"n/a")</f>
        <v>-0.50223769768915605</v>
      </c>
      <c r="K1608" s="87">
        <f t="array" ref="K1608">IFERROR(INDEX(DATA!$AR$133:$AR$368,MATCH(1,(DATA!$D$133:$D$368=B1608)*(DATA!$E$133:$E$368=D1608),0)),"n/a")</f>
        <v>7.4921268257926599</v>
      </c>
      <c r="L1608" s="77">
        <f t="array" ref="L1608">IFERROR(INDEX(DATA!$AS$133:$AS$368,MATCH(1,(DATA!$D$133:$D$368=B1608)*(DATA!$E$133:$E$368=D1608),0)),"n/a")</f>
        <v>0.360544891368764</v>
      </c>
    </row>
    <row r="1609" spans="1:12" x14ac:dyDescent="0.2">
      <c r="A1609" s="75" t="s">
        <v>19</v>
      </c>
      <c r="B1609" s="66" t="s">
        <v>22</v>
      </c>
      <c r="C1609" s="66" t="s">
        <v>26</v>
      </c>
      <c r="D1609" s="66" t="s">
        <v>292</v>
      </c>
      <c r="E1609" s="87">
        <f t="array" ref="E1609">IFERROR(INDEX(DATA!$N$133:$N$368,MATCH(1,(DATA!$D$133:$D$368=B1609)*(DATA!$E$133:$E$368=D1609),0)),"n/a")</f>
        <v>6.3557475582269003</v>
      </c>
      <c r="F1609" s="77">
        <f t="array" ref="F1609">IFERROR(INDEX(DATA!$O$133:$O$368,MATCH(1,(DATA!$D$133:$D$368=B1609)*(DATA!$E$133:$E$368=D1609),0)),"n/a")</f>
        <v>-0.39533057057038001</v>
      </c>
      <c r="G1609" s="87">
        <f t="array" ref="G1609">IFERROR(INDEX(DATA!$X$133:$X$368,MATCH(1,(DATA!$D$133:$D$368=B1609)*(DATA!$E$133:$E$368=D1609),0)),"n/a")</f>
        <v>7.4570907731139604</v>
      </c>
      <c r="H1609" s="77">
        <f t="array" ref="H1609">IFERROR(INDEX(DATA!$Y$133:$Y$368,MATCH(1,(DATA!$D$133:$D$368=B1609)*(DATA!$E$133:$E$368=D1609),0)),"n/a")</f>
        <v>8.1819481933272001E-2</v>
      </c>
      <c r="I1609" s="87">
        <f t="array" ref="I1609">IFERROR(INDEX(DATA!$AH$133:$AH$368,MATCH(1,(DATA!$D$133:$D$368=B1609)*(DATA!$E$133:$E$368=D1609),0)),"n/a")</f>
        <v>7.3238593666129903</v>
      </c>
      <c r="J1609" s="77">
        <f t="array" ref="J1609">IFERROR(INDEX(DATA!$AI$133:$AI$368,MATCH(1,(DATA!$D$133:$D$368=B1609)*(DATA!$E$133:$E$368=D1609),0)),"n/a")</f>
        <v>0.18213144782103</v>
      </c>
      <c r="K1609" s="87">
        <f t="array" ref="K1609">IFERROR(INDEX(DATA!$AR$133:$AR$368,MATCH(1,(DATA!$D$133:$D$368=B1609)*(DATA!$E$133:$E$368=D1609),0)),"n/a")</f>
        <v>7.5336392677033803</v>
      </c>
      <c r="L1609" s="77">
        <f t="array" ref="L1609">IFERROR(INDEX(DATA!$AS$133:$AS$368,MATCH(1,(DATA!$D$133:$D$368=B1609)*(DATA!$E$133:$E$368=D1609),0)),"n/a")</f>
        <v>0.25653024187011497</v>
      </c>
    </row>
    <row r="1610" spans="1:12" x14ac:dyDescent="0.2">
      <c r="A1610" s="75" t="s">
        <v>19</v>
      </c>
      <c r="B1610" s="66" t="s">
        <v>22</v>
      </c>
      <c r="C1610" s="66" t="s">
        <v>26</v>
      </c>
      <c r="D1610" s="66" t="s">
        <v>293</v>
      </c>
      <c r="E1610" s="87">
        <f t="array" ref="E1610">IFERROR(INDEX(DATA!$N$133:$N$368,MATCH(1,(DATA!$D$133:$D$368=B1610)*(DATA!$E$133:$E$368=D1610),0)),"n/a")</f>
        <v>1.14404530171651</v>
      </c>
      <c r="F1610" s="77">
        <f t="array" ref="F1610">IFERROR(INDEX(DATA!$O$133:$O$368,MATCH(1,(DATA!$D$133:$D$368=B1610)*(DATA!$E$133:$E$368=D1610),0)),"n/a")</f>
        <v>-0.29650156508272002</v>
      </c>
      <c r="G1610" s="87">
        <f t="array" ref="G1610">IFERROR(INDEX(DATA!$X$133:$X$368,MATCH(1,(DATA!$D$133:$D$368=B1610)*(DATA!$E$133:$E$368=D1610),0)),"n/a")</f>
        <v>1.21039599172035</v>
      </c>
      <c r="H1610" s="77">
        <f t="array" ref="H1610">IFERROR(INDEX(DATA!$Y$133:$Y$368,MATCH(1,(DATA!$D$133:$D$368=B1610)*(DATA!$E$133:$E$368=D1610),0)),"n/a")</f>
        <v>-0.12591033153513501</v>
      </c>
      <c r="I1610" s="87">
        <f t="array" ref="I1610">IFERROR(INDEX(DATA!$AH$133:$AH$368,MATCH(1,(DATA!$D$133:$D$368=B1610)*(DATA!$E$133:$E$368=D1610),0)),"n/a")</f>
        <v>1.117585816824</v>
      </c>
      <c r="J1610" s="77">
        <f t="array" ref="J1610">IFERROR(INDEX(DATA!$AI$133:$AI$368,MATCH(1,(DATA!$D$133:$D$368=B1610)*(DATA!$E$133:$E$368=D1610),0)),"n/a")</f>
        <v>-0.27136143723064299</v>
      </c>
      <c r="K1610" s="87">
        <f t="array" ref="K1610">IFERROR(INDEX(DATA!$AR$133:$AR$368,MATCH(1,(DATA!$D$133:$D$368=B1610)*(DATA!$E$133:$E$368=D1610),0)),"n/a")</f>
        <v>1.3131112393244599</v>
      </c>
      <c r="L1610" s="77">
        <f t="array" ref="L1610">IFERROR(INDEX(DATA!$AS$133:$AS$368,MATCH(1,(DATA!$D$133:$D$368=B1610)*(DATA!$E$133:$E$368=D1610),0)),"n/a")</f>
        <v>-0.185368242798719</v>
      </c>
    </row>
    <row r="1611" spans="1:12" x14ac:dyDescent="0.2">
      <c r="A1611" s="75" t="s">
        <v>19</v>
      </c>
      <c r="B1611" s="66" t="s">
        <v>22</v>
      </c>
      <c r="C1611" s="66" t="s">
        <v>26</v>
      </c>
      <c r="D1611" s="66" t="s">
        <v>294</v>
      </c>
      <c r="E1611" s="87">
        <f t="array" ref="E1611">IFERROR(INDEX(DATA!$N$133:$N$368,MATCH(1,(DATA!$D$133:$D$368=B1611)*(DATA!$E$133:$E$368=D1611),0)),"n/a")</f>
        <v>0.70990944704900105</v>
      </c>
      <c r="F1611" s="77">
        <f t="array" ref="F1611">IFERROR(INDEX(DATA!$O$133:$O$368,MATCH(1,(DATA!$D$133:$D$368=B1611)*(DATA!$E$133:$E$368=D1611),0)),"n/a")</f>
        <v>-0.85756593896787603</v>
      </c>
      <c r="G1611" s="87">
        <f t="array" ref="G1611">IFERROR(INDEX(DATA!$X$133:$X$368,MATCH(1,(DATA!$D$133:$D$368=B1611)*(DATA!$E$133:$E$368=D1611),0)),"n/a")</f>
        <v>0.68242552103311604</v>
      </c>
      <c r="H1611" s="77">
        <f t="array" ref="H1611">IFERROR(INDEX(DATA!$Y$133:$Y$368,MATCH(1,(DATA!$D$133:$D$368=B1611)*(DATA!$E$133:$E$368=D1611),0)),"n/a")</f>
        <v>-0.46356520131768097</v>
      </c>
      <c r="I1611" s="87">
        <f t="array" ref="I1611">IFERROR(INDEX(DATA!$AH$133:$AH$368,MATCH(1,(DATA!$D$133:$D$368=B1611)*(DATA!$E$133:$E$368=D1611),0)),"n/a")</f>
        <v>0.80495600283200197</v>
      </c>
      <c r="J1611" s="77">
        <f t="array" ref="J1611">IFERROR(INDEX(DATA!$AI$133:$AI$368,MATCH(1,(DATA!$D$133:$D$368=B1611)*(DATA!$E$133:$E$368=D1611),0)),"n/a")</f>
        <v>-0.218724716096416</v>
      </c>
      <c r="K1611" s="87">
        <f t="array" ref="K1611">IFERROR(INDEX(DATA!$AR$133:$AR$368,MATCH(1,(DATA!$D$133:$D$368=B1611)*(DATA!$E$133:$E$368=D1611),0)),"n/a")</f>
        <v>0.87517354312769202</v>
      </c>
      <c r="L1611" s="77">
        <f t="array" ref="L1611">IFERROR(INDEX(DATA!$AS$133:$AS$368,MATCH(1,(DATA!$D$133:$D$368=B1611)*(DATA!$E$133:$E$368=D1611),0)),"n/a")</f>
        <v>-0.19478553016716699</v>
      </c>
    </row>
    <row r="1612" spans="1:12" x14ac:dyDescent="0.2">
      <c r="A1612" s="75" t="s">
        <v>19</v>
      </c>
      <c r="B1612" s="66" t="s">
        <v>22</v>
      </c>
      <c r="C1612" s="66" t="s">
        <v>26</v>
      </c>
      <c r="D1612" s="66" t="s">
        <v>295</v>
      </c>
      <c r="E1612" s="87">
        <f t="array" ref="E1612">IFERROR(INDEX(DATA!$N$133:$N$368,MATCH(1,(DATA!$D$133:$D$368=B1612)*(DATA!$E$133:$E$368=D1612),0)),"n/a")</f>
        <v>4.8445340863251296</v>
      </c>
      <c r="F1612" s="77">
        <f t="array" ref="F1612">IFERROR(INDEX(DATA!$O$133:$O$368,MATCH(1,(DATA!$D$133:$D$368=B1612)*(DATA!$E$133:$E$368=D1612),0)),"n/a")</f>
        <v>-4.9784757310945501E-4</v>
      </c>
      <c r="G1612" s="87">
        <f t="array" ref="G1612">IFERROR(INDEX(DATA!$X$133:$X$368,MATCH(1,(DATA!$D$133:$D$368=B1612)*(DATA!$E$133:$E$368=D1612),0)),"n/a")</f>
        <v>4.8900310712315198</v>
      </c>
      <c r="H1612" s="77">
        <f t="array" ref="H1612">IFERROR(INDEX(DATA!$Y$133:$Y$368,MATCH(1,(DATA!$D$133:$D$368=B1612)*(DATA!$E$133:$E$368=D1612),0)),"n/a")</f>
        <v>0.10403246636402</v>
      </c>
      <c r="I1612" s="87">
        <f t="array" ref="I1612">IFERROR(INDEX(DATA!$AH$133:$AH$368,MATCH(1,(DATA!$D$133:$D$368=B1612)*(DATA!$E$133:$E$368=D1612),0)),"n/a")</f>
        <v>4.9137719579614698</v>
      </c>
      <c r="J1612" s="77">
        <f t="array" ref="J1612">IFERROR(INDEX(DATA!$AI$133:$AI$368,MATCH(1,(DATA!$D$133:$D$368=B1612)*(DATA!$E$133:$E$368=D1612),0)),"n/a")</f>
        <v>0.111356494232093</v>
      </c>
      <c r="K1612" s="87">
        <f t="array" ref="K1612">IFERROR(INDEX(DATA!$AR$133:$AR$368,MATCH(1,(DATA!$D$133:$D$368=B1612)*(DATA!$E$133:$E$368=D1612),0)),"n/a")</f>
        <v>4.9023079662059397</v>
      </c>
      <c r="L1612" s="77">
        <f t="array" ref="L1612">IFERROR(INDEX(DATA!$AS$133:$AS$368,MATCH(1,(DATA!$D$133:$D$368=B1612)*(DATA!$E$133:$E$368=D1612),0)),"n/a")</f>
        <v>0.14228953803246799</v>
      </c>
    </row>
    <row r="1613" spans="1:12" x14ac:dyDescent="0.2">
      <c r="A1613" s="75" t="s">
        <v>19</v>
      </c>
      <c r="B1613" s="66" t="s">
        <v>22</v>
      </c>
      <c r="C1613" s="66" t="s">
        <v>26</v>
      </c>
      <c r="D1613" s="66" t="s">
        <v>296</v>
      </c>
      <c r="E1613" s="87">
        <f t="array" ref="E1613">IFERROR(INDEX(DATA!$N$133:$N$368,MATCH(1,(DATA!$D$133:$D$368=B1613)*(DATA!$E$133:$E$368=D1613),0)),"n/a")</f>
        <v>4.2797870387369201</v>
      </c>
      <c r="F1613" s="77">
        <f t="array" ref="F1613">IFERROR(INDEX(DATA!$O$133:$O$368,MATCH(1,(DATA!$D$133:$D$368=B1613)*(DATA!$E$133:$E$368=D1613),0)),"n/a")</f>
        <v>-0.114834355624612</v>
      </c>
      <c r="G1613" s="87">
        <f t="array" ref="G1613">IFERROR(INDEX(DATA!$X$133:$X$368,MATCH(1,(DATA!$D$133:$D$368=B1613)*(DATA!$E$133:$E$368=D1613),0)),"n/a")</f>
        <v>4.5729728727448</v>
      </c>
      <c r="H1613" s="77">
        <f t="array" ref="H1613">IFERROR(INDEX(DATA!$Y$133:$Y$368,MATCH(1,(DATA!$D$133:$D$368=B1613)*(DATA!$E$133:$E$368=D1613),0)),"n/a")</f>
        <v>1.8734739356609301E-2</v>
      </c>
      <c r="I1613" s="87">
        <f t="array" ref="I1613">IFERROR(INDEX(DATA!$AH$133:$AH$368,MATCH(1,(DATA!$D$133:$D$368=B1613)*(DATA!$E$133:$E$368=D1613),0)),"n/a")</f>
        <v>4.4365950923918902</v>
      </c>
      <c r="J1613" s="77">
        <f t="array" ref="J1613">IFERROR(INDEX(DATA!$AI$133:$AI$368,MATCH(1,(DATA!$D$133:$D$368=B1613)*(DATA!$E$133:$E$368=D1613),0)),"n/a")</f>
        <v>-3.5256338868515001E-2</v>
      </c>
      <c r="K1613" s="87">
        <f t="array" ref="K1613">IFERROR(INDEX(DATA!$AR$133:$AR$368,MATCH(1,(DATA!$D$133:$D$368=B1613)*(DATA!$E$133:$E$368=D1613),0)),"n/a")</f>
        <v>4.45818583352278</v>
      </c>
      <c r="L1613" s="77">
        <f t="array" ref="L1613">IFERROR(INDEX(DATA!$AS$133:$AS$368,MATCH(1,(DATA!$D$133:$D$368=B1613)*(DATA!$E$133:$E$368=D1613),0)),"n/a")</f>
        <v>-2.61318122922554E-3</v>
      </c>
    </row>
    <row r="1614" spans="1:12" x14ac:dyDescent="0.2">
      <c r="A1614" s="75" t="s">
        <v>19</v>
      </c>
      <c r="B1614" s="66" t="s">
        <v>22</v>
      </c>
      <c r="C1614" s="66" t="s">
        <v>26</v>
      </c>
      <c r="D1614" s="66" t="s">
        <v>297</v>
      </c>
      <c r="E1614" s="87">
        <f t="array" ref="E1614">IFERROR(INDEX(DATA!$N$133:$N$368,MATCH(1,(DATA!$D$133:$D$368=B1614)*(DATA!$E$133:$E$368=D1614),0)),"n/a")</f>
        <v>1.97564423181472</v>
      </c>
      <c r="F1614" s="77">
        <f t="array" ref="F1614">IFERROR(INDEX(DATA!$O$133:$O$368,MATCH(1,(DATA!$D$133:$D$368=B1614)*(DATA!$E$133:$E$368=D1614),0)),"n/a")</f>
        <v>0.106249960137433</v>
      </c>
      <c r="G1614" s="87">
        <f t="array" ref="G1614">IFERROR(INDEX(DATA!$X$133:$X$368,MATCH(1,(DATA!$D$133:$D$368=B1614)*(DATA!$E$133:$E$368=D1614),0)),"n/a")</f>
        <v>1.81314385577631</v>
      </c>
      <c r="H1614" s="77">
        <f t="array" ref="H1614">IFERROR(INDEX(DATA!$Y$133:$Y$368,MATCH(1,(DATA!$D$133:$D$368=B1614)*(DATA!$E$133:$E$368=D1614),0)),"n/a")</f>
        <v>0.19200054370446901</v>
      </c>
      <c r="I1614" s="87">
        <f t="array" ref="I1614">IFERROR(INDEX(DATA!$AH$133:$AH$368,MATCH(1,(DATA!$D$133:$D$368=B1614)*(DATA!$E$133:$E$368=D1614),0)),"n/a")</f>
        <v>1.7772560509873201</v>
      </c>
      <c r="J1614" s="77">
        <f t="array" ref="J1614">IFERROR(INDEX(DATA!$AI$133:$AI$368,MATCH(1,(DATA!$D$133:$D$368=B1614)*(DATA!$E$133:$E$368=D1614),0)),"n/a")</f>
        <v>0.248826009171251</v>
      </c>
      <c r="K1614" s="87">
        <f t="array" ref="K1614">IFERROR(INDEX(DATA!$AR$133:$AR$368,MATCH(1,(DATA!$D$133:$D$368=B1614)*(DATA!$E$133:$E$368=D1614),0)),"n/a")</f>
        <v>1.7986247302387</v>
      </c>
      <c r="L1614" s="77">
        <f t="array" ref="L1614">IFERROR(INDEX(DATA!$AS$133:$AS$368,MATCH(1,(DATA!$D$133:$D$368=B1614)*(DATA!$E$133:$E$368=D1614),0)),"n/a")</f>
        <v>0.190864496991065</v>
      </c>
    </row>
    <row r="1615" spans="1:12" x14ac:dyDescent="0.2">
      <c r="A1615" s="75" t="s">
        <v>19</v>
      </c>
      <c r="B1615" s="66" t="s">
        <v>22</v>
      </c>
      <c r="C1615" s="66" t="s">
        <v>26</v>
      </c>
      <c r="D1615" s="66" t="s">
        <v>298</v>
      </c>
      <c r="E1615" s="87">
        <f t="array" ref="E1615">IFERROR(INDEX(DATA!$N$133:$N$368,MATCH(1,(DATA!$D$133:$D$368=B1615)*(DATA!$E$133:$E$368=D1615),0)),"n/a")</f>
        <v>4.6565164433617499</v>
      </c>
      <c r="F1615" s="77">
        <f t="array" ref="F1615">IFERROR(INDEX(DATA!$O$133:$O$368,MATCH(1,(DATA!$D$133:$D$368=B1615)*(DATA!$E$133:$E$368=D1615),0)),"n/a")</f>
        <v>-6.6728476127919198E-2</v>
      </c>
      <c r="G1615" s="87">
        <f t="array" ref="G1615">IFERROR(INDEX(DATA!$X$133:$X$368,MATCH(1,(DATA!$D$133:$D$368=B1615)*(DATA!$E$133:$E$368=D1615),0)),"n/a")</f>
        <v>4.8862094951017303</v>
      </c>
      <c r="H1615" s="77">
        <f t="array" ref="H1615">IFERROR(INDEX(DATA!$Y$133:$Y$368,MATCH(1,(DATA!$D$133:$D$368=B1615)*(DATA!$E$133:$E$368=D1615),0)),"n/a")</f>
        <v>-2.06348160279522E-2</v>
      </c>
      <c r="I1615" s="87">
        <f t="array" ref="I1615">IFERROR(INDEX(DATA!$AH$133:$AH$368,MATCH(1,(DATA!$D$133:$D$368=B1615)*(DATA!$E$133:$E$368=D1615),0)),"n/a")</f>
        <v>4.9326161964684401</v>
      </c>
      <c r="J1615" s="77">
        <f t="array" ref="J1615">IFERROR(INDEX(DATA!$AI$133:$AI$368,MATCH(1,(DATA!$D$133:$D$368=B1615)*(DATA!$E$133:$E$368=D1615),0)),"n/a")</f>
        <v>-1.13917077914548E-2</v>
      </c>
      <c r="K1615" s="87">
        <f t="array" ref="K1615">IFERROR(INDEX(DATA!$AR$133:$AR$368,MATCH(1,(DATA!$D$133:$D$368=B1615)*(DATA!$E$133:$E$368=D1615),0)),"n/a")</f>
        <v>4.9580395724357498</v>
      </c>
      <c r="L1615" s="77">
        <f t="array" ref="L1615">IFERROR(INDEX(DATA!$AS$133:$AS$368,MATCH(1,(DATA!$D$133:$D$368=B1615)*(DATA!$E$133:$E$368=D1615),0)),"n/a")</f>
        <v>-6.2962859511714597E-3</v>
      </c>
    </row>
    <row r="1616" spans="1:12" x14ac:dyDescent="0.2">
      <c r="A1616" s="75" t="s">
        <v>19</v>
      </c>
      <c r="B1616" s="66" t="s">
        <v>22</v>
      </c>
      <c r="C1616" s="66" t="s">
        <v>26</v>
      </c>
      <c r="D1616" s="66" t="s">
        <v>299</v>
      </c>
      <c r="E1616" s="87">
        <f t="array" ref="E1616">IFERROR(INDEX(DATA!$N$133:$N$368,MATCH(1,(DATA!$D$133:$D$368=B1616)*(DATA!$E$133:$E$368=D1616),0)),"n/a")</f>
        <v>3.29603835535509</v>
      </c>
      <c r="F1616" s="77">
        <f t="array" ref="F1616">IFERROR(INDEX(DATA!$O$133:$O$368,MATCH(1,(DATA!$D$133:$D$368=B1616)*(DATA!$E$133:$E$368=D1616),0)),"n/a")</f>
        <v>-0.166644612536998</v>
      </c>
      <c r="G1616" s="87">
        <f t="array" ref="G1616">IFERROR(INDEX(DATA!$X$133:$X$368,MATCH(1,(DATA!$D$133:$D$368=B1616)*(DATA!$E$133:$E$368=D1616),0)),"n/a")</f>
        <v>3.2825894176766202</v>
      </c>
      <c r="H1616" s="77">
        <f t="array" ref="H1616">IFERROR(INDEX(DATA!$Y$133:$Y$368,MATCH(1,(DATA!$D$133:$D$368=B1616)*(DATA!$E$133:$E$368=D1616),0)),"n/a")</f>
        <v>-0.18225789936297501</v>
      </c>
      <c r="I1616" s="87">
        <f t="array" ref="I1616">IFERROR(INDEX(DATA!$AH$133:$AH$368,MATCH(1,(DATA!$D$133:$D$368=B1616)*(DATA!$E$133:$E$368=D1616),0)),"n/a")</f>
        <v>3.3036370625901599</v>
      </c>
      <c r="J1616" s="77">
        <f t="array" ref="J1616">IFERROR(INDEX(DATA!$AI$133:$AI$368,MATCH(1,(DATA!$D$133:$D$368=B1616)*(DATA!$E$133:$E$368=D1616),0)),"n/a")</f>
        <v>-0.136209409613887</v>
      </c>
      <c r="K1616" s="87">
        <f t="array" ref="K1616">IFERROR(INDEX(DATA!$AR$133:$AR$368,MATCH(1,(DATA!$D$133:$D$368=B1616)*(DATA!$E$133:$E$368=D1616),0)),"n/a")</f>
        <v>3.4709816489002798</v>
      </c>
      <c r="L1616" s="77">
        <f t="array" ref="L1616">IFERROR(INDEX(DATA!$AS$133:$AS$368,MATCH(1,(DATA!$D$133:$D$368=B1616)*(DATA!$E$133:$E$368=D1616),0)),"n/a")</f>
        <v>-6.3185658130098493E-2</v>
      </c>
    </row>
    <row r="1617" spans="1:12" x14ac:dyDescent="0.2">
      <c r="A1617" s="75" t="s">
        <v>19</v>
      </c>
      <c r="B1617" s="66" t="s">
        <v>22</v>
      </c>
      <c r="C1617" s="66" t="s">
        <v>26</v>
      </c>
      <c r="D1617" s="66" t="s">
        <v>300</v>
      </c>
      <c r="E1617" s="87">
        <f t="array" ref="E1617">IFERROR(INDEX(DATA!$N$133:$N$368,MATCH(1,(DATA!$D$133:$D$368=B1617)*(DATA!$E$133:$E$368=D1617),0)),"n/a")</f>
        <v>3.66098279914929</v>
      </c>
      <c r="F1617" s="77">
        <f t="array" ref="F1617">IFERROR(INDEX(DATA!$O$133:$O$368,MATCH(1,(DATA!$D$133:$D$368=B1617)*(DATA!$E$133:$E$368=D1617),0)),"n/a")</f>
        <v>0</v>
      </c>
      <c r="G1617" s="87">
        <f t="array" ref="G1617">IFERROR(INDEX(DATA!$X$133:$X$368,MATCH(1,(DATA!$D$133:$D$368=B1617)*(DATA!$E$133:$E$368=D1617),0)),"n/a")</f>
        <v>2.73844859132622</v>
      </c>
      <c r="H1617" s="77">
        <f t="array" ref="H1617">IFERROR(INDEX(DATA!$Y$133:$Y$368,MATCH(1,(DATA!$D$133:$D$368=B1617)*(DATA!$E$133:$E$368=D1617),0)),"n/a")</f>
        <v>0</v>
      </c>
      <c r="I1617" s="87">
        <f t="array" ref="I1617">IFERROR(INDEX(DATA!$AH$133:$AH$368,MATCH(1,(DATA!$D$133:$D$368=B1617)*(DATA!$E$133:$E$368=D1617),0)),"n/a")</f>
        <v>2.5806209258645501</v>
      </c>
      <c r="J1617" s="77">
        <f t="array" ref="J1617">IFERROR(INDEX(DATA!$AI$133:$AI$368,MATCH(1,(DATA!$D$133:$D$368=B1617)*(DATA!$E$133:$E$368=D1617),0)),"n/a")</f>
        <v>0</v>
      </c>
      <c r="K1617" s="87">
        <f t="array" ref="K1617">IFERROR(INDEX(DATA!$AR$133:$AR$368,MATCH(1,(DATA!$D$133:$D$368=B1617)*(DATA!$E$133:$E$368=D1617),0)),"n/a")</f>
        <v>2.46137824570574</v>
      </c>
      <c r="L1617" s="77">
        <f t="array" ref="L1617">IFERROR(INDEX(DATA!$AS$133:$AS$368,MATCH(1,(DATA!$D$133:$D$368=B1617)*(DATA!$E$133:$E$368=D1617),0)),"n/a")</f>
        <v>0</v>
      </c>
    </row>
    <row r="1618" spans="1:12" x14ac:dyDescent="0.2">
      <c r="A1618" s="75" t="s">
        <v>19</v>
      </c>
      <c r="B1618" s="66" t="s">
        <v>22</v>
      </c>
      <c r="C1618" s="66" t="s">
        <v>26</v>
      </c>
      <c r="D1618" s="66" t="s">
        <v>301</v>
      </c>
      <c r="E1618" s="87" t="str">
        <f t="array" ref="E1618">IFERROR(INDEX(DATA!$N$133:$N$368,MATCH(1,(DATA!$D$133:$D$368=B1618)*(DATA!$E$133:$E$368=D1618),0)),"n/a")</f>
        <v>n/a</v>
      </c>
      <c r="F1618" s="77" t="str">
        <f t="array" ref="F1618">IFERROR(INDEX(DATA!$O$133:$O$368,MATCH(1,(DATA!$D$133:$D$368=B1618)*(DATA!$E$133:$E$368=D1618),0)),"n/a")</f>
        <v>n/a</v>
      </c>
      <c r="G1618" s="87" t="str">
        <f t="array" ref="G1618">IFERROR(INDEX(DATA!$X$133:$X$368,MATCH(1,(DATA!$D$133:$D$368=B1618)*(DATA!$E$133:$E$368=D1618),0)),"n/a")</f>
        <v>n/a</v>
      </c>
      <c r="H1618" s="77" t="str">
        <f t="array" ref="H1618">IFERROR(INDEX(DATA!$Y$133:$Y$368,MATCH(1,(DATA!$D$133:$D$368=B1618)*(DATA!$E$133:$E$368=D1618),0)),"n/a")</f>
        <v>n/a</v>
      </c>
      <c r="I1618" s="87" t="str">
        <f t="array" ref="I1618">IFERROR(INDEX(DATA!$AH$133:$AH$368,MATCH(1,(DATA!$D$133:$D$368=B1618)*(DATA!$E$133:$E$368=D1618),0)),"n/a")</f>
        <v>n/a</v>
      </c>
      <c r="J1618" s="77" t="str">
        <f t="array" ref="J1618">IFERROR(INDEX(DATA!$AI$133:$AI$368,MATCH(1,(DATA!$D$133:$D$368=B1618)*(DATA!$E$133:$E$368=D1618),0)),"n/a")</f>
        <v>n/a</v>
      </c>
      <c r="K1618" s="87" t="str">
        <f t="array" ref="K1618">IFERROR(INDEX(DATA!$AR$133:$AR$368,MATCH(1,(DATA!$D$133:$D$368=B1618)*(DATA!$E$133:$E$368=D1618),0)),"n/a")</f>
        <v>n/a</v>
      </c>
      <c r="L1618" s="77" t="str">
        <f t="array" ref="L1618">IFERROR(INDEX(DATA!$AS$133:$AS$368,MATCH(1,(DATA!$D$133:$D$368=B1618)*(DATA!$E$133:$E$368=D1618),0)),"n/a")</f>
        <v>n/a</v>
      </c>
    </row>
    <row r="1619" spans="1:12" x14ac:dyDescent="0.2">
      <c r="A1619" s="75" t="s">
        <v>19</v>
      </c>
      <c r="B1619" s="66" t="s">
        <v>22</v>
      </c>
      <c r="C1619" s="66" t="s">
        <v>26</v>
      </c>
      <c r="D1619" s="66" t="s">
        <v>302</v>
      </c>
      <c r="E1619" s="87">
        <f t="array" ref="E1619">IFERROR(INDEX(DATA!$N$133:$N$368,MATCH(1,(DATA!$D$133:$D$368=B1619)*(DATA!$E$133:$E$368=D1619),0)),"n/a")</f>
        <v>4.97637795275591</v>
      </c>
      <c r="F1619" s="77">
        <f t="array" ref="F1619">IFERROR(INDEX(DATA!$O$133:$O$368,MATCH(1,(DATA!$D$133:$D$368=B1619)*(DATA!$E$133:$E$368=D1619),0)),"n/a")</f>
        <v>-3.1514729169322101E-3</v>
      </c>
      <c r="G1619" s="87">
        <f t="array" ref="G1619">IFERROR(INDEX(DATA!$X$133:$X$368,MATCH(1,(DATA!$D$133:$D$368=B1619)*(DATA!$E$133:$E$368=D1619),0)),"n/a")</f>
        <v>2.2572081073365702</v>
      </c>
      <c r="H1619" s="77">
        <f t="array" ref="H1619">IFERROR(INDEX(DATA!$Y$133:$Y$368,MATCH(1,(DATA!$D$133:$D$368=B1619)*(DATA!$E$133:$E$368=D1619),0)),"n/a")</f>
        <v>-0.54765173921256805</v>
      </c>
      <c r="I1619" s="87">
        <f t="array" ref="I1619">IFERROR(INDEX(DATA!$AH$133:$AH$368,MATCH(1,(DATA!$D$133:$D$368=B1619)*(DATA!$E$133:$E$368=D1619),0)),"n/a")</f>
        <v>1.36254407731488</v>
      </c>
      <c r="J1619" s="77">
        <f t="array" ref="J1619">IFERROR(INDEX(DATA!$AI$133:$AI$368,MATCH(1,(DATA!$D$133:$D$368=B1619)*(DATA!$E$133:$E$368=D1619),0)),"n/a")</f>
        <v>-0.72688266623111797</v>
      </c>
      <c r="K1619" s="87">
        <f t="array" ref="K1619">IFERROR(INDEX(DATA!$AR$133:$AR$368,MATCH(1,(DATA!$D$133:$D$368=B1619)*(DATA!$E$133:$E$368=D1619),0)),"n/a")</f>
        <v>1.36254407731488</v>
      </c>
      <c r="L1619" s="77">
        <f t="array" ref="L1619">IFERROR(INDEX(DATA!$AS$133:$AS$368,MATCH(1,(DATA!$D$133:$D$368=B1619)*(DATA!$E$133:$E$368=D1619),0)),"n/a")</f>
        <v>-0.72688266623111797</v>
      </c>
    </row>
    <row r="1620" spans="1:12" x14ac:dyDescent="0.2">
      <c r="A1620" s="75" t="s">
        <v>19</v>
      </c>
      <c r="B1620" s="66" t="s">
        <v>22</v>
      </c>
      <c r="C1620" s="66" t="s">
        <v>26</v>
      </c>
      <c r="D1620" s="66" t="s">
        <v>303</v>
      </c>
      <c r="E1620" s="87">
        <f t="array" ref="E1620">IFERROR(INDEX(DATA!$N$133:$N$368,MATCH(1,(DATA!$D$133:$D$368=B1620)*(DATA!$E$133:$E$368=D1620),0)),"n/a")</f>
        <v>2.49189189189189</v>
      </c>
      <c r="F1620" s="77">
        <f t="array" ref="F1620">IFERROR(INDEX(DATA!$O$133:$O$368,MATCH(1,(DATA!$D$133:$D$368=B1620)*(DATA!$E$133:$E$368=D1620),0)),"n/a")</f>
        <v>-1.62315586131868E-2</v>
      </c>
      <c r="G1620" s="87">
        <f t="array" ref="G1620">IFERROR(INDEX(DATA!$X$133:$X$368,MATCH(1,(DATA!$D$133:$D$368=B1620)*(DATA!$E$133:$E$368=D1620),0)),"n/a")</f>
        <v>2.9870677845361402</v>
      </c>
      <c r="H1620" s="77">
        <f t="array" ref="H1620">IFERROR(INDEX(DATA!$Y$133:$Y$368,MATCH(1,(DATA!$D$133:$D$368=B1620)*(DATA!$E$133:$E$368=D1620),0)),"n/a")</f>
        <v>0.21367276374876201</v>
      </c>
      <c r="I1620" s="87">
        <f t="array" ref="I1620">IFERROR(INDEX(DATA!$AH$133:$AH$368,MATCH(1,(DATA!$D$133:$D$368=B1620)*(DATA!$E$133:$E$368=D1620),0)),"n/a")</f>
        <v>3.2295747243583799</v>
      </c>
      <c r="J1620" s="77">
        <f t="array" ref="J1620">IFERROR(INDEX(DATA!$AI$133:$AI$368,MATCH(1,(DATA!$D$133:$D$368=B1620)*(DATA!$E$133:$E$368=D1620),0)),"n/a")</f>
        <v>0.31215958915647501</v>
      </c>
      <c r="K1620" s="87">
        <f t="array" ref="K1620">IFERROR(INDEX(DATA!$AR$133:$AR$368,MATCH(1,(DATA!$D$133:$D$368=B1620)*(DATA!$E$133:$E$368=D1620),0)),"n/a")</f>
        <v>2.8195235477797098</v>
      </c>
      <c r="L1620" s="77">
        <f t="array" ref="L1620">IFERROR(INDEX(DATA!$AS$133:$AS$368,MATCH(1,(DATA!$D$133:$D$368=B1620)*(DATA!$E$133:$E$368=D1620),0)),"n/a")</f>
        <v>0.142873682152479</v>
      </c>
    </row>
    <row r="1621" spans="1:12" x14ac:dyDescent="0.2">
      <c r="A1621" s="75" t="s">
        <v>19</v>
      </c>
      <c r="B1621" s="66" t="s">
        <v>22</v>
      </c>
      <c r="C1621" s="66" t="s">
        <v>26</v>
      </c>
      <c r="D1621" s="66" t="s">
        <v>304</v>
      </c>
      <c r="E1621" s="87">
        <f t="array" ref="E1621">IFERROR(INDEX(DATA!$N$133:$N$368,MATCH(1,(DATA!$D$133:$D$368=B1621)*(DATA!$E$133:$E$368=D1621),0)),"n/a")</f>
        <v>2.2316343987668801</v>
      </c>
      <c r="F1621" s="77">
        <f t="array" ref="F1621">IFERROR(INDEX(DATA!$O$133:$O$368,MATCH(1,(DATA!$D$133:$D$368=B1621)*(DATA!$E$133:$E$368=D1621),0)),"n/a")</f>
        <v>4.4826987212762098E-2</v>
      </c>
      <c r="G1621" s="87">
        <f t="array" ref="G1621">IFERROR(INDEX(DATA!$X$133:$X$368,MATCH(1,(DATA!$D$133:$D$368=B1621)*(DATA!$E$133:$E$368=D1621),0)),"n/a")</f>
        <v>1.87591252213352</v>
      </c>
      <c r="H1621" s="77">
        <f t="array" ref="H1621">IFERROR(INDEX(DATA!$Y$133:$Y$368,MATCH(1,(DATA!$D$133:$D$368=B1621)*(DATA!$E$133:$E$368=D1621),0)),"n/a")</f>
        <v>-2.0011646827415401E-2</v>
      </c>
      <c r="I1621" s="87">
        <f t="array" ref="I1621">IFERROR(INDEX(DATA!$AH$133:$AH$368,MATCH(1,(DATA!$D$133:$D$368=B1621)*(DATA!$E$133:$E$368=D1621),0)),"n/a")</f>
        <v>2.0961214836150699</v>
      </c>
      <c r="J1621" s="77">
        <f t="array" ref="J1621">IFERROR(INDEX(DATA!$AI$133:$AI$368,MATCH(1,(DATA!$D$133:$D$368=B1621)*(DATA!$E$133:$E$368=D1621),0)),"n/a")</f>
        <v>-0.19716947628301501</v>
      </c>
      <c r="K1621" s="87">
        <f t="array" ref="K1621">IFERROR(INDEX(DATA!$AR$133:$AR$368,MATCH(1,(DATA!$D$133:$D$368=B1621)*(DATA!$E$133:$E$368=D1621),0)),"n/a")</f>
        <v>2.4265225579129699</v>
      </c>
      <c r="L1621" s="77">
        <f t="array" ref="L1621">IFERROR(INDEX(DATA!$AS$133:$AS$368,MATCH(1,(DATA!$D$133:$D$368=B1621)*(DATA!$E$133:$E$368=D1621),0)),"n/a")</f>
        <v>-0.42692552806373602</v>
      </c>
    </row>
    <row r="1622" spans="1:12" x14ac:dyDescent="0.2">
      <c r="A1622" s="75" t="s">
        <v>19</v>
      </c>
      <c r="B1622" s="66" t="s">
        <v>22</v>
      </c>
      <c r="C1622" s="66" t="s">
        <v>26</v>
      </c>
      <c r="D1622" s="66" t="s">
        <v>305</v>
      </c>
      <c r="E1622" s="87">
        <f t="array" ref="E1622">IFERROR(INDEX(DATA!$N$133:$N$368,MATCH(1,(DATA!$D$133:$D$368=B1622)*(DATA!$E$133:$E$368=D1622),0)),"n/a")</f>
        <v>0</v>
      </c>
      <c r="F1622" s="77">
        <f t="array" ref="F1622">IFERROR(INDEX(DATA!$O$133:$O$368,MATCH(1,(DATA!$D$133:$D$368=B1622)*(DATA!$E$133:$E$368=D1622),0)),"n/a")</f>
        <v>-1</v>
      </c>
      <c r="G1622" s="87">
        <f t="array" ref="G1622">IFERROR(INDEX(DATA!$X$133:$X$368,MATCH(1,(DATA!$D$133:$D$368=B1622)*(DATA!$E$133:$E$368=D1622),0)),"n/a")</f>
        <v>5.3432147562582397</v>
      </c>
      <c r="H1622" s="77">
        <f t="array" ref="H1622">IFERROR(INDEX(DATA!$Y$133:$Y$368,MATCH(1,(DATA!$D$133:$D$368=B1622)*(DATA!$E$133:$E$368=D1622),0)),"n/a")</f>
        <v>5.2726315230393803</v>
      </c>
      <c r="I1622" s="87">
        <f t="array" ref="I1622">IFERROR(INDEX(DATA!$AH$133:$AH$368,MATCH(1,(DATA!$D$133:$D$368=B1622)*(DATA!$E$133:$E$368=D1622),0)),"n/a")</f>
        <v>3.70154896938651</v>
      </c>
      <c r="J1622" s="77">
        <f t="array" ref="J1622">IFERROR(INDEX(DATA!$AI$133:$AI$368,MATCH(1,(DATA!$D$133:$D$368=B1622)*(DATA!$E$133:$E$368=D1622),0)),"n/a")</f>
        <v>3.3002098271051201</v>
      </c>
      <c r="K1622" s="87">
        <f t="array" ref="K1622">IFERROR(INDEX(DATA!$AR$133:$AR$368,MATCH(1,(DATA!$D$133:$D$368=B1622)*(DATA!$E$133:$E$368=D1622),0)),"n/a")</f>
        <v>2.3904236732911102</v>
      </c>
      <c r="L1622" s="77">
        <f t="array" ref="L1622">IFERROR(INDEX(DATA!$AS$133:$AS$368,MATCH(1,(DATA!$D$133:$D$368=B1622)*(DATA!$E$133:$E$368=D1622),0)),"n/a")</f>
        <v>1.7679242348958299</v>
      </c>
    </row>
    <row r="1623" spans="1:12" x14ac:dyDescent="0.2">
      <c r="A1623" s="75" t="s">
        <v>19</v>
      </c>
      <c r="B1623" s="66" t="s">
        <v>22</v>
      </c>
      <c r="C1623" s="66" t="s">
        <v>26</v>
      </c>
      <c r="D1623" s="66" t="s">
        <v>306</v>
      </c>
      <c r="E1623" s="87">
        <f t="array" ref="E1623">IFERROR(INDEX(DATA!$N$133:$N$368,MATCH(1,(DATA!$D$133:$D$368=B1623)*(DATA!$E$133:$E$368=D1623),0)),"n/a")</f>
        <v>2.90265498412028</v>
      </c>
      <c r="F1623" s="77">
        <f t="array" ref="F1623">IFERROR(INDEX(DATA!$O$133:$O$368,MATCH(1,(DATA!$D$133:$D$368=B1623)*(DATA!$E$133:$E$368=D1623),0)),"n/a")</f>
        <v>8.6199669473396606E-2</v>
      </c>
      <c r="G1623" s="87">
        <f t="array" ref="G1623">IFERROR(INDEX(DATA!$X$133:$X$368,MATCH(1,(DATA!$D$133:$D$368=B1623)*(DATA!$E$133:$E$368=D1623),0)),"n/a")</f>
        <v>2.83796465420119</v>
      </c>
      <c r="H1623" s="77">
        <f t="array" ref="H1623">IFERROR(INDEX(DATA!$Y$133:$Y$368,MATCH(1,(DATA!$D$133:$D$368=B1623)*(DATA!$E$133:$E$368=D1623),0)),"n/a")</f>
        <v>1.44237951350759E-2</v>
      </c>
      <c r="I1623" s="87">
        <f t="array" ref="I1623">IFERROR(INDEX(DATA!$AH$133:$AH$368,MATCH(1,(DATA!$D$133:$D$368=B1623)*(DATA!$E$133:$E$368=D1623),0)),"n/a")</f>
        <v>2.9162947559150498</v>
      </c>
      <c r="J1623" s="77">
        <f t="array" ref="J1623">IFERROR(INDEX(DATA!$AI$133:$AI$368,MATCH(1,(DATA!$D$133:$D$368=B1623)*(DATA!$E$133:$E$368=D1623),0)),"n/a")</f>
        <v>1.29314800420213E-2</v>
      </c>
      <c r="K1623" s="87">
        <f t="array" ref="K1623">IFERROR(INDEX(DATA!$AR$133:$AR$368,MATCH(1,(DATA!$D$133:$D$368=B1623)*(DATA!$E$133:$E$368=D1623),0)),"n/a")</f>
        <v>2.89169797584535</v>
      </c>
      <c r="L1623" s="77">
        <f t="array" ref="L1623">IFERROR(INDEX(DATA!$AS$133:$AS$368,MATCH(1,(DATA!$D$133:$D$368=B1623)*(DATA!$E$133:$E$368=D1623),0)),"n/a")</f>
        <v>-2.2837588492519201E-2</v>
      </c>
    </row>
    <row r="1624" spans="1:12" x14ac:dyDescent="0.2">
      <c r="A1624" s="75" t="s">
        <v>19</v>
      </c>
      <c r="B1624" s="66" t="s">
        <v>22</v>
      </c>
      <c r="C1624" s="66" t="s">
        <v>26</v>
      </c>
      <c r="D1624" s="66" t="s">
        <v>307</v>
      </c>
      <c r="E1624" s="87">
        <f t="array" ref="E1624">IFERROR(INDEX(DATA!$N$133:$N$368,MATCH(1,(DATA!$D$133:$D$368=B1624)*(DATA!$E$133:$E$368=D1624),0)),"n/a")</f>
        <v>4.5252557141053202</v>
      </c>
      <c r="F1624" s="77">
        <f t="array" ref="F1624">IFERROR(INDEX(DATA!$O$133:$O$368,MATCH(1,(DATA!$D$133:$D$368=B1624)*(DATA!$E$133:$E$368=D1624),0)),"n/a")</f>
        <v>0.37652239886108102</v>
      </c>
      <c r="G1624" s="87">
        <f t="array" ref="G1624">IFERROR(INDEX(DATA!$X$133:$X$368,MATCH(1,(DATA!$D$133:$D$368=B1624)*(DATA!$E$133:$E$368=D1624),0)),"n/a")</f>
        <v>3.84480902007981</v>
      </c>
      <c r="H1624" s="77">
        <f t="array" ref="H1624">IFERROR(INDEX(DATA!$Y$133:$Y$368,MATCH(1,(DATA!$D$133:$D$368=B1624)*(DATA!$E$133:$E$368=D1624),0)),"n/a")</f>
        <v>0.42043548037039102</v>
      </c>
      <c r="I1624" s="87">
        <f t="array" ref="I1624">IFERROR(INDEX(DATA!$AH$133:$AH$368,MATCH(1,(DATA!$D$133:$D$368=B1624)*(DATA!$E$133:$E$368=D1624),0)),"n/a")</f>
        <v>3.0198266875162898</v>
      </c>
      <c r="J1624" s="77">
        <f t="array" ref="J1624">IFERROR(INDEX(DATA!$AI$133:$AI$368,MATCH(1,(DATA!$D$133:$D$368=B1624)*(DATA!$E$133:$E$368=D1624),0)),"n/a")</f>
        <v>0.385697952312894</v>
      </c>
      <c r="K1624" s="87">
        <f t="array" ref="K1624">IFERROR(INDEX(DATA!$AR$133:$AR$368,MATCH(1,(DATA!$D$133:$D$368=B1624)*(DATA!$E$133:$E$368=D1624),0)),"n/a")</f>
        <v>3.2844645799727799</v>
      </c>
      <c r="L1624" s="77">
        <f t="array" ref="L1624">IFERROR(INDEX(DATA!$AS$133:$AS$368,MATCH(1,(DATA!$D$133:$D$368=B1624)*(DATA!$E$133:$E$368=D1624),0)),"n/a")</f>
        <v>3.29354192248086</v>
      </c>
    </row>
    <row r="1625" spans="1:12" x14ac:dyDescent="0.2">
      <c r="A1625" s="75" t="s">
        <v>19</v>
      </c>
      <c r="B1625" s="66" t="s">
        <v>22</v>
      </c>
      <c r="C1625" s="66" t="s">
        <v>26</v>
      </c>
      <c r="D1625" s="66" t="s">
        <v>308</v>
      </c>
      <c r="E1625" s="87">
        <f t="array" ref="E1625">IFERROR(INDEX(DATA!$N$133:$N$368,MATCH(1,(DATA!$D$133:$D$368=B1625)*(DATA!$E$133:$E$368=D1625),0)),"n/a")</f>
        <v>0</v>
      </c>
      <c r="F1625" s="77">
        <f t="array" ref="F1625">IFERROR(INDEX(DATA!$O$133:$O$368,MATCH(1,(DATA!$D$133:$D$368=B1625)*(DATA!$E$133:$E$368=D1625),0)),"n/a")</f>
        <v>0</v>
      </c>
      <c r="G1625" s="87">
        <f t="array" ref="G1625">IFERROR(INDEX(DATA!$X$133:$X$368,MATCH(1,(DATA!$D$133:$D$368=B1625)*(DATA!$E$133:$E$368=D1625),0)),"n/a")</f>
        <v>0</v>
      </c>
      <c r="H1625" s="77">
        <f t="array" ref="H1625">IFERROR(INDEX(DATA!$Y$133:$Y$368,MATCH(1,(DATA!$D$133:$D$368=B1625)*(DATA!$E$133:$E$368=D1625),0)),"n/a")</f>
        <v>0</v>
      </c>
      <c r="I1625" s="87">
        <f t="array" ref="I1625">IFERROR(INDEX(DATA!$AH$133:$AH$368,MATCH(1,(DATA!$D$133:$D$368=B1625)*(DATA!$E$133:$E$368=D1625),0)),"n/a")</f>
        <v>2.5025380710659899</v>
      </c>
      <c r="J1625" s="77">
        <f t="array" ref="J1625">IFERROR(INDEX(DATA!$AI$133:$AI$368,MATCH(1,(DATA!$D$133:$D$368=B1625)*(DATA!$E$133:$E$368=D1625),0)),"n/a")</f>
        <v>0</v>
      </c>
      <c r="K1625" s="87">
        <f t="array" ref="K1625">IFERROR(INDEX(DATA!$AR$133:$AR$368,MATCH(1,(DATA!$D$133:$D$368=B1625)*(DATA!$E$133:$E$368=D1625),0)),"n/a")</f>
        <v>3.34006734006734</v>
      </c>
      <c r="L1625" s="77">
        <f t="array" ref="L1625">IFERROR(INDEX(DATA!$AS$133:$AS$368,MATCH(1,(DATA!$D$133:$D$368=B1625)*(DATA!$E$133:$E$368=D1625),0)),"n/a")</f>
        <v>-0.33064782764181599</v>
      </c>
    </row>
    <row r="1626" spans="1:12" x14ac:dyDescent="0.2">
      <c r="A1626" s="75" t="s">
        <v>19</v>
      </c>
      <c r="B1626" s="66" t="s">
        <v>22</v>
      </c>
      <c r="C1626" s="66" t="s">
        <v>26</v>
      </c>
      <c r="D1626" s="66" t="s">
        <v>309</v>
      </c>
      <c r="E1626" s="87">
        <f t="array" ref="E1626">IFERROR(INDEX(DATA!$N$133:$N$368,MATCH(1,(DATA!$D$133:$D$368=B1626)*(DATA!$E$133:$E$368=D1626),0)),"n/a")</f>
        <v>0</v>
      </c>
      <c r="F1626" s="77">
        <f t="array" ref="F1626">IFERROR(INDEX(DATA!$O$133:$O$368,MATCH(1,(DATA!$D$133:$D$368=B1626)*(DATA!$E$133:$E$368=D1626),0)),"n/a")</f>
        <v>0</v>
      </c>
      <c r="G1626" s="87">
        <f t="array" ref="G1626">IFERROR(INDEX(DATA!$X$133:$X$368,MATCH(1,(DATA!$D$133:$D$368=B1626)*(DATA!$E$133:$E$368=D1626),0)),"n/a")</f>
        <v>0</v>
      </c>
      <c r="H1626" s="77">
        <f t="array" ref="H1626">IFERROR(INDEX(DATA!$Y$133:$Y$368,MATCH(1,(DATA!$D$133:$D$368=B1626)*(DATA!$E$133:$E$368=D1626),0)),"n/a")</f>
        <v>0</v>
      </c>
      <c r="I1626" s="87">
        <f t="array" ref="I1626">IFERROR(INDEX(DATA!$AH$133:$AH$368,MATCH(1,(DATA!$D$133:$D$368=B1626)*(DATA!$E$133:$E$368=D1626),0)),"n/a")</f>
        <v>2.99242424242424</v>
      </c>
      <c r="J1626" s="77">
        <f t="array" ref="J1626">IFERROR(INDEX(DATA!$AI$133:$AI$368,MATCH(1,(DATA!$D$133:$D$368=B1626)*(DATA!$E$133:$E$368=D1626),0)),"n/a")</f>
        <v>-0.249049429657795</v>
      </c>
      <c r="K1626" s="87">
        <f t="array" ref="K1626">IFERROR(INDEX(DATA!$AR$133:$AR$368,MATCH(1,(DATA!$D$133:$D$368=B1626)*(DATA!$E$133:$E$368=D1626),0)),"n/a")</f>
        <v>2.99242424242424</v>
      </c>
      <c r="L1626" s="77">
        <f t="array" ref="L1626">IFERROR(INDEX(DATA!$AS$133:$AS$368,MATCH(1,(DATA!$D$133:$D$368=B1626)*(DATA!$E$133:$E$368=D1626),0)),"n/a")</f>
        <v>-0.249531001741994</v>
      </c>
    </row>
    <row r="1627" spans="1:12" x14ac:dyDescent="0.2">
      <c r="A1627" s="75" t="s">
        <v>19</v>
      </c>
      <c r="B1627" s="66" t="s">
        <v>22</v>
      </c>
      <c r="C1627" s="66" t="s">
        <v>26</v>
      </c>
      <c r="D1627" s="66" t="s">
        <v>310</v>
      </c>
      <c r="E1627" s="87" t="str">
        <f t="array" ref="E1627">IFERROR(INDEX(DATA!$N$133:$N$368,MATCH(1,(DATA!$D$133:$D$368=B1627)*(DATA!$E$133:$E$368=D1627),0)),"n/a")</f>
        <v>n/a</v>
      </c>
      <c r="F1627" s="77" t="str">
        <f t="array" ref="F1627">IFERROR(INDEX(DATA!$O$133:$O$368,MATCH(1,(DATA!$D$133:$D$368=B1627)*(DATA!$E$133:$E$368=D1627),0)),"n/a")</f>
        <v>n/a</v>
      </c>
      <c r="G1627" s="87" t="str">
        <f t="array" ref="G1627">IFERROR(INDEX(DATA!$X$133:$X$368,MATCH(1,(DATA!$D$133:$D$368=B1627)*(DATA!$E$133:$E$368=D1627),0)),"n/a")</f>
        <v>n/a</v>
      </c>
      <c r="H1627" s="77" t="str">
        <f t="array" ref="H1627">IFERROR(INDEX(DATA!$Y$133:$Y$368,MATCH(1,(DATA!$D$133:$D$368=B1627)*(DATA!$E$133:$E$368=D1627),0)),"n/a")</f>
        <v>n/a</v>
      </c>
      <c r="I1627" s="87" t="str">
        <f t="array" ref="I1627">IFERROR(INDEX(DATA!$AH$133:$AH$368,MATCH(1,(DATA!$D$133:$D$368=B1627)*(DATA!$E$133:$E$368=D1627),0)),"n/a")</f>
        <v>n/a</v>
      </c>
      <c r="J1627" s="77" t="str">
        <f t="array" ref="J1627">IFERROR(INDEX(DATA!$AI$133:$AI$368,MATCH(1,(DATA!$D$133:$D$368=B1627)*(DATA!$E$133:$E$368=D1627),0)),"n/a")</f>
        <v>n/a</v>
      </c>
      <c r="K1627" s="87" t="str">
        <f t="array" ref="K1627">IFERROR(INDEX(DATA!$AR$133:$AR$368,MATCH(1,(DATA!$D$133:$D$368=B1627)*(DATA!$E$133:$E$368=D1627),0)),"n/a")</f>
        <v>n/a</v>
      </c>
      <c r="L1627" s="77" t="str">
        <f t="array" ref="L1627">IFERROR(INDEX(DATA!$AS$133:$AS$368,MATCH(1,(DATA!$D$133:$D$368=B1627)*(DATA!$E$133:$E$368=D1627),0)),"n/a")</f>
        <v>n/a</v>
      </c>
    </row>
    <row r="1628" spans="1:12" x14ac:dyDescent="0.2">
      <c r="A1628" s="75" t="s">
        <v>19</v>
      </c>
      <c r="B1628" s="66" t="s">
        <v>22</v>
      </c>
      <c r="C1628" s="66" t="s">
        <v>26</v>
      </c>
      <c r="D1628" s="66" t="s">
        <v>311</v>
      </c>
      <c r="E1628" s="87">
        <f t="array" ref="E1628">IFERROR(INDEX(DATA!$N$133:$N$368,MATCH(1,(DATA!$D$133:$D$368=B1628)*(DATA!$E$133:$E$368=D1628),0)),"n/a")</f>
        <v>7.2352941176470598</v>
      </c>
      <c r="F1628" s="77">
        <f t="array" ref="F1628">IFERROR(INDEX(DATA!$O$133:$O$368,MATCH(1,(DATA!$D$133:$D$368=B1628)*(DATA!$E$133:$E$368=D1628),0)),"n/a")</f>
        <v>0.28934251579027498</v>
      </c>
      <c r="G1628" s="87">
        <f t="array" ref="G1628">IFERROR(INDEX(DATA!$X$133:$X$368,MATCH(1,(DATA!$D$133:$D$368=B1628)*(DATA!$E$133:$E$368=D1628),0)),"n/a")</f>
        <v>7.2428977272727302</v>
      </c>
      <c r="H1628" s="77">
        <f t="array" ref="H1628">IFERROR(INDEX(DATA!$Y$133:$Y$368,MATCH(1,(DATA!$D$133:$D$368=B1628)*(DATA!$E$133:$E$368=D1628),0)),"n/a")</f>
        <v>0.301852902532251</v>
      </c>
      <c r="I1628" s="87">
        <f t="array" ref="I1628">IFERROR(INDEX(DATA!$AH$133:$AH$368,MATCH(1,(DATA!$D$133:$D$368=B1628)*(DATA!$E$133:$E$368=D1628),0)),"n/a")</f>
        <v>7.1836465545664403</v>
      </c>
      <c r="J1628" s="77">
        <f t="array" ref="J1628">IFERROR(INDEX(DATA!$AI$133:$AI$368,MATCH(1,(DATA!$D$133:$D$368=B1628)*(DATA!$E$133:$E$368=D1628),0)),"n/a")</f>
        <v>0.265584958705881</v>
      </c>
      <c r="K1628" s="87">
        <f t="array" ref="K1628">IFERROR(INDEX(DATA!$AR$133:$AR$368,MATCH(1,(DATA!$D$133:$D$368=B1628)*(DATA!$E$133:$E$368=D1628),0)),"n/a")</f>
        <v>7.0204023398487703</v>
      </c>
      <c r="L1628" s="77">
        <f t="array" ref="L1628">IFERROR(INDEX(DATA!$AS$133:$AS$368,MATCH(1,(DATA!$D$133:$D$368=B1628)*(DATA!$E$133:$E$368=D1628),0)),"n/a")</f>
        <v>0.163141562038608</v>
      </c>
    </row>
    <row r="1629" spans="1:12" x14ac:dyDescent="0.2">
      <c r="A1629" s="75" t="s">
        <v>19</v>
      </c>
      <c r="B1629" s="66" t="s">
        <v>22</v>
      </c>
      <c r="C1629" s="66" t="s">
        <v>26</v>
      </c>
      <c r="D1629" s="66" t="s">
        <v>312</v>
      </c>
      <c r="E1629" s="87">
        <f t="array" ref="E1629">IFERROR(INDEX(DATA!$N$133:$N$368,MATCH(1,(DATA!$D$133:$D$368=B1629)*(DATA!$E$133:$E$368=D1629),0)),"n/a")</f>
        <v>5.9923773225345398</v>
      </c>
      <c r="F1629" s="77">
        <f t="array" ref="F1629">IFERROR(INDEX(DATA!$O$133:$O$368,MATCH(1,(DATA!$D$133:$D$368=B1629)*(DATA!$E$133:$E$368=D1629),0)),"n/a")</f>
        <v>1.4218395908875101E-4</v>
      </c>
      <c r="G1629" s="87">
        <f t="array" ref="G1629">IFERROR(INDEX(DATA!$X$133:$X$368,MATCH(1,(DATA!$D$133:$D$368=B1629)*(DATA!$E$133:$E$368=D1629),0)),"n/a")</f>
        <v>5.9913043478260901</v>
      </c>
      <c r="H1629" s="77">
        <f t="array" ref="H1629">IFERROR(INDEX(DATA!$Y$133:$Y$368,MATCH(1,(DATA!$D$133:$D$368=B1629)*(DATA!$E$133:$E$368=D1629),0)),"n/a")</f>
        <v>1.2821393410712001E-4</v>
      </c>
      <c r="I1629" s="87">
        <f t="array" ref="I1629">IFERROR(INDEX(DATA!$AH$133:$AH$368,MATCH(1,(DATA!$D$133:$D$368=B1629)*(DATA!$E$133:$E$368=D1629),0)),"n/a")</f>
        <v>5.9909385113268598</v>
      </c>
      <c r="J1629" s="77">
        <f t="array" ref="J1629">IFERROR(INDEX(DATA!$AI$133:$AI$368,MATCH(1,(DATA!$D$133:$D$368=B1629)*(DATA!$E$133:$E$368=D1629),0)),"n/a")</f>
        <v>6.9629686336589697E-2</v>
      </c>
      <c r="K1629" s="87">
        <f t="array" ref="K1629">IFERROR(INDEX(DATA!$AR$133:$AR$368,MATCH(1,(DATA!$D$133:$D$368=B1629)*(DATA!$E$133:$E$368=D1629),0)),"n/a")</f>
        <v>5.9540565939229397</v>
      </c>
      <c r="L1629" s="77">
        <f t="array" ref="L1629">IFERROR(INDEX(DATA!$AS$133:$AS$368,MATCH(1,(DATA!$D$133:$D$368=B1629)*(DATA!$E$133:$E$368=D1629),0)),"n/a")</f>
        <v>2.46175196915886E-2</v>
      </c>
    </row>
    <row r="1630" spans="1:12" x14ac:dyDescent="0.2">
      <c r="A1630" s="75" t="s">
        <v>19</v>
      </c>
      <c r="B1630" s="66" t="s">
        <v>22</v>
      </c>
      <c r="C1630" s="66" t="s">
        <v>26</v>
      </c>
      <c r="D1630" s="66" t="s">
        <v>313</v>
      </c>
      <c r="E1630" s="87">
        <f t="array" ref="E1630">IFERROR(INDEX(DATA!$N$133:$N$368,MATCH(1,(DATA!$D$133:$D$368=B1630)*(DATA!$E$133:$E$368=D1630),0)),"n/a")</f>
        <v>11.022862823061599</v>
      </c>
      <c r="F1630" s="77">
        <f t="array" ref="F1630">IFERROR(INDEX(DATA!$O$133:$O$368,MATCH(1,(DATA!$D$133:$D$368=B1630)*(DATA!$E$133:$E$368=D1630),0)),"n/a")</f>
        <v>0.90639312682662299</v>
      </c>
      <c r="G1630" s="87">
        <f t="array" ref="G1630">IFERROR(INDEX(DATA!$X$133:$X$368,MATCH(1,(DATA!$D$133:$D$368=B1630)*(DATA!$E$133:$E$368=D1630),0)),"n/a")</f>
        <v>18.068663406683001</v>
      </c>
      <c r="H1630" s="77">
        <f t="array" ref="H1630">IFERROR(INDEX(DATA!$Y$133:$Y$368,MATCH(1,(DATA!$D$133:$D$368=B1630)*(DATA!$E$133:$E$368=D1630),0)),"n/a")</f>
        <v>1.7260113922256499</v>
      </c>
      <c r="I1630" s="87">
        <f t="array" ref="I1630">IFERROR(INDEX(DATA!$AH$133:$AH$368,MATCH(1,(DATA!$D$133:$D$368=B1630)*(DATA!$E$133:$E$368=D1630),0)),"n/a")</f>
        <v>13.4559131344846</v>
      </c>
      <c r="J1630" s="77">
        <f t="array" ref="J1630">IFERROR(INDEX(DATA!$AI$133:$AI$368,MATCH(1,(DATA!$D$133:$D$368=B1630)*(DATA!$E$133:$E$368=D1630),0)),"n/a")</f>
        <v>1.08189098218949</v>
      </c>
      <c r="K1630" s="87">
        <f t="array" ref="K1630">IFERROR(INDEX(DATA!$AR$133:$AR$368,MATCH(1,(DATA!$D$133:$D$368=B1630)*(DATA!$E$133:$E$368=D1630),0)),"n/a")</f>
        <v>11.2241325657383</v>
      </c>
      <c r="L1630" s="77">
        <f t="array" ref="L1630">IFERROR(INDEX(DATA!$AS$133:$AS$368,MATCH(1,(DATA!$D$133:$D$368=B1630)*(DATA!$E$133:$E$368=D1630),0)),"n/a")</f>
        <v>1.0213581121930699</v>
      </c>
    </row>
    <row r="1631" spans="1:12" x14ac:dyDescent="0.2">
      <c r="A1631" s="75" t="s">
        <v>19</v>
      </c>
      <c r="B1631" s="66" t="s">
        <v>22</v>
      </c>
      <c r="C1631" s="66" t="s">
        <v>26</v>
      </c>
      <c r="D1631" s="66" t="s">
        <v>314</v>
      </c>
      <c r="E1631" s="87">
        <f t="array" ref="E1631">IFERROR(INDEX(DATA!$N$133:$N$368,MATCH(1,(DATA!$D$133:$D$368=B1631)*(DATA!$E$133:$E$368=D1631),0)),"n/a")</f>
        <v>0</v>
      </c>
      <c r="F1631" s="77">
        <f t="array" ref="F1631">IFERROR(INDEX(DATA!$O$133:$O$368,MATCH(1,(DATA!$D$133:$D$368=B1631)*(DATA!$E$133:$E$368=D1631),0)),"n/a")</f>
        <v>-1</v>
      </c>
      <c r="G1631" s="87">
        <f t="array" ref="G1631">IFERROR(INDEX(DATA!$X$133:$X$368,MATCH(1,(DATA!$D$133:$D$368=B1631)*(DATA!$E$133:$E$368=D1631),0)),"n/a")</f>
        <v>15.3717105263158</v>
      </c>
      <c r="H1631" s="77">
        <f t="array" ref="H1631">IFERROR(INDEX(DATA!$Y$133:$Y$368,MATCH(1,(DATA!$D$133:$D$368=B1631)*(DATA!$E$133:$E$368=D1631),0)),"n/a")</f>
        <v>3.6954371024387802</v>
      </c>
      <c r="I1631" s="87">
        <f t="array" ref="I1631">IFERROR(INDEX(DATA!$AH$133:$AH$368,MATCH(1,(DATA!$D$133:$D$368=B1631)*(DATA!$E$133:$E$368=D1631),0)),"n/a")</f>
        <v>10.913561847988101</v>
      </c>
      <c r="J1631" s="77">
        <f t="array" ref="J1631">IFERROR(INDEX(DATA!$AI$133:$AI$368,MATCH(1,(DATA!$D$133:$D$368=B1631)*(DATA!$E$133:$E$368=D1631),0)),"n/a")</f>
        <v>2.25980749882957</v>
      </c>
      <c r="K1631" s="87">
        <f t="array" ref="K1631">IFERROR(INDEX(DATA!$AR$133:$AR$368,MATCH(1,(DATA!$D$133:$D$368=B1631)*(DATA!$E$133:$E$368=D1631),0)),"n/a")</f>
        <v>4.2055028462998099</v>
      </c>
      <c r="L1631" s="77">
        <f t="array" ref="L1631">IFERROR(INDEX(DATA!$AS$133:$AS$368,MATCH(1,(DATA!$D$133:$D$368=B1631)*(DATA!$E$133:$E$368=D1631),0)),"n/a")</f>
        <v>6.76687404375622E-2</v>
      </c>
    </row>
    <row r="1632" spans="1:12" x14ac:dyDescent="0.2">
      <c r="A1632" s="75" t="s">
        <v>19</v>
      </c>
      <c r="B1632" s="66" t="s">
        <v>22</v>
      </c>
      <c r="C1632" s="66" t="s">
        <v>26</v>
      </c>
      <c r="D1632" s="66" t="s">
        <v>315</v>
      </c>
      <c r="E1632" s="87">
        <f t="array" ref="E1632">IFERROR(INDEX(DATA!$N$133:$N$368,MATCH(1,(DATA!$D$133:$D$368=B1632)*(DATA!$E$133:$E$368=D1632),0)),"n/a")</f>
        <v>6.4767021740484703</v>
      </c>
      <c r="F1632" s="77">
        <f t="array" ref="F1632">IFERROR(INDEX(DATA!$O$133:$O$368,MATCH(1,(DATA!$D$133:$D$368=B1632)*(DATA!$E$133:$E$368=D1632),0)),"n/a")</f>
        <v>-0.50548113854122201</v>
      </c>
      <c r="G1632" s="87">
        <f t="array" ref="G1632">IFERROR(INDEX(DATA!$X$133:$X$368,MATCH(1,(DATA!$D$133:$D$368=B1632)*(DATA!$E$133:$E$368=D1632),0)),"n/a")</f>
        <v>7.0001014947407301</v>
      </c>
      <c r="H1632" s="77">
        <f t="array" ref="H1632">IFERROR(INDEX(DATA!$Y$133:$Y$368,MATCH(1,(DATA!$D$133:$D$368=B1632)*(DATA!$E$133:$E$368=D1632),0)),"n/a")</f>
        <v>-0.47356968190534399</v>
      </c>
      <c r="I1632" s="87">
        <f t="array" ref="I1632">IFERROR(INDEX(DATA!$AH$133:$AH$368,MATCH(1,(DATA!$D$133:$D$368=B1632)*(DATA!$E$133:$E$368=D1632),0)),"n/a")</f>
        <v>5.7439574999577996</v>
      </c>
      <c r="J1632" s="77">
        <f t="array" ref="J1632">IFERROR(INDEX(DATA!$AI$133:$AI$368,MATCH(1,(DATA!$D$133:$D$368=B1632)*(DATA!$E$133:$E$368=D1632),0)),"n/a")</f>
        <v>-0.59957664221279805</v>
      </c>
      <c r="K1632" s="87">
        <f t="array" ref="K1632">IFERROR(INDEX(DATA!$AR$133:$AR$368,MATCH(1,(DATA!$D$133:$D$368=B1632)*(DATA!$E$133:$E$368=D1632),0)),"n/a")</f>
        <v>6.6276293882429904</v>
      </c>
      <c r="L1632" s="77">
        <f t="array" ref="L1632">IFERROR(INDEX(DATA!$AS$133:$AS$368,MATCH(1,(DATA!$D$133:$D$368=B1632)*(DATA!$E$133:$E$368=D1632),0)),"n/a")</f>
        <v>-0.560907120190971</v>
      </c>
    </row>
    <row r="1633" spans="1:12" x14ac:dyDescent="0.2">
      <c r="A1633" s="75" t="s">
        <v>19</v>
      </c>
      <c r="B1633" s="66" t="s">
        <v>22</v>
      </c>
      <c r="C1633" s="66" t="s">
        <v>26</v>
      </c>
      <c r="D1633" s="66" t="s">
        <v>316</v>
      </c>
      <c r="E1633" s="87" t="str">
        <f t="array" ref="E1633">IFERROR(INDEX(DATA!$N$133:$N$368,MATCH(1,(DATA!$D$133:$D$368=B1633)*(DATA!$E$133:$E$368=D1633),0)),"n/a")</f>
        <v>n/a</v>
      </c>
      <c r="F1633" s="77" t="str">
        <f t="array" ref="F1633">IFERROR(INDEX(DATA!$O$133:$O$368,MATCH(1,(DATA!$D$133:$D$368=B1633)*(DATA!$E$133:$E$368=D1633),0)),"n/a")</f>
        <v>n/a</v>
      </c>
      <c r="G1633" s="87" t="str">
        <f t="array" ref="G1633">IFERROR(INDEX(DATA!$X$133:$X$368,MATCH(1,(DATA!$D$133:$D$368=B1633)*(DATA!$E$133:$E$368=D1633),0)),"n/a")</f>
        <v>n/a</v>
      </c>
      <c r="H1633" s="77" t="str">
        <f t="array" ref="H1633">IFERROR(INDEX(DATA!$Y$133:$Y$368,MATCH(1,(DATA!$D$133:$D$368=B1633)*(DATA!$E$133:$E$368=D1633),0)),"n/a")</f>
        <v>n/a</v>
      </c>
      <c r="I1633" s="87" t="str">
        <f t="array" ref="I1633">IFERROR(INDEX(DATA!$AH$133:$AH$368,MATCH(1,(DATA!$D$133:$D$368=B1633)*(DATA!$E$133:$E$368=D1633),0)),"n/a")</f>
        <v>n/a</v>
      </c>
      <c r="J1633" s="77" t="str">
        <f t="array" ref="J1633">IFERROR(INDEX(DATA!$AI$133:$AI$368,MATCH(1,(DATA!$D$133:$D$368=B1633)*(DATA!$E$133:$E$368=D1633),0)),"n/a")</f>
        <v>n/a</v>
      </c>
      <c r="K1633" s="87" t="str">
        <f t="array" ref="K1633">IFERROR(INDEX(DATA!$AR$133:$AR$368,MATCH(1,(DATA!$D$133:$D$368=B1633)*(DATA!$E$133:$E$368=D1633),0)),"n/a")</f>
        <v>n/a</v>
      </c>
      <c r="L1633" s="77" t="str">
        <f t="array" ref="L1633">IFERROR(INDEX(DATA!$AS$133:$AS$368,MATCH(1,(DATA!$D$133:$D$368=B1633)*(DATA!$E$133:$E$368=D1633),0)),"n/a")</f>
        <v>n/a</v>
      </c>
    </row>
    <row r="1634" spans="1:12" x14ac:dyDescent="0.2">
      <c r="A1634" s="75" t="s">
        <v>19</v>
      </c>
      <c r="B1634" s="66" t="s">
        <v>22</v>
      </c>
      <c r="C1634" s="66" t="s">
        <v>26</v>
      </c>
      <c r="D1634" s="66" t="s">
        <v>317</v>
      </c>
      <c r="E1634" s="87">
        <f t="array" ref="E1634">IFERROR(INDEX(DATA!$N$133:$N$368,MATCH(1,(DATA!$D$133:$D$368=B1634)*(DATA!$E$133:$E$368=D1634),0)),"n/a")</f>
        <v>14.478571428571399</v>
      </c>
      <c r="F1634" s="77">
        <f t="array" ref="F1634">IFERROR(INDEX(DATA!$O$133:$O$368,MATCH(1,(DATA!$D$133:$D$368=B1634)*(DATA!$E$133:$E$368=D1634),0)),"n/a")</f>
        <v>0</v>
      </c>
      <c r="G1634" s="87">
        <f t="array" ref="G1634">IFERROR(INDEX(DATA!$X$133:$X$368,MATCH(1,(DATA!$D$133:$D$368=B1634)*(DATA!$E$133:$E$368=D1634),0)),"n/a")</f>
        <v>3.7057224939824498</v>
      </c>
      <c r="H1634" s="77">
        <f t="array" ref="H1634">IFERROR(INDEX(DATA!$Y$133:$Y$368,MATCH(1,(DATA!$D$133:$D$368=B1634)*(DATA!$E$133:$E$368=D1634),0)),"n/a")</f>
        <v>0</v>
      </c>
      <c r="I1634" s="87">
        <f t="array" ref="I1634">IFERROR(INDEX(DATA!$AH$133:$AH$368,MATCH(1,(DATA!$D$133:$D$368=B1634)*(DATA!$E$133:$E$368=D1634),0)),"n/a")</f>
        <v>4.2593120070113901</v>
      </c>
      <c r="J1634" s="77">
        <f t="array" ref="J1634">IFERROR(INDEX(DATA!$AI$133:$AI$368,MATCH(1,(DATA!$D$133:$D$368=B1634)*(DATA!$E$133:$E$368=D1634),0)),"n/a")</f>
        <v>0</v>
      </c>
      <c r="K1634" s="87">
        <f t="array" ref="K1634">IFERROR(INDEX(DATA!$AR$133:$AR$368,MATCH(1,(DATA!$D$133:$D$368=B1634)*(DATA!$E$133:$E$368=D1634),0)),"n/a")</f>
        <v>4.21536263044732</v>
      </c>
      <c r="L1634" s="77">
        <f t="array" ref="L1634">IFERROR(INDEX(DATA!$AS$133:$AS$368,MATCH(1,(DATA!$D$133:$D$368=B1634)*(DATA!$E$133:$E$368=D1634),0)),"n/a")</f>
        <v>0</v>
      </c>
    </row>
    <row r="1635" spans="1:12" x14ac:dyDescent="0.2">
      <c r="A1635" s="75" t="s">
        <v>19</v>
      </c>
      <c r="B1635" s="66" t="s">
        <v>22</v>
      </c>
      <c r="C1635" s="66" t="s">
        <v>26</v>
      </c>
      <c r="D1635" s="66" t="s">
        <v>318</v>
      </c>
      <c r="E1635" s="87">
        <f t="array" ref="E1635">IFERROR(INDEX(DATA!$N$133:$N$368,MATCH(1,(DATA!$D$133:$D$368=B1635)*(DATA!$E$133:$E$368=D1635),0)),"n/a")</f>
        <v>0.58215962441314595</v>
      </c>
      <c r="F1635" s="77">
        <f t="array" ref="F1635">IFERROR(INDEX(DATA!$O$133:$O$368,MATCH(1,(DATA!$D$133:$D$368=B1635)*(DATA!$E$133:$E$368=D1635),0)),"n/a")</f>
        <v>0</v>
      </c>
      <c r="G1635" s="87">
        <f t="array" ref="G1635">IFERROR(INDEX(DATA!$X$133:$X$368,MATCH(1,(DATA!$D$133:$D$368=B1635)*(DATA!$E$133:$E$368=D1635),0)),"n/a")</f>
        <v>0.59500629939296801</v>
      </c>
      <c r="H1635" s="77">
        <f t="array" ref="H1635">IFERROR(INDEX(DATA!$Y$133:$Y$368,MATCH(1,(DATA!$D$133:$D$368=B1635)*(DATA!$E$133:$E$368=D1635),0)),"n/a")</f>
        <v>-0.880729084137718</v>
      </c>
      <c r="I1635" s="87">
        <f t="array" ref="I1635">IFERROR(INDEX(DATA!$AH$133:$AH$368,MATCH(1,(DATA!$D$133:$D$368=B1635)*(DATA!$E$133:$E$368=D1635),0)),"n/a")</f>
        <v>0.53977158885994803</v>
      </c>
      <c r="J1635" s="77">
        <f t="array" ref="J1635">IFERROR(INDEX(DATA!$AI$133:$AI$368,MATCH(1,(DATA!$D$133:$D$368=B1635)*(DATA!$E$133:$E$368=D1635),0)),"n/a")</f>
        <v>-0.89180105853426195</v>
      </c>
      <c r="K1635" s="87">
        <f t="array" ref="K1635">IFERROR(INDEX(DATA!$AR$133:$AR$368,MATCH(1,(DATA!$D$133:$D$368=B1635)*(DATA!$E$133:$E$368=D1635),0)),"n/a")</f>
        <v>0.68078639332600399</v>
      </c>
      <c r="L1635" s="77">
        <f t="array" ref="L1635">IFERROR(INDEX(DATA!$AS$133:$AS$368,MATCH(1,(DATA!$D$133:$D$368=B1635)*(DATA!$E$133:$E$368=D1635),0)),"n/a")</f>
        <v>-0.86353418993813802</v>
      </c>
    </row>
    <row r="1636" spans="1:12" x14ac:dyDescent="0.2">
      <c r="A1636" s="75" t="s">
        <v>19</v>
      </c>
      <c r="B1636" s="66" t="s">
        <v>22</v>
      </c>
      <c r="C1636" s="66" t="s">
        <v>26</v>
      </c>
      <c r="D1636" s="66" t="s">
        <v>344</v>
      </c>
      <c r="E1636" s="87">
        <f t="array" ref="E1636">IFERROR(INDEX(DATA!$N$133:$N$368,MATCH(1,(DATA!$D$133:$D$368=B1636)*(DATA!$E$133:$E$368=D1636),0)),"n/a")</f>
        <v>2.9027543563799898</v>
      </c>
      <c r="F1636" s="77">
        <f t="array" ref="F1636">IFERROR(INDEX(DATA!$O$133:$O$368,MATCH(1,(DATA!$D$133:$D$368=B1636)*(DATA!$E$133:$E$368=D1636),0)),"n/a")</f>
        <v>1.2885417084780301E-2</v>
      </c>
      <c r="G1636" s="87">
        <f t="array" ref="G1636">IFERROR(INDEX(DATA!$X$133:$X$368,MATCH(1,(DATA!$D$133:$D$368=B1636)*(DATA!$E$133:$E$368=D1636),0)),"n/a")</f>
        <v>2.9149616596326502</v>
      </c>
      <c r="H1636" s="77">
        <f t="array" ref="H1636">IFERROR(INDEX(DATA!$Y$133:$Y$368,MATCH(1,(DATA!$D$133:$D$368=B1636)*(DATA!$E$133:$E$368=D1636),0)),"n/a")</f>
        <v>2.54854828750272E-2</v>
      </c>
      <c r="I1636" s="87">
        <f t="array" ref="I1636">IFERROR(INDEX(DATA!$AH$133:$AH$368,MATCH(1,(DATA!$D$133:$D$368=B1636)*(DATA!$E$133:$E$368=D1636),0)),"n/a")</f>
        <v>2.9068824385133198</v>
      </c>
      <c r="J1636" s="77">
        <f t="array" ref="J1636">IFERROR(INDEX(DATA!$AI$133:$AI$368,MATCH(1,(DATA!$D$133:$D$368=B1636)*(DATA!$E$133:$E$368=D1636),0)),"n/a")</f>
        <v>2.3081193748852601E-2</v>
      </c>
      <c r="K1636" s="87">
        <f t="array" ref="K1636">IFERROR(INDEX(DATA!$AR$133:$AR$368,MATCH(1,(DATA!$D$133:$D$368=B1636)*(DATA!$E$133:$E$368=D1636),0)),"n/a")</f>
        <v>2.8663014789056902</v>
      </c>
      <c r="L1636" s="77">
        <f t="array" ref="L1636">IFERROR(INDEX(DATA!$AS$133:$AS$368,MATCH(1,(DATA!$D$133:$D$368=B1636)*(DATA!$E$133:$E$368=D1636),0)),"n/a")</f>
        <v>2.6285616759219501E-2</v>
      </c>
    </row>
    <row r="1637" spans="1:12" x14ac:dyDescent="0.2">
      <c r="A1637" s="75" t="s">
        <v>19</v>
      </c>
      <c r="B1637" s="66" t="s">
        <v>22</v>
      </c>
      <c r="C1637" s="66" t="s">
        <v>26</v>
      </c>
      <c r="D1637" s="66" t="s">
        <v>345</v>
      </c>
      <c r="E1637" s="87">
        <f t="array" ref="E1637">IFERROR(INDEX(DATA!$N$133:$N$368,MATCH(1,(DATA!$D$133:$D$368=B1637)*(DATA!$E$133:$E$368=D1637),0)),"n/a")</f>
        <v>0</v>
      </c>
      <c r="F1637" s="77">
        <f t="array" ref="F1637">IFERROR(INDEX(DATA!$O$133:$O$368,MATCH(1,(DATA!$D$133:$D$368=B1637)*(DATA!$E$133:$E$368=D1637),0)),"n/a")</f>
        <v>0</v>
      </c>
      <c r="G1637" s="87">
        <f t="array" ref="G1637">IFERROR(INDEX(DATA!$X$133:$X$368,MATCH(1,(DATA!$D$133:$D$368=B1637)*(DATA!$E$133:$E$368=D1637),0)),"n/a")</f>
        <v>5</v>
      </c>
      <c r="H1637" s="77">
        <f t="array" ref="H1637">IFERROR(INDEX(DATA!$Y$133:$Y$368,MATCH(1,(DATA!$D$133:$D$368=B1637)*(DATA!$E$133:$E$368=D1637),0)),"n/a")</f>
        <v>2.2802653399667501E-3</v>
      </c>
      <c r="I1637" s="87">
        <f t="array" ref="I1637">IFERROR(INDEX(DATA!$AH$133:$AH$368,MATCH(1,(DATA!$D$133:$D$368=B1637)*(DATA!$E$133:$E$368=D1637),0)),"n/a")</f>
        <v>4.9934372436423304</v>
      </c>
      <c r="J1637" s="77">
        <f t="array" ref="J1637">IFERROR(INDEX(DATA!$AI$133:$AI$368,MATCH(1,(DATA!$D$133:$D$368=B1637)*(DATA!$E$133:$E$368=D1637),0)),"n/a")</f>
        <v>1.17174586460633E-3</v>
      </c>
      <c r="K1637" s="87">
        <f t="array" ref="K1637">IFERROR(INDEX(DATA!$AR$133:$AR$368,MATCH(1,(DATA!$D$133:$D$368=B1637)*(DATA!$E$133:$E$368=D1637),0)),"n/a")</f>
        <v>4.9892307692307698</v>
      </c>
      <c r="L1637" s="77">
        <f t="array" ref="L1637">IFERROR(INDEX(DATA!$AS$133:$AS$368,MATCH(1,(DATA!$D$133:$D$368=B1637)*(DATA!$E$133:$E$368=D1637),0)),"n/a")</f>
        <v>3.2835820895529502E-4</v>
      </c>
    </row>
    <row r="1638" spans="1:12" x14ac:dyDescent="0.2">
      <c r="A1638" s="75"/>
      <c r="E1638" s="100"/>
      <c r="F1638" s="102"/>
      <c r="G1638" s="100"/>
      <c r="H1638" s="102"/>
      <c r="I1638" s="100"/>
      <c r="J1638" s="102"/>
      <c r="K1638" s="100"/>
      <c r="L1638" s="102"/>
    </row>
    <row r="1639" spans="1:12" x14ac:dyDescent="0.2">
      <c r="A1639" s="75" t="s">
        <v>19</v>
      </c>
      <c r="B1639" s="66" t="s">
        <v>20</v>
      </c>
      <c r="C1639" s="66" t="s">
        <v>0</v>
      </c>
      <c r="D1639" s="66" t="s">
        <v>271</v>
      </c>
      <c r="E1639" s="76">
        <f t="array" ref="E1639">IFERROR(INDEX(DATA!$F$133:$F$368,MATCH(1,(DATA!$D$133:$D$368=B1639)*(DATA!$E$133:$E$368=D1639),0)),"n/a")</f>
        <v>23798.35</v>
      </c>
      <c r="F1639" s="77">
        <f t="array" ref="F1639">IFERROR(INDEX(DATA!$G$133:$G$368,MATCH(1,(DATA!$D$133:$D$368=B1639)*(DATA!$E$133:$E$368=D1639),0)),"n/a")</f>
        <v>-2.8354817162893401E-2</v>
      </c>
      <c r="G1639" s="76">
        <f t="array" ref="G1639">IFERROR(INDEX(DATA!$P$133:$P$368,MATCH(1,(DATA!$D$133:$D$368=B1639)*(DATA!$E$133:$E$368=D1639),0)),"n/a")</f>
        <v>87015.61</v>
      </c>
      <c r="H1639" s="77">
        <f t="array" ref="H1639">IFERROR(INDEX(DATA!$Q$133:$Q$368,MATCH(1,(DATA!$D$133:$D$368=B1639)*(DATA!$E$133:$E$368=D1639),0)),"n/a")</f>
        <v>7.2161118632690396E-2</v>
      </c>
      <c r="I1639" s="76">
        <f t="array" ref="I1639">IFERROR(INDEX(DATA!$Z$133:$Z$368,MATCH(1,(DATA!$D$133:$D$368=B1639)*(DATA!$E$133:$E$368=D1639),0)),"n/a")</f>
        <v>154355.43</v>
      </c>
      <c r="J1639" s="77">
        <f t="array" ref="J1639">IFERROR(INDEX(DATA!$AA$133:$AA$368,MATCH(1,(DATA!$D$133:$D$368=B1639)*(DATA!$E$133:$E$368=D1639),0)),"n/a")</f>
        <v>3.1190149985289101E-2</v>
      </c>
      <c r="K1639" s="76">
        <f t="array" ref="K1639">IFERROR(INDEX(DATA!$AJ$133:$AJ$368,MATCH(1,(DATA!$D$133:$D$368=B1639)*(DATA!$E$133:$E$368=D1639),0)),"n/a")</f>
        <v>279036.77</v>
      </c>
      <c r="L1639" s="77">
        <f t="array" ref="L1639">IFERROR(INDEX(DATA!$AK$133:$AK$368,MATCH(1,(DATA!$D$133:$D$368=B1639)*(DATA!$E$133:$E$368=D1639),0)),"n/a")</f>
        <v>3.9826052199767703E-2</v>
      </c>
    </row>
    <row r="1640" spans="1:12" x14ac:dyDescent="0.2">
      <c r="A1640" s="75" t="s">
        <v>19</v>
      </c>
      <c r="B1640" s="66" t="s">
        <v>20</v>
      </c>
      <c r="C1640" s="66" t="s">
        <v>0</v>
      </c>
      <c r="D1640" s="66" t="s">
        <v>272</v>
      </c>
      <c r="E1640" s="76">
        <f t="array" ref="E1640">IFERROR(INDEX(DATA!$F$133:$F$368,MATCH(1,(DATA!$D$133:$D$368=B1640)*(DATA!$E$133:$E$368=D1640),0)),"n/a")</f>
        <v>65866.5</v>
      </c>
      <c r="F1640" s="77">
        <f t="array" ref="F1640">IFERROR(INDEX(DATA!$G$133:$G$368,MATCH(1,(DATA!$D$133:$D$368=B1640)*(DATA!$E$133:$E$368=D1640),0)),"n/a")</f>
        <v>0.34007618515152499</v>
      </c>
      <c r="G1640" s="76">
        <f t="array" ref="G1640">IFERROR(INDEX(DATA!$P$133:$P$368,MATCH(1,(DATA!$D$133:$D$368=B1640)*(DATA!$E$133:$E$368=D1640),0)),"n/a")</f>
        <v>205174.12</v>
      </c>
      <c r="H1640" s="77">
        <f t="array" ref="H1640">IFERROR(INDEX(DATA!$Q$133:$Q$368,MATCH(1,(DATA!$D$133:$D$368=B1640)*(DATA!$E$133:$E$368=D1640),0)),"n/a")</f>
        <v>0.26328265752834401</v>
      </c>
      <c r="I1640" s="76">
        <f t="array" ref="I1640">IFERROR(INDEX(DATA!$Z$133:$Z$368,MATCH(1,(DATA!$D$133:$D$368=B1640)*(DATA!$E$133:$E$368=D1640),0)),"n/a")</f>
        <v>380244.73</v>
      </c>
      <c r="J1640" s="77">
        <f t="array" ref="J1640">IFERROR(INDEX(DATA!$AA$133:$AA$368,MATCH(1,(DATA!$D$133:$D$368=B1640)*(DATA!$E$133:$E$368=D1640),0)),"n/a")</f>
        <v>0.21734416610176599</v>
      </c>
      <c r="K1640" s="76">
        <f t="array" ref="K1640">IFERROR(INDEX(DATA!$AJ$133:$AJ$368,MATCH(1,(DATA!$D$133:$D$368=B1640)*(DATA!$E$133:$E$368=D1640),0)),"n/a")</f>
        <v>648828.68000000005</v>
      </c>
      <c r="L1640" s="77">
        <f t="array" ref="L1640">IFERROR(INDEX(DATA!$AK$133:$AK$368,MATCH(1,(DATA!$D$133:$D$368=B1640)*(DATA!$E$133:$E$368=D1640),0)),"n/a")</f>
        <v>0.25171375729262702</v>
      </c>
    </row>
    <row r="1641" spans="1:12" x14ac:dyDescent="0.2">
      <c r="A1641" s="75" t="s">
        <v>19</v>
      </c>
      <c r="B1641" s="66" t="s">
        <v>20</v>
      </c>
      <c r="C1641" s="66" t="s">
        <v>0</v>
      </c>
      <c r="D1641" s="66" t="s">
        <v>273</v>
      </c>
      <c r="E1641" s="76">
        <f t="array" ref="E1641">IFERROR(INDEX(DATA!$F$133:$F$368,MATCH(1,(DATA!$D$133:$D$368=B1641)*(DATA!$E$133:$E$368=D1641),0)),"n/a")</f>
        <v>164606.18</v>
      </c>
      <c r="F1641" s="77">
        <f t="array" ref="F1641">IFERROR(INDEX(DATA!$G$133:$G$368,MATCH(1,(DATA!$D$133:$D$368=B1641)*(DATA!$E$133:$E$368=D1641),0)),"n/a")</f>
        <v>5.2716543049597601E-2</v>
      </c>
      <c r="G1641" s="76">
        <f t="array" ref="G1641">IFERROR(INDEX(DATA!$P$133:$P$368,MATCH(1,(DATA!$D$133:$D$368=B1641)*(DATA!$E$133:$E$368=D1641),0)),"n/a")</f>
        <v>552116.64</v>
      </c>
      <c r="H1641" s="77">
        <f t="array" ref="H1641">IFERROR(INDEX(DATA!$Q$133:$Q$368,MATCH(1,(DATA!$D$133:$D$368=B1641)*(DATA!$E$133:$E$368=D1641),0)),"n/a")</f>
        <v>0.13870655043011401</v>
      </c>
      <c r="I1641" s="76">
        <f t="array" ref="I1641">IFERROR(INDEX(DATA!$Z$133:$Z$368,MATCH(1,(DATA!$D$133:$D$368=B1641)*(DATA!$E$133:$E$368=D1641),0)),"n/a")</f>
        <v>987665.75</v>
      </c>
      <c r="J1641" s="77">
        <f t="array" ref="J1641">IFERROR(INDEX(DATA!$AA$133:$AA$368,MATCH(1,(DATA!$D$133:$D$368=B1641)*(DATA!$E$133:$E$368=D1641),0)),"n/a")</f>
        <v>0.157525267436636</v>
      </c>
      <c r="K1641" s="76">
        <f t="array" ref="K1641">IFERROR(INDEX(DATA!$AJ$133:$AJ$368,MATCH(1,(DATA!$D$133:$D$368=B1641)*(DATA!$E$133:$E$368=D1641),0)),"n/a")</f>
        <v>1764362.77</v>
      </c>
      <c r="L1641" s="77">
        <f t="array" ref="L1641">IFERROR(INDEX(DATA!$AK$133:$AK$368,MATCH(1,(DATA!$D$133:$D$368=B1641)*(DATA!$E$133:$E$368=D1641),0)),"n/a")</f>
        <v>0.23105162152435199</v>
      </c>
    </row>
    <row r="1642" spans="1:12" x14ac:dyDescent="0.2">
      <c r="A1642" s="75" t="s">
        <v>19</v>
      </c>
      <c r="B1642" s="66" t="s">
        <v>20</v>
      </c>
      <c r="C1642" s="66" t="s">
        <v>0</v>
      </c>
      <c r="D1642" s="66" t="s">
        <v>274</v>
      </c>
      <c r="E1642" s="76">
        <f t="array" ref="E1642">IFERROR(INDEX(DATA!$F$133:$F$368,MATCH(1,(DATA!$D$133:$D$368=B1642)*(DATA!$E$133:$E$368=D1642),0)),"n/a")</f>
        <v>26328.93</v>
      </c>
      <c r="F1642" s="77">
        <f t="array" ref="F1642">IFERROR(INDEX(DATA!$G$133:$G$368,MATCH(1,(DATA!$D$133:$D$368=B1642)*(DATA!$E$133:$E$368=D1642),0)),"n/a")</f>
        <v>4.23810645546343E-2</v>
      </c>
      <c r="G1642" s="76">
        <f t="array" ref="G1642">IFERROR(INDEX(DATA!$P$133:$P$368,MATCH(1,(DATA!$D$133:$D$368=B1642)*(DATA!$E$133:$E$368=D1642),0)),"n/a")</f>
        <v>84959.51</v>
      </c>
      <c r="H1642" s="77">
        <f t="array" ref="H1642">IFERROR(INDEX(DATA!$Q$133:$Q$368,MATCH(1,(DATA!$D$133:$D$368=B1642)*(DATA!$E$133:$E$368=D1642),0)),"n/a")</f>
        <v>6.20801690137327E-2</v>
      </c>
      <c r="I1642" s="76">
        <f t="array" ref="I1642">IFERROR(INDEX(DATA!$Z$133:$Z$368,MATCH(1,(DATA!$D$133:$D$368=B1642)*(DATA!$E$133:$E$368=D1642),0)),"n/a")</f>
        <v>153577.07999999999</v>
      </c>
      <c r="J1642" s="77">
        <f t="array" ref="J1642">IFERROR(INDEX(DATA!$AA$133:$AA$368,MATCH(1,(DATA!$D$133:$D$368=B1642)*(DATA!$E$133:$E$368=D1642),0)),"n/a")</f>
        <v>4.3671390165734902E-2</v>
      </c>
      <c r="K1642" s="76">
        <f t="array" ref="K1642">IFERROR(INDEX(DATA!$AJ$133:$AJ$368,MATCH(1,(DATA!$D$133:$D$368=B1642)*(DATA!$E$133:$E$368=D1642),0)),"n/a")</f>
        <v>274106.78000000003</v>
      </c>
      <c r="L1642" s="77">
        <f t="array" ref="L1642">IFERROR(INDEX(DATA!$AK$133:$AK$368,MATCH(1,(DATA!$D$133:$D$368=B1642)*(DATA!$E$133:$E$368=D1642),0)),"n/a")</f>
        <v>1.27195313629748E-2</v>
      </c>
    </row>
    <row r="1643" spans="1:12" x14ac:dyDescent="0.2">
      <c r="A1643" s="75" t="s">
        <v>19</v>
      </c>
      <c r="B1643" s="66" t="s">
        <v>20</v>
      </c>
      <c r="C1643" s="66" t="s">
        <v>0</v>
      </c>
      <c r="D1643" s="66" t="s">
        <v>275</v>
      </c>
      <c r="E1643" s="76">
        <f t="array" ref="E1643">IFERROR(INDEX(DATA!$F$133:$F$368,MATCH(1,(DATA!$D$133:$D$368=B1643)*(DATA!$E$133:$E$368=D1643),0)),"n/a")</f>
        <v>95540.39</v>
      </c>
      <c r="F1643" s="77">
        <f t="array" ref="F1643">IFERROR(INDEX(DATA!$G$133:$G$368,MATCH(1,(DATA!$D$133:$D$368=B1643)*(DATA!$E$133:$E$368=D1643),0)),"n/a")</f>
        <v>9.2851006033076E-2</v>
      </c>
      <c r="G1643" s="76">
        <f t="array" ref="G1643">IFERROR(INDEX(DATA!$P$133:$P$368,MATCH(1,(DATA!$D$133:$D$368=B1643)*(DATA!$E$133:$E$368=D1643),0)),"n/a")</f>
        <v>435754.47</v>
      </c>
      <c r="H1643" s="77">
        <f t="array" ref="H1643">IFERROR(INDEX(DATA!$Q$133:$Q$368,MATCH(1,(DATA!$D$133:$D$368=B1643)*(DATA!$E$133:$E$368=D1643),0)),"n/a")</f>
        <v>0.29638564547056001</v>
      </c>
      <c r="I1643" s="76">
        <f t="array" ref="I1643">IFERROR(INDEX(DATA!$Z$133:$Z$368,MATCH(1,(DATA!$D$133:$D$368=B1643)*(DATA!$E$133:$E$368=D1643),0)),"n/a")</f>
        <v>708608.98</v>
      </c>
      <c r="J1643" s="77">
        <f t="array" ref="J1643">IFERROR(INDEX(DATA!$AA$133:$AA$368,MATCH(1,(DATA!$D$133:$D$368=B1643)*(DATA!$E$133:$E$368=D1643),0)),"n/a")</f>
        <v>8.7981187591189697E-2</v>
      </c>
      <c r="K1643" s="76">
        <f t="array" ref="K1643">IFERROR(INDEX(DATA!$AJ$133:$AJ$368,MATCH(1,(DATA!$D$133:$D$368=B1643)*(DATA!$E$133:$E$368=D1643),0)),"n/a")</f>
        <v>1192327.94</v>
      </c>
      <c r="L1643" s="77">
        <f t="array" ref="L1643">IFERROR(INDEX(DATA!$AK$133:$AK$368,MATCH(1,(DATA!$D$133:$D$368=B1643)*(DATA!$E$133:$E$368=D1643),0)),"n/a")</f>
        <v>2.0073241475963999E-2</v>
      </c>
    </row>
    <row r="1644" spans="1:12" x14ac:dyDescent="0.2">
      <c r="A1644" s="75" t="s">
        <v>19</v>
      </c>
      <c r="B1644" s="66" t="s">
        <v>20</v>
      </c>
      <c r="C1644" s="66" t="s">
        <v>0</v>
      </c>
      <c r="D1644" s="66" t="s">
        <v>276</v>
      </c>
      <c r="E1644" s="76">
        <f t="array" ref="E1644">IFERROR(INDEX(DATA!$F$133:$F$368,MATCH(1,(DATA!$D$133:$D$368=B1644)*(DATA!$E$133:$E$368=D1644),0)),"n/a")</f>
        <v>111967.5</v>
      </c>
      <c r="F1644" s="77">
        <f t="array" ref="F1644">IFERROR(INDEX(DATA!$G$133:$G$368,MATCH(1,(DATA!$D$133:$D$368=B1644)*(DATA!$E$133:$E$368=D1644),0)),"n/a")</f>
        <v>5.9956620044069202E-2</v>
      </c>
      <c r="G1644" s="76">
        <f t="array" ref="G1644">IFERROR(INDEX(DATA!$P$133:$P$368,MATCH(1,(DATA!$D$133:$D$368=B1644)*(DATA!$E$133:$E$368=D1644),0)),"n/a")</f>
        <v>370459.96</v>
      </c>
      <c r="H1644" s="77">
        <f t="array" ref="H1644">IFERROR(INDEX(DATA!$Q$133:$Q$368,MATCH(1,(DATA!$D$133:$D$368=B1644)*(DATA!$E$133:$E$368=D1644),0)),"n/a")</f>
        <v>0.12945333580691501</v>
      </c>
      <c r="I1644" s="76">
        <f t="array" ref="I1644">IFERROR(INDEX(DATA!$Z$133:$Z$368,MATCH(1,(DATA!$D$133:$D$368=B1644)*(DATA!$E$133:$E$368=D1644),0)),"n/a")</f>
        <v>631243.62</v>
      </c>
      <c r="J1644" s="77">
        <f t="array" ref="J1644">IFERROR(INDEX(DATA!$AA$133:$AA$368,MATCH(1,(DATA!$D$133:$D$368=B1644)*(DATA!$E$133:$E$368=D1644),0)),"n/a")</f>
        <v>0.20868471868543401</v>
      </c>
      <c r="K1644" s="76">
        <f t="array" ref="K1644">IFERROR(INDEX(DATA!$AJ$133:$AJ$368,MATCH(1,(DATA!$D$133:$D$368=B1644)*(DATA!$E$133:$E$368=D1644),0)),"n/a")</f>
        <v>1140842.08</v>
      </c>
      <c r="L1644" s="77">
        <f t="array" ref="L1644">IFERROR(INDEX(DATA!$AK$133:$AK$368,MATCH(1,(DATA!$D$133:$D$368=B1644)*(DATA!$E$133:$E$368=D1644),0)),"n/a")</f>
        <v>0.38038902061066898</v>
      </c>
    </row>
    <row r="1645" spans="1:12" x14ac:dyDescent="0.2">
      <c r="A1645" s="75" t="s">
        <v>19</v>
      </c>
      <c r="B1645" s="66" t="s">
        <v>20</v>
      </c>
      <c r="C1645" s="66" t="s">
        <v>0</v>
      </c>
      <c r="D1645" s="66" t="s">
        <v>277</v>
      </c>
      <c r="E1645" s="76">
        <f t="array" ref="E1645">IFERROR(INDEX(DATA!$F$133:$F$368,MATCH(1,(DATA!$D$133:$D$368=B1645)*(DATA!$E$133:$E$368=D1645),0)),"n/a")</f>
        <v>24856.6</v>
      </c>
      <c r="F1645" s="77">
        <f t="array" ref="F1645">IFERROR(INDEX(DATA!$G$133:$G$368,MATCH(1,(DATA!$D$133:$D$368=B1645)*(DATA!$E$133:$E$368=D1645),0)),"n/a")</f>
        <v>2.6868300792110299E-2</v>
      </c>
      <c r="G1645" s="76">
        <f t="array" ref="G1645">IFERROR(INDEX(DATA!$P$133:$P$368,MATCH(1,(DATA!$D$133:$D$368=B1645)*(DATA!$E$133:$E$368=D1645),0)),"n/a")</f>
        <v>83480.429999999993</v>
      </c>
      <c r="H1645" s="77">
        <f t="array" ref="H1645">IFERROR(INDEX(DATA!$Q$133:$Q$368,MATCH(1,(DATA!$D$133:$D$368=B1645)*(DATA!$E$133:$E$368=D1645),0)),"n/a")</f>
        <v>0.102459099744038</v>
      </c>
      <c r="I1645" s="76">
        <f t="array" ref="I1645">IFERROR(INDEX(DATA!$Z$133:$Z$368,MATCH(1,(DATA!$D$133:$D$368=B1645)*(DATA!$E$133:$E$368=D1645),0)),"n/a")</f>
        <v>149078.15</v>
      </c>
      <c r="J1645" s="77">
        <f t="array" ref="J1645">IFERROR(INDEX(DATA!$AA$133:$AA$368,MATCH(1,(DATA!$D$133:$D$368=B1645)*(DATA!$E$133:$E$368=D1645),0)),"n/a")</f>
        <v>0.241681348028911</v>
      </c>
      <c r="K1645" s="76">
        <f t="array" ref="K1645">IFERROR(INDEX(DATA!$AJ$133:$AJ$368,MATCH(1,(DATA!$D$133:$D$368=B1645)*(DATA!$E$133:$E$368=D1645),0)),"n/a")</f>
        <v>271477.46999999997</v>
      </c>
      <c r="L1645" s="77">
        <f t="array" ref="L1645">IFERROR(INDEX(DATA!$AK$133:$AK$368,MATCH(1,(DATA!$D$133:$D$368=B1645)*(DATA!$E$133:$E$368=D1645),0)),"n/a")</f>
        <v>0.40309223779068898</v>
      </c>
    </row>
    <row r="1646" spans="1:12" x14ac:dyDescent="0.2">
      <c r="A1646" s="75" t="s">
        <v>19</v>
      </c>
      <c r="B1646" s="66" t="s">
        <v>20</v>
      </c>
      <c r="C1646" s="66" t="s">
        <v>0</v>
      </c>
      <c r="D1646" s="66" t="s">
        <v>278</v>
      </c>
      <c r="E1646" s="76">
        <f t="array" ref="E1646">IFERROR(INDEX(DATA!$F$133:$F$368,MATCH(1,(DATA!$D$133:$D$368=B1646)*(DATA!$E$133:$E$368=D1646),0)),"n/a")</f>
        <v>125018.85</v>
      </c>
      <c r="F1646" s="77">
        <f t="array" ref="F1646">IFERROR(INDEX(DATA!$G$133:$G$368,MATCH(1,(DATA!$D$133:$D$368=B1646)*(DATA!$E$133:$E$368=D1646),0)),"n/a")</f>
        <v>0.17926079797129801</v>
      </c>
      <c r="G1646" s="76">
        <f t="array" ref="G1646">IFERROR(INDEX(DATA!$P$133:$P$368,MATCH(1,(DATA!$D$133:$D$368=B1646)*(DATA!$E$133:$E$368=D1646),0)),"n/a")</f>
        <v>401460.12</v>
      </c>
      <c r="H1646" s="77">
        <f t="array" ref="H1646">IFERROR(INDEX(DATA!$Q$133:$Q$368,MATCH(1,(DATA!$D$133:$D$368=B1646)*(DATA!$E$133:$E$368=D1646),0)),"n/a")</f>
        <v>0.192512889107117</v>
      </c>
      <c r="I1646" s="76">
        <f t="array" ref="I1646">IFERROR(INDEX(DATA!$Z$133:$Z$368,MATCH(1,(DATA!$D$133:$D$368=B1646)*(DATA!$E$133:$E$368=D1646),0)),"n/a")</f>
        <v>710084.3</v>
      </c>
      <c r="J1646" s="77">
        <f t="array" ref="J1646">IFERROR(INDEX(DATA!$AA$133:$AA$368,MATCH(1,(DATA!$D$133:$D$368=B1646)*(DATA!$E$133:$E$368=D1646),0)),"n/a")</f>
        <v>0.17281151068680201</v>
      </c>
      <c r="K1646" s="76">
        <f t="array" ref="K1646">IFERROR(INDEX(DATA!$AJ$133:$AJ$368,MATCH(1,(DATA!$D$133:$D$368=B1646)*(DATA!$E$133:$E$368=D1646),0)),"n/a")</f>
        <v>1283375.49</v>
      </c>
      <c r="L1646" s="77">
        <f t="array" ref="L1646">IFERROR(INDEX(DATA!$AK$133:$AK$368,MATCH(1,(DATA!$D$133:$D$368=B1646)*(DATA!$E$133:$E$368=D1646),0)),"n/a")</f>
        <v>0.21353093544597501</v>
      </c>
    </row>
    <row r="1647" spans="1:12" x14ac:dyDescent="0.2">
      <c r="A1647" s="75" t="s">
        <v>19</v>
      </c>
      <c r="B1647" s="66" t="s">
        <v>20</v>
      </c>
      <c r="C1647" s="66" t="s">
        <v>0</v>
      </c>
      <c r="D1647" s="66" t="s">
        <v>279</v>
      </c>
      <c r="E1647" s="76">
        <f t="array" ref="E1647">IFERROR(INDEX(DATA!$F$133:$F$368,MATCH(1,(DATA!$D$133:$D$368=B1647)*(DATA!$E$133:$E$368=D1647),0)),"n/a")</f>
        <v>51288.24</v>
      </c>
      <c r="F1647" s="77">
        <f t="array" ref="F1647">IFERROR(INDEX(DATA!$G$133:$G$368,MATCH(1,(DATA!$D$133:$D$368=B1647)*(DATA!$E$133:$E$368=D1647),0)),"n/a")</f>
        <v>0.14236839872052201</v>
      </c>
      <c r="G1647" s="76">
        <f t="array" ref="G1647">IFERROR(INDEX(DATA!$P$133:$P$368,MATCH(1,(DATA!$D$133:$D$368=B1647)*(DATA!$E$133:$E$368=D1647),0)),"n/a")</f>
        <v>175670.56</v>
      </c>
      <c r="H1647" s="77">
        <f t="array" ref="H1647">IFERROR(INDEX(DATA!$Q$133:$Q$368,MATCH(1,(DATA!$D$133:$D$368=B1647)*(DATA!$E$133:$E$368=D1647),0)),"n/a")</f>
        <v>0.13128775709957</v>
      </c>
      <c r="I1647" s="76">
        <f t="array" ref="I1647">IFERROR(INDEX(DATA!$Z$133:$Z$368,MATCH(1,(DATA!$D$133:$D$368=B1647)*(DATA!$E$133:$E$368=D1647),0)),"n/a")</f>
        <v>330158.61</v>
      </c>
      <c r="J1647" s="77">
        <f t="array" ref="J1647">IFERROR(INDEX(DATA!$AA$133:$AA$368,MATCH(1,(DATA!$D$133:$D$368=B1647)*(DATA!$E$133:$E$368=D1647),0)),"n/a")</f>
        <v>0.16720208434265499</v>
      </c>
      <c r="K1647" s="76">
        <f t="array" ref="K1647">IFERROR(INDEX(DATA!$AJ$133:$AJ$368,MATCH(1,(DATA!$D$133:$D$368=B1647)*(DATA!$E$133:$E$368=D1647),0)),"n/a")</f>
        <v>574229.81999999995</v>
      </c>
      <c r="L1647" s="77">
        <f t="array" ref="L1647">IFERROR(INDEX(DATA!$AK$133:$AK$368,MATCH(1,(DATA!$D$133:$D$368=B1647)*(DATA!$E$133:$E$368=D1647),0)),"n/a")</f>
        <v>0.27641211762111401</v>
      </c>
    </row>
    <row r="1648" spans="1:12" x14ac:dyDescent="0.2">
      <c r="A1648" s="75" t="s">
        <v>19</v>
      </c>
      <c r="B1648" s="66" t="s">
        <v>20</v>
      </c>
      <c r="C1648" s="66" t="s">
        <v>0</v>
      </c>
      <c r="D1648" s="66" t="s">
        <v>280</v>
      </c>
      <c r="E1648" s="76">
        <f t="array" ref="E1648">IFERROR(INDEX(DATA!$F$133:$F$368,MATCH(1,(DATA!$D$133:$D$368=B1648)*(DATA!$E$133:$E$368=D1648),0)),"n/a")</f>
        <v>17213.41</v>
      </c>
      <c r="F1648" s="77">
        <f t="array" ref="F1648">IFERROR(INDEX(DATA!$G$133:$G$368,MATCH(1,(DATA!$D$133:$D$368=B1648)*(DATA!$E$133:$E$368=D1648),0)),"n/a")</f>
        <v>-5.9389301956252897E-3</v>
      </c>
      <c r="G1648" s="76">
        <f t="array" ref="G1648">IFERROR(INDEX(DATA!$P$133:$P$368,MATCH(1,(DATA!$D$133:$D$368=B1648)*(DATA!$E$133:$E$368=D1648),0)),"n/a")</f>
        <v>62246.93</v>
      </c>
      <c r="H1648" s="77">
        <f t="array" ref="H1648">IFERROR(INDEX(DATA!$Q$133:$Q$368,MATCH(1,(DATA!$D$133:$D$368=B1648)*(DATA!$E$133:$E$368=D1648),0)),"n/a")</f>
        <v>2.9627269778461199E-2</v>
      </c>
      <c r="I1648" s="76">
        <f t="array" ref="I1648">IFERROR(INDEX(DATA!$Z$133:$Z$368,MATCH(1,(DATA!$D$133:$D$368=B1648)*(DATA!$E$133:$E$368=D1648),0)),"n/a")</f>
        <v>123538.69</v>
      </c>
      <c r="J1648" s="77">
        <f t="array" ref="J1648">IFERROR(INDEX(DATA!$AA$133:$AA$368,MATCH(1,(DATA!$D$133:$D$368=B1648)*(DATA!$E$133:$E$368=D1648),0)),"n/a")</f>
        <v>5.3113221186468801E-2</v>
      </c>
      <c r="K1648" s="76">
        <f t="array" ref="K1648">IFERROR(INDEX(DATA!$AJ$133:$AJ$368,MATCH(1,(DATA!$D$133:$D$368=B1648)*(DATA!$E$133:$E$368=D1648),0)),"n/a")</f>
        <v>214904.17</v>
      </c>
      <c r="L1648" s="77">
        <f t="array" ref="L1648">IFERROR(INDEX(DATA!$AK$133:$AK$368,MATCH(1,(DATA!$D$133:$D$368=B1648)*(DATA!$E$133:$E$368=D1648),0)),"n/a")</f>
        <v>2.92123986414277E-2</v>
      </c>
    </row>
    <row r="1649" spans="1:25" x14ac:dyDescent="0.2">
      <c r="A1649" s="75" t="s">
        <v>19</v>
      </c>
      <c r="B1649" s="66" t="s">
        <v>20</v>
      </c>
      <c r="C1649" s="66" t="s">
        <v>0</v>
      </c>
      <c r="D1649" s="66" t="s">
        <v>281</v>
      </c>
      <c r="E1649" s="76">
        <f t="array" ref="E1649">IFERROR(INDEX(DATA!$F$133:$F$368,MATCH(1,(DATA!$D$133:$D$368=B1649)*(DATA!$E$133:$E$368=D1649),0)),"n/a")</f>
        <v>21519.94</v>
      </c>
      <c r="F1649" s="77">
        <f t="array" ref="F1649">IFERROR(INDEX(DATA!$G$133:$G$368,MATCH(1,(DATA!$D$133:$D$368=B1649)*(DATA!$E$133:$E$368=D1649),0)),"n/a")</f>
        <v>-8.0187211489143304E-2</v>
      </c>
      <c r="G1649" s="76">
        <f t="array" ref="G1649">IFERROR(INDEX(DATA!$P$133:$P$368,MATCH(1,(DATA!$D$133:$D$368=B1649)*(DATA!$E$133:$E$368=D1649),0)),"n/a")</f>
        <v>72544.05</v>
      </c>
      <c r="H1649" s="77">
        <f t="array" ref="H1649">IFERROR(INDEX(DATA!$Q$133:$Q$368,MATCH(1,(DATA!$D$133:$D$368=B1649)*(DATA!$E$133:$E$368=D1649),0)),"n/a")</f>
        <v>-5.6376594763299599E-2</v>
      </c>
      <c r="I1649" s="76">
        <f t="array" ref="I1649">IFERROR(INDEX(DATA!$Z$133:$Z$368,MATCH(1,(DATA!$D$133:$D$368=B1649)*(DATA!$E$133:$E$368=D1649),0)),"n/a")</f>
        <v>140701.75</v>
      </c>
      <c r="J1649" s="77">
        <f t="array" ref="J1649">IFERROR(INDEX(DATA!$AA$133:$AA$368,MATCH(1,(DATA!$D$133:$D$368=B1649)*(DATA!$E$133:$E$368=D1649),0)),"n/a")</f>
        <v>-0.114302638457735</v>
      </c>
      <c r="K1649" s="76">
        <f t="array" ref="K1649">IFERROR(INDEX(DATA!$AJ$133:$AJ$368,MATCH(1,(DATA!$D$133:$D$368=B1649)*(DATA!$E$133:$E$368=D1649),0)),"n/a")</f>
        <v>257245.27</v>
      </c>
      <c r="L1649" s="77">
        <f t="array" ref="L1649">IFERROR(INDEX(DATA!$AK$133:$AK$368,MATCH(1,(DATA!$D$133:$D$368=B1649)*(DATA!$E$133:$E$368=D1649),0)),"n/a")</f>
        <v>-9.3250750016143996E-2</v>
      </c>
    </row>
    <row r="1650" spans="1:25" s="69" customFormat="1" x14ac:dyDescent="0.2">
      <c r="A1650" s="75" t="s">
        <v>19</v>
      </c>
      <c r="B1650" s="66" t="s">
        <v>20</v>
      </c>
      <c r="C1650" s="66" t="s">
        <v>0</v>
      </c>
      <c r="D1650" s="66" t="s">
        <v>282</v>
      </c>
      <c r="E1650" s="76">
        <f t="array" ref="E1650">IFERROR(INDEX(DATA!$F$133:$F$368,MATCH(1,(DATA!$D$133:$D$368=B1650)*(DATA!$E$133:$E$368=D1650),0)),"n/a")</f>
        <v>38730.31</v>
      </c>
      <c r="F1650" s="77">
        <f t="array" ref="F1650">IFERROR(INDEX(DATA!$G$133:$G$368,MATCH(1,(DATA!$D$133:$D$368=B1650)*(DATA!$E$133:$E$368=D1650),0)),"n/a")</f>
        <v>5.9018670459266001E-3</v>
      </c>
      <c r="G1650" s="76">
        <f t="array" ref="G1650">IFERROR(INDEX(DATA!$P$133:$P$368,MATCH(1,(DATA!$D$133:$D$368=B1650)*(DATA!$E$133:$E$368=D1650),0)),"n/a")</f>
        <v>128172.78</v>
      </c>
      <c r="H1650" s="77">
        <f t="array" ref="H1650">IFERROR(INDEX(DATA!$Q$133:$Q$368,MATCH(1,(DATA!$D$133:$D$368=B1650)*(DATA!$E$133:$E$368=D1650),0)),"n/a")</f>
        <v>7.0095986788771603E-2</v>
      </c>
      <c r="I1650" s="76">
        <f t="array" ref="I1650">IFERROR(INDEX(DATA!$Z$133:$Z$368,MATCH(1,(DATA!$D$133:$D$368=B1650)*(DATA!$E$133:$E$368=D1650),0)),"n/a")</f>
        <v>241431.85</v>
      </c>
      <c r="J1650" s="77">
        <f t="array" ref="J1650">IFERROR(INDEX(DATA!$AA$133:$AA$368,MATCH(1,(DATA!$D$133:$D$368=B1650)*(DATA!$E$133:$E$368=D1650),0)),"n/a")</f>
        <v>0.16596421841008699</v>
      </c>
      <c r="K1650" s="76">
        <f t="array" ref="K1650">IFERROR(INDEX(DATA!$AJ$133:$AJ$368,MATCH(1,(DATA!$D$133:$D$368=B1650)*(DATA!$E$133:$E$368=D1650),0)),"n/a")</f>
        <v>434276.55</v>
      </c>
      <c r="L1650" s="77">
        <f t="array" ref="L1650">IFERROR(INDEX(DATA!$AK$133:$AK$368,MATCH(1,(DATA!$D$133:$D$368=B1650)*(DATA!$E$133:$E$368=D1650),0)),"n/a")</f>
        <v>0.21249034115396001</v>
      </c>
      <c r="M1650" s="66"/>
      <c r="N1650" s="66"/>
      <c r="O1650" s="66"/>
      <c r="P1650" s="66"/>
      <c r="Q1650" s="66"/>
      <c r="S1650" s="70"/>
      <c r="U1650" s="70"/>
      <c r="W1650" s="70"/>
      <c r="Y1650" s="70"/>
    </row>
    <row r="1651" spans="1:25" s="69" customFormat="1" x14ac:dyDescent="0.2">
      <c r="A1651" s="75" t="s">
        <v>19</v>
      </c>
      <c r="B1651" s="66" t="s">
        <v>20</v>
      </c>
      <c r="C1651" s="66" t="s">
        <v>0</v>
      </c>
      <c r="D1651" s="66" t="s">
        <v>283</v>
      </c>
      <c r="E1651" s="76">
        <f t="array" ref="E1651">IFERROR(INDEX(DATA!$F$133:$F$368,MATCH(1,(DATA!$D$133:$D$368=B1651)*(DATA!$E$133:$E$368=D1651),0)),"n/a")</f>
        <v>60580.69</v>
      </c>
      <c r="F1651" s="77">
        <f t="array" ref="F1651">IFERROR(INDEX(DATA!$G$133:$G$368,MATCH(1,(DATA!$D$133:$D$368=B1651)*(DATA!$E$133:$E$368=D1651),0)),"n/a")</f>
        <v>0.34295328867957298</v>
      </c>
      <c r="G1651" s="76">
        <f t="array" ref="G1651">IFERROR(INDEX(DATA!$P$133:$P$368,MATCH(1,(DATA!$D$133:$D$368=B1651)*(DATA!$E$133:$E$368=D1651),0)),"n/a")</f>
        <v>210894.93</v>
      </c>
      <c r="H1651" s="77">
        <f t="array" ref="H1651">IFERROR(INDEX(DATA!$Q$133:$Q$368,MATCH(1,(DATA!$D$133:$D$368=B1651)*(DATA!$E$133:$E$368=D1651),0)),"n/a")</f>
        <v>0.46995961800483899</v>
      </c>
      <c r="I1651" s="76">
        <f t="array" ref="I1651">IFERROR(INDEX(DATA!$Z$133:$Z$368,MATCH(1,(DATA!$D$133:$D$368=B1651)*(DATA!$E$133:$E$368=D1651),0)),"n/a")</f>
        <v>391028.3</v>
      </c>
      <c r="J1651" s="77">
        <f t="array" ref="J1651">IFERROR(INDEX(DATA!$AA$133:$AA$368,MATCH(1,(DATA!$D$133:$D$368=B1651)*(DATA!$E$133:$E$368=D1651),0)),"n/a")</f>
        <v>0.56371326469542204</v>
      </c>
      <c r="K1651" s="76">
        <f t="array" ref="K1651">IFERROR(INDEX(DATA!$AJ$133:$AJ$368,MATCH(1,(DATA!$D$133:$D$368=B1651)*(DATA!$E$133:$E$368=D1651),0)),"n/a")</f>
        <v>643316.18999999994</v>
      </c>
      <c r="L1651" s="77">
        <f t="array" ref="L1651">IFERROR(INDEX(DATA!$AK$133:$AK$368,MATCH(1,(DATA!$D$133:$D$368=B1651)*(DATA!$E$133:$E$368=D1651),0)),"n/a")</f>
        <v>0.52510864732857998</v>
      </c>
      <c r="M1651" s="66"/>
      <c r="N1651" s="66"/>
      <c r="O1651" s="66"/>
      <c r="P1651" s="66"/>
      <c r="Q1651" s="66"/>
      <c r="S1651" s="70"/>
      <c r="U1651" s="70"/>
      <c r="W1651" s="70"/>
      <c r="Y1651" s="70"/>
    </row>
    <row r="1652" spans="1:25" s="69" customFormat="1" x14ac:dyDescent="0.2">
      <c r="A1652" s="75" t="s">
        <v>19</v>
      </c>
      <c r="B1652" s="66" t="s">
        <v>20</v>
      </c>
      <c r="C1652" s="66" t="s">
        <v>0</v>
      </c>
      <c r="D1652" s="66" t="s">
        <v>284</v>
      </c>
      <c r="E1652" s="76">
        <f t="array" ref="E1652">IFERROR(INDEX(DATA!$F$133:$F$368,MATCH(1,(DATA!$D$133:$D$368=B1652)*(DATA!$E$133:$E$368=D1652),0)),"n/a")</f>
        <v>39377.58</v>
      </c>
      <c r="F1652" s="77">
        <f t="array" ref="F1652">IFERROR(INDEX(DATA!$G$133:$G$368,MATCH(1,(DATA!$D$133:$D$368=B1652)*(DATA!$E$133:$E$368=D1652),0)),"n/a")</f>
        <v>-6.0272948062928801E-2</v>
      </c>
      <c r="G1652" s="76">
        <f t="array" ref="G1652">IFERROR(INDEX(DATA!$P$133:$P$368,MATCH(1,(DATA!$D$133:$D$368=B1652)*(DATA!$E$133:$E$368=D1652),0)),"n/a")</f>
        <v>131738.32</v>
      </c>
      <c r="H1652" s="77">
        <f t="array" ref="H1652">IFERROR(INDEX(DATA!$Q$133:$Q$368,MATCH(1,(DATA!$D$133:$D$368=B1652)*(DATA!$E$133:$E$368=D1652),0)),"n/a")</f>
        <v>-1.29599546138606E-2</v>
      </c>
      <c r="I1652" s="76">
        <f t="array" ref="I1652">IFERROR(INDEX(DATA!$Z$133:$Z$368,MATCH(1,(DATA!$D$133:$D$368=B1652)*(DATA!$E$133:$E$368=D1652),0)),"n/a")</f>
        <v>247802.09</v>
      </c>
      <c r="J1652" s="77">
        <f t="array" ref="J1652">IFERROR(INDEX(DATA!$AA$133:$AA$368,MATCH(1,(DATA!$D$133:$D$368=B1652)*(DATA!$E$133:$E$368=D1652),0)),"n/a")</f>
        <v>-5.6451770737229297E-2</v>
      </c>
      <c r="K1652" s="76">
        <f t="array" ref="K1652">IFERROR(INDEX(DATA!$AJ$133:$AJ$368,MATCH(1,(DATA!$D$133:$D$368=B1652)*(DATA!$E$133:$E$368=D1652),0)),"n/a")</f>
        <v>451668.24</v>
      </c>
      <c r="L1652" s="77">
        <f t="array" ref="L1652">IFERROR(INDEX(DATA!$AK$133:$AK$368,MATCH(1,(DATA!$D$133:$D$368=B1652)*(DATA!$E$133:$E$368=D1652),0)),"n/a")</f>
        <v>-3.3381790341754203E-2</v>
      </c>
      <c r="M1652" s="66"/>
      <c r="N1652" s="66"/>
      <c r="O1652" s="66"/>
      <c r="P1652" s="66"/>
      <c r="Q1652" s="66"/>
      <c r="S1652" s="70"/>
      <c r="U1652" s="70"/>
      <c r="W1652" s="70"/>
      <c r="Y1652" s="70"/>
    </row>
    <row r="1653" spans="1:25" s="69" customFormat="1" x14ac:dyDescent="0.2">
      <c r="A1653" s="75" t="s">
        <v>19</v>
      </c>
      <c r="B1653" s="66" t="s">
        <v>20</v>
      </c>
      <c r="C1653" s="66" t="s">
        <v>0</v>
      </c>
      <c r="D1653" s="66" t="s">
        <v>285</v>
      </c>
      <c r="E1653" s="76">
        <f t="array" ref="E1653">IFERROR(INDEX(DATA!$F$133:$F$368,MATCH(1,(DATA!$D$133:$D$368=B1653)*(DATA!$E$133:$E$368=D1653),0)),"n/a")</f>
        <v>17362.169999999998</v>
      </c>
      <c r="F1653" s="77">
        <f t="array" ref="F1653">IFERROR(INDEX(DATA!$G$133:$G$368,MATCH(1,(DATA!$D$133:$D$368=B1653)*(DATA!$E$133:$E$368=D1653),0)),"n/a")</f>
        <v>8.5721914834010607E-2</v>
      </c>
      <c r="G1653" s="76">
        <f t="array" ref="G1653">IFERROR(INDEX(DATA!$P$133:$P$368,MATCH(1,(DATA!$D$133:$D$368=B1653)*(DATA!$E$133:$E$368=D1653),0)),"n/a")</f>
        <v>57276.97</v>
      </c>
      <c r="H1653" s="77">
        <f t="array" ref="H1653">IFERROR(INDEX(DATA!$Q$133:$Q$368,MATCH(1,(DATA!$D$133:$D$368=B1653)*(DATA!$E$133:$E$368=D1653),0)),"n/a")</f>
        <v>6.5110360419833202E-2</v>
      </c>
      <c r="I1653" s="76">
        <f t="array" ref="I1653">IFERROR(INDEX(DATA!$Z$133:$Z$368,MATCH(1,(DATA!$D$133:$D$368=B1653)*(DATA!$E$133:$E$368=D1653),0)),"n/a")</f>
        <v>100505.35</v>
      </c>
      <c r="J1653" s="77">
        <f t="array" ref="J1653">IFERROR(INDEX(DATA!$AA$133:$AA$368,MATCH(1,(DATA!$D$133:$D$368=B1653)*(DATA!$E$133:$E$368=D1653),0)),"n/a")</f>
        <v>5.24542502594606E-2</v>
      </c>
      <c r="K1653" s="76">
        <f t="array" ref="K1653">IFERROR(INDEX(DATA!$AJ$133:$AJ$368,MATCH(1,(DATA!$D$133:$D$368=B1653)*(DATA!$E$133:$E$368=D1653),0)),"n/a")</f>
        <v>205299.83</v>
      </c>
      <c r="L1653" s="77">
        <f t="array" ref="L1653">IFERROR(INDEX(DATA!$AK$133:$AK$368,MATCH(1,(DATA!$D$133:$D$368=B1653)*(DATA!$E$133:$E$368=D1653),0)),"n/a")</f>
        <v>0.213924906886028</v>
      </c>
      <c r="M1653" s="66"/>
      <c r="N1653" s="66"/>
      <c r="O1653" s="66"/>
      <c r="P1653" s="66"/>
      <c r="Q1653" s="66"/>
      <c r="S1653" s="70"/>
      <c r="U1653" s="70"/>
      <c r="W1653" s="70"/>
      <c r="Y1653" s="70"/>
    </row>
    <row r="1654" spans="1:25" s="69" customFormat="1" x14ac:dyDescent="0.2">
      <c r="A1654" s="75" t="s">
        <v>19</v>
      </c>
      <c r="B1654" s="66" t="s">
        <v>20</v>
      </c>
      <c r="C1654" s="66" t="s">
        <v>0</v>
      </c>
      <c r="D1654" s="66" t="s">
        <v>286</v>
      </c>
      <c r="E1654" s="76">
        <f t="array" ref="E1654">IFERROR(INDEX(DATA!$F$133:$F$368,MATCH(1,(DATA!$D$133:$D$368=B1654)*(DATA!$E$133:$E$368=D1654),0)),"n/a")</f>
        <v>55449.54</v>
      </c>
      <c r="F1654" s="77">
        <f t="array" ref="F1654">IFERROR(INDEX(DATA!$G$133:$G$368,MATCH(1,(DATA!$D$133:$D$368=B1654)*(DATA!$E$133:$E$368=D1654),0)),"n/a")</f>
        <v>4.08708021773432E-2</v>
      </c>
      <c r="G1654" s="76">
        <f t="array" ref="G1654">IFERROR(INDEX(DATA!$P$133:$P$368,MATCH(1,(DATA!$D$133:$D$368=B1654)*(DATA!$E$133:$E$368=D1654),0)),"n/a")</f>
        <v>181694.56</v>
      </c>
      <c r="H1654" s="77">
        <f t="array" ref="H1654">IFERROR(INDEX(DATA!$Q$133:$Q$368,MATCH(1,(DATA!$D$133:$D$368=B1654)*(DATA!$E$133:$E$368=D1654),0)),"n/a")</f>
        <v>5.87033938781805E-2</v>
      </c>
      <c r="I1654" s="76">
        <f t="array" ref="I1654">IFERROR(INDEX(DATA!$Z$133:$Z$368,MATCH(1,(DATA!$D$133:$D$368=B1654)*(DATA!$E$133:$E$368=D1654),0)),"n/a")</f>
        <v>316982.32</v>
      </c>
      <c r="J1654" s="77">
        <f t="array" ref="J1654">IFERROR(INDEX(DATA!$AA$133:$AA$368,MATCH(1,(DATA!$D$133:$D$368=B1654)*(DATA!$E$133:$E$368=D1654),0)),"n/a")</f>
        <v>3.8763950075334098E-2</v>
      </c>
      <c r="K1654" s="76">
        <f t="array" ref="K1654">IFERROR(INDEX(DATA!$AJ$133:$AJ$368,MATCH(1,(DATA!$D$133:$D$368=B1654)*(DATA!$E$133:$E$368=D1654),0)),"n/a")</f>
        <v>598784.07999999996</v>
      </c>
      <c r="L1654" s="77">
        <f t="array" ref="L1654">IFERROR(INDEX(DATA!$AK$133:$AK$368,MATCH(1,(DATA!$D$133:$D$368=B1654)*(DATA!$E$133:$E$368=D1654),0)),"n/a")</f>
        <v>0.19722177979467001</v>
      </c>
      <c r="M1654" s="66"/>
      <c r="N1654" s="66"/>
      <c r="O1654" s="66"/>
      <c r="P1654" s="66"/>
      <c r="Q1654" s="66"/>
      <c r="S1654" s="70"/>
      <c r="U1654" s="70"/>
      <c r="W1654" s="70"/>
      <c r="Y1654" s="70"/>
    </row>
    <row r="1655" spans="1:25" s="69" customFormat="1" x14ac:dyDescent="0.2">
      <c r="A1655" s="75" t="s">
        <v>19</v>
      </c>
      <c r="B1655" s="66" t="s">
        <v>20</v>
      </c>
      <c r="C1655" s="66" t="s">
        <v>0</v>
      </c>
      <c r="D1655" s="66" t="s">
        <v>287</v>
      </c>
      <c r="E1655" s="76">
        <f t="array" ref="E1655">IFERROR(INDEX(DATA!$F$133:$F$368,MATCH(1,(DATA!$D$133:$D$368=B1655)*(DATA!$E$133:$E$368=D1655),0)),"n/a")</f>
        <v>33546.660000000003</v>
      </c>
      <c r="F1655" s="77">
        <f t="array" ref="F1655">IFERROR(INDEX(DATA!$G$133:$G$368,MATCH(1,(DATA!$D$133:$D$368=B1655)*(DATA!$E$133:$E$368=D1655),0)),"n/a")</f>
        <v>3.81733015279224E-2</v>
      </c>
      <c r="G1655" s="76">
        <f t="array" ref="G1655">IFERROR(INDEX(DATA!$P$133:$P$368,MATCH(1,(DATA!$D$133:$D$368=B1655)*(DATA!$E$133:$E$368=D1655),0)),"n/a")</f>
        <v>141143.31</v>
      </c>
      <c r="H1655" s="77">
        <f t="array" ref="H1655">IFERROR(INDEX(DATA!$Q$133:$Q$368,MATCH(1,(DATA!$D$133:$D$368=B1655)*(DATA!$E$133:$E$368=D1655),0)),"n/a")</f>
        <v>6.5950294983535301E-2</v>
      </c>
      <c r="I1655" s="76">
        <f t="array" ref="I1655">IFERROR(INDEX(DATA!$Z$133:$Z$368,MATCH(1,(DATA!$D$133:$D$368=B1655)*(DATA!$E$133:$E$368=D1655),0)),"n/a")</f>
        <v>239105.04</v>
      </c>
      <c r="J1655" s="77">
        <f t="array" ref="J1655">IFERROR(INDEX(DATA!$AA$133:$AA$368,MATCH(1,(DATA!$D$133:$D$368=B1655)*(DATA!$E$133:$E$368=D1655),0)),"n/a")</f>
        <v>-7.2345838941914598E-2</v>
      </c>
      <c r="K1655" s="76">
        <f t="array" ref="K1655">IFERROR(INDEX(DATA!$AJ$133:$AJ$368,MATCH(1,(DATA!$D$133:$D$368=B1655)*(DATA!$E$133:$E$368=D1655),0)),"n/a")</f>
        <v>394394.14</v>
      </c>
      <c r="L1655" s="77">
        <f t="array" ref="L1655">IFERROR(INDEX(DATA!$AK$133:$AK$368,MATCH(1,(DATA!$D$133:$D$368=B1655)*(DATA!$E$133:$E$368=D1655),0)),"n/a")</f>
        <v>-0.15076795166815901</v>
      </c>
      <c r="M1655" s="66"/>
      <c r="N1655" s="66"/>
      <c r="O1655" s="66"/>
      <c r="P1655" s="66"/>
      <c r="Q1655" s="66"/>
      <c r="S1655" s="70"/>
      <c r="U1655" s="70"/>
      <c r="W1655" s="70"/>
      <c r="Y1655" s="70"/>
    </row>
    <row r="1656" spans="1:25" s="69" customFormat="1" x14ac:dyDescent="0.2">
      <c r="A1656" s="75" t="s">
        <v>19</v>
      </c>
      <c r="B1656" s="66" t="s">
        <v>20</v>
      </c>
      <c r="C1656" s="66" t="s">
        <v>0</v>
      </c>
      <c r="D1656" s="66" t="s">
        <v>288</v>
      </c>
      <c r="E1656" s="76">
        <f t="array" ref="E1656">IFERROR(INDEX(DATA!$F$133:$F$368,MATCH(1,(DATA!$D$133:$D$368=B1656)*(DATA!$E$133:$E$368=D1656),0)),"n/a")</f>
        <v>51640.99</v>
      </c>
      <c r="F1656" s="77">
        <f t="array" ref="F1656">IFERROR(INDEX(DATA!$G$133:$G$368,MATCH(1,(DATA!$D$133:$D$368=B1656)*(DATA!$E$133:$E$368=D1656),0)),"n/a")</f>
        <v>9.7970982569513199E-2</v>
      </c>
      <c r="G1656" s="76">
        <f t="array" ref="G1656">IFERROR(INDEX(DATA!$P$133:$P$368,MATCH(1,(DATA!$D$133:$D$368=B1656)*(DATA!$E$133:$E$368=D1656),0)),"n/a")</f>
        <v>163809.79</v>
      </c>
      <c r="H1656" s="77">
        <f t="array" ref="H1656">IFERROR(INDEX(DATA!$Q$133:$Q$368,MATCH(1,(DATA!$D$133:$D$368=B1656)*(DATA!$E$133:$E$368=D1656),0)),"n/a")</f>
        <v>0.18378911428598499</v>
      </c>
      <c r="I1656" s="76">
        <f t="array" ref="I1656">IFERROR(INDEX(DATA!$Z$133:$Z$368,MATCH(1,(DATA!$D$133:$D$368=B1656)*(DATA!$E$133:$E$368=D1656),0)),"n/a")</f>
        <v>312765.09999999998</v>
      </c>
      <c r="J1656" s="77">
        <f t="array" ref="J1656">IFERROR(INDEX(DATA!$AA$133:$AA$368,MATCH(1,(DATA!$D$133:$D$368=B1656)*(DATA!$E$133:$E$368=D1656),0)),"n/a")</f>
        <v>0.284172637353442</v>
      </c>
      <c r="K1656" s="76">
        <f t="array" ref="K1656">IFERROR(INDEX(DATA!$AJ$133:$AJ$368,MATCH(1,(DATA!$D$133:$D$368=B1656)*(DATA!$E$133:$E$368=D1656),0)),"n/a")</f>
        <v>561098.02</v>
      </c>
      <c r="L1656" s="77">
        <f t="array" ref="L1656">IFERROR(INDEX(DATA!$AK$133:$AK$368,MATCH(1,(DATA!$D$133:$D$368=B1656)*(DATA!$E$133:$E$368=D1656),0)),"n/a")</f>
        <v>0.25448090041058902</v>
      </c>
      <c r="M1656" s="66"/>
      <c r="N1656" s="66"/>
      <c r="O1656" s="66"/>
      <c r="P1656" s="66"/>
      <c r="Q1656" s="66"/>
      <c r="S1656" s="70"/>
      <c r="U1656" s="70"/>
      <c r="W1656" s="70"/>
      <c r="Y1656" s="70"/>
    </row>
    <row r="1657" spans="1:25" s="69" customFormat="1" x14ac:dyDescent="0.2">
      <c r="A1657" s="75" t="s">
        <v>19</v>
      </c>
      <c r="B1657" s="66" t="s">
        <v>20</v>
      </c>
      <c r="C1657" s="66" t="s">
        <v>0</v>
      </c>
      <c r="D1657" s="66" t="s">
        <v>289</v>
      </c>
      <c r="E1657" s="76">
        <f t="array" ref="E1657">IFERROR(INDEX(DATA!$F$133:$F$368,MATCH(1,(DATA!$D$133:$D$368=B1657)*(DATA!$E$133:$E$368=D1657),0)),"n/a")</f>
        <v>31266.6</v>
      </c>
      <c r="F1657" s="77">
        <f t="array" ref="F1657">IFERROR(INDEX(DATA!$G$133:$G$368,MATCH(1,(DATA!$D$133:$D$368=B1657)*(DATA!$E$133:$E$368=D1657),0)),"n/a")</f>
        <v>6.4706966024765E-2</v>
      </c>
      <c r="G1657" s="76">
        <f t="array" ref="G1657">IFERROR(INDEX(DATA!$P$133:$P$368,MATCH(1,(DATA!$D$133:$D$368=B1657)*(DATA!$E$133:$E$368=D1657),0)),"n/a")</f>
        <v>102155.23</v>
      </c>
      <c r="H1657" s="77">
        <f t="array" ref="H1657">IFERROR(INDEX(DATA!$Q$133:$Q$368,MATCH(1,(DATA!$D$133:$D$368=B1657)*(DATA!$E$133:$E$368=D1657),0)),"n/a")</f>
        <v>9.2105130931516399E-2</v>
      </c>
      <c r="I1657" s="76">
        <f t="array" ref="I1657">IFERROR(INDEX(DATA!$Z$133:$Z$368,MATCH(1,(DATA!$D$133:$D$368=B1657)*(DATA!$E$133:$E$368=D1657),0)),"n/a")</f>
        <v>189023.5</v>
      </c>
      <c r="J1657" s="77">
        <f t="array" ref="J1657">IFERROR(INDEX(DATA!$AA$133:$AA$368,MATCH(1,(DATA!$D$133:$D$368=B1657)*(DATA!$E$133:$E$368=D1657),0)),"n/a")</f>
        <v>5.84105601683391E-2</v>
      </c>
      <c r="K1657" s="76">
        <f t="array" ref="K1657">IFERROR(INDEX(DATA!$AJ$133:$AJ$368,MATCH(1,(DATA!$D$133:$D$368=B1657)*(DATA!$E$133:$E$368=D1657),0)),"n/a")</f>
        <v>376701.7</v>
      </c>
      <c r="L1657" s="77">
        <f t="array" ref="L1657">IFERROR(INDEX(DATA!$AK$133:$AK$368,MATCH(1,(DATA!$D$133:$D$368=B1657)*(DATA!$E$133:$E$368=D1657),0)),"n/a")</f>
        <v>0.24517319894294001</v>
      </c>
      <c r="M1657" s="66"/>
      <c r="N1657" s="66"/>
      <c r="O1657" s="66"/>
      <c r="P1657" s="66"/>
      <c r="Q1657" s="66"/>
      <c r="S1657" s="70"/>
      <c r="U1657" s="70"/>
      <c r="W1657" s="70"/>
      <c r="Y1657" s="70"/>
    </row>
    <row r="1658" spans="1:25" s="69" customFormat="1" x14ac:dyDescent="0.2">
      <c r="A1658" s="75" t="s">
        <v>19</v>
      </c>
      <c r="B1658" s="66" t="s">
        <v>20</v>
      </c>
      <c r="C1658" s="66" t="s">
        <v>0</v>
      </c>
      <c r="D1658" s="66" t="s">
        <v>290</v>
      </c>
      <c r="E1658" s="76">
        <f t="array" ref="E1658">IFERROR(INDEX(DATA!$F$133:$F$368,MATCH(1,(DATA!$D$133:$D$368=B1658)*(DATA!$E$133:$E$368=D1658),0)),"n/a")</f>
        <v>19386.080000000002</v>
      </c>
      <c r="F1658" s="77">
        <f t="array" ref="F1658">IFERROR(INDEX(DATA!$G$133:$G$368,MATCH(1,(DATA!$D$133:$D$368=B1658)*(DATA!$E$133:$E$368=D1658),0)),"n/a")</f>
        <v>0.12455696026303401</v>
      </c>
      <c r="G1658" s="76">
        <f t="array" ref="G1658">IFERROR(INDEX(DATA!$P$133:$P$368,MATCH(1,(DATA!$D$133:$D$368=B1658)*(DATA!$E$133:$E$368=D1658),0)),"n/a")</f>
        <v>60959.35</v>
      </c>
      <c r="H1658" s="77">
        <f t="array" ref="H1658">IFERROR(INDEX(DATA!$Q$133:$Q$368,MATCH(1,(DATA!$D$133:$D$368=B1658)*(DATA!$E$133:$E$368=D1658),0)),"n/a")</f>
        <v>8.8272400914115701E-2</v>
      </c>
      <c r="I1658" s="76">
        <f t="array" ref="I1658">IFERROR(INDEX(DATA!$Z$133:$Z$368,MATCH(1,(DATA!$D$133:$D$368=B1658)*(DATA!$E$133:$E$368=D1658),0)),"n/a")</f>
        <v>112086.71</v>
      </c>
      <c r="J1658" s="77">
        <f t="array" ref="J1658">IFERROR(INDEX(DATA!$AA$133:$AA$368,MATCH(1,(DATA!$D$133:$D$368=B1658)*(DATA!$E$133:$E$368=D1658),0)),"n/a")</f>
        <v>2.11979735426432E-2</v>
      </c>
      <c r="K1658" s="76">
        <f t="array" ref="K1658">IFERROR(INDEX(DATA!$AJ$133:$AJ$368,MATCH(1,(DATA!$D$133:$D$368=B1658)*(DATA!$E$133:$E$368=D1658),0)),"n/a")</f>
        <v>199580.61</v>
      </c>
      <c r="L1658" s="77">
        <f t="array" ref="L1658">IFERROR(INDEX(DATA!$AK$133:$AK$368,MATCH(1,(DATA!$D$133:$D$368=B1658)*(DATA!$E$133:$E$368=D1658),0)),"n/a")</f>
        <v>-9.0132939680734204E-3</v>
      </c>
      <c r="M1658" s="66"/>
      <c r="N1658" s="66"/>
      <c r="O1658" s="66"/>
      <c r="P1658" s="66"/>
      <c r="Q1658" s="66"/>
      <c r="S1658" s="70"/>
      <c r="U1658" s="70"/>
      <c r="W1658" s="70"/>
      <c r="Y1658" s="70"/>
    </row>
    <row r="1659" spans="1:25" s="69" customFormat="1" x14ac:dyDescent="0.2">
      <c r="A1659" s="75" t="s">
        <v>19</v>
      </c>
      <c r="B1659" s="66" t="s">
        <v>20</v>
      </c>
      <c r="C1659" s="66" t="s">
        <v>0</v>
      </c>
      <c r="D1659" s="66" t="s">
        <v>291</v>
      </c>
      <c r="E1659" s="76">
        <f t="array" ref="E1659">IFERROR(INDEX(DATA!$F$133:$F$368,MATCH(1,(DATA!$D$133:$D$368=B1659)*(DATA!$E$133:$E$368=D1659),0)),"n/a")</f>
        <v>25340.01</v>
      </c>
      <c r="F1659" s="77">
        <f t="array" ref="F1659">IFERROR(INDEX(DATA!$G$133:$G$368,MATCH(1,(DATA!$D$133:$D$368=B1659)*(DATA!$E$133:$E$368=D1659),0)),"n/a")</f>
        <v>3.0100969367719801E-2</v>
      </c>
      <c r="G1659" s="76">
        <f t="array" ref="G1659">IFERROR(INDEX(DATA!$P$133:$P$368,MATCH(1,(DATA!$D$133:$D$368=B1659)*(DATA!$E$133:$E$368=D1659),0)),"n/a")</f>
        <v>88258.35</v>
      </c>
      <c r="H1659" s="77">
        <f t="array" ref="H1659">IFERROR(INDEX(DATA!$Q$133:$Q$368,MATCH(1,(DATA!$D$133:$D$368=B1659)*(DATA!$E$133:$E$368=D1659),0)),"n/a")</f>
        <v>7.2940532016312704E-2</v>
      </c>
      <c r="I1659" s="76">
        <f t="array" ref="I1659">IFERROR(INDEX(DATA!$Z$133:$Z$368,MATCH(1,(DATA!$D$133:$D$368=B1659)*(DATA!$E$133:$E$368=D1659),0)),"n/a")</f>
        <v>156761.17000000001</v>
      </c>
      <c r="J1659" s="77">
        <f t="array" ref="J1659">IFERROR(INDEX(DATA!$AA$133:$AA$368,MATCH(1,(DATA!$D$133:$D$368=B1659)*(DATA!$E$133:$E$368=D1659),0)),"n/a")</f>
        <v>3.5959268257126101E-2</v>
      </c>
      <c r="K1659" s="76">
        <f t="array" ref="K1659">IFERROR(INDEX(DATA!$AJ$133:$AJ$368,MATCH(1,(DATA!$D$133:$D$368=B1659)*(DATA!$E$133:$E$368=D1659),0)),"n/a")</f>
        <v>274229.37</v>
      </c>
      <c r="L1659" s="77">
        <f t="array" ref="L1659">IFERROR(INDEX(DATA!$AK$133:$AK$368,MATCH(1,(DATA!$D$133:$D$368=B1659)*(DATA!$E$133:$E$368=D1659),0)),"n/a")</f>
        <v>2.0519035796056902E-3</v>
      </c>
      <c r="M1659" s="66"/>
      <c r="N1659" s="66"/>
      <c r="O1659" s="66"/>
      <c r="P1659" s="66"/>
      <c r="Q1659" s="66"/>
      <c r="S1659" s="70"/>
      <c r="U1659" s="70"/>
      <c r="W1659" s="70"/>
      <c r="Y1659" s="70"/>
    </row>
    <row r="1660" spans="1:25" s="69" customFormat="1" x14ac:dyDescent="0.2">
      <c r="A1660" s="75" t="s">
        <v>19</v>
      </c>
      <c r="B1660" s="66" t="s">
        <v>20</v>
      </c>
      <c r="C1660" s="66" t="s">
        <v>0</v>
      </c>
      <c r="D1660" s="66" t="s">
        <v>292</v>
      </c>
      <c r="E1660" s="76">
        <f t="array" ref="E1660">IFERROR(INDEX(DATA!$F$133:$F$368,MATCH(1,(DATA!$D$133:$D$368=B1660)*(DATA!$E$133:$E$368=D1660),0)),"n/a")</f>
        <v>95174</v>
      </c>
      <c r="F1660" s="77">
        <f t="array" ref="F1660">IFERROR(INDEX(DATA!$G$133:$G$368,MATCH(1,(DATA!$D$133:$D$368=B1660)*(DATA!$E$133:$E$368=D1660),0)),"n/a")</f>
        <v>1.4456652160876601E-2</v>
      </c>
      <c r="G1660" s="76">
        <f t="array" ref="G1660">IFERROR(INDEX(DATA!$P$133:$P$368,MATCH(1,(DATA!$D$133:$D$368=B1660)*(DATA!$E$133:$E$368=D1660),0)),"n/a")</f>
        <v>335687.25</v>
      </c>
      <c r="H1660" s="77">
        <f t="array" ref="H1660">IFERROR(INDEX(DATA!$Q$133:$Q$368,MATCH(1,(DATA!$D$133:$D$368=B1660)*(DATA!$E$133:$E$368=D1660),0)),"n/a")</f>
        <v>8.7470480955245303E-2</v>
      </c>
      <c r="I1660" s="76">
        <f t="array" ref="I1660">IFERROR(INDEX(DATA!$Z$133:$Z$368,MATCH(1,(DATA!$D$133:$D$368=B1660)*(DATA!$E$133:$E$368=D1660),0)),"n/a")</f>
        <v>621809.07999999996</v>
      </c>
      <c r="J1660" s="77">
        <f t="array" ref="J1660">IFERROR(INDEX(DATA!$AA$133:$AA$368,MATCH(1,(DATA!$D$133:$D$368=B1660)*(DATA!$E$133:$E$368=D1660),0)),"n/a")</f>
        <v>7.6673645088425099E-2</v>
      </c>
      <c r="K1660" s="76">
        <f t="array" ref="K1660">IFERROR(INDEX(DATA!$AJ$133:$AJ$368,MATCH(1,(DATA!$D$133:$D$368=B1660)*(DATA!$E$133:$E$368=D1660),0)),"n/a")</f>
        <v>1112051.3999999999</v>
      </c>
      <c r="L1660" s="77">
        <f t="array" ref="L1660">IFERROR(INDEX(DATA!$AK$133:$AK$368,MATCH(1,(DATA!$D$133:$D$368=B1660)*(DATA!$E$133:$E$368=D1660),0)),"n/a")</f>
        <v>0.101473662040275</v>
      </c>
      <c r="M1660" s="66"/>
      <c r="N1660" s="66"/>
      <c r="O1660" s="66"/>
      <c r="P1660" s="66"/>
      <c r="Q1660" s="66"/>
      <c r="S1660" s="70"/>
      <c r="U1660" s="70"/>
      <c r="W1660" s="70"/>
      <c r="Y1660" s="70"/>
    </row>
    <row r="1661" spans="1:25" s="69" customFormat="1" x14ac:dyDescent="0.2">
      <c r="A1661" s="75" t="s">
        <v>19</v>
      </c>
      <c r="B1661" s="66" t="s">
        <v>20</v>
      </c>
      <c r="C1661" s="66" t="s">
        <v>0</v>
      </c>
      <c r="D1661" s="66" t="s">
        <v>293</v>
      </c>
      <c r="E1661" s="76">
        <f t="array" ref="E1661">IFERROR(INDEX(DATA!$F$133:$F$368,MATCH(1,(DATA!$D$133:$D$368=B1661)*(DATA!$E$133:$E$368=D1661),0)),"n/a")</f>
        <v>13677</v>
      </c>
      <c r="F1661" s="77">
        <f t="array" ref="F1661">IFERROR(INDEX(DATA!$G$133:$G$368,MATCH(1,(DATA!$D$133:$D$368=B1661)*(DATA!$E$133:$E$368=D1661),0)),"n/a")</f>
        <v>0.139269607981968</v>
      </c>
      <c r="G1661" s="76">
        <f t="array" ref="G1661">IFERROR(INDEX(DATA!$P$133:$P$368,MATCH(1,(DATA!$D$133:$D$368=B1661)*(DATA!$E$133:$E$368=D1661),0)),"n/a")</f>
        <v>45035.74</v>
      </c>
      <c r="H1661" s="77">
        <f t="array" ref="H1661">IFERROR(INDEX(DATA!$Q$133:$Q$368,MATCH(1,(DATA!$D$133:$D$368=B1661)*(DATA!$E$133:$E$368=D1661),0)),"n/a")</f>
        <v>0.32001372897238201</v>
      </c>
      <c r="I1661" s="76">
        <f t="array" ref="I1661">IFERROR(INDEX(DATA!$Z$133:$Z$368,MATCH(1,(DATA!$D$133:$D$368=B1661)*(DATA!$E$133:$E$368=D1661),0)),"n/a")</f>
        <v>80044.899999999994</v>
      </c>
      <c r="J1661" s="77">
        <f t="array" ref="J1661">IFERROR(INDEX(DATA!$AA$133:$AA$368,MATCH(1,(DATA!$D$133:$D$368=B1661)*(DATA!$E$133:$E$368=D1661),0)),"n/a")</f>
        <v>0.28861607017086299</v>
      </c>
      <c r="K1661" s="76">
        <f t="array" ref="K1661">IFERROR(INDEX(DATA!$AJ$133:$AJ$368,MATCH(1,(DATA!$D$133:$D$368=B1661)*(DATA!$E$133:$E$368=D1661),0)),"n/a")</f>
        <v>140128.07</v>
      </c>
      <c r="L1661" s="77">
        <f t="array" ref="L1661">IFERROR(INDEX(DATA!$AK$133:$AK$368,MATCH(1,(DATA!$D$133:$D$368=B1661)*(DATA!$E$133:$E$368=D1661),0)),"n/a")</f>
        <v>0.40474142096468801</v>
      </c>
      <c r="M1661" s="66"/>
      <c r="N1661" s="66"/>
      <c r="O1661" s="66"/>
      <c r="P1661" s="66"/>
      <c r="Q1661" s="66"/>
      <c r="S1661" s="70"/>
      <c r="U1661" s="70"/>
      <c r="W1661" s="70"/>
      <c r="Y1661" s="70"/>
    </row>
    <row r="1662" spans="1:25" s="69" customFormat="1" x14ac:dyDescent="0.2">
      <c r="A1662" s="75" t="s">
        <v>19</v>
      </c>
      <c r="B1662" s="66" t="s">
        <v>20</v>
      </c>
      <c r="C1662" s="66" t="s">
        <v>0</v>
      </c>
      <c r="D1662" s="66" t="s">
        <v>294</v>
      </c>
      <c r="E1662" s="76">
        <f t="array" ref="E1662">IFERROR(INDEX(DATA!$F$133:$F$368,MATCH(1,(DATA!$D$133:$D$368=B1662)*(DATA!$E$133:$E$368=D1662),0)),"n/a")</f>
        <v>69104.23</v>
      </c>
      <c r="F1662" s="77">
        <f t="array" ref="F1662">IFERROR(INDEX(DATA!$G$133:$G$368,MATCH(1,(DATA!$D$133:$D$368=B1662)*(DATA!$E$133:$E$368=D1662),0)),"n/a")</f>
        <v>-5.9309634701272202E-3</v>
      </c>
      <c r="G1662" s="76">
        <f t="array" ref="G1662">IFERROR(INDEX(DATA!$P$133:$P$368,MATCH(1,(DATA!$D$133:$D$368=B1662)*(DATA!$E$133:$E$368=D1662),0)),"n/a")</f>
        <v>225645.17</v>
      </c>
      <c r="H1662" s="77">
        <f t="array" ref="H1662">IFERROR(INDEX(DATA!$Q$133:$Q$368,MATCH(1,(DATA!$D$133:$D$368=B1662)*(DATA!$E$133:$E$368=D1662),0)),"n/a")</f>
        <v>-3.5820149703029401E-3</v>
      </c>
      <c r="I1662" s="76">
        <f t="array" ref="I1662">IFERROR(INDEX(DATA!$Z$133:$Z$368,MATCH(1,(DATA!$D$133:$D$368=B1662)*(DATA!$E$133:$E$368=D1662),0)),"n/a")</f>
        <v>430745.74</v>
      </c>
      <c r="J1662" s="77">
        <f t="array" ref="J1662">IFERROR(INDEX(DATA!$AA$133:$AA$368,MATCH(1,(DATA!$D$133:$D$368=B1662)*(DATA!$E$133:$E$368=D1662),0)),"n/a")</f>
        <v>-1.2128136240378701E-2</v>
      </c>
      <c r="K1662" s="76">
        <f t="array" ref="K1662">IFERROR(INDEX(DATA!$AJ$133:$AJ$368,MATCH(1,(DATA!$D$133:$D$368=B1662)*(DATA!$E$133:$E$368=D1662),0)),"n/a")</f>
        <v>785056.27</v>
      </c>
      <c r="L1662" s="77">
        <f t="array" ref="L1662">IFERROR(INDEX(DATA!$AK$133:$AK$368,MATCH(1,(DATA!$D$133:$D$368=B1662)*(DATA!$E$133:$E$368=D1662),0)),"n/a")</f>
        <v>-2.9652608845244402E-3</v>
      </c>
      <c r="M1662" s="66"/>
      <c r="N1662" s="66"/>
      <c r="O1662" s="66"/>
      <c r="P1662" s="66"/>
      <c r="Q1662" s="66"/>
      <c r="S1662" s="70"/>
      <c r="U1662" s="70"/>
      <c r="W1662" s="70"/>
      <c r="Y1662" s="70"/>
    </row>
    <row r="1663" spans="1:25" s="69" customFormat="1" x14ac:dyDescent="0.2">
      <c r="A1663" s="75" t="s">
        <v>19</v>
      </c>
      <c r="B1663" s="66" t="s">
        <v>20</v>
      </c>
      <c r="C1663" s="66" t="s">
        <v>0</v>
      </c>
      <c r="D1663" s="66" t="s">
        <v>295</v>
      </c>
      <c r="E1663" s="76">
        <f t="array" ref="E1663">IFERROR(INDEX(DATA!$F$133:$F$368,MATCH(1,(DATA!$D$133:$D$368=B1663)*(DATA!$E$133:$E$368=D1663),0)),"n/a")</f>
        <v>22730.98</v>
      </c>
      <c r="F1663" s="77">
        <f t="array" ref="F1663">IFERROR(INDEX(DATA!$G$133:$G$368,MATCH(1,(DATA!$D$133:$D$368=B1663)*(DATA!$E$133:$E$368=D1663),0)),"n/a")</f>
        <v>-0.115638249778433</v>
      </c>
      <c r="G1663" s="76">
        <f t="array" ref="G1663">IFERROR(INDEX(DATA!$P$133:$P$368,MATCH(1,(DATA!$D$133:$D$368=B1663)*(DATA!$E$133:$E$368=D1663),0)),"n/a")</f>
        <v>75736.479999999996</v>
      </c>
      <c r="H1663" s="77">
        <f t="array" ref="H1663">IFERROR(INDEX(DATA!$Q$133:$Q$368,MATCH(1,(DATA!$D$133:$D$368=B1663)*(DATA!$E$133:$E$368=D1663),0)),"n/a")</f>
        <v>-0.103934153254731</v>
      </c>
      <c r="I1663" s="76">
        <f t="array" ref="I1663">IFERROR(INDEX(DATA!$Z$133:$Z$368,MATCH(1,(DATA!$D$133:$D$368=B1663)*(DATA!$E$133:$E$368=D1663),0)),"n/a")</f>
        <v>141381.39000000001</v>
      </c>
      <c r="J1663" s="77">
        <f t="array" ref="J1663">IFERROR(INDEX(DATA!$AA$133:$AA$368,MATCH(1,(DATA!$D$133:$D$368=B1663)*(DATA!$E$133:$E$368=D1663),0)),"n/a")</f>
        <v>-0.103291404468556</v>
      </c>
      <c r="K1663" s="76">
        <f t="array" ref="K1663">IFERROR(INDEX(DATA!$AJ$133:$AJ$368,MATCH(1,(DATA!$D$133:$D$368=B1663)*(DATA!$E$133:$E$368=D1663),0)),"n/a")</f>
        <v>278716.59000000003</v>
      </c>
      <c r="L1663" s="77">
        <f t="array" ref="L1663">IFERROR(INDEX(DATA!$AK$133:$AK$368,MATCH(1,(DATA!$D$133:$D$368=B1663)*(DATA!$E$133:$E$368=D1663),0)),"n/a")</f>
        <v>3.33421534792138E-2</v>
      </c>
      <c r="M1663" s="66"/>
      <c r="N1663" s="66"/>
      <c r="O1663" s="66"/>
      <c r="P1663" s="66"/>
      <c r="Q1663" s="66"/>
      <c r="S1663" s="70"/>
      <c r="U1663" s="70"/>
      <c r="W1663" s="70"/>
      <c r="Y1663" s="70"/>
    </row>
    <row r="1664" spans="1:25" s="69" customFormat="1" x14ac:dyDescent="0.2">
      <c r="A1664" s="75" t="s">
        <v>19</v>
      </c>
      <c r="B1664" s="66" t="s">
        <v>20</v>
      </c>
      <c r="C1664" s="66" t="s">
        <v>0</v>
      </c>
      <c r="D1664" s="66" t="s">
        <v>296</v>
      </c>
      <c r="E1664" s="76">
        <f t="array" ref="E1664">IFERROR(INDEX(DATA!$F$133:$F$368,MATCH(1,(DATA!$D$133:$D$368=B1664)*(DATA!$E$133:$E$368=D1664),0)),"n/a")</f>
        <v>48548.77</v>
      </c>
      <c r="F1664" s="77">
        <f t="array" ref="F1664">IFERROR(INDEX(DATA!$G$133:$G$368,MATCH(1,(DATA!$D$133:$D$368=B1664)*(DATA!$E$133:$E$368=D1664),0)),"n/a")</f>
        <v>0.49249032392933001</v>
      </c>
      <c r="G1664" s="76">
        <f t="array" ref="G1664">IFERROR(INDEX(DATA!$P$133:$P$368,MATCH(1,(DATA!$D$133:$D$368=B1664)*(DATA!$E$133:$E$368=D1664),0)),"n/a")</f>
        <v>159315.42000000001</v>
      </c>
      <c r="H1664" s="77">
        <f t="array" ref="H1664">IFERROR(INDEX(DATA!$Q$133:$Q$368,MATCH(1,(DATA!$D$133:$D$368=B1664)*(DATA!$E$133:$E$368=D1664),0)),"n/a")</f>
        <v>0.487385336304206</v>
      </c>
      <c r="I1664" s="76">
        <f t="array" ref="I1664">IFERROR(INDEX(DATA!$Z$133:$Z$368,MATCH(1,(DATA!$D$133:$D$368=B1664)*(DATA!$E$133:$E$368=D1664),0)),"n/a")</f>
        <v>279632.28000000003</v>
      </c>
      <c r="J1664" s="77">
        <f t="array" ref="J1664">IFERROR(INDEX(DATA!$AA$133:$AA$368,MATCH(1,(DATA!$D$133:$D$368=B1664)*(DATA!$E$133:$E$368=D1664),0)),"n/a")</f>
        <v>0.45600960813754998</v>
      </c>
      <c r="K1664" s="76">
        <f t="array" ref="K1664">IFERROR(INDEX(DATA!$AJ$133:$AJ$368,MATCH(1,(DATA!$D$133:$D$368=B1664)*(DATA!$E$133:$E$368=D1664),0)),"n/a")</f>
        <v>487676.65</v>
      </c>
      <c r="L1664" s="77">
        <f t="array" ref="L1664">IFERROR(INDEX(DATA!$AK$133:$AK$368,MATCH(1,(DATA!$D$133:$D$368=B1664)*(DATA!$E$133:$E$368=D1664),0)),"n/a")</f>
        <v>0.496571453630195</v>
      </c>
      <c r="M1664" s="66"/>
      <c r="N1664" s="66"/>
      <c r="O1664" s="66"/>
      <c r="P1664" s="66"/>
      <c r="Q1664" s="66"/>
      <c r="S1664" s="70"/>
      <c r="U1664" s="70"/>
      <c r="W1664" s="70"/>
      <c r="Y1664" s="70"/>
    </row>
    <row r="1665" spans="1:25" s="69" customFormat="1" x14ac:dyDescent="0.2">
      <c r="A1665" s="75" t="s">
        <v>19</v>
      </c>
      <c r="B1665" s="66" t="s">
        <v>20</v>
      </c>
      <c r="C1665" s="66" t="s">
        <v>0</v>
      </c>
      <c r="D1665" s="66" t="s">
        <v>297</v>
      </c>
      <c r="E1665" s="76">
        <f t="array" ref="E1665">IFERROR(INDEX(DATA!$F$133:$F$368,MATCH(1,(DATA!$D$133:$D$368=B1665)*(DATA!$E$133:$E$368=D1665),0)),"n/a")</f>
        <v>19248.05</v>
      </c>
      <c r="F1665" s="77">
        <f t="array" ref="F1665">IFERROR(INDEX(DATA!$G$133:$G$368,MATCH(1,(DATA!$D$133:$D$368=B1665)*(DATA!$E$133:$E$368=D1665),0)),"n/a")</f>
        <v>2.8086976957836102E-2</v>
      </c>
      <c r="G1665" s="76">
        <f t="array" ref="G1665">IFERROR(INDEX(DATA!$P$133:$P$368,MATCH(1,(DATA!$D$133:$D$368=B1665)*(DATA!$E$133:$E$368=D1665),0)),"n/a")</f>
        <v>65172.21</v>
      </c>
      <c r="H1665" s="77">
        <f t="array" ref="H1665">IFERROR(INDEX(DATA!$Q$133:$Q$368,MATCH(1,(DATA!$D$133:$D$368=B1665)*(DATA!$E$133:$E$368=D1665),0)),"n/a")</f>
        <v>0.22193387868822301</v>
      </c>
      <c r="I1665" s="76">
        <f t="array" ref="I1665">IFERROR(INDEX(DATA!$Z$133:$Z$368,MATCH(1,(DATA!$D$133:$D$368=B1665)*(DATA!$E$133:$E$368=D1665),0)),"n/a")</f>
        <v>117163.41</v>
      </c>
      <c r="J1665" s="77">
        <f t="array" ref="J1665">IFERROR(INDEX(DATA!$AA$133:$AA$368,MATCH(1,(DATA!$D$133:$D$368=B1665)*(DATA!$E$133:$E$368=D1665),0)),"n/a")</f>
        <v>0.228607195741652</v>
      </c>
      <c r="K1665" s="76">
        <f t="array" ref="K1665">IFERROR(INDEX(DATA!$AJ$133:$AJ$368,MATCH(1,(DATA!$D$133:$D$368=B1665)*(DATA!$E$133:$E$368=D1665),0)),"n/a")</f>
        <v>207988.04</v>
      </c>
      <c r="L1665" s="77">
        <f t="array" ref="L1665">IFERROR(INDEX(DATA!$AK$133:$AK$368,MATCH(1,(DATA!$D$133:$D$368=B1665)*(DATA!$E$133:$E$368=D1665),0)),"n/a")</f>
        <v>0.31256177441293898</v>
      </c>
      <c r="M1665" s="66"/>
      <c r="N1665" s="66"/>
      <c r="O1665" s="66"/>
      <c r="P1665" s="66"/>
      <c r="Q1665" s="66"/>
      <c r="S1665" s="70"/>
      <c r="U1665" s="70"/>
      <c r="W1665" s="70"/>
      <c r="Y1665" s="70"/>
    </row>
    <row r="1666" spans="1:25" s="69" customFormat="1" x14ac:dyDescent="0.2">
      <c r="A1666" s="75" t="s">
        <v>19</v>
      </c>
      <c r="B1666" s="66" t="s">
        <v>20</v>
      </c>
      <c r="C1666" s="66" t="s">
        <v>0</v>
      </c>
      <c r="D1666" s="66" t="s">
        <v>298</v>
      </c>
      <c r="E1666" s="76">
        <f t="array" ref="E1666">IFERROR(INDEX(DATA!$F$133:$F$368,MATCH(1,(DATA!$D$133:$D$368=B1666)*(DATA!$E$133:$E$368=D1666),0)),"n/a")</f>
        <v>5981.31</v>
      </c>
      <c r="F1666" s="77">
        <f t="array" ref="F1666">IFERROR(INDEX(DATA!$G$133:$G$368,MATCH(1,(DATA!$D$133:$D$368=B1666)*(DATA!$E$133:$E$368=D1666),0)),"n/a")</f>
        <v>0.101106572240151</v>
      </c>
      <c r="G1666" s="76">
        <f t="array" ref="G1666">IFERROR(INDEX(DATA!$P$133:$P$368,MATCH(1,(DATA!$D$133:$D$368=B1666)*(DATA!$E$133:$E$368=D1666),0)),"n/a")</f>
        <v>18471.89</v>
      </c>
      <c r="H1666" s="77">
        <f t="array" ref="H1666">IFERROR(INDEX(DATA!$Q$133:$Q$368,MATCH(1,(DATA!$D$133:$D$368=B1666)*(DATA!$E$133:$E$368=D1666),0)),"n/a")</f>
        <v>8.5756589697712202E-2</v>
      </c>
      <c r="I1666" s="76">
        <f t="array" ref="I1666">IFERROR(INDEX(DATA!$Z$133:$Z$368,MATCH(1,(DATA!$D$133:$D$368=B1666)*(DATA!$E$133:$E$368=D1666),0)),"n/a")</f>
        <v>33421.64</v>
      </c>
      <c r="J1666" s="77">
        <f t="array" ref="J1666">IFERROR(INDEX(DATA!$AA$133:$AA$368,MATCH(1,(DATA!$D$133:$D$368=B1666)*(DATA!$E$133:$E$368=D1666),0)),"n/a")</f>
        <v>8.4704374142981098E-2</v>
      </c>
      <c r="K1666" s="76">
        <f t="array" ref="K1666">IFERROR(INDEX(DATA!$AJ$133:$AJ$368,MATCH(1,(DATA!$D$133:$D$368=B1666)*(DATA!$E$133:$E$368=D1666),0)),"n/a")</f>
        <v>60509.95</v>
      </c>
      <c r="L1666" s="77">
        <f t="array" ref="L1666">IFERROR(INDEX(DATA!$AK$133:$AK$368,MATCH(1,(DATA!$D$133:$D$368=B1666)*(DATA!$E$133:$E$368=D1666),0)),"n/a")</f>
        <v>-0.24852925342294499</v>
      </c>
      <c r="M1666" s="66"/>
      <c r="N1666" s="66"/>
      <c r="O1666" s="66"/>
      <c r="P1666" s="66"/>
      <c r="Q1666" s="66"/>
      <c r="S1666" s="70"/>
      <c r="U1666" s="70"/>
      <c r="W1666" s="70"/>
      <c r="Y1666" s="70"/>
    </row>
    <row r="1667" spans="1:25" s="69" customFormat="1" x14ac:dyDescent="0.2">
      <c r="A1667" s="75" t="s">
        <v>19</v>
      </c>
      <c r="B1667" s="66" t="s">
        <v>20</v>
      </c>
      <c r="C1667" s="66" t="s">
        <v>0</v>
      </c>
      <c r="D1667" s="66" t="s">
        <v>299</v>
      </c>
      <c r="E1667" s="76">
        <f t="array" ref="E1667">IFERROR(INDEX(DATA!$F$133:$F$368,MATCH(1,(DATA!$D$133:$D$368=B1667)*(DATA!$E$133:$E$368=D1667),0)),"n/a")</f>
        <v>195269.86</v>
      </c>
      <c r="F1667" s="77">
        <f t="array" ref="F1667">IFERROR(INDEX(DATA!$G$133:$G$368,MATCH(1,(DATA!$D$133:$D$368=B1667)*(DATA!$E$133:$E$368=D1667),0)),"n/a")</f>
        <v>-1.8391042885991901E-2</v>
      </c>
      <c r="G1667" s="76">
        <f t="array" ref="G1667">IFERROR(INDEX(DATA!$P$133:$P$368,MATCH(1,(DATA!$D$133:$D$368=B1667)*(DATA!$E$133:$E$368=D1667),0)),"n/a")</f>
        <v>741753.04</v>
      </c>
      <c r="H1667" s="77">
        <f t="array" ref="H1667">IFERROR(INDEX(DATA!$Q$133:$Q$368,MATCH(1,(DATA!$D$133:$D$368=B1667)*(DATA!$E$133:$E$368=D1667),0)),"n/a")</f>
        <v>3.9574282936693003E-2</v>
      </c>
      <c r="I1667" s="76">
        <f t="array" ref="I1667">IFERROR(INDEX(DATA!$Z$133:$Z$368,MATCH(1,(DATA!$D$133:$D$368=B1667)*(DATA!$E$133:$E$368=D1667),0)),"n/a")</f>
        <v>1284768.68</v>
      </c>
      <c r="J1667" s="77">
        <f t="array" ref="J1667">IFERROR(INDEX(DATA!$AA$133:$AA$368,MATCH(1,(DATA!$D$133:$D$368=B1667)*(DATA!$E$133:$E$368=D1667),0)),"n/a")</f>
        <v>-6.9808686447996302E-2</v>
      </c>
      <c r="K1667" s="76">
        <f t="array" ref="K1667">IFERROR(INDEX(DATA!$AJ$133:$AJ$368,MATCH(1,(DATA!$D$133:$D$368=B1667)*(DATA!$E$133:$E$368=D1667),0)),"n/a")</f>
        <v>2304692.67</v>
      </c>
      <c r="L1667" s="77">
        <f t="array" ref="L1667">IFERROR(INDEX(DATA!$AK$133:$AK$368,MATCH(1,(DATA!$D$133:$D$368=B1667)*(DATA!$E$133:$E$368=D1667),0)),"n/a")</f>
        <v>-5.0337317573852E-2</v>
      </c>
      <c r="M1667" s="66"/>
      <c r="N1667" s="66"/>
      <c r="O1667" s="66"/>
      <c r="P1667" s="66"/>
      <c r="Q1667" s="66"/>
      <c r="S1667" s="70"/>
      <c r="U1667" s="70"/>
      <c r="W1667" s="70"/>
      <c r="Y1667" s="70"/>
    </row>
    <row r="1668" spans="1:25" s="69" customFormat="1" x14ac:dyDescent="0.2">
      <c r="A1668" s="75" t="s">
        <v>19</v>
      </c>
      <c r="B1668" s="66" t="s">
        <v>20</v>
      </c>
      <c r="C1668" s="66" t="s">
        <v>0</v>
      </c>
      <c r="D1668" s="66" t="s">
        <v>300</v>
      </c>
      <c r="E1668" s="76">
        <f t="array" ref="E1668">IFERROR(INDEX(DATA!$F$133:$F$368,MATCH(1,(DATA!$D$133:$D$368=B1668)*(DATA!$E$133:$E$368=D1668),0)),"n/a")</f>
        <v>150124.42000000001</v>
      </c>
      <c r="F1668" s="77">
        <f t="array" ref="F1668">IFERROR(INDEX(DATA!$G$133:$G$368,MATCH(1,(DATA!$D$133:$D$368=B1668)*(DATA!$E$133:$E$368=D1668),0)),"n/a")</f>
        <v>6.1256866650058799E-2</v>
      </c>
      <c r="G1668" s="76">
        <f t="array" ref="G1668">IFERROR(INDEX(DATA!$P$133:$P$368,MATCH(1,(DATA!$D$133:$D$368=B1668)*(DATA!$E$133:$E$368=D1668),0)),"n/a")</f>
        <v>514407.98</v>
      </c>
      <c r="H1668" s="77">
        <f t="array" ref="H1668">IFERROR(INDEX(DATA!$Q$133:$Q$368,MATCH(1,(DATA!$D$133:$D$368=B1668)*(DATA!$E$133:$E$368=D1668),0)),"n/a")</f>
        <v>0.121144985118252</v>
      </c>
      <c r="I1668" s="76">
        <f t="array" ref="I1668">IFERROR(INDEX(DATA!$Z$133:$Z$368,MATCH(1,(DATA!$D$133:$D$368=B1668)*(DATA!$E$133:$E$368=D1668),0)),"n/a")</f>
        <v>905101.01</v>
      </c>
      <c r="J1668" s="77">
        <f t="array" ref="J1668">IFERROR(INDEX(DATA!$AA$133:$AA$368,MATCH(1,(DATA!$D$133:$D$368=B1668)*(DATA!$E$133:$E$368=D1668),0)),"n/a")</f>
        <v>9.3940338728802503E-2</v>
      </c>
      <c r="K1668" s="76">
        <f t="array" ref="K1668">IFERROR(INDEX(DATA!$AJ$133:$AJ$368,MATCH(1,(DATA!$D$133:$D$368=B1668)*(DATA!$E$133:$E$368=D1668),0)),"n/a")</f>
        <v>1657584.92</v>
      </c>
      <c r="L1668" s="77">
        <f t="array" ref="L1668">IFERROR(INDEX(DATA!$AK$133:$AK$368,MATCH(1,(DATA!$D$133:$D$368=B1668)*(DATA!$E$133:$E$368=D1668),0)),"n/a")</f>
        <v>8.9102181224230706E-2</v>
      </c>
      <c r="M1668" s="66"/>
      <c r="N1668" s="66"/>
      <c r="O1668" s="66"/>
      <c r="P1668" s="66"/>
      <c r="Q1668" s="66"/>
      <c r="S1668" s="70"/>
      <c r="U1668" s="70"/>
      <c r="W1668" s="70"/>
      <c r="Y1668" s="70"/>
    </row>
    <row r="1669" spans="1:25" s="69" customFormat="1" x14ac:dyDescent="0.2">
      <c r="A1669" s="75" t="s">
        <v>19</v>
      </c>
      <c r="B1669" s="66" t="s">
        <v>20</v>
      </c>
      <c r="C1669" s="66" t="s">
        <v>0</v>
      </c>
      <c r="D1669" s="66" t="s">
        <v>301</v>
      </c>
      <c r="E1669" s="76">
        <f t="array" ref="E1669">IFERROR(INDEX(DATA!$F$133:$F$368,MATCH(1,(DATA!$D$133:$D$368=B1669)*(DATA!$E$133:$E$368=D1669),0)),"n/a")</f>
        <v>13782.13</v>
      </c>
      <c r="F1669" s="77">
        <f t="array" ref="F1669">IFERROR(INDEX(DATA!$G$133:$G$368,MATCH(1,(DATA!$D$133:$D$368=B1669)*(DATA!$E$133:$E$368=D1669),0)),"n/a")</f>
        <v>0.34313043308774799</v>
      </c>
      <c r="G1669" s="76">
        <f t="array" ref="G1669">IFERROR(INDEX(DATA!$P$133:$P$368,MATCH(1,(DATA!$D$133:$D$368=B1669)*(DATA!$E$133:$E$368=D1669),0)),"n/a")</f>
        <v>44034.12</v>
      </c>
      <c r="H1669" s="77">
        <f t="array" ref="H1669">IFERROR(INDEX(DATA!$Q$133:$Q$368,MATCH(1,(DATA!$D$133:$D$368=B1669)*(DATA!$E$133:$E$368=D1669),0)),"n/a")</f>
        <v>1.20543980959765</v>
      </c>
      <c r="I1669" s="76">
        <f t="array" ref="I1669">IFERROR(INDEX(DATA!$Z$133:$Z$368,MATCH(1,(DATA!$D$133:$D$368=B1669)*(DATA!$E$133:$E$368=D1669),0)),"n/a")</f>
        <v>73396.42</v>
      </c>
      <c r="J1669" s="77">
        <f t="array" ref="J1669">IFERROR(INDEX(DATA!$AA$133:$AA$368,MATCH(1,(DATA!$D$133:$D$368=B1669)*(DATA!$E$133:$E$368=D1669),0)),"n/a")</f>
        <v>1.2554137948942199</v>
      </c>
      <c r="K1669" s="76">
        <f t="array" ref="K1669">IFERROR(INDEX(DATA!$AJ$133:$AJ$368,MATCH(1,(DATA!$D$133:$D$368=B1669)*(DATA!$E$133:$E$368=D1669),0)),"n/a")</f>
        <v>135286.26999999999</v>
      </c>
      <c r="L1669" s="77">
        <f t="array" ref="L1669">IFERROR(INDEX(DATA!$AK$133:$AK$368,MATCH(1,(DATA!$D$133:$D$368=B1669)*(DATA!$E$133:$E$368=D1669),0)),"n/a")</f>
        <v>1.4521513694652399</v>
      </c>
      <c r="M1669" s="66"/>
      <c r="N1669" s="66"/>
      <c r="O1669" s="66"/>
      <c r="P1669" s="66"/>
      <c r="Q1669" s="66"/>
      <c r="S1669" s="70"/>
      <c r="U1669" s="70"/>
      <c r="W1669" s="70"/>
      <c r="Y1669" s="70"/>
    </row>
    <row r="1670" spans="1:25" s="69" customFormat="1" x14ac:dyDescent="0.2">
      <c r="A1670" s="75" t="s">
        <v>19</v>
      </c>
      <c r="B1670" s="66" t="s">
        <v>20</v>
      </c>
      <c r="C1670" s="66" t="s">
        <v>0</v>
      </c>
      <c r="D1670" s="66" t="s">
        <v>302</v>
      </c>
      <c r="E1670" s="76">
        <f t="array" ref="E1670">IFERROR(INDEX(DATA!$F$133:$F$368,MATCH(1,(DATA!$D$133:$D$368=B1670)*(DATA!$E$133:$E$368=D1670),0)),"n/a")</f>
        <v>31694.240000000002</v>
      </c>
      <c r="F1670" s="77">
        <f t="array" ref="F1670">IFERROR(INDEX(DATA!$G$133:$G$368,MATCH(1,(DATA!$D$133:$D$368=B1670)*(DATA!$E$133:$E$368=D1670),0)),"n/a")</f>
        <v>-4.1304595072680403E-2</v>
      </c>
      <c r="G1670" s="76">
        <f t="array" ref="G1670">IFERROR(INDEX(DATA!$P$133:$P$368,MATCH(1,(DATA!$D$133:$D$368=B1670)*(DATA!$E$133:$E$368=D1670),0)),"n/a")</f>
        <v>101718.53</v>
      </c>
      <c r="H1670" s="77">
        <f t="array" ref="H1670">IFERROR(INDEX(DATA!$Q$133:$Q$368,MATCH(1,(DATA!$D$133:$D$368=B1670)*(DATA!$E$133:$E$368=D1670),0)),"n/a")</f>
        <v>-5.6790699740298503E-2</v>
      </c>
      <c r="I1670" s="76">
        <f t="array" ref="I1670">IFERROR(INDEX(DATA!$Z$133:$Z$368,MATCH(1,(DATA!$D$133:$D$368=B1670)*(DATA!$E$133:$E$368=D1670),0)),"n/a")</f>
        <v>193438.8</v>
      </c>
      <c r="J1670" s="77">
        <f t="array" ref="J1670">IFERROR(INDEX(DATA!$AA$133:$AA$368,MATCH(1,(DATA!$D$133:$D$368=B1670)*(DATA!$E$133:$E$368=D1670),0)),"n/a")</f>
        <v>-5.9696608334180799E-2</v>
      </c>
      <c r="K1670" s="76">
        <f t="array" ref="K1670">IFERROR(INDEX(DATA!$AJ$133:$AJ$368,MATCH(1,(DATA!$D$133:$D$368=B1670)*(DATA!$E$133:$E$368=D1670),0)),"n/a")</f>
        <v>355946.09</v>
      </c>
      <c r="L1670" s="77">
        <f t="array" ref="L1670">IFERROR(INDEX(DATA!$AK$133:$AK$368,MATCH(1,(DATA!$D$133:$D$368=B1670)*(DATA!$E$133:$E$368=D1670),0)),"n/a")</f>
        <v>-2.4017200298904199E-2</v>
      </c>
      <c r="M1670" s="66"/>
      <c r="N1670" s="66"/>
      <c r="O1670" s="66"/>
      <c r="P1670" s="66"/>
      <c r="Q1670" s="66"/>
      <c r="S1670" s="70"/>
      <c r="U1670" s="70"/>
      <c r="W1670" s="70"/>
      <c r="Y1670" s="70"/>
    </row>
    <row r="1671" spans="1:25" s="69" customFormat="1" x14ac:dyDescent="0.2">
      <c r="A1671" s="75" t="s">
        <v>19</v>
      </c>
      <c r="B1671" s="66" t="s">
        <v>20</v>
      </c>
      <c r="C1671" s="66" t="s">
        <v>0</v>
      </c>
      <c r="D1671" s="66" t="s">
        <v>303</v>
      </c>
      <c r="E1671" s="76">
        <f t="array" ref="E1671">IFERROR(INDEX(DATA!$F$133:$F$368,MATCH(1,(DATA!$D$133:$D$368=B1671)*(DATA!$E$133:$E$368=D1671),0)),"n/a")</f>
        <v>23396.93</v>
      </c>
      <c r="F1671" s="77">
        <f t="array" ref="F1671">IFERROR(INDEX(DATA!$G$133:$G$368,MATCH(1,(DATA!$D$133:$D$368=B1671)*(DATA!$E$133:$E$368=D1671),0)),"n/a")</f>
        <v>-5.2050857256996402E-2</v>
      </c>
      <c r="G1671" s="76">
        <f t="array" ref="G1671">IFERROR(INDEX(DATA!$P$133:$P$368,MATCH(1,(DATA!$D$133:$D$368=B1671)*(DATA!$E$133:$E$368=D1671),0)),"n/a")</f>
        <v>74985.2</v>
      </c>
      <c r="H1671" s="77">
        <f t="array" ref="H1671">IFERROR(INDEX(DATA!$Q$133:$Q$368,MATCH(1,(DATA!$D$133:$D$368=B1671)*(DATA!$E$133:$E$368=D1671),0)),"n/a")</f>
        <v>-4.4860076125384403E-3</v>
      </c>
      <c r="I1671" s="76">
        <f t="array" ref="I1671">IFERROR(INDEX(DATA!$Z$133:$Z$368,MATCH(1,(DATA!$D$133:$D$368=B1671)*(DATA!$E$133:$E$368=D1671),0)),"n/a")</f>
        <v>138141.20000000001</v>
      </c>
      <c r="J1671" s="77">
        <f t="array" ref="J1671">IFERROR(INDEX(DATA!$AA$133:$AA$368,MATCH(1,(DATA!$D$133:$D$368=B1671)*(DATA!$E$133:$E$368=D1671),0)),"n/a")</f>
        <v>-2.5849965075616902E-3</v>
      </c>
      <c r="K1671" s="76">
        <f t="array" ref="K1671">IFERROR(INDEX(DATA!$AJ$133:$AJ$368,MATCH(1,(DATA!$D$133:$D$368=B1671)*(DATA!$E$133:$E$368=D1671),0)),"n/a")</f>
        <v>255840.16</v>
      </c>
      <c r="L1671" s="77">
        <f t="array" ref="L1671">IFERROR(INDEX(DATA!$AK$133:$AK$368,MATCH(1,(DATA!$D$133:$D$368=B1671)*(DATA!$E$133:$E$368=D1671),0)),"n/a")</f>
        <v>0.123841560754198</v>
      </c>
      <c r="M1671" s="66"/>
      <c r="N1671" s="66"/>
      <c r="O1671" s="66"/>
      <c r="P1671" s="66"/>
      <c r="Q1671" s="66"/>
      <c r="S1671" s="70"/>
      <c r="U1671" s="70"/>
      <c r="W1671" s="70"/>
      <c r="Y1671" s="70"/>
    </row>
    <row r="1672" spans="1:25" s="69" customFormat="1" x14ac:dyDescent="0.2">
      <c r="A1672" s="75" t="s">
        <v>19</v>
      </c>
      <c r="B1672" s="66" t="s">
        <v>20</v>
      </c>
      <c r="C1672" s="66" t="s">
        <v>0</v>
      </c>
      <c r="D1672" s="66" t="s">
        <v>304</v>
      </c>
      <c r="E1672" s="76">
        <f t="array" ref="E1672">IFERROR(INDEX(DATA!$F$133:$F$368,MATCH(1,(DATA!$D$133:$D$368=B1672)*(DATA!$E$133:$E$368=D1672),0)),"n/a")</f>
        <v>126493.38</v>
      </c>
      <c r="F1672" s="77">
        <f t="array" ref="F1672">IFERROR(INDEX(DATA!$G$133:$G$368,MATCH(1,(DATA!$D$133:$D$368=B1672)*(DATA!$E$133:$E$368=D1672),0)),"n/a")</f>
        <v>1.5801886262138399E-2</v>
      </c>
      <c r="G1672" s="76">
        <f t="array" ref="G1672">IFERROR(INDEX(DATA!$P$133:$P$368,MATCH(1,(DATA!$D$133:$D$368=B1672)*(DATA!$E$133:$E$368=D1672),0)),"n/a")</f>
        <v>437875.39</v>
      </c>
      <c r="H1672" s="77">
        <f t="array" ref="H1672">IFERROR(INDEX(DATA!$Q$133:$Q$368,MATCH(1,(DATA!$D$133:$D$368=B1672)*(DATA!$E$133:$E$368=D1672),0)),"n/a")</f>
        <v>0.10692889471778901</v>
      </c>
      <c r="I1672" s="76">
        <f t="array" ref="I1672">IFERROR(INDEX(DATA!$Z$133:$Z$368,MATCH(1,(DATA!$D$133:$D$368=B1672)*(DATA!$E$133:$E$368=D1672),0)),"n/a")</f>
        <v>763437.72</v>
      </c>
      <c r="J1672" s="77">
        <f t="array" ref="J1672">IFERROR(INDEX(DATA!$AA$133:$AA$368,MATCH(1,(DATA!$D$133:$D$368=B1672)*(DATA!$E$133:$E$368=D1672),0)),"n/a")</f>
        <v>9.4436517474939405E-2</v>
      </c>
      <c r="K1672" s="76">
        <f t="array" ref="K1672">IFERROR(INDEX(DATA!$AJ$133:$AJ$368,MATCH(1,(DATA!$D$133:$D$368=B1672)*(DATA!$E$133:$E$368=D1672),0)),"n/a")</f>
        <v>1400335.82</v>
      </c>
      <c r="L1672" s="77">
        <f t="array" ref="L1672">IFERROR(INDEX(DATA!$AK$133:$AK$368,MATCH(1,(DATA!$D$133:$D$368=B1672)*(DATA!$E$133:$E$368=D1672),0)),"n/a")</f>
        <v>0.19064662548657799</v>
      </c>
      <c r="M1672" s="66"/>
      <c r="N1672" s="66"/>
      <c r="O1672" s="66"/>
      <c r="P1672" s="66"/>
      <c r="Q1672" s="66"/>
      <c r="S1672" s="70"/>
      <c r="U1672" s="70"/>
      <c r="W1672" s="70"/>
      <c r="Y1672" s="70"/>
    </row>
    <row r="1673" spans="1:25" s="69" customFormat="1" x14ac:dyDescent="0.2">
      <c r="A1673" s="75" t="s">
        <v>19</v>
      </c>
      <c r="B1673" s="66" t="s">
        <v>20</v>
      </c>
      <c r="C1673" s="66" t="s">
        <v>0</v>
      </c>
      <c r="D1673" s="66" t="s">
        <v>305</v>
      </c>
      <c r="E1673" s="76">
        <f t="array" ref="E1673">IFERROR(INDEX(DATA!$F$133:$F$368,MATCH(1,(DATA!$D$133:$D$368=B1673)*(DATA!$E$133:$E$368=D1673),0)),"n/a")</f>
        <v>33841.620000000003</v>
      </c>
      <c r="F1673" s="77">
        <f t="array" ref="F1673">IFERROR(INDEX(DATA!$G$133:$G$368,MATCH(1,(DATA!$D$133:$D$368=B1673)*(DATA!$E$133:$E$368=D1673),0)),"n/a")</f>
        <v>0.65618971273531301</v>
      </c>
      <c r="G1673" s="76">
        <f t="array" ref="G1673">IFERROR(INDEX(DATA!$P$133:$P$368,MATCH(1,(DATA!$D$133:$D$368=B1673)*(DATA!$E$133:$E$368=D1673),0)),"n/a")</f>
        <v>129761.35</v>
      </c>
      <c r="H1673" s="77">
        <f t="array" ref="H1673">IFERROR(INDEX(DATA!$Q$133:$Q$368,MATCH(1,(DATA!$D$133:$D$368=B1673)*(DATA!$E$133:$E$368=D1673),0)),"n/a")</f>
        <v>0.87226579318257702</v>
      </c>
      <c r="I1673" s="76">
        <f t="array" ref="I1673">IFERROR(INDEX(DATA!$Z$133:$Z$368,MATCH(1,(DATA!$D$133:$D$368=B1673)*(DATA!$E$133:$E$368=D1673),0)),"n/a")</f>
        <v>250138.38</v>
      </c>
      <c r="J1673" s="77">
        <f t="array" ref="J1673">IFERROR(INDEX(DATA!$AA$133:$AA$368,MATCH(1,(DATA!$D$133:$D$368=B1673)*(DATA!$E$133:$E$368=D1673),0)),"n/a")</f>
        <v>0.97178035640314497</v>
      </c>
      <c r="K1673" s="76">
        <f t="array" ref="K1673">IFERROR(INDEX(DATA!$AJ$133:$AJ$368,MATCH(1,(DATA!$D$133:$D$368=B1673)*(DATA!$E$133:$E$368=D1673),0)),"n/a")</f>
        <v>361826.71</v>
      </c>
      <c r="L1673" s="77">
        <f t="array" ref="L1673">IFERROR(INDEX(DATA!$AK$133:$AK$368,MATCH(1,(DATA!$D$133:$D$368=B1673)*(DATA!$E$133:$E$368=D1673),0)),"n/a")</f>
        <v>0.661461215688399</v>
      </c>
      <c r="M1673" s="66"/>
      <c r="N1673" s="66"/>
      <c r="O1673" s="66"/>
      <c r="P1673" s="66"/>
      <c r="Q1673" s="66"/>
      <c r="S1673" s="70"/>
      <c r="U1673" s="70"/>
      <c r="W1673" s="70"/>
      <c r="Y1673" s="70"/>
    </row>
    <row r="1674" spans="1:25" s="69" customFormat="1" x14ac:dyDescent="0.2">
      <c r="A1674" s="75" t="s">
        <v>19</v>
      </c>
      <c r="B1674" s="66" t="s">
        <v>20</v>
      </c>
      <c r="C1674" s="66" t="s">
        <v>0</v>
      </c>
      <c r="D1674" s="66" t="s">
        <v>306</v>
      </c>
      <c r="E1674" s="76">
        <f t="array" ref="E1674">IFERROR(INDEX(DATA!$F$133:$F$368,MATCH(1,(DATA!$D$133:$D$368=B1674)*(DATA!$E$133:$E$368=D1674),0)),"n/a")</f>
        <v>40159.22</v>
      </c>
      <c r="F1674" s="77">
        <f t="array" ref="F1674">IFERROR(INDEX(DATA!$G$133:$G$368,MATCH(1,(DATA!$D$133:$D$368=B1674)*(DATA!$E$133:$E$368=D1674),0)),"n/a")</f>
        <v>-1.7768799905884099E-2</v>
      </c>
      <c r="G1674" s="76">
        <f t="array" ref="G1674">IFERROR(INDEX(DATA!$P$133:$P$368,MATCH(1,(DATA!$D$133:$D$368=B1674)*(DATA!$E$133:$E$368=D1674),0)),"n/a")</f>
        <v>138052.14000000001</v>
      </c>
      <c r="H1674" s="77">
        <f t="array" ref="H1674">IFERROR(INDEX(DATA!$Q$133:$Q$368,MATCH(1,(DATA!$D$133:$D$368=B1674)*(DATA!$E$133:$E$368=D1674),0)),"n/a")</f>
        <v>-1.2565084399163699E-2</v>
      </c>
      <c r="I1674" s="76">
        <f t="array" ref="I1674">IFERROR(INDEX(DATA!$Z$133:$Z$368,MATCH(1,(DATA!$D$133:$D$368=B1674)*(DATA!$E$133:$E$368=D1674),0)),"n/a")</f>
        <v>265670.57</v>
      </c>
      <c r="J1674" s="77">
        <f t="array" ref="J1674">IFERROR(INDEX(DATA!$AA$133:$AA$368,MATCH(1,(DATA!$D$133:$D$368=B1674)*(DATA!$E$133:$E$368=D1674),0)),"n/a")</f>
        <v>-1.70411845059357E-2</v>
      </c>
      <c r="K1674" s="76">
        <f t="array" ref="K1674">IFERROR(INDEX(DATA!$AJ$133:$AJ$368,MATCH(1,(DATA!$D$133:$D$368=B1674)*(DATA!$E$133:$E$368=D1674),0)),"n/a")</f>
        <v>479757.29</v>
      </c>
      <c r="L1674" s="77">
        <f t="array" ref="L1674">IFERROR(INDEX(DATA!$AK$133:$AK$368,MATCH(1,(DATA!$D$133:$D$368=B1674)*(DATA!$E$133:$E$368=D1674),0)),"n/a")</f>
        <v>6.2936075349280503E-3</v>
      </c>
      <c r="M1674" s="66"/>
      <c r="N1674" s="66"/>
      <c r="O1674" s="66"/>
      <c r="P1674" s="66"/>
      <c r="Q1674" s="66"/>
      <c r="S1674" s="70"/>
      <c r="U1674" s="70"/>
      <c r="W1674" s="70"/>
      <c r="Y1674" s="70"/>
    </row>
    <row r="1675" spans="1:25" s="69" customFormat="1" x14ac:dyDescent="0.2">
      <c r="A1675" s="75" t="s">
        <v>19</v>
      </c>
      <c r="B1675" s="66" t="s">
        <v>20</v>
      </c>
      <c r="C1675" s="66" t="s">
        <v>0</v>
      </c>
      <c r="D1675" s="66" t="s">
        <v>307</v>
      </c>
      <c r="E1675" s="76">
        <f t="array" ref="E1675">IFERROR(INDEX(DATA!$F$133:$F$368,MATCH(1,(DATA!$D$133:$D$368=B1675)*(DATA!$E$133:$E$368=D1675),0)),"n/a")</f>
        <v>58288.56</v>
      </c>
      <c r="F1675" s="77">
        <f t="array" ref="F1675">IFERROR(INDEX(DATA!$G$133:$G$368,MATCH(1,(DATA!$D$133:$D$368=B1675)*(DATA!$E$133:$E$368=D1675),0)),"n/a")</f>
        <v>0.434104834693745</v>
      </c>
      <c r="G1675" s="76">
        <f t="array" ref="G1675">IFERROR(INDEX(DATA!$P$133:$P$368,MATCH(1,(DATA!$D$133:$D$368=B1675)*(DATA!$E$133:$E$368=D1675),0)),"n/a")</f>
        <v>189326.43</v>
      </c>
      <c r="H1675" s="77">
        <f t="array" ref="H1675">IFERROR(INDEX(DATA!$Q$133:$Q$368,MATCH(1,(DATA!$D$133:$D$368=B1675)*(DATA!$E$133:$E$368=D1675),0)),"n/a")</f>
        <v>0.82665742884604299</v>
      </c>
      <c r="I1675" s="76">
        <f t="array" ref="I1675">IFERROR(INDEX(DATA!$Z$133:$Z$368,MATCH(1,(DATA!$D$133:$D$368=B1675)*(DATA!$E$133:$E$368=D1675),0)),"n/a")</f>
        <v>352999.7</v>
      </c>
      <c r="J1675" s="77">
        <f t="array" ref="J1675">IFERROR(INDEX(DATA!$AA$133:$AA$368,MATCH(1,(DATA!$D$133:$D$368=B1675)*(DATA!$E$133:$E$368=D1675),0)),"n/a")</f>
        <v>0.97100806595255496</v>
      </c>
      <c r="K1675" s="76">
        <f t="array" ref="K1675">IFERROR(INDEX(DATA!$AJ$133:$AJ$368,MATCH(1,(DATA!$D$133:$D$368=B1675)*(DATA!$E$133:$E$368=D1675),0)),"n/a")</f>
        <v>595887.67000000004</v>
      </c>
      <c r="L1675" s="77">
        <f t="array" ref="L1675">IFERROR(INDEX(DATA!$AK$133:$AK$368,MATCH(1,(DATA!$D$133:$D$368=B1675)*(DATA!$E$133:$E$368=D1675),0)),"n/a")</f>
        <v>0.72556245045131196</v>
      </c>
      <c r="M1675" s="66"/>
      <c r="N1675" s="66"/>
      <c r="O1675" s="66"/>
      <c r="P1675" s="66"/>
      <c r="Q1675" s="66"/>
      <c r="S1675" s="70"/>
      <c r="U1675" s="70"/>
      <c r="W1675" s="70"/>
      <c r="Y1675" s="70"/>
    </row>
    <row r="1676" spans="1:25" s="69" customFormat="1" x14ac:dyDescent="0.2">
      <c r="A1676" s="75" t="s">
        <v>19</v>
      </c>
      <c r="B1676" s="66" t="s">
        <v>20</v>
      </c>
      <c r="C1676" s="66" t="s">
        <v>0</v>
      </c>
      <c r="D1676" s="66" t="s">
        <v>308</v>
      </c>
      <c r="E1676" s="76">
        <f t="array" ref="E1676">IFERROR(INDEX(DATA!$F$133:$F$368,MATCH(1,(DATA!$D$133:$D$368=B1676)*(DATA!$E$133:$E$368=D1676),0)),"n/a")</f>
        <v>38696.239999999998</v>
      </c>
      <c r="F1676" s="77">
        <f t="array" ref="F1676">IFERROR(INDEX(DATA!$G$133:$G$368,MATCH(1,(DATA!$D$133:$D$368=B1676)*(DATA!$E$133:$E$368=D1676),0)),"n/a")</f>
        <v>0.114670722503557</v>
      </c>
      <c r="G1676" s="76">
        <f t="array" ref="G1676">IFERROR(INDEX(DATA!$P$133:$P$368,MATCH(1,(DATA!$D$133:$D$368=B1676)*(DATA!$E$133:$E$368=D1676),0)),"n/a")</f>
        <v>128303.32</v>
      </c>
      <c r="H1676" s="77">
        <f t="array" ref="H1676">IFERROR(INDEX(DATA!$Q$133:$Q$368,MATCH(1,(DATA!$D$133:$D$368=B1676)*(DATA!$E$133:$E$368=D1676),0)),"n/a")</f>
        <v>0.104489301408364</v>
      </c>
      <c r="I1676" s="76">
        <f t="array" ref="I1676">IFERROR(INDEX(DATA!$Z$133:$Z$368,MATCH(1,(DATA!$D$133:$D$368=B1676)*(DATA!$E$133:$E$368=D1676),0)),"n/a")</f>
        <v>230648.11</v>
      </c>
      <c r="J1676" s="77">
        <f t="array" ref="J1676">IFERROR(INDEX(DATA!$AA$133:$AA$368,MATCH(1,(DATA!$D$133:$D$368=B1676)*(DATA!$E$133:$E$368=D1676),0)),"n/a")</f>
        <v>4.17535441590592E-2</v>
      </c>
      <c r="K1676" s="76">
        <f t="array" ref="K1676">IFERROR(INDEX(DATA!$AJ$133:$AJ$368,MATCH(1,(DATA!$D$133:$D$368=B1676)*(DATA!$E$133:$E$368=D1676),0)),"n/a")</f>
        <v>405506.2</v>
      </c>
      <c r="L1676" s="77">
        <f t="array" ref="L1676">IFERROR(INDEX(DATA!$AK$133:$AK$368,MATCH(1,(DATA!$D$133:$D$368=B1676)*(DATA!$E$133:$E$368=D1676),0)),"n/a")</f>
        <v>6.8002540516644505E-2</v>
      </c>
      <c r="M1676" s="66"/>
      <c r="N1676" s="66"/>
      <c r="O1676" s="66"/>
      <c r="P1676" s="66"/>
      <c r="Q1676" s="66"/>
      <c r="S1676" s="70"/>
      <c r="U1676" s="70"/>
      <c r="W1676" s="70"/>
      <c r="Y1676" s="70"/>
    </row>
    <row r="1677" spans="1:25" s="69" customFormat="1" x14ac:dyDescent="0.2">
      <c r="A1677" s="75" t="s">
        <v>19</v>
      </c>
      <c r="B1677" s="66" t="s">
        <v>20</v>
      </c>
      <c r="C1677" s="66" t="s">
        <v>0</v>
      </c>
      <c r="D1677" s="66" t="s">
        <v>309</v>
      </c>
      <c r="E1677" s="76">
        <f t="array" ref="E1677">IFERROR(INDEX(DATA!$F$133:$F$368,MATCH(1,(DATA!$D$133:$D$368=B1677)*(DATA!$E$133:$E$368=D1677),0)),"n/a")</f>
        <v>34287.4</v>
      </c>
      <c r="F1677" s="77">
        <f t="array" ref="F1677">IFERROR(INDEX(DATA!$G$133:$G$368,MATCH(1,(DATA!$D$133:$D$368=B1677)*(DATA!$E$133:$E$368=D1677),0)),"n/a")</f>
        <v>6.6708728479487306E-2</v>
      </c>
      <c r="G1677" s="76">
        <f t="array" ref="G1677">IFERROR(INDEX(DATA!$P$133:$P$368,MATCH(1,(DATA!$D$133:$D$368=B1677)*(DATA!$E$133:$E$368=D1677),0)),"n/a")</f>
        <v>116861.33</v>
      </c>
      <c r="H1677" s="77">
        <f t="array" ref="H1677">IFERROR(INDEX(DATA!$Q$133:$Q$368,MATCH(1,(DATA!$D$133:$D$368=B1677)*(DATA!$E$133:$E$368=D1677),0)),"n/a")</f>
        <v>0.14818468329632301</v>
      </c>
      <c r="I1677" s="76">
        <f t="array" ref="I1677">IFERROR(INDEX(DATA!$Z$133:$Z$368,MATCH(1,(DATA!$D$133:$D$368=B1677)*(DATA!$E$133:$E$368=D1677),0)),"n/a")</f>
        <v>208067.88</v>
      </c>
      <c r="J1677" s="77">
        <f t="array" ref="J1677">IFERROR(INDEX(DATA!$AA$133:$AA$368,MATCH(1,(DATA!$D$133:$D$368=B1677)*(DATA!$E$133:$E$368=D1677),0)),"n/a")</f>
        <v>5.7296210900806097E-2</v>
      </c>
      <c r="K1677" s="76">
        <f t="array" ref="K1677">IFERROR(INDEX(DATA!$AJ$133:$AJ$368,MATCH(1,(DATA!$D$133:$D$368=B1677)*(DATA!$E$133:$E$368=D1677),0)),"n/a")</f>
        <v>368482.78</v>
      </c>
      <c r="L1677" s="77">
        <f t="array" ref="L1677">IFERROR(INDEX(DATA!$AK$133:$AK$368,MATCH(1,(DATA!$D$133:$D$368=B1677)*(DATA!$E$133:$E$368=D1677),0)),"n/a")</f>
        <v>5.7926523870823102E-2</v>
      </c>
      <c r="M1677" s="66"/>
      <c r="N1677" s="66"/>
      <c r="O1677" s="66"/>
      <c r="P1677" s="66"/>
      <c r="Q1677" s="66"/>
      <c r="S1677" s="70"/>
      <c r="U1677" s="70"/>
      <c r="W1677" s="70"/>
      <c r="Y1677" s="70"/>
    </row>
    <row r="1678" spans="1:25" s="69" customFormat="1" x14ac:dyDescent="0.2">
      <c r="A1678" s="75" t="s">
        <v>19</v>
      </c>
      <c r="B1678" s="66" t="s">
        <v>20</v>
      </c>
      <c r="C1678" s="66" t="s">
        <v>0</v>
      </c>
      <c r="D1678" s="66" t="s">
        <v>310</v>
      </c>
      <c r="E1678" s="76">
        <f t="array" ref="E1678">IFERROR(INDEX(DATA!$F$133:$F$368,MATCH(1,(DATA!$D$133:$D$368=B1678)*(DATA!$E$133:$E$368=D1678),0)),"n/a")</f>
        <v>25615.61</v>
      </c>
      <c r="F1678" s="77">
        <f t="array" ref="F1678">IFERROR(INDEX(DATA!$G$133:$G$368,MATCH(1,(DATA!$D$133:$D$368=B1678)*(DATA!$E$133:$E$368=D1678),0)),"n/a")</f>
        <v>-0.119767224094059</v>
      </c>
      <c r="G1678" s="76">
        <f t="array" ref="G1678">IFERROR(INDEX(DATA!$P$133:$P$368,MATCH(1,(DATA!$D$133:$D$368=B1678)*(DATA!$E$133:$E$368=D1678),0)),"n/a")</f>
        <v>89262.94</v>
      </c>
      <c r="H1678" s="77">
        <f t="array" ref="H1678">IFERROR(INDEX(DATA!$Q$133:$Q$368,MATCH(1,(DATA!$D$133:$D$368=B1678)*(DATA!$E$133:$E$368=D1678),0)),"n/a")</f>
        <v>2.08387894069566E-2</v>
      </c>
      <c r="I1678" s="76">
        <f t="array" ref="I1678">IFERROR(INDEX(DATA!$Z$133:$Z$368,MATCH(1,(DATA!$D$133:$D$368=B1678)*(DATA!$E$133:$E$368=D1678),0)),"n/a")</f>
        <v>161112.79</v>
      </c>
      <c r="J1678" s="77">
        <f t="array" ref="J1678">IFERROR(INDEX(DATA!$AA$133:$AA$368,MATCH(1,(DATA!$D$133:$D$368=B1678)*(DATA!$E$133:$E$368=D1678),0)),"n/a")</f>
        <v>-9.2821641271255098E-2</v>
      </c>
      <c r="K1678" s="76">
        <f t="array" ref="K1678">IFERROR(INDEX(DATA!$AJ$133:$AJ$368,MATCH(1,(DATA!$D$133:$D$368=B1678)*(DATA!$E$133:$E$368=D1678),0)),"n/a")</f>
        <v>297646.40999999997</v>
      </c>
      <c r="L1678" s="77">
        <f t="array" ref="L1678">IFERROR(INDEX(DATA!$AK$133:$AK$368,MATCH(1,(DATA!$D$133:$D$368=B1678)*(DATA!$E$133:$E$368=D1678),0)),"n/a")</f>
        <v>-4.3161107220451703E-2</v>
      </c>
      <c r="M1678" s="66"/>
      <c r="N1678" s="66"/>
      <c r="O1678" s="66"/>
      <c r="P1678" s="66"/>
      <c r="Q1678" s="66"/>
      <c r="S1678" s="70"/>
      <c r="U1678" s="70"/>
      <c r="W1678" s="70"/>
      <c r="Y1678" s="70"/>
    </row>
    <row r="1679" spans="1:25" s="69" customFormat="1" x14ac:dyDescent="0.2">
      <c r="A1679" s="75" t="s">
        <v>19</v>
      </c>
      <c r="B1679" s="66" t="s">
        <v>20</v>
      </c>
      <c r="C1679" s="66" t="s">
        <v>0</v>
      </c>
      <c r="D1679" s="66" t="s">
        <v>311</v>
      </c>
      <c r="E1679" s="76">
        <f t="array" ref="E1679">IFERROR(INDEX(DATA!$F$133:$F$368,MATCH(1,(DATA!$D$133:$D$368=B1679)*(DATA!$E$133:$E$368=D1679),0)),"n/a")</f>
        <v>23750.48</v>
      </c>
      <c r="F1679" s="77">
        <f t="array" ref="F1679">IFERROR(INDEX(DATA!$G$133:$G$368,MATCH(1,(DATA!$D$133:$D$368=B1679)*(DATA!$E$133:$E$368=D1679),0)),"n/a")</f>
        <v>0.58695290486693596</v>
      </c>
      <c r="G1679" s="76">
        <f t="array" ref="G1679">IFERROR(INDEX(DATA!$P$133:$P$368,MATCH(1,(DATA!$D$133:$D$368=B1679)*(DATA!$E$133:$E$368=D1679),0)),"n/a")</f>
        <v>80568.28</v>
      </c>
      <c r="H1679" s="77">
        <f t="array" ref="H1679">IFERROR(INDEX(DATA!$Q$133:$Q$368,MATCH(1,(DATA!$D$133:$D$368=B1679)*(DATA!$E$133:$E$368=D1679),0)),"n/a")</f>
        <v>0.48825148421943299</v>
      </c>
      <c r="I1679" s="76">
        <f t="array" ref="I1679">IFERROR(INDEX(DATA!$Z$133:$Z$368,MATCH(1,(DATA!$D$133:$D$368=B1679)*(DATA!$E$133:$E$368=D1679),0)),"n/a")</f>
        <v>147882.84</v>
      </c>
      <c r="J1679" s="77">
        <f t="array" ref="J1679">IFERROR(INDEX(DATA!$AA$133:$AA$368,MATCH(1,(DATA!$D$133:$D$368=B1679)*(DATA!$E$133:$E$368=D1679),0)),"n/a")</f>
        <v>0.50181762345276604</v>
      </c>
      <c r="K1679" s="76">
        <f t="array" ref="K1679">IFERROR(INDEX(DATA!$AJ$133:$AJ$368,MATCH(1,(DATA!$D$133:$D$368=B1679)*(DATA!$E$133:$E$368=D1679),0)),"n/a")</f>
        <v>259693.86</v>
      </c>
      <c r="L1679" s="77">
        <f t="array" ref="L1679">IFERROR(INDEX(DATA!$AK$133:$AK$368,MATCH(1,(DATA!$D$133:$D$368=B1679)*(DATA!$E$133:$E$368=D1679),0)),"n/a")</f>
        <v>0.394211100791927</v>
      </c>
      <c r="M1679" s="66"/>
      <c r="N1679" s="66"/>
      <c r="O1679" s="66"/>
      <c r="P1679" s="66"/>
      <c r="Q1679" s="66"/>
      <c r="S1679" s="70"/>
      <c r="U1679" s="70"/>
      <c r="W1679" s="70"/>
      <c r="Y1679" s="70"/>
    </row>
    <row r="1680" spans="1:25" s="69" customFormat="1" x14ac:dyDescent="0.2">
      <c r="A1680" s="75" t="s">
        <v>19</v>
      </c>
      <c r="B1680" s="66" t="s">
        <v>20</v>
      </c>
      <c r="C1680" s="66" t="s">
        <v>0</v>
      </c>
      <c r="D1680" s="66" t="s">
        <v>312</v>
      </c>
      <c r="E1680" s="76">
        <f t="array" ref="E1680">IFERROR(INDEX(DATA!$F$133:$F$368,MATCH(1,(DATA!$D$133:$D$368=B1680)*(DATA!$E$133:$E$368=D1680),0)),"n/a")</f>
        <v>10264.11</v>
      </c>
      <c r="F1680" s="77">
        <f t="array" ref="F1680">IFERROR(INDEX(DATA!$G$133:$G$368,MATCH(1,(DATA!$D$133:$D$368=B1680)*(DATA!$E$133:$E$368=D1680),0)),"n/a")</f>
        <v>0.225144069860156</v>
      </c>
      <c r="G1680" s="76">
        <f t="array" ref="G1680">IFERROR(INDEX(DATA!$P$133:$P$368,MATCH(1,(DATA!$D$133:$D$368=B1680)*(DATA!$E$133:$E$368=D1680),0)),"n/a")</f>
        <v>36941.03</v>
      </c>
      <c r="H1680" s="77">
        <f t="array" ref="H1680">IFERROR(INDEX(DATA!$Q$133:$Q$368,MATCH(1,(DATA!$D$133:$D$368=B1680)*(DATA!$E$133:$E$368=D1680),0)),"n/a")</f>
        <v>0.63779748538149095</v>
      </c>
      <c r="I1680" s="76">
        <f t="array" ref="I1680">IFERROR(INDEX(DATA!$Z$133:$Z$368,MATCH(1,(DATA!$D$133:$D$368=B1680)*(DATA!$E$133:$E$368=D1680),0)),"n/a")</f>
        <v>68674.27</v>
      </c>
      <c r="J1680" s="77">
        <f t="array" ref="J1680">IFERROR(INDEX(DATA!$AA$133:$AA$368,MATCH(1,(DATA!$D$133:$D$368=B1680)*(DATA!$E$133:$E$368=D1680),0)),"n/a")</f>
        <v>0.64716756123546904</v>
      </c>
      <c r="K1680" s="76">
        <f t="array" ref="K1680">IFERROR(INDEX(DATA!$AJ$133:$AJ$368,MATCH(1,(DATA!$D$133:$D$368=B1680)*(DATA!$E$133:$E$368=D1680),0)),"n/a")</f>
        <v>115126.29</v>
      </c>
      <c r="L1680" s="77">
        <f t="array" ref="L1680">IFERROR(INDEX(DATA!$AK$133:$AK$368,MATCH(1,(DATA!$D$133:$D$368=B1680)*(DATA!$E$133:$E$368=D1680),0)),"n/a")</f>
        <v>0.62047454563880799</v>
      </c>
      <c r="M1680" s="66"/>
      <c r="N1680" s="66"/>
      <c r="O1680" s="66"/>
      <c r="P1680" s="66"/>
      <c r="Q1680" s="66"/>
      <c r="S1680" s="70"/>
      <c r="U1680" s="70"/>
      <c r="W1680" s="70"/>
      <c r="Y1680" s="70"/>
    </row>
    <row r="1681" spans="1:25" s="69" customFormat="1" x14ac:dyDescent="0.2">
      <c r="A1681" s="75" t="s">
        <v>19</v>
      </c>
      <c r="B1681" s="66" t="s">
        <v>20</v>
      </c>
      <c r="C1681" s="66" t="s">
        <v>0</v>
      </c>
      <c r="D1681" s="66" t="s">
        <v>313</v>
      </c>
      <c r="E1681" s="76">
        <f t="array" ref="E1681">IFERROR(INDEX(DATA!$F$133:$F$368,MATCH(1,(DATA!$D$133:$D$368=B1681)*(DATA!$E$133:$E$368=D1681),0)),"n/a")</f>
        <v>21531.54</v>
      </c>
      <c r="F1681" s="77">
        <f t="array" ref="F1681">IFERROR(INDEX(DATA!$G$133:$G$368,MATCH(1,(DATA!$D$133:$D$368=B1681)*(DATA!$E$133:$E$368=D1681),0)),"n/a")</f>
        <v>4.4588625841810604E-3</v>
      </c>
      <c r="G1681" s="76">
        <f t="array" ref="G1681">IFERROR(INDEX(DATA!$P$133:$P$368,MATCH(1,(DATA!$D$133:$D$368=B1681)*(DATA!$E$133:$E$368=D1681),0)),"n/a")</f>
        <v>75237.03</v>
      </c>
      <c r="H1681" s="77">
        <f t="array" ref="H1681">IFERROR(INDEX(DATA!$Q$133:$Q$368,MATCH(1,(DATA!$D$133:$D$368=B1681)*(DATA!$E$133:$E$368=D1681),0)),"n/a")</f>
        <v>6.4237109619334806E-2</v>
      </c>
      <c r="I1681" s="76">
        <f t="array" ref="I1681">IFERROR(INDEX(DATA!$Z$133:$Z$368,MATCH(1,(DATA!$D$133:$D$368=B1681)*(DATA!$E$133:$E$368=D1681),0)),"n/a")</f>
        <v>141513.67000000001</v>
      </c>
      <c r="J1681" s="77">
        <f t="array" ref="J1681">IFERROR(INDEX(DATA!$AA$133:$AA$368,MATCH(1,(DATA!$D$133:$D$368=B1681)*(DATA!$E$133:$E$368=D1681),0)),"n/a")</f>
        <v>5.8852045893622203E-2</v>
      </c>
      <c r="K1681" s="76">
        <f t="array" ref="K1681">IFERROR(INDEX(DATA!$AJ$133:$AJ$368,MATCH(1,(DATA!$D$133:$D$368=B1681)*(DATA!$E$133:$E$368=D1681),0)),"n/a")</f>
        <v>253067.08</v>
      </c>
      <c r="L1681" s="77">
        <f t="array" ref="L1681">IFERROR(INDEX(DATA!$AK$133:$AK$368,MATCH(1,(DATA!$D$133:$D$368=B1681)*(DATA!$E$133:$E$368=D1681),0)),"n/a")</f>
        <v>4.1913166835002999E-2</v>
      </c>
      <c r="M1681" s="66"/>
      <c r="N1681" s="66"/>
      <c r="O1681" s="66"/>
      <c r="P1681" s="66"/>
      <c r="Q1681" s="66"/>
      <c r="S1681" s="70"/>
      <c r="U1681" s="70"/>
      <c r="W1681" s="70"/>
      <c r="Y1681" s="70"/>
    </row>
    <row r="1682" spans="1:25" s="69" customFormat="1" x14ac:dyDescent="0.2">
      <c r="A1682" s="75" t="s">
        <v>19</v>
      </c>
      <c r="B1682" s="66" t="s">
        <v>20</v>
      </c>
      <c r="C1682" s="66" t="s">
        <v>0</v>
      </c>
      <c r="D1682" s="66" t="s">
        <v>314</v>
      </c>
      <c r="E1682" s="76">
        <f t="array" ref="E1682">IFERROR(INDEX(DATA!$F$133:$F$368,MATCH(1,(DATA!$D$133:$D$368=B1682)*(DATA!$E$133:$E$368=D1682),0)),"n/a")</f>
        <v>66327.820000000007</v>
      </c>
      <c r="F1682" s="77">
        <f t="array" ref="F1682">IFERROR(INDEX(DATA!$G$133:$G$368,MATCH(1,(DATA!$D$133:$D$368=B1682)*(DATA!$E$133:$E$368=D1682),0)),"n/a")</f>
        <v>0.23495140931150099</v>
      </c>
      <c r="G1682" s="76">
        <f t="array" ref="G1682">IFERROR(INDEX(DATA!$P$133:$P$368,MATCH(1,(DATA!$D$133:$D$368=B1682)*(DATA!$E$133:$E$368=D1682),0)),"n/a")</f>
        <v>234279.35</v>
      </c>
      <c r="H1682" s="77">
        <f t="array" ref="H1682">IFERROR(INDEX(DATA!$Q$133:$Q$368,MATCH(1,(DATA!$D$133:$D$368=B1682)*(DATA!$E$133:$E$368=D1682),0)),"n/a")</f>
        <v>0.36444918597870302</v>
      </c>
      <c r="I1682" s="76">
        <f t="array" ref="I1682">IFERROR(INDEX(DATA!$Z$133:$Z$368,MATCH(1,(DATA!$D$133:$D$368=B1682)*(DATA!$E$133:$E$368=D1682),0)),"n/a")</f>
        <v>438231.14</v>
      </c>
      <c r="J1682" s="77">
        <f t="array" ref="J1682">IFERROR(INDEX(DATA!$AA$133:$AA$368,MATCH(1,(DATA!$D$133:$D$368=B1682)*(DATA!$E$133:$E$368=D1682),0)),"n/a")</f>
        <v>0.41896216542459602</v>
      </c>
      <c r="K1682" s="76">
        <f t="array" ref="K1682">IFERROR(INDEX(DATA!$AJ$133:$AJ$368,MATCH(1,(DATA!$D$133:$D$368=B1682)*(DATA!$E$133:$E$368=D1682),0)),"n/a")</f>
        <v>742880.7</v>
      </c>
      <c r="L1682" s="77">
        <f t="array" ref="L1682">IFERROR(INDEX(DATA!$AK$133:$AK$368,MATCH(1,(DATA!$D$133:$D$368=B1682)*(DATA!$E$133:$E$368=D1682),0)),"n/a")</f>
        <v>0.33869554686467102</v>
      </c>
      <c r="M1682" s="66"/>
      <c r="N1682" s="66"/>
      <c r="O1682" s="66"/>
      <c r="P1682" s="66"/>
      <c r="Q1682" s="66"/>
      <c r="S1682" s="70"/>
      <c r="U1682" s="70"/>
      <c r="W1682" s="70"/>
      <c r="Y1682" s="70"/>
    </row>
    <row r="1683" spans="1:25" s="69" customFormat="1" x14ac:dyDescent="0.2">
      <c r="A1683" s="75" t="s">
        <v>19</v>
      </c>
      <c r="B1683" s="66" t="s">
        <v>20</v>
      </c>
      <c r="C1683" s="66" t="s">
        <v>0</v>
      </c>
      <c r="D1683" s="66" t="s">
        <v>315</v>
      </c>
      <c r="E1683" s="76">
        <f t="array" ref="E1683">IFERROR(INDEX(DATA!$F$133:$F$368,MATCH(1,(DATA!$D$133:$D$368=B1683)*(DATA!$E$133:$E$368=D1683),0)),"n/a")</f>
        <v>69456.31</v>
      </c>
      <c r="F1683" s="77">
        <f t="array" ref="F1683">IFERROR(INDEX(DATA!$G$133:$G$368,MATCH(1,(DATA!$D$133:$D$368=B1683)*(DATA!$E$133:$E$368=D1683),0)),"n/a")</f>
        <v>0.51986797934567797</v>
      </c>
      <c r="G1683" s="76">
        <f t="array" ref="G1683">IFERROR(INDEX(DATA!$P$133:$P$368,MATCH(1,(DATA!$D$133:$D$368=B1683)*(DATA!$E$133:$E$368=D1683),0)),"n/a")</f>
        <v>247714.21</v>
      </c>
      <c r="H1683" s="77">
        <f t="array" ref="H1683">IFERROR(INDEX(DATA!$Q$133:$Q$368,MATCH(1,(DATA!$D$133:$D$368=B1683)*(DATA!$E$133:$E$368=D1683),0)),"n/a")</f>
        <v>0.72209312478640197</v>
      </c>
      <c r="I1683" s="76">
        <f t="array" ref="I1683">IFERROR(INDEX(DATA!$Z$133:$Z$368,MATCH(1,(DATA!$D$133:$D$368=B1683)*(DATA!$E$133:$E$368=D1683),0)),"n/a")</f>
        <v>478223.91</v>
      </c>
      <c r="J1683" s="77">
        <f t="array" ref="J1683">IFERROR(INDEX(DATA!$AA$133:$AA$368,MATCH(1,(DATA!$D$133:$D$368=B1683)*(DATA!$E$133:$E$368=D1683),0)),"n/a")</f>
        <v>0.74727590032548796</v>
      </c>
      <c r="K1683" s="76">
        <f t="array" ref="K1683">IFERROR(INDEX(DATA!$AJ$133:$AJ$368,MATCH(1,(DATA!$D$133:$D$368=B1683)*(DATA!$E$133:$E$368=D1683),0)),"n/a")</f>
        <v>786637.96</v>
      </c>
      <c r="L1683" s="77">
        <f t="array" ref="L1683">IFERROR(INDEX(DATA!$AK$133:$AK$368,MATCH(1,(DATA!$D$133:$D$368=B1683)*(DATA!$E$133:$E$368=D1683),0)),"n/a")</f>
        <v>0.63243663152974605</v>
      </c>
      <c r="M1683" s="66"/>
      <c r="N1683" s="66"/>
      <c r="O1683" s="66"/>
      <c r="P1683" s="66"/>
      <c r="Q1683" s="66"/>
      <c r="S1683" s="70"/>
      <c r="U1683" s="70"/>
      <c r="W1683" s="70"/>
      <c r="Y1683" s="70"/>
    </row>
    <row r="1684" spans="1:25" s="69" customFormat="1" x14ac:dyDescent="0.2">
      <c r="A1684" s="75" t="s">
        <v>19</v>
      </c>
      <c r="B1684" s="66" t="s">
        <v>20</v>
      </c>
      <c r="C1684" s="66" t="s">
        <v>0</v>
      </c>
      <c r="D1684" s="66" t="s">
        <v>316</v>
      </c>
      <c r="E1684" s="76">
        <f t="array" ref="E1684">IFERROR(INDEX(DATA!$F$133:$F$368,MATCH(1,(DATA!$D$133:$D$368=B1684)*(DATA!$E$133:$E$368=D1684),0)),"n/a")</f>
        <v>48542.720000000001</v>
      </c>
      <c r="F1684" s="77">
        <f t="array" ref="F1684">IFERROR(INDEX(DATA!$G$133:$G$368,MATCH(1,(DATA!$D$133:$D$368=B1684)*(DATA!$E$133:$E$368=D1684),0)),"n/a")</f>
        <v>0.11056249561027499</v>
      </c>
      <c r="G1684" s="76">
        <f t="array" ref="G1684">IFERROR(INDEX(DATA!$P$133:$P$368,MATCH(1,(DATA!$D$133:$D$368=B1684)*(DATA!$E$133:$E$368=D1684),0)),"n/a")</f>
        <v>149123.82999999999</v>
      </c>
      <c r="H1684" s="77">
        <f t="array" ref="H1684">IFERROR(INDEX(DATA!$Q$133:$Q$368,MATCH(1,(DATA!$D$133:$D$368=B1684)*(DATA!$E$133:$E$368=D1684),0)),"n/a")</f>
        <v>8.3677096936176296E-2</v>
      </c>
      <c r="I1684" s="76">
        <f t="array" ref="I1684">IFERROR(INDEX(DATA!$Z$133:$Z$368,MATCH(1,(DATA!$D$133:$D$368=B1684)*(DATA!$E$133:$E$368=D1684),0)),"n/a")</f>
        <v>268602.62</v>
      </c>
      <c r="J1684" s="77">
        <f t="array" ref="J1684">IFERROR(INDEX(DATA!$AA$133:$AA$368,MATCH(1,(DATA!$D$133:$D$368=B1684)*(DATA!$E$133:$E$368=D1684),0)),"n/a")</f>
        <v>0.115828053488104</v>
      </c>
      <c r="K1684" s="76">
        <f t="array" ref="K1684">IFERROR(INDEX(DATA!$AJ$133:$AJ$368,MATCH(1,(DATA!$D$133:$D$368=B1684)*(DATA!$E$133:$E$368=D1684),0)),"n/a")</f>
        <v>491564.11</v>
      </c>
      <c r="L1684" s="77">
        <f t="array" ref="L1684">IFERROR(INDEX(DATA!$AK$133:$AK$368,MATCH(1,(DATA!$D$133:$D$368=B1684)*(DATA!$E$133:$E$368=D1684),0)),"n/a")</f>
        <v>0.20371342339347401</v>
      </c>
      <c r="M1684" s="66"/>
      <c r="N1684" s="66"/>
      <c r="O1684" s="66"/>
      <c r="P1684" s="66"/>
      <c r="Q1684" s="66"/>
      <c r="S1684" s="70"/>
      <c r="U1684" s="70"/>
      <c r="W1684" s="70"/>
      <c r="Y1684" s="70"/>
    </row>
    <row r="1685" spans="1:25" s="69" customFormat="1" x14ac:dyDescent="0.2">
      <c r="A1685" s="75" t="s">
        <v>19</v>
      </c>
      <c r="B1685" s="66" t="s">
        <v>20</v>
      </c>
      <c r="C1685" s="66" t="s">
        <v>0</v>
      </c>
      <c r="D1685" s="66" t="s">
        <v>317</v>
      </c>
      <c r="E1685" s="76">
        <f t="array" ref="E1685">IFERROR(INDEX(DATA!$F$133:$F$368,MATCH(1,(DATA!$D$133:$D$368=B1685)*(DATA!$E$133:$E$368=D1685),0)),"n/a")</f>
        <v>31676.51</v>
      </c>
      <c r="F1685" s="77">
        <f t="array" ref="F1685">IFERROR(INDEX(DATA!$G$133:$G$368,MATCH(1,(DATA!$D$133:$D$368=B1685)*(DATA!$E$133:$E$368=D1685),0)),"n/a")</f>
        <v>-8.4467205545595406E-2</v>
      </c>
      <c r="G1685" s="76">
        <f t="array" ref="G1685">IFERROR(INDEX(DATA!$P$133:$P$368,MATCH(1,(DATA!$D$133:$D$368=B1685)*(DATA!$E$133:$E$368=D1685),0)),"n/a")</f>
        <v>108288.55</v>
      </c>
      <c r="H1685" s="77">
        <f t="array" ref="H1685">IFERROR(INDEX(DATA!$Q$133:$Q$368,MATCH(1,(DATA!$D$133:$D$368=B1685)*(DATA!$E$133:$E$368=D1685),0)),"n/a")</f>
        <v>-6.3836502808052503E-2</v>
      </c>
      <c r="I1685" s="76">
        <f t="array" ref="I1685">IFERROR(INDEX(DATA!$Z$133:$Z$368,MATCH(1,(DATA!$D$133:$D$368=B1685)*(DATA!$E$133:$E$368=D1685),0)),"n/a")</f>
        <v>197787.23</v>
      </c>
      <c r="J1685" s="77">
        <f t="array" ref="J1685">IFERROR(INDEX(DATA!$AA$133:$AA$368,MATCH(1,(DATA!$D$133:$D$368=B1685)*(DATA!$E$133:$E$368=D1685),0)),"n/a")</f>
        <v>-7.8606379036336105E-2</v>
      </c>
      <c r="K1685" s="76">
        <f t="array" ref="K1685">IFERROR(INDEX(DATA!$AJ$133:$AJ$368,MATCH(1,(DATA!$D$133:$D$368=B1685)*(DATA!$E$133:$E$368=D1685),0)),"n/a")</f>
        <v>370314.96</v>
      </c>
      <c r="L1685" s="77">
        <f t="array" ref="L1685">IFERROR(INDEX(DATA!$AK$133:$AK$368,MATCH(1,(DATA!$D$133:$D$368=B1685)*(DATA!$E$133:$E$368=D1685),0)),"n/a")</f>
        <v>4.8568061606987102E-2</v>
      </c>
      <c r="M1685" s="66"/>
      <c r="N1685" s="66"/>
      <c r="O1685" s="66"/>
      <c r="P1685" s="66"/>
      <c r="Q1685" s="66"/>
      <c r="S1685" s="70"/>
      <c r="U1685" s="70"/>
      <c r="W1685" s="70"/>
      <c r="Y1685" s="70"/>
    </row>
    <row r="1686" spans="1:25" s="69" customFormat="1" x14ac:dyDescent="0.2">
      <c r="A1686" s="75" t="s">
        <v>19</v>
      </c>
      <c r="B1686" s="66" t="s">
        <v>20</v>
      </c>
      <c r="C1686" s="66" t="s">
        <v>0</v>
      </c>
      <c r="D1686" s="66" t="s">
        <v>318</v>
      </c>
      <c r="E1686" s="76">
        <f t="array" ref="E1686">IFERROR(INDEX(DATA!$F$133:$F$368,MATCH(1,(DATA!$D$133:$D$368=B1686)*(DATA!$E$133:$E$368=D1686),0)),"n/a")</f>
        <v>48529.18</v>
      </c>
      <c r="F1686" s="77">
        <f t="array" ref="F1686">IFERROR(INDEX(DATA!$G$133:$G$368,MATCH(1,(DATA!$D$133:$D$368=B1686)*(DATA!$E$133:$E$368=D1686),0)),"n/a")</f>
        <v>3.0880632924245501E-2</v>
      </c>
      <c r="G1686" s="76">
        <f t="array" ref="G1686">IFERROR(INDEX(DATA!$P$133:$P$368,MATCH(1,(DATA!$D$133:$D$368=B1686)*(DATA!$E$133:$E$368=D1686),0)),"n/a")</f>
        <v>154115.04</v>
      </c>
      <c r="H1686" s="77">
        <f t="array" ref="H1686">IFERROR(INDEX(DATA!$Q$133:$Q$368,MATCH(1,(DATA!$D$133:$D$368=B1686)*(DATA!$E$133:$E$368=D1686),0)),"n/a")</f>
        <v>-1.1140283311117699E-3</v>
      </c>
      <c r="I1686" s="76">
        <f t="array" ref="I1686">IFERROR(INDEX(DATA!$Z$133:$Z$368,MATCH(1,(DATA!$D$133:$D$368=B1686)*(DATA!$E$133:$E$368=D1686),0)),"n/a")</f>
        <v>289672.56</v>
      </c>
      <c r="J1686" s="77">
        <f t="array" ref="J1686">IFERROR(INDEX(DATA!$AA$133:$AA$368,MATCH(1,(DATA!$D$133:$D$368=B1686)*(DATA!$E$133:$E$368=D1686),0)),"n/a")</f>
        <v>-2.2355089225045598E-2</v>
      </c>
      <c r="K1686" s="76">
        <f t="array" ref="K1686">IFERROR(INDEX(DATA!$AJ$133:$AJ$368,MATCH(1,(DATA!$D$133:$D$368=B1686)*(DATA!$E$133:$E$368=D1686),0)),"n/a")</f>
        <v>523584.71</v>
      </c>
      <c r="L1686" s="77">
        <f t="array" ref="L1686">IFERROR(INDEX(DATA!$AK$133:$AK$368,MATCH(1,(DATA!$D$133:$D$368=B1686)*(DATA!$E$133:$E$368=D1686),0)),"n/a")</f>
        <v>6.6225818723741796E-3</v>
      </c>
      <c r="M1686" s="66"/>
      <c r="N1686" s="66"/>
      <c r="O1686" s="66"/>
      <c r="P1686" s="66"/>
      <c r="Q1686" s="66"/>
      <c r="S1686" s="70"/>
      <c r="U1686" s="70"/>
      <c r="W1686" s="70"/>
      <c r="Y1686" s="70"/>
    </row>
    <row r="1687" spans="1:25" s="69" customFormat="1" x14ac:dyDescent="0.2">
      <c r="A1687" s="75" t="s">
        <v>19</v>
      </c>
      <c r="B1687" s="66" t="s">
        <v>20</v>
      </c>
      <c r="C1687" s="66" t="s">
        <v>0</v>
      </c>
      <c r="D1687" s="66" t="s">
        <v>344</v>
      </c>
      <c r="E1687" s="76">
        <f t="array" ref="E1687">IFERROR(INDEX(DATA!$F$133:$F$368,MATCH(1,(DATA!$D$133:$D$368=B1687)*(DATA!$E$133:$E$368=D1687),0)),"n/a")</f>
        <v>11291.15</v>
      </c>
      <c r="F1687" s="77">
        <f t="array" ref="F1687">IFERROR(INDEX(DATA!$G$133:$G$368,MATCH(1,(DATA!$D$133:$D$368=B1687)*(DATA!$E$133:$E$368=D1687),0)),"n/a")</f>
        <v>-7.9903354873407703E-2</v>
      </c>
      <c r="G1687" s="76">
        <f t="array" ref="G1687">IFERROR(INDEX(DATA!$P$133:$P$368,MATCH(1,(DATA!$D$133:$D$368=B1687)*(DATA!$E$133:$E$368=D1687),0)),"n/a")</f>
        <v>37032.46</v>
      </c>
      <c r="H1687" s="77">
        <f t="array" ref="H1687">IFERROR(INDEX(DATA!$Q$133:$Q$368,MATCH(1,(DATA!$D$133:$D$368=B1687)*(DATA!$E$133:$E$368=D1687),0)),"n/a")</f>
        <v>-8.3390798082649098E-2</v>
      </c>
      <c r="I1687" s="76">
        <f t="array" ref="I1687">IFERROR(INDEX(DATA!$Z$133:$Z$368,MATCH(1,(DATA!$D$133:$D$368=B1687)*(DATA!$E$133:$E$368=D1687),0)),"n/a")</f>
        <v>70061.36</v>
      </c>
      <c r="J1687" s="77">
        <f t="array" ref="J1687">IFERROR(INDEX(DATA!$AA$133:$AA$368,MATCH(1,(DATA!$D$133:$D$368=B1687)*(DATA!$E$133:$E$368=D1687),0)),"n/a")</f>
        <v>-0.15071621622932099</v>
      </c>
      <c r="K1687" s="76">
        <f t="array" ref="K1687">IFERROR(INDEX(DATA!$AJ$133:$AJ$368,MATCH(1,(DATA!$D$133:$D$368=B1687)*(DATA!$E$133:$E$368=D1687),0)),"n/a")</f>
        <v>129276.81</v>
      </c>
      <c r="L1687" s="77">
        <f t="array" ref="L1687">IFERROR(INDEX(DATA!$AK$133:$AK$368,MATCH(1,(DATA!$D$133:$D$368=B1687)*(DATA!$E$133:$E$368=D1687),0)),"n/a")</f>
        <v>-9.0341493441684795E-2</v>
      </c>
      <c r="M1687" s="66"/>
      <c r="N1687" s="66"/>
      <c r="O1687" s="66"/>
      <c r="P1687" s="66"/>
      <c r="Q1687" s="66"/>
      <c r="S1687" s="70"/>
      <c r="U1687" s="70"/>
      <c r="W1687" s="70"/>
      <c r="Y1687" s="70"/>
    </row>
    <row r="1688" spans="1:25" s="69" customFormat="1" x14ac:dyDescent="0.2">
      <c r="A1688" s="75" t="s">
        <v>19</v>
      </c>
      <c r="B1688" s="66" t="s">
        <v>20</v>
      </c>
      <c r="C1688" s="66" t="s">
        <v>0</v>
      </c>
      <c r="D1688" s="66" t="s">
        <v>345</v>
      </c>
      <c r="E1688" s="76">
        <f t="array" ref="E1688">IFERROR(INDEX(DATA!$F$133:$F$368,MATCH(1,(DATA!$D$133:$D$368=B1688)*(DATA!$E$133:$E$368=D1688),0)),"n/a")</f>
        <v>16529.25</v>
      </c>
      <c r="F1688" s="77">
        <f t="array" ref="F1688">IFERROR(INDEX(DATA!$G$133:$G$368,MATCH(1,(DATA!$D$133:$D$368=B1688)*(DATA!$E$133:$E$368=D1688),0)),"n/a")</f>
        <v>0.18013471138578199</v>
      </c>
      <c r="G1688" s="76">
        <f t="array" ref="G1688">IFERROR(INDEX(DATA!$P$133:$P$368,MATCH(1,(DATA!$D$133:$D$368=B1688)*(DATA!$E$133:$E$368=D1688),0)),"n/a")</f>
        <v>55048.45</v>
      </c>
      <c r="H1688" s="77">
        <f t="array" ref="H1688">IFERROR(INDEX(DATA!$Q$133:$Q$368,MATCH(1,(DATA!$D$133:$D$368=B1688)*(DATA!$E$133:$E$368=D1688),0)),"n/a")</f>
        <v>0.24295357567508699</v>
      </c>
      <c r="I1688" s="76">
        <f t="array" ref="I1688">IFERROR(INDEX(DATA!$Z$133:$Z$368,MATCH(1,(DATA!$D$133:$D$368=B1688)*(DATA!$E$133:$E$368=D1688),0)),"n/a")</f>
        <v>104089.98</v>
      </c>
      <c r="J1688" s="77">
        <f t="array" ref="J1688">IFERROR(INDEX(DATA!$AA$133:$AA$368,MATCH(1,(DATA!$D$133:$D$368=B1688)*(DATA!$E$133:$E$368=D1688),0)),"n/a")</f>
        <v>0.329082498767512</v>
      </c>
      <c r="K1688" s="76">
        <f t="array" ref="K1688">IFERROR(INDEX(DATA!$AJ$133:$AJ$368,MATCH(1,(DATA!$D$133:$D$368=B1688)*(DATA!$E$133:$E$368=D1688),0)),"n/a")</f>
        <v>176143.78</v>
      </c>
      <c r="L1688" s="77">
        <f t="array" ref="L1688">IFERROR(INDEX(DATA!$AK$133:$AK$368,MATCH(1,(DATA!$D$133:$D$368=B1688)*(DATA!$E$133:$E$368=D1688),0)),"n/a")</f>
        <v>0.27050757469968401</v>
      </c>
      <c r="M1688" s="66"/>
      <c r="N1688" s="66"/>
      <c r="O1688" s="66"/>
      <c r="P1688" s="66"/>
      <c r="Q1688" s="66"/>
      <c r="S1688" s="70"/>
      <c r="U1688" s="70"/>
      <c r="W1688" s="70"/>
      <c r="Y1688" s="70"/>
    </row>
    <row r="1689" spans="1:25" s="69" customFormat="1" x14ac:dyDescent="0.2">
      <c r="A1689" s="75"/>
      <c r="B1689" s="66"/>
      <c r="C1689" s="66"/>
      <c r="D1689" s="66"/>
      <c r="E1689" s="80"/>
      <c r="F1689" s="77"/>
      <c r="G1689" s="81"/>
      <c r="H1689" s="77"/>
      <c r="I1689" s="81"/>
      <c r="J1689" s="82"/>
      <c r="K1689" s="81"/>
      <c r="L1689" s="77"/>
      <c r="M1689" s="66"/>
      <c r="N1689" s="66"/>
      <c r="O1689" s="66"/>
      <c r="P1689" s="66"/>
      <c r="Q1689" s="66"/>
      <c r="S1689" s="70"/>
      <c r="U1689" s="70"/>
      <c r="W1689" s="70"/>
      <c r="Y1689" s="70"/>
    </row>
    <row r="1690" spans="1:25" s="69" customFormat="1" x14ac:dyDescent="0.2">
      <c r="A1690" s="75" t="s">
        <v>19</v>
      </c>
      <c r="B1690" s="66" t="s">
        <v>20</v>
      </c>
      <c r="C1690" s="66" t="s">
        <v>9</v>
      </c>
      <c r="D1690" s="66" t="s">
        <v>271</v>
      </c>
      <c r="E1690" s="86">
        <f t="array" ref="E1690">IFERROR(INDEX(DATA!$H$133:$H$368,MATCH(1,(DATA!$D$133:$D$368=B1690)*(DATA!$E$133:$E$368=D1690),0)),"n/a")</f>
        <v>2485.5300000000002</v>
      </c>
      <c r="F1690" s="77">
        <f t="array" ref="F1690">IFERROR(INDEX(DATA!$I$133:$I$368,MATCH(1,(DATA!$D$133:$D$368=B1690)*(DATA!$E$133:$E$368=D1690),0)),"n/a")</f>
        <v>1.6410403206019299E-2</v>
      </c>
      <c r="G1690" s="86">
        <f t="array" ref="G1690">IFERROR(INDEX(DATA!$R$133:$R$368,MATCH(1,(DATA!$D$133:$D$368=B1690)*(DATA!$E$133:$E$368=D1690),0)),"n/a")</f>
        <v>8559.69</v>
      </c>
      <c r="H1690" s="77">
        <f t="array" ref="H1690">IFERROR(INDEX(DATA!$S$133:$S$368,MATCH(1,(DATA!$D$133:$D$368=B1690)*(DATA!$E$133:$E$368=D1690),0)),"n/a")</f>
        <v>3.1734207928489397E-2</v>
      </c>
      <c r="I1690" s="86">
        <f t="array" ref="I1690">IFERROR(INDEX(DATA!$AB$133:$AB$368,MATCH(1,(DATA!$D$133:$D$368=B1690)*(DATA!$E$133:$E$368=D1690),0)),"n/a")</f>
        <v>15447.9</v>
      </c>
      <c r="J1690" s="77">
        <f t="array" ref="J1690">IFERROR(INDEX(DATA!$AC$133:$AC$368,MATCH(1,(DATA!$D$133:$D$368=B1690)*(DATA!$E$133:$E$368=D1690),0)),"n/a")</f>
        <v>-3.84715583882945E-3</v>
      </c>
      <c r="K1690" s="86">
        <f t="array" ref="K1690">IFERROR(INDEX(DATA!$AL$133:$AL$368,MATCH(1,(DATA!$D$133:$D$368=B1690)*(DATA!$E$133:$E$368=D1690),0)),"n/a")</f>
        <v>28240.16</v>
      </c>
      <c r="L1690" s="77">
        <f t="array" ref="L1690">IFERROR(INDEX(DATA!$AM$133:$AM$368,MATCH(1,(DATA!$D$133:$D$368=B1690)*(DATA!$E$133:$E$368=D1690),0)),"n/a")</f>
        <v>1.2960367074096301E-2</v>
      </c>
      <c r="M1690" s="66"/>
      <c r="N1690" s="66"/>
      <c r="O1690" s="66"/>
      <c r="P1690" s="66"/>
      <c r="Q1690" s="66"/>
      <c r="S1690" s="70"/>
      <c r="U1690" s="70"/>
      <c r="W1690" s="70"/>
      <c r="Y1690" s="70"/>
    </row>
    <row r="1691" spans="1:25" s="69" customFormat="1" x14ac:dyDescent="0.2">
      <c r="A1691" s="75" t="s">
        <v>19</v>
      </c>
      <c r="B1691" s="66" t="s">
        <v>20</v>
      </c>
      <c r="C1691" s="66" t="s">
        <v>9</v>
      </c>
      <c r="D1691" s="66" t="s">
        <v>272</v>
      </c>
      <c r="E1691" s="86">
        <f t="array" ref="E1691">IFERROR(INDEX(DATA!$H$133:$H$368,MATCH(1,(DATA!$D$133:$D$368=B1691)*(DATA!$E$133:$E$368=D1691),0)),"n/a")</f>
        <v>4384.78</v>
      </c>
      <c r="F1691" s="77">
        <f t="array" ref="F1691">IFERROR(INDEX(DATA!$I$133:$I$368,MATCH(1,(DATA!$D$133:$D$368=B1691)*(DATA!$E$133:$E$368=D1691),0)),"n/a")</f>
        <v>0.39023268938709399</v>
      </c>
      <c r="G1691" s="86">
        <f t="array" ref="G1691">IFERROR(INDEX(DATA!$R$133:$R$368,MATCH(1,(DATA!$D$133:$D$368=B1691)*(DATA!$E$133:$E$368=D1691),0)),"n/a")</f>
        <v>13626.28</v>
      </c>
      <c r="H1691" s="77">
        <f t="array" ref="H1691">IFERROR(INDEX(DATA!$S$133:$S$368,MATCH(1,(DATA!$D$133:$D$368=B1691)*(DATA!$E$133:$E$368=D1691),0)),"n/a")</f>
        <v>0.31735829939943799</v>
      </c>
      <c r="I1691" s="86">
        <f t="array" ref="I1691">IFERROR(INDEX(DATA!$AB$133:$AB$368,MATCH(1,(DATA!$D$133:$D$368=B1691)*(DATA!$E$133:$E$368=D1691),0)),"n/a")</f>
        <v>25574.47</v>
      </c>
      <c r="J1691" s="77">
        <f t="array" ref="J1691">IFERROR(INDEX(DATA!$AC$133:$AC$368,MATCH(1,(DATA!$D$133:$D$368=B1691)*(DATA!$E$133:$E$368=D1691),0)),"n/a")</f>
        <v>0.23861467945004899</v>
      </c>
      <c r="K1691" s="86">
        <f t="array" ref="K1691">IFERROR(INDEX(DATA!$AL$133:$AL$368,MATCH(1,(DATA!$D$133:$D$368=B1691)*(DATA!$E$133:$E$368=D1691),0)),"n/a")</f>
        <v>43144.05</v>
      </c>
      <c r="L1691" s="77">
        <f t="array" ref="L1691">IFERROR(INDEX(DATA!$AM$133:$AM$368,MATCH(1,(DATA!$D$133:$D$368=B1691)*(DATA!$E$133:$E$368=D1691),0)),"n/a")</f>
        <v>0.28103448224668898</v>
      </c>
      <c r="M1691" s="66"/>
      <c r="N1691" s="66"/>
      <c r="O1691" s="66"/>
      <c r="P1691" s="66"/>
      <c r="Q1691" s="66"/>
      <c r="S1691" s="70"/>
      <c r="U1691" s="70"/>
      <c r="W1691" s="70"/>
      <c r="Y1691" s="70"/>
    </row>
    <row r="1692" spans="1:25" s="69" customFormat="1" x14ac:dyDescent="0.2">
      <c r="A1692" s="75" t="s">
        <v>19</v>
      </c>
      <c r="B1692" s="66" t="s">
        <v>20</v>
      </c>
      <c r="C1692" s="66" t="s">
        <v>9</v>
      </c>
      <c r="D1692" s="66" t="s">
        <v>273</v>
      </c>
      <c r="E1692" s="86">
        <f t="array" ref="E1692">IFERROR(INDEX(DATA!$H$133:$H$368,MATCH(1,(DATA!$D$133:$D$368=B1692)*(DATA!$E$133:$E$368=D1692),0)),"n/a")</f>
        <v>18975.330000000002</v>
      </c>
      <c r="F1692" s="77">
        <f t="array" ref="F1692">IFERROR(INDEX(DATA!$I$133:$I$368,MATCH(1,(DATA!$D$133:$D$368=B1692)*(DATA!$E$133:$E$368=D1692),0)),"n/a")</f>
        <v>6.4193145313257094E-2</v>
      </c>
      <c r="G1692" s="86">
        <f t="array" ref="G1692">IFERROR(INDEX(DATA!$R$133:$R$368,MATCH(1,(DATA!$D$133:$D$368=B1692)*(DATA!$E$133:$E$368=D1692),0)),"n/a")</f>
        <v>66064.820000000007</v>
      </c>
      <c r="H1692" s="77">
        <f t="array" ref="H1692">IFERROR(INDEX(DATA!$S$133:$S$368,MATCH(1,(DATA!$D$133:$D$368=B1692)*(DATA!$E$133:$E$368=D1692),0)),"n/a")</f>
        <v>0.16163398996207601</v>
      </c>
      <c r="I1692" s="86">
        <f t="array" ref="I1692">IFERROR(INDEX(DATA!$AB$133:$AB$368,MATCH(1,(DATA!$D$133:$D$368=B1692)*(DATA!$E$133:$E$368=D1692),0)),"n/a")</f>
        <v>117342.58</v>
      </c>
      <c r="J1692" s="77">
        <f t="array" ref="J1692">IFERROR(INDEX(DATA!$AC$133:$AC$368,MATCH(1,(DATA!$D$133:$D$368=B1692)*(DATA!$E$133:$E$368=D1692),0)),"n/a")</f>
        <v>0.24348683251213199</v>
      </c>
      <c r="K1692" s="86">
        <f t="array" ref="K1692">IFERROR(INDEX(DATA!$AL$133:$AL$368,MATCH(1,(DATA!$D$133:$D$368=B1692)*(DATA!$E$133:$E$368=D1692),0)),"n/a")</f>
        <v>206961.95</v>
      </c>
      <c r="L1692" s="77">
        <f t="array" ref="L1692">IFERROR(INDEX(DATA!$AM$133:$AM$368,MATCH(1,(DATA!$D$133:$D$368=B1692)*(DATA!$E$133:$E$368=D1692),0)),"n/a")</f>
        <v>0.43718586160202799</v>
      </c>
      <c r="M1692" s="66"/>
      <c r="N1692" s="66"/>
      <c r="O1692" s="66"/>
      <c r="P1692" s="66"/>
      <c r="Q1692" s="66"/>
      <c r="S1692" s="70"/>
      <c r="U1692" s="70"/>
      <c r="W1692" s="70"/>
      <c r="Y1692" s="70"/>
    </row>
    <row r="1693" spans="1:25" s="69" customFormat="1" x14ac:dyDescent="0.2">
      <c r="A1693" s="75" t="s">
        <v>19</v>
      </c>
      <c r="B1693" s="66" t="s">
        <v>20</v>
      </c>
      <c r="C1693" s="66" t="s">
        <v>9</v>
      </c>
      <c r="D1693" s="66" t="s">
        <v>274</v>
      </c>
      <c r="E1693" s="86">
        <f t="array" ref="E1693">IFERROR(INDEX(DATA!$H$133:$H$368,MATCH(1,(DATA!$D$133:$D$368=B1693)*(DATA!$E$133:$E$368=D1693),0)),"n/a")</f>
        <v>1638.71</v>
      </c>
      <c r="F1693" s="77">
        <f t="array" ref="F1693">IFERROR(INDEX(DATA!$I$133:$I$368,MATCH(1,(DATA!$D$133:$D$368=B1693)*(DATA!$E$133:$E$368=D1693),0)),"n/a")</f>
        <v>5.2127741537829397E-2</v>
      </c>
      <c r="G1693" s="86">
        <f t="array" ref="G1693">IFERROR(INDEX(DATA!$R$133:$R$368,MATCH(1,(DATA!$D$133:$D$368=B1693)*(DATA!$E$133:$E$368=D1693),0)),"n/a")</f>
        <v>5294.91</v>
      </c>
      <c r="H1693" s="77">
        <f t="array" ref="H1693">IFERROR(INDEX(DATA!$S$133:$S$368,MATCH(1,(DATA!$D$133:$D$368=B1693)*(DATA!$E$133:$E$368=D1693),0)),"n/a")</f>
        <v>6.8935931393132699E-2</v>
      </c>
      <c r="I1693" s="86">
        <f t="array" ref="I1693">IFERROR(INDEX(DATA!$AB$133:$AB$368,MATCH(1,(DATA!$D$133:$D$368=B1693)*(DATA!$E$133:$E$368=D1693),0)),"n/a")</f>
        <v>9691.9699999999993</v>
      </c>
      <c r="J1693" s="77">
        <f t="array" ref="J1693">IFERROR(INDEX(DATA!$AC$133:$AC$368,MATCH(1,(DATA!$D$133:$D$368=B1693)*(DATA!$E$133:$E$368=D1693),0)),"n/a")</f>
        <v>4.6685198624574598E-2</v>
      </c>
      <c r="K1693" s="86">
        <f t="array" ref="K1693">IFERROR(INDEX(DATA!$AL$133:$AL$368,MATCH(1,(DATA!$D$133:$D$368=B1693)*(DATA!$E$133:$E$368=D1693),0)),"n/a")</f>
        <v>17148.97</v>
      </c>
      <c r="L1693" s="77">
        <f t="array" ref="L1693">IFERROR(INDEX(DATA!$AM$133:$AM$368,MATCH(1,(DATA!$D$133:$D$368=B1693)*(DATA!$E$133:$E$368=D1693),0)),"n/a")</f>
        <v>1.5325527586541401E-2</v>
      </c>
      <c r="M1693" s="66"/>
      <c r="N1693" s="66"/>
      <c r="O1693" s="66"/>
      <c r="P1693" s="66"/>
      <c r="Q1693" s="66"/>
      <c r="S1693" s="70"/>
      <c r="U1693" s="70"/>
      <c r="W1693" s="70"/>
      <c r="Y1693" s="70"/>
    </row>
    <row r="1694" spans="1:25" s="69" customFormat="1" x14ac:dyDescent="0.2">
      <c r="A1694" s="75" t="s">
        <v>19</v>
      </c>
      <c r="B1694" s="66" t="s">
        <v>20</v>
      </c>
      <c r="C1694" s="66" t="s">
        <v>9</v>
      </c>
      <c r="D1694" s="66" t="s">
        <v>275</v>
      </c>
      <c r="E1694" s="86">
        <f t="array" ref="E1694">IFERROR(INDEX(DATA!$H$133:$H$368,MATCH(1,(DATA!$D$133:$D$368=B1694)*(DATA!$E$133:$E$368=D1694),0)),"n/a")</f>
        <v>9865.2900000000009</v>
      </c>
      <c r="F1694" s="77">
        <f t="array" ref="F1694">IFERROR(INDEX(DATA!$I$133:$I$368,MATCH(1,(DATA!$D$133:$D$368=B1694)*(DATA!$E$133:$E$368=D1694),0)),"n/a")</f>
        <v>0.19463429401792201</v>
      </c>
      <c r="G1694" s="86">
        <f t="array" ref="G1694">IFERROR(INDEX(DATA!$R$133:$R$368,MATCH(1,(DATA!$D$133:$D$368=B1694)*(DATA!$E$133:$E$368=D1694),0)),"n/a")</f>
        <v>36481.31</v>
      </c>
      <c r="H1694" s="77">
        <f t="array" ref="H1694">IFERROR(INDEX(DATA!$S$133:$S$368,MATCH(1,(DATA!$D$133:$D$368=B1694)*(DATA!$E$133:$E$368=D1694),0)),"n/a")</f>
        <v>0.23671955645127099</v>
      </c>
      <c r="I1694" s="86">
        <f t="array" ref="I1694">IFERROR(INDEX(DATA!$AB$133:$AB$368,MATCH(1,(DATA!$D$133:$D$368=B1694)*(DATA!$E$133:$E$368=D1694),0)),"n/a")</f>
        <v>63531.08</v>
      </c>
      <c r="J1694" s="77">
        <f t="array" ref="J1694">IFERROR(INDEX(DATA!$AC$133:$AC$368,MATCH(1,(DATA!$D$133:$D$368=B1694)*(DATA!$E$133:$E$368=D1694),0)),"n/a")</f>
        <v>0.137555377216835</v>
      </c>
      <c r="K1694" s="86">
        <f t="array" ref="K1694">IFERROR(INDEX(DATA!$AL$133:$AL$368,MATCH(1,(DATA!$D$133:$D$368=B1694)*(DATA!$E$133:$E$368=D1694),0)),"n/a")</f>
        <v>109115.59</v>
      </c>
      <c r="L1694" s="77">
        <f t="array" ref="L1694">IFERROR(INDEX(DATA!$AM$133:$AM$368,MATCH(1,(DATA!$D$133:$D$368=B1694)*(DATA!$E$133:$E$368=D1694),0)),"n/a")</f>
        <v>8.6933706018969201E-2</v>
      </c>
      <c r="M1694" s="66"/>
      <c r="N1694" s="66"/>
      <c r="O1694" s="66"/>
      <c r="P1694" s="66"/>
      <c r="Q1694" s="66"/>
      <c r="S1694" s="70"/>
      <c r="U1694" s="70"/>
      <c r="W1694" s="70"/>
      <c r="Y1694" s="70"/>
    </row>
    <row r="1695" spans="1:25" s="69" customFormat="1" x14ac:dyDescent="0.2">
      <c r="A1695" s="75" t="s">
        <v>19</v>
      </c>
      <c r="B1695" s="66" t="s">
        <v>20</v>
      </c>
      <c r="C1695" s="66" t="s">
        <v>9</v>
      </c>
      <c r="D1695" s="66" t="s">
        <v>276</v>
      </c>
      <c r="E1695" s="86">
        <f t="array" ref="E1695">IFERROR(INDEX(DATA!$H$133:$H$368,MATCH(1,(DATA!$D$133:$D$368=B1695)*(DATA!$E$133:$E$368=D1695),0)),"n/a")</f>
        <v>19802.48</v>
      </c>
      <c r="F1695" s="77">
        <f t="array" ref="F1695">IFERROR(INDEX(DATA!$I$133:$I$368,MATCH(1,(DATA!$D$133:$D$368=B1695)*(DATA!$E$133:$E$368=D1695),0)),"n/a")</f>
        <v>0.106888568167412</v>
      </c>
      <c r="G1695" s="86">
        <f t="array" ref="G1695">IFERROR(INDEX(DATA!$R$133:$R$368,MATCH(1,(DATA!$D$133:$D$368=B1695)*(DATA!$E$133:$E$368=D1695),0)),"n/a")</f>
        <v>68011.11</v>
      </c>
      <c r="H1695" s="77">
        <f t="array" ref="H1695">IFERROR(INDEX(DATA!$S$133:$S$368,MATCH(1,(DATA!$D$133:$D$368=B1695)*(DATA!$E$133:$E$368=D1695),0)),"n/a")</f>
        <v>0.177437507758132</v>
      </c>
      <c r="I1695" s="86">
        <f t="array" ref="I1695">IFERROR(INDEX(DATA!$AB$133:$AB$368,MATCH(1,(DATA!$D$133:$D$368=B1695)*(DATA!$E$133:$E$368=D1695),0)),"n/a")</f>
        <v>121805.19</v>
      </c>
      <c r="J1695" s="77">
        <f t="array" ref="J1695">IFERROR(INDEX(DATA!$AC$133:$AC$368,MATCH(1,(DATA!$D$133:$D$368=B1695)*(DATA!$E$133:$E$368=D1695),0)),"n/a")</f>
        <v>0.43455898495025602</v>
      </c>
      <c r="K1695" s="86">
        <f t="array" ref="K1695">IFERROR(INDEX(DATA!$AL$133:$AL$368,MATCH(1,(DATA!$D$133:$D$368=B1695)*(DATA!$E$133:$E$368=D1695),0)),"n/a")</f>
        <v>216676.39</v>
      </c>
      <c r="L1695" s="77">
        <f t="array" ref="L1695">IFERROR(INDEX(DATA!$AM$133:$AM$368,MATCH(1,(DATA!$D$133:$D$368=B1695)*(DATA!$E$133:$E$368=D1695),0)),"n/a")</f>
        <v>0.92265326667054204</v>
      </c>
      <c r="M1695" s="66"/>
      <c r="N1695" s="66"/>
      <c r="O1695" s="66"/>
      <c r="P1695" s="66"/>
      <c r="Q1695" s="66"/>
      <c r="S1695" s="70"/>
      <c r="U1695" s="70"/>
      <c r="W1695" s="70"/>
      <c r="Y1695" s="70"/>
    </row>
    <row r="1696" spans="1:25" s="69" customFormat="1" x14ac:dyDescent="0.2">
      <c r="A1696" s="75" t="s">
        <v>19</v>
      </c>
      <c r="B1696" s="66" t="s">
        <v>20</v>
      </c>
      <c r="C1696" s="66" t="s">
        <v>9</v>
      </c>
      <c r="D1696" s="66" t="s">
        <v>277</v>
      </c>
      <c r="E1696" s="86">
        <f t="array" ref="E1696">IFERROR(INDEX(DATA!$H$133:$H$368,MATCH(1,(DATA!$D$133:$D$368=B1696)*(DATA!$E$133:$E$368=D1696),0)),"n/a")</f>
        <v>1803.68</v>
      </c>
      <c r="F1696" s="77">
        <f t="array" ref="F1696">IFERROR(INDEX(DATA!$I$133:$I$368,MATCH(1,(DATA!$D$133:$D$368=B1696)*(DATA!$E$133:$E$368=D1696),0)),"n/a")</f>
        <v>2.4090844570617501E-2</v>
      </c>
      <c r="G1696" s="86">
        <f t="array" ref="G1696">IFERROR(INDEX(DATA!$R$133:$R$368,MATCH(1,(DATA!$D$133:$D$368=B1696)*(DATA!$E$133:$E$368=D1696),0)),"n/a")</f>
        <v>6125.37</v>
      </c>
      <c r="H1696" s="77">
        <f t="array" ref="H1696">IFERROR(INDEX(DATA!$S$133:$S$368,MATCH(1,(DATA!$D$133:$D$368=B1696)*(DATA!$E$133:$E$368=D1696),0)),"n/a")</f>
        <v>0.101538644137291</v>
      </c>
      <c r="I1696" s="86">
        <f t="array" ref="I1696">IFERROR(INDEX(DATA!$AB$133:$AB$368,MATCH(1,(DATA!$D$133:$D$368=B1696)*(DATA!$E$133:$E$368=D1696),0)),"n/a")</f>
        <v>10800.83</v>
      </c>
      <c r="J1696" s="77">
        <f t="array" ref="J1696">IFERROR(INDEX(DATA!$AC$133:$AC$368,MATCH(1,(DATA!$D$133:$D$368=B1696)*(DATA!$E$133:$E$368=D1696),0)),"n/a")</f>
        <v>0.21401563262213999</v>
      </c>
      <c r="K1696" s="86">
        <f t="array" ref="K1696">IFERROR(INDEX(DATA!$AL$133:$AL$368,MATCH(1,(DATA!$D$133:$D$368=B1696)*(DATA!$E$133:$E$368=D1696),0)),"n/a")</f>
        <v>19560.37</v>
      </c>
      <c r="L1696" s="77">
        <f t="array" ref="L1696">IFERROR(INDEX(DATA!$AM$133:$AM$368,MATCH(1,(DATA!$D$133:$D$368=B1696)*(DATA!$E$133:$E$368=D1696),0)),"n/a")</f>
        <v>0.363630786519831</v>
      </c>
      <c r="M1696" s="66"/>
      <c r="N1696" s="66"/>
      <c r="O1696" s="66"/>
      <c r="P1696" s="66"/>
      <c r="Q1696" s="66"/>
      <c r="S1696" s="70"/>
      <c r="U1696" s="70"/>
      <c r="W1696" s="70"/>
      <c r="Y1696" s="70"/>
    </row>
    <row r="1697" spans="1:25" s="69" customFormat="1" x14ac:dyDescent="0.2">
      <c r="A1697" s="75" t="s">
        <v>19</v>
      </c>
      <c r="B1697" s="66" t="s">
        <v>20</v>
      </c>
      <c r="C1697" s="66" t="s">
        <v>9</v>
      </c>
      <c r="D1697" s="66" t="s">
        <v>278</v>
      </c>
      <c r="E1697" s="86">
        <f t="array" ref="E1697">IFERROR(INDEX(DATA!$H$133:$H$368,MATCH(1,(DATA!$D$133:$D$368=B1697)*(DATA!$E$133:$E$368=D1697),0)),"n/a")</f>
        <v>11752.66</v>
      </c>
      <c r="F1697" s="77">
        <f t="array" ref="F1697">IFERROR(INDEX(DATA!$I$133:$I$368,MATCH(1,(DATA!$D$133:$D$368=B1697)*(DATA!$E$133:$E$368=D1697),0)),"n/a")</f>
        <v>0.28638242772440597</v>
      </c>
      <c r="G1697" s="86">
        <f t="array" ref="G1697">IFERROR(INDEX(DATA!$R$133:$R$368,MATCH(1,(DATA!$D$133:$D$368=B1697)*(DATA!$E$133:$E$368=D1697),0)),"n/a")</f>
        <v>36284.410000000003</v>
      </c>
      <c r="H1697" s="77">
        <f t="array" ref="H1697">IFERROR(INDEX(DATA!$S$133:$S$368,MATCH(1,(DATA!$D$133:$D$368=B1697)*(DATA!$E$133:$E$368=D1697),0)),"n/a")</f>
        <v>0.327245499234951</v>
      </c>
      <c r="I1697" s="86">
        <f t="array" ref="I1697">IFERROR(INDEX(DATA!$AB$133:$AB$368,MATCH(1,(DATA!$D$133:$D$368=B1697)*(DATA!$E$133:$E$368=D1697),0)),"n/a")</f>
        <v>62626.49</v>
      </c>
      <c r="J1697" s="77">
        <f t="array" ref="J1697">IFERROR(INDEX(DATA!$AC$133:$AC$368,MATCH(1,(DATA!$D$133:$D$368=B1697)*(DATA!$E$133:$E$368=D1697),0)),"n/a")</f>
        <v>0.29429274396966898</v>
      </c>
      <c r="K1697" s="86">
        <f t="array" ref="K1697">IFERROR(INDEX(DATA!$AL$133:$AL$368,MATCH(1,(DATA!$D$133:$D$368=B1697)*(DATA!$E$133:$E$368=D1697),0)),"n/a")</f>
        <v>110823.46</v>
      </c>
      <c r="L1697" s="77">
        <f t="array" ref="L1697">IFERROR(INDEX(DATA!$AM$133:$AM$368,MATCH(1,(DATA!$D$133:$D$368=B1697)*(DATA!$E$133:$E$368=D1697),0)),"n/a")</f>
        <v>0.306328161973977</v>
      </c>
      <c r="M1697" s="66"/>
      <c r="N1697" s="66"/>
      <c r="O1697" s="66"/>
      <c r="P1697" s="66"/>
      <c r="Q1697" s="66"/>
      <c r="S1697" s="70"/>
      <c r="U1697" s="70"/>
      <c r="W1697" s="70"/>
      <c r="Y1697" s="70"/>
    </row>
    <row r="1698" spans="1:25" s="69" customFormat="1" x14ac:dyDescent="0.2">
      <c r="A1698" s="75" t="s">
        <v>19</v>
      </c>
      <c r="B1698" s="66" t="s">
        <v>20</v>
      </c>
      <c r="C1698" s="66" t="s">
        <v>9</v>
      </c>
      <c r="D1698" s="66" t="s">
        <v>279</v>
      </c>
      <c r="E1698" s="86">
        <f t="array" ref="E1698">IFERROR(INDEX(DATA!$H$133:$H$368,MATCH(1,(DATA!$D$133:$D$368=B1698)*(DATA!$E$133:$E$368=D1698),0)),"n/a")</f>
        <v>3517.38</v>
      </c>
      <c r="F1698" s="77">
        <f t="array" ref="F1698">IFERROR(INDEX(DATA!$I$133:$I$368,MATCH(1,(DATA!$D$133:$D$368=B1698)*(DATA!$E$133:$E$368=D1698),0)),"n/a")</f>
        <v>-5.9913672141224797E-2</v>
      </c>
      <c r="G1698" s="86">
        <f t="array" ref="G1698">IFERROR(INDEX(DATA!$R$133:$R$368,MATCH(1,(DATA!$D$133:$D$368=B1698)*(DATA!$E$133:$E$368=D1698),0)),"n/a")</f>
        <v>12069.97</v>
      </c>
      <c r="H1698" s="77">
        <f t="array" ref="H1698">IFERROR(INDEX(DATA!$S$133:$S$368,MATCH(1,(DATA!$D$133:$D$368=B1698)*(DATA!$E$133:$E$368=D1698),0)),"n/a")</f>
        <v>5.8541804612166702E-2</v>
      </c>
      <c r="I1698" s="86">
        <f t="array" ref="I1698">IFERROR(INDEX(DATA!$AB$133:$AB$368,MATCH(1,(DATA!$D$133:$D$368=B1698)*(DATA!$E$133:$E$368=D1698),0)),"n/a")</f>
        <v>22936.81</v>
      </c>
      <c r="J1698" s="77">
        <f t="array" ref="J1698">IFERROR(INDEX(DATA!$AC$133:$AC$368,MATCH(1,(DATA!$D$133:$D$368=B1698)*(DATA!$E$133:$E$368=D1698),0)),"n/a")</f>
        <v>5.5143759180314403E-2</v>
      </c>
      <c r="K1698" s="86">
        <f t="array" ref="K1698">IFERROR(INDEX(DATA!$AL$133:$AL$368,MATCH(1,(DATA!$D$133:$D$368=B1698)*(DATA!$E$133:$E$368=D1698),0)),"n/a")</f>
        <v>40669.050000000003</v>
      </c>
      <c r="L1698" s="77">
        <f t="array" ref="L1698">IFERROR(INDEX(DATA!$AM$133:$AM$368,MATCH(1,(DATA!$D$133:$D$368=B1698)*(DATA!$E$133:$E$368=D1698),0)),"n/a")</f>
        <v>0.118101739462737</v>
      </c>
      <c r="M1698" s="66"/>
      <c r="N1698" s="66"/>
      <c r="O1698" s="66"/>
      <c r="P1698" s="66"/>
      <c r="Q1698" s="66"/>
      <c r="S1698" s="70"/>
      <c r="U1698" s="70"/>
      <c r="W1698" s="70"/>
      <c r="Y1698" s="70"/>
    </row>
    <row r="1699" spans="1:25" s="69" customFormat="1" x14ac:dyDescent="0.2">
      <c r="A1699" s="75" t="s">
        <v>19</v>
      </c>
      <c r="B1699" s="66" t="s">
        <v>20</v>
      </c>
      <c r="C1699" s="66" t="s">
        <v>9</v>
      </c>
      <c r="D1699" s="66" t="s">
        <v>280</v>
      </c>
      <c r="E1699" s="86">
        <f t="array" ref="E1699">IFERROR(INDEX(DATA!$H$133:$H$368,MATCH(1,(DATA!$D$133:$D$368=B1699)*(DATA!$E$133:$E$368=D1699),0)),"n/a")</f>
        <v>1493.48</v>
      </c>
      <c r="F1699" s="77">
        <f t="array" ref="F1699">IFERROR(INDEX(DATA!$I$133:$I$368,MATCH(1,(DATA!$D$133:$D$368=B1699)*(DATA!$E$133:$E$368=D1699),0)),"n/a")</f>
        <v>-5.2618257869427396E-3</v>
      </c>
      <c r="G1699" s="86">
        <f t="array" ref="G1699">IFERROR(INDEX(DATA!$R$133:$R$368,MATCH(1,(DATA!$D$133:$D$368=B1699)*(DATA!$E$133:$E$368=D1699),0)),"n/a")</f>
        <v>5407.51</v>
      </c>
      <c r="H1699" s="77">
        <f t="array" ref="H1699">IFERROR(INDEX(DATA!$S$133:$S$368,MATCH(1,(DATA!$D$133:$D$368=B1699)*(DATA!$E$133:$E$368=D1699),0)),"n/a")</f>
        <v>2.6137763128182001E-2</v>
      </c>
      <c r="I1699" s="86">
        <f t="array" ref="I1699">IFERROR(INDEX(DATA!$AB$133:$AB$368,MATCH(1,(DATA!$D$133:$D$368=B1699)*(DATA!$E$133:$E$368=D1699),0)),"n/a")</f>
        <v>10751.42</v>
      </c>
      <c r="J1699" s="77">
        <f t="array" ref="J1699">IFERROR(INDEX(DATA!$AC$133:$AC$368,MATCH(1,(DATA!$D$133:$D$368=B1699)*(DATA!$E$133:$E$368=D1699),0)),"n/a")</f>
        <v>4.03546221447246E-2</v>
      </c>
      <c r="K1699" s="86">
        <f t="array" ref="K1699">IFERROR(INDEX(DATA!$AL$133:$AL$368,MATCH(1,(DATA!$D$133:$D$368=B1699)*(DATA!$E$133:$E$368=D1699),0)),"n/a")</f>
        <v>18708.259999999998</v>
      </c>
      <c r="L1699" s="77">
        <f t="array" ref="L1699">IFERROR(INDEX(DATA!$AM$133:$AM$368,MATCH(1,(DATA!$D$133:$D$368=B1699)*(DATA!$E$133:$E$368=D1699),0)),"n/a")</f>
        <v>1.5765649593954299E-2</v>
      </c>
      <c r="M1699" s="66"/>
      <c r="N1699" s="66"/>
      <c r="O1699" s="66"/>
      <c r="P1699" s="66"/>
      <c r="Q1699" s="66"/>
      <c r="S1699" s="70"/>
      <c r="U1699" s="70"/>
      <c r="W1699" s="70"/>
      <c r="Y1699" s="70"/>
    </row>
    <row r="1700" spans="1:25" s="69" customFormat="1" x14ac:dyDescent="0.2">
      <c r="A1700" s="75" t="s">
        <v>19</v>
      </c>
      <c r="B1700" s="66" t="s">
        <v>20</v>
      </c>
      <c r="C1700" s="66" t="s">
        <v>9</v>
      </c>
      <c r="D1700" s="66" t="s">
        <v>281</v>
      </c>
      <c r="E1700" s="86">
        <f t="array" ref="E1700">IFERROR(INDEX(DATA!$H$133:$H$368,MATCH(1,(DATA!$D$133:$D$368=B1700)*(DATA!$E$133:$E$368=D1700),0)),"n/a")</f>
        <v>2010.39</v>
      </c>
      <c r="F1700" s="77">
        <f t="array" ref="F1700">IFERROR(INDEX(DATA!$I$133:$I$368,MATCH(1,(DATA!$D$133:$D$368=B1700)*(DATA!$E$133:$E$368=D1700),0)),"n/a")</f>
        <v>-7.1018631473882696E-2</v>
      </c>
      <c r="G1700" s="86">
        <f t="array" ref="G1700">IFERROR(INDEX(DATA!$R$133:$R$368,MATCH(1,(DATA!$D$133:$D$368=B1700)*(DATA!$E$133:$E$368=D1700),0)),"n/a")</f>
        <v>6667.45</v>
      </c>
      <c r="H1700" s="77">
        <f t="array" ref="H1700">IFERROR(INDEX(DATA!$S$133:$S$368,MATCH(1,(DATA!$D$133:$D$368=B1700)*(DATA!$E$133:$E$368=D1700),0)),"n/a")</f>
        <v>-5.6964442307148297E-2</v>
      </c>
      <c r="I1700" s="86">
        <f t="array" ref="I1700">IFERROR(INDEX(DATA!$AB$133:$AB$368,MATCH(1,(DATA!$D$133:$D$368=B1700)*(DATA!$E$133:$E$368=D1700),0)),"n/a")</f>
        <v>12903.48</v>
      </c>
      <c r="J1700" s="77">
        <f t="array" ref="J1700">IFERROR(INDEX(DATA!$AC$133:$AC$368,MATCH(1,(DATA!$D$133:$D$368=B1700)*(DATA!$E$133:$E$368=D1700),0)),"n/a")</f>
        <v>-0.134164892407064</v>
      </c>
      <c r="K1700" s="86">
        <f t="array" ref="K1700">IFERROR(INDEX(DATA!$AL$133:$AL$368,MATCH(1,(DATA!$D$133:$D$368=B1700)*(DATA!$E$133:$E$368=D1700),0)),"n/a")</f>
        <v>23691.13</v>
      </c>
      <c r="L1700" s="77">
        <f t="array" ref="L1700">IFERROR(INDEX(DATA!$AM$133:$AM$368,MATCH(1,(DATA!$D$133:$D$368=B1700)*(DATA!$E$133:$E$368=D1700),0)),"n/a")</f>
        <v>-0.10656891309807801</v>
      </c>
      <c r="M1700" s="66"/>
      <c r="N1700" s="66"/>
      <c r="O1700" s="66"/>
      <c r="P1700" s="66"/>
      <c r="Q1700" s="66"/>
      <c r="S1700" s="70"/>
      <c r="U1700" s="70"/>
      <c r="W1700" s="70"/>
      <c r="Y1700" s="70"/>
    </row>
    <row r="1701" spans="1:25" s="69" customFormat="1" x14ac:dyDescent="0.2">
      <c r="A1701" s="75" t="s">
        <v>19</v>
      </c>
      <c r="B1701" s="66" t="s">
        <v>20</v>
      </c>
      <c r="C1701" s="66" t="s">
        <v>9</v>
      </c>
      <c r="D1701" s="66" t="s">
        <v>282</v>
      </c>
      <c r="E1701" s="86">
        <f t="array" ref="E1701">IFERROR(INDEX(DATA!$H$133:$H$368,MATCH(1,(DATA!$D$133:$D$368=B1701)*(DATA!$E$133:$E$368=D1701),0)),"n/a")</f>
        <v>3135.74</v>
      </c>
      <c r="F1701" s="77">
        <f t="array" ref="F1701">IFERROR(INDEX(DATA!$I$133:$I$368,MATCH(1,(DATA!$D$133:$D$368=B1701)*(DATA!$E$133:$E$368=D1701),0)),"n/a")</f>
        <v>-0.12879655045953101</v>
      </c>
      <c r="G1701" s="86">
        <f t="array" ref="G1701">IFERROR(INDEX(DATA!$R$133:$R$368,MATCH(1,(DATA!$D$133:$D$368=B1701)*(DATA!$E$133:$E$368=D1701),0)),"n/a")</f>
        <v>10261.93</v>
      </c>
      <c r="H1701" s="77">
        <f t="array" ref="H1701">IFERROR(INDEX(DATA!$S$133:$S$368,MATCH(1,(DATA!$D$133:$D$368=B1701)*(DATA!$E$133:$E$368=D1701),0)),"n/a")</f>
        <v>-9.03681366070377E-2</v>
      </c>
      <c r="I1701" s="86">
        <f t="array" ref="I1701">IFERROR(INDEX(DATA!$AB$133:$AB$368,MATCH(1,(DATA!$D$133:$D$368=B1701)*(DATA!$E$133:$E$368=D1701),0)),"n/a")</f>
        <v>19827.34</v>
      </c>
      <c r="J1701" s="77">
        <f t="array" ref="J1701">IFERROR(INDEX(DATA!$AC$133:$AC$368,MATCH(1,(DATA!$D$133:$D$368=B1701)*(DATA!$E$133:$E$368=D1701),0)),"n/a")</f>
        <v>1.87217155047333E-2</v>
      </c>
      <c r="K1701" s="86">
        <f t="array" ref="K1701">IFERROR(INDEX(DATA!$AL$133:$AL$368,MATCH(1,(DATA!$D$133:$D$368=B1701)*(DATA!$E$133:$E$368=D1701),0)),"n/a")</f>
        <v>36550.32</v>
      </c>
      <c r="L1701" s="77">
        <f t="array" ref="L1701">IFERROR(INDEX(DATA!$AM$133:$AM$368,MATCH(1,(DATA!$D$133:$D$368=B1701)*(DATA!$E$133:$E$368=D1701),0)),"n/a")</f>
        <v>0.17748791676022599</v>
      </c>
      <c r="M1701" s="66"/>
      <c r="N1701" s="66"/>
      <c r="O1701" s="66"/>
      <c r="P1701" s="66"/>
      <c r="Q1701" s="66"/>
      <c r="S1701" s="70"/>
      <c r="U1701" s="70"/>
      <c r="W1701" s="70"/>
      <c r="Y1701" s="70"/>
    </row>
    <row r="1702" spans="1:25" s="69" customFormat="1" x14ac:dyDescent="0.2">
      <c r="A1702" s="75" t="s">
        <v>19</v>
      </c>
      <c r="B1702" s="66" t="s">
        <v>20</v>
      </c>
      <c r="C1702" s="66" t="s">
        <v>9</v>
      </c>
      <c r="D1702" s="66" t="s">
        <v>283</v>
      </c>
      <c r="E1702" s="86">
        <f t="array" ref="E1702">IFERROR(INDEX(DATA!$H$133:$H$368,MATCH(1,(DATA!$D$133:$D$368=B1702)*(DATA!$E$133:$E$368=D1702),0)),"n/a")</f>
        <v>4762.5600000000004</v>
      </c>
      <c r="F1702" s="77">
        <f t="array" ref="F1702">IFERROR(INDEX(DATA!$I$133:$I$368,MATCH(1,(DATA!$D$133:$D$368=B1702)*(DATA!$E$133:$E$368=D1702),0)),"n/a")</f>
        <v>0.22311680907290901</v>
      </c>
      <c r="G1702" s="86">
        <f t="array" ref="G1702">IFERROR(INDEX(DATA!$R$133:$R$368,MATCH(1,(DATA!$D$133:$D$368=B1702)*(DATA!$E$133:$E$368=D1702),0)),"n/a")</f>
        <v>16291.36</v>
      </c>
      <c r="H1702" s="77">
        <f t="array" ref="H1702">IFERROR(INDEX(DATA!$S$133:$S$368,MATCH(1,(DATA!$D$133:$D$368=B1702)*(DATA!$E$133:$E$368=D1702),0)),"n/a")</f>
        <v>0.31318182624242102</v>
      </c>
      <c r="I1702" s="86">
        <f t="array" ref="I1702">IFERROR(INDEX(DATA!$AB$133:$AB$368,MATCH(1,(DATA!$D$133:$D$368=B1702)*(DATA!$E$133:$E$368=D1702),0)),"n/a")</f>
        <v>30181.15</v>
      </c>
      <c r="J1702" s="77">
        <f t="array" ref="J1702">IFERROR(INDEX(DATA!$AC$133:$AC$368,MATCH(1,(DATA!$D$133:$D$368=B1702)*(DATA!$E$133:$E$368=D1702),0)),"n/a")</f>
        <v>0.38484773679168099</v>
      </c>
      <c r="K1702" s="86">
        <f t="array" ref="K1702">IFERROR(INDEX(DATA!$AL$133:$AL$368,MATCH(1,(DATA!$D$133:$D$368=B1702)*(DATA!$E$133:$E$368=D1702),0)),"n/a")</f>
        <v>51214.54</v>
      </c>
      <c r="L1702" s="77">
        <f t="array" ref="L1702">IFERROR(INDEX(DATA!$AM$133:$AM$368,MATCH(1,(DATA!$D$133:$D$368=B1702)*(DATA!$E$133:$E$368=D1702),0)),"n/a")</f>
        <v>0.43262223274005501</v>
      </c>
      <c r="M1702" s="66"/>
      <c r="N1702" s="66"/>
      <c r="O1702" s="66"/>
      <c r="P1702" s="66"/>
      <c r="Q1702" s="66"/>
      <c r="S1702" s="70"/>
      <c r="U1702" s="70"/>
      <c r="W1702" s="70"/>
      <c r="Y1702" s="70"/>
    </row>
    <row r="1703" spans="1:25" s="69" customFormat="1" x14ac:dyDescent="0.2">
      <c r="A1703" s="75" t="s">
        <v>19</v>
      </c>
      <c r="B1703" s="66" t="s">
        <v>20</v>
      </c>
      <c r="C1703" s="66" t="s">
        <v>9</v>
      </c>
      <c r="D1703" s="66" t="s">
        <v>284</v>
      </c>
      <c r="E1703" s="86">
        <f t="array" ref="E1703">IFERROR(INDEX(DATA!$H$133:$H$368,MATCH(1,(DATA!$D$133:$D$368=B1703)*(DATA!$E$133:$E$368=D1703),0)),"n/a")</f>
        <v>3455.89</v>
      </c>
      <c r="F1703" s="77">
        <f t="array" ref="F1703">IFERROR(INDEX(DATA!$I$133:$I$368,MATCH(1,(DATA!$D$133:$D$368=B1703)*(DATA!$E$133:$E$368=D1703),0)),"n/a")</f>
        <v>-3.2884647674483701E-2</v>
      </c>
      <c r="G1703" s="86">
        <f t="array" ref="G1703">IFERROR(INDEX(DATA!$R$133:$R$368,MATCH(1,(DATA!$D$133:$D$368=B1703)*(DATA!$E$133:$E$368=D1703),0)),"n/a")</f>
        <v>10923.09</v>
      </c>
      <c r="H1703" s="77">
        <f t="array" ref="H1703">IFERROR(INDEX(DATA!$S$133:$S$368,MATCH(1,(DATA!$D$133:$D$368=B1703)*(DATA!$E$133:$E$368=D1703),0)),"n/a")</f>
        <v>-2.7387502259437899E-2</v>
      </c>
      <c r="I1703" s="86">
        <f t="array" ref="I1703">IFERROR(INDEX(DATA!$AB$133:$AB$368,MATCH(1,(DATA!$D$133:$D$368=B1703)*(DATA!$E$133:$E$368=D1703),0)),"n/a")</f>
        <v>20583.37</v>
      </c>
      <c r="J1703" s="77">
        <f t="array" ref="J1703">IFERROR(INDEX(DATA!$AC$133:$AC$368,MATCH(1,(DATA!$D$133:$D$368=B1703)*(DATA!$E$133:$E$368=D1703),0)),"n/a")</f>
        <v>-8.2137885088921503E-2</v>
      </c>
      <c r="K1703" s="86">
        <f t="array" ref="K1703">IFERROR(INDEX(DATA!$AL$133:$AL$368,MATCH(1,(DATA!$D$133:$D$368=B1703)*(DATA!$E$133:$E$368=D1703),0)),"n/a")</f>
        <v>37930.21</v>
      </c>
      <c r="L1703" s="77">
        <f t="array" ref="L1703">IFERROR(INDEX(DATA!$AM$133:$AM$368,MATCH(1,(DATA!$D$133:$D$368=B1703)*(DATA!$E$133:$E$368=D1703),0)),"n/a")</f>
        <v>-6.18242754407336E-2</v>
      </c>
      <c r="M1703" s="66"/>
      <c r="N1703" s="66"/>
      <c r="O1703" s="66"/>
      <c r="P1703" s="66"/>
      <c r="Q1703" s="66"/>
      <c r="S1703" s="70"/>
      <c r="U1703" s="70"/>
      <c r="W1703" s="70"/>
      <c r="Y1703" s="70"/>
    </row>
    <row r="1704" spans="1:25" s="69" customFormat="1" x14ac:dyDescent="0.2">
      <c r="A1704" s="75" t="s">
        <v>19</v>
      </c>
      <c r="B1704" s="66" t="s">
        <v>20</v>
      </c>
      <c r="C1704" s="66" t="s">
        <v>9</v>
      </c>
      <c r="D1704" s="66" t="s">
        <v>285</v>
      </c>
      <c r="E1704" s="86">
        <f t="array" ref="E1704">IFERROR(INDEX(DATA!$H$133:$H$368,MATCH(1,(DATA!$D$133:$D$368=B1704)*(DATA!$E$133:$E$368=D1704),0)),"n/a")</f>
        <v>1634.29</v>
      </c>
      <c r="F1704" s="77">
        <f t="array" ref="F1704">IFERROR(INDEX(DATA!$I$133:$I$368,MATCH(1,(DATA!$D$133:$D$368=B1704)*(DATA!$E$133:$E$368=D1704),0)),"n/a")</f>
        <v>0.107843004338395</v>
      </c>
      <c r="G1704" s="86">
        <f t="array" ref="G1704">IFERROR(INDEX(DATA!$R$133:$R$368,MATCH(1,(DATA!$D$133:$D$368=B1704)*(DATA!$E$133:$E$368=D1704),0)),"n/a")</f>
        <v>5047.8599999999997</v>
      </c>
      <c r="H1704" s="77">
        <f t="array" ref="H1704">IFERROR(INDEX(DATA!$S$133:$S$368,MATCH(1,(DATA!$D$133:$D$368=B1704)*(DATA!$E$133:$E$368=D1704),0)),"n/a")</f>
        <v>4.8635780079522503E-2</v>
      </c>
      <c r="I1704" s="86">
        <f t="array" ref="I1704">IFERROR(INDEX(DATA!$AB$133:$AB$368,MATCH(1,(DATA!$D$133:$D$368=B1704)*(DATA!$E$133:$E$368=D1704),0)),"n/a")</f>
        <v>8887.27</v>
      </c>
      <c r="J1704" s="77">
        <f t="array" ref="J1704">IFERROR(INDEX(DATA!$AC$133:$AC$368,MATCH(1,(DATA!$D$133:$D$368=B1704)*(DATA!$E$133:$E$368=D1704),0)),"n/a")</f>
        <v>4.93524250557014E-2</v>
      </c>
      <c r="K1704" s="86">
        <f t="array" ref="K1704">IFERROR(INDEX(DATA!$AL$133:$AL$368,MATCH(1,(DATA!$D$133:$D$368=B1704)*(DATA!$E$133:$E$368=D1704),0)),"n/a")</f>
        <v>17411.509999999998</v>
      </c>
      <c r="L1704" s="77">
        <f t="array" ref="L1704">IFERROR(INDEX(DATA!$AM$133:$AM$368,MATCH(1,(DATA!$D$133:$D$368=B1704)*(DATA!$E$133:$E$368=D1704),0)),"n/a")</f>
        <v>0.120120404109025</v>
      </c>
      <c r="M1704" s="66"/>
      <c r="N1704" s="66"/>
      <c r="O1704" s="66"/>
      <c r="P1704" s="66"/>
      <c r="Q1704" s="66"/>
      <c r="S1704" s="70"/>
      <c r="U1704" s="70"/>
      <c r="W1704" s="70"/>
      <c r="Y1704" s="70"/>
    </row>
    <row r="1705" spans="1:25" s="69" customFormat="1" x14ac:dyDescent="0.2">
      <c r="A1705" s="75" t="s">
        <v>19</v>
      </c>
      <c r="B1705" s="66" t="s">
        <v>20</v>
      </c>
      <c r="C1705" s="66" t="s">
        <v>9</v>
      </c>
      <c r="D1705" s="66" t="s">
        <v>286</v>
      </c>
      <c r="E1705" s="86">
        <f t="array" ref="E1705">IFERROR(INDEX(DATA!$H$133:$H$368,MATCH(1,(DATA!$D$133:$D$368=B1705)*(DATA!$E$133:$E$368=D1705),0)),"n/a")</f>
        <v>8184.33</v>
      </c>
      <c r="F1705" s="77">
        <f t="array" ref="F1705">IFERROR(INDEX(DATA!$I$133:$I$368,MATCH(1,(DATA!$D$133:$D$368=B1705)*(DATA!$E$133:$E$368=D1705),0)),"n/a")</f>
        <v>0.110052733516707</v>
      </c>
      <c r="G1705" s="86">
        <f t="array" ref="G1705">IFERROR(INDEX(DATA!$R$133:$R$368,MATCH(1,(DATA!$D$133:$D$368=B1705)*(DATA!$E$133:$E$368=D1705),0)),"n/a")</f>
        <v>28138</v>
      </c>
      <c r="H1705" s="77">
        <f t="array" ref="H1705">IFERROR(INDEX(DATA!$S$133:$S$368,MATCH(1,(DATA!$D$133:$D$368=B1705)*(DATA!$E$133:$E$368=D1705),0)),"n/a")</f>
        <v>0.13019539229886201</v>
      </c>
      <c r="I1705" s="86">
        <f t="array" ref="I1705">IFERROR(INDEX(DATA!$AB$133:$AB$368,MATCH(1,(DATA!$D$133:$D$368=B1705)*(DATA!$E$133:$E$368=D1705),0)),"n/a")</f>
        <v>49616.18</v>
      </c>
      <c r="J1705" s="77">
        <f t="array" ref="J1705">IFERROR(INDEX(DATA!$AC$133:$AC$368,MATCH(1,(DATA!$D$133:$D$368=B1705)*(DATA!$E$133:$E$368=D1705),0)),"n/a")</f>
        <v>0.14768662735733901</v>
      </c>
      <c r="K1705" s="86">
        <f t="array" ref="K1705">IFERROR(INDEX(DATA!$AL$133:$AL$368,MATCH(1,(DATA!$D$133:$D$368=B1705)*(DATA!$E$133:$E$368=D1705),0)),"n/a")</f>
        <v>90277.14</v>
      </c>
      <c r="L1705" s="77">
        <f t="array" ref="L1705">IFERROR(INDEX(DATA!$AM$133:$AM$368,MATCH(1,(DATA!$D$133:$D$368=B1705)*(DATA!$E$133:$E$368=D1705),0)),"n/a")</f>
        <v>0.357741673792981</v>
      </c>
      <c r="M1705" s="66"/>
      <c r="N1705" s="66"/>
      <c r="O1705" s="66"/>
      <c r="P1705" s="66"/>
      <c r="Q1705" s="66"/>
      <c r="S1705" s="70"/>
      <c r="U1705" s="70"/>
      <c r="W1705" s="70"/>
      <c r="Y1705" s="70"/>
    </row>
    <row r="1706" spans="1:25" s="69" customFormat="1" x14ac:dyDescent="0.2">
      <c r="A1706" s="75" t="s">
        <v>19</v>
      </c>
      <c r="B1706" s="66" t="s">
        <v>20</v>
      </c>
      <c r="C1706" s="66" t="s">
        <v>9</v>
      </c>
      <c r="D1706" s="66" t="s">
        <v>287</v>
      </c>
      <c r="E1706" s="86">
        <f t="array" ref="E1706">IFERROR(INDEX(DATA!$H$133:$H$368,MATCH(1,(DATA!$D$133:$D$368=B1706)*(DATA!$E$133:$E$368=D1706),0)),"n/a")</f>
        <v>3204.59</v>
      </c>
      <c r="F1706" s="77">
        <f t="array" ref="F1706">IFERROR(INDEX(DATA!$I$133:$I$368,MATCH(1,(DATA!$D$133:$D$368=B1706)*(DATA!$E$133:$E$368=D1706),0)),"n/a")</f>
        <v>3.8704386778081003E-2</v>
      </c>
      <c r="G1706" s="86">
        <f t="array" ref="G1706">IFERROR(INDEX(DATA!$R$133:$R$368,MATCH(1,(DATA!$D$133:$D$368=B1706)*(DATA!$E$133:$E$368=D1706),0)),"n/a")</f>
        <v>11665.57</v>
      </c>
      <c r="H1706" s="77">
        <f t="array" ref="H1706">IFERROR(INDEX(DATA!$S$133:$S$368,MATCH(1,(DATA!$D$133:$D$368=B1706)*(DATA!$E$133:$E$368=D1706),0)),"n/a")</f>
        <v>-3.01660567223292E-2</v>
      </c>
      <c r="I1706" s="86">
        <f t="array" ref="I1706">IFERROR(INDEX(DATA!$AB$133:$AB$368,MATCH(1,(DATA!$D$133:$D$368=B1706)*(DATA!$E$133:$E$368=D1706),0)),"n/a")</f>
        <v>20909.43</v>
      </c>
      <c r="J1706" s="77">
        <f t="array" ref="J1706">IFERROR(INDEX(DATA!$AC$133:$AC$368,MATCH(1,(DATA!$D$133:$D$368=B1706)*(DATA!$E$133:$E$368=D1706),0)),"n/a")</f>
        <v>-0.104340916587065</v>
      </c>
      <c r="K1706" s="86">
        <f t="array" ref="K1706">IFERROR(INDEX(DATA!$AL$133:$AL$368,MATCH(1,(DATA!$D$133:$D$368=B1706)*(DATA!$E$133:$E$368=D1706),0)),"n/a")</f>
        <v>36014.17</v>
      </c>
      <c r="L1706" s="77">
        <f t="array" ref="L1706">IFERROR(INDEX(DATA!$AM$133:$AM$368,MATCH(1,(DATA!$D$133:$D$368=B1706)*(DATA!$E$133:$E$368=D1706),0)),"n/a")</f>
        <v>-0.14888026077501301</v>
      </c>
      <c r="M1706" s="66"/>
      <c r="N1706" s="66"/>
      <c r="O1706" s="66"/>
      <c r="P1706" s="66"/>
      <c r="Q1706" s="66"/>
      <c r="S1706" s="70"/>
      <c r="U1706" s="70"/>
      <c r="W1706" s="70"/>
      <c r="Y1706" s="70"/>
    </row>
    <row r="1707" spans="1:25" s="69" customFormat="1" x14ac:dyDescent="0.2">
      <c r="A1707" s="75" t="s">
        <v>19</v>
      </c>
      <c r="B1707" s="66" t="s">
        <v>20</v>
      </c>
      <c r="C1707" s="66" t="s">
        <v>9</v>
      </c>
      <c r="D1707" s="66" t="s">
        <v>288</v>
      </c>
      <c r="E1707" s="86">
        <f t="array" ref="E1707">IFERROR(INDEX(DATA!$H$133:$H$368,MATCH(1,(DATA!$D$133:$D$368=B1707)*(DATA!$E$133:$E$368=D1707),0)),"n/a")</f>
        <v>4287.46</v>
      </c>
      <c r="F1707" s="77">
        <f t="array" ref="F1707">IFERROR(INDEX(DATA!$I$133:$I$368,MATCH(1,(DATA!$D$133:$D$368=B1707)*(DATA!$E$133:$E$368=D1707),0)),"n/a")</f>
        <v>4.86530644190835E-2</v>
      </c>
      <c r="G1707" s="86">
        <f t="array" ref="G1707">IFERROR(INDEX(DATA!$R$133:$R$368,MATCH(1,(DATA!$D$133:$D$368=B1707)*(DATA!$E$133:$E$368=D1707),0)),"n/a")</f>
        <v>13245.59</v>
      </c>
      <c r="H1707" s="77">
        <f t="array" ref="H1707">IFERROR(INDEX(DATA!$S$133:$S$368,MATCH(1,(DATA!$D$133:$D$368=B1707)*(DATA!$E$133:$E$368=D1707),0)),"n/a")</f>
        <v>5.6189657537086601E-2</v>
      </c>
      <c r="I1707" s="86">
        <f t="array" ref="I1707">IFERROR(INDEX(DATA!$AB$133:$AB$368,MATCH(1,(DATA!$D$133:$D$368=B1707)*(DATA!$E$133:$E$368=D1707),0)),"n/a")</f>
        <v>25567.85</v>
      </c>
      <c r="J1707" s="77">
        <f t="array" ref="J1707">IFERROR(INDEX(DATA!$AC$133:$AC$368,MATCH(1,(DATA!$D$133:$D$368=B1707)*(DATA!$E$133:$E$368=D1707),0)),"n/a")</f>
        <v>0.14378808660416201</v>
      </c>
      <c r="K1707" s="86">
        <f t="array" ref="K1707">IFERROR(INDEX(DATA!$AL$133:$AL$368,MATCH(1,(DATA!$D$133:$D$368=B1707)*(DATA!$E$133:$E$368=D1707),0)),"n/a")</f>
        <v>46302.13</v>
      </c>
      <c r="L1707" s="77">
        <f t="array" ref="L1707">IFERROR(INDEX(DATA!$AM$133:$AM$368,MATCH(1,(DATA!$D$133:$D$368=B1707)*(DATA!$E$133:$E$368=D1707),0)),"n/a")</f>
        <v>0.228345568914047</v>
      </c>
      <c r="M1707" s="66"/>
      <c r="N1707" s="66"/>
      <c r="O1707" s="66"/>
      <c r="P1707" s="66"/>
      <c r="Q1707" s="66"/>
      <c r="S1707" s="70"/>
      <c r="U1707" s="70"/>
      <c r="W1707" s="70"/>
      <c r="Y1707" s="70"/>
    </row>
    <row r="1708" spans="1:25" s="69" customFormat="1" x14ac:dyDescent="0.2">
      <c r="A1708" s="75" t="s">
        <v>19</v>
      </c>
      <c r="B1708" s="66" t="s">
        <v>20</v>
      </c>
      <c r="C1708" s="66" t="s">
        <v>9</v>
      </c>
      <c r="D1708" s="66" t="s">
        <v>289</v>
      </c>
      <c r="E1708" s="86">
        <f t="array" ref="E1708">IFERROR(INDEX(DATA!$H$133:$H$368,MATCH(1,(DATA!$D$133:$D$368=B1708)*(DATA!$E$133:$E$368=D1708),0)),"n/a")</f>
        <v>2394.96</v>
      </c>
      <c r="F1708" s="77">
        <f t="array" ref="F1708">IFERROR(INDEX(DATA!$I$133:$I$368,MATCH(1,(DATA!$D$133:$D$368=B1708)*(DATA!$E$133:$E$368=D1708),0)),"n/a")</f>
        <v>3.5076497536520097E-2</v>
      </c>
      <c r="G1708" s="86">
        <f t="array" ref="G1708">IFERROR(INDEX(DATA!$R$133:$R$368,MATCH(1,(DATA!$D$133:$D$368=B1708)*(DATA!$E$133:$E$368=D1708),0)),"n/a")</f>
        <v>7724.76</v>
      </c>
      <c r="H1708" s="77">
        <f t="array" ref="H1708">IFERROR(INDEX(DATA!$S$133:$S$368,MATCH(1,(DATA!$D$133:$D$368=B1708)*(DATA!$E$133:$E$368=D1708),0)),"n/a")</f>
        <v>5.7042378795550103E-2</v>
      </c>
      <c r="I1708" s="86">
        <f t="array" ref="I1708">IFERROR(INDEX(DATA!$AB$133:$AB$368,MATCH(1,(DATA!$D$133:$D$368=B1708)*(DATA!$E$133:$E$368=D1708),0)),"n/a")</f>
        <v>14329.81</v>
      </c>
      <c r="J1708" s="77">
        <f t="array" ref="J1708">IFERROR(INDEX(DATA!$AC$133:$AC$368,MATCH(1,(DATA!$D$133:$D$368=B1708)*(DATA!$E$133:$E$368=D1708),0)),"n/a")</f>
        <v>-1.09227874539451E-2</v>
      </c>
      <c r="K1708" s="86">
        <f t="array" ref="K1708">IFERROR(INDEX(DATA!$AL$133:$AL$368,MATCH(1,(DATA!$D$133:$D$368=B1708)*(DATA!$E$133:$E$368=D1708),0)),"n/a")</f>
        <v>27402.67</v>
      </c>
      <c r="L1708" s="77">
        <f t="array" ref="L1708">IFERROR(INDEX(DATA!$AM$133:$AM$368,MATCH(1,(DATA!$D$133:$D$368=B1708)*(DATA!$E$133:$E$368=D1708),0)),"n/a")</f>
        <v>0.12031730508991501</v>
      </c>
      <c r="M1708" s="66"/>
      <c r="N1708" s="66"/>
      <c r="O1708" s="66"/>
      <c r="P1708" s="66"/>
      <c r="Q1708" s="66"/>
      <c r="S1708" s="70"/>
      <c r="U1708" s="70"/>
      <c r="W1708" s="70"/>
      <c r="Y1708" s="70"/>
    </row>
    <row r="1709" spans="1:25" s="69" customFormat="1" x14ac:dyDescent="0.2">
      <c r="A1709" s="75" t="s">
        <v>19</v>
      </c>
      <c r="B1709" s="66" t="s">
        <v>20</v>
      </c>
      <c r="C1709" s="66" t="s">
        <v>9</v>
      </c>
      <c r="D1709" s="66" t="s">
        <v>290</v>
      </c>
      <c r="E1709" s="86">
        <f t="array" ref="E1709">IFERROR(INDEX(DATA!$H$133:$H$368,MATCH(1,(DATA!$D$133:$D$368=B1709)*(DATA!$E$133:$E$368=D1709),0)),"n/a")</f>
        <v>1156.02</v>
      </c>
      <c r="F1709" s="77">
        <f t="array" ref="F1709">IFERROR(INDEX(DATA!$I$133:$I$368,MATCH(1,(DATA!$D$133:$D$368=B1709)*(DATA!$E$133:$E$368=D1709),0)),"n/a")</f>
        <v>0.13086946313977099</v>
      </c>
      <c r="G1709" s="86">
        <f t="array" ref="G1709">IFERROR(INDEX(DATA!$R$133:$R$368,MATCH(1,(DATA!$D$133:$D$368=B1709)*(DATA!$E$133:$E$368=D1709),0)),"n/a")</f>
        <v>3648.15</v>
      </c>
      <c r="H1709" s="77">
        <f t="array" ref="H1709">IFERROR(INDEX(DATA!$S$133:$S$368,MATCH(1,(DATA!$D$133:$D$368=B1709)*(DATA!$E$133:$E$368=D1709),0)),"n/a")</f>
        <v>9.1799569642755693E-2</v>
      </c>
      <c r="I1709" s="86">
        <f t="array" ref="I1709">IFERROR(INDEX(DATA!$AB$133:$AB$368,MATCH(1,(DATA!$D$133:$D$368=B1709)*(DATA!$E$133:$E$368=D1709),0)),"n/a")</f>
        <v>6819.42</v>
      </c>
      <c r="J1709" s="77">
        <f t="array" ref="J1709">IFERROR(INDEX(DATA!$AC$133:$AC$368,MATCH(1,(DATA!$D$133:$D$368=B1709)*(DATA!$E$133:$E$368=D1709),0)),"n/a")</f>
        <v>1.48399482119738E-2</v>
      </c>
      <c r="K1709" s="86">
        <f t="array" ref="K1709">IFERROR(INDEX(DATA!$AL$133:$AL$368,MATCH(1,(DATA!$D$133:$D$368=B1709)*(DATA!$E$133:$E$368=D1709),0)),"n/a")</f>
        <v>12057.34</v>
      </c>
      <c r="L1709" s="77">
        <f t="array" ref="L1709">IFERROR(INDEX(DATA!$AM$133:$AM$368,MATCH(1,(DATA!$D$133:$D$368=B1709)*(DATA!$E$133:$E$368=D1709),0)),"n/a")</f>
        <v>-2.0714905879362099E-2</v>
      </c>
      <c r="M1709" s="66"/>
      <c r="N1709" s="66"/>
      <c r="O1709" s="66"/>
      <c r="P1709" s="66"/>
      <c r="Q1709" s="66"/>
      <c r="S1709" s="70"/>
      <c r="U1709" s="70"/>
      <c r="W1709" s="70"/>
      <c r="Y1709" s="70"/>
    </row>
    <row r="1710" spans="1:25" s="69" customFormat="1" x14ac:dyDescent="0.2">
      <c r="A1710" s="75" t="s">
        <v>19</v>
      </c>
      <c r="B1710" s="66" t="s">
        <v>20</v>
      </c>
      <c r="C1710" s="66" t="s">
        <v>9</v>
      </c>
      <c r="D1710" s="66" t="s">
        <v>291</v>
      </c>
      <c r="E1710" s="86">
        <f t="array" ref="E1710">IFERROR(INDEX(DATA!$H$133:$H$368,MATCH(1,(DATA!$D$133:$D$368=B1710)*(DATA!$E$133:$E$368=D1710),0)),"n/a")</f>
        <v>1806.93</v>
      </c>
      <c r="F1710" s="77">
        <f t="array" ref="F1710">IFERROR(INDEX(DATA!$I$133:$I$368,MATCH(1,(DATA!$D$133:$D$368=B1710)*(DATA!$E$133:$E$368=D1710),0)),"n/a")</f>
        <v>9.2255985879309402E-2</v>
      </c>
      <c r="G1710" s="86">
        <f t="array" ref="G1710">IFERROR(INDEX(DATA!$R$133:$R$368,MATCH(1,(DATA!$D$133:$D$368=B1710)*(DATA!$E$133:$E$368=D1710),0)),"n/a")</f>
        <v>6210.3</v>
      </c>
      <c r="H1710" s="77">
        <f t="array" ref="H1710">IFERROR(INDEX(DATA!$S$133:$S$368,MATCH(1,(DATA!$D$133:$D$368=B1710)*(DATA!$E$133:$E$368=D1710),0)),"n/a")</f>
        <v>0.15819725328419801</v>
      </c>
      <c r="I1710" s="86">
        <f t="array" ref="I1710">IFERROR(INDEX(DATA!$AB$133:$AB$368,MATCH(1,(DATA!$D$133:$D$368=B1710)*(DATA!$E$133:$E$368=D1710),0)),"n/a")</f>
        <v>10970.68</v>
      </c>
      <c r="J1710" s="77">
        <f t="array" ref="J1710">IFERROR(INDEX(DATA!$AC$133:$AC$368,MATCH(1,(DATA!$D$133:$D$368=B1710)*(DATA!$E$133:$E$368=D1710),0)),"n/a")</f>
        <v>0.13296602861672099</v>
      </c>
      <c r="K1710" s="86">
        <f t="array" ref="K1710">IFERROR(INDEX(DATA!$AL$133:$AL$368,MATCH(1,(DATA!$D$133:$D$368=B1710)*(DATA!$E$133:$E$368=D1710),0)),"n/a")</f>
        <v>19076.75</v>
      </c>
      <c r="L1710" s="77">
        <f t="array" ref="L1710">IFERROR(INDEX(DATA!$AM$133:$AM$368,MATCH(1,(DATA!$D$133:$D$368=B1710)*(DATA!$E$133:$E$368=D1710),0)),"n/a")</f>
        <v>0.115690105803922</v>
      </c>
      <c r="M1710" s="66"/>
      <c r="N1710" s="66"/>
      <c r="O1710" s="66"/>
      <c r="P1710" s="66"/>
      <c r="Q1710" s="66"/>
      <c r="S1710" s="70"/>
      <c r="U1710" s="70"/>
      <c r="W1710" s="70"/>
      <c r="Y1710" s="70"/>
    </row>
    <row r="1711" spans="1:25" s="69" customFormat="1" x14ac:dyDescent="0.2">
      <c r="A1711" s="75" t="s">
        <v>19</v>
      </c>
      <c r="B1711" s="66" t="s">
        <v>20</v>
      </c>
      <c r="C1711" s="66" t="s">
        <v>9</v>
      </c>
      <c r="D1711" s="66" t="s">
        <v>292</v>
      </c>
      <c r="E1711" s="86">
        <f t="array" ref="E1711">IFERROR(INDEX(DATA!$H$133:$H$368,MATCH(1,(DATA!$D$133:$D$368=B1711)*(DATA!$E$133:$E$368=D1711),0)),"n/a")</f>
        <v>6409.82</v>
      </c>
      <c r="F1711" s="77">
        <f t="array" ref="F1711">IFERROR(INDEX(DATA!$I$133:$I$368,MATCH(1,(DATA!$D$133:$D$368=B1711)*(DATA!$E$133:$E$368=D1711),0)),"n/a")</f>
        <v>-1.67313760471491E-2</v>
      </c>
      <c r="G1711" s="86">
        <f t="array" ref="G1711">IFERROR(INDEX(DATA!$R$133:$R$368,MATCH(1,(DATA!$D$133:$D$368=B1711)*(DATA!$E$133:$E$368=D1711),0)),"n/a")</f>
        <v>22411.87</v>
      </c>
      <c r="H1711" s="77">
        <f t="array" ref="H1711">IFERROR(INDEX(DATA!$S$133:$S$368,MATCH(1,(DATA!$D$133:$D$368=B1711)*(DATA!$E$133:$E$368=D1711),0)),"n/a")</f>
        <v>5.4141971339702298E-2</v>
      </c>
      <c r="I1711" s="86">
        <f t="array" ref="I1711">IFERROR(INDEX(DATA!$AB$133:$AB$368,MATCH(1,(DATA!$D$133:$D$368=B1711)*(DATA!$E$133:$E$368=D1711),0)),"n/a")</f>
        <v>42751.21</v>
      </c>
      <c r="J1711" s="77">
        <f t="array" ref="J1711">IFERROR(INDEX(DATA!$AC$133:$AC$368,MATCH(1,(DATA!$D$133:$D$368=B1711)*(DATA!$E$133:$E$368=D1711),0)),"n/a")</f>
        <v>4.90093092953824E-2</v>
      </c>
      <c r="K1711" s="86">
        <f t="array" ref="K1711">IFERROR(INDEX(DATA!$AL$133:$AL$368,MATCH(1,(DATA!$D$133:$D$368=B1711)*(DATA!$E$133:$E$368=D1711),0)),"n/a")</f>
        <v>77074.38</v>
      </c>
      <c r="L1711" s="77">
        <f t="array" ref="L1711">IFERROR(INDEX(DATA!$AM$133:$AM$368,MATCH(1,(DATA!$D$133:$D$368=B1711)*(DATA!$E$133:$E$368=D1711),0)),"n/a")</f>
        <v>8.2668953903707904E-2</v>
      </c>
      <c r="M1711" s="66"/>
      <c r="N1711" s="66"/>
      <c r="O1711" s="66"/>
      <c r="P1711" s="66"/>
      <c r="Q1711" s="66"/>
      <c r="S1711" s="70"/>
      <c r="U1711" s="70"/>
      <c r="W1711" s="70"/>
      <c r="Y1711" s="70"/>
    </row>
    <row r="1712" spans="1:25" s="69" customFormat="1" x14ac:dyDescent="0.2">
      <c r="A1712" s="75" t="s">
        <v>19</v>
      </c>
      <c r="B1712" s="66" t="s">
        <v>20</v>
      </c>
      <c r="C1712" s="66" t="s">
        <v>9</v>
      </c>
      <c r="D1712" s="66" t="s">
        <v>293</v>
      </c>
      <c r="E1712" s="86">
        <f t="array" ref="E1712">IFERROR(INDEX(DATA!$H$133:$H$368,MATCH(1,(DATA!$D$133:$D$368=B1712)*(DATA!$E$133:$E$368=D1712),0)),"n/a")</f>
        <v>943.69</v>
      </c>
      <c r="F1712" s="77">
        <f t="array" ref="F1712">IFERROR(INDEX(DATA!$I$133:$I$368,MATCH(1,(DATA!$D$133:$D$368=B1712)*(DATA!$E$133:$E$368=D1712),0)),"n/a")</f>
        <v>3.8459845500363202E-2</v>
      </c>
      <c r="G1712" s="86">
        <f t="array" ref="G1712">IFERROR(INDEX(DATA!$R$133:$R$368,MATCH(1,(DATA!$D$133:$D$368=B1712)*(DATA!$E$133:$E$368=D1712),0)),"n/a")</f>
        <v>3008.73</v>
      </c>
      <c r="H1712" s="77">
        <f t="array" ref="H1712">IFERROR(INDEX(DATA!$S$133:$S$368,MATCH(1,(DATA!$D$133:$D$368=B1712)*(DATA!$E$133:$E$368=D1712),0)),"n/a")</f>
        <v>0.153035180501264</v>
      </c>
      <c r="I1712" s="86">
        <f t="array" ref="I1712">IFERROR(INDEX(DATA!$AB$133:$AB$368,MATCH(1,(DATA!$D$133:$D$368=B1712)*(DATA!$E$133:$E$368=D1712),0)),"n/a")</f>
        <v>5503.56</v>
      </c>
      <c r="J1712" s="77">
        <f t="array" ref="J1712">IFERROR(INDEX(DATA!$AC$133:$AC$368,MATCH(1,(DATA!$D$133:$D$368=B1712)*(DATA!$E$133:$E$368=D1712),0)),"n/a")</f>
        <v>8.3292654121722695E-2</v>
      </c>
      <c r="K1712" s="86">
        <f t="array" ref="K1712">IFERROR(INDEX(DATA!$AL$133:$AL$368,MATCH(1,(DATA!$D$133:$D$368=B1712)*(DATA!$E$133:$E$368=D1712),0)),"n/a")</f>
        <v>9805.64</v>
      </c>
      <c r="L1712" s="77">
        <f t="array" ref="L1712">IFERROR(INDEX(DATA!$AM$133:$AM$368,MATCH(1,(DATA!$D$133:$D$368=B1712)*(DATA!$E$133:$E$368=D1712),0)),"n/a")</f>
        <v>0.245437398787032</v>
      </c>
      <c r="M1712" s="66"/>
      <c r="N1712" s="66"/>
      <c r="O1712" s="66"/>
      <c r="P1712" s="66"/>
      <c r="Q1712" s="66"/>
      <c r="S1712" s="70"/>
      <c r="U1712" s="70"/>
      <c r="W1712" s="70"/>
      <c r="Y1712" s="70"/>
    </row>
    <row r="1713" spans="1:25" s="69" customFormat="1" x14ac:dyDescent="0.2">
      <c r="A1713" s="75" t="s">
        <v>19</v>
      </c>
      <c r="B1713" s="66" t="s">
        <v>20</v>
      </c>
      <c r="C1713" s="66" t="s">
        <v>9</v>
      </c>
      <c r="D1713" s="66" t="s">
        <v>294</v>
      </c>
      <c r="E1713" s="86">
        <f t="array" ref="E1713">IFERROR(INDEX(DATA!$H$133:$H$368,MATCH(1,(DATA!$D$133:$D$368=B1713)*(DATA!$E$133:$E$368=D1713),0)),"n/a")</f>
        <v>4160.24</v>
      </c>
      <c r="F1713" s="77">
        <f t="array" ref="F1713">IFERROR(INDEX(DATA!$I$133:$I$368,MATCH(1,(DATA!$D$133:$D$368=B1713)*(DATA!$E$133:$E$368=D1713),0)),"n/a")</f>
        <v>1.1896393624447501E-2</v>
      </c>
      <c r="G1713" s="86">
        <f t="array" ref="G1713">IFERROR(INDEX(DATA!$R$133:$R$368,MATCH(1,(DATA!$D$133:$D$368=B1713)*(DATA!$E$133:$E$368=D1713),0)),"n/a")</f>
        <v>13598.3</v>
      </c>
      <c r="H1713" s="77">
        <f t="array" ref="H1713">IFERROR(INDEX(DATA!$S$133:$S$368,MATCH(1,(DATA!$D$133:$D$368=B1713)*(DATA!$E$133:$E$368=D1713),0)),"n/a")</f>
        <v>1.31555321109872E-2</v>
      </c>
      <c r="I1713" s="86">
        <f t="array" ref="I1713">IFERROR(INDEX(DATA!$AB$133:$AB$368,MATCH(1,(DATA!$D$133:$D$368=B1713)*(DATA!$E$133:$E$368=D1713),0)),"n/a")</f>
        <v>26365.18</v>
      </c>
      <c r="J1713" s="77">
        <f t="array" ref="J1713">IFERROR(INDEX(DATA!$AC$133:$AC$368,MATCH(1,(DATA!$D$133:$D$368=B1713)*(DATA!$E$133:$E$368=D1713),0)),"n/a")</f>
        <v>-6.7129493551602894E-5</v>
      </c>
      <c r="K1713" s="86">
        <f t="array" ref="K1713">IFERROR(INDEX(DATA!$AL$133:$AL$368,MATCH(1,(DATA!$D$133:$D$368=B1713)*(DATA!$E$133:$E$368=D1713),0)),"n/a")</f>
        <v>47527.040000000001</v>
      </c>
      <c r="L1713" s="77">
        <f t="array" ref="L1713">IFERROR(INDEX(DATA!$AM$133:$AM$368,MATCH(1,(DATA!$D$133:$D$368=B1713)*(DATA!$E$133:$E$368=D1713),0)),"n/a")</f>
        <v>-1.76555467107455E-3</v>
      </c>
      <c r="M1713" s="66"/>
      <c r="N1713" s="66"/>
      <c r="O1713" s="66"/>
      <c r="P1713" s="66"/>
      <c r="Q1713" s="66"/>
      <c r="S1713" s="70"/>
      <c r="U1713" s="70"/>
      <c r="W1713" s="70"/>
      <c r="Y1713" s="70"/>
    </row>
    <row r="1714" spans="1:25" s="69" customFormat="1" x14ac:dyDescent="0.2">
      <c r="A1714" s="75" t="s">
        <v>19</v>
      </c>
      <c r="B1714" s="66" t="s">
        <v>20</v>
      </c>
      <c r="C1714" s="66" t="s">
        <v>9</v>
      </c>
      <c r="D1714" s="66" t="s">
        <v>295</v>
      </c>
      <c r="E1714" s="86">
        <f t="array" ref="E1714">IFERROR(INDEX(DATA!$H$133:$H$368,MATCH(1,(DATA!$D$133:$D$368=B1714)*(DATA!$E$133:$E$368=D1714),0)),"n/a")</f>
        <v>1796.07</v>
      </c>
      <c r="F1714" s="77">
        <f t="array" ref="F1714">IFERROR(INDEX(DATA!$I$133:$I$368,MATCH(1,(DATA!$D$133:$D$368=B1714)*(DATA!$E$133:$E$368=D1714),0)),"n/a")</f>
        <v>-8.0254405235585996E-2</v>
      </c>
      <c r="G1714" s="86">
        <f t="array" ref="G1714">IFERROR(INDEX(DATA!$R$133:$R$368,MATCH(1,(DATA!$D$133:$D$368=B1714)*(DATA!$E$133:$E$368=D1714),0)),"n/a")</f>
        <v>5924.2</v>
      </c>
      <c r="H1714" s="77">
        <f t="array" ref="H1714">IFERROR(INDEX(DATA!$S$133:$S$368,MATCH(1,(DATA!$D$133:$D$368=B1714)*(DATA!$E$133:$E$368=D1714),0)),"n/a")</f>
        <v>-8.2901426068003006E-2</v>
      </c>
      <c r="I1714" s="86">
        <f t="array" ref="I1714">IFERROR(INDEX(DATA!$AB$133:$AB$368,MATCH(1,(DATA!$D$133:$D$368=B1714)*(DATA!$E$133:$E$368=D1714),0)),"n/a")</f>
        <v>10943.81</v>
      </c>
      <c r="J1714" s="77">
        <f t="array" ref="J1714">IFERROR(INDEX(DATA!$AC$133:$AC$368,MATCH(1,(DATA!$D$133:$D$368=B1714)*(DATA!$E$133:$E$368=D1714),0)),"n/a")</f>
        <v>-7.4926818712432106E-2</v>
      </c>
      <c r="K1714" s="86">
        <f t="array" ref="K1714">IFERROR(INDEX(DATA!$AL$133:$AL$368,MATCH(1,(DATA!$D$133:$D$368=B1714)*(DATA!$E$133:$E$368=D1714),0)),"n/a")</f>
        <v>21172.66</v>
      </c>
      <c r="L1714" s="77">
        <f t="array" ref="L1714">IFERROR(INDEX(DATA!$AM$133:$AM$368,MATCH(1,(DATA!$D$133:$D$368=B1714)*(DATA!$E$133:$E$368=D1714),0)),"n/a")</f>
        <v>5.1858505296637103E-2</v>
      </c>
      <c r="M1714" s="66"/>
      <c r="N1714" s="66"/>
      <c r="O1714" s="66"/>
      <c r="P1714" s="66"/>
      <c r="Q1714" s="66"/>
      <c r="S1714" s="70"/>
      <c r="U1714" s="70"/>
      <c r="W1714" s="70"/>
      <c r="Y1714" s="70"/>
    </row>
    <row r="1715" spans="1:25" s="69" customFormat="1" x14ac:dyDescent="0.2">
      <c r="A1715" s="75" t="s">
        <v>19</v>
      </c>
      <c r="B1715" s="66" t="s">
        <v>20</v>
      </c>
      <c r="C1715" s="66" t="s">
        <v>9</v>
      </c>
      <c r="D1715" s="66" t="s">
        <v>296</v>
      </c>
      <c r="E1715" s="86">
        <f t="array" ref="E1715">IFERROR(INDEX(DATA!$H$133:$H$368,MATCH(1,(DATA!$D$133:$D$368=B1715)*(DATA!$E$133:$E$368=D1715),0)),"n/a")</f>
        <v>3342.58</v>
      </c>
      <c r="F1715" s="77">
        <f t="array" ref="F1715">IFERROR(INDEX(DATA!$I$133:$I$368,MATCH(1,(DATA!$D$133:$D$368=B1715)*(DATA!$E$133:$E$368=D1715),0)),"n/a")</f>
        <v>0.45585288942315999</v>
      </c>
      <c r="G1715" s="86">
        <f t="array" ref="G1715">IFERROR(INDEX(DATA!$R$133:$R$368,MATCH(1,(DATA!$D$133:$D$368=B1715)*(DATA!$E$133:$E$368=D1715),0)),"n/a")</f>
        <v>10967.45</v>
      </c>
      <c r="H1715" s="77">
        <f t="array" ref="H1715">IFERROR(INDEX(DATA!$S$133:$S$368,MATCH(1,(DATA!$D$133:$D$368=B1715)*(DATA!$E$133:$E$368=D1715),0)),"n/a")</f>
        <v>0.46307380969215001</v>
      </c>
      <c r="I1715" s="86">
        <f t="array" ref="I1715">IFERROR(INDEX(DATA!$AB$133:$AB$368,MATCH(1,(DATA!$D$133:$D$368=B1715)*(DATA!$E$133:$E$368=D1715),0)),"n/a")</f>
        <v>19305.02</v>
      </c>
      <c r="J1715" s="77">
        <f t="array" ref="J1715">IFERROR(INDEX(DATA!$AC$133:$AC$368,MATCH(1,(DATA!$D$133:$D$368=B1715)*(DATA!$E$133:$E$368=D1715),0)),"n/a")</f>
        <v>0.44141535566821699</v>
      </c>
      <c r="K1715" s="86">
        <f t="array" ref="K1715">IFERROR(INDEX(DATA!$AL$133:$AL$368,MATCH(1,(DATA!$D$133:$D$368=B1715)*(DATA!$E$133:$E$368=D1715),0)),"n/a")</f>
        <v>33747.86</v>
      </c>
      <c r="L1715" s="77">
        <f t="array" ref="L1715">IFERROR(INDEX(DATA!$AM$133:$AM$368,MATCH(1,(DATA!$D$133:$D$368=B1715)*(DATA!$E$133:$E$368=D1715),0)),"n/a")</f>
        <v>0.48668266365229101</v>
      </c>
      <c r="M1715" s="66"/>
      <c r="N1715" s="66"/>
      <c r="O1715" s="66"/>
      <c r="P1715" s="66"/>
      <c r="Q1715" s="66"/>
      <c r="S1715" s="70"/>
      <c r="U1715" s="70"/>
      <c r="W1715" s="70"/>
      <c r="Y1715" s="70"/>
    </row>
    <row r="1716" spans="1:25" s="69" customFormat="1" x14ac:dyDescent="0.2">
      <c r="A1716" s="75" t="s">
        <v>19</v>
      </c>
      <c r="B1716" s="66" t="s">
        <v>20</v>
      </c>
      <c r="C1716" s="66" t="s">
        <v>9</v>
      </c>
      <c r="D1716" s="66" t="s">
        <v>297</v>
      </c>
      <c r="E1716" s="86">
        <f t="array" ref="E1716">IFERROR(INDEX(DATA!$H$133:$H$368,MATCH(1,(DATA!$D$133:$D$368=B1716)*(DATA!$E$133:$E$368=D1716),0)),"n/a")</f>
        <v>1203.5</v>
      </c>
      <c r="F1716" s="77">
        <f t="array" ref="F1716">IFERROR(INDEX(DATA!$I$133:$I$368,MATCH(1,(DATA!$D$133:$D$368=B1716)*(DATA!$E$133:$E$368=D1716),0)),"n/a")</f>
        <v>-3.7785026703764102E-2</v>
      </c>
      <c r="G1716" s="86">
        <f t="array" ref="G1716">IFERROR(INDEX(DATA!$R$133:$R$368,MATCH(1,(DATA!$D$133:$D$368=B1716)*(DATA!$E$133:$E$368=D1716),0)),"n/a")</f>
        <v>4075.65</v>
      </c>
      <c r="H1716" s="77">
        <f t="array" ref="H1716">IFERROR(INDEX(DATA!$S$133:$S$368,MATCH(1,(DATA!$D$133:$D$368=B1716)*(DATA!$E$133:$E$368=D1716),0)),"n/a")</f>
        <v>0.15597337289015301</v>
      </c>
      <c r="I1716" s="86">
        <f t="array" ref="I1716">IFERROR(INDEX(DATA!$AB$133:$AB$368,MATCH(1,(DATA!$D$133:$D$368=B1716)*(DATA!$E$133:$E$368=D1716),0)),"n/a")</f>
        <v>7465.5</v>
      </c>
      <c r="J1716" s="77">
        <f t="array" ref="J1716">IFERROR(INDEX(DATA!$AC$133:$AC$368,MATCH(1,(DATA!$D$133:$D$368=B1716)*(DATA!$E$133:$E$368=D1716),0)),"n/a")</f>
        <v>0.13063100583830001</v>
      </c>
      <c r="K1716" s="86">
        <f t="array" ref="K1716">IFERROR(INDEX(DATA!$AL$133:$AL$368,MATCH(1,(DATA!$D$133:$D$368=B1716)*(DATA!$E$133:$E$368=D1716),0)),"n/a")</f>
        <v>13348.97</v>
      </c>
      <c r="L1716" s="77">
        <f t="array" ref="L1716">IFERROR(INDEX(DATA!$AM$133:$AM$368,MATCH(1,(DATA!$D$133:$D$368=B1716)*(DATA!$E$133:$E$368=D1716),0)),"n/a")</f>
        <v>0.25529852079630599</v>
      </c>
      <c r="M1716" s="66"/>
      <c r="N1716" s="66"/>
      <c r="O1716" s="66"/>
      <c r="P1716" s="66"/>
      <c r="Q1716" s="66"/>
      <c r="S1716" s="70"/>
      <c r="U1716" s="70"/>
      <c r="W1716" s="70"/>
      <c r="Y1716" s="70"/>
    </row>
    <row r="1717" spans="1:25" s="69" customFormat="1" x14ac:dyDescent="0.2">
      <c r="A1717" s="75" t="s">
        <v>19</v>
      </c>
      <c r="B1717" s="66" t="s">
        <v>20</v>
      </c>
      <c r="C1717" s="66" t="s">
        <v>9</v>
      </c>
      <c r="D1717" s="66" t="s">
        <v>298</v>
      </c>
      <c r="E1717" s="86">
        <f t="array" ref="E1717">IFERROR(INDEX(DATA!$H$133:$H$368,MATCH(1,(DATA!$D$133:$D$368=B1717)*(DATA!$E$133:$E$368=D1717),0)),"n/a")</f>
        <v>354.39</v>
      </c>
      <c r="F1717" s="77">
        <f t="array" ref="F1717">IFERROR(INDEX(DATA!$I$133:$I$368,MATCH(1,(DATA!$D$133:$D$368=B1717)*(DATA!$E$133:$E$368=D1717),0)),"n/a")</f>
        <v>-1.81742623632082E-2</v>
      </c>
      <c r="G1717" s="86">
        <f t="array" ref="G1717">IFERROR(INDEX(DATA!$R$133:$R$368,MATCH(1,(DATA!$D$133:$D$368=B1717)*(DATA!$E$133:$E$368=D1717),0)),"n/a")</f>
        <v>1110.5899999999999</v>
      </c>
      <c r="H1717" s="77">
        <f t="array" ref="H1717">IFERROR(INDEX(DATA!$S$133:$S$368,MATCH(1,(DATA!$D$133:$D$368=B1717)*(DATA!$E$133:$E$368=D1717),0)),"n/a")</f>
        <v>-3.7675257223334E-3</v>
      </c>
      <c r="I1717" s="86">
        <f t="array" ref="I1717">IFERROR(INDEX(DATA!$AB$133:$AB$368,MATCH(1,(DATA!$D$133:$D$368=B1717)*(DATA!$E$133:$E$368=D1717),0)),"n/a")</f>
        <v>2042.11</v>
      </c>
      <c r="J1717" s="77">
        <f t="array" ref="J1717">IFERROR(INDEX(DATA!$AC$133:$AC$368,MATCH(1,(DATA!$D$133:$D$368=B1717)*(DATA!$E$133:$E$368=D1717),0)),"n/a")</f>
        <v>2.0396844035597099E-2</v>
      </c>
      <c r="K1717" s="86">
        <f t="array" ref="K1717">IFERROR(INDEX(DATA!$AL$133:$AL$368,MATCH(1,(DATA!$D$133:$D$368=B1717)*(DATA!$E$133:$E$368=D1717),0)),"n/a")</f>
        <v>3742.7</v>
      </c>
      <c r="L1717" s="77">
        <f t="array" ref="L1717">IFERROR(INDEX(DATA!$AM$133:$AM$368,MATCH(1,(DATA!$D$133:$D$368=B1717)*(DATA!$E$133:$E$368=D1717),0)),"n/a")</f>
        <v>-0.289578382318328</v>
      </c>
      <c r="M1717" s="66"/>
      <c r="N1717" s="66"/>
      <c r="O1717" s="66"/>
      <c r="P1717" s="66"/>
      <c r="Q1717" s="66"/>
      <c r="S1717" s="70"/>
      <c r="U1717" s="70"/>
      <c r="W1717" s="70"/>
      <c r="Y1717" s="70"/>
    </row>
    <row r="1718" spans="1:25" s="69" customFormat="1" x14ac:dyDescent="0.2">
      <c r="A1718" s="75" t="s">
        <v>19</v>
      </c>
      <c r="B1718" s="66" t="s">
        <v>20</v>
      </c>
      <c r="C1718" s="66" t="s">
        <v>9</v>
      </c>
      <c r="D1718" s="66" t="s">
        <v>299</v>
      </c>
      <c r="E1718" s="86">
        <f t="array" ref="E1718">IFERROR(INDEX(DATA!$H$133:$H$368,MATCH(1,(DATA!$D$133:$D$368=B1718)*(DATA!$E$133:$E$368=D1718),0)),"n/a")</f>
        <v>17756.830000000002</v>
      </c>
      <c r="F1718" s="77">
        <f t="array" ref="F1718">IFERROR(INDEX(DATA!$I$133:$I$368,MATCH(1,(DATA!$D$133:$D$368=B1718)*(DATA!$E$133:$E$368=D1718),0)),"n/a")</f>
        <v>-6.6335654415217202E-2</v>
      </c>
      <c r="G1718" s="86">
        <f t="array" ref="G1718">IFERROR(INDEX(DATA!$R$133:$R$368,MATCH(1,(DATA!$D$133:$D$368=B1718)*(DATA!$E$133:$E$368=D1718),0)),"n/a")</f>
        <v>67719.44</v>
      </c>
      <c r="H1718" s="77">
        <f t="array" ref="H1718">IFERROR(INDEX(DATA!$S$133:$S$368,MATCH(1,(DATA!$D$133:$D$368=B1718)*(DATA!$E$133:$E$368=D1718),0)),"n/a")</f>
        <v>1.4324075926949001E-2</v>
      </c>
      <c r="I1718" s="86">
        <f t="array" ref="I1718">IFERROR(INDEX(DATA!$AB$133:$AB$368,MATCH(1,(DATA!$D$133:$D$368=B1718)*(DATA!$E$133:$E$368=D1718),0)),"n/a")</f>
        <v>118716.95</v>
      </c>
      <c r="J1718" s="77">
        <f t="array" ref="J1718">IFERROR(INDEX(DATA!$AC$133:$AC$368,MATCH(1,(DATA!$D$133:$D$368=B1718)*(DATA!$E$133:$E$368=D1718),0)),"n/a")</f>
        <v>-4.13794445542622E-2</v>
      </c>
      <c r="K1718" s="86">
        <f t="array" ref="K1718">IFERROR(INDEX(DATA!$AL$133:$AL$368,MATCH(1,(DATA!$D$133:$D$368=B1718)*(DATA!$E$133:$E$368=D1718),0)),"n/a")</f>
        <v>221305.56</v>
      </c>
      <c r="L1718" s="77">
        <f t="array" ref="L1718">IFERROR(INDEX(DATA!$AM$133:$AM$368,MATCH(1,(DATA!$D$133:$D$368=B1718)*(DATA!$E$133:$E$368=D1718),0)),"n/a")</f>
        <v>3.7805074434499597E-2</v>
      </c>
      <c r="M1718" s="66"/>
      <c r="N1718" s="66"/>
      <c r="O1718" s="66"/>
      <c r="P1718" s="66"/>
      <c r="Q1718" s="66"/>
      <c r="S1718" s="70"/>
      <c r="U1718" s="70"/>
      <c r="W1718" s="70"/>
      <c r="Y1718" s="70"/>
    </row>
    <row r="1719" spans="1:25" s="69" customFormat="1" x14ac:dyDescent="0.2">
      <c r="A1719" s="75" t="s">
        <v>19</v>
      </c>
      <c r="B1719" s="66" t="s">
        <v>20</v>
      </c>
      <c r="C1719" s="66" t="s">
        <v>9</v>
      </c>
      <c r="D1719" s="66" t="s">
        <v>300</v>
      </c>
      <c r="E1719" s="86">
        <f t="array" ref="E1719">IFERROR(INDEX(DATA!$H$133:$H$368,MATCH(1,(DATA!$D$133:$D$368=B1719)*(DATA!$E$133:$E$368=D1719),0)),"n/a")</f>
        <v>15699.14</v>
      </c>
      <c r="F1719" s="77">
        <f t="array" ref="F1719">IFERROR(INDEX(DATA!$I$133:$I$368,MATCH(1,(DATA!$D$133:$D$368=B1719)*(DATA!$E$133:$E$368=D1719),0)),"n/a")</f>
        <v>8.2233576722844606E-2</v>
      </c>
      <c r="G1719" s="86">
        <f t="array" ref="G1719">IFERROR(INDEX(DATA!$R$133:$R$368,MATCH(1,(DATA!$D$133:$D$368=B1719)*(DATA!$E$133:$E$368=D1719),0)),"n/a")</f>
        <v>51899.34</v>
      </c>
      <c r="H1719" s="77">
        <f t="array" ref="H1719">IFERROR(INDEX(DATA!$S$133:$S$368,MATCH(1,(DATA!$D$133:$D$368=B1719)*(DATA!$E$133:$E$368=D1719),0)),"n/a")</f>
        <v>0.112812537590063</v>
      </c>
      <c r="I1719" s="86">
        <f t="array" ref="I1719">IFERROR(INDEX(DATA!$AB$133:$AB$368,MATCH(1,(DATA!$D$133:$D$368=B1719)*(DATA!$E$133:$E$368=D1719),0)),"n/a")</f>
        <v>92764.18</v>
      </c>
      <c r="J1719" s="77">
        <f t="array" ref="J1719">IFERROR(INDEX(DATA!$AC$133:$AC$368,MATCH(1,(DATA!$D$133:$D$368=B1719)*(DATA!$E$133:$E$368=D1719),0)),"n/a")</f>
        <v>0.10310118475767401</v>
      </c>
      <c r="K1719" s="86">
        <f t="array" ref="K1719">IFERROR(INDEX(DATA!$AL$133:$AL$368,MATCH(1,(DATA!$D$133:$D$368=B1719)*(DATA!$E$133:$E$368=D1719),0)),"n/a")</f>
        <v>170857.98</v>
      </c>
      <c r="L1719" s="77">
        <f t="array" ref="L1719">IFERROR(INDEX(DATA!$AM$133:$AM$368,MATCH(1,(DATA!$D$133:$D$368=B1719)*(DATA!$E$133:$E$368=D1719),0)),"n/a")</f>
        <v>9.5454476968159604E-2</v>
      </c>
      <c r="M1719" s="66"/>
      <c r="N1719" s="66"/>
      <c r="O1719" s="66"/>
      <c r="P1719" s="66"/>
      <c r="Q1719" s="66"/>
      <c r="S1719" s="70"/>
      <c r="U1719" s="70"/>
      <c r="W1719" s="70"/>
      <c r="Y1719" s="70"/>
    </row>
    <row r="1720" spans="1:25" s="69" customFormat="1" x14ac:dyDescent="0.2">
      <c r="A1720" s="75" t="s">
        <v>19</v>
      </c>
      <c r="B1720" s="66" t="s">
        <v>20</v>
      </c>
      <c r="C1720" s="66" t="s">
        <v>9</v>
      </c>
      <c r="D1720" s="66" t="s">
        <v>301</v>
      </c>
      <c r="E1720" s="86">
        <f t="array" ref="E1720">IFERROR(INDEX(DATA!$H$133:$H$368,MATCH(1,(DATA!$D$133:$D$368=B1720)*(DATA!$E$133:$E$368=D1720),0)),"n/a")</f>
        <v>986.75</v>
      </c>
      <c r="F1720" s="77">
        <f t="array" ref="F1720">IFERROR(INDEX(DATA!$I$133:$I$368,MATCH(1,(DATA!$D$133:$D$368=B1720)*(DATA!$E$133:$E$368=D1720),0)),"n/a")</f>
        <v>0.121357788990409</v>
      </c>
      <c r="G1720" s="86">
        <f t="array" ref="G1720">IFERROR(INDEX(DATA!$R$133:$R$368,MATCH(1,(DATA!$D$133:$D$368=B1720)*(DATA!$E$133:$E$368=D1720),0)),"n/a")</f>
        <v>3112.9</v>
      </c>
      <c r="H1720" s="77">
        <f t="array" ref="H1720">IFERROR(INDEX(DATA!$S$133:$S$368,MATCH(1,(DATA!$D$133:$D$368=B1720)*(DATA!$E$133:$E$368=D1720),0)),"n/a")</f>
        <v>0.67969782813975399</v>
      </c>
      <c r="I1720" s="86">
        <f t="array" ref="I1720">IFERROR(INDEX(DATA!$AB$133:$AB$368,MATCH(1,(DATA!$D$133:$D$368=B1720)*(DATA!$E$133:$E$368=D1720),0)),"n/a")</f>
        <v>5214.5200000000004</v>
      </c>
      <c r="J1720" s="77">
        <f t="array" ref="J1720">IFERROR(INDEX(DATA!$AC$133:$AC$368,MATCH(1,(DATA!$D$133:$D$368=B1720)*(DATA!$E$133:$E$368=D1720),0)),"n/a")</f>
        <v>0.72531399303855304</v>
      </c>
      <c r="K1720" s="86">
        <f t="array" ref="K1720">IFERROR(INDEX(DATA!$AL$133:$AL$368,MATCH(1,(DATA!$D$133:$D$368=B1720)*(DATA!$E$133:$E$368=D1720),0)),"n/a")</f>
        <v>9703.99</v>
      </c>
      <c r="L1720" s="77">
        <f t="array" ref="L1720">IFERROR(INDEX(DATA!$AM$133:$AM$368,MATCH(1,(DATA!$D$133:$D$368=B1720)*(DATA!$E$133:$E$368=D1720),0)),"n/a")</f>
        <v>1.00559890047433</v>
      </c>
      <c r="M1720" s="66"/>
      <c r="N1720" s="66"/>
      <c r="O1720" s="66"/>
      <c r="P1720" s="66"/>
      <c r="Q1720" s="66"/>
      <c r="S1720" s="70"/>
      <c r="U1720" s="70"/>
      <c r="W1720" s="70"/>
      <c r="Y1720" s="70"/>
    </row>
    <row r="1721" spans="1:25" s="69" customFormat="1" x14ac:dyDescent="0.2">
      <c r="A1721" s="75" t="s">
        <v>19</v>
      </c>
      <c r="B1721" s="66" t="s">
        <v>20</v>
      </c>
      <c r="C1721" s="66" t="s">
        <v>9</v>
      </c>
      <c r="D1721" s="66" t="s">
        <v>302</v>
      </c>
      <c r="E1721" s="86">
        <f t="array" ref="E1721">IFERROR(INDEX(DATA!$H$133:$H$368,MATCH(1,(DATA!$D$133:$D$368=B1721)*(DATA!$E$133:$E$368=D1721),0)),"n/a")</f>
        <v>1910.3</v>
      </c>
      <c r="F1721" s="77">
        <f t="array" ref="F1721">IFERROR(INDEX(DATA!$I$133:$I$368,MATCH(1,(DATA!$D$133:$D$368=B1721)*(DATA!$E$133:$E$368=D1721),0)),"n/a")</f>
        <v>-3.9451718658862697E-2</v>
      </c>
      <c r="G1721" s="86">
        <f t="array" ref="G1721">IFERROR(INDEX(DATA!$R$133:$R$368,MATCH(1,(DATA!$D$133:$D$368=B1721)*(DATA!$E$133:$E$368=D1721),0)),"n/a")</f>
        <v>6113.04</v>
      </c>
      <c r="H1721" s="77">
        <f t="array" ref="H1721">IFERROR(INDEX(DATA!$S$133:$S$368,MATCH(1,(DATA!$D$133:$D$368=B1721)*(DATA!$E$133:$E$368=D1721),0)),"n/a")</f>
        <v>-5.5394937518639303E-2</v>
      </c>
      <c r="I1721" s="86">
        <f t="array" ref="I1721">IFERROR(INDEX(DATA!$AB$133:$AB$368,MATCH(1,(DATA!$D$133:$D$368=B1721)*(DATA!$E$133:$E$368=D1721),0)),"n/a")</f>
        <v>11836.12</v>
      </c>
      <c r="J1721" s="77">
        <f t="array" ref="J1721">IFERROR(INDEX(DATA!$AC$133:$AC$368,MATCH(1,(DATA!$D$133:$D$368=B1721)*(DATA!$E$133:$E$368=D1721),0)),"n/a")</f>
        <v>-6.2913078864613198E-2</v>
      </c>
      <c r="K1721" s="86">
        <f t="array" ref="K1721">IFERROR(INDEX(DATA!$AL$133:$AL$368,MATCH(1,(DATA!$D$133:$D$368=B1721)*(DATA!$E$133:$E$368=D1721),0)),"n/a")</f>
        <v>21619.32</v>
      </c>
      <c r="L1721" s="77">
        <f t="array" ref="L1721">IFERROR(INDEX(DATA!$AM$133:$AM$368,MATCH(1,(DATA!$D$133:$D$368=B1721)*(DATA!$E$133:$E$368=D1721),0)),"n/a")</f>
        <v>-3.04572466182658E-2</v>
      </c>
      <c r="M1721" s="66"/>
      <c r="N1721" s="66"/>
      <c r="O1721" s="66"/>
      <c r="P1721" s="66"/>
      <c r="Q1721" s="66"/>
      <c r="S1721" s="70"/>
      <c r="U1721" s="70"/>
      <c r="W1721" s="70"/>
      <c r="Y1721" s="70"/>
    </row>
    <row r="1722" spans="1:25" s="69" customFormat="1" x14ac:dyDescent="0.2">
      <c r="A1722" s="75" t="s">
        <v>19</v>
      </c>
      <c r="B1722" s="66" t="s">
        <v>20</v>
      </c>
      <c r="C1722" s="66" t="s">
        <v>9</v>
      </c>
      <c r="D1722" s="66" t="s">
        <v>303</v>
      </c>
      <c r="E1722" s="86">
        <f t="array" ref="E1722">IFERROR(INDEX(DATA!$H$133:$H$368,MATCH(1,(DATA!$D$133:$D$368=B1722)*(DATA!$E$133:$E$368=D1722),0)),"n/a")</f>
        <v>1894.96</v>
      </c>
      <c r="F1722" s="77">
        <f t="array" ref="F1722">IFERROR(INDEX(DATA!$I$133:$I$368,MATCH(1,(DATA!$D$133:$D$368=B1722)*(DATA!$E$133:$E$368=D1722),0)),"n/a")</f>
        <v>-3.7373065180617102E-2</v>
      </c>
      <c r="G1722" s="86">
        <f t="array" ref="G1722">IFERROR(INDEX(DATA!$R$133:$R$368,MATCH(1,(DATA!$D$133:$D$368=B1722)*(DATA!$E$133:$E$368=D1722),0)),"n/a")</f>
        <v>5939.87</v>
      </c>
      <c r="H1722" s="77">
        <f t="array" ref="H1722">IFERROR(INDEX(DATA!$S$133:$S$368,MATCH(1,(DATA!$D$133:$D$368=B1722)*(DATA!$E$133:$E$368=D1722),0)),"n/a")</f>
        <v>-3.1256523667866999E-2</v>
      </c>
      <c r="I1722" s="86">
        <f t="array" ref="I1722">IFERROR(INDEX(DATA!$AB$133:$AB$368,MATCH(1,(DATA!$D$133:$D$368=B1722)*(DATA!$E$133:$E$368=D1722),0)),"n/a")</f>
        <v>10826.23</v>
      </c>
      <c r="J1722" s="77">
        <f t="array" ref="J1722">IFERROR(INDEX(DATA!$AC$133:$AC$368,MATCH(1,(DATA!$D$133:$D$368=B1722)*(DATA!$E$133:$E$368=D1722),0)),"n/a")</f>
        <v>-9.1243859772824301E-2</v>
      </c>
      <c r="K1722" s="86">
        <f t="array" ref="K1722">IFERROR(INDEX(DATA!$AL$133:$AL$368,MATCH(1,(DATA!$D$133:$D$368=B1722)*(DATA!$E$133:$E$368=D1722),0)),"n/a")</f>
        <v>20217.580000000002</v>
      </c>
      <c r="L1722" s="77">
        <f t="array" ref="L1722">IFERROR(INDEX(DATA!$AM$133:$AM$368,MATCH(1,(DATA!$D$133:$D$368=B1722)*(DATA!$E$133:$E$368=D1722),0)),"n/a")</f>
        <v>1.0119894898983401E-2</v>
      </c>
      <c r="M1722" s="66"/>
      <c r="N1722" s="66"/>
      <c r="O1722" s="66"/>
      <c r="P1722" s="66"/>
      <c r="Q1722" s="66"/>
      <c r="S1722" s="70"/>
      <c r="U1722" s="70"/>
      <c r="W1722" s="70"/>
      <c r="Y1722" s="70"/>
    </row>
    <row r="1723" spans="1:25" s="69" customFormat="1" x14ac:dyDescent="0.2">
      <c r="A1723" s="75" t="s">
        <v>19</v>
      </c>
      <c r="B1723" s="66" t="s">
        <v>20</v>
      </c>
      <c r="C1723" s="66" t="s">
        <v>9</v>
      </c>
      <c r="D1723" s="66" t="s">
        <v>304</v>
      </c>
      <c r="E1723" s="86">
        <f t="array" ref="E1723">IFERROR(INDEX(DATA!$H$133:$H$368,MATCH(1,(DATA!$D$133:$D$368=B1723)*(DATA!$E$133:$E$368=D1723),0)),"n/a")</f>
        <v>18202.2</v>
      </c>
      <c r="F1723" s="77">
        <f t="array" ref="F1723">IFERROR(INDEX(DATA!$I$133:$I$368,MATCH(1,(DATA!$D$133:$D$368=B1723)*(DATA!$E$133:$E$368=D1723),0)),"n/a")</f>
        <v>0.16426943567261401</v>
      </c>
      <c r="G1723" s="86">
        <f t="array" ref="G1723">IFERROR(INDEX(DATA!$R$133:$R$368,MATCH(1,(DATA!$D$133:$D$368=B1723)*(DATA!$E$133:$E$368=D1723),0)),"n/a")</f>
        <v>62295.72</v>
      </c>
      <c r="H1723" s="77">
        <f t="array" ref="H1723">IFERROR(INDEX(DATA!$S$133:$S$368,MATCH(1,(DATA!$D$133:$D$368=B1723)*(DATA!$E$133:$E$368=D1723),0)),"n/a")</f>
        <v>0.24766337451840001</v>
      </c>
      <c r="I1723" s="86">
        <f t="array" ref="I1723">IFERROR(INDEX(DATA!$AB$133:$AB$368,MATCH(1,(DATA!$D$133:$D$368=B1723)*(DATA!$E$133:$E$368=D1723),0)),"n/a")</f>
        <v>106441.49</v>
      </c>
      <c r="J1723" s="77">
        <f t="array" ref="J1723">IFERROR(INDEX(DATA!$AC$133:$AC$368,MATCH(1,(DATA!$D$133:$D$368=B1723)*(DATA!$E$133:$E$368=D1723),0)),"n/a")</f>
        <v>0.219817307296718</v>
      </c>
      <c r="K1723" s="86">
        <f t="array" ref="K1723">IFERROR(INDEX(DATA!$AL$133:$AL$368,MATCH(1,(DATA!$D$133:$D$368=B1723)*(DATA!$E$133:$E$368=D1723),0)),"n/a")</f>
        <v>210262.27</v>
      </c>
      <c r="L1723" s="77">
        <f t="array" ref="L1723">IFERROR(INDEX(DATA!$AM$133:$AM$368,MATCH(1,(DATA!$D$133:$D$368=B1723)*(DATA!$E$133:$E$368=D1723),0)),"n/a")</f>
        <v>0.47102069446175099</v>
      </c>
      <c r="M1723" s="66"/>
      <c r="N1723" s="66"/>
      <c r="O1723" s="66"/>
      <c r="P1723" s="66"/>
      <c r="Q1723" s="66"/>
      <c r="S1723" s="70"/>
      <c r="U1723" s="70"/>
      <c r="W1723" s="70"/>
      <c r="Y1723" s="70"/>
    </row>
    <row r="1724" spans="1:25" s="69" customFormat="1" x14ac:dyDescent="0.2">
      <c r="A1724" s="75" t="s">
        <v>19</v>
      </c>
      <c r="B1724" s="66" t="s">
        <v>20</v>
      </c>
      <c r="C1724" s="66" t="s">
        <v>9</v>
      </c>
      <c r="D1724" s="66" t="s">
        <v>305</v>
      </c>
      <c r="E1724" s="86">
        <f t="array" ref="E1724">IFERROR(INDEX(DATA!$H$133:$H$368,MATCH(1,(DATA!$D$133:$D$368=B1724)*(DATA!$E$133:$E$368=D1724),0)),"n/a")</f>
        <v>2111.94</v>
      </c>
      <c r="F1724" s="77">
        <f t="array" ref="F1724">IFERROR(INDEX(DATA!$I$133:$I$368,MATCH(1,(DATA!$D$133:$D$368=B1724)*(DATA!$E$133:$E$368=D1724),0)),"n/a")</f>
        <v>0.43510257333704899</v>
      </c>
      <c r="G1724" s="86">
        <f t="array" ref="G1724">IFERROR(INDEX(DATA!$R$133:$R$368,MATCH(1,(DATA!$D$133:$D$368=B1724)*(DATA!$E$133:$E$368=D1724),0)),"n/a")</f>
        <v>8118.41</v>
      </c>
      <c r="H1724" s="77">
        <f t="array" ref="H1724">IFERROR(INDEX(DATA!$S$133:$S$368,MATCH(1,(DATA!$D$133:$D$368=B1724)*(DATA!$E$133:$E$368=D1724),0)),"n/a")</f>
        <v>0.59734811891162298</v>
      </c>
      <c r="I1724" s="86">
        <f t="array" ref="I1724">IFERROR(INDEX(DATA!$AB$133:$AB$368,MATCH(1,(DATA!$D$133:$D$368=B1724)*(DATA!$E$133:$E$368=D1724),0)),"n/a")</f>
        <v>15866.77</v>
      </c>
      <c r="J1724" s="77">
        <f t="array" ref="J1724">IFERROR(INDEX(DATA!$AC$133:$AC$368,MATCH(1,(DATA!$D$133:$D$368=B1724)*(DATA!$E$133:$E$368=D1724),0)),"n/a")</f>
        <v>0.73838403647953199</v>
      </c>
      <c r="K1724" s="86">
        <f t="array" ref="K1724">IFERROR(INDEX(DATA!$AL$133:$AL$368,MATCH(1,(DATA!$D$133:$D$368=B1724)*(DATA!$E$133:$E$368=D1724),0)),"n/a")</f>
        <v>23674.84</v>
      </c>
      <c r="L1724" s="77">
        <f t="array" ref="L1724">IFERROR(INDEX(DATA!$AM$133:$AM$368,MATCH(1,(DATA!$D$133:$D$368=B1724)*(DATA!$E$133:$E$368=D1724),0)),"n/a")</f>
        <v>0.52714793922329495</v>
      </c>
      <c r="M1724" s="66"/>
      <c r="N1724" s="66"/>
      <c r="O1724" s="66"/>
      <c r="P1724" s="66"/>
      <c r="Q1724" s="66"/>
      <c r="S1724" s="70"/>
      <c r="U1724" s="70"/>
      <c r="W1724" s="70"/>
      <c r="Y1724" s="70"/>
    </row>
    <row r="1725" spans="1:25" s="69" customFormat="1" x14ac:dyDescent="0.2">
      <c r="A1725" s="75" t="s">
        <v>19</v>
      </c>
      <c r="B1725" s="66" t="s">
        <v>20</v>
      </c>
      <c r="C1725" s="66" t="s">
        <v>9</v>
      </c>
      <c r="D1725" s="66" t="s">
        <v>306</v>
      </c>
      <c r="E1725" s="86">
        <f t="array" ref="E1725">IFERROR(INDEX(DATA!$H$133:$H$368,MATCH(1,(DATA!$D$133:$D$368=B1725)*(DATA!$E$133:$E$368=D1725),0)),"n/a")</f>
        <v>3304.25</v>
      </c>
      <c r="F1725" s="77">
        <f t="array" ref="F1725">IFERROR(INDEX(DATA!$I$133:$I$368,MATCH(1,(DATA!$D$133:$D$368=B1725)*(DATA!$E$133:$E$368=D1725),0)),"n/a")</f>
        <v>-3.8299222315357997E-2</v>
      </c>
      <c r="G1725" s="86">
        <f t="array" ref="G1725">IFERROR(INDEX(DATA!$R$133:$R$368,MATCH(1,(DATA!$D$133:$D$368=B1725)*(DATA!$E$133:$E$368=D1725),0)),"n/a")</f>
        <v>11382.01</v>
      </c>
      <c r="H1725" s="77">
        <f t="array" ref="H1725">IFERROR(INDEX(DATA!$S$133:$S$368,MATCH(1,(DATA!$D$133:$D$368=B1725)*(DATA!$E$133:$E$368=D1725),0)),"n/a")</f>
        <v>-3.7688391228108603E-2</v>
      </c>
      <c r="I1725" s="86">
        <f t="array" ref="I1725">IFERROR(INDEX(DATA!$AB$133:$AB$368,MATCH(1,(DATA!$D$133:$D$368=B1725)*(DATA!$E$133:$E$368=D1725),0)),"n/a")</f>
        <v>22075.65</v>
      </c>
      <c r="J1725" s="77">
        <f t="array" ref="J1725">IFERROR(INDEX(DATA!$AC$133:$AC$368,MATCH(1,(DATA!$D$133:$D$368=B1725)*(DATA!$E$133:$E$368=D1725),0)),"n/a")</f>
        <v>-4.0024265036821799E-2</v>
      </c>
      <c r="K1725" s="86">
        <f t="array" ref="K1725">IFERROR(INDEX(DATA!$AL$133:$AL$368,MATCH(1,(DATA!$D$133:$D$368=B1725)*(DATA!$E$133:$E$368=D1725),0)),"n/a")</f>
        <v>39153.360000000001</v>
      </c>
      <c r="L1725" s="77">
        <f t="array" ref="L1725">IFERROR(INDEX(DATA!$AM$133:$AM$368,MATCH(1,(DATA!$D$133:$D$368=B1725)*(DATA!$E$133:$E$368=D1725),0)),"n/a")</f>
        <v>-3.6463585878795203E-2</v>
      </c>
      <c r="M1725" s="66"/>
      <c r="N1725" s="66"/>
      <c r="O1725" s="66"/>
      <c r="P1725" s="66"/>
      <c r="Q1725" s="66"/>
      <c r="S1725" s="70"/>
      <c r="U1725" s="70"/>
      <c r="W1725" s="70"/>
      <c r="Y1725" s="70"/>
    </row>
    <row r="1726" spans="1:25" s="69" customFormat="1" x14ac:dyDescent="0.2">
      <c r="A1726" s="75" t="s">
        <v>19</v>
      </c>
      <c r="B1726" s="66" t="s">
        <v>20</v>
      </c>
      <c r="C1726" s="66" t="s">
        <v>9</v>
      </c>
      <c r="D1726" s="66" t="s">
        <v>307</v>
      </c>
      <c r="E1726" s="86">
        <f t="array" ref="E1726">IFERROR(INDEX(DATA!$H$133:$H$368,MATCH(1,(DATA!$D$133:$D$368=B1726)*(DATA!$E$133:$E$368=D1726),0)),"n/a")</f>
        <v>3777.87</v>
      </c>
      <c r="F1726" s="77">
        <f t="array" ref="F1726">IFERROR(INDEX(DATA!$I$133:$I$368,MATCH(1,(DATA!$D$133:$D$368=B1726)*(DATA!$E$133:$E$368=D1726),0)),"n/a")</f>
        <v>0.38082567298379</v>
      </c>
      <c r="G1726" s="86">
        <f t="array" ref="G1726">IFERROR(INDEX(DATA!$R$133:$R$368,MATCH(1,(DATA!$D$133:$D$368=B1726)*(DATA!$E$133:$E$368=D1726),0)),"n/a")</f>
        <v>12444.32</v>
      </c>
      <c r="H1726" s="77">
        <f t="array" ref="H1726">IFERROR(INDEX(DATA!$S$133:$S$368,MATCH(1,(DATA!$D$133:$D$368=B1726)*(DATA!$E$133:$E$368=D1726),0)),"n/a")</f>
        <v>0.722914702408889</v>
      </c>
      <c r="I1726" s="86">
        <f t="array" ref="I1726">IFERROR(INDEX(DATA!$AB$133:$AB$368,MATCH(1,(DATA!$D$133:$D$368=B1726)*(DATA!$E$133:$E$368=D1726),0)),"n/a")</f>
        <v>23457.91</v>
      </c>
      <c r="J1726" s="77">
        <f t="array" ref="J1726">IFERROR(INDEX(DATA!$AC$133:$AC$368,MATCH(1,(DATA!$D$133:$D$368=B1726)*(DATA!$E$133:$E$368=D1726),0)),"n/a")</f>
        <v>0.85323313711750004</v>
      </c>
      <c r="K1726" s="86">
        <f t="array" ref="K1726">IFERROR(INDEX(DATA!$AL$133:$AL$368,MATCH(1,(DATA!$D$133:$D$368=B1726)*(DATA!$E$133:$E$368=D1726),0)),"n/a")</f>
        <v>39787.5</v>
      </c>
      <c r="L1726" s="77">
        <f t="array" ref="L1726">IFERROR(INDEX(DATA!$AM$133:$AM$368,MATCH(1,(DATA!$D$133:$D$368=B1726)*(DATA!$E$133:$E$368=D1726),0)),"n/a")</f>
        <v>0.51386765553028302</v>
      </c>
      <c r="M1726" s="66"/>
      <c r="N1726" s="66"/>
      <c r="O1726" s="66"/>
      <c r="P1726" s="66"/>
      <c r="Q1726" s="66"/>
      <c r="S1726" s="70"/>
      <c r="U1726" s="70"/>
      <c r="W1726" s="70"/>
      <c r="Y1726" s="70"/>
    </row>
    <row r="1727" spans="1:25" s="69" customFormat="1" x14ac:dyDescent="0.2">
      <c r="A1727" s="75" t="s">
        <v>19</v>
      </c>
      <c r="B1727" s="66" t="s">
        <v>20</v>
      </c>
      <c r="C1727" s="66" t="s">
        <v>9</v>
      </c>
      <c r="D1727" s="66" t="s">
        <v>308</v>
      </c>
      <c r="E1727" s="86">
        <f t="array" ref="E1727">IFERROR(INDEX(DATA!$H$133:$H$368,MATCH(1,(DATA!$D$133:$D$368=B1727)*(DATA!$E$133:$E$368=D1727),0)),"n/a")</f>
        <v>2974.78</v>
      </c>
      <c r="F1727" s="77">
        <f t="array" ref="F1727">IFERROR(INDEX(DATA!$I$133:$I$368,MATCH(1,(DATA!$D$133:$D$368=B1727)*(DATA!$E$133:$E$368=D1727),0)),"n/a")</f>
        <v>0.13373324999618899</v>
      </c>
      <c r="G1727" s="86">
        <f t="array" ref="G1727">IFERROR(INDEX(DATA!$R$133:$R$368,MATCH(1,(DATA!$D$133:$D$368=B1727)*(DATA!$E$133:$E$368=D1727),0)),"n/a")</f>
        <v>9980.7199999999993</v>
      </c>
      <c r="H1727" s="77">
        <f t="array" ref="H1727">IFERROR(INDEX(DATA!$S$133:$S$368,MATCH(1,(DATA!$D$133:$D$368=B1727)*(DATA!$E$133:$E$368=D1727),0)),"n/a")</f>
        <v>0.136396448504915</v>
      </c>
      <c r="I1727" s="86">
        <f t="array" ref="I1727">IFERROR(INDEX(DATA!$AB$133:$AB$368,MATCH(1,(DATA!$D$133:$D$368=B1727)*(DATA!$E$133:$E$368=D1727),0)),"n/a")</f>
        <v>17783.080000000002</v>
      </c>
      <c r="J1727" s="77">
        <f t="array" ref="J1727">IFERROR(INDEX(DATA!$AC$133:$AC$368,MATCH(1,(DATA!$D$133:$D$368=B1727)*(DATA!$E$133:$E$368=D1727),0)),"n/a")</f>
        <v>1.24628647622605E-2</v>
      </c>
      <c r="K1727" s="86">
        <f t="array" ref="K1727">IFERROR(INDEX(DATA!$AL$133:$AL$368,MATCH(1,(DATA!$D$133:$D$368=B1727)*(DATA!$E$133:$E$368=D1727),0)),"n/a")</f>
        <v>31125.9</v>
      </c>
      <c r="L1727" s="77">
        <f t="array" ref="L1727">IFERROR(INDEX(DATA!$AM$133:$AM$368,MATCH(1,(DATA!$D$133:$D$368=B1727)*(DATA!$E$133:$E$368=D1727),0)),"n/a")</f>
        <v>3.8594905976928301E-2</v>
      </c>
      <c r="M1727" s="66"/>
      <c r="N1727" s="66"/>
      <c r="O1727" s="66"/>
      <c r="P1727" s="66"/>
      <c r="Q1727" s="66"/>
      <c r="S1727" s="70"/>
      <c r="U1727" s="70"/>
      <c r="W1727" s="70"/>
      <c r="Y1727" s="70"/>
    </row>
    <row r="1728" spans="1:25" s="69" customFormat="1" x14ac:dyDescent="0.2">
      <c r="A1728" s="75" t="s">
        <v>19</v>
      </c>
      <c r="B1728" s="66" t="s">
        <v>20</v>
      </c>
      <c r="C1728" s="66" t="s">
        <v>9</v>
      </c>
      <c r="D1728" s="66" t="s">
        <v>309</v>
      </c>
      <c r="E1728" s="86">
        <f t="array" ref="E1728">IFERROR(INDEX(DATA!$H$133:$H$368,MATCH(1,(DATA!$D$133:$D$368=B1728)*(DATA!$E$133:$E$368=D1728),0)),"n/a")</f>
        <v>3050.75</v>
      </c>
      <c r="F1728" s="77">
        <f t="array" ref="F1728">IFERROR(INDEX(DATA!$I$133:$I$368,MATCH(1,(DATA!$D$133:$D$368=B1728)*(DATA!$E$133:$E$368=D1728),0)),"n/a")</f>
        <v>0.11529701649137</v>
      </c>
      <c r="G1728" s="86">
        <f t="array" ref="G1728">IFERROR(INDEX(DATA!$R$133:$R$368,MATCH(1,(DATA!$D$133:$D$368=B1728)*(DATA!$E$133:$E$368=D1728),0)),"n/a")</f>
        <v>10675.14</v>
      </c>
      <c r="H1728" s="77">
        <f t="array" ref="H1728">IFERROR(INDEX(DATA!$S$133:$S$368,MATCH(1,(DATA!$D$133:$D$368=B1728)*(DATA!$E$133:$E$368=D1728),0)),"n/a")</f>
        <v>0.22999654338057399</v>
      </c>
      <c r="I1728" s="86">
        <f t="array" ref="I1728">IFERROR(INDEX(DATA!$AB$133:$AB$368,MATCH(1,(DATA!$D$133:$D$368=B1728)*(DATA!$E$133:$E$368=D1728),0)),"n/a")</f>
        <v>18647.509999999998</v>
      </c>
      <c r="J1728" s="77">
        <f t="array" ref="J1728">IFERROR(INDEX(DATA!$AC$133:$AC$368,MATCH(1,(DATA!$D$133:$D$368=B1728)*(DATA!$E$133:$E$368=D1728),0)),"n/a")</f>
        <v>5.4920318837791998E-2</v>
      </c>
      <c r="K1728" s="86">
        <f t="array" ref="K1728">IFERROR(INDEX(DATA!$AL$133:$AL$368,MATCH(1,(DATA!$D$133:$D$368=B1728)*(DATA!$E$133:$E$368=D1728),0)),"n/a")</f>
        <v>32445.18</v>
      </c>
      <c r="L1728" s="77">
        <f t="array" ref="L1728">IFERROR(INDEX(DATA!$AM$133:$AM$368,MATCH(1,(DATA!$D$133:$D$368=B1728)*(DATA!$E$133:$E$368=D1728),0)),"n/a")</f>
        <v>2.97847192158129E-2</v>
      </c>
      <c r="M1728" s="66"/>
      <c r="N1728" s="66"/>
      <c r="O1728" s="66"/>
      <c r="P1728" s="66"/>
      <c r="Q1728" s="66"/>
      <c r="S1728" s="70"/>
      <c r="U1728" s="70"/>
      <c r="W1728" s="70"/>
      <c r="Y1728" s="70"/>
    </row>
    <row r="1729" spans="1:25" s="69" customFormat="1" x14ac:dyDescent="0.2">
      <c r="A1729" s="75" t="s">
        <v>19</v>
      </c>
      <c r="B1729" s="66" t="s">
        <v>20</v>
      </c>
      <c r="C1729" s="66" t="s">
        <v>9</v>
      </c>
      <c r="D1729" s="66" t="s">
        <v>310</v>
      </c>
      <c r="E1729" s="86">
        <f t="array" ref="E1729">IFERROR(INDEX(DATA!$H$133:$H$368,MATCH(1,(DATA!$D$133:$D$368=B1729)*(DATA!$E$133:$E$368=D1729),0)),"n/a")</f>
        <v>2410.5700000000002</v>
      </c>
      <c r="F1729" s="77">
        <f t="array" ref="F1729">IFERROR(INDEX(DATA!$I$133:$I$368,MATCH(1,(DATA!$D$133:$D$368=B1729)*(DATA!$E$133:$E$368=D1729),0)),"n/a")</f>
        <v>-0.109600375283032</v>
      </c>
      <c r="G1729" s="86">
        <f t="array" ref="G1729">IFERROR(INDEX(DATA!$R$133:$R$368,MATCH(1,(DATA!$D$133:$D$368=B1729)*(DATA!$E$133:$E$368=D1729),0)),"n/a")</f>
        <v>8543.33</v>
      </c>
      <c r="H1729" s="77">
        <f t="array" ref="H1729">IFERROR(INDEX(DATA!$S$133:$S$368,MATCH(1,(DATA!$D$133:$D$368=B1729)*(DATA!$E$133:$E$368=D1729),0)),"n/a")</f>
        <v>5.0315586558250198E-2</v>
      </c>
      <c r="I1729" s="86">
        <f t="array" ref="I1729">IFERROR(INDEX(DATA!$AB$133:$AB$368,MATCH(1,(DATA!$D$133:$D$368=B1729)*(DATA!$E$133:$E$368=D1729),0)),"n/a")</f>
        <v>15291.11</v>
      </c>
      <c r="J1729" s="77">
        <f t="array" ref="J1729">IFERROR(INDEX(DATA!$AC$133:$AC$368,MATCH(1,(DATA!$D$133:$D$368=B1729)*(DATA!$E$133:$E$368=D1729),0)),"n/a")</f>
        <v>-0.15227176338512299</v>
      </c>
      <c r="K1729" s="86">
        <f t="array" ref="K1729">IFERROR(INDEX(DATA!$AL$133:$AL$368,MATCH(1,(DATA!$D$133:$D$368=B1729)*(DATA!$E$133:$E$368=D1729),0)),"n/a")</f>
        <v>27960.9</v>
      </c>
      <c r="L1729" s="77">
        <f t="array" ref="L1729">IFERROR(INDEX(DATA!$AM$133:$AM$368,MATCH(1,(DATA!$D$133:$D$368=B1729)*(DATA!$E$133:$E$368=D1729),0)),"n/a")</f>
        <v>-0.12037760885684499</v>
      </c>
      <c r="M1729" s="66"/>
      <c r="N1729" s="66"/>
      <c r="O1729" s="66"/>
      <c r="P1729" s="66"/>
      <c r="Q1729" s="66"/>
      <c r="S1729" s="70"/>
      <c r="U1729" s="70"/>
      <c r="W1729" s="70"/>
      <c r="Y1729" s="70"/>
    </row>
    <row r="1730" spans="1:25" s="69" customFormat="1" x14ac:dyDescent="0.2">
      <c r="A1730" s="75" t="s">
        <v>19</v>
      </c>
      <c r="B1730" s="66" t="s">
        <v>20</v>
      </c>
      <c r="C1730" s="66" t="s">
        <v>9</v>
      </c>
      <c r="D1730" s="66" t="s">
        <v>311</v>
      </c>
      <c r="E1730" s="86">
        <f t="array" ref="E1730">IFERROR(INDEX(DATA!$H$133:$H$368,MATCH(1,(DATA!$D$133:$D$368=B1730)*(DATA!$E$133:$E$368=D1730),0)),"n/a")</f>
        <v>1555.05</v>
      </c>
      <c r="F1730" s="77">
        <f t="array" ref="F1730">IFERROR(INDEX(DATA!$I$133:$I$368,MATCH(1,(DATA!$D$133:$D$368=B1730)*(DATA!$E$133:$E$368=D1730),0)),"n/a")</f>
        <v>0.25342565127675998</v>
      </c>
      <c r="G1730" s="86">
        <f t="array" ref="G1730">IFERROR(INDEX(DATA!$R$133:$R$368,MATCH(1,(DATA!$D$133:$D$368=B1730)*(DATA!$E$133:$E$368=D1730),0)),"n/a")</f>
        <v>5241.97</v>
      </c>
      <c r="H1730" s="77">
        <f t="array" ref="H1730">IFERROR(INDEX(DATA!$S$133:$S$368,MATCH(1,(DATA!$D$133:$D$368=B1730)*(DATA!$E$133:$E$368=D1730),0)),"n/a")</f>
        <v>0.27628798208025002</v>
      </c>
      <c r="I1730" s="86">
        <f t="array" ref="I1730">IFERROR(INDEX(DATA!$AB$133:$AB$368,MATCH(1,(DATA!$D$133:$D$368=B1730)*(DATA!$E$133:$E$368=D1730),0)),"n/a")</f>
        <v>9711.7199999999993</v>
      </c>
      <c r="J1730" s="77">
        <f t="array" ref="J1730">IFERROR(INDEX(DATA!$AC$133:$AC$368,MATCH(1,(DATA!$D$133:$D$368=B1730)*(DATA!$E$133:$E$368=D1730),0)),"n/a")</f>
        <v>0.38663186660993598</v>
      </c>
      <c r="K1730" s="86">
        <f t="array" ref="K1730">IFERROR(INDEX(DATA!$AL$133:$AL$368,MATCH(1,(DATA!$D$133:$D$368=B1730)*(DATA!$E$133:$E$368=D1730),0)),"n/a")</f>
        <v>18233.169999999998</v>
      </c>
      <c r="L1730" s="77">
        <f t="array" ref="L1730">IFERROR(INDEX(DATA!$AM$133:$AM$368,MATCH(1,(DATA!$D$133:$D$368=B1730)*(DATA!$E$133:$E$368=D1730),0)),"n/a")</f>
        <v>0.42553778699303701</v>
      </c>
      <c r="M1730" s="66"/>
      <c r="N1730" s="66"/>
      <c r="O1730" s="66"/>
      <c r="P1730" s="66"/>
      <c r="Q1730" s="66"/>
      <c r="S1730" s="70"/>
      <c r="U1730" s="70"/>
      <c r="W1730" s="70"/>
      <c r="Y1730" s="70"/>
    </row>
    <row r="1731" spans="1:25" s="69" customFormat="1" x14ac:dyDescent="0.2">
      <c r="A1731" s="75" t="s">
        <v>19</v>
      </c>
      <c r="B1731" s="66" t="s">
        <v>20</v>
      </c>
      <c r="C1731" s="66" t="s">
        <v>9</v>
      </c>
      <c r="D1731" s="66" t="s">
        <v>312</v>
      </c>
      <c r="E1731" s="86">
        <f t="array" ref="E1731">IFERROR(INDEX(DATA!$H$133:$H$368,MATCH(1,(DATA!$D$133:$D$368=B1731)*(DATA!$E$133:$E$368=D1731),0)),"n/a")</f>
        <v>589.12</v>
      </c>
      <c r="F1731" s="77">
        <f t="array" ref="F1731">IFERROR(INDEX(DATA!$I$133:$I$368,MATCH(1,(DATA!$D$133:$D$368=B1731)*(DATA!$E$133:$E$368=D1731),0)),"n/a")</f>
        <v>0.16305055969044299</v>
      </c>
      <c r="G1731" s="86">
        <f t="array" ref="G1731">IFERROR(INDEX(DATA!$R$133:$R$368,MATCH(1,(DATA!$D$133:$D$368=B1731)*(DATA!$E$133:$E$368=D1731),0)),"n/a")</f>
        <v>2065.67</v>
      </c>
      <c r="H1731" s="77">
        <f t="array" ref="H1731">IFERROR(INDEX(DATA!$S$133:$S$368,MATCH(1,(DATA!$D$133:$D$368=B1731)*(DATA!$E$133:$E$368=D1731),0)),"n/a")</f>
        <v>0.56323169947253304</v>
      </c>
      <c r="I1731" s="86">
        <f t="array" ref="I1731">IFERROR(INDEX(DATA!$AB$133:$AB$368,MATCH(1,(DATA!$D$133:$D$368=B1731)*(DATA!$E$133:$E$368=D1731),0)),"n/a")</f>
        <v>3726.79</v>
      </c>
      <c r="J1731" s="77">
        <f t="array" ref="J1731">IFERROR(INDEX(DATA!$AC$133:$AC$368,MATCH(1,(DATA!$D$133:$D$368=B1731)*(DATA!$E$133:$E$368=D1731),0)),"n/a")</f>
        <v>0.58436462420766699</v>
      </c>
      <c r="K1731" s="86">
        <f t="array" ref="K1731">IFERROR(INDEX(DATA!$AL$133:$AL$368,MATCH(1,(DATA!$D$133:$D$368=B1731)*(DATA!$E$133:$E$368=D1731),0)),"n/a")</f>
        <v>6255.01</v>
      </c>
      <c r="L1731" s="77">
        <f t="array" ref="L1731">IFERROR(INDEX(DATA!$AM$133:$AM$368,MATCH(1,(DATA!$D$133:$D$368=B1731)*(DATA!$E$133:$E$368=D1731),0)),"n/a")</f>
        <v>0.58190085758868604</v>
      </c>
      <c r="M1731" s="66"/>
      <c r="N1731" s="66"/>
      <c r="O1731" s="66"/>
      <c r="P1731" s="66"/>
      <c r="Q1731" s="66"/>
      <c r="S1731" s="70"/>
      <c r="U1731" s="70"/>
      <c r="W1731" s="70"/>
      <c r="Y1731" s="70"/>
    </row>
    <row r="1732" spans="1:25" s="69" customFormat="1" x14ac:dyDescent="0.2">
      <c r="A1732" s="75" t="s">
        <v>19</v>
      </c>
      <c r="B1732" s="66" t="s">
        <v>20</v>
      </c>
      <c r="C1732" s="66" t="s">
        <v>9</v>
      </c>
      <c r="D1732" s="66" t="s">
        <v>313</v>
      </c>
      <c r="E1732" s="86">
        <f t="array" ref="E1732">IFERROR(INDEX(DATA!$H$133:$H$368,MATCH(1,(DATA!$D$133:$D$368=B1732)*(DATA!$E$133:$E$368=D1732),0)),"n/a")</f>
        <v>1529.48</v>
      </c>
      <c r="F1732" s="77">
        <f t="array" ref="F1732">IFERROR(INDEX(DATA!$I$133:$I$368,MATCH(1,(DATA!$D$133:$D$368=B1732)*(DATA!$E$133:$E$368=D1732),0)),"n/a")</f>
        <v>-2.1855000228336698E-3</v>
      </c>
      <c r="G1732" s="86">
        <f t="array" ref="G1732">IFERROR(INDEX(DATA!$R$133:$R$368,MATCH(1,(DATA!$D$133:$D$368=B1732)*(DATA!$E$133:$E$368=D1732),0)),"n/a")</f>
        <v>5278.93</v>
      </c>
      <c r="H1732" s="77">
        <f t="array" ref="H1732">IFERROR(INDEX(DATA!$S$133:$S$368,MATCH(1,(DATA!$D$133:$D$368=B1732)*(DATA!$E$133:$E$368=D1732),0)),"n/a")</f>
        <v>1.7136834560375201E-2</v>
      </c>
      <c r="I1732" s="86">
        <f t="array" ref="I1732">IFERROR(INDEX(DATA!$AB$133:$AB$368,MATCH(1,(DATA!$D$133:$D$368=B1732)*(DATA!$E$133:$E$368=D1732),0)),"n/a")</f>
        <v>9926.68</v>
      </c>
      <c r="J1732" s="77">
        <f t="array" ref="J1732">IFERROR(INDEX(DATA!$AC$133:$AC$368,MATCH(1,(DATA!$D$133:$D$368=B1732)*(DATA!$E$133:$E$368=D1732),0)),"n/a")</f>
        <v>-1.9174487241051499E-2</v>
      </c>
      <c r="K1732" s="86">
        <f t="array" ref="K1732">IFERROR(INDEX(DATA!$AL$133:$AL$368,MATCH(1,(DATA!$D$133:$D$368=B1732)*(DATA!$E$133:$E$368=D1732),0)),"n/a")</f>
        <v>18026.38</v>
      </c>
      <c r="L1732" s="77">
        <f t="array" ref="L1732">IFERROR(INDEX(DATA!$AM$133:$AM$368,MATCH(1,(DATA!$D$133:$D$368=B1732)*(DATA!$E$133:$E$368=D1732),0)),"n/a")</f>
        <v>-2.1287338898040398E-2</v>
      </c>
      <c r="M1732" s="66"/>
      <c r="N1732" s="66"/>
      <c r="O1732" s="66"/>
      <c r="P1732" s="66"/>
      <c r="Q1732" s="66"/>
      <c r="S1732" s="70"/>
      <c r="U1732" s="70"/>
      <c r="W1732" s="70"/>
      <c r="Y1732" s="70"/>
    </row>
    <row r="1733" spans="1:25" s="69" customFormat="1" x14ac:dyDescent="0.2">
      <c r="A1733" s="75" t="s">
        <v>19</v>
      </c>
      <c r="B1733" s="66" t="s">
        <v>20</v>
      </c>
      <c r="C1733" s="66" t="s">
        <v>9</v>
      </c>
      <c r="D1733" s="66" t="s">
        <v>314</v>
      </c>
      <c r="E1733" s="86">
        <f t="array" ref="E1733">IFERROR(INDEX(DATA!$H$133:$H$368,MATCH(1,(DATA!$D$133:$D$368=B1733)*(DATA!$E$133:$E$368=D1733),0)),"n/a")</f>
        <v>3754.79</v>
      </c>
      <c r="F1733" s="77">
        <f t="array" ref="F1733">IFERROR(INDEX(DATA!$I$133:$I$368,MATCH(1,(DATA!$D$133:$D$368=B1733)*(DATA!$E$133:$E$368=D1733),0)),"n/a")</f>
        <v>0.13720519600093301</v>
      </c>
      <c r="G1733" s="86">
        <f t="array" ref="G1733">IFERROR(INDEX(DATA!$R$133:$R$368,MATCH(1,(DATA!$D$133:$D$368=B1733)*(DATA!$E$133:$E$368=D1733),0)),"n/a")</f>
        <v>12978.91</v>
      </c>
      <c r="H1733" s="77">
        <f t="array" ref="H1733">IFERROR(INDEX(DATA!$S$133:$S$368,MATCH(1,(DATA!$D$133:$D$368=B1733)*(DATA!$E$133:$E$368=D1733),0)),"n/a")</f>
        <v>0.26135460258162102</v>
      </c>
      <c r="I1733" s="86">
        <f t="array" ref="I1733">IFERROR(INDEX(DATA!$AB$133:$AB$368,MATCH(1,(DATA!$D$133:$D$368=B1733)*(DATA!$E$133:$E$368=D1733),0)),"n/a")</f>
        <v>24580.14</v>
      </c>
      <c r="J1733" s="77">
        <f t="array" ref="J1733">IFERROR(INDEX(DATA!$AC$133:$AC$368,MATCH(1,(DATA!$D$133:$D$368=B1733)*(DATA!$E$133:$E$368=D1733),0)),"n/a")</f>
        <v>0.35527528803571101</v>
      </c>
      <c r="K1733" s="86">
        <f t="array" ref="K1733">IFERROR(INDEX(DATA!$AL$133:$AL$368,MATCH(1,(DATA!$D$133:$D$368=B1733)*(DATA!$E$133:$E$368=D1733),0)),"n/a")</f>
        <v>42666.06</v>
      </c>
      <c r="L1733" s="77">
        <f t="array" ref="L1733">IFERROR(INDEX(DATA!$AM$133:$AM$368,MATCH(1,(DATA!$D$133:$D$368=B1733)*(DATA!$E$133:$E$368=D1733),0)),"n/a")</f>
        <v>0.28786676426420799</v>
      </c>
      <c r="M1733" s="66"/>
      <c r="N1733" s="66"/>
      <c r="O1733" s="66"/>
      <c r="P1733" s="66"/>
      <c r="Q1733" s="66"/>
      <c r="S1733" s="70"/>
      <c r="U1733" s="70"/>
      <c r="W1733" s="70"/>
      <c r="Y1733" s="70"/>
    </row>
    <row r="1734" spans="1:25" s="69" customFormat="1" x14ac:dyDescent="0.2">
      <c r="A1734" s="75" t="s">
        <v>19</v>
      </c>
      <c r="B1734" s="66" t="s">
        <v>20</v>
      </c>
      <c r="C1734" s="66" t="s">
        <v>9</v>
      </c>
      <c r="D1734" s="66" t="s">
        <v>315</v>
      </c>
      <c r="E1734" s="86">
        <f t="array" ref="E1734">IFERROR(INDEX(DATA!$H$133:$H$368,MATCH(1,(DATA!$D$133:$D$368=B1734)*(DATA!$E$133:$E$368=D1734),0)),"n/a")</f>
        <v>4469.91</v>
      </c>
      <c r="F1734" s="77">
        <f t="array" ref="F1734">IFERROR(INDEX(DATA!$I$133:$I$368,MATCH(1,(DATA!$D$133:$D$368=B1734)*(DATA!$E$133:$E$368=D1734),0)),"n/a")</f>
        <v>0.39675084837917401</v>
      </c>
      <c r="G1734" s="86">
        <f t="array" ref="G1734">IFERROR(INDEX(DATA!$R$133:$R$368,MATCH(1,(DATA!$D$133:$D$368=B1734)*(DATA!$E$133:$E$368=D1734),0)),"n/a")</f>
        <v>15926.75</v>
      </c>
      <c r="H1734" s="77">
        <f t="array" ref="H1734">IFERROR(INDEX(DATA!$S$133:$S$368,MATCH(1,(DATA!$D$133:$D$368=B1734)*(DATA!$E$133:$E$368=D1734),0)),"n/a")</f>
        <v>0.56341107156249304</v>
      </c>
      <c r="I1734" s="86">
        <f t="array" ref="I1734">IFERROR(INDEX(DATA!$AB$133:$AB$368,MATCH(1,(DATA!$D$133:$D$368=B1734)*(DATA!$E$133:$E$368=D1734),0)),"n/a")</f>
        <v>30901.97</v>
      </c>
      <c r="J1734" s="77">
        <f t="array" ref="J1734">IFERROR(INDEX(DATA!$AC$133:$AC$368,MATCH(1,(DATA!$D$133:$D$368=B1734)*(DATA!$E$133:$E$368=D1734),0)),"n/a")</f>
        <v>0.55136757637613598</v>
      </c>
      <c r="K1734" s="86">
        <f t="array" ref="K1734">IFERROR(INDEX(DATA!$AL$133:$AL$368,MATCH(1,(DATA!$D$133:$D$368=B1734)*(DATA!$E$133:$E$368=D1734),0)),"n/a")</f>
        <v>51212.75</v>
      </c>
      <c r="L1734" s="77">
        <f t="array" ref="L1734">IFERROR(INDEX(DATA!$AM$133:$AM$368,MATCH(1,(DATA!$D$133:$D$368=B1734)*(DATA!$E$133:$E$368=D1734),0)),"n/a")</f>
        <v>0.42420037292523899</v>
      </c>
      <c r="M1734" s="66"/>
      <c r="N1734" s="66"/>
      <c r="O1734" s="66"/>
      <c r="P1734" s="66"/>
      <c r="Q1734" s="66"/>
      <c r="S1734" s="70"/>
      <c r="U1734" s="70"/>
      <c r="W1734" s="70"/>
      <c r="Y1734" s="70"/>
    </row>
    <row r="1735" spans="1:25" s="69" customFormat="1" x14ac:dyDescent="0.2">
      <c r="A1735" s="75" t="s">
        <v>19</v>
      </c>
      <c r="B1735" s="66" t="s">
        <v>20</v>
      </c>
      <c r="C1735" s="66" t="s">
        <v>9</v>
      </c>
      <c r="D1735" s="66" t="s">
        <v>316</v>
      </c>
      <c r="E1735" s="86">
        <f t="array" ref="E1735">IFERROR(INDEX(DATA!$H$133:$H$368,MATCH(1,(DATA!$D$133:$D$368=B1735)*(DATA!$E$133:$E$368=D1735),0)),"n/a")</f>
        <v>3598.27</v>
      </c>
      <c r="F1735" s="77">
        <f t="array" ref="F1735">IFERROR(INDEX(DATA!$I$133:$I$368,MATCH(1,(DATA!$D$133:$D$368=B1735)*(DATA!$E$133:$E$368=D1735),0)),"n/a")</f>
        <v>0.20811775410370001</v>
      </c>
      <c r="G1735" s="86">
        <f t="array" ref="G1735">IFERROR(INDEX(DATA!$R$133:$R$368,MATCH(1,(DATA!$D$133:$D$368=B1735)*(DATA!$E$133:$E$368=D1735),0)),"n/a")</f>
        <v>10968.82</v>
      </c>
      <c r="H1735" s="77">
        <f t="array" ref="H1735">IFERROR(INDEX(DATA!$S$133:$S$368,MATCH(1,(DATA!$D$133:$D$368=B1735)*(DATA!$E$133:$E$368=D1735),0)),"n/a")</f>
        <v>0.18032127131155701</v>
      </c>
      <c r="I1735" s="86">
        <f t="array" ref="I1735">IFERROR(INDEX(DATA!$AB$133:$AB$368,MATCH(1,(DATA!$D$133:$D$368=B1735)*(DATA!$E$133:$E$368=D1735),0)),"n/a")</f>
        <v>19228.310000000001</v>
      </c>
      <c r="J1735" s="77">
        <f t="array" ref="J1735">IFERROR(INDEX(DATA!$AC$133:$AC$368,MATCH(1,(DATA!$D$133:$D$368=B1735)*(DATA!$E$133:$E$368=D1735),0)),"n/a")</f>
        <v>0.17254586776935099</v>
      </c>
      <c r="K1735" s="86">
        <f t="array" ref="K1735">IFERROR(INDEX(DATA!$AL$133:$AL$368,MATCH(1,(DATA!$D$133:$D$368=B1735)*(DATA!$E$133:$E$368=D1735),0)),"n/a")</f>
        <v>34282.300000000003</v>
      </c>
      <c r="L1735" s="77">
        <f t="array" ref="L1735">IFERROR(INDEX(DATA!$AM$133:$AM$368,MATCH(1,(DATA!$D$133:$D$368=B1735)*(DATA!$E$133:$E$368=D1735),0)),"n/a")</f>
        <v>0.25161963976363899</v>
      </c>
      <c r="M1735" s="66"/>
      <c r="N1735" s="66"/>
      <c r="O1735" s="66"/>
      <c r="P1735" s="66"/>
      <c r="Q1735" s="66"/>
      <c r="S1735" s="70"/>
      <c r="U1735" s="70"/>
      <c r="W1735" s="70"/>
      <c r="Y1735" s="70"/>
    </row>
    <row r="1736" spans="1:25" s="69" customFormat="1" x14ac:dyDescent="0.2">
      <c r="A1736" s="75" t="s">
        <v>19</v>
      </c>
      <c r="B1736" s="66" t="s">
        <v>20</v>
      </c>
      <c r="C1736" s="66" t="s">
        <v>9</v>
      </c>
      <c r="D1736" s="66" t="s">
        <v>317</v>
      </c>
      <c r="E1736" s="86">
        <f t="array" ref="E1736">IFERROR(INDEX(DATA!$H$133:$H$368,MATCH(1,(DATA!$D$133:$D$368=B1736)*(DATA!$E$133:$E$368=D1736),0)),"n/a")</f>
        <v>2660.45</v>
      </c>
      <c r="F1736" s="77">
        <f t="array" ref="F1736">IFERROR(INDEX(DATA!$I$133:$I$368,MATCH(1,(DATA!$D$133:$D$368=B1736)*(DATA!$E$133:$E$368=D1736),0)),"n/a")</f>
        <v>-7.7017814706239293E-2</v>
      </c>
      <c r="G1736" s="86">
        <f t="array" ref="G1736">IFERROR(INDEX(DATA!$R$133:$R$368,MATCH(1,(DATA!$D$133:$D$368=B1736)*(DATA!$E$133:$E$368=D1736),0)),"n/a")</f>
        <v>8967.5400000000009</v>
      </c>
      <c r="H1736" s="77">
        <f t="array" ref="H1736">IFERROR(INDEX(DATA!$S$133:$S$368,MATCH(1,(DATA!$D$133:$D$368=B1736)*(DATA!$E$133:$E$368=D1736),0)),"n/a")</f>
        <v>-7.9837998852816602E-2</v>
      </c>
      <c r="I1736" s="86">
        <f t="array" ref="I1736">IFERROR(INDEX(DATA!$AB$133:$AB$368,MATCH(1,(DATA!$D$133:$D$368=B1736)*(DATA!$E$133:$E$368=D1736),0)),"n/a")</f>
        <v>16217.96</v>
      </c>
      <c r="J1736" s="77">
        <f t="array" ref="J1736">IFERROR(INDEX(DATA!$AC$133:$AC$368,MATCH(1,(DATA!$D$133:$D$368=B1736)*(DATA!$E$133:$E$368=D1736),0)),"n/a")</f>
        <v>-0.10702903897190801</v>
      </c>
      <c r="K1736" s="86">
        <f t="array" ref="K1736">IFERROR(INDEX(DATA!$AL$133:$AL$368,MATCH(1,(DATA!$D$133:$D$368=B1736)*(DATA!$E$133:$E$368=D1736),0)),"n/a")</f>
        <v>30067.97</v>
      </c>
      <c r="L1736" s="77">
        <f t="array" ref="L1736">IFERROR(INDEX(DATA!$AM$133:$AM$368,MATCH(1,(DATA!$D$133:$D$368=B1736)*(DATA!$E$133:$E$368=D1736),0)),"n/a")</f>
        <v>-3.1928552984803897E-2</v>
      </c>
      <c r="M1736" s="66"/>
      <c r="N1736" s="66"/>
      <c r="O1736" s="66"/>
      <c r="P1736" s="66"/>
      <c r="Q1736" s="66"/>
      <c r="S1736" s="70"/>
      <c r="U1736" s="70"/>
      <c r="W1736" s="70"/>
      <c r="Y1736" s="70"/>
    </row>
    <row r="1737" spans="1:25" s="69" customFormat="1" x14ac:dyDescent="0.2">
      <c r="A1737" s="75" t="s">
        <v>19</v>
      </c>
      <c r="B1737" s="66" t="s">
        <v>20</v>
      </c>
      <c r="C1737" s="66" t="s">
        <v>9</v>
      </c>
      <c r="D1737" s="66" t="s">
        <v>318</v>
      </c>
      <c r="E1737" s="86">
        <f t="array" ref="E1737">IFERROR(INDEX(DATA!$H$133:$H$368,MATCH(1,(DATA!$D$133:$D$368=B1737)*(DATA!$E$133:$E$368=D1737),0)),"n/a")</f>
        <v>3019.97</v>
      </c>
      <c r="F1737" s="77">
        <f t="array" ref="F1737">IFERROR(INDEX(DATA!$I$133:$I$368,MATCH(1,(DATA!$D$133:$D$368=B1737)*(DATA!$E$133:$E$368=D1737),0)),"n/a")</f>
        <v>3.1702975911887601E-2</v>
      </c>
      <c r="G1737" s="86">
        <f t="array" ref="G1737">IFERROR(INDEX(DATA!$R$133:$R$368,MATCH(1,(DATA!$D$133:$D$368=B1737)*(DATA!$E$133:$E$368=D1737),0)),"n/a")</f>
        <v>9583.43</v>
      </c>
      <c r="H1737" s="77">
        <f t="array" ref="H1737">IFERROR(INDEX(DATA!$S$133:$S$368,MATCH(1,(DATA!$D$133:$D$368=B1737)*(DATA!$E$133:$E$368=D1737),0)),"n/a")</f>
        <v>4.9874840995107203E-3</v>
      </c>
      <c r="I1737" s="86">
        <f t="array" ref="I1737">IFERROR(INDEX(DATA!$AB$133:$AB$368,MATCH(1,(DATA!$D$133:$D$368=B1737)*(DATA!$E$133:$E$368=D1737),0)),"n/a")</f>
        <v>18318.2</v>
      </c>
      <c r="J1737" s="77">
        <f t="array" ref="J1737">IFERROR(INDEX(DATA!$AC$133:$AC$368,MATCH(1,(DATA!$D$133:$D$368=B1737)*(DATA!$E$133:$E$368=D1737),0)),"n/a")</f>
        <v>-2.07831404197041E-2</v>
      </c>
      <c r="K1737" s="86">
        <f t="array" ref="K1737">IFERROR(INDEX(DATA!$AL$133:$AL$368,MATCH(1,(DATA!$D$133:$D$368=B1737)*(DATA!$E$133:$E$368=D1737),0)),"n/a")</f>
        <v>32922.07</v>
      </c>
      <c r="L1737" s="77">
        <f t="array" ref="L1737">IFERROR(INDEX(DATA!$AM$133:$AM$368,MATCH(1,(DATA!$D$133:$D$368=B1737)*(DATA!$E$133:$E$368=D1737),0)),"n/a")</f>
        <v>2.7833712907042799E-3</v>
      </c>
      <c r="M1737" s="66"/>
      <c r="N1737" s="66"/>
      <c r="O1737" s="66"/>
      <c r="P1737" s="66"/>
      <c r="Q1737" s="66"/>
      <c r="S1737" s="70"/>
      <c r="U1737" s="70"/>
      <c r="W1737" s="70"/>
      <c r="Y1737" s="70"/>
    </row>
    <row r="1738" spans="1:25" s="69" customFormat="1" x14ac:dyDescent="0.2">
      <c r="A1738" s="75" t="s">
        <v>19</v>
      </c>
      <c r="B1738" s="66" t="s">
        <v>20</v>
      </c>
      <c r="C1738" s="66" t="s">
        <v>9</v>
      </c>
      <c r="D1738" s="66" t="s">
        <v>344</v>
      </c>
      <c r="E1738" s="86">
        <f t="array" ref="E1738">IFERROR(INDEX(DATA!$H$133:$H$368,MATCH(1,(DATA!$D$133:$D$368=B1738)*(DATA!$E$133:$E$368=D1738),0)),"n/a")</f>
        <v>1059.28</v>
      </c>
      <c r="F1738" s="77">
        <f t="array" ref="F1738">IFERROR(INDEX(DATA!$I$133:$I$368,MATCH(1,(DATA!$D$133:$D$368=B1738)*(DATA!$E$133:$E$368=D1738),0)),"n/a")</f>
        <v>-6.5379660837494996E-2</v>
      </c>
      <c r="G1738" s="86">
        <f t="array" ref="G1738">IFERROR(INDEX(DATA!$R$133:$R$368,MATCH(1,(DATA!$D$133:$D$368=B1738)*(DATA!$E$133:$E$368=D1738),0)),"n/a")</f>
        <v>3362.41</v>
      </c>
      <c r="H1738" s="77">
        <f t="array" ref="H1738">IFERROR(INDEX(DATA!$S$133:$S$368,MATCH(1,(DATA!$D$133:$D$368=B1738)*(DATA!$E$133:$E$368=D1738),0)),"n/a")</f>
        <v>-8.0567670663512905E-2</v>
      </c>
      <c r="I1738" s="86">
        <f t="array" ref="I1738">IFERROR(INDEX(DATA!$AB$133:$AB$368,MATCH(1,(DATA!$D$133:$D$368=B1738)*(DATA!$E$133:$E$368=D1738),0)),"n/a")</f>
        <v>6385.41</v>
      </c>
      <c r="J1738" s="77">
        <f t="array" ref="J1738">IFERROR(INDEX(DATA!$AC$133:$AC$368,MATCH(1,(DATA!$D$133:$D$368=B1738)*(DATA!$E$133:$E$368=D1738),0)),"n/a")</f>
        <v>-0.17247237971812701</v>
      </c>
      <c r="K1738" s="86">
        <f t="array" ref="K1738">IFERROR(INDEX(DATA!$AL$133:$AL$368,MATCH(1,(DATA!$D$133:$D$368=B1738)*(DATA!$E$133:$E$368=D1738),0)),"n/a")</f>
        <v>11879.37</v>
      </c>
      <c r="L1738" s="77">
        <f t="array" ref="L1738">IFERROR(INDEX(DATA!$AM$133:$AM$368,MATCH(1,(DATA!$D$133:$D$368=B1738)*(DATA!$E$133:$E$368=D1738),0)),"n/a")</f>
        <v>-0.12495276483184301</v>
      </c>
      <c r="M1738" s="66"/>
      <c r="N1738" s="66"/>
      <c r="O1738" s="66"/>
      <c r="P1738" s="66"/>
      <c r="Q1738" s="66"/>
      <c r="S1738" s="70"/>
      <c r="U1738" s="70"/>
      <c r="W1738" s="70"/>
      <c r="Y1738" s="70"/>
    </row>
    <row r="1739" spans="1:25" s="69" customFormat="1" x14ac:dyDescent="0.2">
      <c r="A1739" s="75" t="s">
        <v>19</v>
      </c>
      <c r="B1739" s="66" t="s">
        <v>20</v>
      </c>
      <c r="C1739" s="66" t="s">
        <v>9</v>
      </c>
      <c r="D1739" s="66" t="s">
        <v>345</v>
      </c>
      <c r="E1739" s="86">
        <f t="array" ref="E1739">IFERROR(INDEX(DATA!$H$133:$H$368,MATCH(1,(DATA!$D$133:$D$368=B1739)*(DATA!$E$133:$E$368=D1739),0)),"n/a")</f>
        <v>1268.46</v>
      </c>
      <c r="F1739" s="77">
        <f t="array" ref="F1739">IFERROR(INDEX(DATA!$I$133:$I$368,MATCH(1,(DATA!$D$133:$D$368=B1739)*(DATA!$E$133:$E$368=D1739),0)),"n/a")</f>
        <v>0.152883435582822</v>
      </c>
      <c r="G1739" s="86">
        <f t="array" ref="G1739">IFERROR(INDEX(DATA!$R$133:$R$368,MATCH(1,(DATA!$D$133:$D$368=B1739)*(DATA!$E$133:$E$368=D1739),0)),"n/a")</f>
        <v>4306.38</v>
      </c>
      <c r="H1739" s="77">
        <f t="array" ref="H1739">IFERROR(INDEX(DATA!$S$133:$S$368,MATCH(1,(DATA!$D$133:$D$368=B1739)*(DATA!$E$133:$E$368=D1739),0)),"n/a")</f>
        <v>0.241557662756269</v>
      </c>
      <c r="I1739" s="86">
        <f t="array" ref="I1739">IFERROR(INDEX(DATA!$AB$133:$AB$368,MATCH(1,(DATA!$D$133:$D$368=B1739)*(DATA!$E$133:$E$368=D1739),0)),"n/a")</f>
        <v>8191.85</v>
      </c>
      <c r="J1739" s="77">
        <f t="array" ref="J1739">IFERROR(INDEX(DATA!$AC$133:$AC$368,MATCH(1,(DATA!$D$133:$D$368=B1739)*(DATA!$E$133:$E$368=D1739),0)),"n/a")</f>
        <v>0.34100924579944802</v>
      </c>
      <c r="K1739" s="86">
        <f t="array" ref="K1739">IFERROR(INDEX(DATA!$AL$133:$AL$368,MATCH(1,(DATA!$D$133:$D$368=B1739)*(DATA!$E$133:$E$368=D1739),0)),"n/a")</f>
        <v>14101.93</v>
      </c>
      <c r="L1739" s="77">
        <f t="array" ref="L1739">IFERROR(INDEX(DATA!$AM$133:$AM$368,MATCH(1,(DATA!$D$133:$D$368=B1739)*(DATA!$E$133:$E$368=D1739),0)),"n/a")</f>
        <v>0.27744940045094202</v>
      </c>
      <c r="M1739" s="66"/>
      <c r="N1739" s="66"/>
      <c r="O1739" s="66"/>
      <c r="P1739" s="66"/>
      <c r="Q1739" s="66"/>
      <c r="S1739" s="70"/>
      <c r="U1739" s="70"/>
      <c r="W1739" s="70"/>
      <c r="Y1739" s="70"/>
    </row>
    <row r="1740" spans="1:25" s="69" customFormat="1" x14ac:dyDescent="0.2">
      <c r="A1740" s="75"/>
      <c r="B1740" s="66"/>
      <c r="C1740" s="66"/>
      <c r="D1740" s="66"/>
      <c r="E1740" s="86"/>
      <c r="F1740" s="77"/>
      <c r="G1740" s="86"/>
      <c r="H1740" s="77"/>
      <c r="I1740" s="86"/>
      <c r="J1740" s="82"/>
      <c r="K1740" s="86"/>
      <c r="L1740" s="77"/>
      <c r="M1740" s="66"/>
      <c r="N1740" s="66"/>
      <c r="O1740" s="66"/>
      <c r="P1740" s="66"/>
      <c r="Q1740" s="66"/>
      <c r="S1740" s="70"/>
      <c r="U1740" s="70"/>
      <c r="W1740" s="70"/>
      <c r="Y1740" s="70"/>
    </row>
    <row r="1741" spans="1:25" s="69" customFormat="1" x14ac:dyDescent="0.2">
      <c r="A1741" s="75" t="s">
        <v>19</v>
      </c>
      <c r="B1741" s="66" t="s">
        <v>20</v>
      </c>
      <c r="C1741" s="66" t="s">
        <v>25</v>
      </c>
      <c r="D1741" s="66" t="s">
        <v>271</v>
      </c>
      <c r="E1741" s="86">
        <f t="array" ref="E1741">IFERROR(INDEX(DATA!$J$133:$J$368,MATCH(1,(DATA!$D$133:$D$368=B1741)*(DATA!$E$133:$E$368=D1741),0)),"n/a")</f>
        <v>6835.71</v>
      </c>
      <c r="F1741" s="77">
        <f t="array" ref="F1741">IFERROR(INDEX(DATA!$K$133:$K$368,MATCH(1,(DATA!$D$133:$D$368=B1741)*(DATA!$E$133:$E$368=D1741),0)),"n/a")</f>
        <v>-3.2711748324579099E-2</v>
      </c>
      <c r="G1741" s="86">
        <f t="array" ref="G1741">IFERROR(INDEX(DATA!$T$133:$T$368,MATCH(1,(DATA!$D$133:$D$368=B1741)*(DATA!$E$133:$E$368=D1741),0)),"n/a")</f>
        <v>24344.05</v>
      </c>
      <c r="H1741" s="77">
        <f t="array" ref="H1741">IFERROR(INDEX(DATA!$U$133:$U$368,MATCH(1,(DATA!$D$133:$D$368=B1741)*(DATA!$E$133:$E$368=D1741),0)),"n/a")</f>
        <v>3.3137661151574398E-2</v>
      </c>
      <c r="I1741" s="86">
        <f t="array" ref="I1741">IFERROR(INDEX(DATA!$AD$133:$AD$368,MATCH(1,(DATA!$D$133:$D$368=B1741)*(DATA!$E$133:$E$368=D1741),0)),"n/a")</f>
        <v>44459.43</v>
      </c>
      <c r="J1741" s="77">
        <f t="array" ref="J1741">IFERROR(INDEX(DATA!$AE$133:$AE$368,MATCH(1,(DATA!$D$133:$D$368=B1741)*(DATA!$E$133:$E$368=D1741),0)),"n/a")</f>
        <v>1.6859127525512801E-2</v>
      </c>
      <c r="K1741" s="86">
        <f t="array" ref="K1741">IFERROR(INDEX(DATA!$AN$133:$AN$368,MATCH(1,(DATA!$D$133:$D$368=B1741)*(DATA!$E$133:$E$368=D1741),0)),"n/a")</f>
        <v>81089.399999999994</v>
      </c>
      <c r="L1741" s="77">
        <f t="array" ref="L1741">IFERROR(INDEX(DATA!$AO$133:$AO$368,MATCH(1,(DATA!$D$133:$D$368=B1741)*(DATA!$E$133:$E$368=D1741),0)),"n/a")</f>
        <v>3.4474840349843702E-2</v>
      </c>
      <c r="M1741" s="66"/>
      <c r="N1741" s="66"/>
      <c r="O1741" s="66"/>
      <c r="P1741" s="66"/>
      <c r="Q1741" s="66"/>
      <c r="S1741" s="70"/>
      <c r="U1741" s="70"/>
      <c r="W1741" s="70"/>
      <c r="Y1741" s="70"/>
    </row>
    <row r="1742" spans="1:25" s="69" customFormat="1" x14ac:dyDescent="0.2">
      <c r="A1742" s="75" t="s">
        <v>19</v>
      </c>
      <c r="B1742" s="66" t="s">
        <v>20</v>
      </c>
      <c r="C1742" s="66" t="s">
        <v>25</v>
      </c>
      <c r="D1742" s="66" t="s">
        <v>272</v>
      </c>
      <c r="E1742" s="86">
        <f t="array" ref="E1742">IFERROR(INDEX(DATA!$J$133:$J$368,MATCH(1,(DATA!$D$133:$D$368=B1742)*(DATA!$E$133:$E$368=D1742),0)),"n/a")</f>
        <v>17748.060000000001</v>
      </c>
      <c r="F1742" s="77">
        <f t="array" ref="F1742">IFERROR(INDEX(DATA!$K$133:$K$368,MATCH(1,(DATA!$D$133:$D$368=B1742)*(DATA!$E$133:$E$368=D1742),0)),"n/a")</f>
        <v>0.314355665751331</v>
      </c>
      <c r="G1742" s="86">
        <f t="array" ref="G1742">IFERROR(INDEX(DATA!$T$133:$T$368,MATCH(1,(DATA!$D$133:$D$368=B1742)*(DATA!$E$133:$E$368=D1742),0)),"n/a")</f>
        <v>55319.53</v>
      </c>
      <c r="H1742" s="77">
        <f t="array" ref="H1742">IFERROR(INDEX(DATA!$U$133:$U$368,MATCH(1,(DATA!$D$133:$D$368=B1742)*(DATA!$E$133:$E$368=D1742),0)),"n/a")</f>
        <v>0.24624972966153599</v>
      </c>
      <c r="I1742" s="86">
        <f t="array" ref="I1742">IFERROR(INDEX(DATA!$AD$133:$AD$368,MATCH(1,(DATA!$D$133:$D$368=B1742)*(DATA!$E$133:$E$368=D1742),0)),"n/a")</f>
        <v>103974.42</v>
      </c>
      <c r="J1742" s="77">
        <f t="array" ref="J1742">IFERROR(INDEX(DATA!$AE$133:$AE$368,MATCH(1,(DATA!$D$133:$D$368=B1742)*(DATA!$E$133:$E$368=D1742),0)),"n/a")</f>
        <v>0.177941471361616</v>
      </c>
      <c r="K1742" s="86">
        <f t="array" ref="K1742">IFERROR(INDEX(DATA!$AN$133:$AN$368,MATCH(1,(DATA!$D$133:$D$368=B1742)*(DATA!$E$133:$E$368=D1742),0)),"n/a")</f>
        <v>177164.94</v>
      </c>
      <c r="L1742" s="77">
        <f t="array" ref="L1742">IFERROR(INDEX(DATA!$AO$133:$AO$368,MATCH(1,(DATA!$D$133:$D$368=B1742)*(DATA!$E$133:$E$368=D1742),0)),"n/a")</f>
        <v>0.21822793897202999</v>
      </c>
      <c r="M1742" s="66"/>
      <c r="N1742" s="66"/>
      <c r="O1742" s="66"/>
      <c r="P1742" s="66"/>
      <c r="Q1742" s="66"/>
      <c r="S1742" s="70"/>
      <c r="U1742" s="70"/>
      <c r="W1742" s="70"/>
      <c r="Y1742" s="70"/>
    </row>
    <row r="1743" spans="1:25" s="69" customFormat="1" x14ac:dyDescent="0.2">
      <c r="A1743" s="75" t="s">
        <v>19</v>
      </c>
      <c r="B1743" s="66" t="s">
        <v>20</v>
      </c>
      <c r="C1743" s="66" t="s">
        <v>25</v>
      </c>
      <c r="D1743" s="66" t="s">
        <v>273</v>
      </c>
      <c r="E1743" s="86">
        <f t="array" ref="E1743">IFERROR(INDEX(DATA!$J$133:$J$368,MATCH(1,(DATA!$D$133:$D$368=B1743)*(DATA!$E$133:$E$368=D1743),0)),"n/a")</f>
        <v>45505.38</v>
      </c>
      <c r="F1743" s="77">
        <f t="array" ref="F1743">IFERROR(INDEX(DATA!$K$133:$K$368,MATCH(1,(DATA!$D$133:$D$368=B1743)*(DATA!$E$133:$E$368=D1743),0)),"n/a")</f>
        <v>3.41283362887728E-2</v>
      </c>
      <c r="G1743" s="86">
        <f t="array" ref="G1743">IFERROR(INDEX(DATA!$T$133:$T$368,MATCH(1,(DATA!$D$133:$D$368=B1743)*(DATA!$E$133:$E$368=D1743),0)),"n/a")</f>
        <v>152015.14000000001</v>
      </c>
      <c r="H1743" s="77">
        <f t="array" ref="H1743">IFERROR(INDEX(DATA!$U$133:$U$368,MATCH(1,(DATA!$D$133:$D$368=B1743)*(DATA!$E$133:$E$368=D1743),0)),"n/a")</f>
        <v>0.106057996632243</v>
      </c>
      <c r="I1743" s="86">
        <f t="array" ref="I1743">IFERROR(INDEX(DATA!$AD$133:$AD$368,MATCH(1,(DATA!$D$133:$D$368=B1743)*(DATA!$E$133:$E$368=D1743),0)),"n/a")</f>
        <v>273056.40000000002</v>
      </c>
      <c r="J1743" s="77">
        <f t="array" ref="J1743">IFERROR(INDEX(DATA!$AE$133:$AE$368,MATCH(1,(DATA!$D$133:$D$368=B1743)*(DATA!$E$133:$E$368=D1743),0)),"n/a")</f>
        <v>0.11369015121277901</v>
      </c>
      <c r="K1743" s="86">
        <f t="array" ref="K1743">IFERROR(INDEX(DATA!$AN$133:$AN$368,MATCH(1,(DATA!$D$133:$D$368=B1743)*(DATA!$E$133:$E$368=D1743),0)),"n/a")</f>
        <v>486048.3</v>
      </c>
      <c r="L1743" s="77">
        <f t="array" ref="L1743">IFERROR(INDEX(DATA!$AO$133:$AO$368,MATCH(1,(DATA!$D$133:$D$368=B1743)*(DATA!$E$133:$E$368=D1743),0)),"n/a")</f>
        <v>0.17469602383400201</v>
      </c>
      <c r="M1743" s="66"/>
      <c r="N1743" s="66"/>
      <c r="O1743" s="66"/>
      <c r="P1743" s="66"/>
      <c r="Q1743" s="66"/>
      <c r="S1743" s="70"/>
      <c r="U1743" s="70"/>
      <c r="W1743" s="70"/>
      <c r="Y1743" s="70"/>
    </row>
    <row r="1744" spans="1:25" s="69" customFormat="1" x14ac:dyDescent="0.2">
      <c r="A1744" s="75" t="s">
        <v>19</v>
      </c>
      <c r="B1744" s="66" t="s">
        <v>20</v>
      </c>
      <c r="C1744" s="66" t="s">
        <v>25</v>
      </c>
      <c r="D1744" s="66" t="s">
        <v>274</v>
      </c>
      <c r="E1744" s="86">
        <f t="array" ref="E1744">IFERROR(INDEX(DATA!$J$133:$J$368,MATCH(1,(DATA!$D$133:$D$368=B1744)*(DATA!$E$133:$E$368=D1744),0)),"n/a")</f>
        <v>7112.91</v>
      </c>
      <c r="F1744" s="77">
        <f t="array" ref="F1744">IFERROR(INDEX(DATA!$K$133:$K$368,MATCH(1,(DATA!$D$133:$D$368=B1744)*(DATA!$E$133:$E$368=D1744),0)),"n/a")</f>
        <v>5.17218719926068E-3</v>
      </c>
      <c r="G1744" s="86">
        <f t="array" ref="G1744">IFERROR(INDEX(DATA!$T$133:$T$368,MATCH(1,(DATA!$D$133:$D$368=B1744)*(DATA!$E$133:$E$368=D1744),0)),"n/a")</f>
        <v>23037.5</v>
      </c>
      <c r="H1744" s="77">
        <f t="array" ref="H1744">IFERROR(INDEX(DATA!$U$133:$U$368,MATCH(1,(DATA!$D$133:$D$368=B1744)*(DATA!$E$133:$E$368=D1744),0)),"n/a")</f>
        <v>3.6801444478748099E-2</v>
      </c>
      <c r="I1744" s="86">
        <f t="array" ref="I1744">IFERROR(INDEX(DATA!$AD$133:$AD$368,MATCH(1,(DATA!$D$133:$D$368=B1744)*(DATA!$E$133:$E$368=D1744),0)),"n/a")</f>
        <v>42169.2</v>
      </c>
      <c r="J1744" s="77">
        <f t="array" ref="J1744">IFERROR(INDEX(DATA!$AE$133:$AE$368,MATCH(1,(DATA!$D$133:$D$368=B1744)*(DATA!$E$133:$E$368=D1744),0)),"n/a")</f>
        <v>2.3435839039150998E-2</v>
      </c>
      <c r="K1744" s="86">
        <f t="array" ref="K1744">IFERROR(INDEX(DATA!$AN$133:$AN$368,MATCH(1,(DATA!$D$133:$D$368=B1744)*(DATA!$E$133:$E$368=D1744),0)),"n/a")</f>
        <v>75227</v>
      </c>
      <c r="L1744" s="77">
        <f t="array" ref="L1744">IFERROR(INDEX(DATA!$AO$133:$AO$368,MATCH(1,(DATA!$D$133:$D$368=B1744)*(DATA!$E$133:$E$368=D1744),0)),"n/a")</f>
        <v>1.45488300934492E-2</v>
      </c>
      <c r="M1744" s="66"/>
      <c r="N1744" s="66"/>
      <c r="O1744" s="66"/>
      <c r="P1744" s="66"/>
      <c r="Q1744" s="66"/>
      <c r="S1744" s="70"/>
      <c r="U1744" s="70"/>
      <c r="W1744" s="70"/>
      <c r="Y1744" s="70"/>
    </row>
    <row r="1745" spans="1:25" s="69" customFormat="1" x14ac:dyDescent="0.2">
      <c r="A1745" s="75" t="s">
        <v>19</v>
      </c>
      <c r="B1745" s="66" t="s">
        <v>20</v>
      </c>
      <c r="C1745" s="66" t="s">
        <v>25</v>
      </c>
      <c r="D1745" s="66" t="s">
        <v>275</v>
      </c>
      <c r="E1745" s="86">
        <f t="array" ref="E1745">IFERROR(INDEX(DATA!$J$133:$J$368,MATCH(1,(DATA!$D$133:$D$368=B1745)*(DATA!$E$133:$E$368=D1745),0)),"n/a")</f>
        <v>30336.6</v>
      </c>
      <c r="F1745" s="77">
        <f t="array" ref="F1745">IFERROR(INDEX(DATA!$K$133:$K$368,MATCH(1,(DATA!$D$133:$D$368=B1745)*(DATA!$E$133:$E$368=D1745),0)),"n/a")</f>
        <v>0.14921027450035601</v>
      </c>
      <c r="G1745" s="86">
        <f t="array" ref="G1745">IFERROR(INDEX(DATA!$T$133:$T$368,MATCH(1,(DATA!$D$133:$D$368=B1745)*(DATA!$E$133:$E$368=D1745),0)),"n/a")</f>
        <v>115793.97</v>
      </c>
      <c r="H1745" s="77">
        <f t="array" ref="H1745">IFERROR(INDEX(DATA!$U$133:$U$368,MATCH(1,(DATA!$D$133:$D$368=B1745)*(DATA!$E$133:$E$368=D1745),0)),"n/a")</f>
        <v>0.207096407721274</v>
      </c>
      <c r="I1745" s="86">
        <f t="array" ref="I1745">IFERROR(INDEX(DATA!$AD$133:$AD$368,MATCH(1,(DATA!$D$133:$D$368=B1745)*(DATA!$E$133:$E$368=D1745),0)),"n/a")</f>
        <v>198237.23</v>
      </c>
      <c r="J1745" s="77">
        <f t="array" ref="J1745">IFERROR(INDEX(DATA!$AE$133:$AE$368,MATCH(1,(DATA!$D$133:$D$368=B1745)*(DATA!$E$133:$E$368=D1745),0)),"n/a")</f>
        <v>7.1122292925350106E-2</v>
      </c>
      <c r="K1745" s="86">
        <f t="array" ref="K1745">IFERROR(INDEX(DATA!$AN$133:$AN$368,MATCH(1,(DATA!$D$133:$D$368=B1745)*(DATA!$E$133:$E$368=D1745),0)),"n/a")</f>
        <v>343036.95</v>
      </c>
      <c r="L1745" s="77">
        <f t="array" ref="L1745">IFERROR(INDEX(DATA!$AO$133:$AO$368,MATCH(1,(DATA!$D$133:$D$368=B1745)*(DATA!$E$133:$E$368=D1745),0)),"n/a")</f>
        <v>1.30072958790167E-2</v>
      </c>
      <c r="M1745" s="66"/>
      <c r="N1745" s="66"/>
      <c r="O1745" s="66"/>
      <c r="P1745" s="66"/>
      <c r="Q1745" s="66"/>
      <c r="S1745" s="70"/>
      <c r="U1745" s="70"/>
      <c r="W1745" s="70"/>
      <c r="Y1745" s="70"/>
    </row>
    <row r="1746" spans="1:25" s="69" customFormat="1" x14ac:dyDescent="0.2">
      <c r="A1746" s="75" t="s">
        <v>19</v>
      </c>
      <c r="B1746" s="66" t="s">
        <v>20</v>
      </c>
      <c r="C1746" s="66" t="s">
        <v>25</v>
      </c>
      <c r="D1746" s="66" t="s">
        <v>276</v>
      </c>
      <c r="E1746" s="86">
        <f t="array" ref="E1746">IFERROR(INDEX(DATA!$J$133:$J$368,MATCH(1,(DATA!$D$133:$D$368=B1746)*(DATA!$E$133:$E$368=D1746),0)),"n/a")</f>
        <v>30679.41</v>
      </c>
      <c r="F1746" s="77">
        <f t="array" ref="F1746">IFERROR(INDEX(DATA!$K$133:$K$368,MATCH(1,(DATA!$D$133:$D$368=B1746)*(DATA!$E$133:$E$368=D1746),0)),"n/a")</f>
        <v>3.8999818137668799E-2</v>
      </c>
      <c r="G1746" s="86">
        <f t="array" ref="G1746">IFERROR(INDEX(DATA!$T$133:$T$368,MATCH(1,(DATA!$D$133:$D$368=B1746)*(DATA!$E$133:$E$368=D1746),0)),"n/a")</f>
        <v>100397.67</v>
      </c>
      <c r="H1746" s="77">
        <f t="array" ref="H1746">IFERROR(INDEX(DATA!$U$133:$U$368,MATCH(1,(DATA!$D$133:$D$368=B1746)*(DATA!$E$133:$E$368=D1746),0)),"n/a")</f>
        <v>9.2909714309600905E-2</v>
      </c>
      <c r="I1746" s="86">
        <f t="array" ref="I1746">IFERROR(INDEX(DATA!$AD$133:$AD$368,MATCH(1,(DATA!$D$133:$D$368=B1746)*(DATA!$E$133:$E$368=D1746),0)),"n/a")</f>
        <v>172431.8</v>
      </c>
      <c r="J1746" s="77">
        <f t="array" ref="J1746">IFERROR(INDEX(DATA!$AE$133:$AE$368,MATCH(1,(DATA!$D$133:$D$368=B1746)*(DATA!$E$133:$E$368=D1746),0)),"n/a")</f>
        <v>0.16285506228152399</v>
      </c>
      <c r="K1746" s="86">
        <f t="array" ref="K1746">IFERROR(INDEX(DATA!$AN$133:$AN$368,MATCH(1,(DATA!$D$133:$D$368=B1746)*(DATA!$E$133:$E$368=D1746),0)),"n/a")</f>
        <v>310592.58</v>
      </c>
      <c r="L1746" s="77">
        <f t="array" ref="L1746">IFERROR(INDEX(DATA!$AO$133:$AO$368,MATCH(1,(DATA!$D$133:$D$368=B1746)*(DATA!$E$133:$E$368=D1746),0)),"n/a")</f>
        <v>0.33072503282119298</v>
      </c>
      <c r="M1746" s="66"/>
      <c r="N1746" s="66"/>
      <c r="O1746" s="66"/>
      <c r="P1746" s="66"/>
      <c r="Q1746" s="66"/>
      <c r="S1746" s="70"/>
      <c r="U1746" s="70"/>
      <c r="W1746" s="70"/>
      <c r="Y1746" s="70"/>
    </row>
    <row r="1747" spans="1:25" s="69" customFormat="1" x14ac:dyDescent="0.2">
      <c r="A1747" s="75" t="s">
        <v>19</v>
      </c>
      <c r="B1747" s="66" t="s">
        <v>20</v>
      </c>
      <c r="C1747" s="66" t="s">
        <v>25</v>
      </c>
      <c r="D1747" s="66" t="s">
        <v>277</v>
      </c>
      <c r="E1747" s="86">
        <f t="array" ref="E1747">IFERROR(INDEX(DATA!$J$133:$J$368,MATCH(1,(DATA!$D$133:$D$368=B1747)*(DATA!$E$133:$E$368=D1747),0)),"n/a")</f>
        <v>6660.36</v>
      </c>
      <c r="F1747" s="77">
        <f t="array" ref="F1747">IFERROR(INDEX(DATA!$K$133:$K$368,MATCH(1,(DATA!$D$133:$D$368=B1747)*(DATA!$E$133:$E$368=D1747),0)),"n/a")</f>
        <v>-3.1118895360677801E-2</v>
      </c>
      <c r="G1747" s="86">
        <f t="array" ref="G1747">IFERROR(INDEX(DATA!$T$133:$T$368,MATCH(1,(DATA!$D$133:$D$368=B1747)*(DATA!$E$133:$E$368=D1747),0)),"n/a")</f>
        <v>22594.58</v>
      </c>
      <c r="H1747" s="77">
        <f t="array" ref="H1747">IFERROR(INDEX(DATA!$U$133:$U$368,MATCH(1,(DATA!$D$133:$D$368=B1747)*(DATA!$E$133:$E$368=D1747),0)),"n/a")</f>
        <v>3.7048970550841998E-2</v>
      </c>
      <c r="I1747" s="86">
        <f t="array" ref="I1747">IFERROR(INDEX(DATA!$AD$133:$AD$368,MATCH(1,(DATA!$D$133:$D$368=B1747)*(DATA!$E$133:$E$368=D1747),0)),"n/a")</f>
        <v>40278.21</v>
      </c>
      <c r="J1747" s="77">
        <f t="array" ref="J1747">IFERROR(INDEX(DATA!$AE$133:$AE$368,MATCH(1,(DATA!$D$133:$D$368=B1747)*(DATA!$E$133:$E$368=D1747),0)),"n/a")</f>
        <v>0.17377270752265001</v>
      </c>
      <c r="K1747" s="86">
        <f t="array" ref="K1747">IFERROR(INDEX(DATA!$AN$133:$AN$368,MATCH(1,(DATA!$D$133:$D$368=B1747)*(DATA!$E$133:$E$368=D1747),0)),"n/a")</f>
        <v>73602.789999999994</v>
      </c>
      <c r="L1747" s="77">
        <f t="array" ref="L1747">IFERROR(INDEX(DATA!$AO$133:$AO$368,MATCH(1,(DATA!$D$133:$D$368=B1747)*(DATA!$E$133:$E$368=D1747),0)),"n/a")</f>
        <v>0.34086576201737201</v>
      </c>
      <c r="M1747" s="66"/>
      <c r="N1747" s="66"/>
      <c r="O1747" s="66"/>
      <c r="P1747" s="66"/>
      <c r="Q1747" s="66"/>
      <c r="S1747" s="70"/>
      <c r="U1747" s="70"/>
      <c r="W1747" s="70"/>
      <c r="Y1747" s="70"/>
    </row>
    <row r="1748" spans="1:25" s="69" customFormat="1" x14ac:dyDescent="0.2">
      <c r="A1748" s="75" t="s">
        <v>19</v>
      </c>
      <c r="B1748" s="66" t="s">
        <v>20</v>
      </c>
      <c r="C1748" s="66" t="s">
        <v>25</v>
      </c>
      <c r="D1748" s="66" t="s">
        <v>278</v>
      </c>
      <c r="E1748" s="86">
        <f t="array" ref="E1748">IFERROR(INDEX(DATA!$J$133:$J$368,MATCH(1,(DATA!$D$133:$D$368=B1748)*(DATA!$E$133:$E$368=D1748),0)),"n/a")</f>
        <v>37782.39</v>
      </c>
      <c r="F1748" s="77">
        <f t="array" ref="F1748">IFERROR(INDEX(DATA!$K$133:$K$368,MATCH(1,(DATA!$D$133:$D$368=B1748)*(DATA!$E$133:$E$368=D1748),0)),"n/a")</f>
        <v>0.22367912227143</v>
      </c>
      <c r="G1748" s="86">
        <f t="array" ref="G1748">IFERROR(INDEX(DATA!$T$133:$T$368,MATCH(1,(DATA!$D$133:$D$368=B1748)*(DATA!$E$133:$E$368=D1748),0)),"n/a")</f>
        <v>118574.31</v>
      </c>
      <c r="H1748" s="77">
        <f t="array" ref="H1748">IFERROR(INDEX(DATA!$U$133:$U$368,MATCH(1,(DATA!$D$133:$D$368=B1748)*(DATA!$E$133:$E$368=D1748),0)),"n/a")</f>
        <v>0.25819259780534698</v>
      </c>
      <c r="I1748" s="86">
        <f t="array" ref="I1748">IFERROR(INDEX(DATA!$AD$133:$AD$368,MATCH(1,(DATA!$D$133:$D$368=B1748)*(DATA!$E$133:$E$368=D1748),0)),"n/a")</f>
        <v>206278.39999999999</v>
      </c>
      <c r="J1748" s="77">
        <f t="array" ref="J1748">IFERROR(INDEX(DATA!$AE$133:$AE$368,MATCH(1,(DATA!$D$133:$D$368=B1748)*(DATA!$E$133:$E$368=D1748),0)),"n/a")</f>
        <v>0.229931914381097</v>
      </c>
      <c r="K1748" s="86">
        <f t="array" ref="K1748">IFERROR(INDEX(DATA!$AN$133:$AN$368,MATCH(1,(DATA!$D$133:$D$368=B1748)*(DATA!$E$133:$E$368=D1748),0)),"n/a")</f>
        <v>365242.49</v>
      </c>
      <c r="L1748" s="77">
        <f t="array" ref="L1748">IFERROR(INDEX(DATA!$AO$133:$AO$368,MATCH(1,(DATA!$D$133:$D$368=B1748)*(DATA!$E$133:$E$368=D1748),0)),"n/a")</f>
        <v>0.25012112990136298</v>
      </c>
      <c r="M1748" s="66"/>
      <c r="N1748" s="66"/>
      <c r="O1748" s="66"/>
      <c r="P1748" s="66"/>
      <c r="Q1748" s="66"/>
      <c r="S1748" s="70"/>
      <c r="U1748" s="70"/>
      <c r="W1748" s="70"/>
      <c r="Y1748" s="70"/>
    </row>
    <row r="1749" spans="1:25" s="69" customFormat="1" x14ac:dyDescent="0.2">
      <c r="A1749" s="75" t="s">
        <v>19</v>
      </c>
      <c r="B1749" s="66" t="s">
        <v>20</v>
      </c>
      <c r="C1749" s="66" t="s">
        <v>25</v>
      </c>
      <c r="D1749" s="66" t="s">
        <v>279</v>
      </c>
      <c r="E1749" s="86">
        <f t="array" ref="E1749">IFERROR(INDEX(DATA!$J$133:$J$368,MATCH(1,(DATA!$D$133:$D$368=B1749)*(DATA!$E$133:$E$368=D1749),0)),"n/a")</f>
        <v>13348.46</v>
      </c>
      <c r="F1749" s="77">
        <f t="array" ref="F1749">IFERROR(INDEX(DATA!$K$133:$K$368,MATCH(1,(DATA!$D$133:$D$368=B1749)*(DATA!$E$133:$E$368=D1749),0)),"n/a")</f>
        <v>-5.5606101983668201E-2</v>
      </c>
      <c r="G1749" s="86">
        <f t="array" ref="G1749">IFERROR(INDEX(DATA!$T$133:$T$368,MATCH(1,(DATA!$D$133:$D$368=B1749)*(DATA!$E$133:$E$368=D1749),0)),"n/a")</f>
        <v>45559.57</v>
      </c>
      <c r="H1749" s="77">
        <f t="array" ref="H1749">IFERROR(INDEX(DATA!$U$133:$U$368,MATCH(1,(DATA!$D$133:$D$368=B1749)*(DATA!$E$133:$E$368=D1749),0)),"n/a")</f>
        <v>6.1297250128645203E-2</v>
      </c>
      <c r="I1749" s="86">
        <f t="array" ref="I1749">IFERROR(INDEX(DATA!$AD$133:$AD$368,MATCH(1,(DATA!$D$133:$D$368=B1749)*(DATA!$E$133:$E$368=D1749),0)),"n/a")</f>
        <v>86075.18</v>
      </c>
      <c r="J1749" s="77">
        <f t="array" ref="J1749">IFERROR(INDEX(DATA!$AE$133:$AE$368,MATCH(1,(DATA!$D$133:$D$368=B1749)*(DATA!$E$133:$E$368=D1749),0)),"n/a")</f>
        <v>5.4893568416522202E-2</v>
      </c>
      <c r="K1749" s="86">
        <f t="array" ref="K1749">IFERROR(INDEX(DATA!$AN$133:$AN$368,MATCH(1,(DATA!$D$133:$D$368=B1749)*(DATA!$E$133:$E$368=D1749),0)),"n/a")</f>
        <v>152341.29</v>
      </c>
      <c r="L1749" s="77">
        <f t="array" ref="L1749">IFERROR(INDEX(DATA!$AO$133:$AO$368,MATCH(1,(DATA!$D$133:$D$368=B1749)*(DATA!$E$133:$E$368=D1749),0)),"n/a")</f>
        <v>9.7415828760206005E-2</v>
      </c>
      <c r="M1749" s="66"/>
      <c r="N1749" s="66"/>
      <c r="O1749" s="66"/>
      <c r="P1749" s="66"/>
      <c r="Q1749" s="66"/>
      <c r="S1749" s="70"/>
      <c r="U1749" s="70"/>
      <c r="W1749" s="70"/>
      <c r="Y1749" s="70"/>
    </row>
    <row r="1750" spans="1:25" s="69" customFormat="1" x14ac:dyDescent="0.2">
      <c r="A1750" s="75" t="s">
        <v>19</v>
      </c>
      <c r="B1750" s="66" t="s">
        <v>20</v>
      </c>
      <c r="C1750" s="66" t="s">
        <v>25</v>
      </c>
      <c r="D1750" s="66" t="s">
        <v>280</v>
      </c>
      <c r="E1750" s="86">
        <f t="array" ref="E1750">IFERROR(INDEX(DATA!$J$133:$J$368,MATCH(1,(DATA!$D$133:$D$368=B1750)*(DATA!$E$133:$E$368=D1750),0)),"n/a")</f>
        <v>5241.09</v>
      </c>
      <c r="F1750" s="77">
        <f t="array" ref="F1750">IFERROR(INDEX(DATA!$K$133:$K$368,MATCH(1,(DATA!$D$133:$D$368=B1750)*(DATA!$E$133:$E$368=D1750),0)),"n/a")</f>
        <v>7.1194687204556798E-3</v>
      </c>
      <c r="G1750" s="86">
        <f t="array" ref="G1750">IFERROR(INDEX(DATA!$T$133:$T$368,MATCH(1,(DATA!$D$133:$D$368=B1750)*(DATA!$E$133:$E$368=D1750),0)),"n/a")</f>
        <v>18463.02</v>
      </c>
      <c r="H1750" s="77">
        <f t="array" ref="H1750">IFERROR(INDEX(DATA!$U$133:$U$368,MATCH(1,(DATA!$D$133:$D$368=B1750)*(DATA!$E$133:$E$368=D1750),0)),"n/a")</f>
        <v>1.18342222426818E-2</v>
      </c>
      <c r="I1750" s="86">
        <f t="array" ref="I1750">IFERROR(INDEX(DATA!$AD$133:$AD$368,MATCH(1,(DATA!$D$133:$D$368=B1750)*(DATA!$E$133:$E$368=D1750),0)),"n/a")</f>
        <v>36330.959999999999</v>
      </c>
      <c r="J1750" s="77">
        <f t="array" ref="J1750">IFERROR(INDEX(DATA!$AE$133:$AE$368,MATCH(1,(DATA!$D$133:$D$368=B1750)*(DATA!$E$133:$E$368=D1750),0)),"n/a")</f>
        <v>2.5784543504058899E-2</v>
      </c>
      <c r="K1750" s="86">
        <f t="array" ref="K1750">IFERROR(INDEX(DATA!$AN$133:$AN$368,MATCH(1,(DATA!$D$133:$D$368=B1750)*(DATA!$E$133:$E$368=D1750),0)),"n/a")</f>
        <v>63195.4</v>
      </c>
      <c r="L1750" s="77">
        <f t="array" ref="L1750">IFERROR(INDEX(DATA!$AO$133:$AO$368,MATCH(1,(DATA!$D$133:$D$368=B1750)*(DATA!$E$133:$E$368=D1750),0)),"n/a")</f>
        <v>1.46284437101254E-3</v>
      </c>
      <c r="M1750" s="66"/>
      <c r="N1750" s="66"/>
      <c r="O1750" s="66"/>
      <c r="P1750" s="66"/>
      <c r="Q1750" s="66"/>
      <c r="S1750" s="70"/>
      <c r="U1750" s="70"/>
      <c r="W1750" s="70"/>
      <c r="Y1750" s="70"/>
    </row>
    <row r="1751" spans="1:25" s="69" customFormat="1" x14ac:dyDescent="0.2">
      <c r="A1751" s="75" t="s">
        <v>19</v>
      </c>
      <c r="B1751" s="66" t="s">
        <v>20</v>
      </c>
      <c r="C1751" s="66" t="s">
        <v>25</v>
      </c>
      <c r="D1751" s="66" t="s">
        <v>281</v>
      </c>
      <c r="E1751" s="86">
        <f t="array" ref="E1751">IFERROR(INDEX(DATA!$J$133:$J$368,MATCH(1,(DATA!$D$133:$D$368=B1751)*(DATA!$E$133:$E$368=D1751),0)),"n/a")</f>
        <v>7330.41</v>
      </c>
      <c r="F1751" s="77">
        <f t="array" ref="F1751">IFERROR(INDEX(DATA!$K$133:$K$368,MATCH(1,(DATA!$D$133:$D$368=B1751)*(DATA!$E$133:$E$368=D1751),0)),"n/a")</f>
        <v>-7.4015264629866795E-2</v>
      </c>
      <c r="G1751" s="86">
        <f t="array" ref="G1751">IFERROR(INDEX(DATA!$T$133:$T$368,MATCH(1,(DATA!$D$133:$D$368=B1751)*(DATA!$E$133:$E$368=D1751),0)),"n/a")</f>
        <v>24077.94</v>
      </c>
      <c r="H1751" s="77">
        <f t="array" ref="H1751">IFERROR(INDEX(DATA!$U$133:$U$368,MATCH(1,(DATA!$D$133:$D$368=B1751)*(DATA!$E$133:$E$368=D1751),0)),"n/a")</f>
        <v>-6.0134668306107003E-2</v>
      </c>
      <c r="I1751" s="86">
        <f t="array" ref="I1751">IFERROR(INDEX(DATA!$AD$133:$AD$368,MATCH(1,(DATA!$D$133:$D$368=B1751)*(DATA!$E$133:$E$368=D1751),0)),"n/a")</f>
        <v>46046.8</v>
      </c>
      <c r="J1751" s="77">
        <f t="array" ref="J1751">IFERROR(INDEX(DATA!$AE$133:$AE$368,MATCH(1,(DATA!$D$133:$D$368=B1751)*(DATA!$E$133:$E$368=D1751),0)),"n/a")</f>
        <v>-0.153902507727952</v>
      </c>
      <c r="K1751" s="86">
        <f t="array" ref="K1751">IFERROR(INDEX(DATA!$AN$133:$AN$368,MATCH(1,(DATA!$D$133:$D$368=B1751)*(DATA!$E$133:$E$368=D1751),0)),"n/a")</f>
        <v>84529.37</v>
      </c>
      <c r="L1751" s="77">
        <f t="array" ref="L1751">IFERROR(INDEX(DATA!$AO$133:$AO$368,MATCH(1,(DATA!$D$133:$D$368=B1751)*(DATA!$E$133:$E$368=D1751),0)),"n/a")</f>
        <v>-0.13264210286963901</v>
      </c>
      <c r="M1751" s="66"/>
      <c r="N1751" s="66"/>
      <c r="O1751" s="66"/>
      <c r="P1751" s="66"/>
      <c r="Q1751" s="66"/>
      <c r="S1751" s="70"/>
      <c r="U1751" s="70"/>
      <c r="W1751" s="70"/>
      <c r="Y1751" s="70"/>
    </row>
    <row r="1752" spans="1:25" s="69" customFormat="1" x14ac:dyDescent="0.2">
      <c r="A1752" s="75" t="s">
        <v>19</v>
      </c>
      <c r="B1752" s="66" t="s">
        <v>20</v>
      </c>
      <c r="C1752" s="66" t="s">
        <v>25</v>
      </c>
      <c r="D1752" s="66" t="s">
        <v>282</v>
      </c>
      <c r="E1752" s="86">
        <f t="array" ref="E1752">IFERROR(INDEX(DATA!$J$133:$J$368,MATCH(1,(DATA!$D$133:$D$368=B1752)*(DATA!$E$133:$E$368=D1752),0)),"n/a")</f>
        <v>10586.55</v>
      </c>
      <c r="F1752" s="77">
        <f t="array" ref="F1752">IFERROR(INDEX(DATA!$K$133:$K$368,MATCH(1,(DATA!$D$133:$D$368=B1752)*(DATA!$E$133:$E$368=D1752),0)),"n/a")</f>
        <v>-2.4043638267744499E-2</v>
      </c>
      <c r="G1752" s="86">
        <f t="array" ref="G1752">IFERROR(INDEX(DATA!$T$133:$T$368,MATCH(1,(DATA!$D$133:$D$368=B1752)*(DATA!$E$133:$E$368=D1752),0)),"n/a")</f>
        <v>34283.879999999997</v>
      </c>
      <c r="H1752" s="77">
        <f t="array" ref="H1752">IFERROR(INDEX(DATA!$U$133:$U$368,MATCH(1,(DATA!$D$133:$D$368=B1752)*(DATA!$E$133:$E$368=D1752),0)),"n/a")</f>
        <v>-7.2401418648098098E-4</v>
      </c>
      <c r="I1752" s="86">
        <f t="array" ref="I1752">IFERROR(INDEX(DATA!$AD$133:$AD$368,MATCH(1,(DATA!$D$133:$D$368=B1752)*(DATA!$E$133:$E$368=D1752),0)),"n/a")</f>
        <v>64868.23</v>
      </c>
      <c r="J1752" s="77">
        <f t="array" ref="J1752">IFERROR(INDEX(DATA!$AE$133:$AE$368,MATCH(1,(DATA!$D$133:$D$368=B1752)*(DATA!$E$133:$E$368=D1752),0)),"n/a")</f>
        <v>8.8036405514031205E-2</v>
      </c>
      <c r="K1752" s="86">
        <f t="array" ref="K1752">IFERROR(INDEX(DATA!$AN$133:$AN$368,MATCH(1,(DATA!$D$133:$D$368=B1752)*(DATA!$E$133:$E$368=D1752),0)),"n/a")</f>
        <v>117349.36</v>
      </c>
      <c r="L1752" s="77">
        <f t="array" ref="L1752">IFERROR(INDEX(DATA!$AO$133:$AO$368,MATCH(1,(DATA!$D$133:$D$368=B1752)*(DATA!$E$133:$E$368=D1752),0)),"n/a")</f>
        <v>0.21699445841895601</v>
      </c>
      <c r="M1752" s="66"/>
      <c r="N1752" s="66"/>
      <c r="O1752" s="66"/>
      <c r="P1752" s="66"/>
      <c r="Q1752" s="66"/>
      <c r="S1752" s="70"/>
      <c r="U1752" s="70"/>
      <c r="W1752" s="70"/>
      <c r="Y1752" s="70"/>
    </row>
    <row r="1753" spans="1:25" s="69" customFormat="1" x14ac:dyDescent="0.2">
      <c r="A1753" s="75" t="s">
        <v>19</v>
      </c>
      <c r="B1753" s="66" t="s">
        <v>20</v>
      </c>
      <c r="C1753" s="66" t="s">
        <v>25</v>
      </c>
      <c r="D1753" s="66" t="s">
        <v>283</v>
      </c>
      <c r="E1753" s="86">
        <f t="array" ref="E1753">IFERROR(INDEX(DATA!$J$133:$J$368,MATCH(1,(DATA!$D$133:$D$368=B1753)*(DATA!$E$133:$E$368=D1753),0)),"n/a")</f>
        <v>15722.8</v>
      </c>
      <c r="F1753" s="77">
        <f t="array" ref="F1753">IFERROR(INDEX(DATA!$K$133:$K$368,MATCH(1,(DATA!$D$133:$D$368=B1753)*(DATA!$E$133:$E$368=D1753),0)),"n/a")</f>
        <v>0.25787330863369901</v>
      </c>
      <c r="G1753" s="86">
        <f t="array" ref="G1753">IFERROR(INDEX(DATA!$T$133:$T$368,MATCH(1,(DATA!$D$133:$D$368=B1753)*(DATA!$E$133:$E$368=D1753),0)),"n/a")</f>
        <v>53588.43</v>
      </c>
      <c r="H1753" s="77">
        <f t="array" ref="H1753">IFERROR(INDEX(DATA!$U$133:$U$368,MATCH(1,(DATA!$D$133:$D$368=B1753)*(DATA!$E$133:$E$368=D1753),0)),"n/a")</f>
        <v>0.34225432194007599</v>
      </c>
      <c r="I1753" s="86">
        <f t="array" ref="I1753">IFERROR(INDEX(DATA!$AD$133:$AD$368,MATCH(1,(DATA!$D$133:$D$368=B1753)*(DATA!$E$133:$E$368=D1753),0)),"n/a")</f>
        <v>99304.27</v>
      </c>
      <c r="J1753" s="77">
        <f t="array" ref="J1753">IFERROR(INDEX(DATA!$AE$133:$AE$368,MATCH(1,(DATA!$D$133:$D$368=B1753)*(DATA!$E$133:$E$368=D1753),0)),"n/a")</f>
        <v>0.41103902285841798</v>
      </c>
      <c r="K1753" s="86">
        <f t="array" ref="K1753">IFERROR(INDEX(DATA!$AN$133:$AN$368,MATCH(1,(DATA!$D$133:$D$368=B1753)*(DATA!$E$133:$E$368=D1753),0)),"n/a")</f>
        <v>166856.63</v>
      </c>
      <c r="L1753" s="77">
        <f t="array" ref="L1753">IFERROR(INDEX(DATA!$AO$133:$AO$368,MATCH(1,(DATA!$D$133:$D$368=B1753)*(DATA!$E$133:$E$368=D1753),0)),"n/a")</f>
        <v>0.42488028193490102</v>
      </c>
      <c r="M1753" s="66"/>
      <c r="N1753" s="66"/>
      <c r="O1753" s="66"/>
      <c r="P1753" s="66"/>
      <c r="Q1753" s="66"/>
      <c r="S1753" s="70"/>
      <c r="U1753" s="70"/>
      <c r="W1753" s="70"/>
      <c r="Y1753" s="70"/>
    </row>
    <row r="1754" spans="1:25" s="69" customFormat="1" x14ac:dyDescent="0.2">
      <c r="A1754" s="75" t="s">
        <v>19</v>
      </c>
      <c r="B1754" s="66" t="s">
        <v>20</v>
      </c>
      <c r="C1754" s="66" t="s">
        <v>25</v>
      </c>
      <c r="D1754" s="66" t="s">
        <v>284</v>
      </c>
      <c r="E1754" s="86">
        <f t="array" ref="E1754">IFERROR(INDEX(DATA!$J$133:$J$368,MATCH(1,(DATA!$D$133:$D$368=B1754)*(DATA!$E$133:$E$368=D1754),0)),"n/a")</f>
        <v>14408.39</v>
      </c>
      <c r="F1754" s="77">
        <f t="array" ref="F1754">IFERROR(INDEX(DATA!$K$133:$K$368,MATCH(1,(DATA!$D$133:$D$368=B1754)*(DATA!$E$133:$E$368=D1754),0)),"n/a")</f>
        <v>-2.68303341364063E-2</v>
      </c>
      <c r="G1754" s="86">
        <f t="array" ref="G1754">IFERROR(INDEX(DATA!$T$133:$T$368,MATCH(1,(DATA!$D$133:$D$368=B1754)*(DATA!$E$133:$E$368=D1754),0)),"n/a")</f>
        <v>45480.7</v>
      </c>
      <c r="H1754" s="77">
        <f t="array" ref="H1754">IFERROR(INDEX(DATA!$U$133:$U$368,MATCH(1,(DATA!$D$133:$D$368=B1754)*(DATA!$E$133:$E$368=D1754),0)),"n/a")</f>
        <v>-2.1312380960988701E-2</v>
      </c>
      <c r="I1754" s="86">
        <f t="array" ref="I1754">IFERROR(INDEX(DATA!$AD$133:$AD$368,MATCH(1,(DATA!$D$133:$D$368=B1754)*(DATA!$E$133:$E$368=D1754),0)),"n/a")</f>
        <v>85323.47</v>
      </c>
      <c r="J1754" s="77">
        <f t="array" ref="J1754">IFERROR(INDEX(DATA!$AE$133:$AE$368,MATCH(1,(DATA!$D$133:$D$368=B1754)*(DATA!$E$133:$E$368=D1754),0)),"n/a")</f>
        <v>-7.8784178448615405E-2</v>
      </c>
      <c r="K1754" s="86">
        <f t="array" ref="K1754">IFERROR(INDEX(DATA!$AN$133:$AN$368,MATCH(1,(DATA!$D$133:$D$368=B1754)*(DATA!$E$133:$E$368=D1754),0)),"n/a")</f>
        <v>156429.56</v>
      </c>
      <c r="L1754" s="77">
        <f t="array" ref="L1754">IFERROR(INDEX(DATA!$AO$133:$AO$368,MATCH(1,(DATA!$D$133:$D$368=B1754)*(DATA!$E$133:$E$368=D1754),0)),"n/a")</f>
        <v>-6.6790164347525605E-2</v>
      </c>
      <c r="M1754" s="66"/>
      <c r="N1754" s="66"/>
      <c r="O1754" s="66"/>
      <c r="P1754" s="66"/>
      <c r="Q1754" s="66"/>
      <c r="S1754" s="70"/>
      <c r="U1754" s="70"/>
      <c r="W1754" s="70"/>
      <c r="Y1754" s="70"/>
    </row>
    <row r="1755" spans="1:25" s="69" customFormat="1" x14ac:dyDescent="0.2">
      <c r="A1755" s="75" t="s">
        <v>19</v>
      </c>
      <c r="B1755" s="66" t="s">
        <v>20</v>
      </c>
      <c r="C1755" s="66" t="s">
        <v>25</v>
      </c>
      <c r="D1755" s="66" t="s">
        <v>285</v>
      </c>
      <c r="E1755" s="86">
        <f t="array" ref="E1755">IFERROR(INDEX(DATA!$J$133:$J$368,MATCH(1,(DATA!$D$133:$D$368=B1755)*(DATA!$E$133:$E$368=D1755),0)),"n/a")</f>
        <v>6955.15</v>
      </c>
      <c r="F1755" s="77">
        <f t="array" ref="F1755">IFERROR(INDEX(DATA!$K$133:$K$368,MATCH(1,(DATA!$D$133:$D$368=B1755)*(DATA!$E$133:$E$368=D1755),0)),"n/a")</f>
        <v>0.109550382551321</v>
      </c>
      <c r="G1755" s="86">
        <f t="array" ref="G1755">IFERROR(INDEX(DATA!$T$133:$T$368,MATCH(1,(DATA!$D$133:$D$368=B1755)*(DATA!$E$133:$E$368=D1755),0)),"n/a")</f>
        <v>21531.65</v>
      </c>
      <c r="H1755" s="77">
        <f t="array" ref="H1755">IFERROR(INDEX(DATA!$U$133:$U$368,MATCH(1,(DATA!$D$133:$D$368=B1755)*(DATA!$E$133:$E$368=D1755),0)),"n/a")</f>
        <v>5.0085175718507E-2</v>
      </c>
      <c r="I1755" s="86">
        <f t="array" ref="I1755">IFERROR(INDEX(DATA!$AD$133:$AD$368,MATCH(1,(DATA!$D$133:$D$368=B1755)*(DATA!$E$133:$E$368=D1755),0)),"n/a")</f>
        <v>37945.14</v>
      </c>
      <c r="J1755" s="77">
        <f t="array" ref="J1755">IFERROR(INDEX(DATA!$AE$133:$AE$368,MATCH(1,(DATA!$D$133:$D$368=B1755)*(DATA!$E$133:$E$368=D1755),0)),"n/a")</f>
        <v>5.2001887469343901E-2</v>
      </c>
      <c r="K1755" s="86">
        <f t="array" ref="K1755">IFERROR(INDEX(DATA!$AN$133:$AN$368,MATCH(1,(DATA!$D$133:$D$368=B1755)*(DATA!$E$133:$E$368=D1755),0)),"n/a")</f>
        <v>72581.58</v>
      </c>
      <c r="L1755" s="77">
        <f t="array" ref="L1755">IFERROR(INDEX(DATA!$AO$133:$AO$368,MATCH(1,(DATA!$D$133:$D$368=B1755)*(DATA!$E$133:$E$368=D1755),0)),"n/a")</f>
        <v>0.126030789088692</v>
      </c>
      <c r="M1755" s="66"/>
      <c r="N1755" s="66"/>
      <c r="O1755" s="66"/>
      <c r="P1755" s="66"/>
      <c r="Q1755" s="66"/>
      <c r="S1755" s="70"/>
      <c r="U1755" s="70"/>
      <c r="W1755" s="70"/>
      <c r="Y1755" s="70"/>
    </row>
    <row r="1756" spans="1:25" s="69" customFormat="1" x14ac:dyDescent="0.2">
      <c r="A1756" s="75" t="s">
        <v>19</v>
      </c>
      <c r="B1756" s="66" t="s">
        <v>20</v>
      </c>
      <c r="C1756" s="66" t="s">
        <v>25</v>
      </c>
      <c r="D1756" s="66" t="s">
        <v>286</v>
      </c>
      <c r="E1756" s="86">
        <f t="array" ref="E1756">IFERROR(INDEX(DATA!$J$133:$J$368,MATCH(1,(DATA!$D$133:$D$368=B1756)*(DATA!$E$133:$E$368=D1756),0)),"n/a")</f>
        <v>16226.96</v>
      </c>
      <c r="F1756" s="77">
        <f t="array" ref="F1756">IFERROR(INDEX(DATA!$K$133:$K$368,MATCH(1,(DATA!$D$133:$D$368=B1756)*(DATA!$E$133:$E$368=D1756),0)),"n/a")</f>
        <v>-3.8325560380099198E-3</v>
      </c>
      <c r="G1756" s="86">
        <f t="array" ref="G1756">IFERROR(INDEX(DATA!$T$133:$T$368,MATCH(1,(DATA!$D$133:$D$368=B1756)*(DATA!$E$133:$E$368=D1756),0)),"n/a")</f>
        <v>53732.54</v>
      </c>
      <c r="H1756" s="77">
        <f t="array" ref="H1756">IFERROR(INDEX(DATA!$U$133:$U$368,MATCH(1,(DATA!$D$133:$D$368=B1756)*(DATA!$E$133:$E$368=D1756),0)),"n/a")</f>
        <v>8.3168603701979493E-3</v>
      </c>
      <c r="I1756" s="86">
        <f t="array" ref="I1756">IFERROR(INDEX(DATA!$AD$133:$AD$368,MATCH(1,(DATA!$D$133:$D$368=B1756)*(DATA!$E$133:$E$368=D1756),0)),"n/a")</f>
        <v>94851.77</v>
      </c>
      <c r="J1756" s="77">
        <f t="array" ref="J1756">IFERROR(INDEX(DATA!$AE$133:$AE$368,MATCH(1,(DATA!$D$133:$D$368=B1756)*(DATA!$E$133:$E$368=D1756),0)),"n/a")</f>
        <v>-2.9252174802988199E-2</v>
      </c>
      <c r="K1756" s="86">
        <f t="array" ref="K1756">IFERROR(INDEX(DATA!$AN$133:$AN$368,MATCH(1,(DATA!$D$133:$D$368=B1756)*(DATA!$E$133:$E$368=D1756),0)),"n/a")</f>
        <v>177964.07</v>
      </c>
      <c r="L1756" s="77">
        <f t="array" ref="L1756">IFERROR(INDEX(DATA!$AO$133:$AO$368,MATCH(1,(DATA!$D$133:$D$368=B1756)*(DATA!$E$133:$E$368=D1756),0)),"n/a")</f>
        <v>7.2357919289979894E-2</v>
      </c>
      <c r="M1756" s="66"/>
      <c r="N1756" s="66"/>
      <c r="O1756" s="66"/>
      <c r="P1756" s="66"/>
      <c r="Q1756" s="66"/>
      <c r="S1756" s="70"/>
      <c r="U1756" s="70"/>
      <c r="W1756" s="70"/>
      <c r="Y1756" s="70"/>
    </row>
    <row r="1757" spans="1:25" s="69" customFormat="1" x14ac:dyDescent="0.2">
      <c r="A1757" s="75" t="s">
        <v>19</v>
      </c>
      <c r="B1757" s="66" t="s">
        <v>20</v>
      </c>
      <c r="C1757" s="66" t="s">
        <v>25</v>
      </c>
      <c r="D1757" s="66" t="s">
        <v>287</v>
      </c>
      <c r="E1757" s="86">
        <f t="array" ref="E1757">IFERROR(INDEX(DATA!$J$133:$J$368,MATCH(1,(DATA!$D$133:$D$368=B1757)*(DATA!$E$133:$E$368=D1757),0)),"n/a")</f>
        <v>10787.98</v>
      </c>
      <c r="F1757" s="77">
        <f t="array" ref="F1757">IFERROR(INDEX(DATA!$K$133:$K$368,MATCH(1,(DATA!$D$133:$D$368=B1757)*(DATA!$E$133:$E$368=D1757),0)),"n/a")</f>
        <v>1.44961881090822E-2</v>
      </c>
      <c r="G1757" s="86">
        <f t="array" ref="G1757">IFERROR(INDEX(DATA!$T$133:$T$368,MATCH(1,(DATA!$D$133:$D$368=B1757)*(DATA!$E$133:$E$368=D1757),0)),"n/a")</f>
        <v>40832.65</v>
      </c>
      <c r="H1757" s="77">
        <f t="array" ref="H1757">IFERROR(INDEX(DATA!$U$133:$U$368,MATCH(1,(DATA!$D$133:$D$368=B1757)*(DATA!$E$133:$E$368=D1757),0)),"n/a")</f>
        <v>-4.5861121632778001E-2</v>
      </c>
      <c r="I1757" s="86">
        <f t="array" ref="I1757">IFERROR(INDEX(DATA!$AD$133:$AD$368,MATCH(1,(DATA!$D$133:$D$368=B1757)*(DATA!$E$133:$E$368=D1757),0)),"n/a")</f>
        <v>72473.509999999995</v>
      </c>
      <c r="J1757" s="77">
        <f t="array" ref="J1757">IFERROR(INDEX(DATA!$AE$133:$AE$368,MATCH(1,(DATA!$D$133:$D$368=B1757)*(DATA!$E$133:$E$368=D1757),0)),"n/a")</f>
        <v>-0.13256332657283301</v>
      </c>
      <c r="K1757" s="86">
        <f t="array" ref="K1757">IFERROR(INDEX(DATA!$AN$133:$AN$368,MATCH(1,(DATA!$D$133:$D$368=B1757)*(DATA!$E$133:$E$368=D1757),0)),"n/a")</f>
        <v>124416.86</v>
      </c>
      <c r="L1757" s="77">
        <f t="array" ref="L1757">IFERROR(INDEX(DATA!$AO$133:$AO$368,MATCH(1,(DATA!$D$133:$D$368=B1757)*(DATA!$E$133:$E$368=D1757),0)),"n/a")</f>
        <v>-0.17741767423754201</v>
      </c>
      <c r="M1757" s="66"/>
      <c r="N1757" s="66"/>
      <c r="O1757" s="66"/>
      <c r="P1757" s="66"/>
      <c r="Q1757" s="66"/>
      <c r="S1757" s="70"/>
      <c r="U1757" s="70"/>
      <c r="W1757" s="70"/>
      <c r="Y1757" s="70"/>
    </row>
    <row r="1758" spans="1:25" s="69" customFormat="1" x14ac:dyDescent="0.2">
      <c r="A1758" s="75" t="s">
        <v>19</v>
      </c>
      <c r="B1758" s="66" t="s">
        <v>20</v>
      </c>
      <c r="C1758" s="66" t="s">
        <v>25</v>
      </c>
      <c r="D1758" s="66" t="s">
        <v>288</v>
      </c>
      <c r="E1758" s="86">
        <f t="array" ref="E1758">IFERROR(INDEX(DATA!$J$133:$J$368,MATCH(1,(DATA!$D$133:$D$368=B1758)*(DATA!$E$133:$E$368=D1758),0)),"n/a")</f>
        <v>14110.8</v>
      </c>
      <c r="F1758" s="77">
        <f t="array" ref="F1758">IFERROR(INDEX(DATA!$K$133:$K$368,MATCH(1,(DATA!$D$133:$D$368=B1758)*(DATA!$E$133:$E$368=D1758),0)),"n/a")</f>
        <v>0.114217829475115</v>
      </c>
      <c r="G1758" s="86">
        <f t="array" ref="G1758">IFERROR(INDEX(DATA!$T$133:$T$368,MATCH(1,(DATA!$D$133:$D$368=B1758)*(DATA!$E$133:$E$368=D1758),0)),"n/a")</f>
        <v>43727.98</v>
      </c>
      <c r="H1758" s="77">
        <f t="array" ref="H1758">IFERROR(INDEX(DATA!$U$133:$U$368,MATCH(1,(DATA!$D$133:$D$368=B1758)*(DATA!$E$133:$E$368=D1758),0)),"n/a")</f>
        <v>0.11697772174041</v>
      </c>
      <c r="I1758" s="86">
        <f t="array" ref="I1758">IFERROR(INDEX(DATA!$AD$133:$AD$368,MATCH(1,(DATA!$D$133:$D$368=B1758)*(DATA!$E$133:$E$368=D1758),0)),"n/a")</f>
        <v>83424.070000000007</v>
      </c>
      <c r="J1758" s="77">
        <f t="array" ref="J1758">IFERROR(INDEX(DATA!$AE$133:$AE$368,MATCH(1,(DATA!$D$133:$D$368=B1758)*(DATA!$E$133:$E$368=D1758),0)),"n/a")</f>
        <v>0.19839665166325801</v>
      </c>
      <c r="K1758" s="86">
        <f t="array" ref="K1758">IFERROR(INDEX(DATA!$AN$133:$AN$368,MATCH(1,(DATA!$D$133:$D$368=B1758)*(DATA!$E$133:$E$368=D1758),0)),"n/a")</f>
        <v>149543.71</v>
      </c>
      <c r="L1758" s="77">
        <f t="array" ref="L1758">IFERROR(INDEX(DATA!$AO$133:$AO$368,MATCH(1,(DATA!$D$133:$D$368=B1758)*(DATA!$E$133:$E$368=D1758),0)),"n/a")</f>
        <v>0.27157785342848101</v>
      </c>
      <c r="M1758" s="66"/>
      <c r="N1758" s="66"/>
      <c r="O1758" s="66"/>
      <c r="P1758" s="66"/>
      <c r="Q1758" s="66"/>
      <c r="S1758" s="70"/>
      <c r="U1758" s="70"/>
      <c r="W1758" s="70"/>
      <c r="Y1758" s="70"/>
    </row>
    <row r="1759" spans="1:25" s="69" customFormat="1" x14ac:dyDescent="0.2">
      <c r="A1759" s="75" t="s">
        <v>19</v>
      </c>
      <c r="B1759" s="66" t="s">
        <v>20</v>
      </c>
      <c r="C1759" s="66" t="s">
        <v>25</v>
      </c>
      <c r="D1759" s="66" t="s">
        <v>289</v>
      </c>
      <c r="E1759" s="86">
        <f t="array" ref="E1759">IFERROR(INDEX(DATA!$J$133:$J$368,MATCH(1,(DATA!$D$133:$D$368=B1759)*(DATA!$E$133:$E$368=D1759),0)),"n/a")</f>
        <v>8597.19</v>
      </c>
      <c r="F1759" s="77">
        <f t="array" ref="F1759">IFERROR(INDEX(DATA!$K$133:$K$368,MATCH(1,(DATA!$D$133:$D$368=B1759)*(DATA!$E$133:$E$368=D1759),0)),"n/a")</f>
        <v>6.9582937810793694E-2</v>
      </c>
      <c r="G1759" s="86">
        <f t="array" ref="G1759">IFERROR(INDEX(DATA!$T$133:$T$368,MATCH(1,(DATA!$D$133:$D$368=B1759)*(DATA!$E$133:$E$368=D1759),0)),"n/a")</f>
        <v>27222.62</v>
      </c>
      <c r="H1759" s="77">
        <f t="array" ref="H1759">IFERROR(INDEX(DATA!$U$133:$U$368,MATCH(1,(DATA!$D$133:$D$368=B1759)*(DATA!$E$133:$E$368=D1759),0)),"n/a")</f>
        <v>6.9951255479926297E-2</v>
      </c>
      <c r="I1759" s="86">
        <f t="array" ref="I1759">IFERROR(INDEX(DATA!$AD$133:$AD$368,MATCH(1,(DATA!$D$133:$D$368=B1759)*(DATA!$E$133:$E$368=D1759),0)),"n/a")</f>
        <v>50542.63</v>
      </c>
      <c r="J1759" s="77">
        <f t="array" ref="J1759">IFERROR(INDEX(DATA!$AE$133:$AE$368,MATCH(1,(DATA!$D$133:$D$368=B1759)*(DATA!$E$133:$E$368=D1759),0)),"n/a")</f>
        <v>-2.4219676993749099E-2</v>
      </c>
      <c r="K1759" s="86">
        <f t="array" ref="K1759">IFERROR(INDEX(DATA!$AN$133:$AN$368,MATCH(1,(DATA!$D$133:$D$368=B1759)*(DATA!$E$133:$E$368=D1759),0)),"n/a")</f>
        <v>92003.12</v>
      </c>
      <c r="L1759" s="77">
        <f t="array" ref="L1759">IFERROR(INDEX(DATA!$AO$133:$AO$368,MATCH(1,(DATA!$D$133:$D$368=B1759)*(DATA!$E$133:$E$368=D1759),0)),"n/a")</f>
        <v>5.69422090491861E-2</v>
      </c>
      <c r="M1759" s="66"/>
      <c r="N1759" s="66"/>
      <c r="O1759" s="66"/>
      <c r="P1759" s="66"/>
      <c r="Q1759" s="66"/>
      <c r="S1759" s="70"/>
      <c r="U1759" s="70"/>
      <c r="W1759" s="70"/>
      <c r="Y1759" s="70"/>
    </row>
    <row r="1760" spans="1:25" s="69" customFormat="1" x14ac:dyDescent="0.2">
      <c r="A1760" s="75" t="s">
        <v>19</v>
      </c>
      <c r="B1760" s="66" t="s">
        <v>20</v>
      </c>
      <c r="C1760" s="66" t="s">
        <v>25</v>
      </c>
      <c r="D1760" s="66" t="s">
        <v>290</v>
      </c>
      <c r="E1760" s="86">
        <f t="array" ref="E1760">IFERROR(INDEX(DATA!$J$133:$J$368,MATCH(1,(DATA!$D$133:$D$368=B1760)*(DATA!$E$133:$E$368=D1760),0)),"n/a")</f>
        <v>5235.7299999999996</v>
      </c>
      <c r="F1760" s="77">
        <f t="array" ref="F1760">IFERROR(INDEX(DATA!$K$133:$K$368,MATCH(1,(DATA!$D$133:$D$368=B1760)*(DATA!$E$133:$E$368=D1760),0)),"n/a")</f>
        <v>0.10679798415396199</v>
      </c>
      <c r="G1760" s="86">
        <f t="array" ref="G1760">IFERROR(INDEX(DATA!$T$133:$T$368,MATCH(1,(DATA!$D$133:$D$368=B1760)*(DATA!$E$133:$E$368=D1760),0)),"n/a")</f>
        <v>16507.669999999998</v>
      </c>
      <c r="H1760" s="77">
        <f t="array" ref="H1760">IFERROR(INDEX(DATA!$U$133:$U$368,MATCH(1,(DATA!$D$133:$D$368=B1760)*(DATA!$E$133:$E$368=D1760),0)),"n/a")</f>
        <v>7.8318108894799607E-2</v>
      </c>
      <c r="I1760" s="86">
        <f t="array" ref="I1760">IFERROR(INDEX(DATA!$AD$133:$AD$368,MATCH(1,(DATA!$D$133:$D$368=B1760)*(DATA!$E$133:$E$368=D1760),0)),"n/a")</f>
        <v>30901.4</v>
      </c>
      <c r="J1760" s="77">
        <f t="array" ref="J1760">IFERROR(INDEX(DATA!$AE$133:$AE$368,MATCH(1,(DATA!$D$133:$D$368=B1760)*(DATA!$E$133:$E$368=D1760),0)),"n/a")</f>
        <v>1.4683346123018101E-2</v>
      </c>
      <c r="K1760" s="86">
        <f t="array" ref="K1760">IFERROR(INDEX(DATA!$AN$133:$AN$368,MATCH(1,(DATA!$D$133:$D$368=B1760)*(DATA!$E$133:$E$368=D1760),0)),"n/a")</f>
        <v>54820.86</v>
      </c>
      <c r="L1760" s="77">
        <f t="array" ref="L1760">IFERROR(INDEX(DATA!$AO$133:$AO$368,MATCH(1,(DATA!$D$133:$D$368=B1760)*(DATA!$E$133:$E$368=D1760),0)),"n/a")</f>
        <v>-9.3098474899627904E-3</v>
      </c>
      <c r="M1760" s="66"/>
      <c r="N1760" s="66"/>
      <c r="O1760" s="66"/>
      <c r="P1760" s="66"/>
      <c r="Q1760" s="66"/>
      <c r="S1760" s="70"/>
      <c r="U1760" s="70"/>
      <c r="W1760" s="70"/>
      <c r="Y1760" s="70"/>
    </row>
    <row r="1761" spans="1:25" s="69" customFormat="1" x14ac:dyDescent="0.2">
      <c r="A1761" s="75" t="s">
        <v>19</v>
      </c>
      <c r="B1761" s="66" t="s">
        <v>20</v>
      </c>
      <c r="C1761" s="66" t="s">
        <v>25</v>
      </c>
      <c r="D1761" s="66" t="s">
        <v>291</v>
      </c>
      <c r="E1761" s="86">
        <f t="array" ref="E1761">IFERROR(INDEX(DATA!$J$133:$J$368,MATCH(1,(DATA!$D$133:$D$368=B1761)*(DATA!$E$133:$E$368=D1761),0)),"n/a")</f>
        <v>5707.99</v>
      </c>
      <c r="F1761" s="77">
        <f t="array" ref="F1761">IFERROR(INDEX(DATA!$K$133:$K$368,MATCH(1,(DATA!$D$133:$D$368=B1761)*(DATA!$E$133:$E$368=D1761),0)),"n/a")</f>
        <v>7.0230733750576493E-2</v>
      </c>
      <c r="G1761" s="86">
        <f t="array" ref="G1761">IFERROR(INDEX(DATA!$T$133:$T$368,MATCH(1,(DATA!$D$133:$D$368=B1761)*(DATA!$E$133:$E$368=D1761),0)),"n/a")</f>
        <v>19502.39</v>
      </c>
      <c r="H1761" s="77">
        <f t="array" ref="H1761">IFERROR(INDEX(DATA!$U$133:$U$368,MATCH(1,(DATA!$D$133:$D$368=B1761)*(DATA!$E$133:$E$368=D1761),0)),"n/a")</f>
        <v>0.13026537696975399</v>
      </c>
      <c r="I1761" s="86">
        <f t="array" ref="I1761">IFERROR(INDEX(DATA!$AD$133:$AD$368,MATCH(1,(DATA!$D$133:$D$368=B1761)*(DATA!$E$133:$E$368=D1761),0)),"n/a")</f>
        <v>34277.120000000003</v>
      </c>
      <c r="J1761" s="77">
        <f t="array" ref="J1761">IFERROR(INDEX(DATA!$AE$133:$AE$368,MATCH(1,(DATA!$D$133:$D$368=B1761)*(DATA!$E$133:$E$368=D1761),0)),"n/a")</f>
        <v>9.0965455056435301E-2</v>
      </c>
      <c r="K1761" s="86">
        <f t="array" ref="K1761">IFERROR(INDEX(DATA!$AN$133:$AN$368,MATCH(1,(DATA!$D$133:$D$368=B1761)*(DATA!$E$133:$E$368=D1761),0)),"n/a")</f>
        <v>59703.83</v>
      </c>
      <c r="L1761" s="77">
        <f t="array" ref="L1761">IFERROR(INDEX(DATA!$AO$133:$AO$368,MATCH(1,(DATA!$D$133:$D$368=B1761)*(DATA!$E$133:$E$368=D1761),0)),"n/a")</f>
        <v>6.4856669142255297E-2</v>
      </c>
      <c r="M1761" s="66"/>
      <c r="N1761" s="66"/>
      <c r="O1761" s="66"/>
      <c r="P1761" s="66"/>
      <c r="Q1761" s="66"/>
      <c r="S1761" s="70"/>
      <c r="U1761" s="70"/>
      <c r="W1761" s="70"/>
      <c r="Y1761" s="70"/>
    </row>
    <row r="1762" spans="1:25" s="69" customFormat="1" x14ac:dyDescent="0.2">
      <c r="A1762" s="75" t="s">
        <v>19</v>
      </c>
      <c r="B1762" s="66" t="s">
        <v>20</v>
      </c>
      <c r="C1762" s="66" t="s">
        <v>25</v>
      </c>
      <c r="D1762" s="66" t="s">
        <v>292</v>
      </c>
      <c r="E1762" s="86">
        <f t="array" ref="E1762">IFERROR(INDEX(DATA!$J$133:$J$368,MATCH(1,(DATA!$D$133:$D$368=B1762)*(DATA!$E$133:$E$368=D1762),0)),"n/a")</f>
        <v>24012.67</v>
      </c>
      <c r="F1762" s="77">
        <f t="array" ref="F1762">IFERROR(INDEX(DATA!$K$133:$K$368,MATCH(1,(DATA!$D$133:$D$368=B1762)*(DATA!$E$133:$E$368=D1762),0)),"n/a")</f>
        <v>3.94177310748315E-2</v>
      </c>
      <c r="G1762" s="86">
        <f t="array" ref="G1762">IFERROR(INDEX(DATA!$T$133:$T$368,MATCH(1,(DATA!$D$133:$D$368=B1762)*(DATA!$E$133:$E$368=D1762),0)),"n/a")</f>
        <v>83269.86</v>
      </c>
      <c r="H1762" s="77">
        <f t="array" ref="H1762">IFERROR(INDEX(DATA!$U$133:$U$368,MATCH(1,(DATA!$D$133:$D$368=B1762)*(DATA!$E$133:$E$368=D1762),0)),"n/a")</f>
        <v>8.4281088007000196E-2</v>
      </c>
      <c r="I1762" s="86">
        <f t="array" ref="I1762">IFERROR(INDEX(DATA!$AD$133:$AD$368,MATCH(1,(DATA!$D$133:$D$368=B1762)*(DATA!$E$133:$E$368=D1762),0)),"n/a")</f>
        <v>154074.47</v>
      </c>
      <c r="J1762" s="77">
        <f t="array" ref="J1762">IFERROR(INDEX(DATA!$AE$133:$AE$368,MATCH(1,(DATA!$D$133:$D$368=B1762)*(DATA!$E$133:$E$368=D1762),0)),"n/a")</f>
        <v>2.6463085509016299E-2</v>
      </c>
      <c r="K1762" s="86">
        <f t="array" ref="K1762">IFERROR(INDEX(DATA!$AN$133:$AN$368,MATCH(1,(DATA!$D$133:$D$368=B1762)*(DATA!$E$133:$E$368=D1762),0)),"n/a")</f>
        <v>275035.71999999997</v>
      </c>
      <c r="L1762" s="77">
        <f t="array" ref="L1762">IFERROR(INDEX(DATA!$AO$133:$AO$368,MATCH(1,(DATA!$D$133:$D$368=B1762)*(DATA!$E$133:$E$368=D1762),0)),"n/a")</f>
        <v>5.2692754108557102E-2</v>
      </c>
      <c r="M1762" s="66"/>
      <c r="N1762" s="66"/>
      <c r="O1762" s="66"/>
      <c r="P1762" s="66"/>
      <c r="Q1762" s="66"/>
      <c r="S1762" s="70"/>
      <c r="U1762" s="70"/>
      <c r="W1762" s="70"/>
      <c r="Y1762" s="70"/>
    </row>
    <row r="1763" spans="1:25" s="69" customFormat="1" x14ac:dyDescent="0.2">
      <c r="A1763" s="75" t="s">
        <v>19</v>
      </c>
      <c r="B1763" s="66" t="s">
        <v>20</v>
      </c>
      <c r="C1763" s="66" t="s">
        <v>25</v>
      </c>
      <c r="D1763" s="66" t="s">
        <v>293</v>
      </c>
      <c r="E1763" s="86">
        <f t="array" ref="E1763">IFERROR(INDEX(DATA!$J$133:$J$368,MATCH(1,(DATA!$D$133:$D$368=B1763)*(DATA!$E$133:$E$368=D1763),0)),"n/a")</f>
        <v>3572.57</v>
      </c>
      <c r="F1763" s="77">
        <f t="array" ref="F1763">IFERROR(INDEX(DATA!$K$133:$K$368,MATCH(1,(DATA!$D$133:$D$368=B1763)*(DATA!$E$133:$E$368=D1763),0)),"n/a")</f>
        <v>5.5471355851584102E-2</v>
      </c>
      <c r="G1763" s="86">
        <f t="array" ref="G1763">IFERROR(INDEX(DATA!$T$133:$T$368,MATCH(1,(DATA!$D$133:$D$368=B1763)*(DATA!$E$133:$E$368=D1763),0)),"n/a")</f>
        <v>11270.21</v>
      </c>
      <c r="H1763" s="77">
        <f t="array" ref="H1763">IFERROR(INDEX(DATA!$U$133:$U$368,MATCH(1,(DATA!$D$133:$D$368=B1763)*(DATA!$E$133:$E$368=D1763),0)),"n/a")</f>
        <v>0.160454865118942</v>
      </c>
      <c r="I1763" s="86">
        <f t="array" ref="I1763">IFERROR(INDEX(DATA!$AD$133:$AD$368,MATCH(1,(DATA!$D$133:$D$368=B1763)*(DATA!$E$133:$E$368=D1763),0)),"n/a")</f>
        <v>20564.900000000001</v>
      </c>
      <c r="J1763" s="77">
        <f t="array" ref="J1763">IFERROR(INDEX(DATA!$AE$133:$AE$368,MATCH(1,(DATA!$D$133:$D$368=B1763)*(DATA!$E$133:$E$368=D1763),0)),"n/a")</f>
        <v>0.10529096462567999</v>
      </c>
      <c r="K1763" s="86">
        <f t="array" ref="K1763">IFERROR(INDEX(DATA!$AN$133:$AN$368,MATCH(1,(DATA!$D$133:$D$368=B1763)*(DATA!$E$133:$E$368=D1763),0)),"n/a")</f>
        <v>36344</v>
      </c>
      <c r="L1763" s="77">
        <f t="array" ref="L1763">IFERROR(INDEX(DATA!$AO$133:$AO$368,MATCH(1,(DATA!$D$133:$D$368=B1763)*(DATA!$E$133:$E$368=D1763),0)),"n/a")</f>
        <v>0.26684864428302502</v>
      </c>
      <c r="M1763" s="66"/>
      <c r="N1763" s="66"/>
      <c r="O1763" s="66"/>
      <c r="P1763" s="66"/>
      <c r="Q1763" s="66"/>
      <c r="S1763" s="70"/>
      <c r="U1763" s="70"/>
      <c r="W1763" s="70"/>
      <c r="Y1763" s="70"/>
    </row>
    <row r="1764" spans="1:25" s="69" customFormat="1" x14ac:dyDescent="0.2">
      <c r="A1764" s="75" t="s">
        <v>19</v>
      </c>
      <c r="B1764" s="66" t="s">
        <v>20</v>
      </c>
      <c r="C1764" s="66" t="s">
        <v>25</v>
      </c>
      <c r="D1764" s="66" t="s">
        <v>294</v>
      </c>
      <c r="E1764" s="86">
        <f t="array" ref="E1764">IFERROR(INDEX(DATA!$J$133:$J$368,MATCH(1,(DATA!$D$133:$D$368=B1764)*(DATA!$E$133:$E$368=D1764),0)),"n/a")</f>
        <v>18736.919999999998</v>
      </c>
      <c r="F1764" s="77">
        <f t="array" ref="F1764">IFERROR(INDEX(DATA!$K$133:$K$368,MATCH(1,(DATA!$D$133:$D$368=B1764)*(DATA!$E$133:$E$368=D1764),0)),"n/a")</f>
        <v>-1.2157104438062999E-2</v>
      </c>
      <c r="G1764" s="86">
        <f t="array" ref="G1764">IFERROR(INDEX(DATA!$T$133:$T$368,MATCH(1,(DATA!$D$133:$D$368=B1764)*(DATA!$E$133:$E$368=D1764),0)),"n/a")</f>
        <v>61220.33</v>
      </c>
      <c r="H1764" s="77">
        <f t="array" ref="H1764">IFERROR(INDEX(DATA!$U$133:$U$368,MATCH(1,(DATA!$D$133:$D$368=B1764)*(DATA!$E$133:$E$368=D1764),0)),"n/a")</f>
        <v>-7.76763670552757E-3</v>
      </c>
      <c r="I1764" s="86">
        <f t="array" ref="I1764">IFERROR(INDEX(DATA!$AD$133:$AD$368,MATCH(1,(DATA!$D$133:$D$368=B1764)*(DATA!$E$133:$E$368=D1764),0)),"n/a")</f>
        <v>118971.82</v>
      </c>
      <c r="J1764" s="77">
        <f t="array" ref="J1764">IFERROR(INDEX(DATA!$AE$133:$AE$368,MATCH(1,(DATA!$D$133:$D$368=B1764)*(DATA!$E$133:$E$368=D1764),0)),"n/a")</f>
        <v>-1.37679109839886E-2</v>
      </c>
      <c r="K1764" s="86">
        <f t="array" ref="K1764">IFERROR(INDEX(DATA!$AN$133:$AN$368,MATCH(1,(DATA!$D$133:$D$368=B1764)*(DATA!$E$133:$E$368=D1764),0)),"n/a")</f>
        <v>215664.74</v>
      </c>
      <c r="L1764" s="77">
        <f t="array" ref="L1764">IFERROR(INDEX(DATA!$AO$133:$AO$368,MATCH(1,(DATA!$D$133:$D$368=B1764)*(DATA!$E$133:$E$368=D1764),0)),"n/a")</f>
        <v>-7.1900948419672296E-3</v>
      </c>
      <c r="M1764" s="66"/>
      <c r="N1764" s="66"/>
      <c r="O1764" s="66"/>
      <c r="P1764" s="66"/>
      <c r="Q1764" s="66"/>
      <c r="S1764" s="70"/>
      <c r="U1764" s="70"/>
      <c r="W1764" s="70"/>
      <c r="Y1764" s="70"/>
    </row>
    <row r="1765" spans="1:25" s="69" customFormat="1" x14ac:dyDescent="0.2">
      <c r="A1765" s="75" t="s">
        <v>19</v>
      </c>
      <c r="B1765" s="66" t="s">
        <v>20</v>
      </c>
      <c r="C1765" s="66" t="s">
        <v>25</v>
      </c>
      <c r="D1765" s="66" t="s">
        <v>295</v>
      </c>
      <c r="E1765" s="86">
        <f t="array" ref="E1765">IFERROR(INDEX(DATA!$J$133:$J$368,MATCH(1,(DATA!$D$133:$D$368=B1765)*(DATA!$E$133:$E$368=D1765),0)),"n/a")</f>
        <v>5975.47</v>
      </c>
      <c r="F1765" s="77">
        <f t="array" ref="F1765">IFERROR(INDEX(DATA!$K$133:$K$368,MATCH(1,(DATA!$D$133:$D$368=B1765)*(DATA!$E$133:$E$368=D1765),0)),"n/a")</f>
        <v>-9.3760710981694598E-2</v>
      </c>
      <c r="G1765" s="86">
        <f t="array" ref="G1765">IFERROR(INDEX(DATA!$T$133:$T$368,MATCH(1,(DATA!$D$133:$D$368=B1765)*(DATA!$E$133:$E$368=D1765),0)),"n/a")</f>
        <v>19707.330000000002</v>
      </c>
      <c r="H1765" s="77">
        <f t="array" ref="H1765">IFERROR(INDEX(DATA!$U$133:$U$368,MATCH(1,(DATA!$D$133:$D$368=B1765)*(DATA!$E$133:$E$368=D1765),0)),"n/a")</f>
        <v>-8.6518552304245697E-2</v>
      </c>
      <c r="I1765" s="86">
        <f t="array" ref="I1765">IFERROR(INDEX(DATA!$AD$133:$AD$368,MATCH(1,(DATA!$D$133:$D$368=B1765)*(DATA!$E$133:$E$368=D1765),0)),"n/a")</f>
        <v>36029.57</v>
      </c>
      <c r="J1765" s="77">
        <f t="array" ref="J1765">IFERROR(INDEX(DATA!$AE$133:$AE$368,MATCH(1,(DATA!$D$133:$D$368=B1765)*(DATA!$E$133:$E$368=D1765),0)),"n/a")</f>
        <v>-7.68950714627019E-2</v>
      </c>
      <c r="K1765" s="86">
        <f t="array" ref="K1765">IFERROR(INDEX(DATA!$AN$133:$AN$368,MATCH(1,(DATA!$D$133:$D$368=B1765)*(DATA!$E$133:$E$368=D1765),0)),"n/a")</f>
        <v>69581.02</v>
      </c>
      <c r="L1765" s="77">
        <f t="array" ref="L1765">IFERROR(INDEX(DATA!$AO$133:$AO$368,MATCH(1,(DATA!$D$133:$D$368=B1765)*(DATA!$E$133:$E$368=D1765),0)),"n/a")</f>
        <v>5.4626358845984699E-2</v>
      </c>
      <c r="M1765" s="66"/>
      <c r="N1765" s="66"/>
      <c r="O1765" s="66"/>
      <c r="P1765" s="66"/>
      <c r="Q1765" s="66"/>
      <c r="S1765" s="70"/>
      <c r="U1765" s="70"/>
      <c r="W1765" s="70"/>
      <c r="Y1765" s="70"/>
    </row>
    <row r="1766" spans="1:25" s="69" customFormat="1" x14ac:dyDescent="0.2">
      <c r="A1766" s="75" t="s">
        <v>19</v>
      </c>
      <c r="B1766" s="66" t="s">
        <v>20</v>
      </c>
      <c r="C1766" s="66" t="s">
        <v>25</v>
      </c>
      <c r="D1766" s="66" t="s">
        <v>296</v>
      </c>
      <c r="E1766" s="86">
        <f t="array" ref="E1766">IFERROR(INDEX(DATA!$J$133:$J$368,MATCH(1,(DATA!$D$133:$D$368=B1766)*(DATA!$E$133:$E$368=D1766),0)),"n/a")</f>
        <v>11842.33</v>
      </c>
      <c r="F1766" s="77">
        <f t="array" ref="F1766">IFERROR(INDEX(DATA!$K$133:$K$368,MATCH(1,(DATA!$D$133:$D$368=B1766)*(DATA!$E$133:$E$368=D1766),0)),"n/a")</f>
        <v>0.40578966924146198</v>
      </c>
      <c r="G1766" s="86">
        <f t="array" ref="G1766">IFERROR(INDEX(DATA!$T$133:$T$368,MATCH(1,(DATA!$D$133:$D$368=B1766)*(DATA!$E$133:$E$368=D1766),0)),"n/a")</f>
        <v>38776.910000000003</v>
      </c>
      <c r="H1766" s="77">
        <f t="array" ref="H1766">IFERROR(INDEX(DATA!$U$133:$U$368,MATCH(1,(DATA!$D$133:$D$368=B1766)*(DATA!$E$133:$E$368=D1766),0)),"n/a")</f>
        <v>0.39903185630747401</v>
      </c>
      <c r="I1766" s="86">
        <f t="array" ref="I1766">IFERROR(INDEX(DATA!$AD$133:$AD$368,MATCH(1,(DATA!$D$133:$D$368=B1766)*(DATA!$E$133:$E$368=D1766),0)),"n/a")</f>
        <v>67954.84</v>
      </c>
      <c r="J1766" s="77">
        <f t="array" ref="J1766">IFERROR(INDEX(DATA!$AE$133:$AE$368,MATCH(1,(DATA!$D$133:$D$368=B1766)*(DATA!$E$133:$E$368=D1766),0)),"n/a")</f>
        <v>0.38402812910647199</v>
      </c>
      <c r="K1766" s="86">
        <f t="array" ref="K1766">IFERROR(INDEX(DATA!$AN$133:$AN$368,MATCH(1,(DATA!$D$133:$D$368=B1766)*(DATA!$E$133:$E$368=D1766),0)),"n/a")</f>
        <v>119233.72</v>
      </c>
      <c r="L1766" s="77">
        <f t="array" ref="L1766">IFERROR(INDEX(DATA!$AO$133:$AO$368,MATCH(1,(DATA!$D$133:$D$368=B1766)*(DATA!$E$133:$E$368=D1766),0)),"n/a")</f>
        <v>0.43440252316079397</v>
      </c>
      <c r="M1766" s="66"/>
      <c r="N1766" s="66"/>
      <c r="O1766" s="66"/>
      <c r="P1766" s="66"/>
      <c r="Q1766" s="66"/>
      <c r="S1766" s="70"/>
      <c r="U1766" s="70"/>
      <c r="W1766" s="70"/>
      <c r="Y1766" s="70"/>
    </row>
    <row r="1767" spans="1:25" s="69" customFormat="1" x14ac:dyDescent="0.2">
      <c r="A1767" s="75" t="s">
        <v>19</v>
      </c>
      <c r="B1767" s="66" t="s">
        <v>20</v>
      </c>
      <c r="C1767" s="66" t="s">
        <v>25</v>
      </c>
      <c r="D1767" s="66" t="s">
        <v>297</v>
      </c>
      <c r="E1767" s="86">
        <f t="array" ref="E1767">IFERROR(INDEX(DATA!$J$133:$J$368,MATCH(1,(DATA!$D$133:$D$368=B1767)*(DATA!$E$133:$E$368=D1767),0)),"n/a")</f>
        <v>4829.17</v>
      </c>
      <c r="F1767" s="77">
        <f t="array" ref="F1767">IFERROR(INDEX(DATA!$K$133:$K$368,MATCH(1,(DATA!$D$133:$D$368=B1767)*(DATA!$E$133:$E$368=D1767),0)),"n/a")</f>
        <v>-2.2854564437933499E-2</v>
      </c>
      <c r="G1767" s="86">
        <f t="array" ref="G1767">IFERROR(INDEX(DATA!$T$133:$T$368,MATCH(1,(DATA!$D$133:$D$368=B1767)*(DATA!$E$133:$E$368=D1767),0)),"n/a")</f>
        <v>16275.4</v>
      </c>
      <c r="H1767" s="77">
        <f t="array" ref="H1767">IFERROR(INDEX(DATA!$U$133:$U$368,MATCH(1,(DATA!$D$133:$D$368=B1767)*(DATA!$E$133:$E$368=D1767),0)),"n/a")</f>
        <v>0.151667524057053</v>
      </c>
      <c r="I1767" s="86">
        <f t="array" ref="I1767">IFERROR(INDEX(DATA!$AD$133:$AD$368,MATCH(1,(DATA!$D$133:$D$368=B1767)*(DATA!$E$133:$E$368=D1767),0)),"n/a")</f>
        <v>29766.61</v>
      </c>
      <c r="J1767" s="77">
        <f t="array" ref="J1767">IFERROR(INDEX(DATA!$AE$133:$AE$368,MATCH(1,(DATA!$D$133:$D$368=B1767)*(DATA!$E$133:$E$368=D1767),0)),"n/a")</f>
        <v>0.13448082539544601</v>
      </c>
      <c r="K1767" s="86">
        <f t="array" ref="K1767">IFERROR(INDEX(DATA!$AN$133:$AN$368,MATCH(1,(DATA!$D$133:$D$368=B1767)*(DATA!$E$133:$E$368=D1767),0)),"n/a")</f>
        <v>52874.68</v>
      </c>
      <c r="L1767" s="77">
        <f t="array" ref="L1767">IFERROR(INDEX(DATA!$AO$133:$AO$368,MATCH(1,(DATA!$D$133:$D$368=B1767)*(DATA!$E$133:$E$368=D1767),0)),"n/a")</f>
        <v>0.24766552403802899</v>
      </c>
      <c r="M1767" s="66"/>
      <c r="N1767" s="66"/>
      <c r="O1767" s="66"/>
      <c r="P1767" s="66"/>
      <c r="Q1767" s="66"/>
      <c r="S1767" s="70"/>
      <c r="U1767" s="70"/>
      <c r="W1767" s="70"/>
      <c r="Y1767" s="70"/>
    </row>
    <row r="1768" spans="1:25" s="69" customFormat="1" x14ac:dyDescent="0.2">
      <c r="A1768" s="75" t="s">
        <v>19</v>
      </c>
      <c r="B1768" s="66" t="s">
        <v>20</v>
      </c>
      <c r="C1768" s="66" t="s">
        <v>25</v>
      </c>
      <c r="D1768" s="66" t="s">
        <v>298</v>
      </c>
      <c r="E1768" s="86">
        <f t="array" ref="E1768">IFERROR(INDEX(DATA!$J$133:$J$368,MATCH(1,(DATA!$D$133:$D$368=B1768)*(DATA!$E$133:$E$368=D1768),0)),"n/a")</f>
        <v>1581.71</v>
      </c>
      <c r="F1768" s="77">
        <f t="array" ref="F1768">IFERROR(INDEX(DATA!$K$133:$K$368,MATCH(1,(DATA!$D$133:$D$368=B1768)*(DATA!$E$133:$E$368=D1768),0)),"n/a")</f>
        <v>-4.4174255654727698E-2</v>
      </c>
      <c r="G1768" s="86">
        <f t="array" ref="G1768">IFERROR(INDEX(DATA!$T$133:$T$368,MATCH(1,(DATA!$D$133:$D$368=B1768)*(DATA!$E$133:$E$368=D1768),0)),"n/a")</f>
        <v>4917.25</v>
      </c>
      <c r="H1768" s="77">
        <f t="array" ref="H1768">IFERROR(INDEX(DATA!$U$133:$U$368,MATCH(1,(DATA!$D$133:$D$368=B1768)*(DATA!$E$133:$E$368=D1768),0)),"n/a")</f>
        <v>-2.3101084129825301E-2</v>
      </c>
      <c r="I1768" s="86">
        <f t="array" ref="I1768">IFERROR(INDEX(DATA!$AD$133:$AD$368,MATCH(1,(DATA!$D$133:$D$368=B1768)*(DATA!$E$133:$E$368=D1768),0)),"n/a")</f>
        <v>8979.25</v>
      </c>
      <c r="J1768" s="77">
        <f t="array" ref="J1768">IFERROR(INDEX(DATA!$AE$133:$AE$368,MATCH(1,(DATA!$D$133:$D$368=B1768)*(DATA!$E$133:$E$368=D1768),0)),"n/a")</f>
        <v>2.9096760366608999E-2</v>
      </c>
      <c r="K1768" s="86">
        <f t="array" ref="K1768">IFERROR(INDEX(DATA!$AN$133:$AN$368,MATCH(1,(DATA!$D$133:$D$368=B1768)*(DATA!$E$133:$E$368=D1768),0)),"n/a")</f>
        <v>16554.810000000001</v>
      </c>
      <c r="L1768" s="77">
        <f t="array" ref="L1768">IFERROR(INDEX(DATA!$AO$133:$AO$368,MATCH(1,(DATA!$D$133:$D$368=B1768)*(DATA!$E$133:$E$368=D1768),0)),"n/a")</f>
        <v>-0.18710978489465199</v>
      </c>
      <c r="M1768" s="66"/>
      <c r="N1768" s="66"/>
      <c r="O1768" s="66"/>
      <c r="P1768" s="66"/>
      <c r="Q1768" s="66"/>
      <c r="S1768" s="70"/>
      <c r="U1768" s="70"/>
      <c r="W1768" s="70"/>
      <c r="Y1768" s="70"/>
    </row>
    <row r="1769" spans="1:25" s="69" customFormat="1" x14ac:dyDescent="0.2">
      <c r="A1769" s="75" t="s">
        <v>19</v>
      </c>
      <c r="B1769" s="66" t="s">
        <v>20</v>
      </c>
      <c r="C1769" s="66" t="s">
        <v>25</v>
      </c>
      <c r="D1769" s="66" t="s">
        <v>299</v>
      </c>
      <c r="E1769" s="86">
        <f t="array" ref="E1769">IFERROR(INDEX(DATA!$J$133:$J$368,MATCH(1,(DATA!$D$133:$D$368=B1769)*(DATA!$E$133:$E$368=D1769),0)),"n/a")</f>
        <v>52136.43</v>
      </c>
      <c r="F1769" s="77">
        <f t="array" ref="F1769">IFERROR(INDEX(DATA!$K$133:$K$368,MATCH(1,(DATA!$D$133:$D$368=B1769)*(DATA!$E$133:$E$368=D1769),0)),"n/a")</f>
        <v>-5.0296734283465899E-2</v>
      </c>
      <c r="G1769" s="86">
        <f t="array" ref="G1769">IFERROR(INDEX(DATA!$T$133:$T$368,MATCH(1,(DATA!$D$133:$D$368=B1769)*(DATA!$E$133:$E$368=D1769),0)),"n/a")</f>
        <v>192135.03</v>
      </c>
      <c r="H1769" s="77">
        <f t="array" ref="H1769">IFERROR(INDEX(DATA!$U$133:$U$368,MATCH(1,(DATA!$D$133:$D$368=B1769)*(DATA!$E$133:$E$368=D1769),0)),"n/a")</f>
        <v>-3.2047005021354401E-2</v>
      </c>
      <c r="I1769" s="86">
        <f t="array" ref="I1769">IFERROR(INDEX(DATA!$AD$133:$AD$368,MATCH(1,(DATA!$D$133:$D$368=B1769)*(DATA!$E$133:$E$368=D1769),0)),"n/a")</f>
        <v>336436.71</v>
      </c>
      <c r="J1769" s="77">
        <f t="array" ref="J1769">IFERROR(INDEX(DATA!$AE$133:$AE$368,MATCH(1,(DATA!$D$133:$D$368=B1769)*(DATA!$E$133:$E$368=D1769),0)),"n/a")</f>
        <v>-0.12727223629311901</v>
      </c>
      <c r="K1769" s="86">
        <f t="array" ref="K1769">IFERROR(INDEX(DATA!$AN$133:$AN$368,MATCH(1,(DATA!$D$133:$D$368=B1769)*(DATA!$E$133:$E$368=D1769),0)),"n/a")</f>
        <v>625158.35</v>
      </c>
      <c r="L1769" s="77">
        <f t="array" ref="L1769">IFERROR(INDEX(DATA!$AO$133:$AO$368,MATCH(1,(DATA!$D$133:$D$368=B1769)*(DATA!$E$133:$E$368=D1769),0)),"n/a")</f>
        <v>-8.3218347929468695E-2</v>
      </c>
      <c r="M1769" s="66"/>
      <c r="N1769" s="66"/>
      <c r="O1769" s="66"/>
      <c r="P1769" s="66"/>
      <c r="Q1769" s="66"/>
      <c r="S1769" s="70"/>
      <c r="U1769" s="70"/>
      <c r="W1769" s="70"/>
      <c r="Y1769" s="70"/>
    </row>
    <row r="1770" spans="1:25" s="69" customFormat="1" x14ac:dyDescent="0.2">
      <c r="A1770" s="75" t="s">
        <v>19</v>
      </c>
      <c r="B1770" s="66" t="s">
        <v>20</v>
      </c>
      <c r="C1770" s="66" t="s">
        <v>25</v>
      </c>
      <c r="D1770" s="66" t="s">
        <v>300</v>
      </c>
      <c r="E1770" s="86">
        <f t="array" ref="E1770">IFERROR(INDEX(DATA!$J$133:$J$368,MATCH(1,(DATA!$D$133:$D$368=B1770)*(DATA!$E$133:$E$368=D1770),0)),"n/a")</f>
        <v>42544.02</v>
      </c>
      <c r="F1770" s="77">
        <f t="array" ref="F1770">IFERROR(INDEX(DATA!$K$133:$K$368,MATCH(1,(DATA!$D$133:$D$368=B1770)*(DATA!$E$133:$E$368=D1770),0)),"n/a")</f>
        <v>7.1185295279550503E-2</v>
      </c>
      <c r="G1770" s="86">
        <f t="array" ref="G1770">IFERROR(INDEX(DATA!$T$133:$T$368,MATCH(1,(DATA!$D$133:$D$368=B1770)*(DATA!$E$133:$E$368=D1770),0)),"n/a")</f>
        <v>139811.26999999999</v>
      </c>
      <c r="H1770" s="77">
        <f t="array" ref="H1770">IFERROR(INDEX(DATA!$U$133:$U$368,MATCH(1,(DATA!$D$133:$D$368=B1770)*(DATA!$E$133:$E$368=D1770),0)),"n/a")</f>
        <v>0.100627590556715</v>
      </c>
      <c r="I1770" s="86">
        <f t="array" ref="I1770">IFERROR(INDEX(DATA!$AD$133:$AD$368,MATCH(1,(DATA!$D$133:$D$368=B1770)*(DATA!$E$133:$E$368=D1770),0)),"n/a")</f>
        <v>248755.20000000001</v>
      </c>
      <c r="J1770" s="77">
        <f t="array" ref="J1770">IFERROR(INDEX(DATA!$AE$133:$AE$368,MATCH(1,(DATA!$D$133:$D$368=B1770)*(DATA!$E$133:$E$368=D1770),0)),"n/a")</f>
        <v>8.3551414822856607E-2</v>
      </c>
      <c r="K1770" s="86">
        <f t="array" ref="K1770">IFERROR(INDEX(DATA!$AN$133:$AN$368,MATCH(1,(DATA!$D$133:$D$368=B1770)*(DATA!$E$133:$E$368=D1770),0)),"n/a")</f>
        <v>460791.51</v>
      </c>
      <c r="L1770" s="77">
        <f t="array" ref="L1770">IFERROR(INDEX(DATA!$AO$133:$AO$368,MATCH(1,(DATA!$D$133:$D$368=B1770)*(DATA!$E$133:$E$368=D1770),0)),"n/a")</f>
        <v>8.2098325943320602E-2</v>
      </c>
      <c r="M1770" s="66"/>
      <c r="N1770" s="66"/>
      <c r="O1770" s="66"/>
      <c r="P1770" s="66"/>
      <c r="Q1770" s="66"/>
      <c r="S1770" s="70"/>
      <c r="U1770" s="70"/>
      <c r="W1770" s="70"/>
      <c r="Y1770" s="70"/>
    </row>
    <row r="1771" spans="1:25" s="69" customFormat="1" x14ac:dyDescent="0.2">
      <c r="A1771" s="75" t="s">
        <v>19</v>
      </c>
      <c r="B1771" s="66" t="s">
        <v>20</v>
      </c>
      <c r="C1771" s="66" t="s">
        <v>25</v>
      </c>
      <c r="D1771" s="66" t="s">
        <v>301</v>
      </c>
      <c r="E1771" s="86">
        <f t="array" ref="E1771">IFERROR(INDEX(DATA!$J$133:$J$368,MATCH(1,(DATA!$D$133:$D$368=B1771)*(DATA!$E$133:$E$368=D1771),0)),"n/a")</f>
        <v>3377.4</v>
      </c>
      <c r="F1771" s="77">
        <f t="array" ref="F1771">IFERROR(INDEX(DATA!$K$133:$K$368,MATCH(1,(DATA!$D$133:$D$368=B1771)*(DATA!$E$133:$E$368=D1771),0)),"n/a")</f>
        <v>0.18110731871083199</v>
      </c>
      <c r="G1771" s="86">
        <f t="array" ref="G1771">IFERROR(INDEX(DATA!$T$133:$T$368,MATCH(1,(DATA!$D$133:$D$368=B1771)*(DATA!$E$133:$E$368=D1771),0)),"n/a")</f>
        <v>10671.13</v>
      </c>
      <c r="H1771" s="77">
        <f t="array" ref="H1771">IFERROR(INDEX(DATA!$U$133:$U$368,MATCH(1,(DATA!$D$133:$D$368=B1771)*(DATA!$E$133:$E$368=D1771),0)),"n/a")</f>
        <v>0.80215391162781302</v>
      </c>
      <c r="I1771" s="86">
        <f t="array" ref="I1771">IFERROR(INDEX(DATA!$AD$133:$AD$368,MATCH(1,(DATA!$D$133:$D$368=B1771)*(DATA!$E$133:$E$368=D1771),0)),"n/a")</f>
        <v>17758.77</v>
      </c>
      <c r="J1771" s="77">
        <f t="array" ref="J1771">IFERROR(INDEX(DATA!$AE$133:$AE$368,MATCH(1,(DATA!$D$133:$D$368=B1771)*(DATA!$E$133:$E$368=D1771),0)),"n/a")</f>
        <v>0.83195119410021301</v>
      </c>
      <c r="K1771" s="86">
        <f t="array" ref="K1771">IFERROR(INDEX(DATA!$AN$133:$AN$368,MATCH(1,(DATA!$D$133:$D$368=B1771)*(DATA!$E$133:$E$368=D1771),0)),"n/a")</f>
        <v>32724.03</v>
      </c>
      <c r="L1771" s="77">
        <f t="array" ref="L1771">IFERROR(INDEX(DATA!$AO$133:$AO$368,MATCH(1,(DATA!$D$133:$D$368=B1771)*(DATA!$E$133:$E$368=D1771),0)),"n/a")</f>
        <v>1.07379507192115</v>
      </c>
      <c r="M1771" s="66"/>
      <c r="N1771" s="66"/>
      <c r="O1771" s="66"/>
      <c r="P1771" s="66"/>
      <c r="Q1771" s="66"/>
      <c r="S1771" s="70"/>
      <c r="U1771" s="70"/>
      <c r="W1771" s="70"/>
      <c r="Y1771" s="70"/>
    </row>
    <row r="1772" spans="1:25" s="69" customFormat="1" x14ac:dyDescent="0.2">
      <c r="A1772" s="75" t="s">
        <v>19</v>
      </c>
      <c r="B1772" s="66" t="s">
        <v>20</v>
      </c>
      <c r="C1772" s="66" t="s">
        <v>25</v>
      </c>
      <c r="D1772" s="66" t="s">
        <v>302</v>
      </c>
      <c r="E1772" s="86">
        <f t="array" ref="E1772">IFERROR(INDEX(DATA!$J$133:$J$368,MATCH(1,(DATA!$D$133:$D$368=B1772)*(DATA!$E$133:$E$368=D1772),0)),"n/a")</f>
        <v>8587.65</v>
      </c>
      <c r="F1772" s="77">
        <f t="array" ref="F1772">IFERROR(INDEX(DATA!$K$133:$K$368,MATCH(1,(DATA!$D$133:$D$368=B1772)*(DATA!$E$133:$E$368=D1772),0)),"n/a")</f>
        <v>-6.0407494288690397E-2</v>
      </c>
      <c r="G1772" s="86">
        <f t="array" ref="G1772">IFERROR(INDEX(DATA!$T$133:$T$368,MATCH(1,(DATA!$D$133:$D$368=B1772)*(DATA!$E$133:$E$368=D1772),0)),"n/a")</f>
        <v>27563.14</v>
      </c>
      <c r="H1772" s="77">
        <f t="array" ref="H1772">IFERROR(INDEX(DATA!$U$133:$U$368,MATCH(1,(DATA!$D$133:$D$368=B1772)*(DATA!$E$133:$E$368=D1772),0)),"n/a")</f>
        <v>-6.9032370069490395E-2</v>
      </c>
      <c r="I1772" s="86">
        <f t="array" ref="I1772">IFERROR(INDEX(DATA!$AD$133:$AD$368,MATCH(1,(DATA!$D$133:$D$368=B1772)*(DATA!$E$133:$E$368=D1772),0)),"n/a")</f>
        <v>53428.58</v>
      </c>
      <c r="J1772" s="77">
        <f t="array" ref="J1772">IFERROR(INDEX(DATA!$AE$133:$AE$368,MATCH(1,(DATA!$D$133:$D$368=B1772)*(DATA!$E$133:$E$368=D1772),0)),"n/a")</f>
        <v>-6.6353241000676494E-2</v>
      </c>
      <c r="K1772" s="86">
        <f t="array" ref="K1772">IFERROR(INDEX(DATA!$AN$133:$AN$368,MATCH(1,(DATA!$D$133:$D$368=B1772)*(DATA!$E$133:$E$368=D1772),0)),"n/a")</f>
        <v>97927.03</v>
      </c>
      <c r="L1772" s="77">
        <f t="array" ref="L1772">IFERROR(INDEX(DATA!$AO$133:$AO$368,MATCH(1,(DATA!$D$133:$D$368=B1772)*(DATA!$E$133:$E$368=D1772),0)),"n/a")</f>
        <v>-2.88495857287633E-2</v>
      </c>
      <c r="M1772" s="66"/>
      <c r="N1772" s="66"/>
      <c r="O1772" s="66"/>
      <c r="P1772" s="66"/>
      <c r="Q1772" s="66"/>
      <c r="S1772" s="70"/>
      <c r="U1772" s="70"/>
      <c r="W1772" s="70"/>
      <c r="Y1772" s="70"/>
    </row>
    <row r="1773" spans="1:25" s="69" customFormat="1" x14ac:dyDescent="0.2">
      <c r="A1773" s="75" t="s">
        <v>19</v>
      </c>
      <c r="B1773" s="66" t="s">
        <v>20</v>
      </c>
      <c r="C1773" s="66" t="s">
        <v>25</v>
      </c>
      <c r="D1773" s="66" t="s">
        <v>303</v>
      </c>
      <c r="E1773" s="86">
        <f t="array" ref="E1773">IFERROR(INDEX(DATA!$J$133:$J$368,MATCH(1,(DATA!$D$133:$D$368=B1773)*(DATA!$E$133:$E$368=D1773),0)),"n/a")</f>
        <v>6973.35</v>
      </c>
      <c r="F1773" s="77">
        <f t="array" ref="F1773">IFERROR(INDEX(DATA!$K$133:$K$368,MATCH(1,(DATA!$D$133:$D$368=B1773)*(DATA!$E$133:$E$368=D1773),0)),"n/a")</f>
        <v>-5.7317620890989301E-3</v>
      </c>
      <c r="G1773" s="86">
        <f t="array" ref="G1773">IFERROR(INDEX(DATA!$T$133:$T$368,MATCH(1,(DATA!$D$133:$D$368=B1773)*(DATA!$E$133:$E$368=D1773),0)),"n/a")</f>
        <v>21456.03</v>
      </c>
      <c r="H1773" s="77">
        <f t="array" ref="H1773">IFERROR(INDEX(DATA!$U$133:$U$368,MATCH(1,(DATA!$D$133:$D$368=B1773)*(DATA!$E$133:$E$368=D1773),0)),"n/a")</f>
        <v>-8.9813251253553893E-3</v>
      </c>
      <c r="I1773" s="86">
        <f t="array" ref="I1773">IFERROR(INDEX(DATA!$AD$133:$AD$368,MATCH(1,(DATA!$D$133:$D$368=B1773)*(DATA!$E$133:$E$368=D1773),0)),"n/a")</f>
        <v>38752.57</v>
      </c>
      <c r="J1773" s="77">
        <f t="array" ref="J1773">IFERROR(INDEX(DATA!$AE$133:$AE$368,MATCH(1,(DATA!$D$133:$D$368=B1773)*(DATA!$E$133:$E$368=D1773),0)),"n/a")</f>
        <v>-8.0423333155362597E-2</v>
      </c>
      <c r="K1773" s="86">
        <f t="array" ref="K1773">IFERROR(INDEX(DATA!$AN$133:$AN$368,MATCH(1,(DATA!$D$133:$D$368=B1773)*(DATA!$E$133:$E$368=D1773),0)),"n/a")</f>
        <v>72082.98</v>
      </c>
      <c r="L1773" s="77">
        <f t="array" ref="L1773">IFERROR(INDEX(DATA!$AO$133:$AO$368,MATCH(1,(DATA!$D$133:$D$368=B1773)*(DATA!$E$133:$E$368=D1773),0)),"n/a")</f>
        <v>1.48945956985058E-2</v>
      </c>
      <c r="M1773" s="66"/>
      <c r="N1773" s="66"/>
      <c r="O1773" s="66"/>
      <c r="P1773" s="66"/>
      <c r="Q1773" s="66"/>
      <c r="S1773" s="70"/>
      <c r="U1773" s="70"/>
      <c r="W1773" s="70"/>
      <c r="Y1773" s="70"/>
    </row>
    <row r="1774" spans="1:25" s="69" customFormat="1" x14ac:dyDescent="0.2">
      <c r="A1774" s="75" t="s">
        <v>19</v>
      </c>
      <c r="B1774" s="66" t="s">
        <v>20</v>
      </c>
      <c r="C1774" s="66" t="s">
        <v>25</v>
      </c>
      <c r="D1774" s="66" t="s">
        <v>304</v>
      </c>
      <c r="E1774" s="86">
        <f t="array" ref="E1774">IFERROR(INDEX(DATA!$J$133:$J$368,MATCH(1,(DATA!$D$133:$D$368=B1774)*(DATA!$E$133:$E$368=D1774),0)),"n/a")</f>
        <v>37536.51</v>
      </c>
      <c r="F1774" s="77">
        <f t="array" ref="F1774">IFERROR(INDEX(DATA!$K$133:$K$368,MATCH(1,(DATA!$D$133:$D$368=B1774)*(DATA!$E$133:$E$368=D1774),0)),"n/a")</f>
        <v>6.3631417730916295E-2</v>
      </c>
      <c r="G1774" s="86">
        <f t="array" ref="G1774">IFERROR(INDEX(DATA!$T$133:$T$368,MATCH(1,(DATA!$D$133:$D$368=B1774)*(DATA!$E$133:$E$368=D1774),0)),"n/a")</f>
        <v>126017.23</v>
      </c>
      <c r="H1774" s="77">
        <f t="array" ref="H1774">IFERROR(INDEX(DATA!$U$133:$U$368,MATCH(1,(DATA!$D$133:$D$368=B1774)*(DATA!$E$133:$E$368=D1774),0)),"n/a")</f>
        <v>0.117728826569146</v>
      </c>
      <c r="I1774" s="86">
        <f t="array" ref="I1774">IFERROR(INDEX(DATA!$AD$133:$AD$368,MATCH(1,(DATA!$D$133:$D$368=B1774)*(DATA!$E$133:$E$368=D1774),0)),"n/a")</f>
        <v>220176.85</v>
      </c>
      <c r="J1774" s="77">
        <f t="array" ref="J1774">IFERROR(INDEX(DATA!$AE$133:$AE$368,MATCH(1,(DATA!$D$133:$D$368=B1774)*(DATA!$E$133:$E$368=D1774),0)),"n/a")</f>
        <v>8.3293353375219301E-2</v>
      </c>
      <c r="K1774" s="86">
        <f t="array" ref="K1774">IFERROR(INDEX(DATA!$AN$133:$AN$368,MATCH(1,(DATA!$D$133:$D$368=B1774)*(DATA!$E$133:$E$368=D1774),0)),"n/a")</f>
        <v>430252.95</v>
      </c>
      <c r="L1774" s="77">
        <f t="array" ref="L1774">IFERROR(INDEX(DATA!$AO$133:$AO$368,MATCH(1,(DATA!$D$133:$D$368=B1774)*(DATA!$E$133:$E$368=D1774),0)),"n/a")</f>
        <v>0.24243505899280901</v>
      </c>
      <c r="M1774" s="66"/>
      <c r="N1774" s="66"/>
      <c r="O1774" s="66"/>
      <c r="P1774" s="66"/>
      <c r="Q1774" s="66"/>
      <c r="S1774" s="70"/>
      <c r="U1774" s="70"/>
      <c r="W1774" s="70"/>
      <c r="Y1774" s="70"/>
    </row>
    <row r="1775" spans="1:25" s="69" customFormat="1" x14ac:dyDescent="0.2">
      <c r="A1775" s="75" t="s">
        <v>19</v>
      </c>
      <c r="B1775" s="66" t="s">
        <v>20</v>
      </c>
      <c r="C1775" s="66" t="s">
        <v>25</v>
      </c>
      <c r="D1775" s="66" t="s">
        <v>305</v>
      </c>
      <c r="E1775" s="86">
        <f t="array" ref="E1775">IFERROR(INDEX(DATA!$J$133:$J$368,MATCH(1,(DATA!$D$133:$D$368=B1775)*(DATA!$E$133:$E$368=D1775),0)),"n/a")</f>
        <v>7831.84</v>
      </c>
      <c r="F1775" s="77">
        <f t="array" ref="F1775">IFERROR(INDEX(DATA!$K$133:$K$368,MATCH(1,(DATA!$D$133:$D$368=B1775)*(DATA!$E$133:$E$368=D1775),0)),"n/a")</f>
        <v>0.42010306474366199</v>
      </c>
      <c r="G1775" s="86">
        <f t="array" ref="G1775">IFERROR(INDEX(DATA!$T$133:$T$368,MATCH(1,(DATA!$D$133:$D$368=B1775)*(DATA!$E$133:$E$368=D1775),0)),"n/a")</f>
        <v>29142.31</v>
      </c>
      <c r="H1775" s="77">
        <f t="array" ref="H1775">IFERROR(INDEX(DATA!$U$133:$U$368,MATCH(1,(DATA!$D$133:$D$368=B1775)*(DATA!$E$133:$E$368=D1775),0)),"n/a")</f>
        <v>0.57399399834079401</v>
      </c>
      <c r="I1775" s="86">
        <f t="array" ref="I1775">IFERROR(INDEX(DATA!$AD$133:$AD$368,MATCH(1,(DATA!$D$133:$D$368=B1775)*(DATA!$E$133:$E$368=D1775),0)),"n/a")</f>
        <v>56448.43</v>
      </c>
      <c r="J1775" s="77">
        <f t="array" ref="J1775">IFERROR(INDEX(DATA!$AE$133:$AE$368,MATCH(1,(DATA!$D$133:$D$368=B1775)*(DATA!$E$133:$E$368=D1775),0)),"n/a")</f>
        <v>0.75198931582681605</v>
      </c>
      <c r="K1775" s="86">
        <f t="array" ref="K1775">IFERROR(INDEX(DATA!$AN$133:$AN$368,MATCH(1,(DATA!$D$133:$D$368=B1775)*(DATA!$E$133:$E$368=D1775),0)),"n/a")</f>
        <v>84697.59</v>
      </c>
      <c r="L1775" s="77">
        <f t="array" ref="L1775">IFERROR(INDEX(DATA!$AO$133:$AO$368,MATCH(1,(DATA!$D$133:$D$368=B1775)*(DATA!$E$133:$E$368=D1775),0)),"n/a")</f>
        <v>0.56452491211996303</v>
      </c>
      <c r="M1775" s="66"/>
      <c r="N1775" s="66"/>
      <c r="O1775" s="66"/>
      <c r="P1775" s="66"/>
      <c r="Q1775" s="66"/>
      <c r="S1775" s="70"/>
      <c r="U1775" s="70"/>
      <c r="W1775" s="70"/>
      <c r="Y1775" s="70"/>
    </row>
    <row r="1776" spans="1:25" s="69" customFormat="1" x14ac:dyDescent="0.2">
      <c r="A1776" s="75" t="s">
        <v>19</v>
      </c>
      <c r="B1776" s="66" t="s">
        <v>20</v>
      </c>
      <c r="C1776" s="66" t="s">
        <v>25</v>
      </c>
      <c r="D1776" s="66" t="s">
        <v>306</v>
      </c>
      <c r="E1776" s="86">
        <f t="array" ref="E1776">IFERROR(INDEX(DATA!$J$133:$J$368,MATCH(1,(DATA!$D$133:$D$368=B1776)*(DATA!$E$133:$E$368=D1776),0)),"n/a")</f>
        <v>11393.69</v>
      </c>
      <c r="F1776" s="77">
        <f t="array" ref="F1776">IFERROR(INDEX(DATA!$K$133:$K$368,MATCH(1,(DATA!$D$133:$D$368=B1776)*(DATA!$E$133:$E$368=D1776),0)),"n/a")</f>
        <v>-5.4252865167186998E-2</v>
      </c>
      <c r="G1776" s="86">
        <f t="array" ref="G1776">IFERROR(INDEX(DATA!$T$133:$T$368,MATCH(1,(DATA!$D$133:$D$368=B1776)*(DATA!$E$133:$E$368=D1776),0)),"n/a")</f>
        <v>38787.300000000003</v>
      </c>
      <c r="H1776" s="77">
        <f t="array" ref="H1776">IFERROR(INDEX(DATA!$U$133:$U$368,MATCH(1,(DATA!$D$133:$D$368=B1776)*(DATA!$E$133:$E$368=D1776),0)),"n/a")</f>
        <v>-6.1342704910276602E-2</v>
      </c>
      <c r="I1776" s="86">
        <f t="array" ref="I1776">IFERROR(INDEX(DATA!$AD$133:$AD$368,MATCH(1,(DATA!$D$133:$D$368=B1776)*(DATA!$E$133:$E$368=D1776),0)),"n/a")</f>
        <v>74493.63</v>
      </c>
      <c r="J1776" s="77">
        <f t="array" ref="J1776">IFERROR(INDEX(DATA!$AE$133:$AE$368,MATCH(1,(DATA!$D$133:$D$368=B1776)*(DATA!$E$133:$E$368=D1776),0)),"n/a")</f>
        <v>-5.9350464468060797E-2</v>
      </c>
      <c r="K1776" s="86">
        <f t="array" ref="K1776">IFERROR(INDEX(DATA!$AN$133:$AN$368,MATCH(1,(DATA!$D$133:$D$368=B1776)*(DATA!$E$133:$E$368=D1776),0)),"n/a")</f>
        <v>132926.06</v>
      </c>
      <c r="L1776" s="77">
        <f t="array" ref="L1776">IFERROR(INDEX(DATA!$AO$133:$AO$368,MATCH(1,(DATA!$D$133:$D$368=B1776)*(DATA!$E$133:$E$368=D1776),0)),"n/a")</f>
        <v>-4.1068212276119197E-2</v>
      </c>
      <c r="M1776" s="66"/>
      <c r="N1776" s="66"/>
      <c r="O1776" s="66"/>
      <c r="P1776" s="66"/>
      <c r="Q1776" s="66"/>
      <c r="S1776" s="70"/>
      <c r="U1776" s="70"/>
      <c r="W1776" s="70"/>
      <c r="Y1776" s="70"/>
    </row>
    <row r="1777" spans="1:25" s="69" customFormat="1" x14ac:dyDescent="0.2">
      <c r="A1777" s="75" t="s">
        <v>19</v>
      </c>
      <c r="B1777" s="66" t="s">
        <v>20</v>
      </c>
      <c r="C1777" s="66" t="s">
        <v>25</v>
      </c>
      <c r="D1777" s="66" t="s">
        <v>307</v>
      </c>
      <c r="E1777" s="86">
        <f t="array" ref="E1777">IFERROR(INDEX(DATA!$J$133:$J$368,MATCH(1,(DATA!$D$133:$D$368=B1777)*(DATA!$E$133:$E$368=D1777),0)),"n/a")</f>
        <v>14221.55</v>
      </c>
      <c r="F1777" s="77">
        <f t="array" ref="F1777">IFERROR(INDEX(DATA!$K$133:$K$368,MATCH(1,(DATA!$D$133:$D$368=B1777)*(DATA!$E$133:$E$368=D1777),0)),"n/a")</f>
        <v>0.42636706193389101</v>
      </c>
      <c r="G1777" s="86">
        <f t="array" ref="G1777">IFERROR(INDEX(DATA!$T$133:$T$368,MATCH(1,(DATA!$D$133:$D$368=B1777)*(DATA!$E$133:$E$368=D1777),0)),"n/a")</f>
        <v>46735.360000000001</v>
      </c>
      <c r="H1777" s="77">
        <f t="array" ref="H1777">IFERROR(INDEX(DATA!$U$133:$U$368,MATCH(1,(DATA!$D$133:$D$368=B1777)*(DATA!$E$133:$E$368=D1777),0)),"n/a")</f>
        <v>0.85483318536322295</v>
      </c>
      <c r="I1777" s="86">
        <f t="array" ref="I1777">IFERROR(INDEX(DATA!$AD$133:$AD$368,MATCH(1,(DATA!$D$133:$D$368=B1777)*(DATA!$E$133:$E$368=D1777),0)),"n/a")</f>
        <v>86890.53</v>
      </c>
      <c r="J1777" s="77">
        <f t="array" ref="J1777">IFERROR(INDEX(DATA!$AE$133:$AE$368,MATCH(1,(DATA!$D$133:$D$368=B1777)*(DATA!$E$133:$E$368=D1777),0)),"n/a")</f>
        <v>1.0428055549677999</v>
      </c>
      <c r="K1777" s="86">
        <f t="array" ref="K1777">IFERROR(INDEX(DATA!$AN$133:$AN$368,MATCH(1,(DATA!$D$133:$D$368=B1777)*(DATA!$E$133:$E$368=D1777),0)),"n/a")</f>
        <v>147301.38</v>
      </c>
      <c r="L1777" s="77">
        <f t="array" ref="L1777">IFERROR(INDEX(DATA!$AO$133:$AO$368,MATCH(1,(DATA!$D$133:$D$368=B1777)*(DATA!$E$133:$E$368=D1777),0)),"n/a")</f>
        <v>0.82470395601526103</v>
      </c>
      <c r="M1777" s="66"/>
      <c r="N1777" s="66"/>
      <c r="O1777" s="66"/>
      <c r="P1777" s="66"/>
      <c r="Q1777" s="66"/>
      <c r="S1777" s="70"/>
      <c r="U1777" s="70"/>
      <c r="W1777" s="70"/>
      <c r="Y1777" s="70"/>
    </row>
    <row r="1778" spans="1:25" s="69" customFormat="1" x14ac:dyDescent="0.2">
      <c r="A1778" s="75" t="s">
        <v>19</v>
      </c>
      <c r="B1778" s="66" t="s">
        <v>20</v>
      </c>
      <c r="C1778" s="66" t="s">
        <v>25</v>
      </c>
      <c r="D1778" s="66" t="s">
        <v>308</v>
      </c>
      <c r="E1778" s="86">
        <f t="array" ref="E1778">IFERROR(INDEX(DATA!$J$133:$J$368,MATCH(1,(DATA!$D$133:$D$368=B1778)*(DATA!$E$133:$E$368=D1778),0)),"n/a")</f>
        <v>10893.46</v>
      </c>
      <c r="F1778" s="77">
        <f t="array" ref="F1778">IFERROR(INDEX(DATA!$K$133:$K$368,MATCH(1,(DATA!$D$133:$D$368=B1778)*(DATA!$E$133:$E$368=D1778),0)),"n/a")</f>
        <v>9.5759480237831804E-2</v>
      </c>
      <c r="G1778" s="86">
        <f t="array" ref="G1778">IFERROR(INDEX(DATA!$T$133:$T$368,MATCH(1,(DATA!$D$133:$D$368=B1778)*(DATA!$E$133:$E$368=D1778),0)),"n/a")</f>
        <v>36573.42</v>
      </c>
      <c r="H1778" s="77">
        <f t="array" ref="H1778">IFERROR(INDEX(DATA!$U$133:$U$368,MATCH(1,(DATA!$D$133:$D$368=B1778)*(DATA!$E$133:$E$368=D1778),0)),"n/a")</f>
        <v>9.5499317660900904E-2</v>
      </c>
      <c r="I1778" s="86">
        <f t="array" ref="I1778">IFERROR(INDEX(DATA!$AD$133:$AD$368,MATCH(1,(DATA!$D$133:$D$368=B1778)*(DATA!$E$133:$E$368=D1778),0)),"n/a")</f>
        <v>65571.789999999994</v>
      </c>
      <c r="J1778" s="77">
        <f t="array" ref="J1778">IFERROR(INDEX(DATA!$AE$133:$AE$368,MATCH(1,(DATA!$D$133:$D$368=B1778)*(DATA!$E$133:$E$368=D1778),0)),"n/a")</f>
        <v>-2.20416016400117E-3</v>
      </c>
      <c r="K1778" s="86">
        <f t="array" ref="K1778">IFERROR(INDEX(DATA!$AN$133:$AN$368,MATCH(1,(DATA!$D$133:$D$368=B1778)*(DATA!$E$133:$E$368=D1778),0)),"n/a")</f>
        <v>115719.32</v>
      </c>
      <c r="L1778" s="77">
        <f t="array" ref="L1778">IFERROR(INDEX(DATA!$AO$133:$AO$368,MATCH(1,(DATA!$D$133:$D$368=B1778)*(DATA!$E$133:$E$368=D1778),0)),"n/a")</f>
        <v>3.6201634274728299E-2</v>
      </c>
      <c r="M1778" s="66"/>
      <c r="N1778" s="66"/>
      <c r="O1778" s="66"/>
      <c r="P1778" s="66"/>
      <c r="Q1778" s="66"/>
      <c r="S1778" s="70"/>
      <c r="U1778" s="70"/>
      <c r="W1778" s="70"/>
      <c r="Y1778" s="70"/>
    </row>
    <row r="1779" spans="1:25" s="69" customFormat="1" x14ac:dyDescent="0.2">
      <c r="A1779" s="75" t="s">
        <v>19</v>
      </c>
      <c r="B1779" s="66" t="s">
        <v>20</v>
      </c>
      <c r="C1779" s="66" t="s">
        <v>25</v>
      </c>
      <c r="D1779" s="66" t="s">
        <v>309</v>
      </c>
      <c r="E1779" s="86">
        <f t="array" ref="E1779">IFERROR(INDEX(DATA!$J$133:$J$368,MATCH(1,(DATA!$D$133:$D$368=B1779)*(DATA!$E$133:$E$368=D1779),0)),"n/a")</f>
        <v>10239.030000000001</v>
      </c>
      <c r="F1779" s="77">
        <f t="array" ref="F1779">IFERROR(INDEX(DATA!$K$133:$K$368,MATCH(1,(DATA!$D$133:$D$368=B1779)*(DATA!$E$133:$E$368=D1779),0)),"n/a")</f>
        <v>3.7996922209764097E-2</v>
      </c>
      <c r="G1779" s="86">
        <f t="array" ref="G1779">IFERROR(INDEX(DATA!$T$133:$T$368,MATCH(1,(DATA!$D$133:$D$368=B1779)*(DATA!$E$133:$E$368=D1779),0)),"n/a")</f>
        <v>35679.760000000002</v>
      </c>
      <c r="H1779" s="77">
        <f t="array" ref="H1779">IFERROR(INDEX(DATA!$U$133:$U$368,MATCH(1,(DATA!$D$133:$D$368=B1779)*(DATA!$E$133:$E$368=D1779),0)),"n/a")</f>
        <v>0.139676467694682</v>
      </c>
      <c r="I1779" s="86">
        <f t="array" ref="I1779">IFERROR(INDEX(DATA!$AD$133:$AD$368,MATCH(1,(DATA!$D$133:$D$368=B1779)*(DATA!$E$133:$E$368=D1779),0)),"n/a")</f>
        <v>63646.9</v>
      </c>
      <c r="J1779" s="77">
        <f t="array" ref="J1779">IFERROR(INDEX(DATA!$AE$133:$AE$368,MATCH(1,(DATA!$D$133:$D$368=B1779)*(DATA!$E$133:$E$368=D1779),0)),"n/a")</f>
        <v>-5.7722813041841603E-4</v>
      </c>
      <c r="K1779" s="86">
        <f t="array" ref="K1779">IFERROR(INDEX(DATA!$AN$133:$AN$368,MATCH(1,(DATA!$D$133:$D$368=B1779)*(DATA!$E$133:$E$368=D1779),0)),"n/a")</f>
        <v>113316.19</v>
      </c>
      <c r="L1779" s="77">
        <f t="array" ref="L1779">IFERROR(INDEX(DATA!$AO$133:$AO$368,MATCH(1,(DATA!$D$133:$D$368=B1779)*(DATA!$E$133:$E$368=D1779),0)),"n/a")</f>
        <v>4.7959070481106199E-3</v>
      </c>
      <c r="M1779" s="66"/>
      <c r="N1779" s="66"/>
      <c r="O1779" s="66"/>
      <c r="P1779" s="66"/>
      <c r="Q1779" s="66"/>
      <c r="S1779" s="70"/>
      <c r="U1779" s="70"/>
      <c r="W1779" s="70"/>
      <c r="Y1779" s="70"/>
    </row>
    <row r="1780" spans="1:25" s="69" customFormat="1" x14ac:dyDescent="0.2">
      <c r="A1780" s="75" t="s">
        <v>19</v>
      </c>
      <c r="B1780" s="66" t="s">
        <v>20</v>
      </c>
      <c r="C1780" s="66" t="s">
        <v>25</v>
      </c>
      <c r="D1780" s="66" t="s">
        <v>310</v>
      </c>
      <c r="E1780" s="86">
        <f t="array" ref="E1780">IFERROR(INDEX(DATA!$J$133:$J$368,MATCH(1,(DATA!$D$133:$D$368=B1780)*(DATA!$E$133:$E$368=D1780),0)),"n/a")</f>
        <v>7802.89</v>
      </c>
      <c r="F1780" s="77">
        <f t="array" ref="F1780">IFERROR(INDEX(DATA!$K$133:$K$368,MATCH(1,(DATA!$D$133:$D$368=B1780)*(DATA!$E$133:$E$368=D1780),0)),"n/a")</f>
        <v>-0.14355599947315301</v>
      </c>
      <c r="G1780" s="86">
        <f t="array" ref="G1780">IFERROR(INDEX(DATA!$T$133:$T$368,MATCH(1,(DATA!$D$133:$D$368=B1780)*(DATA!$E$133:$E$368=D1780),0)),"n/a")</f>
        <v>27967.54</v>
      </c>
      <c r="H1780" s="77">
        <f t="array" ref="H1780">IFERROR(INDEX(DATA!$U$133:$U$368,MATCH(1,(DATA!$D$133:$D$368=B1780)*(DATA!$E$133:$E$368=D1780),0)),"n/a")</f>
        <v>2.01751266211798E-2</v>
      </c>
      <c r="I1780" s="86">
        <f t="array" ref="I1780">IFERROR(INDEX(DATA!$AD$133:$AD$368,MATCH(1,(DATA!$D$133:$D$368=B1780)*(DATA!$E$133:$E$368=D1780),0)),"n/a")</f>
        <v>50490.239999999998</v>
      </c>
      <c r="J1780" s="77">
        <f t="array" ref="J1780">IFERROR(INDEX(DATA!$AE$133:$AE$368,MATCH(1,(DATA!$D$133:$D$368=B1780)*(DATA!$E$133:$E$368=D1780),0)),"n/a")</f>
        <v>-0.18299577794160601</v>
      </c>
      <c r="K1780" s="86">
        <f t="array" ref="K1780">IFERROR(INDEX(DATA!$AN$133:$AN$368,MATCH(1,(DATA!$D$133:$D$368=B1780)*(DATA!$E$133:$E$368=D1780),0)),"n/a")</f>
        <v>93153.61</v>
      </c>
      <c r="L1780" s="77">
        <f t="array" ref="L1780">IFERROR(INDEX(DATA!$AO$133:$AO$368,MATCH(1,(DATA!$D$133:$D$368=B1780)*(DATA!$E$133:$E$368=D1780),0)),"n/a")</f>
        <v>-0.14141566452451301</v>
      </c>
      <c r="M1780" s="66"/>
      <c r="N1780" s="66"/>
      <c r="O1780" s="66"/>
      <c r="P1780" s="66"/>
      <c r="Q1780" s="66"/>
      <c r="S1780" s="70"/>
      <c r="U1780" s="70"/>
      <c r="W1780" s="70"/>
      <c r="Y1780" s="70"/>
    </row>
    <row r="1781" spans="1:25" s="69" customFormat="1" x14ac:dyDescent="0.2">
      <c r="A1781" s="75" t="s">
        <v>19</v>
      </c>
      <c r="B1781" s="66" t="s">
        <v>20</v>
      </c>
      <c r="C1781" s="66" t="s">
        <v>25</v>
      </c>
      <c r="D1781" s="66" t="s">
        <v>311</v>
      </c>
      <c r="E1781" s="86">
        <f t="array" ref="E1781">IFERROR(INDEX(DATA!$J$133:$J$368,MATCH(1,(DATA!$D$133:$D$368=B1781)*(DATA!$E$133:$E$368=D1781),0)),"n/a")</f>
        <v>5933.87</v>
      </c>
      <c r="F1781" s="77">
        <f t="array" ref="F1781">IFERROR(INDEX(DATA!$K$133:$K$368,MATCH(1,(DATA!$D$133:$D$368=B1781)*(DATA!$E$133:$E$368=D1781),0)),"n/a")</f>
        <v>0.65527697346031299</v>
      </c>
      <c r="G1781" s="86">
        <f t="array" ref="G1781">IFERROR(INDEX(DATA!$T$133:$T$368,MATCH(1,(DATA!$D$133:$D$368=B1781)*(DATA!$E$133:$E$368=D1781),0)),"n/a")</f>
        <v>20119.86</v>
      </c>
      <c r="H1781" s="77">
        <f t="array" ref="H1781">IFERROR(INDEX(DATA!$U$133:$U$368,MATCH(1,(DATA!$D$133:$D$368=B1781)*(DATA!$E$133:$E$368=D1781),0)),"n/a")</f>
        <v>0.44331126027344198</v>
      </c>
      <c r="I1781" s="86">
        <f t="array" ref="I1781">IFERROR(INDEX(DATA!$AD$133:$AD$368,MATCH(1,(DATA!$D$133:$D$368=B1781)*(DATA!$E$133:$E$368=D1781),0)),"n/a")</f>
        <v>36695.480000000003</v>
      </c>
      <c r="J1781" s="77">
        <f t="array" ref="J1781">IFERROR(INDEX(DATA!$AE$133:$AE$368,MATCH(1,(DATA!$D$133:$D$368=B1781)*(DATA!$E$133:$E$368=D1781),0)),"n/a")</f>
        <v>0.43215621870431298</v>
      </c>
      <c r="K1781" s="86">
        <f t="array" ref="K1781">IFERROR(INDEX(DATA!$AN$133:$AN$368,MATCH(1,(DATA!$D$133:$D$368=B1781)*(DATA!$E$133:$E$368=D1781),0)),"n/a")</f>
        <v>65465.65</v>
      </c>
      <c r="L1781" s="77">
        <f t="array" ref="L1781">IFERROR(INDEX(DATA!$AO$133:$AO$368,MATCH(1,(DATA!$D$133:$D$368=B1781)*(DATA!$E$133:$E$368=D1781),0)),"n/a")</f>
        <v>0.32399959794011102</v>
      </c>
      <c r="M1781" s="66"/>
      <c r="N1781" s="66"/>
      <c r="O1781" s="66"/>
      <c r="P1781" s="66"/>
      <c r="Q1781" s="66"/>
      <c r="S1781" s="70"/>
      <c r="U1781" s="70"/>
      <c r="W1781" s="70"/>
      <c r="Y1781" s="70"/>
    </row>
    <row r="1782" spans="1:25" s="69" customFormat="1" x14ac:dyDescent="0.2">
      <c r="A1782" s="75" t="s">
        <v>19</v>
      </c>
      <c r="B1782" s="66" t="s">
        <v>20</v>
      </c>
      <c r="C1782" s="66" t="s">
        <v>25</v>
      </c>
      <c r="D1782" s="66" t="s">
        <v>312</v>
      </c>
      <c r="E1782" s="86">
        <f t="array" ref="E1782">IFERROR(INDEX(DATA!$J$133:$J$368,MATCH(1,(DATA!$D$133:$D$368=B1782)*(DATA!$E$133:$E$368=D1782),0)),"n/a")</f>
        <v>2315.85</v>
      </c>
      <c r="F1782" s="77">
        <f t="array" ref="F1782">IFERROR(INDEX(DATA!$K$133:$K$368,MATCH(1,(DATA!$D$133:$D$368=B1782)*(DATA!$E$133:$E$368=D1782),0)),"n/a")</f>
        <v>0.22916102733945801</v>
      </c>
      <c r="G1782" s="86">
        <f t="array" ref="G1782">IFERROR(INDEX(DATA!$T$133:$T$368,MATCH(1,(DATA!$D$133:$D$368=B1782)*(DATA!$E$133:$E$368=D1782),0)),"n/a")</f>
        <v>8080.9</v>
      </c>
      <c r="H1782" s="77">
        <f t="array" ref="H1782">IFERROR(INDEX(DATA!$U$133:$U$368,MATCH(1,(DATA!$D$133:$D$368=B1782)*(DATA!$E$133:$E$368=D1782),0)),"n/a")</f>
        <v>0.61508497238871995</v>
      </c>
      <c r="I1782" s="86">
        <f t="array" ref="I1782">IFERROR(INDEX(DATA!$AD$133:$AD$368,MATCH(1,(DATA!$D$133:$D$368=B1782)*(DATA!$E$133:$E$368=D1782),0)),"n/a")</f>
        <v>14457.18</v>
      </c>
      <c r="J1782" s="77">
        <f t="array" ref="J1782">IFERROR(INDEX(DATA!$AE$133:$AE$368,MATCH(1,(DATA!$D$133:$D$368=B1782)*(DATA!$E$133:$E$368=D1782),0)),"n/a")</f>
        <v>0.62413399135198999</v>
      </c>
      <c r="K1782" s="86">
        <f t="array" ref="K1782">IFERROR(INDEX(DATA!$AN$133:$AN$368,MATCH(1,(DATA!$D$133:$D$368=B1782)*(DATA!$E$133:$E$368=D1782),0)),"n/a")</f>
        <v>24033.279999999999</v>
      </c>
      <c r="L1782" s="77">
        <f t="array" ref="L1782">IFERROR(INDEX(DATA!$AO$133:$AO$368,MATCH(1,(DATA!$D$133:$D$368=B1782)*(DATA!$E$133:$E$368=D1782),0)),"n/a")</f>
        <v>0.57401030335022696</v>
      </c>
      <c r="M1782" s="66"/>
      <c r="N1782" s="66"/>
      <c r="O1782" s="66"/>
      <c r="P1782" s="66"/>
      <c r="Q1782" s="66"/>
      <c r="S1782" s="70"/>
      <c r="U1782" s="70"/>
      <c r="W1782" s="70"/>
      <c r="Y1782" s="70"/>
    </row>
    <row r="1783" spans="1:25" s="69" customFormat="1" x14ac:dyDescent="0.2">
      <c r="A1783" s="75" t="s">
        <v>19</v>
      </c>
      <c r="B1783" s="66" t="s">
        <v>20</v>
      </c>
      <c r="C1783" s="66" t="s">
        <v>25</v>
      </c>
      <c r="D1783" s="66" t="s">
        <v>313</v>
      </c>
      <c r="E1783" s="86">
        <f t="array" ref="E1783">IFERROR(INDEX(DATA!$J$133:$J$368,MATCH(1,(DATA!$D$133:$D$368=B1783)*(DATA!$E$133:$E$368=D1783),0)),"n/a")</f>
        <v>5715.5</v>
      </c>
      <c r="F1783" s="77">
        <f t="array" ref="F1783">IFERROR(INDEX(DATA!$K$133:$K$368,MATCH(1,(DATA!$D$133:$D$368=B1783)*(DATA!$E$133:$E$368=D1783),0)),"n/a")</f>
        <v>5.8002231396523498E-3</v>
      </c>
      <c r="G1783" s="86">
        <f t="array" ref="G1783">IFERROR(INDEX(DATA!$T$133:$T$368,MATCH(1,(DATA!$D$133:$D$368=B1783)*(DATA!$E$133:$E$368=D1783),0)),"n/a")</f>
        <v>19373.98</v>
      </c>
      <c r="H1783" s="77">
        <f t="array" ref="H1783">IFERROR(INDEX(DATA!$U$133:$U$368,MATCH(1,(DATA!$D$133:$D$368=B1783)*(DATA!$E$133:$E$368=D1783),0)),"n/a")</f>
        <v>3.9830140506562403E-2</v>
      </c>
      <c r="I1783" s="86">
        <f t="array" ref="I1783">IFERROR(INDEX(DATA!$AD$133:$AD$368,MATCH(1,(DATA!$D$133:$D$368=B1783)*(DATA!$E$133:$E$368=D1783),0)),"n/a")</f>
        <v>35964.800000000003</v>
      </c>
      <c r="J1783" s="77">
        <f t="array" ref="J1783">IFERROR(INDEX(DATA!$AE$133:$AE$368,MATCH(1,(DATA!$D$133:$D$368=B1783)*(DATA!$E$133:$E$368=D1783),0)),"n/a")</f>
        <v>3.2612798131216002E-3</v>
      </c>
      <c r="K1783" s="86">
        <f t="array" ref="K1783">IFERROR(INDEX(DATA!$AN$133:$AN$368,MATCH(1,(DATA!$D$133:$D$368=B1783)*(DATA!$E$133:$E$368=D1783),0)),"n/a")</f>
        <v>65151.28</v>
      </c>
      <c r="L1783" s="77">
        <f t="array" ref="L1783">IFERROR(INDEX(DATA!$AO$133:$AO$368,MATCH(1,(DATA!$D$133:$D$368=B1783)*(DATA!$E$133:$E$368=D1783),0)),"n/a")</f>
        <v>1.2483214321623999E-2</v>
      </c>
      <c r="M1783" s="66"/>
      <c r="N1783" s="66"/>
      <c r="O1783" s="66"/>
      <c r="P1783" s="66"/>
      <c r="Q1783" s="66"/>
      <c r="S1783" s="70"/>
      <c r="U1783" s="70"/>
      <c r="W1783" s="70"/>
      <c r="Y1783" s="70"/>
    </row>
    <row r="1784" spans="1:25" s="69" customFormat="1" x14ac:dyDescent="0.2">
      <c r="A1784" s="75" t="s">
        <v>19</v>
      </c>
      <c r="B1784" s="66" t="s">
        <v>20</v>
      </c>
      <c r="C1784" s="66" t="s">
        <v>25</v>
      </c>
      <c r="D1784" s="66" t="s">
        <v>314</v>
      </c>
      <c r="E1784" s="86">
        <f t="array" ref="E1784">IFERROR(INDEX(DATA!$J$133:$J$368,MATCH(1,(DATA!$D$133:$D$368=B1784)*(DATA!$E$133:$E$368=D1784),0)),"n/a")</f>
        <v>14880.71</v>
      </c>
      <c r="F1784" s="77">
        <f t="array" ref="F1784">IFERROR(INDEX(DATA!$K$133:$K$368,MATCH(1,(DATA!$D$133:$D$368=B1784)*(DATA!$E$133:$E$368=D1784),0)),"n/a")</f>
        <v>0.134743612033809</v>
      </c>
      <c r="G1784" s="86">
        <f t="array" ref="G1784">IFERROR(INDEX(DATA!$T$133:$T$368,MATCH(1,(DATA!$D$133:$D$368=B1784)*(DATA!$E$133:$E$368=D1784),0)),"n/a")</f>
        <v>51755.11</v>
      </c>
      <c r="H1784" s="77">
        <f t="array" ref="H1784">IFERROR(INDEX(DATA!$U$133:$U$368,MATCH(1,(DATA!$D$133:$D$368=B1784)*(DATA!$E$133:$E$368=D1784),0)),"n/a")</f>
        <v>0.243202037737245</v>
      </c>
      <c r="I1784" s="86">
        <f t="array" ref="I1784">IFERROR(INDEX(DATA!$AD$133:$AD$368,MATCH(1,(DATA!$D$133:$D$368=B1784)*(DATA!$E$133:$E$368=D1784),0)),"n/a")</f>
        <v>96733.31</v>
      </c>
      <c r="J1784" s="77">
        <f t="array" ref="J1784">IFERROR(INDEX(DATA!$AE$133:$AE$368,MATCH(1,(DATA!$D$133:$D$368=B1784)*(DATA!$E$133:$E$368=D1784),0)),"n/a")</f>
        <v>0.31357274945146302</v>
      </c>
      <c r="K1784" s="86">
        <f t="array" ref="K1784">IFERROR(INDEX(DATA!$AN$133:$AN$368,MATCH(1,(DATA!$D$133:$D$368=B1784)*(DATA!$E$133:$E$368=D1784),0)),"n/a")</f>
        <v>169398.03</v>
      </c>
      <c r="L1784" s="77">
        <f t="array" ref="L1784">IFERROR(INDEX(DATA!$AO$133:$AO$368,MATCH(1,(DATA!$D$133:$D$368=B1784)*(DATA!$E$133:$E$368=D1784),0)),"n/a")</f>
        <v>0.25027939714871</v>
      </c>
      <c r="M1784" s="66"/>
      <c r="N1784" s="66"/>
      <c r="O1784" s="66"/>
      <c r="P1784" s="66"/>
      <c r="Q1784" s="66"/>
      <c r="S1784" s="70"/>
      <c r="U1784" s="70"/>
      <c r="W1784" s="70"/>
      <c r="Y1784" s="70"/>
    </row>
    <row r="1785" spans="1:25" s="69" customFormat="1" x14ac:dyDescent="0.2">
      <c r="A1785" s="75" t="s">
        <v>19</v>
      </c>
      <c r="B1785" s="66" t="s">
        <v>20</v>
      </c>
      <c r="C1785" s="66" t="s">
        <v>25</v>
      </c>
      <c r="D1785" s="66" t="s">
        <v>315</v>
      </c>
      <c r="E1785" s="86">
        <f t="array" ref="E1785">IFERROR(INDEX(DATA!$J$133:$J$368,MATCH(1,(DATA!$D$133:$D$368=B1785)*(DATA!$E$133:$E$368=D1785),0)),"n/a")</f>
        <v>15662.74</v>
      </c>
      <c r="F1785" s="77">
        <f t="array" ref="F1785">IFERROR(INDEX(DATA!$K$133:$K$368,MATCH(1,(DATA!$D$133:$D$368=B1785)*(DATA!$E$133:$E$368=D1785),0)),"n/a")</f>
        <v>0.49877946438055099</v>
      </c>
      <c r="G1785" s="86">
        <f t="array" ref="G1785">IFERROR(INDEX(DATA!$T$133:$T$368,MATCH(1,(DATA!$D$133:$D$368=B1785)*(DATA!$E$133:$E$368=D1785),0)),"n/a")</f>
        <v>55570.62</v>
      </c>
      <c r="H1785" s="77">
        <f t="array" ref="H1785">IFERROR(INDEX(DATA!$U$133:$U$368,MATCH(1,(DATA!$D$133:$D$368=B1785)*(DATA!$E$133:$E$368=D1785),0)),"n/a")</f>
        <v>0.73516446252967105</v>
      </c>
      <c r="I1785" s="86">
        <f t="array" ref="I1785">IFERROR(INDEX(DATA!$AD$133:$AD$368,MATCH(1,(DATA!$D$133:$D$368=B1785)*(DATA!$E$133:$E$368=D1785),0)),"n/a")</f>
        <v>107075.94</v>
      </c>
      <c r="J1785" s="77">
        <f t="array" ref="J1785">IFERROR(INDEX(DATA!$AE$133:$AE$368,MATCH(1,(DATA!$D$133:$D$368=B1785)*(DATA!$E$133:$E$368=D1785),0)),"n/a")</f>
        <v>0.73811654912670499</v>
      </c>
      <c r="K1785" s="86">
        <f t="array" ref="K1785">IFERROR(INDEX(DATA!$AN$133:$AN$368,MATCH(1,(DATA!$D$133:$D$368=B1785)*(DATA!$E$133:$E$368=D1785),0)),"n/a")</f>
        <v>177133.98</v>
      </c>
      <c r="L1785" s="77">
        <f t="array" ref="L1785">IFERROR(INDEX(DATA!$AO$133:$AO$368,MATCH(1,(DATA!$D$133:$D$368=B1785)*(DATA!$E$133:$E$368=D1785),0)),"n/a")</f>
        <v>0.62380315617412196</v>
      </c>
      <c r="M1785" s="66"/>
      <c r="N1785" s="66"/>
      <c r="O1785" s="66"/>
      <c r="P1785" s="66"/>
      <c r="Q1785" s="66"/>
      <c r="S1785" s="70"/>
      <c r="U1785" s="70"/>
      <c r="W1785" s="70"/>
      <c r="Y1785" s="70"/>
    </row>
    <row r="1786" spans="1:25" s="69" customFormat="1" x14ac:dyDescent="0.2">
      <c r="A1786" s="75" t="s">
        <v>19</v>
      </c>
      <c r="B1786" s="66" t="s">
        <v>20</v>
      </c>
      <c r="C1786" s="66" t="s">
        <v>25</v>
      </c>
      <c r="D1786" s="66" t="s">
        <v>316</v>
      </c>
      <c r="E1786" s="86">
        <f t="array" ref="E1786">IFERROR(INDEX(DATA!$J$133:$J$368,MATCH(1,(DATA!$D$133:$D$368=B1786)*(DATA!$E$133:$E$368=D1786),0)),"n/a")</f>
        <v>13140.42</v>
      </c>
      <c r="F1786" s="77">
        <f t="array" ref="F1786">IFERROR(INDEX(DATA!$K$133:$K$368,MATCH(1,(DATA!$D$133:$D$368=B1786)*(DATA!$E$133:$E$368=D1786),0)),"n/a")</f>
        <v>4.53046321265781E-2</v>
      </c>
      <c r="G1786" s="86">
        <f t="array" ref="G1786">IFERROR(INDEX(DATA!$T$133:$T$368,MATCH(1,(DATA!$D$133:$D$368=B1786)*(DATA!$E$133:$E$368=D1786),0)),"n/a")</f>
        <v>40702.5</v>
      </c>
      <c r="H1786" s="77">
        <f t="array" ref="H1786">IFERROR(INDEX(DATA!$U$133:$U$368,MATCH(1,(DATA!$D$133:$D$368=B1786)*(DATA!$E$133:$E$368=D1786),0)),"n/a")</f>
        <v>3.5053875441078797E-2</v>
      </c>
      <c r="I1786" s="86">
        <f t="array" ref="I1786">IFERROR(INDEX(DATA!$AD$133:$AD$368,MATCH(1,(DATA!$D$133:$D$368=B1786)*(DATA!$E$133:$E$368=D1786),0)),"n/a")</f>
        <v>74049.460000000006</v>
      </c>
      <c r="J1786" s="77">
        <f t="array" ref="J1786">IFERROR(INDEX(DATA!$AE$133:$AE$368,MATCH(1,(DATA!$D$133:$D$368=B1786)*(DATA!$E$133:$E$368=D1786),0)),"n/a")</f>
        <v>7.0359329691435005E-2</v>
      </c>
      <c r="K1786" s="86">
        <f t="array" ref="K1786">IFERROR(INDEX(DATA!$AN$133:$AN$368,MATCH(1,(DATA!$D$133:$D$368=B1786)*(DATA!$E$133:$E$368=D1786),0)),"n/a")</f>
        <v>135873.12</v>
      </c>
      <c r="L1786" s="77">
        <f t="array" ref="L1786">IFERROR(INDEX(DATA!$AO$133:$AO$368,MATCH(1,(DATA!$D$133:$D$368=B1786)*(DATA!$E$133:$E$368=D1786),0)),"n/a")</f>
        <v>0.16959212928280001</v>
      </c>
      <c r="M1786" s="66"/>
      <c r="N1786" s="66"/>
      <c r="O1786" s="66"/>
      <c r="P1786" s="66"/>
      <c r="Q1786" s="66"/>
      <c r="S1786" s="70"/>
      <c r="U1786" s="70"/>
      <c r="W1786" s="70"/>
      <c r="Y1786" s="70"/>
    </row>
    <row r="1787" spans="1:25" s="69" customFormat="1" x14ac:dyDescent="0.2">
      <c r="A1787" s="75" t="s">
        <v>19</v>
      </c>
      <c r="B1787" s="66" t="s">
        <v>20</v>
      </c>
      <c r="C1787" s="66" t="s">
        <v>25</v>
      </c>
      <c r="D1787" s="66" t="s">
        <v>317</v>
      </c>
      <c r="E1787" s="86">
        <f t="array" ref="E1787">IFERROR(INDEX(DATA!$J$133:$J$368,MATCH(1,(DATA!$D$133:$D$368=B1787)*(DATA!$E$133:$E$368=D1787),0)),"n/a")</f>
        <v>8025.93</v>
      </c>
      <c r="F1787" s="77">
        <f t="array" ref="F1787">IFERROR(INDEX(DATA!$K$133:$K$368,MATCH(1,(DATA!$D$133:$D$368=B1787)*(DATA!$E$133:$E$368=D1787),0)),"n/a")</f>
        <v>-0.119248204956</v>
      </c>
      <c r="G1787" s="86">
        <f t="array" ref="G1787">IFERROR(INDEX(DATA!$T$133:$T$368,MATCH(1,(DATA!$D$133:$D$368=B1787)*(DATA!$E$133:$E$368=D1787),0)),"n/a")</f>
        <v>27565.81</v>
      </c>
      <c r="H1787" s="77">
        <f t="array" ref="H1787">IFERROR(INDEX(DATA!$U$133:$U$368,MATCH(1,(DATA!$D$133:$D$368=B1787)*(DATA!$E$133:$E$368=D1787),0)),"n/a")</f>
        <v>-9.8185759441699799E-2</v>
      </c>
      <c r="I1787" s="86">
        <f t="array" ref="I1787">IFERROR(INDEX(DATA!$AD$133:$AD$368,MATCH(1,(DATA!$D$133:$D$368=B1787)*(DATA!$E$133:$E$368=D1787),0)),"n/a")</f>
        <v>49809.83</v>
      </c>
      <c r="J1787" s="77">
        <f t="array" ref="J1787">IFERROR(INDEX(DATA!$AE$133:$AE$368,MATCH(1,(DATA!$D$133:$D$368=B1787)*(DATA!$E$133:$E$368=D1787),0)),"n/a")</f>
        <v>-0.121081533949996</v>
      </c>
      <c r="K1787" s="86">
        <f t="array" ref="K1787">IFERROR(INDEX(DATA!$AN$133:$AN$368,MATCH(1,(DATA!$D$133:$D$368=B1787)*(DATA!$E$133:$E$368=D1787),0)),"n/a")</f>
        <v>92574.87</v>
      </c>
      <c r="L1787" s="77">
        <f t="array" ref="L1787">IFERROR(INDEX(DATA!$AO$133:$AO$368,MATCH(1,(DATA!$D$133:$D$368=B1787)*(DATA!$E$133:$E$368=D1787),0)),"n/a")</f>
        <v>-3.7310997599903598E-2</v>
      </c>
      <c r="M1787" s="66"/>
      <c r="N1787" s="66"/>
      <c r="O1787" s="66"/>
      <c r="P1787" s="66"/>
      <c r="Q1787" s="66"/>
      <c r="S1787" s="70"/>
      <c r="U1787" s="70"/>
      <c r="W1787" s="70"/>
      <c r="Y1787" s="70"/>
    </row>
    <row r="1788" spans="1:25" s="69" customFormat="1" x14ac:dyDescent="0.2">
      <c r="A1788" s="75" t="s">
        <v>19</v>
      </c>
      <c r="B1788" s="66" t="s">
        <v>20</v>
      </c>
      <c r="C1788" s="66" t="s">
        <v>25</v>
      </c>
      <c r="D1788" s="66" t="s">
        <v>318</v>
      </c>
      <c r="E1788" s="86">
        <f t="array" ref="E1788">IFERROR(INDEX(DATA!$J$133:$J$368,MATCH(1,(DATA!$D$133:$D$368=B1788)*(DATA!$E$133:$E$368=D1788),0)),"n/a")</f>
        <v>13034.85</v>
      </c>
      <c r="F1788" s="77">
        <f t="array" ref="F1788">IFERROR(INDEX(DATA!$K$133:$K$368,MATCH(1,(DATA!$D$133:$D$368=B1788)*(DATA!$E$133:$E$368=D1788),0)),"n/a")</f>
        <v>1.5839010069663699E-2</v>
      </c>
      <c r="G1788" s="86">
        <f t="array" ref="G1788">IFERROR(INDEX(DATA!$T$133:$T$368,MATCH(1,(DATA!$D$133:$D$368=B1788)*(DATA!$E$133:$E$368=D1788),0)),"n/a")</f>
        <v>41417</v>
      </c>
      <c r="H1788" s="77">
        <f t="array" ref="H1788">IFERROR(INDEX(DATA!$U$133:$U$368,MATCH(1,(DATA!$D$133:$D$368=B1788)*(DATA!$E$133:$E$368=D1788),0)),"n/a")</f>
        <v>-1.1308235167176699E-2</v>
      </c>
      <c r="I1788" s="86">
        <f t="array" ref="I1788">IFERROR(INDEX(DATA!$AD$133:$AD$368,MATCH(1,(DATA!$D$133:$D$368=B1788)*(DATA!$E$133:$E$368=D1788),0)),"n/a")</f>
        <v>79209.75</v>
      </c>
      <c r="J1788" s="77">
        <f t="array" ref="J1788">IFERROR(INDEX(DATA!$AE$133:$AE$368,MATCH(1,(DATA!$D$133:$D$368=B1788)*(DATA!$E$133:$E$368=D1788),0)),"n/a")</f>
        <v>-2.90038364337643E-2</v>
      </c>
      <c r="K1788" s="86">
        <f t="array" ref="K1788">IFERROR(INDEX(DATA!$AN$133:$AN$368,MATCH(1,(DATA!$D$133:$D$368=B1788)*(DATA!$E$133:$E$368=D1788),0)),"n/a")</f>
        <v>142561.95000000001</v>
      </c>
      <c r="L1788" s="77">
        <f t="array" ref="L1788">IFERROR(INDEX(DATA!$AO$133:$AO$368,MATCH(1,(DATA!$D$133:$D$368=B1788)*(DATA!$E$133:$E$368=D1788),0)),"n/a")</f>
        <v>1.60026221569722E-4</v>
      </c>
      <c r="M1788" s="66"/>
      <c r="N1788" s="66"/>
      <c r="O1788" s="66"/>
      <c r="P1788" s="66"/>
      <c r="Q1788" s="66"/>
      <c r="S1788" s="70"/>
      <c r="U1788" s="70"/>
      <c r="W1788" s="70"/>
      <c r="Y1788" s="70"/>
    </row>
    <row r="1789" spans="1:25" s="69" customFormat="1" x14ac:dyDescent="0.2">
      <c r="A1789" s="75" t="s">
        <v>19</v>
      </c>
      <c r="B1789" s="66" t="s">
        <v>20</v>
      </c>
      <c r="C1789" s="66" t="s">
        <v>25</v>
      </c>
      <c r="D1789" s="66" t="s">
        <v>344</v>
      </c>
      <c r="E1789" s="86">
        <f t="array" ref="E1789">IFERROR(INDEX(DATA!$J$133:$J$368,MATCH(1,(DATA!$D$133:$D$368=B1789)*(DATA!$E$133:$E$368=D1789),0)),"n/a")</f>
        <v>4131.2</v>
      </c>
      <c r="F1789" s="77">
        <f t="array" ref="F1789">IFERROR(INDEX(DATA!$K$133:$K$368,MATCH(1,(DATA!$D$133:$D$368=B1789)*(DATA!$E$133:$E$368=D1789),0)),"n/a")</f>
        <v>-8.1267527014675295E-2</v>
      </c>
      <c r="G1789" s="86">
        <f t="array" ref="G1789">IFERROR(INDEX(DATA!$T$133:$T$368,MATCH(1,(DATA!$D$133:$D$368=B1789)*(DATA!$E$133:$E$368=D1789),0)),"n/a")</f>
        <v>12958.64</v>
      </c>
      <c r="H1789" s="77">
        <f t="array" ref="H1789">IFERROR(INDEX(DATA!$U$133:$U$368,MATCH(1,(DATA!$D$133:$D$368=B1789)*(DATA!$E$133:$E$368=D1789),0)),"n/a")</f>
        <v>-0.10032373693648899</v>
      </c>
      <c r="I1789" s="86">
        <f t="array" ref="I1789">IFERROR(INDEX(DATA!$AD$133:$AD$368,MATCH(1,(DATA!$D$133:$D$368=B1789)*(DATA!$E$133:$E$368=D1789),0)),"n/a")</f>
        <v>24498.55</v>
      </c>
      <c r="J1789" s="77">
        <f t="array" ref="J1789">IFERROR(INDEX(DATA!$AE$133:$AE$368,MATCH(1,(DATA!$D$133:$D$368=B1789)*(DATA!$E$133:$E$368=D1789),0)),"n/a")</f>
        <v>-0.192278982910249</v>
      </c>
      <c r="K1789" s="86">
        <f t="array" ref="K1789">IFERROR(INDEX(DATA!$AN$133:$AN$368,MATCH(1,(DATA!$D$133:$D$368=B1789)*(DATA!$E$133:$E$368=D1789),0)),"n/a")</f>
        <v>45774.71</v>
      </c>
      <c r="L1789" s="77">
        <f t="array" ref="L1789">IFERROR(INDEX(DATA!$AO$133:$AO$368,MATCH(1,(DATA!$D$133:$D$368=B1789)*(DATA!$E$133:$E$368=D1789),0)),"n/a")</f>
        <v>-0.14635590032656001</v>
      </c>
      <c r="M1789" s="66"/>
      <c r="N1789" s="66"/>
      <c r="O1789" s="66"/>
      <c r="P1789" s="66"/>
      <c r="Q1789" s="66"/>
      <c r="S1789" s="70"/>
      <c r="U1789" s="70"/>
      <c r="W1789" s="70"/>
      <c r="Y1789" s="70"/>
    </row>
    <row r="1790" spans="1:25" s="69" customFormat="1" x14ac:dyDescent="0.2">
      <c r="A1790" s="75" t="s">
        <v>19</v>
      </c>
      <c r="B1790" s="66" t="s">
        <v>20</v>
      </c>
      <c r="C1790" s="66" t="s">
        <v>25</v>
      </c>
      <c r="D1790" s="66" t="s">
        <v>345</v>
      </c>
      <c r="E1790" s="86">
        <f t="array" ref="E1790">IFERROR(INDEX(DATA!$J$133:$J$368,MATCH(1,(DATA!$D$133:$D$368=B1790)*(DATA!$E$133:$E$368=D1790),0)),"n/a")</f>
        <v>4637.8999999999996</v>
      </c>
      <c r="F1790" s="77">
        <f t="array" ref="F1790">IFERROR(INDEX(DATA!$K$133:$K$368,MATCH(1,(DATA!$D$133:$D$368=B1790)*(DATA!$E$133:$E$368=D1790),0)),"n/a")</f>
        <v>2.7441111379410198E-2</v>
      </c>
      <c r="G1790" s="86">
        <f t="array" ref="G1790">IFERROR(INDEX(DATA!$T$133:$T$368,MATCH(1,(DATA!$D$133:$D$368=B1790)*(DATA!$E$133:$E$368=D1790),0)),"n/a")</f>
        <v>15454.93</v>
      </c>
      <c r="H1790" s="77">
        <f t="array" ref="H1790">IFERROR(INDEX(DATA!$U$133:$U$368,MATCH(1,(DATA!$D$133:$D$368=B1790)*(DATA!$E$133:$E$368=D1790),0)),"n/a")</f>
        <v>9.17189335507127E-2</v>
      </c>
      <c r="I1790" s="86">
        <f t="array" ref="I1790">IFERROR(INDEX(DATA!$AD$133:$AD$368,MATCH(1,(DATA!$D$133:$D$368=B1790)*(DATA!$E$133:$E$368=D1790),0)),"n/a")</f>
        <v>28858.959999999999</v>
      </c>
      <c r="J1790" s="77">
        <f t="array" ref="J1790">IFERROR(INDEX(DATA!$AE$133:$AE$368,MATCH(1,(DATA!$D$133:$D$368=B1790)*(DATA!$E$133:$E$368=D1790),0)),"n/a")</f>
        <v>0.178969145110349</v>
      </c>
      <c r="K1790" s="86">
        <f t="array" ref="K1790">IFERROR(INDEX(DATA!$AN$133:$AN$368,MATCH(1,(DATA!$D$133:$D$368=B1790)*(DATA!$E$133:$E$368=D1790),0)),"n/a")</f>
        <v>51360.03</v>
      </c>
      <c r="L1790" s="77">
        <f t="array" ref="L1790">IFERROR(INDEX(DATA!$AO$133:$AO$368,MATCH(1,(DATA!$D$133:$D$368=B1790)*(DATA!$E$133:$E$368=D1790),0)),"n/a")</f>
        <v>0.18299432826414999</v>
      </c>
      <c r="M1790" s="66"/>
      <c r="N1790" s="66"/>
      <c r="O1790" s="66"/>
      <c r="P1790" s="66"/>
      <c r="Q1790" s="66"/>
      <c r="S1790" s="70"/>
      <c r="U1790" s="70"/>
      <c r="W1790" s="70"/>
      <c r="Y1790" s="70"/>
    </row>
    <row r="1791" spans="1:25" s="69" customFormat="1" x14ac:dyDescent="0.2">
      <c r="A1791" s="75"/>
      <c r="B1791" s="66"/>
      <c r="C1791" s="66"/>
      <c r="D1791" s="66"/>
      <c r="E1791" s="80"/>
      <c r="F1791" s="77"/>
      <c r="G1791" s="81"/>
      <c r="H1791" s="77"/>
      <c r="I1791" s="81"/>
      <c r="J1791" s="82"/>
      <c r="K1791" s="81"/>
      <c r="L1791" s="77"/>
      <c r="M1791" s="66"/>
      <c r="N1791" s="66"/>
      <c r="O1791" s="66"/>
      <c r="P1791" s="66"/>
      <c r="Q1791" s="66"/>
      <c r="S1791" s="70"/>
      <c r="U1791" s="70"/>
      <c r="W1791" s="70"/>
      <c r="Y1791" s="70"/>
    </row>
    <row r="1792" spans="1:25" s="69" customFormat="1" x14ac:dyDescent="0.2">
      <c r="A1792" s="75" t="s">
        <v>19</v>
      </c>
      <c r="B1792" s="66" t="s">
        <v>20</v>
      </c>
      <c r="C1792" s="66" t="s">
        <v>10</v>
      </c>
      <c r="D1792" s="66" t="s">
        <v>271</v>
      </c>
      <c r="E1792" s="87">
        <f t="array" ref="E1792">IFERROR(INDEX(DATA!$L$133:$L$368,MATCH(1,(DATA!$D$133:$D$368=B1792)*(DATA!$E$133:$E$368=D1792),0)),"n/a")</f>
        <v>9.5747587033751405</v>
      </c>
      <c r="F1792" s="77">
        <f t="array" ref="F1792">IFERROR(INDEX(DATA!$M$133:$M$368,MATCH(1,(DATA!$D$133:$D$368=B1792)*(DATA!$E$133:$E$368=D1792),0)),"n/a")</f>
        <v>-4.4042465747804002E-2</v>
      </c>
      <c r="G1792" s="87">
        <f t="array" ref="G1792">IFERROR(INDEX(DATA!$V$133:$V$368,MATCH(1,(DATA!$D$133:$D$368=B1792)*(DATA!$E$133:$E$368=D1792),0)),"n/a")</f>
        <v>10.165743151913199</v>
      </c>
      <c r="H1792" s="77">
        <f t="array" ref="H1792">IFERROR(INDEX(DATA!$W$133:$W$368,MATCH(1,(DATA!$D$133:$D$368=B1792)*(DATA!$E$133:$E$368=D1792),0)),"n/a")</f>
        <v>3.9183454802153003E-2</v>
      </c>
      <c r="I1792" s="87">
        <f t="array" ref="I1792">IFERROR(INDEX(DATA!$AF$133:$AF$368,MATCH(1,(DATA!$D$133:$D$368=B1792)*(DATA!$E$133:$E$368=D1792),0)),"n/a")</f>
        <v>9.9920008544850791</v>
      </c>
      <c r="J1792" s="77">
        <f t="array" ref="J1792">IFERROR(INDEX(DATA!$AG$133:$AG$368,MATCH(1,(DATA!$D$133:$D$368=B1792)*(DATA!$E$133:$E$368=D1792),0)),"n/a")</f>
        <v>3.51726203759649E-2</v>
      </c>
      <c r="K1792" s="87">
        <f t="array" ref="K1792">IFERROR(INDEX(DATA!$AP$133:$AP$368,MATCH(1,(DATA!$D$133:$D$368=B1792)*(DATA!$E$133:$E$368=D1792),0)),"n/a")</f>
        <v>9.8808494711078101</v>
      </c>
      <c r="L1792" s="77">
        <f t="array" ref="L1792">IFERROR(INDEX(DATA!$AQ$133:$AQ$368,MATCH(1,(DATA!$D$133:$D$368=B1792)*(DATA!$E$133:$E$368=D1792),0)),"n/a")</f>
        <v>2.6521950906403201E-2</v>
      </c>
      <c r="M1792" s="66"/>
      <c r="N1792" s="66"/>
      <c r="O1792" s="66"/>
      <c r="P1792" s="66"/>
      <c r="Q1792" s="66"/>
      <c r="S1792" s="70"/>
      <c r="U1792" s="70"/>
      <c r="W1792" s="70"/>
      <c r="Y1792" s="70"/>
    </row>
    <row r="1793" spans="1:25" s="69" customFormat="1" x14ac:dyDescent="0.2">
      <c r="A1793" s="75" t="s">
        <v>19</v>
      </c>
      <c r="B1793" s="66" t="s">
        <v>20</v>
      </c>
      <c r="C1793" s="66" t="s">
        <v>10</v>
      </c>
      <c r="D1793" s="66" t="s">
        <v>272</v>
      </c>
      <c r="E1793" s="87">
        <f t="array" ref="E1793">IFERROR(INDEX(DATA!$L$133:$L$368,MATCH(1,(DATA!$D$133:$D$368=B1793)*(DATA!$E$133:$E$368=D1793),0)),"n/a")</f>
        <v>15.0216202409243</v>
      </c>
      <c r="F1793" s="77">
        <f t="array" ref="F1793">IFERROR(INDEX(DATA!$M$133:$M$368,MATCH(1,(DATA!$D$133:$D$368=B1793)*(DATA!$E$133:$E$368=D1793),0)),"n/a")</f>
        <v>-3.6077776489114803E-2</v>
      </c>
      <c r="G1793" s="87">
        <f t="array" ref="G1793">IFERROR(INDEX(DATA!$V$133:$V$368,MATCH(1,(DATA!$D$133:$D$368=B1793)*(DATA!$E$133:$E$368=D1793),0)),"n/a")</f>
        <v>15.057236457786001</v>
      </c>
      <c r="H1793" s="77">
        <f t="array" ref="H1793">IFERROR(INDEX(DATA!$W$133:$W$368,MATCH(1,(DATA!$D$133:$D$368=B1793)*(DATA!$E$133:$E$368=D1793),0)),"n/a")</f>
        <v>-4.10485453317792E-2</v>
      </c>
      <c r="I1793" s="87">
        <f t="array" ref="I1793">IFERROR(INDEX(DATA!$AF$133:$AF$368,MATCH(1,(DATA!$D$133:$D$368=B1793)*(DATA!$E$133:$E$368=D1793),0)),"n/a")</f>
        <v>14.868137247809999</v>
      </c>
      <c r="J1793" s="77">
        <f t="array" ref="J1793">IFERROR(INDEX(DATA!$AG$133:$AG$368,MATCH(1,(DATA!$D$133:$D$368=B1793)*(DATA!$E$133:$E$368=D1793),0)),"n/a")</f>
        <v>-1.7172825174110201E-2</v>
      </c>
      <c r="K1793" s="87">
        <f t="array" ref="K1793">IFERROR(INDEX(DATA!$AP$133:$AP$368,MATCH(1,(DATA!$D$133:$D$368=B1793)*(DATA!$E$133:$E$368=D1793),0)),"n/a")</f>
        <v>15.0386595602406</v>
      </c>
      <c r="L1793" s="77">
        <f t="array" ref="L1793">IFERROR(INDEX(DATA!$AQ$133:$AQ$368,MATCH(1,(DATA!$D$133:$D$368=B1793)*(DATA!$E$133:$E$368=D1793),0)),"n/a")</f>
        <v>-2.2888318277459001E-2</v>
      </c>
      <c r="M1793" s="66"/>
      <c r="N1793" s="66"/>
      <c r="O1793" s="66"/>
      <c r="P1793" s="66"/>
      <c r="Q1793" s="66"/>
      <c r="S1793" s="70"/>
      <c r="U1793" s="70"/>
      <c r="W1793" s="70"/>
      <c r="Y1793" s="70"/>
    </row>
    <row r="1794" spans="1:25" s="69" customFormat="1" x14ac:dyDescent="0.2">
      <c r="A1794" s="75" t="s">
        <v>19</v>
      </c>
      <c r="B1794" s="66" t="s">
        <v>20</v>
      </c>
      <c r="C1794" s="66" t="s">
        <v>10</v>
      </c>
      <c r="D1794" s="66" t="s">
        <v>273</v>
      </c>
      <c r="E1794" s="87">
        <f t="array" ref="E1794">IFERROR(INDEX(DATA!$L$133:$L$368,MATCH(1,(DATA!$D$133:$D$368=B1794)*(DATA!$E$133:$E$368=D1794),0)),"n/a")</f>
        <v>8.6747466315473805</v>
      </c>
      <c r="F1794" s="77">
        <f t="array" ref="F1794">IFERROR(INDEX(DATA!$M$133:$M$368,MATCH(1,(DATA!$D$133:$D$368=B1794)*(DATA!$E$133:$E$368=D1794),0)),"n/a")</f>
        <v>-1.07843226713148E-2</v>
      </c>
      <c r="G1794" s="87">
        <f t="array" ref="G1794">IFERROR(INDEX(DATA!$V$133:$V$368,MATCH(1,(DATA!$D$133:$D$368=B1794)*(DATA!$E$133:$E$368=D1794),0)),"n/a")</f>
        <v>8.3571958570385902</v>
      </c>
      <c r="H1794" s="77">
        <f t="array" ref="H1794">IFERROR(INDEX(DATA!$W$133:$W$368,MATCH(1,(DATA!$D$133:$D$368=B1794)*(DATA!$E$133:$E$368=D1794),0)),"n/a")</f>
        <v>-1.9737231976752399E-2</v>
      </c>
      <c r="I1794" s="87">
        <f t="array" ref="I1794">IFERROR(INDEX(DATA!$AF$133:$AF$368,MATCH(1,(DATA!$D$133:$D$368=B1794)*(DATA!$E$133:$E$368=D1794),0)),"n/a")</f>
        <v>8.4169425114054892</v>
      </c>
      <c r="J1794" s="77">
        <f t="array" ref="J1794">IFERROR(INDEX(DATA!$AG$133:$AG$368,MATCH(1,(DATA!$D$133:$D$368=B1794)*(DATA!$E$133:$E$368=D1794),0)),"n/a")</f>
        <v>-6.9129453427209497E-2</v>
      </c>
      <c r="K1794" s="87">
        <f t="array" ref="K1794">IFERROR(INDEX(DATA!$AP$133:$AP$368,MATCH(1,(DATA!$D$133:$D$368=B1794)*(DATA!$E$133:$E$368=D1794),0)),"n/a")</f>
        <v>8.5250586883241102</v>
      </c>
      <c r="L1794" s="77">
        <f t="array" ref="L1794">IFERROR(INDEX(DATA!$AQ$133:$AQ$368,MATCH(1,(DATA!$D$133:$D$368=B1794)*(DATA!$E$133:$E$368=D1794),0)),"n/a")</f>
        <v>-0.14342907593587001</v>
      </c>
      <c r="M1794" s="66"/>
      <c r="N1794" s="66"/>
      <c r="O1794" s="66"/>
      <c r="P1794" s="66"/>
      <c r="Q1794" s="66"/>
      <c r="S1794" s="70"/>
      <c r="U1794" s="70"/>
      <c r="W1794" s="70"/>
      <c r="Y1794" s="70"/>
    </row>
    <row r="1795" spans="1:25" s="69" customFormat="1" x14ac:dyDescent="0.2">
      <c r="A1795" s="75" t="s">
        <v>19</v>
      </c>
      <c r="B1795" s="66" t="s">
        <v>20</v>
      </c>
      <c r="C1795" s="66" t="s">
        <v>10</v>
      </c>
      <c r="D1795" s="66" t="s">
        <v>274</v>
      </c>
      <c r="E1795" s="87">
        <f t="array" ref="E1795">IFERROR(INDEX(DATA!$L$133:$L$368,MATCH(1,(DATA!$D$133:$D$368=B1795)*(DATA!$E$133:$E$368=D1795),0)),"n/a")</f>
        <v>16.066863569515</v>
      </c>
      <c r="F1795" s="77">
        <f t="array" ref="F1795">IFERROR(INDEX(DATA!$M$133:$M$368,MATCH(1,(DATA!$D$133:$D$368=B1795)*(DATA!$E$133:$E$368=D1795),0)),"n/a")</f>
        <v>-9.2637771996668204E-3</v>
      </c>
      <c r="G1795" s="87">
        <f t="array" ref="G1795">IFERROR(INDEX(DATA!$V$133:$V$368,MATCH(1,(DATA!$D$133:$D$368=B1795)*(DATA!$E$133:$E$368=D1795),0)),"n/a")</f>
        <v>16.045505967051401</v>
      </c>
      <c r="H1795" s="77">
        <f t="array" ref="H1795">IFERROR(INDEX(DATA!$W$133:$W$368,MATCH(1,(DATA!$D$133:$D$368=B1795)*(DATA!$E$133:$E$368=D1795),0)),"n/a")</f>
        <v>-6.4136326397646699E-3</v>
      </c>
      <c r="I1795" s="87">
        <f t="array" ref="I1795">IFERROR(INDEX(DATA!$AF$133:$AF$368,MATCH(1,(DATA!$D$133:$D$368=B1795)*(DATA!$E$133:$E$368=D1795),0)),"n/a")</f>
        <v>15.845806373729999</v>
      </c>
      <c r="J1795" s="77">
        <f t="array" ref="J1795">IFERROR(INDEX(DATA!$AG$133:$AG$368,MATCH(1,(DATA!$D$133:$D$368=B1795)*(DATA!$E$133:$E$368=D1795),0)),"n/a")</f>
        <v>-2.8793838518019299E-3</v>
      </c>
      <c r="K1795" s="87">
        <f t="array" ref="K1795">IFERROR(INDEX(DATA!$AP$133:$AP$368,MATCH(1,(DATA!$D$133:$D$368=B1795)*(DATA!$E$133:$E$368=D1795),0)),"n/a")</f>
        <v>15.9838625876656</v>
      </c>
      <c r="L1795" s="77">
        <f t="array" ref="L1795">IFERROR(INDEX(DATA!$AQ$133:$AQ$368,MATCH(1,(DATA!$D$133:$D$368=B1795)*(DATA!$E$133:$E$368=D1795),0)),"n/a")</f>
        <v>-2.56666079278145E-3</v>
      </c>
      <c r="M1795" s="66"/>
      <c r="N1795" s="66"/>
      <c r="O1795" s="66"/>
      <c r="P1795" s="66"/>
      <c r="Q1795" s="66"/>
      <c r="S1795" s="70"/>
      <c r="U1795" s="70"/>
      <c r="W1795" s="70"/>
      <c r="Y1795" s="70"/>
    </row>
    <row r="1796" spans="1:25" s="69" customFormat="1" x14ac:dyDescent="0.2">
      <c r="A1796" s="75" t="s">
        <v>19</v>
      </c>
      <c r="B1796" s="66" t="s">
        <v>20</v>
      </c>
      <c r="C1796" s="66" t="s">
        <v>10</v>
      </c>
      <c r="D1796" s="66" t="s">
        <v>275</v>
      </c>
      <c r="E1796" s="87">
        <f t="array" ref="E1796">IFERROR(INDEX(DATA!$L$133:$L$368,MATCH(1,(DATA!$D$133:$D$368=B1796)*(DATA!$E$133:$E$368=D1796),0)),"n/a")</f>
        <v>9.6844988844727293</v>
      </c>
      <c r="F1796" s="77">
        <f t="array" ref="F1796">IFERROR(INDEX(DATA!$M$133:$M$368,MATCH(1,(DATA!$D$133:$D$368=B1796)*(DATA!$E$133:$E$368=D1796),0)),"n/a")</f>
        <v>-8.5200373448612005E-2</v>
      </c>
      <c r="G1796" s="87">
        <f t="array" ref="G1796">IFERROR(INDEX(DATA!$V$133:$V$368,MATCH(1,(DATA!$D$133:$D$368=B1796)*(DATA!$E$133:$E$368=D1796),0)),"n/a")</f>
        <v>11.944594917232999</v>
      </c>
      <c r="H1796" s="77">
        <f t="array" ref="H1796">IFERROR(INDEX(DATA!$W$133:$W$368,MATCH(1,(DATA!$D$133:$D$368=B1796)*(DATA!$E$133:$E$368=D1796),0)),"n/a")</f>
        <v>4.8245447974073402E-2</v>
      </c>
      <c r="I1796" s="87">
        <f t="array" ref="I1796">IFERROR(INDEX(DATA!$AF$133:$AF$368,MATCH(1,(DATA!$D$133:$D$368=B1796)*(DATA!$E$133:$E$368=D1796),0)),"n/a")</f>
        <v>11.153737351859901</v>
      </c>
      <c r="J1796" s="77">
        <f t="array" ref="J1796">IFERROR(INDEX(DATA!$AG$133:$AG$368,MATCH(1,(DATA!$D$133:$D$368=B1796)*(DATA!$E$133:$E$368=D1796),0)),"n/a")</f>
        <v>-4.3579583568875598E-2</v>
      </c>
      <c r="K1796" s="87">
        <f t="array" ref="K1796">IFERROR(INDEX(DATA!$AP$133:$AP$368,MATCH(1,(DATA!$D$133:$D$368=B1796)*(DATA!$E$133:$E$368=D1796),0)),"n/a")</f>
        <v>10.9272005952587</v>
      </c>
      <c r="L1796" s="77">
        <f t="array" ref="L1796">IFERROR(INDEX(DATA!$AQ$133:$AQ$368,MATCH(1,(DATA!$D$133:$D$368=B1796)*(DATA!$E$133:$E$368=D1796),0)),"n/a")</f>
        <v>-6.1512918564178003E-2</v>
      </c>
      <c r="M1796" s="66"/>
      <c r="N1796" s="66"/>
      <c r="O1796" s="66"/>
      <c r="P1796" s="66"/>
      <c r="Q1796" s="66"/>
      <c r="S1796" s="70"/>
      <c r="U1796" s="70"/>
      <c r="W1796" s="70"/>
      <c r="Y1796" s="70"/>
    </row>
    <row r="1797" spans="1:25" s="69" customFormat="1" x14ac:dyDescent="0.2">
      <c r="A1797" s="75" t="s">
        <v>19</v>
      </c>
      <c r="B1797" s="66" t="s">
        <v>20</v>
      </c>
      <c r="C1797" s="66" t="s">
        <v>10</v>
      </c>
      <c r="D1797" s="66" t="s">
        <v>276</v>
      </c>
      <c r="E1797" s="87">
        <f t="array" ref="E1797">IFERROR(INDEX(DATA!$L$133:$L$368,MATCH(1,(DATA!$D$133:$D$368=B1797)*(DATA!$E$133:$E$368=D1797),0)),"n/a")</f>
        <v>5.6542160375872097</v>
      </c>
      <c r="F1797" s="77">
        <f t="array" ref="F1797">IFERROR(INDEX(DATA!$M$133:$M$368,MATCH(1,(DATA!$D$133:$D$368=B1797)*(DATA!$E$133:$E$368=D1797),0)),"n/a")</f>
        <v>-4.2399885113137303E-2</v>
      </c>
      <c r="G1797" s="87">
        <f t="array" ref="G1797">IFERROR(INDEX(DATA!$V$133:$V$368,MATCH(1,(DATA!$D$133:$D$368=B1797)*(DATA!$E$133:$E$368=D1797),0)),"n/a")</f>
        <v>5.4470506362857503</v>
      </c>
      <c r="H1797" s="77">
        <f t="array" ref="H1797">IFERROR(INDEX(DATA!$W$133:$W$368,MATCH(1,(DATA!$D$133:$D$368=B1797)*(DATA!$E$133:$E$368=D1797),0)),"n/a")</f>
        <v>-4.0753051975200003E-2</v>
      </c>
      <c r="I1797" s="87">
        <f t="array" ref="I1797">IFERROR(INDEX(DATA!$AF$133:$AF$368,MATCH(1,(DATA!$D$133:$D$368=B1797)*(DATA!$E$133:$E$368=D1797),0)),"n/a")</f>
        <v>5.1824033113859898</v>
      </c>
      <c r="J1797" s="77">
        <f t="array" ref="J1797">IFERROR(INDEX(DATA!$AG$133:$AG$368,MATCH(1,(DATA!$D$133:$D$368=B1797)*(DATA!$E$133:$E$368=D1797),0)),"n/a")</f>
        <v>-0.157452059228261</v>
      </c>
      <c r="K1797" s="87">
        <f t="array" ref="K1797">IFERROR(INDEX(DATA!$AP$133:$AP$368,MATCH(1,(DATA!$D$133:$D$368=B1797)*(DATA!$E$133:$E$368=D1797),0)),"n/a")</f>
        <v>5.2651886991471502</v>
      </c>
      <c r="L1797" s="77">
        <f t="array" ref="L1797">IFERROR(INDEX(DATA!$AQ$133:$AQ$368,MATCH(1,(DATA!$D$133:$D$368=B1797)*(DATA!$E$133:$E$368=D1797),0)),"n/a")</f>
        <v>-0.282039541637641</v>
      </c>
      <c r="M1797" s="66"/>
      <c r="N1797" s="66"/>
      <c r="O1797" s="66"/>
      <c r="P1797" s="66"/>
      <c r="Q1797" s="66"/>
      <c r="S1797" s="70"/>
      <c r="U1797" s="70"/>
      <c r="W1797" s="70"/>
      <c r="Y1797" s="70"/>
    </row>
    <row r="1798" spans="1:25" s="69" customFormat="1" x14ac:dyDescent="0.2">
      <c r="A1798" s="75" t="s">
        <v>19</v>
      </c>
      <c r="B1798" s="66" t="s">
        <v>20</v>
      </c>
      <c r="C1798" s="66" t="s">
        <v>10</v>
      </c>
      <c r="D1798" s="66" t="s">
        <v>277</v>
      </c>
      <c r="E1798" s="87">
        <f t="array" ref="E1798">IFERROR(INDEX(DATA!$L$133:$L$368,MATCH(1,(DATA!$D$133:$D$368=B1798)*(DATA!$E$133:$E$368=D1798),0)),"n/a")</f>
        <v>13.781047635944301</v>
      </c>
      <c r="F1798" s="77">
        <f t="array" ref="F1798">IFERROR(INDEX(DATA!$M$133:$M$368,MATCH(1,(DATA!$D$133:$D$368=B1798)*(DATA!$E$133:$E$368=D1798),0)),"n/a")</f>
        <v>2.7121189845783801E-3</v>
      </c>
      <c r="G1798" s="87">
        <f t="array" ref="G1798">IFERROR(INDEX(DATA!$V$133:$V$368,MATCH(1,(DATA!$D$133:$D$368=B1798)*(DATA!$E$133:$E$368=D1798),0)),"n/a")</f>
        <v>13.628634678394899</v>
      </c>
      <c r="H1798" s="77">
        <f t="array" ref="H1798">IFERROR(INDEX(DATA!$W$133:$W$368,MATCH(1,(DATA!$D$133:$D$368=B1798)*(DATA!$E$133:$E$368=D1798),0)),"n/a")</f>
        <v>8.3560900168636E-4</v>
      </c>
      <c r="I1798" s="87">
        <f t="array" ref="I1798">IFERROR(INDEX(DATA!$AF$133:$AF$368,MATCH(1,(DATA!$D$133:$D$368=B1798)*(DATA!$E$133:$E$368=D1798),0)),"n/a")</f>
        <v>13.8024716619001</v>
      </c>
      <c r="J1798" s="77">
        <f t="array" ref="J1798">IFERROR(INDEX(DATA!$AG$133:$AG$368,MATCH(1,(DATA!$D$133:$D$368=B1798)*(DATA!$E$133:$E$368=D1798),0)),"n/a")</f>
        <v>2.27885989795833E-2</v>
      </c>
      <c r="K1798" s="87">
        <f t="array" ref="K1798">IFERROR(INDEX(DATA!$AP$133:$AP$368,MATCH(1,(DATA!$D$133:$D$368=B1798)*(DATA!$E$133:$E$368=D1798),0)),"n/a")</f>
        <v>13.8789537212231</v>
      </c>
      <c r="L1798" s="77">
        <f t="array" ref="L1798">IFERROR(INDEX(DATA!$AQ$133:$AQ$368,MATCH(1,(DATA!$D$133:$D$368=B1798)*(DATA!$E$133:$E$368=D1798),0)),"n/a")</f>
        <v>2.89385159538449E-2</v>
      </c>
      <c r="M1798" s="66"/>
      <c r="N1798" s="66"/>
      <c r="O1798" s="66"/>
      <c r="P1798" s="66"/>
      <c r="Q1798" s="66"/>
      <c r="S1798" s="70"/>
      <c r="U1798" s="70"/>
      <c r="W1798" s="70"/>
      <c r="Y1798" s="70"/>
    </row>
    <row r="1799" spans="1:25" s="69" customFormat="1" x14ac:dyDescent="0.2">
      <c r="A1799" s="75" t="s">
        <v>19</v>
      </c>
      <c r="B1799" s="66" t="s">
        <v>20</v>
      </c>
      <c r="C1799" s="66" t="s">
        <v>10</v>
      </c>
      <c r="D1799" s="66" t="s">
        <v>278</v>
      </c>
      <c r="E1799" s="87">
        <f t="array" ref="E1799">IFERROR(INDEX(DATA!$L$133:$L$368,MATCH(1,(DATA!$D$133:$D$368=B1799)*(DATA!$E$133:$E$368=D1799),0)),"n/a")</f>
        <v>10.6374939800862</v>
      </c>
      <c r="F1799" s="77">
        <f t="array" ref="F1799">IFERROR(INDEX(DATA!$M$133:$M$368,MATCH(1,(DATA!$D$133:$D$368=B1799)*(DATA!$E$133:$E$368=D1799),0)),"n/a")</f>
        <v>-8.3273548708687695E-2</v>
      </c>
      <c r="G1799" s="87">
        <f t="array" ref="G1799">IFERROR(INDEX(DATA!$V$133:$V$368,MATCH(1,(DATA!$D$133:$D$368=B1799)*(DATA!$E$133:$E$368=D1799),0)),"n/a")</f>
        <v>11.064259278296101</v>
      </c>
      <c r="H1799" s="77">
        <f t="array" ref="H1799">IFERROR(INDEX(DATA!$W$133:$W$368,MATCH(1,(DATA!$D$133:$D$368=B1799)*(DATA!$E$133:$E$368=D1799),0)),"n/a")</f>
        <v>-0.101512953108899</v>
      </c>
      <c r="I1799" s="87">
        <f t="array" ref="I1799">IFERROR(INDEX(DATA!$AF$133:$AF$368,MATCH(1,(DATA!$D$133:$D$368=B1799)*(DATA!$E$133:$E$368=D1799),0)),"n/a")</f>
        <v>11.338401689125501</v>
      </c>
      <c r="J1799" s="77">
        <f t="array" ref="J1799">IFERROR(INDEX(DATA!$AG$133:$AG$368,MATCH(1,(DATA!$D$133:$D$368=B1799)*(DATA!$E$133:$E$368=D1799),0)),"n/a")</f>
        <v>-9.3859162734914195E-2</v>
      </c>
      <c r="K1799" s="87">
        <f t="array" ref="K1799">IFERROR(INDEX(DATA!$AP$133:$AP$368,MATCH(1,(DATA!$D$133:$D$368=B1799)*(DATA!$E$133:$E$368=D1799),0)),"n/a")</f>
        <v>11.580359339078599</v>
      </c>
      <c r="L1799" s="77">
        <f t="array" ref="L1799">IFERROR(INDEX(DATA!$AQ$133:$AQ$368,MATCH(1,(DATA!$D$133:$D$368=B1799)*(DATA!$E$133:$E$368=D1799),0)),"n/a")</f>
        <v>-7.1036688352317995E-2</v>
      </c>
      <c r="M1799" s="66"/>
      <c r="N1799" s="66"/>
      <c r="O1799" s="66"/>
      <c r="P1799" s="66"/>
      <c r="Q1799" s="66"/>
      <c r="S1799" s="70"/>
      <c r="U1799" s="70"/>
      <c r="W1799" s="70"/>
      <c r="Y1799" s="70"/>
    </row>
    <row r="1800" spans="1:25" s="69" customFormat="1" x14ac:dyDescent="0.2">
      <c r="A1800" s="75" t="s">
        <v>19</v>
      </c>
      <c r="B1800" s="66" t="s">
        <v>20</v>
      </c>
      <c r="C1800" s="66" t="s">
        <v>10</v>
      </c>
      <c r="D1800" s="66" t="s">
        <v>279</v>
      </c>
      <c r="E1800" s="87">
        <f t="array" ref="E1800">IFERROR(INDEX(DATA!$L$133:$L$368,MATCH(1,(DATA!$D$133:$D$368=B1800)*(DATA!$E$133:$E$368=D1800),0)),"n/a")</f>
        <v>14.581375910478799</v>
      </c>
      <c r="F1800" s="77">
        <f t="array" ref="F1800">IFERROR(INDEX(DATA!$M$133:$M$368,MATCH(1,(DATA!$D$133:$D$368=B1800)*(DATA!$E$133:$E$368=D1800),0)),"n/a")</f>
        <v>0.21517393123084999</v>
      </c>
      <c r="G1800" s="87">
        <f t="array" ref="G1800">IFERROR(INDEX(DATA!$V$133:$V$368,MATCH(1,(DATA!$D$133:$D$368=B1800)*(DATA!$E$133:$E$368=D1800),0)),"n/a")</f>
        <v>14.55434934801</v>
      </c>
      <c r="H1800" s="77">
        <f t="array" ref="H1800">IFERROR(INDEX(DATA!$W$133:$W$368,MATCH(1,(DATA!$D$133:$D$368=B1800)*(DATA!$E$133:$E$368=D1800),0)),"n/a")</f>
        <v>6.8722795992035596E-2</v>
      </c>
      <c r="I1800" s="87">
        <f t="array" ref="I1800">IFERROR(INDEX(DATA!$AF$133:$AF$368,MATCH(1,(DATA!$D$133:$D$368=B1800)*(DATA!$E$133:$E$368=D1800),0)),"n/a")</f>
        <v>14.3942688630197</v>
      </c>
      <c r="J1800" s="77">
        <f t="array" ref="J1800">IFERROR(INDEX(DATA!$AG$133:$AG$368,MATCH(1,(DATA!$D$133:$D$368=B1800)*(DATA!$E$133:$E$368=D1800),0)),"n/a")</f>
        <v>0.106201950385787</v>
      </c>
      <c r="K1800" s="87">
        <f t="array" ref="K1800">IFERROR(INDEX(DATA!$AP$133:$AP$368,MATCH(1,(DATA!$D$133:$D$368=B1800)*(DATA!$E$133:$E$368=D1800),0)),"n/a")</f>
        <v>14.1195779099831</v>
      </c>
      <c r="L1800" s="77">
        <f t="array" ref="L1800">IFERROR(INDEX(DATA!$AQ$133:$AQ$368,MATCH(1,(DATA!$D$133:$D$368=B1800)*(DATA!$E$133:$E$368=D1800),0)),"n/a")</f>
        <v>0.141588526849486</v>
      </c>
      <c r="M1800" s="66"/>
      <c r="N1800" s="66"/>
      <c r="O1800" s="66"/>
      <c r="P1800" s="66"/>
      <c r="Q1800" s="66"/>
      <c r="S1800" s="70"/>
      <c r="U1800" s="70"/>
      <c r="W1800" s="70"/>
      <c r="Y1800" s="70"/>
    </row>
    <row r="1801" spans="1:25" s="69" customFormat="1" x14ac:dyDescent="0.2">
      <c r="A1801" s="75" t="s">
        <v>19</v>
      </c>
      <c r="B1801" s="66" t="s">
        <v>20</v>
      </c>
      <c r="C1801" s="66" t="s">
        <v>10</v>
      </c>
      <c r="D1801" s="66" t="s">
        <v>280</v>
      </c>
      <c r="E1801" s="87">
        <f t="array" ref="E1801">IFERROR(INDEX(DATA!$L$133:$L$368,MATCH(1,(DATA!$D$133:$D$368=B1801)*(DATA!$E$133:$E$368=D1801),0)),"n/a")</f>
        <v>11.5257050646811</v>
      </c>
      <c r="F1801" s="77">
        <f t="array" ref="F1801">IFERROR(INDEX(DATA!$M$133:$M$368,MATCH(1,(DATA!$D$133:$D$368=B1801)*(DATA!$E$133:$E$368=D1801),0)),"n/a")</f>
        <v>-6.8068606014656601E-4</v>
      </c>
      <c r="G1801" s="87">
        <f t="array" ref="G1801">IFERROR(INDEX(DATA!$V$133:$V$368,MATCH(1,(DATA!$D$133:$D$368=B1801)*(DATA!$E$133:$E$368=D1801),0)),"n/a")</f>
        <v>11.511200164216101</v>
      </c>
      <c r="H1801" s="77">
        <f t="array" ref="H1801">IFERROR(INDEX(DATA!$W$133:$W$368,MATCH(1,(DATA!$D$133:$D$368=B1801)*(DATA!$E$133:$E$368=D1801),0)),"n/a")</f>
        <v>3.4006219980068E-3</v>
      </c>
      <c r="I1801" s="87">
        <f t="array" ref="I1801">IFERROR(INDEX(DATA!$AF$133:$AF$368,MATCH(1,(DATA!$D$133:$D$368=B1801)*(DATA!$E$133:$E$368=D1801),0)),"n/a")</f>
        <v>11.490453354068601</v>
      </c>
      <c r="J1801" s="77">
        <f t="array" ref="J1801">IFERROR(INDEX(DATA!$AG$133:$AG$368,MATCH(1,(DATA!$D$133:$D$368=B1801)*(DATA!$E$133:$E$368=D1801),0)),"n/a")</f>
        <v>1.22637019821587E-2</v>
      </c>
      <c r="K1801" s="87">
        <f t="array" ref="K1801">IFERROR(INDEX(DATA!$AP$133:$AP$368,MATCH(1,(DATA!$D$133:$D$368=B1801)*(DATA!$E$133:$E$368=D1801),0)),"n/a")</f>
        <v>11.4871276110125</v>
      </c>
      <c r="L1801" s="77">
        <f t="array" ref="L1801">IFERROR(INDEX(DATA!$AQ$133:$AQ$368,MATCH(1,(DATA!$D$133:$D$368=B1801)*(DATA!$E$133:$E$368=D1801),0)),"n/a")</f>
        <v>1.32380427048783E-2</v>
      </c>
      <c r="M1801" s="66"/>
      <c r="N1801" s="66"/>
      <c r="O1801" s="66"/>
      <c r="P1801" s="66"/>
      <c r="Q1801" s="66"/>
      <c r="S1801" s="70"/>
      <c r="U1801" s="70"/>
      <c r="W1801" s="70"/>
      <c r="Y1801" s="70"/>
    </row>
    <row r="1802" spans="1:25" s="69" customFormat="1" x14ac:dyDescent="0.2">
      <c r="A1802" s="75" t="s">
        <v>19</v>
      </c>
      <c r="B1802" s="66" t="s">
        <v>20</v>
      </c>
      <c r="C1802" s="66" t="s">
        <v>10</v>
      </c>
      <c r="D1802" s="66" t="s">
        <v>281</v>
      </c>
      <c r="E1802" s="87">
        <f t="array" ref="E1802">IFERROR(INDEX(DATA!$L$133:$L$368,MATCH(1,(DATA!$D$133:$D$368=B1802)*(DATA!$E$133:$E$368=D1802),0)),"n/a")</f>
        <v>10.7043608454081</v>
      </c>
      <c r="F1802" s="77">
        <f t="array" ref="F1802">IFERROR(INDEX(DATA!$M$133:$M$368,MATCH(1,(DATA!$D$133:$D$368=B1802)*(DATA!$E$133:$E$368=D1802),0)),"n/a")</f>
        <v>-9.8694982761678308E-3</v>
      </c>
      <c r="G1802" s="87">
        <f t="array" ref="G1802">IFERROR(INDEX(DATA!$V$133:$V$368,MATCH(1,(DATA!$D$133:$D$368=B1802)*(DATA!$E$133:$E$368=D1802),0)),"n/a")</f>
        <v>10.880329061335299</v>
      </c>
      <c r="H1802" s="77">
        <f t="array" ref="H1802">IFERROR(INDEX(DATA!$W$133:$W$368,MATCH(1,(DATA!$D$133:$D$368=B1802)*(DATA!$E$133:$E$368=D1802),0)),"n/a")</f>
        <v>6.2335671126425695E-4</v>
      </c>
      <c r="I1802" s="87">
        <f t="array" ref="I1802">IFERROR(INDEX(DATA!$AF$133:$AF$368,MATCH(1,(DATA!$D$133:$D$368=B1802)*(DATA!$E$133:$E$368=D1802),0)),"n/a")</f>
        <v>10.904170812835</v>
      </c>
      <c r="J1802" s="77">
        <f t="array" ref="J1802">IFERROR(INDEX(DATA!$AG$133:$AG$368,MATCH(1,(DATA!$D$133:$D$368=B1802)*(DATA!$E$133:$E$368=D1802),0)),"n/a")</f>
        <v>2.2939996051380598E-2</v>
      </c>
      <c r="K1802" s="87">
        <f t="array" ref="K1802">IFERROR(INDEX(DATA!$AP$133:$AP$368,MATCH(1,(DATA!$D$133:$D$368=B1802)*(DATA!$E$133:$E$368=D1802),0)),"n/a")</f>
        <v>10.8582946444513</v>
      </c>
      <c r="L1802" s="77">
        <f t="array" ref="L1802">IFERROR(INDEX(DATA!$AQ$133:$AQ$368,MATCH(1,(DATA!$D$133:$D$368=B1802)*(DATA!$E$133:$E$368=D1802),0)),"n/a")</f>
        <v>1.4906760327891001E-2</v>
      </c>
      <c r="M1802" s="66"/>
      <c r="N1802" s="66"/>
      <c r="O1802" s="66"/>
      <c r="P1802" s="66"/>
      <c r="Q1802" s="66"/>
      <c r="S1802" s="70"/>
      <c r="U1802" s="70"/>
      <c r="W1802" s="70"/>
      <c r="Y1802" s="70"/>
    </row>
    <row r="1803" spans="1:25" s="69" customFormat="1" x14ac:dyDescent="0.2">
      <c r="A1803" s="75" t="s">
        <v>19</v>
      </c>
      <c r="B1803" s="66" t="s">
        <v>20</v>
      </c>
      <c r="C1803" s="66" t="s">
        <v>10</v>
      </c>
      <c r="D1803" s="66" t="s">
        <v>282</v>
      </c>
      <c r="E1803" s="87">
        <f t="array" ref="E1803">IFERROR(INDEX(DATA!$L$133:$L$368,MATCH(1,(DATA!$D$133:$D$368=B1803)*(DATA!$E$133:$E$368=D1803),0)),"n/a")</f>
        <v>12.3512504225478</v>
      </c>
      <c r="F1803" s="77">
        <f t="array" ref="F1803">IFERROR(INDEX(DATA!$M$133:$M$368,MATCH(1,(DATA!$D$133:$D$368=B1803)*(DATA!$E$133:$E$368=D1803),0)),"n/a")</f>
        <v>0.154611896425005</v>
      </c>
      <c r="G1803" s="87">
        <f t="array" ref="G1803">IFERROR(INDEX(DATA!$V$133:$V$368,MATCH(1,(DATA!$D$133:$D$368=B1803)*(DATA!$E$133:$E$368=D1803),0)),"n/a")</f>
        <v>12.4901241774208</v>
      </c>
      <c r="H1803" s="77">
        <f t="array" ref="H1803">IFERROR(INDEX(DATA!$W$133:$W$368,MATCH(1,(DATA!$D$133:$D$368=B1803)*(DATA!$E$133:$E$368=D1803),0)),"n/a")</f>
        <v>0.176405565650781</v>
      </c>
      <c r="I1803" s="87">
        <f t="array" ref="I1803">IFERROR(INDEX(DATA!$AF$133:$AF$368,MATCH(1,(DATA!$D$133:$D$368=B1803)*(DATA!$E$133:$E$368=D1803),0)),"n/a")</f>
        <v>12.1767140725887</v>
      </c>
      <c r="J1803" s="77">
        <f t="array" ref="J1803">IFERROR(INDEX(DATA!$AG$133:$AG$368,MATCH(1,(DATA!$D$133:$D$368=B1803)*(DATA!$E$133:$E$368=D1803),0)),"n/a")</f>
        <v>0.144536531090242</v>
      </c>
      <c r="K1803" s="87">
        <f t="array" ref="K1803">IFERROR(INDEX(DATA!$AP$133:$AP$368,MATCH(1,(DATA!$D$133:$D$368=B1803)*(DATA!$E$133:$E$368=D1803),0)),"n/a")</f>
        <v>11.881607329292899</v>
      </c>
      <c r="L1803" s="77">
        <f t="array" ref="L1803">IFERROR(INDEX(DATA!$AQ$133:$AQ$368,MATCH(1,(DATA!$D$133:$D$368=B1803)*(DATA!$E$133:$E$368=D1803),0)),"n/a")</f>
        <v>2.97263554857027E-2</v>
      </c>
      <c r="M1803" s="66"/>
      <c r="N1803" s="66"/>
      <c r="O1803" s="66"/>
      <c r="P1803" s="66"/>
      <c r="Q1803" s="66"/>
      <c r="S1803" s="70"/>
      <c r="U1803" s="70"/>
      <c r="W1803" s="70"/>
      <c r="Y1803" s="70"/>
    </row>
    <row r="1804" spans="1:25" s="69" customFormat="1" x14ac:dyDescent="0.2">
      <c r="A1804" s="75" t="s">
        <v>19</v>
      </c>
      <c r="B1804" s="66" t="s">
        <v>20</v>
      </c>
      <c r="C1804" s="66" t="s">
        <v>10</v>
      </c>
      <c r="D1804" s="66" t="s">
        <v>283</v>
      </c>
      <c r="E1804" s="87">
        <f t="array" ref="E1804">IFERROR(INDEX(DATA!$L$133:$L$368,MATCH(1,(DATA!$D$133:$D$368=B1804)*(DATA!$E$133:$E$368=D1804),0)),"n/a")</f>
        <v>12.7201946012229</v>
      </c>
      <c r="F1804" s="77">
        <f t="array" ref="F1804">IFERROR(INDEX(DATA!$M$133:$M$368,MATCH(1,(DATA!$D$133:$D$368=B1804)*(DATA!$E$133:$E$368=D1804),0)),"n/a")</f>
        <v>9.79763165036526E-2</v>
      </c>
      <c r="G1804" s="87">
        <f t="array" ref="G1804">IFERROR(INDEX(DATA!$V$133:$V$368,MATCH(1,(DATA!$D$133:$D$368=B1804)*(DATA!$E$133:$E$368=D1804),0)),"n/a")</f>
        <v>12.9452010145255</v>
      </c>
      <c r="H1804" s="77">
        <f t="array" ref="H1804">IFERROR(INDEX(DATA!$W$133:$W$368,MATCH(1,(DATA!$D$133:$D$368=B1804)*(DATA!$E$133:$E$368=D1804),0)),"n/a")</f>
        <v>0.11938772577368501</v>
      </c>
      <c r="I1804" s="87">
        <f t="array" ref="I1804">IFERROR(INDEX(DATA!$AF$133:$AF$368,MATCH(1,(DATA!$D$133:$D$368=B1804)*(DATA!$E$133:$E$368=D1804),0)),"n/a")</f>
        <v>12.956043755788</v>
      </c>
      <c r="J1804" s="77">
        <f t="array" ref="J1804">IFERROR(INDEX(DATA!$AG$133:$AG$368,MATCH(1,(DATA!$D$133:$D$368=B1804)*(DATA!$E$133:$E$368=D1804),0)),"n/a")</f>
        <v>0.12915898488459401</v>
      </c>
      <c r="K1804" s="87">
        <f t="array" ref="K1804">IFERROR(INDEX(DATA!$AP$133:$AP$368,MATCH(1,(DATA!$D$133:$D$368=B1804)*(DATA!$E$133:$E$368=D1804),0)),"n/a")</f>
        <v>12.5612021507955</v>
      </c>
      <c r="L1804" s="77">
        <f t="array" ref="L1804">IFERROR(INDEX(DATA!$AQ$133:$AQ$368,MATCH(1,(DATA!$D$133:$D$368=B1804)*(DATA!$E$133:$E$368=D1804),0)),"n/a")</f>
        <v>6.4557433547316898E-2</v>
      </c>
      <c r="M1804" s="66"/>
      <c r="N1804" s="66"/>
      <c r="O1804" s="66"/>
      <c r="P1804" s="66"/>
      <c r="Q1804" s="66"/>
      <c r="S1804" s="70"/>
      <c r="U1804" s="70"/>
      <c r="W1804" s="70"/>
      <c r="Y1804" s="70"/>
    </row>
    <row r="1805" spans="1:25" s="69" customFormat="1" x14ac:dyDescent="0.2">
      <c r="A1805" s="75" t="s">
        <v>19</v>
      </c>
      <c r="B1805" s="66" t="s">
        <v>20</v>
      </c>
      <c r="C1805" s="66" t="s">
        <v>10</v>
      </c>
      <c r="D1805" s="66" t="s">
        <v>284</v>
      </c>
      <c r="E1805" s="87">
        <f t="array" ref="E1805">IFERROR(INDEX(DATA!$L$133:$L$368,MATCH(1,(DATA!$D$133:$D$368=B1805)*(DATA!$E$133:$E$368=D1805),0)),"n/a")</f>
        <v>11.394338361464101</v>
      </c>
      <c r="F1805" s="77">
        <f t="array" ref="F1805">IFERROR(INDEX(DATA!$M$133:$M$368,MATCH(1,(DATA!$D$133:$D$368=B1805)*(DATA!$E$133:$E$368=D1805),0)),"n/a")</f>
        <v>-2.83195797922009E-2</v>
      </c>
      <c r="G1805" s="87">
        <f t="array" ref="G1805">IFERROR(INDEX(DATA!$V$133:$V$368,MATCH(1,(DATA!$D$133:$D$368=B1805)*(DATA!$E$133:$E$368=D1805),0)),"n/a")</f>
        <v>12.0605359838654</v>
      </c>
      <c r="H1805" s="77">
        <f t="array" ref="H1805">IFERROR(INDEX(DATA!$W$133:$W$368,MATCH(1,(DATA!$D$133:$D$368=B1805)*(DATA!$E$133:$E$368=D1805),0)),"n/a")</f>
        <v>1.48338086124674E-2</v>
      </c>
      <c r="I1805" s="87">
        <f t="array" ref="I1805">IFERROR(INDEX(DATA!$AF$133:$AF$368,MATCH(1,(DATA!$D$133:$D$368=B1805)*(DATA!$E$133:$E$368=D1805),0)),"n/a")</f>
        <v>12.038946489326101</v>
      </c>
      <c r="J1805" s="77">
        <f t="array" ref="J1805">IFERROR(INDEX(DATA!$AG$133:$AG$368,MATCH(1,(DATA!$D$133:$D$368=B1805)*(DATA!$E$133:$E$368=D1805),0)),"n/a")</f>
        <v>2.7984720073320299E-2</v>
      </c>
      <c r="K1805" s="87">
        <f t="array" ref="K1805">IFERROR(INDEX(DATA!$AP$133:$AP$368,MATCH(1,(DATA!$D$133:$D$368=B1805)*(DATA!$E$133:$E$368=D1805),0)),"n/a")</f>
        <v>11.907876070287999</v>
      </c>
      <c r="L1805" s="77">
        <f t="array" ref="L1805">IFERROR(INDEX(DATA!$AQ$133:$AQ$368,MATCH(1,(DATA!$D$133:$D$368=B1805)*(DATA!$E$133:$E$368=D1805),0)),"n/a")</f>
        <v>3.0316799246048701E-2</v>
      </c>
      <c r="M1805" s="66"/>
      <c r="N1805" s="66"/>
      <c r="O1805" s="66"/>
      <c r="P1805" s="66"/>
      <c r="Q1805" s="66"/>
      <c r="S1805" s="70"/>
      <c r="U1805" s="70"/>
      <c r="W1805" s="70"/>
      <c r="Y1805" s="70"/>
    </row>
    <row r="1806" spans="1:25" s="69" customFormat="1" x14ac:dyDescent="0.2">
      <c r="A1806" s="75" t="s">
        <v>19</v>
      </c>
      <c r="B1806" s="66" t="s">
        <v>20</v>
      </c>
      <c r="C1806" s="66" t="s">
        <v>10</v>
      </c>
      <c r="D1806" s="66" t="s">
        <v>285</v>
      </c>
      <c r="E1806" s="87">
        <f t="array" ref="E1806">IFERROR(INDEX(DATA!$L$133:$L$368,MATCH(1,(DATA!$D$133:$D$368=B1806)*(DATA!$E$133:$E$368=D1806),0)),"n/a")</f>
        <v>10.623677560286101</v>
      </c>
      <c r="F1806" s="77">
        <f t="array" ref="F1806">IFERROR(INDEX(DATA!$M$133:$M$368,MATCH(1,(DATA!$D$133:$D$368=B1806)*(DATA!$E$133:$E$368=D1806),0)),"n/a")</f>
        <v>-1.9967711505832899E-2</v>
      </c>
      <c r="G1806" s="87">
        <f t="array" ref="G1806">IFERROR(INDEX(DATA!$V$133:$V$368,MATCH(1,(DATA!$D$133:$D$368=B1806)*(DATA!$E$133:$E$368=D1806),0)),"n/a")</f>
        <v>11.346782596981701</v>
      </c>
      <c r="H1806" s="77">
        <f t="array" ref="H1806">IFERROR(INDEX(DATA!$W$133:$W$368,MATCH(1,(DATA!$D$133:$D$368=B1806)*(DATA!$E$133:$E$368=D1806),0)),"n/a")</f>
        <v>1.5710488477764101E-2</v>
      </c>
      <c r="I1806" s="87">
        <f t="array" ref="I1806">IFERROR(INDEX(DATA!$AF$133:$AF$368,MATCH(1,(DATA!$D$133:$D$368=B1806)*(DATA!$E$133:$E$368=D1806),0)),"n/a")</f>
        <v>11.3089115105088</v>
      </c>
      <c r="J1806" s="77">
        <f t="array" ref="J1806">IFERROR(INDEX(DATA!$AG$133:$AG$368,MATCH(1,(DATA!$D$133:$D$368=B1806)*(DATA!$E$133:$E$368=D1806),0)),"n/a")</f>
        <v>2.95594228373225E-3</v>
      </c>
      <c r="K1806" s="87">
        <f t="array" ref="K1806">IFERROR(INDEX(DATA!$AP$133:$AP$368,MATCH(1,(DATA!$D$133:$D$368=B1806)*(DATA!$E$133:$E$368=D1806),0)),"n/a")</f>
        <v>11.7910410986755</v>
      </c>
      <c r="L1806" s="77">
        <f t="array" ref="L1806">IFERROR(INDEX(DATA!$AQ$133:$AQ$368,MATCH(1,(DATA!$D$133:$D$368=B1806)*(DATA!$E$133:$E$368=D1806),0)),"n/a")</f>
        <v>8.3745017439993796E-2</v>
      </c>
      <c r="M1806" s="66"/>
      <c r="N1806" s="66"/>
      <c r="O1806" s="66"/>
      <c r="P1806" s="66"/>
      <c r="Q1806" s="66"/>
      <c r="S1806" s="70"/>
      <c r="U1806" s="70"/>
      <c r="W1806" s="70"/>
      <c r="Y1806" s="70"/>
    </row>
    <row r="1807" spans="1:25" s="69" customFormat="1" x14ac:dyDescent="0.2">
      <c r="A1807" s="75" t="s">
        <v>19</v>
      </c>
      <c r="B1807" s="66" t="s">
        <v>20</v>
      </c>
      <c r="C1807" s="66" t="s">
        <v>10</v>
      </c>
      <c r="D1807" s="66" t="s">
        <v>286</v>
      </c>
      <c r="E1807" s="87">
        <f t="array" ref="E1807">IFERROR(INDEX(DATA!$L$133:$L$368,MATCH(1,(DATA!$D$133:$D$368=B1807)*(DATA!$E$133:$E$368=D1807),0)),"n/a")</f>
        <v>6.7750860485830797</v>
      </c>
      <c r="F1807" s="77">
        <f t="array" ref="F1807">IFERROR(INDEX(DATA!$M$133:$M$368,MATCH(1,(DATA!$D$133:$D$368=B1807)*(DATA!$E$133:$E$368=D1807),0)),"n/a")</f>
        <v>-6.2323103444096598E-2</v>
      </c>
      <c r="G1807" s="87">
        <f t="array" ref="G1807">IFERROR(INDEX(DATA!$V$133:$V$368,MATCH(1,(DATA!$D$133:$D$368=B1807)*(DATA!$E$133:$E$368=D1807),0)),"n/a")</f>
        <v>6.4572663302295803</v>
      </c>
      <c r="H1807" s="77">
        <f t="array" ref="H1807">IFERROR(INDEX(DATA!$W$133:$W$368,MATCH(1,(DATA!$D$133:$D$368=B1807)*(DATA!$E$133:$E$368=D1807),0)),"n/a")</f>
        <v>-6.3256317365852799E-2</v>
      </c>
      <c r="I1807" s="87">
        <f t="array" ref="I1807">IFERROR(INDEX(DATA!$AF$133:$AF$368,MATCH(1,(DATA!$D$133:$D$368=B1807)*(DATA!$E$133:$E$368=D1807),0)),"n/a")</f>
        <v>6.3886885286211097</v>
      </c>
      <c r="J1807" s="77">
        <f t="array" ref="J1807">IFERROR(INDEX(DATA!$AG$133:$AG$368,MATCH(1,(DATA!$D$133:$D$368=B1807)*(DATA!$E$133:$E$368=D1807),0)),"n/a")</f>
        <v>-9.49062877318788E-2</v>
      </c>
      <c r="K1807" s="87">
        <f t="array" ref="K1807">IFERROR(INDEX(DATA!$AP$133:$AP$368,MATCH(1,(DATA!$D$133:$D$368=B1807)*(DATA!$E$133:$E$368=D1807),0)),"n/a")</f>
        <v>6.63273205154705</v>
      </c>
      <c r="L1807" s="77">
        <f t="array" ref="L1807">IFERROR(INDEX(DATA!$AQ$133:$AQ$368,MATCH(1,(DATA!$D$133:$D$368=B1807)*(DATA!$E$133:$E$368=D1807),0)),"n/a")</f>
        <v>-0.118225651533464</v>
      </c>
      <c r="M1807" s="66"/>
      <c r="N1807" s="66"/>
      <c r="O1807" s="66"/>
      <c r="P1807" s="66"/>
      <c r="Q1807" s="66"/>
      <c r="S1807" s="70"/>
      <c r="U1807" s="70"/>
      <c r="W1807" s="70"/>
      <c r="Y1807" s="70"/>
    </row>
    <row r="1808" spans="1:25" s="69" customFormat="1" x14ac:dyDescent="0.2">
      <c r="A1808" s="75" t="s">
        <v>19</v>
      </c>
      <c r="B1808" s="66" t="s">
        <v>20</v>
      </c>
      <c r="C1808" s="66" t="s">
        <v>10</v>
      </c>
      <c r="D1808" s="66" t="s">
        <v>287</v>
      </c>
      <c r="E1808" s="87">
        <f t="array" ref="E1808">IFERROR(INDEX(DATA!$L$133:$L$368,MATCH(1,(DATA!$D$133:$D$368=B1808)*(DATA!$E$133:$E$368=D1808),0)),"n/a")</f>
        <v>10.4683157595823</v>
      </c>
      <c r="F1808" s="77">
        <f t="array" ref="F1808">IFERROR(INDEX(DATA!$M$133:$M$368,MATCH(1,(DATA!$D$133:$D$368=B1808)*(DATA!$E$133:$E$368=D1808),0)),"n/a")</f>
        <v>-5.1129585753069699E-4</v>
      </c>
      <c r="G1808" s="87">
        <f t="array" ref="G1808">IFERROR(INDEX(DATA!$V$133:$V$368,MATCH(1,(DATA!$D$133:$D$368=B1808)*(DATA!$E$133:$E$368=D1808),0)),"n/a")</f>
        <v>12.09913531872</v>
      </c>
      <c r="H1808" s="77">
        <f t="array" ref="H1808">IFERROR(INDEX(DATA!$W$133:$W$368,MATCH(1,(DATA!$D$133:$D$368=B1808)*(DATA!$E$133:$E$368=D1808),0)),"n/a")</f>
        <v>9.9105988578856705E-2</v>
      </c>
      <c r="I1808" s="87">
        <f t="array" ref="I1808">IFERROR(INDEX(DATA!$AF$133:$AF$368,MATCH(1,(DATA!$D$133:$D$368=B1808)*(DATA!$E$133:$E$368=D1808),0)),"n/a")</f>
        <v>11.4352729844859</v>
      </c>
      <c r="J1808" s="77">
        <f t="array" ref="J1808">IFERROR(INDEX(DATA!$AG$133:$AG$368,MATCH(1,(DATA!$D$133:$D$368=B1808)*(DATA!$E$133:$E$368=D1808),0)),"n/a")</f>
        <v>3.5722383926741298E-2</v>
      </c>
      <c r="K1808" s="87">
        <f t="array" ref="K1808">IFERROR(INDEX(DATA!$AP$133:$AP$368,MATCH(1,(DATA!$D$133:$D$368=B1808)*(DATA!$E$133:$E$368=D1808),0)),"n/a")</f>
        <v>10.9510823101018</v>
      </c>
      <c r="L1808" s="77">
        <f t="array" ref="L1808">IFERROR(INDEX(DATA!$AQ$133:$AQ$368,MATCH(1,(DATA!$D$133:$D$368=B1808)*(DATA!$E$133:$E$368=D1808),0)),"n/a")</f>
        <v>-2.2178910982200298E-3</v>
      </c>
      <c r="M1808" s="66"/>
      <c r="N1808" s="66"/>
      <c r="O1808" s="66"/>
      <c r="P1808" s="66"/>
      <c r="Q1808" s="66"/>
      <c r="S1808" s="70"/>
      <c r="U1808" s="70"/>
      <c r="W1808" s="70"/>
      <c r="Y1808" s="70"/>
    </row>
    <row r="1809" spans="1:25" s="69" customFormat="1" x14ac:dyDescent="0.2">
      <c r="A1809" s="75" t="s">
        <v>19</v>
      </c>
      <c r="B1809" s="66" t="s">
        <v>20</v>
      </c>
      <c r="C1809" s="66" t="s">
        <v>10</v>
      </c>
      <c r="D1809" s="66" t="s">
        <v>288</v>
      </c>
      <c r="E1809" s="87">
        <f t="array" ref="E1809">IFERROR(INDEX(DATA!$L$133:$L$368,MATCH(1,(DATA!$D$133:$D$368=B1809)*(DATA!$E$133:$E$368=D1809),0)),"n/a")</f>
        <v>12.0446581425833</v>
      </c>
      <c r="F1809" s="77">
        <f t="array" ref="F1809">IFERROR(INDEX(DATA!$M$133:$M$368,MATCH(1,(DATA!$D$133:$D$368=B1809)*(DATA!$E$133:$E$368=D1809),0)),"n/a")</f>
        <v>4.7029775455574602E-2</v>
      </c>
      <c r="G1809" s="87">
        <f t="array" ref="G1809">IFERROR(INDEX(DATA!$V$133:$V$368,MATCH(1,(DATA!$D$133:$D$368=B1809)*(DATA!$E$133:$E$368=D1809),0)),"n/a")</f>
        <v>12.367119169474501</v>
      </c>
      <c r="H1809" s="77">
        <f t="array" ref="H1809">IFERROR(INDEX(DATA!$W$133:$W$368,MATCH(1,(DATA!$D$133:$D$368=B1809)*(DATA!$E$133:$E$368=D1809),0)),"n/a")</f>
        <v>0.120811121220829</v>
      </c>
      <c r="I1809" s="87">
        <f t="array" ref="I1809">IFERROR(INDEX(DATA!$AF$133:$AF$368,MATCH(1,(DATA!$D$133:$D$368=B1809)*(DATA!$E$133:$E$368=D1809),0)),"n/a")</f>
        <v>12.2327493316802</v>
      </c>
      <c r="J1809" s="77">
        <f t="array" ref="J1809">IFERROR(INDEX(DATA!$AG$133:$AG$368,MATCH(1,(DATA!$D$133:$D$368=B1809)*(DATA!$E$133:$E$368=D1809),0)),"n/a")</f>
        <v>0.122736503722532</v>
      </c>
      <c r="K1809" s="87">
        <f t="array" ref="K1809">IFERROR(INDEX(DATA!$AP$133:$AP$368,MATCH(1,(DATA!$D$133:$D$368=B1809)*(DATA!$E$133:$E$368=D1809),0)),"n/a")</f>
        <v>12.1181902430839</v>
      </c>
      <c r="L1809" s="77">
        <f t="array" ref="L1809">IFERROR(INDEX(DATA!$AQ$133:$AQ$368,MATCH(1,(DATA!$D$133:$D$368=B1809)*(DATA!$E$133:$E$368=D1809),0)),"n/a")</f>
        <v>2.1276855762705198E-2</v>
      </c>
      <c r="M1809" s="66"/>
      <c r="N1809" s="66"/>
      <c r="O1809" s="66"/>
      <c r="P1809" s="66"/>
      <c r="Q1809" s="66"/>
      <c r="S1809" s="70"/>
      <c r="U1809" s="70"/>
      <c r="W1809" s="70"/>
      <c r="Y1809" s="70"/>
    </row>
    <row r="1810" spans="1:25" s="69" customFormat="1" x14ac:dyDescent="0.2">
      <c r="A1810" s="75" t="s">
        <v>19</v>
      </c>
      <c r="B1810" s="66" t="s">
        <v>20</v>
      </c>
      <c r="C1810" s="66" t="s">
        <v>10</v>
      </c>
      <c r="D1810" s="66" t="s">
        <v>289</v>
      </c>
      <c r="E1810" s="87">
        <f t="array" ref="E1810">IFERROR(INDEX(DATA!$L$133:$L$368,MATCH(1,(DATA!$D$133:$D$368=B1810)*(DATA!$E$133:$E$368=D1810),0)),"n/a")</f>
        <v>13.055165848281399</v>
      </c>
      <c r="F1810" s="77">
        <f t="array" ref="F1810">IFERROR(INDEX(DATA!$M$133:$M$368,MATCH(1,(DATA!$D$133:$D$368=B1810)*(DATA!$E$133:$E$368=D1810),0)),"n/a")</f>
        <v>2.8626356176345801E-2</v>
      </c>
      <c r="G1810" s="87">
        <f t="array" ref="G1810">IFERROR(INDEX(DATA!$V$133:$V$368,MATCH(1,(DATA!$D$133:$D$368=B1810)*(DATA!$E$133:$E$368=D1810),0)),"n/a")</f>
        <v>13.224388848326701</v>
      </c>
      <c r="H1810" s="77">
        <f t="array" ref="H1810">IFERROR(INDEX(DATA!$W$133:$W$368,MATCH(1,(DATA!$D$133:$D$368=B1810)*(DATA!$E$133:$E$368=D1810),0)),"n/a")</f>
        <v>3.3170621007569102E-2</v>
      </c>
      <c r="I1810" s="87">
        <f t="array" ref="I1810">IFERROR(INDEX(DATA!$AF$133:$AF$368,MATCH(1,(DATA!$D$133:$D$368=B1810)*(DATA!$E$133:$E$368=D1810),0)),"n/a")</f>
        <v>13.190928560811299</v>
      </c>
      <c r="J1810" s="77">
        <f t="array" ref="J1810">IFERROR(INDEX(DATA!$AG$133:$AG$368,MATCH(1,(DATA!$D$133:$D$368=B1810)*(DATA!$E$133:$E$368=D1810),0)),"n/a")</f>
        <v>7.0099024366164706E-2</v>
      </c>
      <c r="K1810" s="87">
        <f t="array" ref="K1810">IFERROR(INDEX(DATA!$AP$133:$AP$368,MATCH(1,(DATA!$D$133:$D$368=B1810)*(DATA!$E$133:$E$368=D1810),0)),"n/a")</f>
        <v>13.7468976563233</v>
      </c>
      <c r="L1810" s="77">
        <f t="array" ref="L1810">IFERROR(INDEX(DATA!$AQ$133:$AQ$368,MATCH(1,(DATA!$D$133:$D$368=B1810)*(DATA!$E$133:$E$368=D1810),0)),"n/a")</f>
        <v>0.111446902842409</v>
      </c>
      <c r="M1810" s="66"/>
      <c r="N1810" s="66"/>
      <c r="O1810" s="66"/>
      <c r="P1810" s="66"/>
      <c r="Q1810" s="66"/>
      <c r="S1810" s="70"/>
      <c r="U1810" s="70"/>
      <c r="W1810" s="70"/>
      <c r="Y1810" s="70"/>
    </row>
    <row r="1811" spans="1:25" s="69" customFormat="1" x14ac:dyDescent="0.2">
      <c r="A1811" s="75" t="s">
        <v>19</v>
      </c>
      <c r="B1811" s="66" t="s">
        <v>20</v>
      </c>
      <c r="C1811" s="66" t="s">
        <v>10</v>
      </c>
      <c r="D1811" s="66" t="s">
        <v>290</v>
      </c>
      <c r="E1811" s="87">
        <f t="array" ref="E1811">IFERROR(INDEX(DATA!$L$133:$L$368,MATCH(1,(DATA!$D$133:$D$368=B1811)*(DATA!$E$133:$E$368=D1811),0)),"n/a")</f>
        <v>16.769675265133799</v>
      </c>
      <c r="F1811" s="77">
        <f t="array" ref="F1811">IFERROR(INDEX(DATA!$M$133:$M$368,MATCH(1,(DATA!$D$133:$D$368=B1811)*(DATA!$E$133:$E$368=D1811),0)),"n/a")</f>
        <v>-5.5819907447241801E-3</v>
      </c>
      <c r="G1811" s="87">
        <f t="array" ref="G1811">IFERROR(INDEX(DATA!$V$133:$V$368,MATCH(1,(DATA!$D$133:$D$368=B1811)*(DATA!$E$133:$E$368=D1811),0)),"n/a")</f>
        <v>16.7096610610858</v>
      </c>
      <c r="H1811" s="77">
        <f t="array" ref="H1811">IFERROR(INDEX(DATA!$W$133:$W$368,MATCH(1,(DATA!$D$133:$D$368=B1811)*(DATA!$E$133:$E$368=D1811),0)),"n/a")</f>
        <v>-3.2306009515959801E-3</v>
      </c>
      <c r="I1811" s="87">
        <f t="array" ref="I1811">IFERROR(INDEX(DATA!$AF$133:$AF$368,MATCH(1,(DATA!$D$133:$D$368=B1811)*(DATA!$E$133:$E$368=D1811),0)),"n/a")</f>
        <v>16.436399283223501</v>
      </c>
      <c r="J1811" s="77">
        <f t="array" ref="J1811">IFERROR(INDEX(DATA!$AG$133:$AG$368,MATCH(1,(DATA!$D$133:$D$368=B1811)*(DATA!$E$133:$E$368=D1811),0)),"n/a")</f>
        <v>6.2650522792991898E-3</v>
      </c>
      <c r="K1811" s="87">
        <f t="array" ref="K1811">IFERROR(INDEX(DATA!$AP$133:$AP$368,MATCH(1,(DATA!$D$133:$D$368=B1811)*(DATA!$E$133:$E$368=D1811),0)),"n/a")</f>
        <v>16.5526235471505</v>
      </c>
      <c r="L1811" s="77">
        <f t="array" ref="L1811">IFERROR(INDEX(DATA!$AQ$133:$AQ$368,MATCH(1,(DATA!$D$133:$D$368=B1811)*(DATA!$E$133:$E$368=D1811),0)),"n/a")</f>
        <v>1.19491371629589E-2</v>
      </c>
      <c r="M1811" s="66"/>
      <c r="N1811" s="66"/>
      <c r="O1811" s="66"/>
      <c r="P1811" s="66"/>
      <c r="Q1811" s="66"/>
      <c r="S1811" s="70"/>
      <c r="U1811" s="70"/>
      <c r="W1811" s="70"/>
      <c r="Y1811" s="70"/>
    </row>
    <row r="1812" spans="1:25" s="69" customFormat="1" x14ac:dyDescent="0.2">
      <c r="A1812" s="75" t="s">
        <v>19</v>
      </c>
      <c r="B1812" s="66" t="s">
        <v>20</v>
      </c>
      <c r="C1812" s="66" t="s">
        <v>10</v>
      </c>
      <c r="D1812" s="66" t="s">
        <v>291</v>
      </c>
      <c r="E1812" s="87">
        <f t="array" ref="E1812">IFERROR(INDEX(DATA!$L$133:$L$368,MATCH(1,(DATA!$D$133:$D$368=B1812)*(DATA!$E$133:$E$368=D1812),0)),"n/a")</f>
        <v>14.023791735153001</v>
      </c>
      <c r="F1812" s="77">
        <f t="array" ref="F1812">IFERROR(INDEX(DATA!$M$133:$M$368,MATCH(1,(DATA!$D$133:$D$368=B1812)*(DATA!$E$133:$E$368=D1812),0)),"n/a")</f>
        <v>-5.6905173617842197E-2</v>
      </c>
      <c r="G1812" s="87">
        <f t="array" ref="G1812">IFERROR(INDEX(DATA!$V$133:$V$368,MATCH(1,(DATA!$D$133:$D$368=B1812)*(DATA!$E$133:$E$368=D1812),0)),"n/a")</f>
        <v>14.2116081348727</v>
      </c>
      <c r="H1812" s="77">
        <f t="array" ref="H1812">IFERROR(INDEX(DATA!$W$133:$W$368,MATCH(1,(DATA!$D$133:$D$368=B1812)*(DATA!$E$133:$E$368=D1812),0)),"n/a")</f>
        <v>-7.3611572662713495E-2</v>
      </c>
      <c r="I1812" s="87">
        <f t="array" ref="I1812">IFERROR(INDEX(DATA!$AF$133:$AF$368,MATCH(1,(DATA!$D$133:$D$368=B1812)*(DATA!$E$133:$E$368=D1812),0)),"n/a")</f>
        <v>14.289102407508</v>
      </c>
      <c r="J1812" s="77">
        <f t="array" ref="J1812">IFERROR(INDEX(DATA!$AG$133:$AG$368,MATCH(1,(DATA!$D$133:$D$368=B1812)*(DATA!$E$133:$E$368=D1812),0)),"n/a")</f>
        <v>-8.5621949740217404E-2</v>
      </c>
      <c r="K1812" s="87">
        <f t="array" ref="K1812">IFERROR(INDEX(DATA!$AP$133:$AP$368,MATCH(1,(DATA!$D$133:$D$368=B1812)*(DATA!$E$133:$E$368=D1812),0)),"n/a")</f>
        <v>14.375057072090399</v>
      </c>
      <c r="L1812" s="77">
        <f t="array" ref="L1812">IFERROR(INDEX(DATA!$AQ$133:$AQ$368,MATCH(1,(DATA!$D$133:$D$368=B1812)*(DATA!$E$133:$E$368=D1812),0)),"n/a")</f>
        <v>-0.101854629375272</v>
      </c>
      <c r="M1812" s="66"/>
      <c r="N1812" s="66"/>
      <c r="O1812" s="66"/>
      <c r="P1812" s="66"/>
      <c r="Q1812" s="66"/>
      <c r="S1812" s="70"/>
      <c r="U1812" s="70"/>
      <c r="W1812" s="70"/>
      <c r="Y1812" s="70"/>
    </row>
    <row r="1813" spans="1:25" s="69" customFormat="1" x14ac:dyDescent="0.2">
      <c r="A1813" s="75" t="s">
        <v>19</v>
      </c>
      <c r="B1813" s="66" t="s">
        <v>20</v>
      </c>
      <c r="C1813" s="66" t="s">
        <v>10</v>
      </c>
      <c r="D1813" s="66" t="s">
        <v>292</v>
      </c>
      <c r="E1813" s="87">
        <f t="array" ref="E1813">IFERROR(INDEX(DATA!$L$133:$L$368,MATCH(1,(DATA!$D$133:$D$368=B1813)*(DATA!$E$133:$E$368=D1813),0)),"n/a")</f>
        <v>14.848154862383</v>
      </c>
      <c r="F1813" s="77">
        <f t="array" ref="F1813">IFERROR(INDEX(DATA!$M$133:$M$368,MATCH(1,(DATA!$D$133:$D$368=B1813)*(DATA!$E$133:$E$368=D1813),0)),"n/a")</f>
        <v>3.1718726142858401E-2</v>
      </c>
      <c r="G1813" s="87">
        <f t="array" ref="G1813">IFERROR(INDEX(DATA!$V$133:$V$368,MATCH(1,(DATA!$D$133:$D$368=B1813)*(DATA!$E$133:$E$368=D1813),0)),"n/a")</f>
        <v>14.9781008902872</v>
      </c>
      <c r="H1813" s="77">
        <f t="array" ref="H1813">IFERROR(INDEX(DATA!$W$133:$W$368,MATCH(1,(DATA!$D$133:$D$368=B1813)*(DATA!$E$133:$E$368=D1813),0)),"n/a")</f>
        <v>3.1616718166705797E-2</v>
      </c>
      <c r="I1813" s="87">
        <f t="array" ref="I1813">IFERROR(INDEX(DATA!$AF$133:$AF$368,MATCH(1,(DATA!$D$133:$D$368=B1813)*(DATA!$E$133:$E$368=D1813),0)),"n/a")</f>
        <v>14.5448299591988</v>
      </c>
      <c r="J1813" s="77">
        <f t="array" ref="J1813">IFERROR(INDEX(DATA!$AG$133:$AG$368,MATCH(1,(DATA!$D$133:$D$368=B1813)*(DATA!$E$133:$E$368=D1813),0)),"n/a")</f>
        <v>2.6371868722142099E-2</v>
      </c>
      <c r="K1813" s="87">
        <f t="array" ref="K1813">IFERROR(INDEX(DATA!$AP$133:$AP$368,MATCH(1,(DATA!$D$133:$D$368=B1813)*(DATA!$E$133:$E$368=D1813),0)),"n/a")</f>
        <v>14.428288621977901</v>
      </c>
      <c r="L1813" s="77">
        <f t="array" ref="L1813">IFERROR(INDEX(DATA!$AQ$133:$AQ$368,MATCH(1,(DATA!$D$133:$D$368=B1813)*(DATA!$E$133:$E$368=D1813),0)),"n/a")</f>
        <v>1.7368843974664702E-2</v>
      </c>
      <c r="M1813" s="66"/>
      <c r="N1813" s="66"/>
      <c r="O1813" s="66"/>
      <c r="P1813" s="66"/>
      <c r="Q1813" s="66"/>
      <c r="S1813" s="70"/>
      <c r="U1813" s="70"/>
      <c r="W1813" s="70"/>
      <c r="Y1813" s="70"/>
    </row>
    <row r="1814" spans="1:25" s="69" customFormat="1" x14ac:dyDescent="0.2">
      <c r="A1814" s="75" t="s">
        <v>19</v>
      </c>
      <c r="B1814" s="66" t="s">
        <v>20</v>
      </c>
      <c r="C1814" s="66" t="s">
        <v>10</v>
      </c>
      <c r="D1814" s="66" t="s">
        <v>293</v>
      </c>
      <c r="E1814" s="87">
        <f t="array" ref="E1814">IFERROR(INDEX(DATA!$L$133:$L$368,MATCH(1,(DATA!$D$133:$D$368=B1814)*(DATA!$E$133:$E$368=D1814),0)),"n/a")</f>
        <v>14.493106846528001</v>
      </c>
      <c r="F1814" s="77">
        <f t="array" ref="F1814">IFERROR(INDEX(DATA!$M$133:$M$368,MATCH(1,(DATA!$D$133:$D$368=B1814)*(DATA!$E$133:$E$368=D1814),0)),"n/a")</f>
        <v>9.7076225834260399E-2</v>
      </c>
      <c r="G1814" s="87">
        <f t="array" ref="G1814">IFERROR(INDEX(DATA!$V$133:$V$368,MATCH(1,(DATA!$D$133:$D$368=B1814)*(DATA!$E$133:$E$368=D1814),0)),"n/a")</f>
        <v>14.968355419063901</v>
      </c>
      <c r="H1814" s="77">
        <f t="array" ref="H1814">IFERROR(INDEX(DATA!$W$133:$W$368,MATCH(1,(DATA!$D$133:$D$368=B1814)*(DATA!$E$133:$E$368=D1814),0)),"n/a")</f>
        <v>0.14481652537134701</v>
      </c>
      <c r="I1814" s="87">
        <f t="array" ref="I1814">IFERROR(INDEX(DATA!$AF$133:$AF$368,MATCH(1,(DATA!$D$133:$D$368=B1814)*(DATA!$E$133:$E$368=D1814),0)),"n/a")</f>
        <v>14.544204115154599</v>
      </c>
      <c r="J1814" s="77">
        <f t="array" ref="J1814">IFERROR(INDEX(DATA!$AG$133:$AG$368,MATCH(1,(DATA!$D$133:$D$368=B1814)*(DATA!$E$133:$E$368=D1814),0)),"n/a")</f>
        <v>0.189536424222876</v>
      </c>
      <c r="K1814" s="87">
        <f t="array" ref="K1814">IFERROR(INDEX(DATA!$AP$133:$AP$368,MATCH(1,(DATA!$D$133:$D$368=B1814)*(DATA!$E$133:$E$368=D1814),0)),"n/a")</f>
        <v>14.2905582909428</v>
      </c>
      <c r="L1814" s="77">
        <f t="array" ref="L1814">IFERROR(INDEX(DATA!$AQ$133:$AQ$368,MATCH(1,(DATA!$D$133:$D$368=B1814)*(DATA!$E$133:$E$368=D1814),0)),"n/a")</f>
        <v>0.127910099963922</v>
      </c>
      <c r="M1814" s="66"/>
      <c r="N1814" s="66"/>
      <c r="O1814" s="66"/>
      <c r="P1814" s="66"/>
      <c r="Q1814" s="66"/>
      <c r="S1814" s="70"/>
      <c r="U1814" s="70"/>
      <c r="W1814" s="70"/>
      <c r="Y1814" s="70"/>
    </row>
    <row r="1815" spans="1:25" s="69" customFormat="1" x14ac:dyDescent="0.2">
      <c r="A1815" s="75" t="s">
        <v>19</v>
      </c>
      <c r="B1815" s="66" t="s">
        <v>20</v>
      </c>
      <c r="C1815" s="66" t="s">
        <v>10</v>
      </c>
      <c r="D1815" s="66" t="s">
        <v>294</v>
      </c>
      <c r="E1815" s="87">
        <f t="array" ref="E1815">IFERROR(INDEX(DATA!$L$133:$L$368,MATCH(1,(DATA!$D$133:$D$368=B1815)*(DATA!$E$133:$E$368=D1815),0)),"n/a")</f>
        <v>16.610635444109001</v>
      </c>
      <c r="F1815" s="77">
        <f t="array" ref="F1815">IFERROR(INDEX(DATA!$M$133:$M$368,MATCH(1,(DATA!$D$133:$D$368=B1815)*(DATA!$E$133:$E$368=D1815),0)),"n/a")</f>
        <v>-1.7617769177652801E-2</v>
      </c>
      <c r="G1815" s="87">
        <f t="array" ref="G1815">IFERROR(INDEX(DATA!$V$133:$V$368,MATCH(1,(DATA!$D$133:$D$368=B1815)*(DATA!$E$133:$E$368=D1815),0)),"n/a")</f>
        <v>16.593630821499701</v>
      </c>
      <c r="H1815" s="77">
        <f t="array" ref="H1815">IFERROR(INDEX(DATA!$W$133:$W$368,MATCH(1,(DATA!$D$133:$D$368=B1815)*(DATA!$E$133:$E$368=D1815),0)),"n/a")</f>
        <v>-1.65202148641642E-2</v>
      </c>
      <c r="I1815" s="87">
        <f t="array" ref="I1815">IFERROR(INDEX(DATA!$AF$133:$AF$368,MATCH(1,(DATA!$D$133:$D$368=B1815)*(DATA!$E$133:$E$368=D1815),0)),"n/a")</f>
        <v>16.337674918206499</v>
      </c>
      <c r="J1815" s="77">
        <f t="array" ref="J1815">IFERROR(INDEX(DATA!$AG$133:$AG$368,MATCH(1,(DATA!$D$133:$D$368=B1815)*(DATA!$E$133:$E$368=D1815),0)),"n/a")</f>
        <v>-1.20618164504566E-2</v>
      </c>
      <c r="K1815" s="87">
        <f t="array" ref="K1815">IFERROR(INDEX(DATA!$AP$133:$AP$368,MATCH(1,(DATA!$D$133:$D$368=B1815)*(DATA!$E$133:$E$368=D1815),0)),"n/a")</f>
        <v>16.5180972768344</v>
      </c>
      <c r="L1815" s="77">
        <f t="array" ref="L1815">IFERROR(INDEX(DATA!$AQ$133:$AQ$368,MATCH(1,(DATA!$D$133:$D$368=B1815)*(DATA!$E$133:$E$368=D1815),0)),"n/a")</f>
        <v>-1.20182810667749E-3</v>
      </c>
      <c r="M1815" s="66"/>
      <c r="N1815" s="66"/>
      <c r="O1815" s="66"/>
      <c r="P1815" s="66"/>
      <c r="Q1815" s="66"/>
      <c r="S1815" s="70"/>
      <c r="U1815" s="70"/>
      <c r="W1815" s="70"/>
      <c r="Y1815" s="70"/>
    </row>
    <row r="1816" spans="1:25" s="69" customFormat="1" x14ac:dyDescent="0.2">
      <c r="A1816" s="75" t="s">
        <v>19</v>
      </c>
      <c r="B1816" s="66" t="s">
        <v>20</v>
      </c>
      <c r="C1816" s="66" t="s">
        <v>10</v>
      </c>
      <c r="D1816" s="66" t="s">
        <v>295</v>
      </c>
      <c r="E1816" s="87">
        <f t="array" ref="E1816">IFERROR(INDEX(DATA!$L$133:$L$368,MATCH(1,(DATA!$D$133:$D$368=B1816)*(DATA!$E$133:$E$368=D1816),0)),"n/a")</f>
        <v>12.655954389305499</v>
      </c>
      <c r="F1816" s="77">
        <f t="array" ref="F1816">IFERROR(INDEX(DATA!$M$133:$M$368,MATCH(1,(DATA!$D$133:$D$368=B1816)*(DATA!$E$133:$E$368=D1816),0)),"n/a")</f>
        <v>-3.8471338970544298E-2</v>
      </c>
      <c r="G1816" s="87">
        <f t="array" ref="G1816">IFERROR(INDEX(DATA!$V$133:$V$368,MATCH(1,(DATA!$D$133:$D$368=B1816)*(DATA!$E$133:$E$368=D1816),0)),"n/a")</f>
        <v>12.7842544140981</v>
      </c>
      <c r="H1816" s="77">
        <f t="array" ref="H1816">IFERROR(INDEX(DATA!$W$133:$W$368,MATCH(1,(DATA!$D$133:$D$368=B1816)*(DATA!$E$133:$E$368=D1816),0)),"n/a")</f>
        <v>-2.2933987451917801E-2</v>
      </c>
      <c r="I1816" s="87">
        <f t="array" ref="I1816">IFERROR(INDEX(DATA!$AF$133:$AF$368,MATCH(1,(DATA!$D$133:$D$368=B1816)*(DATA!$E$133:$E$368=D1816),0)),"n/a")</f>
        <v>12.918845447792</v>
      </c>
      <c r="J1816" s="77">
        <f t="array" ref="J1816">IFERROR(INDEX(DATA!$AG$133:$AG$368,MATCH(1,(DATA!$D$133:$D$368=B1816)*(DATA!$E$133:$E$368=D1816),0)),"n/a")</f>
        <v>-3.0661991213110799E-2</v>
      </c>
      <c r="K1816" s="87">
        <f t="array" ref="K1816">IFERROR(INDEX(DATA!$AP$133:$AP$368,MATCH(1,(DATA!$D$133:$D$368=B1816)*(DATA!$E$133:$E$368=D1816),0)),"n/a")</f>
        <v>13.163985536064001</v>
      </c>
      <c r="L1816" s="77">
        <f t="array" ref="L1816">IFERROR(INDEX(DATA!$AQ$133:$AQ$368,MATCH(1,(DATA!$D$133:$D$368=B1816)*(DATA!$E$133:$E$368=D1816),0)),"n/a")</f>
        <v>-1.7603462560966201E-2</v>
      </c>
      <c r="M1816" s="66"/>
      <c r="N1816" s="66"/>
      <c r="O1816" s="66"/>
      <c r="P1816" s="66"/>
      <c r="Q1816" s="66"/>
      <c r="S1816" s="70"/>
      <c r="U1816" s="70"/>
      <c r="W1816" s="70"/>
      <c r="Y1816" s="70"/>
    </row>
    <row r="1817" spans="1:25" s="69" customFormat="1" x14ac:dyDescent="0.2">
      <c r="A1817" s="75" t="s">
        <v>19</v>
      </c>
      <c r="B1817" s="66" t="s">
        <v>20</v>
      </c>
      <c r="C1817" s="66" t="s">
        <v>10</v>
      </c>
      <c r="D1817" s="66" t="s">
        <v>296</v>
      </c>
      <c r="E1817" s="87">
        <f t="array" ref="E1817">IFERROR(INDEX(DATA!$L$133:$L$368,MATCH(1,(DATA!$D$133:$D$368=B1817)*(DATA!$E$133:$E$368=D1817),0)),"n/a")</f>
        <v>14.524340479509799</v>
      </c>
      <c r="F1817" s="77">
        <f t="array" ref="F1817">IFERROR(INDEX(DATA!$M$133:$M$368,MATCH(1,(DATA!$D$133:$D$368=B1817)*(DATA!$E$133:$E$368=D1817),0)),"n/a")</f>
        <v>2.5165615820349999E-2</v>
      </c>
      <c r="G1817" s="87">
        <f t="array" ref="G1817">IFERROR(INDEX(DATA!$V$133:$V$368,MATCH(1,(DATA!$D$133:$D$368=B1817)*(DATA!$E$133:$E$368=D1817),0)),"n/a")</f>
        <v>14.526204359263099</v>
      </c>
      <c r="H1817" s="77">
        <f t="array" ref="H1817">IFERROR(INDEX(DATA!$W$133:$W$368,MATCH(1,(DATA!$D$133:$D$368=B1817)*(DATA!$E$133:$E$368=D1817),0)),"n/a")</f>
        <v>1.66167465038362E-2</v>
      </c>
      <c r="I1817" s="87">
        <f t="array" ref="I1817">IFERROR(INDEX(DATA!$AF$133:$AF$368,MATCH(1,(DATA!$D$133:$D$368=B1817)*(DATA!$E$133:$E$368=D1817),0)),"n/a")</f>
        <v>14.484951582541701</v>
      </c>
      <c r="J1817" s="77">
        <f t="array" ref="J1817">IFERROR(INDEX(DATA!$AG$133:$AG$368,MATCH(1,(DATA!$D$133:$D$368=B1817)*(DATA!$E$133:$E$368=D1817),0)),"n/a")</f>
        <v>1.01249458817979E-2</v>
      </c>
      <c r="K1817" s="87">
        <f t="array" ref="K1817">IFERROR(INDEX(DATA!$AP$133:$AP$368,MATCH(1,(DATA!$D$133:$D$368=B1817)*(DATA!$E$133:$E$368=D1817),0)),"n/a")</f>
        <v>14.4505947932699</v>
      </c>
      <c r="L1817" s="77">
        <f t="array" ref="L1817">IFERROR(INDEX(DATA!$AQ$133:$AQ$368,MATCH(1,(DATA!$D$133:$D$368=B1817)*(DATA!$E$133:$E$368=D1817),0)),"n/a")</f>
        <v>6.6515808784709104E-3</v>
      </c>
      <c r="M1817" s="66"/>
      <c r="N1817" s="66"/>
      <c r="O1817" s="66"/>
      <c r="P1817" s="66"/>
      <c r="Q1817" s="66"/>
      <c r="S1817" s="70"/>
      <c r="U1817" s="70"/>
      <c r="W1817" s="70"/>
      <c r="Y1817" s="70"/>
    </row>
    <row r="1818" spans="1:25" s="69" customFormat="1" x14ac:dyDescent="0.2">
      <c r="A1818" s="75" t="s">
        <v>19</v>
      </c>
      <c r="B1818" s="66" t="s">
        <v>20</v>
      </c>
      <c r="C1818" s="66" t="s">
        <v>10</v>
      </c>
      <c r="D1818" s="66" t="s">
        <v>297</v>
      </c>
      <c r="E1818" s="87">
        <f t="array" ref="E1818">IFERROR(INDEX(DATA!$L$133:$L$368,MATCH(1,(DATA!$D$133:$D$368=B1818)*(DATA!$E$133:$E$368=D1818),0)),"n/a")</f>
        <v>15.993394266722101</v>
      </c>
      <c r="F1818" s="77">
        <f t="array" ref="F1818">IFERROR(INDEX(DATA!$M$133:$M$368,MATCH(1,(DATA!$D$133:$D$368=B1818)*(DATA!$E$133:$E$368=D1818),0)),"n/a")</f>
        <v>6.8458718155199896E-2</v>
      </c>
      <c r="G1818" s="87">
        <f t="array" ref="G1818">IFERROR(INDEX(DATA!$V$133:$V$368,MATCH(1,(DATA!$D$133:$D$368=B1818)*(DATA!$E$133:$E$368=D1818),0)),"n/a")</f>
        <v>15.9906297155055</v>
      </c>
      <c r="H1818" s="77">
        <f t="array" ref="H1818">IFERROR(INDEX(DATA!$W$133:$W$368,MATCH(1,(DATA!$D$133:$D$368=B1818)*(DATA!$E$133:$E$368=D1818),0)),"n/a")</f>
        <v>5.7060575394704598E-2</v>
      </c>
      <c r="I1818" s="87">
        <f t="array" ref="I1818">IFERROR(INDEX(DATA!$AF$133:$AF$368,MATCH(1,(DATA!$D$133:$D$368=B1818)*(DATA!$E$133:$E$368=D1818),0)),"n/a")</f>
        <v>15.693980309423299</v>
      </c>
      <c r="J1818" s="77">
        <f t="array" ref="J1818">IFERROR(INDEX(DATA!$AG$133:$AG$368,MATCH(1,(DATA!$D$133:$D$368=B1818)*(DATA!$E$133:$E$368=D1818),0)),"n/a")</f>
        <v>8.6656202949880995E-2</v>
      </c>
      <c r="K1818" s="87">
        <f t="array" ref="K1818">IFERROR(INDEX(DATA!$AP$133:$AP$368,MATCH(1,(DATA!$D$133:$D$368=B1818)*(DATA!$E$133:$E$368=D1818),0)),"n/a")</f>
        <v>15.580830580936199</v>
      </c>
      <c r="L1818" s="77">
        <f t="array" ref="L1818">IFERROR(INDEX(DATA!$AQ$133:$AQ$368,MATCH(1,(DATA!$D$133:$D$368=B1818)*(DATA!$E$133:$E$368=D1818),0)),"n/a")</f>
        <v>4.5617239778396997E-2</v>
      </c>
      <c r="M1818" s="66"/>
      <c r="N1818" s="66"/>
      <c r="O1818" s="66"/>
      <c r="P1818" s="66"/>
      <c r="Q1818" s="66"/>
      <c r="S1818" s="70"/>
      <c r="U1818" s="70"/>
      <c r="W1818" s="70"/>
      <c r="Y1818" s="70"/>
    </row>
    <row r="1819" spans="1:25" s="69" customFormat="1" x14ac:dyDescent="0.2">
      <c r="A1819" s="75" t="s">
        <v>19</v>
      </c>
      <c r="B1819" s="66" t="s">
        <v>20</v>
      </c>
      <c r="C1819" s="66" t="s">
        <v>10</v>
      </c>
      <c r="D1819" s="66" t="s">
        <v>298</v>
      </c>
      <c r="E1819" s="87">
        <f t="array" ref="E1819">IFERROR(INDEX(DATA!$L$133:$L$368,MATCH(1,(DATA!$D$133:$D$368=B1819)*(DATA!$E$133:$E$368=D1819),0)),"n/a")</f>
        <v>16.877761787860798</v>
      </c>
      <c r="F1819" s="77">
        <f t="array" ref="F1819">IFERROR(INDEX(DATA!$M$133:$M$368,MATCH(1,(DATA!$D$133:$D$368=B1819)*(DATA!$E$133:$E$368=D1819),0)),"n/a")</f>
        <v>0.12148880400147399</v>
      </c>
      <c r="G1819" s="87">
        <f t="array" ref="G1819">IFERROR(INDEX(DATA!$V$133:$V$368,MATCH(1,(DATA!$D$133:$D$368=B1819)*(DATA!$E$133:$E$368=D1819),0)),"n/a")</f>
        <v>16.6325016432707</v>
      </c>
      <c r="H1819" s="77">
        <f t="array" ref="H1819">IFERROR(INDEX(DATA!$W$133:$W$368,MATCH(1,(DATA!$D$133:$D$368=B1819)*(DATA!$E$133:$E$368=D1819),0)),"n/a")</f>
        <v>8.9862675360945499E-2</v>
      </c>
      <c r="I1819" s="87">
        <f t="array" ref="I1819">IFERROR(INDEX(DATA!$AF$133:$AF$368,MATCH(1,(DATA!$D$133:$D$368=B1819)*(DATA!$E$133:$E$368=D1819),0)),"n/a")</f>
        <v>16.366229047406801</v>
      </c>
      <c r="J1819" s="77">
        <f t="array" ref="J1819">IFERROR(INDEX(DATA!$AG$133:$AG$368,MATCH(1,(DATA!$D$133:$D$368=B1819)*(DATA!$E$133:$E$368=D1819),0)),"n/a")</f>
        <v>6.3022078599393003E-2</v>
      </c>
      <c r="K1819" s="87">
        <f t="array" ref="K1819">IFERROR(INDEX(DATA!$AP$133:$AP$368,MATCH(1,(DATA!$D$133:$D$368=B1819)*(DATA!$E$133:$E$368=D1819),0)),"n/a")</f>
        <v>16.167459320811201</v>
      </c>
      <c r="L1819" s="77">
        <f t="array" ref="L1819">IFERROR(INDEX(DATA!$AQ$133:$AQ$368,MATCH(1,(DATA!$D$133:$D$368=B1819)*(DATA!$E$133:$E$368=D1819),0)),"n/a")</f>
        <v>5.7781362325851897E-2</v>
      </c>
      <c r="M1819" s="66"/>
      <c r="N1819" s="66"/>
      <c r="O1819" s="66"/>
      <c r="P1819" s="66"/>
      <c r="Q1819" s="66"/>
      <c r="S1819" s="70"/>
      <c r="U1819" s="70"/>
      <c r="W1819" s="70"/>
      <c r="Y1819" s="70"/>
    </row>
    <row r="1820" spans="1:25" s="69" customFormat="1" x14ac:dyDescent="0.2">
      <c r="A1820" s="75" t="s">
        <v>19</v>
      </c>
      <c r="B1820" s="66" t="s">
        <v>20</v>
      </c>
      <c r="C1820" s="66" t="s">
        <v>10</v>
      </c>
      <c r="D1820" s="66" t="s">
        <v>299</v>
      </c>
      <c r="E1820" s="87">
        <f t="array" ref="E1820">IFERROR(INDEX(DATA!$L$133:$L$368,MATCH(1,(DATA!$D$133:$D$368=B1820)*(DATA!$E$133:$E$368=D1820),0)),"n/a")</f>
        <v>10.996887394878501</v>
      </c>
      <c r="F1820" s="77">
        <f t="array" ref="F1820">IFERROR(INDEX(DATA!$M$133:$M$368,MATCH(1,(DATA!$D$133:$D$368=B1820)*(DATA!$E$133:$E$368=D1820),0)),"n/a")</f>
        <v>5.1351014693825602E-2</v>
      </c>
      <c r="G1820" s="87">
        <f t="array" ref="G1820">IFERROR(INDEX(DATA!$V$133:$V$368,MATCH(1,(DATA!$D$133:$D$368=B1820)*(DATA!$E$133:$E$368=D1820),0)),"n/a")</f>
        <v>10.953325071796201</v>
      </c>
      <c r="H1820" s="77">
        <f t="array" ref="H1820">IFERROR(INDEX(DATA!$W$133:$W$368,MATCH(1,(DATA!$D$133:$D$368=B1820)*(DATA!$E$133:$E$368=D1820),0)),"n/a")</f>
        <v>2.4893628780988001E-2</v>
      </c>
      <c r="I1820" s="87">
        <f t="array" ref="I1820">IFERROR(INDEX(DATA!$AF$133:$AF$368,MATCH(1,(DATA!$D$133:$D$368=B1820)*(DATA!$E$133:$E$368=D1820),0)),"n/a")</f>
        <v>10.8221166396205</v>
      </c>
      <c r="J1820" s="77">
        <f t="array" ref="J1820">IFERROR(INDEX(DATA!$AG$133:$AG$368,MATCH(1,(DATA!$D$133:$D$368=B1820)*(DATA!$E$133:$E$368=D1820),0)),"n/a")</f>
        <v>-2.9656407566302501E-2</v>
      </c>
      <c r="K1820" s="87">
        <f t="array" ref="K1820">IFERROR(INDEX(DATA!$AP$133:$AP$368,MATCH(1,(DATA!$D$133:$D$368=B1820)*(DATA!$E$133:$E$368=D1820),0)),"n/a")</f>
        <v>10.414074865538799</v>
      </c>
      <c r="L1820" s="77">
        <f t="array" ref="L1820">IFERROR(INDEX(DATA!$AQ$133:$AQ$368,MATCH(1,(DATA!$D$133:$D$368=B1820)*(DATA!$E$133:$E$368=D1820),0)),"n/a")</f>
        <v>-8.4931548495636805E-2</v>
      </c>
      <c r="M1820" s="66"/>
      <c r="N1820" s="66"/>
      <c r="O1820" s="66"/>
      <c r="P1820" s="66"/>
      <c r="Q1820" s="66"/>
      <c r="S1820" s="70"/>
      <c r="U1820" s="70"/>
      <c r="W1820" s="70"/>
      <c r="Y1820" s="70"/>
    </row>
    <row r="1821" spans="1:25" s="69" customFormat="1" x14ac:dyDescent="0.2">
      <c r="A1821" s="75" t="s">
        <v>19</v>
      </c>
      <c r="B1821" s="66" t="s">
        <v>20</v>
      </c>
      <c r="C1821" s="66" t="s">
        <v>10</v>
      </c>
      <c r="D1821" s="66" t="s">
        <v>300</v>
      </c>
      <c r="E1821" s="87">
        <f t="array" ref="E1821">IFERROR(INDEX(DATA!$L$133:$L$368,MATCH(1,(DATA!$D$133:$D$368=B1821)*(DATA!$E$133:$E$368=D1821),0)),"n/a")</f>
        <v>9.5625887787483901</v>
      </c>
      <c r="F1821" s="77">
        <f t="array" ref="F1821">IFERROR(INDEX(DATA!$M$133:$M$368,MATCH(1,(DATA!$D$133:$D$368=B1821)*(DATA!$E$133:$E$368=D1821),0)),"n/a")</f>
        <v>-1.9382793626036E-2</v>
      </c>
      <c r="G1821" s="87">
        <f t="array" ref="G1821">IFERROR(INDEX(DATA!$V$133:$V$368,MATCH(1,(DATA!$D$133:$D$368=B1821)*(DATA!$E$133:$E$368=D1821),0)),"n/a")</f>
        <v>9.9116478167159698</v>
      </c>
      <c r="H1821" s="77">
        <f t="array" ref="H1821">IFERROR(INDEX(DATA!$W$133:$W$368,MATCH(1,(DATA!$D$133:$D$368=B1821)*(DATA!$E$133:$E$368=D1821),0)),"n/a")</f>
        <v>7.4877369248850896E-3</v>
      </c>
      <c r="I1821" s="87">
        <f t="array" ref="I1821">IFERROR(INDEX(DATA!$AF$133:$AF$368,MATCH(1,(DATA!$D$133:$D$368=B1821)*(DATA!$E$133:$E$368=D1821),0)),"n/a")</f>
        <v>9.7570097638980897</v>
      </c>
      <c r="J1821" s="77">
        <f t="array" ref="J1821">IFERROR(INDEX(DATA!$AG$133:$AG$368,MATCH(1,(DATA!$D$133:$D$368=B1821)*(DATA!$E$133:$E$368=D1821),0)),"n/a")</f>
        <v>-8.3046289456066708E-3</v>
      </c>
      <c r="K1821" s="87">
        <f t="array" ref="K1821">IFERROR(INDEX(DATA!$AP$133:$AP$368,MATCH(1,(DATA!$D$133:$D$368=B1821)*(DATA!$E$133:$E$368=D1821),0)),"n/a")</f>
        <v>9.7015364456491895</v>
      </c>
      <c r="L1821" s="77">
        <f t="array" ref="L1821">IFERROR(INDEX(DATA!$AQ$133:$AQ$368,MATCH(1,(DATA!$D$133:$D$368=B1821)*(DATA!$E$133:$E$368=D1821),0)),"n/a")</f>
        <v>-5.7987765603094597E-3</v>
      </c>
      <c r="M1821" s="66"/>
      <c r="N1821" s="66"/>
      <c r="O1821" s="66"/>
      <c r="P1821" s="66"/>
      <c r="Q1821" s="66"/>
      <c r="S1821" s="70"/>
      <c r="U1821" s="70"/>
      <c r="W1821" s="70"/>
      <c r="Y1821" s="70"/>
    </row>
    <row r="1822" spans="1:25" s="69" customFormat="1" x14ac:dyDescent="0.2">
      <c r="A1822" s="75" t="s">
        <v>19</v>
      </c>
      <c r="B1822" s="66" t="s">
        <v>20</v>
      </c>
      <c r="C1822" s="66" t="s">
        <v>10</v>
      </c>
      <c r="D1822" s="66" t="s">
        <v>301</v>
      </c>
      <c r="E1822" s="87">
        <f t="array" ref="E1822">IFERROR(INDEX(DATA!$L$133:$L$368,MATCH(1,(DATA!$D$133:$D$368=B1822)*(DATA!$E$133:$E$368=D1822),0)),"n/a")</f>
        <v>13.967195338231599</v>
      </c>
      <c r="F1822" s="77">
        <f t="array" ref="F1822">IFERROR(INDEX(DATA!$M$133:$M$368,MATCH(1,(DATA!$D$133:$D$368=B1822)*(DATA!$E$133:$E$368=D1822),0)),"n/a")</f>
        <v>0.19777152865456801</v>
      </c>
      <c r="G1822" s="87">
        <f t="array" ref="G1822">IFERROR(INDEX(DATA!$V$133:$V$368,MATCH(1,(DATA!$D$133:$D$368=B1822)*(DATA!$E$133:$E$368=D1822),0)),"n/a")</f>
        <v>14.1456905136689</v>
      </c>
      <c r="H1822" s="77">
        <f t="array" ref="H1822">IFERROR(INDEX(DATA!$W$133:$W$368,MATCH(1,(DATA!$D$133:$D$368=B1822)*(DATA!$E$133:$E$368=D1822),0)),"n/a")</f>
        <v>0.31299795275686398</v>
      </c>
      <c r="I1822" s="87">
        <f t="array" ref="I1822">IFERROR(INDEX(DATA!$AF$133:$AF$368,MATCH(1,(DATA!$D$133:$D$368=B1822)*(DATA!$E$133:$E$368=D1822),0)),"n/a")</f>
        <v>14.075393324793099</v>
      </c>
      <c r="J1822" s="77">
        <f t="array" ref="J1822">IFERROR(INDEX(DATA!$AG$133:$AG$368,MATCH(1,(DATA!$D$133:$D$368=B1822)*(DATA!$E$133:$E$368=D1822),0)),"n/a")</f>
        <v>0.30724830610228598</v>
      </c>
      <c r="K1822" s="87">
        <f t="array" ref="K1822">IFERROR(INDEX(DATA!$AP$133:$AP$368,MATCH(1,(DATA!$D$133:$D$368=B1822)*(DATA!$E$133:$E$368=D1822),0)),"n/a")</f>
        <v>13.9413035256632</v>
      </c>
      <c r="L1822" s="77">
        <f t="array" ref="L1822">IFERROR(INDEX(DATA!$AQ$133:$AQ$368,MATCH(1,(DATA!$D$133:$D$368=B1822)*(DATA!$E$133:$E$368=D1822),0)),"n/a")</f>
        <v>0.22265292870139999</v>
      </c>
      <c r="M1822" s="66"/>
      <c r="N1822" s="66"/>
      <c r="O1822" s="66"/>
      <c r="P1822" s="66"/>
      <c r="Q1822" s="66"/>
      <c r="S1822" s="70"/>
      <c r="U1822" s="70"/>
      <c r="W1822" s="70"/>
      <c r="Y1822" s="70"/>
    </row>
    <row r="1823" spans="1:25" s="69" customFormat="1" x14ac:dyDescent="0.2">
      <c r="A1823" s="75" t="s">
        <v>19</v>
      </c>
      <c r="B1823" s="66" t="s">
        <v>20</v>
      </c>
      <c r="C1823" s="66" t="s">
        <v>10</v>
      </c>
      <c r="D1823" s="66" t="s">
        <v>302</v>
      </c>
      <c r="E1823" s="87">
        <f t="array" ref="E1823">IFERROR(INDEX(DATA!$L$133:$L$368,MATCH(1,(DATA!$D$133:$D$368=B1823)*(DATA!$E$133:$E$368=D1823),0)),"n/a")</f>
        <v>16.591236978485099</v>
      </c>
      <c r="F1823" s="77">
        <f t="array" ref="F1823">IFERROR(INDEX(DATA!$M$133:$M$368,MATCH(1,(DATA!$D$133:$D$368=B1823)*(DATA!$E$133:$E$368=D1823),0)),"n/a")</f>
        <v>-1.92897790752439E-3</v>
      </c>
      <c r="G1823" s="87">
        <f t="array" ref="G1823">IFERROR(INDEX(DATA!$V$133:$V$368,MATCH(1,(DATA!$D$133:$D$368=B1823)*(DATA!$E$133:$E$368=D1823),0)),"n/a")</f>
        <v>16.6395983013362</v>
      </c>
      <c r="H1823" s="77">
        <f t="array" ref="H1823">IFERROR(INDEX(DATA!$W$133:$W$368,MATCH(1,(DATA!$D$133:$D$368=B1823)*(DATA!$E$133:$E$368=D1823),0)),"n/a")</f>
        <v>-1.4776145895224501E-3</v>
      </c>
      <c r="I1823" s="87">
        <f t="array" ref="I1823">IFERROR(INDEX(DATA!$AF$133:$AF$368,MATCH(1,(DATA!$D$133:$D$368=B1823)*(DATA!$E$133:$E$368=D1823),0)),"n/a")</f>
        <v>16.343092161958499</v>
      </c>
      <c r="J1823" s="77">
        <f t="array" ref="J1823">IFERROR(INDEX(DATA!$AG$133:$AG$368,MATCH(1,(DATA!$D$133:$D$368=B1823)*(DATA!$E$133:$E$368=D1823),0)),"n/a")</f>
        <v>3.4324142807748001E-3</v>
      </c>
      <c r="K1823" s="87">
        <f t="array" ref="K1823">IFERROR(INDEX(DATA!$AP$133:$AP$368,MATCH(1,(DATA!$D$133:$D$368=B1823)*(DATA!$E$133:$E$368=D1823),0)),"n/a")</f>
        <v>16.464259282900699</v>
      </c>
      <c r="L1823" s="77">
        <f t="array" ref="L1823">IFERROR(INDEX(DATA!$AQ$133:$AQ$368,MATCH(1,(DATA!$D$133:$D$368=B1823)*(DATA!$E$133:$E$368=D1823),0)),"n/a")</f>
        <v>6.6423541374518204E-3</v>
      </c>
      <c r="M1823" s="66"/>
      <c r="N1823" s="66"/>
      <c r="O1823" s="66"/>
      <c r="P1823" s="66"/>
      <c r="Q1823" s="66"/>
      <c r="S1823" s="70"/>
      <c r="U1823" s="70"/>
      <c r="W1823" s="70"/>
      <c r="Y1823" s="70"/>
    </row>
    <row r="1824" spans="1:25" s="69" customFormat="1" x14ac:dyDescent="0.2">
      <c r="A1824" s="75" t="s">
        <v>19</v>
      </c>
      <c r="B1824" s="66" t="s">
        <v>20</v>
      </c>
      <c r="C1824" s="66" t="s">
        <v>10</v>
      </c>
      <c r="D1824" s="66" t="s">
        <v>303</v>
      </c>
      <c r="E1824" s="87">
        <f t="array" ref="E1824">IFERROR(INDEX(DATA!$L$133:$L$368,MATCH(1,(DATA!$D$133:$D$368=B1824)*(DATA!$E$133:$E$368=D1824),0)),"n/a")</f>
        <v>12.3469255287711</v>
      </c>
      <c r="F1824" s="77">
        <f t="array" ref="F1824">IFERROR(INDEX(DATA!$M$133:$M$368,MATCH(1,(DATA!$D$133:$D$368=B1824)*(DATA!$E$133:$E$368=D1824),0)),"n/a")</f>
        <v>-1.52476432410789E-2</v>
      </c>
      <c r="G1824" s="87">
        <f t="array" ref="G1824">IFERROR(INDEX(DATA!$V$133:$V$368,MATCH(1,(DATA!$D$133:$D$368=B1824)*(DATA!$E$133:$E$368=D1824),0)),"n/a")</f>
        <v>12.6240473276351</v>
      </c>
      <c r="H1824" s="77">
        <f t="array" ref="H1824">IFERROR(INDEX(DATA!$W$133:$W$368,MATCH(1,(DATA!$D$133:$D$368=B1824)*(DATA!$E$133:$E$368=D1824),0)),"n/a")</f>
        <v>2.76342671815323E-2</v>
      </c>
      <c r="I1824" s="87">
        <f t="array" ref="I1824">IFERROR(INDEX(DATA!$AF$133:$AF$368,MATCH(1,(DATA!$D$133:$D$368=B1824)*(DATA!$E$133:$E$368=D1824),0)),"n/a")</f>
        <v>12.7598619279287</v>
      </c>
      <c r="J1824" s="77">
        <f t="array" ref="J1824">IFERROR(INDEX(DATA!$AG$133:$AG$368,MATCH(1,(DATA!$D$133:$D$368=B1824)*(DATA!$E$133:$E$368=D1824),0)),"n/a")</f>
        <v>9.7560675896065097E-2</v>
      </c>
      <c r="K1824" s="87">
        <f t="array" ref="K1824">IFERROR(INDEX(DATA!$AP$133:$AP$368,MATCH(1,(DATA!$D$133:$D$368=B1824)*(DATA!$E$133:$E$368=D1824),0)),"n/a")</f>
        <v>12.654341419695101</v>
      </c>
      <c r="L1824" s="77">
        <f t="array" ref="L1824">IFERROR(INDEX(DATA!$AQ$133:$AQ$368,MATCH(1,(DATA!$D$133:$D$368=B1824)*(DATA!$E$133:$E$368=D1824),0)),"n/a")</f>
        <v>0.112582344362782</v>
      </c>
      <c r="M1824" s="66"/>
      <c r="N1824" s="66"/>
      <c r="O1824" s="66"/>
      <c r="P1824" s="66"/>
      <c r="Q1824" s="66"/>
      <c r="S1824" s="70"/>
      <c r="U1824" s="70"/>
      <c r="W1824" s="70"/>
      <c r="Y1824" s="70"/>
    </row>
    <row r="1825" spans="1:25" s="69" customFormat="1" x14ac:dyDescent="0.2">
      <c r="A1825" s="75" t="s">
        <v>19</v>
      </c>
      <c r="B1825" s="66" t="s">
        <v>20</v>
      </c>
      <c r="C1825" s="66" t="s">
        <v>10</v>
      </c>
      <c r="D1825" s="66" t="s">
        <v>304</v>
      </c>
      <c r="E1825" s="87">
        <f t="array" ref="E1825">IFERROR(INDEX(DATA!$L$133:$L$368,MATCH(1,(DATA!$D$133:$D$368=B1825)*(DATA!$E$133:$E$368=D1825),0)),"n/a")</f>
        <v>6.9493456834888097</v>
      </c>
      <c r="F1825" s="77">
        <f t="array" ref="F1825">IFERROR(INDEX(DATA!$M$133:$M$368,MATCH(1,(DATA!$D$133:$D$368=B1825)*(DATA!$E$133:$E$368=D1825),0)),"n/a")</f>
        <v>-0.12751992353445599</v>
      </c>
      <c r="G1825" s="87">
        <f t="array" ref="G1825">IFERROR(INDEX(DATA!$V$133:$V$368,MATCH(1,(DATA!$D$133:$D$368=B1825)*(DATA!$E$133:$E$368=D1825),0)),"n/a")</f>
        <v>7.0289803216015496</v>
      </c>
      <c r="H1825" s="77">
        <f t="array" ref="H1825">IFERROR(INDEX(DATA!$W$133:$W$368,MATCH(1,(DATA!$D$133:$D$368=B1825)*(DATA!$E$133:$E$368=D1825),0)),"n/a")</f>
        <v>-0.11279843800410901</v>
      </c>
      <c r="I1825" s="87">
        <f t="array" ref="I1825">IFERROR(INDEX(DATA!$AF$133:$AF$368,MATCH(1,(DATA!$D$133:$D$368=B1825)*(DATA!$E$133:$E$368=D1825),0)),"n/a")</f>
        <v>7.1723697216188897</v>
      </c>
      <c r="J1825" s="77">
        <f t="array" ref="J1825">IFERROR(INDEX(DATA!$AG$133:$AG$368,MATCH(1,(DATA!$D$133:$D$368=B1825)*(DATA!$E$133:$E$368=D1825),0)),"n/a")</f>
        <v>-0.102786531287738</v>
      </c>
      <c r="K1825" s="87">
        <f t="array" ref="K1825">IFERROR(INDEX(DATA!$AP$133:$AP$368,MATCH(1,(DATA!$D$133:$D$368=B1825)*(DATA!$E$133:$E$368=D1825),0)),"n/a")</f>
        <v>6.6599481685420798</v>
      </c>
      <c r="L1825" s="77">
        <f t="array" ref="L1825">IFERROR(INDEX(DATA!$AQ$133:$AQ$368,MATCH(1,(DATA!$D$133:$D$368=B1825)*(DATA!$E$133:$E$368=D1825),0)),"n/a")</f>
        <v>-0.19059831723017501</v>
      </c>
      <c r="M1825" s="66"/>
      <c r="N1825" s="66"/>
      <c r="O1825" s="66"/>
      <c r="P1825" s="66"/>
      <c r="Q1825" s="66"/>
      <c r="S1825" s="70"/>
      <c r="U1825" s="70"/>
      <c r="W1825" s="70"/>
      <c r="Y1825" s="70"/>
    </row>
    <row r="1826" spans="1:25" s="69" customFormat="1" x14ac:dyDescent="0.2">
      <c r="A1826" s="75" t="s">
        <v>19</v>
      </c>
      <c r="B1826" s="66" t="s">
        <v>20</v>
      </c>
      <c r="C1826" s="66" t="s">
        <v>10</v>
      </c>
      <c r="D1826" s="66" t="s">
        <v>305</v>
      </c>
      <c r="E1826" s="87">
        <f t="array" ref="E1826">IFERROR(INDEX(DATA!$L$133:$L$368,MATCH(1,(DATA!$D$133:$D$368=B1826)*(DATA!$E$133:$E$368=D1826),0)),"n/a")</f>
        <v>16.0239495440211</v>
      </c>
      <c r="F1826" s="77">
        <f t="array" ref="F1826">IFERROR(INDEX(DATA!$M$133:$M$368,MATCH(1,(DATA!$D$133:$D$368=B1826)*(DATA!$E$133:$E$368=D1826),0)),"n/a")</f>
        <v>0.15405668103860401</v>
      </c>
      <c r="G1826" s="87">
        <f t="array" ref="G1826">IFERROR(INDEX(DATA!$V$133:$V$368,MATCH(1,(DATA!$D$133:$D$368=B1826)*(DATA!$E$133:$E$368=D1826),0)),"n/a")</f>
        <v>15.9835916146142</v>
      </c>
      <c r="H1826" s="77">
        <f t="array" ref="H1826">IFERROR(INDEX(DATA!$W$133:$W$368,MATCH(1,(DATA!$D$133:$D$368=B1826)*(DATA!$E$133:$E$368=D1826),0)),"n/a")</f>
        <v>0.17210880397084199</v>
      </c>
      <c r="I1826" s="87">
        <f t="array" ref="I1826">IFERROR(INDEX(DATA!$AF$133:$AF$368,MATCH(1,(DATA!$D$133:$D$368=B1826)*(DATA!$E$133:$E$368=D1826),0)),"n/a")</f>
        <v>15.764921278874001</v>
      </c>
      <c r="J1826" s="77">
        <f t="array" ref="J1826">IFERROR(INDEX(DATA!$AG$133:$AG$368,MATCH(1,(DATA!$D$133:$D$368=B1826)*(DATA!$E$133:$E$368=D1826),0)),"n/a")</f>
        <v>0.134260505748933</v>
      </c>
      <c r="K1826" s="87">
        <f t="array" ref="K1826">IFERROR(INDEX(DATA!$AP$133:$AP$368,MATCH(1,(DATA!$D$133:$D$368=B1826)*(DATA!$E$133:$E$368=D1826),0)),"n/a")</f>
        <v>15.2831744586236</v>
      </c>
      <c r="L1826" s="77">
        <f t="array" ref="L1826">IFERROR(INDEX(DATA!$AQ$133:$AQ$368,MATCH(1,(DATA!$D$133:$D$368=B1826)*(DATA!$E$133:$E$368=D1826),0)),"n/a")</f>
        <v>8.7950402849259104E-2</v>
      </c>
      <c r="M1826" s="66"/>
      <c r="N1826" s="66"/>
      <c r="O1826" s="66"/>
      <c r="P1826" s="66"/>
      <c r="Q1826" s="66"/>
      <c r="S1826" s="70"/>
      <c r="U1826" s="70"/>
      <c r="W1826" s="70"/>
      <c r="Y1826" s="70"/>
    </row>
    <row r="1827" spans="1:25" s="69" customFormat="1" x14ac:dyDescent="0.2">
      <c r="A1827" s="75" t="s">
        <v>19</v>
      </c>
      <c r="B1827" s="66" t="s">
        <v>20</v>
      </c>
      <c r="C1827" s="66" t="s">
        <v>10</v>
      </c>
      <c r="D1827" s="66" t="s">
        <v>306</v>
      </c>
      <c r="E1827" s="87">
        <f t="array" ref="E1827">IFERROR(INDEX(DATA!$L$133:$L$368,MATCH(1,(DATA!$D$133:$D$368=B1827)*(DATA!$E$133:$E$368=D1827),0)),"n/a")</f>
        <v>12.1538079745782</v>
      </c>
      <c r="F1827" s="77">
        <f t="array" ref="F1827">IFERROR(INDEX(DATA!$M$133:$M$368,MATCH(1,(DATA!$D$133:$D$368=B1827)*(DATA!$E$133:$E$368=D1827),0)),"n/a")</f>
        <v>2.1348035569756101E-2</v>
      </c>
      <c r="G1827" s="87">
        <f t="array" ref="G1827">IFERROR(INDEX(DATA!$V$133:$V$368,MATCH(1,(DATA!$D$133:$D$368=B1827)*(DATA!$E$133:$E$368=D1827),0)),"n/a")</f>
        <v>12.128977219313599</v>
      </c>
      <c r="H1827" s="77">
        <f t="array" ref="H1827">IFERROR(INDEX(DATA!$W$133:$W$368,MATCH(1,(DATA!$D$133:$D$368=B1827)*(DATA!$E$133:$E$368=D1827),0)),"n/a")</f>
        <v>2.61072469665075E-2</v>
      </c>
      <c r="I1827" s="87">
        <f t="array" ref="I1827">IFERROR(INDEX(DATA!$AF$133:$AF$368,MATCH(1,(DATA!$D$133:$D$368=B1827)*(DATA!$E$133:$E$368=D1827),0)),"n/a")</f>
        <v>12.0345525499815</v>
      </c>
      <c r="J1827" s="77">
        <f t="array" ref="J1827">IFERROR(INDEX(DATA!$AG$133:$AG$368,MATCH(1,(DATA!$D$133:$D$368=B1827)*(DATA!$E$133:$E$368=D1827),0)),"n/a")</f>
        <v>2.3941314028908901E-2</v>
      </c>
      <c r="K1827" s="87">
        <f t="array" ref="K1827">IFERROR(INDEX(DATA!$AP$133:$AP$368,MATCH(1,(DATA!$D$133:$D$368=B1827)*(DATA!$E$133:$E$368=D1827),0)),"n/a")</f>
        <v>12.2532852863713</v>
      </c>
      <c r="L1827" s="77">
        <f t="array" ref="L1827">IFERROR(INDEX(DATA!$AQ$133:$AQ$368,MATCH(1,(DATA!$D$133:$D$368=B1827)*(DATA!$E$133:$E$368=D1827),0)),"n/a")</f>
        <v>4.4375275067025002E-2</v>
      </c>
      <c r="M1827" s="66"/>
      <c r="N1827" s="66"/>
      <c r="O1827" s="66"/>
      <c r="P1827" s="66"/>
      <c r="Q1827" s="66"/>
      <c r="S1827" s="70"/>
      <c r="U1827" s="70"/>
      <c r="W1827" s="70"/>
      <c r="Y1827" s="70"/>
    </row>
    <row r="1828" spans="1:25" s="69" customFormat="1" x14ac:dyDescent="0.2">
      <c r="A1828" s="75" t="s">
        <v>19</v>
      </c>
      <c r="B1828" s="66" t="s">
        <v>20</v>
      </c>
      <c r="C1828" s="66" t="s">
        <v>10</v>
      </c>
      <c r="D1828" s="66" t="s">
        <v>307</v>
      </c>
      <c r="E1828" s="87">
        <f t="array" ref="E1828">IFERROR(INDEX(DATA!$L$133:$L$368,MATCH(1,(DATA!$D$133:$D$368=B1828)*(DATA!$E$133:$E$368=D1828),0)),"n/a")</f>
        <v>15.428948058032701</v>
      </c>
      <c r="F1828" s="77">
        <f t="array" ref="F1828">IFERROR(INDEX(DATA!$M$133:$M$368,MATCH(1,(DATA!$D$133:$D$368=B1828)*(DATA!$E$133:$E$368=D1828),0)),"n/a")</f>
        <v>3.8585002257979201E-2</v>
      </c>
      <c r="G1828" s="87">
        <f t="array" ref="G1828">IFERROR(INDEX(DATA!$V$133:$V$368,MATCH(1,(DATA!$D$133:$D$368=B1828)*(DATA!$E$133:$E$368=D1828),0)),"n/a")</f>
        <v>15.213883120974099</v>
      </c>
      <c r="H1828" s="77">
        <f t="array" ref="H1828">IFERROR(INDEX(DATA!$W$133:$W$368,MATCH(1,(DATA!$D$133:$D$368=B1828)*(DATA!$E$133:$E$368=D1828),0)),"n/a")</f>
        <v>6.0213501162945902E-2</v>
      </c>
      <c r="I1828" s="87">
        <f t="array" ref="I1828">IFERROR(INDEX(DATA!$AF$133:$AF$368,MATCH(1,(DATA!$D$133:$D$368=B1828)*(DATA!$E$133:$E$368=D1828),0)),"n/a")</f>
        <v>15.0482161454281</v>
      </c>
      <c r="J1828" s="77">
        <f t="array" ref="J1828">IFERROR(INDEX(DATA!$AG$133:$AG$368,MATCH(1,(DATA!$D$133:$D$368=B1828)*(DATA!$E$133:$E$368=D1828),0)),"n/a")</f>
        <v>6.3551059214406694E-2</v>
      </c>
      <c r="K1828" s="87">
        <f t="array" ref="K1828">IFERROR(INDEX(DATA!$AP$133:$AP$368,MATCH(1,(DATA!$D$133:$D$368=B1828)*(DATA!$E$133:$E$368=D1828),0)),"n/a")</f>
        <v>14.976755765001601</v>
      </c>
      <c r="L1828" s="77">
        <f t="array" ref="L1828">IFERROR(INDEX(DATA!$AQ$133:$AQ$368,MATCH(1,(DATA!$D$133:$D$368=B1828)*(DATA!$E$133:$E$368=D1828),0)),"n/a")</f>
        <v>0.139837055206042</v>
      </c>
      <c r="M1828" s="66"/>
      <c r="N1828" s="66"/>
      <c r="O1828" s="66"/>
      <c r="P1828" s="66"/>
      <c r="Q1828" s="66"/>
      <c r="S1828" s="70"/>
      <c r="U1828" s="70"/>
      <c r="W1828" s="70"/>
      <c r="Y1828" s="70"/>
    </row>
    <row r="1829" spans="1:25" s="69" customFormat="1" x14ac:dyDescent="0.2">
      <c r="A1829" s="75" t="s">
        <v>19</v>
      </c>
      <c r="B1829" s="66" t="s">
        <v>20</v>
      </c>
      <c r="C1829" s="66" t="s">
        <v>10</v>
      </c>
      <c r="D1829" s="66" t="s">
        <v>308</v>
      </c>
      <c r="E1829" s="87">
        <f t="array" ref="E1829">IFERROR(INDEX(DATA!$L$133:$L$368,MATCH(1,(DATA!$D$133:$D$368=B1829)*(DATA!$E$133:$E$368=D1829),0)),"n/a")</f>
        <v>13.008101439434199</v>
      </c>
      <c r="F1829" s="77">
        <f t="array" ref="F1829">IFERROR(INDEX(DATA!$M$133:$M$368,MATCH(1,(DATA!$D$133:$D$368=B1829)*(DATA!$E$133:$E$368=D1829),0)),"n/a")</f>
        <v>-1.6813944102543801E-2</v>
      </c>
      <c r="G1829" s="87">
        <f t="array" ref="G1829">IFERROR(INDEX(DATA!$V$133:$V$368,MATCH(1,(DATA!$D$133:$D$368=B1829)*(DATA!$E$133:$E$368=D1829),0)),"n/a")</f>
        <v>12.85511666493</v>
      </c>
      <c r="H1829" s="77">
        <f t="array" ref="H1829">IFERROR(INDEX(DATA!$W$133:$W$368,MATCH(1,(DATA!$D$133:$D$368=B1829)*(DATA!$E$133:$E$368=D1829),0)),"n/a")</f>
        <v>-2.8077478716630602E-2</v>
      </c>
      <c r="I1829" s="87">
        <f t="array" ref="I1829">IFERROR(INDEX(DATA!$AF$133:$AF$368,MATCH(1,(DATA!$D$133:$D$368=B1829)*(DATA!$E$133:$E$368=D1829),0)),"n/a")</f>
        <v>12.9700878587961</v>
      </c>
      <c r="J1829" s="77">
        <f t="array" ref="J1829">IFERROR(INDEX(DATA!$AG$133:$AG$368,MATCH(1,(DATA!$D$133:$D$368=B1829)*(DATA!$E$133:$E$368=D1829),0)),"n/a")</f>
        <v>2.8930127134763201E-2</v>
      </c>
      <c r="K1829" s="87">
        <f t="array" ref="K1829">IFERROR(INDEX(DATA!$AP$133:$AP$368,MATCH(1,(DATA!$D$133:$D$368=B1829)*(DATA!$E$133:$E$368=D1829),0)),"n/a")</f>
        <v>13.0279349352147</v>
      </c>
      <c r="L1829" s="77">
        <f t="array" ref="L1829">IFERROR(INDEX(DATA!$AQ$133:$AQ$368,MATCH(1,(DATA!$D$133:$D$368=B1829)*(DATA!$E$133:$E$368=D1829),0)),"n/a")</f>
        <v>2.8314826474191701E-2</v>
      </c>
      <c r="M1829" s="66"/>
      <c r="N1829" s="66"/>
      <c r="O1829" s="66"/>
      <c r="P1829" s="66"/>
      <c r="Q1829" s="66"/>
      <c r="S1829" s="70"/>
      <c r="U1829" s="70"/>
      <c r="W1829" s="70"/>
      <c r="Y1829" s="70"/>
    </row>
    <row r="1830" spans="1:25" s="69" customFormat="1" x14ac:dyDescent="0.2">
      <c r="A1830" s="75" t="s">
        <v>19</v>
      </c>
      <c r="B1830" s="66" t="s">
        <v>20</v>
      </c>
      <c r="C1830" s="66" t="s">
        <v>10</v>
      </c>
      <c r="D1830" s="66" t="s">
        <v>309</v>
      </c>
      <c r="E1830" s="87">
        <f t="array" ref="E1830">IFERROR(INDEX(DATA!$L$133:$L$368,MATCH(1,(DATA!$D$133:$D$368=B1830)*(DATA!$E$133:$E$368=D1830),0)),"n/a")</f>
        <v>11.2390068016062</v>
      </c>
      <c r="F1830" s="77">
        <f t="array" ref="F1830">IFERROR(INDEX(DATA!$M$133:$M$368,MATCH(1,(DATA!$D$133:$D$368=B1830)*(DATA!$E$133:$E$368=D1830),0)),"n/a")</f>
        <v>-4.3565334878001898E-2</v>
      </c>
      <c r="G1830" s="87">
        <f t="array" ref="G1830">IFERROR(INDEX(DATA!$V$133:$V$368,MATCH(1,(DATA!$D$133:$D$368=B1830)*(DATA!$E$133:$E$368=D1830),0)),"n/a")</f>
        <v>10.947053621779199</v>
      </c>
      <c r="H1830" s="77">
        <f t="array" ref="H1830">IFERROR(INDEX(DATA!$W$133:$W$368,MATCH(1,(DATA!$D$133:$D$368=B1830)*(DATA!$E$133:$E$368=D1830),0)),"n/a")</f>
        <v>-6.6513894306885799E-2</v>
      </c>
      <c r="I1830" s="87">
        <f t="array" ref="I1830">IFERROR(INDEX(DATA!$AF$133:$AF$368,MATCH(1,(DATA!$D$133:$D$368=B1830)*(DATA!$E$133:$E$368=D1830),0)),"n/a")</f>
        <v>11.157944411881299</v>
      </c>
      <c r="J1830" s="77">
        <f t="array" ref="J1830">IFERROR(INDEX(DATA!$AG$133:$AG$368,MATCH(1,(DATA!$D$133:$D$368=B1830)*(DATA!$E$133:$E$368=D1830),0)),"n/a")</f>
        <v>2.2522004938076699E-3</v>
      </c>
      <c r="K1830" s="87">
        <f t="array" ref="K1830">IFERROR(INDEX(DATA!$AP$133:$AP$368,MATCH(1,(DATA!$D$133:$D$368=B1830)*(DATA!$E$133:$E$368=D1830),0)),"n/a")</f>
        <v>11.3570884797064</v>
      </c>
      <c r="L1830" s="77">
        <f t="array" ref="L1830">IFERROR(INDEX(DATA!$AQ$133:$AQ$368,MATCH(1,(DATA!$D$133:$D$368=B1830)*(DATA!$E$133:$E$368=D1830),0)),"n/a")</f>
        <v>2.7327852249002402E-2</v>
      </c>
      <c r="M1830" s="66"/>
      <c r="N1830" s="66"/>
      <c r="O1830" s="66"/>
      <c r="P1830" s="66"/>
      <c r="Q1830" s="66"/>
      <c r="S1830" s="70"/>
      <c r="U1830" s="70"/>
      <c r="W1830" s="70"/>
      <c r="Y1830" s="70"/>
    </row>
    <row r="1831" spans="1:25" s="69" customFormat="1" x14ac:dyDescent="0.2">
      <c r="A1831" s="75" t="s">
        <v>19</v>
      </c>
      <c r="B1831" s="66" t="s">
        <v>20</v>
      </c>
      <c r="C1831" s="66" t="s">
        <v>10</v>
      </c>
      <c r="D1831" s="66" t="s">
        <v>310</v>
      </c>
      <c r="E1831" s="87">
        <f t="array" ref="E1831">IFERROR(INDEX(DATA!$L$133:$L$368,MATCH(1,(DATA!$D$133:$D$368=B1831)*(DATA!$E$133:$E$368=D1831),0)),"n/a")</f>
        <v>10.626370526473</v>
      </c>
      <c r="F1831" s="77">
        <f t="array" ref="F1831">IFERROR(INDEX(DATA!$M$133:$M$368,MATCH(1,(DATA!$D$133:$D$368=B1831)*(DATA!$E$133:$E$368=D1831),0)),"n/a")</f>
        <v>-1.14182986254721E-2</v>
      </c>
      <c r="G1831" s="87">
        <f t="array" ref="G1831">IFERROR(INDEX(DATA!$V$133:$V$368,MATCH(1,(DATA!$D$133:$D$368=B1831)*(DATA!$E$133:$E$368=D1831),0)),"n/a")</f>
        <v>10.448260806968699</v>
      </c>
      <c r="H1831" s="77">
        <f t="array" ref="H1831">IFERROR(INDEX(DATA!$W$133:$W$368,MATCH(1,(DATA!$D$133:$D$368=B1831)*(DATA!$E$133:$E$368=D1831),0)),"n/a")</f>
        <v>-2.80647050548734E-2</v>
      </c>
      <c r="I1831" s="87">
        <f t="array" ref="I1831">IFERROR(INDEX(DATA!$AF$133:$AF$368,MATCH(1,(DATA!$D$133:$D$368=B1831)*(DATA!$E$133:$E$368=D1831),0)),"n/a")</f>
        <v>10.536369825343</v>
      </c>
      <c r="J1831" s="77">
        <f t="array" ref="J1831">IFERROR(INDEX(DATA!$AG$133:$AG$368,MATCH(1,(DATA!$D$133:$D$368=B1831)*(DATA!$E$133:$E$368=D1831),0)),"n/a")</f>
        <v>7.0128750637423895E-2</v>
      </c>
      <c r="K1831" s="87">
        <f t="array" ref="K1831">IFERROR(INDEX(DATA!$AP$133:$AP$368,MATCH(1,(DATA!$D$133:$D$368=B1831)*(DATA!$E$133:$E$368=D1831),0)),"n/a")</f>
        <v>10.6450940420373</v>
      </c>
      <c r="L1831" s="77">
        <f t="array" ref="L1831">IFERROR(INDEX(DATA!$AQ$133:$AQ$368,MATCH(1,(DATA!$D$133:$D$368=B1831)*(DATA!$E$133:$E$368=D1831),0)),"n/a")</f>
        <v>8.7783692654803194E-2</v>
      </c>
      <c r="M1831" s="66"/>
      <c r="N1831" s="66"/>
      <c r="O1831" s="66"/>
      <c r="P1831" s="66"/>
      <c r="Q1831" s="66"/>
      <c r="S1831" s="70"/>
      <c r="U1831" s="70"/>
      <c r="W1831" s="70"/>
      <c r="Y1831" s="70"/>
    </row>
    <row r="1832" spans="1:25" s="69" customFormat="1" x14ac:dyDescent="0.2">
      <c r="A1832" s="75" t="s">
        <v>19</v>
      </c>
      <c r="B1832" s="66" t="s">
        <v>20</v>
      </c>
      <c r="C1832" s="66" t="s">
        <v>10</v>
      </c>
      <c r="D1832" s="66" t="s">
        <v>311</v>
      </c>
      <c r="E1832" s="87">
        <f t="array" ref="E1832">IFERROR(INDEX(DATA!$L$133:$L$368,MATCH(1,(DATA!$D$133:$D$368=B1832)*(DATA!$E$133:$E$368=D1832),0)),"n/a")</f>
        <v>15.273129481367199</v>
      </c>
      <c r="F1832" s="77">
        <f t="array" ref="F1832">IFERROR(INDEX(DATA!$M$133:$M$368,MATCH(1,(DATA!$D$133:$D$368=B1832)*(DATA!$E$133:$E$368=D1832),0)),"n/a")</f>
        <v>0.26609257058880098</v>
      </c>
      <c r="G1832" s="87">
        <f t="array" ref="G1832">IFERROR(INDEX(DATA!$V$133:$V$368,MATCH(1,(DATA!$D$133:$D$368=B1832)*(DATA!$E$133:$E$368=D1832),0)),"n/a")</f>
        <v>15.369847595465099</v>
      </c>
      <c r="H1832" s="77">
        <f t="array" ref="H1832">IFERROR(INDEX(DATA!$W$133:$W$368,MATCH(1,(DATA!$D$133:$D$368=B1832)*(DATA!$E$133:$E$368=D1832),0)),"n/a")</f>
        <v>0.16607811490452101</v>
      </c>
      <c r="I1832" s="87">
        <f t="array" ref="I1832">IFERROR(INDEX(DATA!$AF$133:$AF$368,MATCH(1,(DATA!$D$133:$D$368=B1832)*(DATA!$E$133:$E$368=D1832),0)),"n/a")</f>
        <v>15.2272553162571</v>
      </c>
      <c r="J1832" s="77">
        <f t="array" ref="J1832">IFERROR(INDEX(DATA!$AG$133:$AG$368,MATCH(1,(DATA!$D$133:$D$368=B1832)*(DATA!$E$133:$E$368=D1832),0)),"n/a")</f>
        <v>8.3068736278532299E-2</v>
      </c>
      <c r="K1832" s="87">
        <f t="array" ref="K1832">IFERROR(INDEX(DATA!$AP$133:$AP$368,MATCH(1,(DATA!$D$133:$D$368=B1832)*(DATA!$E$133:$E$368=D1832),0)),"n/a")</f>
        <v>14.2429352657821</v>
      </c>
      <c r="L1832" s="77">
        <f t="array" ref="L1832">IFERROR(INDEX(DATA!$AQ$133:$AQ$368,MATCH(1,(DATA!$D$133:$D$368=B1832)*(DATA!$E$133:$E$368=D1832),0)),"n/a")</f>
        <v>-2.1975346067247398E-2</v>
      </c>
      <c r="M1832" s="66"/>
      <c r="N1832" s="66"/>
      <c r="O1832" s="66"/>
      <c r="P1832" s="66"/>
      <c r="Q1832" s="66"/>
      <c r="S1832" s="70"/>
      <c r="U1832" s="70"/>
      <c r="W1832" s="70"/>
      <c r="Y1832" s="70"/>
    </row>
    <row r="1833" spans="1:25" s="69" customFormat="1" x14ac:dyDescent="0.2">
      <c r="A1833" s="75" t="s">
        <v>19</v>
      </c>
      <c r="B1833" s="66" t="s">
        <v>20</v>
      </c>
      <c r="C1833" s="66" t="s">
        <v>10</v>
      </c>
      <c r="D1833" s="66" t="s">
        <v>312</v>
      </c>
      <c r="E1833" s="87">
        <f t="array" ref="E1833">IFERROR(INDEX(DATA!$L$133:$L$368,MATCH(1,(DATA!$D$133:$D$368=B1833)*(DATA!$E$133:$E$368=D1833),0)),"n/a")</f>
        <v>17.422783134166199</v>
      </c>
      <c r="F1833" s="77">
        <f t="array" ref="F1833">IFERROR(INDEX(DATA!$M$133:$M$368,MATCH(1,(DATA!$D$133:$D$368=B1833)*(DATA!$E$133:$E$368=D1833),0)),"n/a")</f>
        <v>5.3388487415576898E-2</v>
      </c>
      <c r="G1833" s="87">
        <f t="array" ref="G1833">IFERROR(INDEX(DATA!$V$133:$V$368,MATCH(1,(DATA!$D$133:$D$368=B1833)*(DATA!$E$133:$E$368=D1833),0)),"n/a")</f>
        <v>17.8833163089942</v>
      </c>
      <c r="H1833" s="77">
        <f t="array" ref="H1833">IFERROR(INDEX(DATA!$W$133:$W$368,MATCH(1,(DATA!$D$133:$D$368=B1833)*(DATA!$E$133:$E$368=D1833),0)),"n/a")</f>
        <v>4.76997657699227E-2</v>
      </c>
      <c r="I1833" s="87">
        <f t="array" ref="I1833">IFERROR(INDEX(DATA!$AF$133:$AF$368,MATCH(1,(DATA!$D$133:$D$368=B1833)*(DATA!$E$133:$E$368=D1833),0)),"n/a")</f>
        <v>18.427190692257899</v>
      </c>
      <c r="J1833" s="77">
        <f t="array" ref="J1833">IFERROR(INDEX(DATA!$AG$133:$AG$368,MATCH(1,(DATA!$D$133:$D$368=B1833)*(DATA!$E$133:$E$368=D1833),0)),"n/a")</f>
        <v>3.9639194203297597E-2</v>
      </c>
      <c r="K1833" s="87">
        <f t="array" ref="K1833">IFERROR(INDEX(DATA!$AP$133:$AP$368,MATCH(1,(DATA!$D$133:$D$368=B1833)*(DATA!$E$133:$E$368=D1833),0)),"n/a")</f>
        <v>18.405452589204501</v>
      </c>
      <c r="L1833" s="77">
        <f t="array" ref="L1833">IFERROR(INDEX(DATA!$AQ$133:$AQ$368,MATCH(1,(DATA!$D$133:$D$368=B1833)*(DATA!$E$133:$E$368=D1833),0)),"n/a")</f>
        <v>2.4384390377612499E-2</v>
      </c>
      <c r="M1833" s="66"/>
      <c r="N1833" s="66"/>
      <c r="O1833" s="66"/>
      <c r="P1833" s="66"/>
      <c r="Q1833" s="66"/>
      <c r="S1833" s="70"/>
      <c r="U1833" s="70"/>
      <c r="W1833" s="70"/>
      <c r="Y1833" s="70"/>
    </row>
    <row r="1834" spans="1:25" s="69" customFormat="1" x14ac:dyDescent="0.2">
      <c r="A1834" s="75" t="s">
        <v>19</v>
      </c>
      <c r="B1834" s="66" t="s">
        <v>20</v>
      </c>
      <c r="C1834" s="66" t="s">
        <v>10</v>
      </c>
      <c r="D1834" s="66" t="s">
        <v>313</v>
      </c>
      <c r="E1834" s="87">
        <f t="array" ref="E1834">IFERROR(INDEX(DATA!$L$133:$L$368,MATCH(1,(DATA!$D$133:$D$368=B1834)*(DATA!$E$133:$E$368=D1834),0)),"n/a")</f>
        <v>14.0776865339854</v>
      </c>
      <c r="F1834" s="77">
        <f t="array" ref="F1834">IFERROR(INDEX(DATA!$M$133:$M$368,MATCH(1,(DATA!$D$133:$D$368=B1834)*(DATA!$E$133:$E$368=D1834),0)),"n/a")</f>
        <v>6.6589156673578301E-3</v>
      </c>
      <c r="G1834" s="87">
        <f t="array" ref="G1834">IFERROR(INDEX(DATA!$V$133:$V$368,MATCH(1,(DATA!$D$133:$D$368=B1834)*(DATA!$E$133:$E$368=D1834),0)),"n/a")</f>
        <v>14.252325755408799</v>
      </c>
      <c r="H1834" s="77">
        <f t="array" ref="H1834">IFERROR(INDEX(DATA!$W$133:$W$368,MATCH(1,(DATA!$D$133:$D$368=B1834)*(DATA!$E$133:$E$368=D1834),0)),"n/a")</f>
        <v>4.63067243841555E-2</v>
      </c>
      <c r="I1834" s="87">
        <f t="array" ref="I1834">IFERROR(INDEX(DATA!$AF$133:$AF$368,MATCH(1,(DATA!$D$133:$D$368=B1834)*(DATA!$E$133:$E$368=D1834),0)),"n/a")</f>
        <v>14.255891194236099</v>
      </c>
      <c r="J1834" s="77">
        <f t="array" ref="J1834">IFERROR(INDEX(DATA!$AG$133:$AG$368,MATCH(1,(DATA!$D$133:$D$368=B1834)*(DATA!$E$133:$E$368=D1834),0)),"n/a")</f>
        <v>7.9551900026737801E-2</v>
      </c>
      <c r="K1834" s="87">
        <f t="array" ref="K1834">IFERROR(INDEX(DATA!$AP$133:$AP$368,MATCH(1,(DATA!$D$133:$D$368=B1834)*(DATA!$E$133:$E$368=D1834),0)),"n/a")</f>
        <v>14.038707716136001</v>
      </c>
      <c r="L1834" s="77">
        <f t="array" ref="L1834">IFERROR(INDEX(DATA!$AQ$133:$AQ$368,MATCH(1,(DATA!$D$133:$D$368=B1834)*(DATA!$E$133:$E$368=D1834),0)),"n/a")</f>
        <v>6.4575138592653195E-2</v>
      </c>
      <c r="M1834" s="66"/>
      <c r="N1834" s="66"/>
      <c r="O1834" s="66"/>
      <c r="P1834" s="66"/>
      <c r="Q1834" s="66"/>
      <c r="S1834" s="70"/>
      <c r="U1834" s="70"/>
      <c r="W1834" s="70"/>
      <c r="Y1834" s="70"/>
    </row>
    <row r="1835" spans="1:25" s="69" customFormat="1" x14ac:dyDescent="0.2">
      <c r="A1835" s="75" t="s">
        <v>19</v>
      </c>
      <c r="B1835" s="66" t="s">
        <v>20</v>
      </c>
      <c r="C1835" s="66" t="s">
        <v>10</v>
      </c>
      <c r="D1835" s="66" t="s">
        <v>314</v>
      </c>
      <c r="E1835" s="87">
        <f t="array" ref="E1835">IFERROR(INDEX(DATA!$L$133:$L$368,MATCH(1,(DATA!$D$133:$D$368=B1835)*(DATA!$E$133:$E$368=D1835),0)),"n/a")</f>
        <v>17.664854758854698</v>
      </c>
      <c r="F1835" s="77">
        <f t="array" ref="F1835">IFERROR(INDEX(DATA!$M$133:$M$368,MATCH(1,(DATA!$D$133:$D$368=B1835)*(DATA!$E$133:$E$368=D1835),0)),"n/a")</f>
        <v>8.5953013277023593E-2</v>
      </c>
      <c r="G1835" s="87">
        <f t="array" ref="G1835">IFERROR(INDEX(DATA!$V$133:$V$368,MATCH(1,(DATA!$D$133:$D$368=B1835)*(DATA!$E$133:$E$368=D1835),0)),"n/a")</f>
        <v>18.050772368403798</v>
      </c>
      <c r="H1835" s="77">
        <f t="array" ref="H1835">IFERROR(INDEX(DATA!$W$133:$W$368,MATCH(1,(DATA!$D$133:$D$368=B1835)*(DATA!$E$133:$E$368=D1835),0)),"n/a")</f>
        <v>8.1733228059800003E-2</v>
      </c>
      <c r="I1835" s="87">
        <f t="array" ref="I1835">IFERROR(INDEX(DATA!$AF$133:$AF$368,MATCH(1,(DATA!$D$133:$D$368=B1835)*(DATA!$E$133:$E$368=D1835),0)),"n/a")</f>
        <v>17.8286673713006</v>
      </c>
      <c r="J1835" s="77">
        <f t="array" ref="J1835">IFERROR(INDEX(DATA!$AG$133:$AG$368,MATCH(1,(DATA!$D$133:$D$368=B1835)*(DATA!$E$133:$E$368=D1835),0)),"n/a")</f>
        <v>4.6991838448696803E-2</v>
      </c>
      <c r="K1835" s="87">
        <f t="array" ref="K1835">IFERROR(INDEX(DATA!$AP$133:$AP$368,MATCH(1,(DATA!$D$133:$D$368=B1835)*(DATA!$E$133:$E$368=D1835),0)),"n/a")</f>
        <v>17.411513976214401</v>
      </c>
      <c r="L1835" s="77">
        <f t="array" ref="L1835">IFERROR(INDEX(DATA!$AQ$133:$AQ$368,MATCH(1,(DATA!$D$133:$D$368=B1835)*(DATA!$E$133:$E$368=D1835),0)),"n/a")</f>
        <v>3.9467423192260903E-2</v>
      </c>
      <c r="M1835" s="66"/>
      <c r="N1835" s="66"/>
      <c r="O1835" s="66"/>
      <c r="P1835" s="66"/>
      <c r="Q1835" s="66"/>
      <c r="S1835" s="70"/>
      <c r="U1835" s="70"/>
      <c r="W1835" s="70"/>
      <c r="Y1835" s="70"/>
    </row>
    <row r="1836" spans="1:25" s="69" customFormat="1" x14ac:dyDescent="0.2">
      <c r="A1836" s="75" t="s">
        <v>19</v>
      </c>
      <c r="B1836" s="66" t="s">
        <v>20</v>
      </c>
      <c r="C1836" s="66" t="s">
        <v>10</v>
      </c>
      <c r="D1836" s="66" t="s">
        <v>315</v>
      </c>
      <c r="E1836" s="87">
        <f t="array" ref="E1836">IFERROR(INDEX(DATA!$L$133:$L$368,MATCH(1,(DATA!$D$133:$D$368=B1836)*(DATA!$E$133:$E$368=D1836),0)),"n/a")</f>
        <v>15.538637243255501</v>
      </c>
      <c r="F1836" s="77">
        <f t="array" ref="F1836">IFERROR(INDEX(DATA!$M$133:$M$368,MATCH(1,(DATA!$D$133:$D$368=B1836)*(DATA!$E$133:$E$368=D1836),0)),"n/a")</f>
        <v>8.8145377616467804E-2</v>
      </c>
      <c r="G1836" s="87">
        <f t="array" ref="G1836">IFERROR(INDEX(DATA!$V$133:$V$368,MATCH(1,(DATA!$D$133:$D$368=B1836)*(DATA!$E$133:$E$368=D1836),0)),"n/a")</f>
        <v>15.553343274679399</v>
      </c>
      <c r="H1836" s="77">
        <f t="array" ref="H1836">IFERROR(INDEX(DATA!$W$133:$W$368,MATCH(1,(DATA!$D$133:$D$368=B1836)*(DATA!$E$133:$E$368=D1836),0)),"n/a")</f>
        <v>0.101497332410036</v>
      </c>
      <c r="I1836" s="87">
        <f t="array" ref="I1836">IFERROR(INDEX(DATA!$AF$133:$AF$368,MATCH(1,(DATA!$D$133:$D$368=B1836)*(DATA!$E$133:$E$368=D1836),0)),"n/a")</f>
        <v>15.475515315042999</v>
      </c>
      <c r="J1836" s="77">
        <f t="array" ref="J1836">IFERROR(INDEX(DATA!$AG$133:$AG$368,MATCH(1,(DATA!$D$133:$D$368=B1836)*(DATA!$E$133:$E$368=D1836),0)),"n/a")</f>
        <v>0.12628104836828999</v>
      </c>
      <c r="K1836" s="87">
        <f t="array" ref="K1836">IFERROR(INDEX(DATA!$AP$133:$AP$368,MATCH(1,(DATA!$D$133:$D$368=B1836)*(DATA!$E$133:$E$368=D1836),0)),"n/a")</f>
        <v>15.360197607041201</v>
      </c>
      <c r="L1836" s="77">
        <f t="array" ref="L1836">IFERROR(INDEX(DATA!$AQ$133:$AQ$368,MATCH(1,(DATA!$D$133:$D$368=B1836)*(DATA!$E$133:$E$368=D1836),0)),"n/a")</f>
        <v>0.14621275388153401</v>
      </c>
      <c r="M1836" s="66"/>
      <c r="N1836" s="66"/>
      <c r="O1836" s="66"/>
      <c r="P1836" s="66"/>
      <c r="Q1836" s="66"/>
      <c r="S1836" s="70"/>
      <c r="U1836" s="70"/>
      <c r="W1836" s="70"/>
      <c r="Y1836" s="70"/>
    </row>
    <row r="1837" spans="1:25" s="69" customFormat="1" x14ac:dyDescent="0.2">
      <c r="A1837" s="75" t="s">
        <v>19</v>
      </c>
      <c r="B1837" s="66" t="s">
        <v>20</v>
      </c>
      <c r="C1837" s="66" t="s">
        <v>10</v>
      </c>
      <c r="D1837" s="66" t="s">
        <v>316</v>
      </c>
      <c r="E1837" s="87">
        <f t="array" ref="E1837">IFERROR(INDEX(DATA!$L$133:$L$368,MATCH(1,(DATA!$D$133:$D$368=B1837)*(DATA!$E$133:$E$368=D1837),0)),"n/a")</f>
        <v>13.4905718581429</v>
      </c>
      <c r="F1837" s="77">
        <f t="array" ref="F1837">IFERROR(INDEX(DATA!$M$133:$M$368,MATCH(1,(DATA!$D$133:$D$368=B1837)*(DATA!$E$133:$E$368=D1837),0)),"n/a")</f>
        <v>-8.0749792941997203E-2</v>
      </c>
      <c r="G1837" s="87">
        <f t="array" ref="G1837">IFERROR(INDEX(DATA!$V$133:$V$368,MATCH(1,(DATA!$D$133:$D$368=B1837)*(DATA!$E$133:$E$368=D1837),0)),"n/a")</f>
        <v>13.5952481670772</v>
      </c>
      <c r="H1837" s="77">
        <f t="array" ref="H1837">IFERROR(INDEX(DATA!$W$133:$W$368,MATCH(1,(DATA!$D$133:$D$368=B1837)*(DATA!$E$133:$E$368=D1837),0)),"n/a")</f>
        <v>-8.1879549851703107E-2</v>
      </c>
      <c r="I1837" s="87">
        <f t="array" ref="I1837">IFERROR(INDEX(DATA!$AF$133:$AF$368,MATCH(1,(DATA!$D$133:$D$368=B1837)*(DATA!$E$133:$E$368=D1837),0)),"n/a")</f>
        <v>13.9691226113995</v>
      </c>
      <c r="J1837" s="77">
        <f t="array" ref="J1837">IFERROR(INDEX(DATA!$AG$133:$AG$368,MATCH(1,(DATA!$D$133:$D$368=B1837)*(DATA!$E$133:$E$368=D1837),0)),"n/a")</f>
        <v>-4.8371510096357102E-2</v>
      </c>
      <c r="K1837" s="87">
        <f t="array" ref="K1837">IFERROR(INDEX(DATA!$AP$133:$AP$368,MATCH(1,(DATA!$D$133:$D$368=B1837)*(DATA!$E$133:$E$368=D1837),0)),"n/a")</f>
        <v>14.3387144386462</v>
      </c>
      <c r="L1837" s="77">
        <f t="array" ref="L1837">IFERROR(INDEX(DATA!$AQ$133:$AQ$368,MATCH(1,(DATA!$D$133:$D$368=B1837)*(DATA!$E$133:$E$368=D1837),0)),"n/a")</f>
        <v>-3.8275379235189998E-2</v>
      </c>
      <c r="M1837" s="66"/>
      <c r="N1837" s="66"/>
      <c r="O1837" s="66"/>
      <c r="P1837" s="66"/>
      <c r="Q1837" s="66"/>
      <c r="S1837" s="70"/>
      <c r="U1837" s="70"/>
      <c r="W1837" s="70"/>
      <c r="Y1837" s="70"/>
    </row>
    <row r="1838" spans="1:25" s="69" customFormat="1" x14ac:dyDescent="0.2">
      <c r="A1838" s="75" t="s">
        <v>19</v>
      </c>
      <c r="B1838" s="66" t="s">
        <v>20</v>
      </c>
      <c r="C1838" s="66" t="s">
        <v>10</v>
      </c>
      <c r="D1838" s="66" t="s">
        <v>317</v>
      </c>
      <c r="E1838" s="87">
        <f t="array" ref="E1838">IFERROR(INDEX(DATA!$L$133:$L$368,MATCH(1,(DATA!$D$133:$D$368=B1838)*(DATA!$E$133:$E$368=D1838),0)),"n/a")</f>
        <v>11.906448157266601</v>
      </c>
      <c r="F1838" s="77">
        <f t="array" ref="F1838">IFERROR(INDEX(DATA!$M$133:$M$368,MATCH(1,(DATA!$D$133:$D$368=B1838)*(DATA!$E$133:$E$368=D1838),0)),"n/a")</f>
        <v>-8.0710017571846808E-3</v>
      </c>
      <c r="G1838" s="87">
        <f t="array" ref="G1838">IFERROR(INDEX(DATA!$V$133:$V$368,MATCH(1,(DATA!$D$133:$D$368=B1838)*(DATA!$E$133:$E$368=D1838),0)),"n/a")</f>
        <v>12.0756138249732</v>
      </c>
      <c r="H1838" s="77">
        <f t="array" ref="H1838">IFERROR(INDEX(DATA!$W$133:$W$368,MATCH(1,(DATA!$D$133:$D$368=B1838)*(DATA!$E$133:$E$368=D1838),0)),"n/a")</f>
        <v>1.7389868332766099E-2</v>
      </c>
      <c r="I1838" s="87">
        <f t="array" ref="I1838">IFERROR(INDEX(DATA!$AF$133:$AF$368,MATCH(1,(DATA!$D$133:$D$368=B1838)*(DATA!$E$133:$E$368=D1838),0)),"n/a")</f>
        <v>12.195567753280899</v>
      </c>
      <c r="J1838" s="77">
        <f t="array" ref="J1838">IFERROR(INDEX(DATA!$AG$133:$AG$368,MATCH(1,(DATA!$D$133:$D$368=B1838)*(DATA!$E$133:$E$368=D1838),0)),"n/a")</f>
        <v>3.1829321642047902E-2</v>
      </c>
      <c r="K1838" s="87">
        <f t="array" ref="K1838">IFERROR(INDEX(DATA!$AP$133:$AP$368,MATCH(1,(DATA!$D$133:$D$368=B1838)*(DATA!$E$133:$E$368=D1838),0)),"n/a")</f>
        <v>12.315928211981101</v>
      </c>
      <c r="L1838" s="77">
        <f t="array" ref="L1838">IFERROR(INDEX(DATA!$AQ$133:$AQ$368,MATCH(1,(DATA!$D$133:$D$368=B1838)*(DATA!$E$133:$E$368=D1838),0)),"n/a")</f>
        <v>8.3151522379863604E-2</v>
      </c>
      <c r="M1838" s="66"/>
      <c r="N1838" s="66"/>
      <c r="O1838" s="66"/>
      <c r="P1838" s="66"/>
      <c r="Q1838" s="66"/>
      <c r="S1838" s="70"/>
      <c r="U1838" s="70"/>
      <c r="W1838" s="70"/>
      <c r="Y1838" s="70"/>
    </row>
    <row r="1839" spans="1:25" s="69" customFormat="1" x14ac:dyDescent="0.2">
      <c r="A1839" s="75" t="s">
        <v>19</v>
      </c>
      <c r="B1839" s="66" t="s">
        <v>20</v>
      </c>
      <c r="C1839" s="66" t="s">
        <v>10</v>
      </c>
      <c r="D1839" s="66" t="s">
        <v>318</v>
      </c>
      <c r="E1839" s="87">
        <f t="array" ref="E1839">IFERROR(INDEX(DATA!$L$133:$L$368,MATCH(1,(DATA!$D$133:$D$368=B1839)*(DATA!$E$133:$E$368=D1839),0)),"n/a")</f>
        <v>16.069424530707298</v>
      </c>
      <c r="F1839" s="77">
        <f t="array" ref="F1839">IFERROR(INDEX(DATA!$M$133:$M$368,MATCH(1,(DATA!$D$133:$D$368=B1839)*(DATA!$E$133:$E$368=D1839),0)),"n/a")</f>
        <v>-7.97073389184705E-4</v>
      </c>
      <c r="G1839" s="87">
        <f t="array" ref="G1839">IFERROR(INDEX(DATA!$V$133:$V$368,MATCH(1,(DATA!$D$133:$D$368=B1839)*(DATA!$E$133:$E$368=D1839),0)),"n/a")</f>
        <v>16.0814071788493</v>
      </c>
      <c r="H1839" s="77">
        <f t="array" ref="H1839">IFERROR(INDEX(DATA!$W$133:$W$368,MATCH(1,(DATA!$D$133:$D$368=B1839)*(DATA!$E$133:$E$368=D1839),0)),"n/a")</f>
        <v>-6.0712322562799098E-3</v>
      </c>
      <c r="I1839" s="87">
        <f t="array" ref="I1839">IFERROR(INDEX(DATA!$AF$133:$AF$368,MATCH(1,(DATA!$D$133:$D$368=B1839)*(DATA!$E$133:$E$368=D1839),0)),"n/a")</f>
        <v>15.8133746765512</v>
      </c>
      <c r="J1839" s="77">
        <f t="array" ref="J1839">IFERROR(INDEX(DATA!$AG$133:$AG$368,MATCH(1,(DATA!$D$133:$D$368=B1839)*(DATA!$E$133:$E$368=D1839),0)),"n/a")</f>
        <v>-1.6053122349377099E-3</v>
      </c>
      <c r="K1839" s="87">
        <f t="array" ref="K1839">IFERROR(INDEX(DATA!$AP$133:$AP$368,MATCH(1,(DATA!$D$133:$D$368=B1839)*(DATA!$E$133:$E$368=D1839),0)),"n/a")</f>
        <v>15.903760304257901</v>
      </c>
      <c r="L1839" s="77">
        <f t="array" ref="L1839">IFERROR(INDEX(DATA!$AQ$133:$AQ$368,MATCH(1,(DATA!$D$133:$D$368=B1839)*(DATA!$E$133:$E$368=D1839),0)),"n/a")</f>
        <v>3.82855429356435E-3</v>
      </c>
      <c r="M1839" s="66"/>
      <c r="N1839" s="66"/>
      <c r="O1839" s="66"/>
      <c r="P1839" s="66"/>
      <c r="Q1839" s="66"/>
      <c r="S1839" s="70"/>
      <c r="U1839" s="70"/>
      <c r="W1839" s="70"/>
      <c r="Y1839" s="70"/>
    </row>
    <row r="1840" spans="1:25" s="69" customFormat="1" x14ac:dyDescent="0.2">
      <c r="A1840" s="75" t="s">
        <v>19</v>
      </c>
      <c r="B1840" s="66" t="s">
        <v>20</v>
      </c>
      <c r="C1840" s="66" t="s">
        <v>10</v>
      </c>
      <c r="D1840" s="66" t="s">
        <v>344</v>
      </c>
      <c r="E1840" s="87">
        <f t="array" ref="E1840">IFERROR(INDEX(DATA!$L$133:$L$368,MATCH(1,(DATA!$D$133:$D$368=B1840)*(DATA!$E$133:$E$368=D1840),0)),"n/a")</f>
        <v>10.6592685597765</v>
      </c>
      <c r="F1840" s="77">
        <f t="array" ref="F1840">IFERROR(INDEX(DATA!$M$133:$M$368,MATCH(1,(DATA!$D$133:$D$368=B1840)*(DATA!$E$133:$E$368=D1840),0)),"n/a")</f>
        <v>-1.55396725572301E-2</v>
      </c>
      <c r="G1840" s="87">
        <f t="array" ref="G1840">IFERROR(INDEX(DATA!$V$133:$V$368,MATCH(1,(DATA!$D$133:$D$368=B1840)*(DATA!$E$133:$E$368=D1840),0)),"n/a")</f>
        <v>11.013665793285201</v>
      </c>
      <c r="H1840" s="77">
        <f t="array" ref="H1840">IFERROR(INDEX(DATA!$W$133:$W$368,MATCH(1,(DATA!$D$133:$D$368=B1840)*(DATA!$E$133:$E$368=D1840),0)),"n/a")</f>
        <v>-3.0705113677844901E-3</v>
      </c>
      <c r="I1840" s="87">
        <f t="array" ref="I1840">IFERROR(INDEX(DATA!$AF$133:$AF$368,MATCH(1,(DATA!$D$133:$D$368=B1840)*(DATA!$E$133:$E$368=D1840),0)),"n/a")</f>
        <v>10.972100460268001</v>
      </c>
      <c r="J1840" s="77">
        <f t="array" ref="J1840">IFERROR(INDEX(DATA!$AG$133:$AG$368,MATCH(1,(DATA!$D$133:$D$368=B1840)*(DATA!$E$133:$E$368=D1840),0)),"n/a")</f>
        <v>2.6290558714397502E-2</v>
      </c>
      <c r="K1840" s="87">
        <f t="array" ref="K1840">IFERROR(INDEX(DATA!$AP$133:$AP$368,MATCH(1,(DATA!$D$133:$D$368=B1840)*(DATA!$E$133:$E$368=D1840),0)),"n/a")</f>
        <v>10.8824634639716</v>
      </c>
      <c r="L1840" s="77">
        <f t="array" ref="L1840">IFERROR(INDEX(DATA!$AQ$133:$AQ$368,MATCH(1,(DATA!$D$133:$D$368=B1840)*(DATA!$E$133:$E$368=D1840),0)),"n/a")</f>
        <v>3.9553603507480099E-2</v>
      </c>
      <c r="M1840" s="66"/>
      <c r="N1840" s="66"/>
      <c r="O1840" s="66"/>
      <c r="P1840" s="66"/>
      <c r="Q1840" s="66"/>
      <c r="S1840" s="70"/>
      <c r="U1840" s="70"/>
      <c r="W1840" s="70"/>
      <c r="Y1840" s="70"/>
    </row>
    <row r="1841" spans="1:25" s="69" customFormat="1" x14ac:dyDescent="0.2">
      <c r="A1841" s="75" t="s">
        <v>19</v>
      </c>
      <c r="B1841" s="66" t="s">
        <v>20</v>
      </c>
      <c r="C1841" s="66" t="s">
        <v>10</v>
      </c>
      <c r="D1841" s="66" t="s">
        <v>345</v>
      </c>
      <c r="E1841" s="87">
        <f t="array" ref="E1841">IFERROR(INDEX(DATA!$L$133:$L$368,MATCH(1,(DATA!$D$133:$D$368=B1841)*(DATA!$E$133:$E$368=D1841),0)),"n/a")</f>
        <v>13.030958800435201</v>
      </c>
      <c r="F1841" s="77">
        <f t="array" ref="F1841">IFERROR(INDEX(DATA!$M$133:$M$368,MATCH(1,(DATA!$D$133:$D$368=B1841)*(DATA!$E$133:$E$368=D1841),0)),"n/a")</f>
        <v>2.3637494443819101E-2</v>
      </c>
      <c r="G1841" s="87">
        <f t="array" ref="G1841">IFERROR(INDEX(DATA!$V$133:$V$368,MATCH(1,(DATA!$D$133:$D$368=B1841)*(DATA!$E$133:$E$368=D1841),0)),"n/a")</f>
        <v>12.782998713536699</v>
      </c>
      <c r="H1841" s="77">
        <f t="array" ref="H1841">IFERROR(INDEX(DATA!$W$133:$W$368,MATCH(1,(DATA!$D$133:$D$368=B1841)*(DATA!$E$133:$E$368=D1841),0)),"n/a")</f>
        <v>1.12432387209386E-3</v>
      </c>
      <c r="I1841" s="87">
        <f t="array" ref="I1841">IFERROR(INDEX(DATA!$AF$133:$AF$368,MATCH(1,(DATA!$D$133:$D$368=B1841)*(DATA!$E$133:$E$368=D1841),0)),"n/a")</f>
        <v>12.706529050214501</v>
      </c>
      <c r="J1841" s="77">
        <f t="array" ref="J1841">IFERROR(INDEX(DATA!$AG$133:$AG$368,MATCH(1,(DATA!$D$133:$D$368=B1841)*(DATA!$E$133:$E$368=D1841),0)),"n/a")</f>
        <v>-8.8938589120805892E-3</v>
      </c>
      <c r="K1841" s="87">
        <f t="array" ref="K1841">IFERROR(INDEX(DATA!$AP$133:$AP$368,MATCH(1,(DATA!$D$133:$D$368=B1841)*(DATA!$E$133:$E$368=D1841),0)),"n/a")</f>
        <v>12.4907569389438</v>
      </c>
      <c r="L1841" s="77">
        <f t="array" ref="L1841">IFERROR(INDEX(DATA!$AQ$133:$AQ$368,MATCH(1,(DATA!$D$133:$D$368=B1841)*(DATA!$E$133:$E$368=D1841),0)),"n/a")</f>
        <v>-5.4341297188034198E-3</v>
      </c>
      <c r="M1841" s="66"/>
      <c r="N1841" s="66"/>
      <c r="O1841" s="66"/>
      <c r="P1841" s="66"/>
      <c r="Q1841" s="66"/>
      <c r="S1841" s="70"/>
      <c r="U1841" s="70"/>
      <c r="W1841" s="70"/>
      <c r="Y1841" s="70"/>
    </row>
    <row r="1842" spans="1:25" s="69" customFormat="1" x14ac:dyDescent="0.2">
      <c r="A1842" s="75"/>
      <c r="B1842" s="66"/>
      <c r="C1842" s="66"/>
      <c r="D1842" s="66"/>
      <c r="E1842" s="80"/>
      <c r="F1842" s="77"/>
      <c r="G1842" s="81"/>
      <c r="H1842" s="77"/>
      <c r="I1842" s="81"/>
      <c r="J1842" s="82"/>
      <c r="K1842" s="81"/>
      <c r="L1842" s="77"/>
      <c r="M1842" s="66"/>
      <c r="N1842" s="66"/>
      <c r="O1842" s="66"/>
      <c r="P1842" s="66"/>
      <c r="Q1842" s="66"/>
      <c r="S1842" s="70"/>
      <c r="U1842" s="70"/>
      <c r="W1842" s="70"/>
      <c r="Y1842" s="70"/>
    </row>
    <row r="1843" spans="1:25" s="69" customFormat="1" x14ac:dyDescent="0.2">
      <c r="A1843" s="75" t="s">
        <v>19</v>
      </c>
      <c r="B1843" s="66" t="s">
        <v>20</v>
      </c>
      <c r="C1843" s="66" t="s">
        <v>26</v>
      </c>
      <c r="D1843" s="66" t="s">
        <v>271</v>
      </c>
      <c r="E1843" s="87">
        <f t="array" ref="E1843">IFERROR(INDEX(DATA!$N$133:$N$368,MATCH(1,(DATA!$D$133:$D$368=B1843)*(DATA!$E$133:$E$368=D1843),0)),"n/a")</f>
        <v>3.48147449204252</v>
      </c>
      <c r="F1843" s="77">
        <f t="array" ref="F1843">IFERROR(INDEX(DATA!$O$133:$O$368,MATCH(1,(DATA!$D$133:$D$368=B1843)*(DATA!$E$133:$E$368=D1843),0)),"n/a")</f>
        <v>4.5042738337194499E-3</v>
      </c>
      <c r="G1843" s="87">
        <f t="array" ref="G1843">IFERROR(INDEX(DATA!$X$133:$X$368,MATCH(1,(DATA!$D$133:$D$368=B1843)*(DATA!$E$133:$E$368=D1843),0)),"n/a")</f>
        <v>3.5744097633713401</v>
      </c>
      <c r="H1843" s="77">
        <f t="array" ref="H1843">IFERROR(INDEX(DATA!$Y$133:$Y$368,MATCH(1,(DATA!$D$133:$D$368=B1843)*(DATA!$E$133:$E$368=D1843),0)),"n/a")</f>
        <v>3.7771788744608202E-2</v>
      </c>
      <c r="I1843" s="87">
        <f t="array" ref="I1843">IFERROR(INDEX(DATA!$AH$133:$AH$368,MATCH(1,(DATA!$D$133:$D$368=B1843)*(DATA!$E$133:$E$368=D1843),0)),"n/a")</f>
        <v>3.4718265618789999</v>
      </c>
      <c r="J1843" s="77">
        <f t="array" ref="J1843">IFERROR(INDEX(DATA!$AI$133:$AI$368,MATCH(1,(DATA!$D$133:$D$368=B1843)*(DATA!$E$133:$E$368=D1843),0)),"n/a")</f>
        <v>1.4093419699787E-2</v>
      </c>
      <c r="K1843" s="87">
        <f t="array" ref="K1843">IFERROR(INDEX(DATA!$AR$133:$AR$368,MATCH(1,(DATA!$D$133:$D$368=B1843)*(DATA!$E$133:$E$368=D1843),0)),"n/a")</f>
        <v>3.4411004397615499</v>
      </c>
      <c r="L1843" s="77">
        <f t="array" ref="L1843">IFERROR(INDEX(DATA!$AS$133:$AS$368,MATCH(1,(DATA!$D$133:$D$368=B1843)*(DATA!$E$133:$E$368=D1843),0)),"n/a")</f>
        <v>5.1728777164984502E-3</v>
      </c>
      <c r="M1843" s="66"/>
      <c r="N1843" s="66"/>
      <c r="O1843" s="66"/>
      <c r="P1843" s="66"/>
      <c r="Q1843" s="66"/>
      <c r="S1843" s="70"/>
      <c r="U1843" s="70"/>
      <c r="W1843" s="70"/>
      <c r="Y1843" s="70"/>
    </row>
    <row r="1844" spans="1:25" s="69" customFormat="1" x14ac:dyDescent="0.2">
      <c r="A1844" s="75" t="s">
        <v>19</v>
      </c>
      <c r="B1844" s="66" t="s">
        <v>20</v>
      </c>
      <c r="C1844" s="66" t="s">
        <v>26</v>
      </c>
      <c r="D1844" s="66" t="s">
        <v>272</v>
      </c>
      <c r="E1844" s="87">
        <f t="array" ref="E1844">IFERROR(INDEX(DATA!$N$133:$N$368,MATCH(1,(DATA!$D$133:$D$368=B1844)*(DATA!$E$133:$E$368=D1844),0)),"n/a")</f>
        <v>3.7111943502557501</v>
      </c>
      <c r="F1844" s="77">
        <f t="array" ref="F1844">IFERROR(INDEX(DATA!$O$133:$O$368,MATCH(1,(DATA!$D$133:$D$368=B1844)*(DATA!$E$133:$E$368=D1844),0)),"n/a")</f>
        <v>1.95689188782028E-2</v>
      </c>
      <c r="G1844" s="87">
        <f t="array" ref="G1844">IFERROR(INDEX(DATA!$X$133:$X$368,MATCH(1,(DATA!$D$133:$D$368=B1844)*(DATA!$E$133:$E$368=D1844),0)),"n/a")</f>
        <v>3.7088912360607602</v>
      </c>
      <c r="H1844" s="77">
        <f t="array" ref="H1844">IFERROR(INDEX(DATA!$Y$133:$Y$368,MATCH(1,(DATA!$D$133:$D$368=B1844)*(DATA!$E$133:$E$368=D1844),0)),"n/a")</f>
        <v>1.3667347291167699E-2</v>
      </c>
      <c r="I1844" s="87">
        <f t="array" ref="I1844">IFERROR(INDEX(DATA!$AH$133:$AH$368,MATCH(1,(DATA!$D$133:$D$368=B1844)*(DATA!$E$133:$E$368=D1844),0)),"n/a")</f>
        <v>3.6570988325782401</v>
      </c>
      <c r="J1844" s="77">
        <f t="array" ref="J1844">IFERROR(INDEX(DATA!$AI$133:$AI$368,MATCH(1,(DATA!$D$133:$D$368=B1844)*(DATA!$E$133:$E$368=D1844),0)),"n/a")</f>
        <v>3.3450469058198103E-2</v>
      </c>
      <c r="K1844" s="87">
        <f t="array" ref="K1844">IFERROR(INDEX(DATA!$AR$133:$AR$368,MATCH(1,(DATA!$D$133:$D$368=B1844)*(DATA!$E$133:$E$368=D1844),0)),"n/a")</f>
        <v>3.6622860030884201</v>
      </c>
      <c r="L1844" s="77">
        <f t="array" ref="L1844">IFERROR(INDEX(DATA!$AS$133:$AS$368,MATCH(1,(DATA!$D$133:$D$368=B1844)*(DATA!$E$133:$E$368=D1844),0)),"n/a")</f>
        <v>2.7487317643406801E-2</v>
      </c>
      <c r="M1844" s="66"/>
      <c r="N1844" s="66"/>
      <c r="O1844" s="66"/>
      <c r="P1844" s="66"/>
      <c r="Q1844" s="66"/>
      <c r="S1844" s="70"/>
      <c r="U1844" s="70"/>
      <c r="W1844" s="70"/>
      <c r="Y1844" s="70"/>
    </row>
    <row r="1845" spans="1:25" s="69" customFormat="1" x14ac:dyDescent="0.2">
      <c r="A1845" s="75" t="s">
        <v>19</v>
      </c>
      <c r="B1845" s="66" t="s">
        <v>20</v>
      </c>
      <c r="C1845" s="66" t="s">
        <v>26</v>
      </c>
      <c r="D1845" s="66" t="s">
        <v>273</v>
      </c>
      <c r="E1845" s="87">
        <f t="array" ref="E1845">IFERROR(INDEX(DATA!$N$133:$N$368,MATCH(1,(DATA!$D$133:$D$368=B1845)*(DATA!$E$133:$E$368=D1845),0)),"n/a")</f>
        <v>3.6172905269662601</v>
      </c>
      <c r="F1845" s="77">
        <f t="array" ref="F1845">IFERROR(INDEX(DATA!$O$133:$O$368,MATCH(1,(DATA!$D$133:$D$368=B1845)*(DATA!$E$133:$E$368=D1845),0)),"n/a")</f>
        <v>1.7974758169313199E-2</v>
      </c>
      <c r="G1845" s="87">
        <f t="array" ref="G1845">IFERROR(INDEX(DATA!$X$133:$X$368,MATCH(1,(DATA!$D$133:$D$368=B1845)*(DATA!$E$133:$E$368=D1845),0)),"n/a")</f>
        <v>3.63198455101249</v>
      </c>
      <c r="H1845" s="77">
        <f t="array" ref="H1845">IFERROR(INDEX(DATA!$Y$133:$Y$368,MATCH(1,(DATA!$D$133:$D$368=B1845)*(DATA!$E$133:$E$368=D1845),0)),"n/a")</f>
        <v>2.95179401959756E-2</v>
      </c>
      <c r="I1845" s="87">
        <f t="array" ref="I1845">IFERROR(INDEX(DATA!$AH$133:$AH$368,MATCH(1,(DATA!$D$133:$D$368=B1845)*(DATA!$E$133:$E$368=D1845),0)),"n/a")</f>
        <v>3.6170759960213301</v>
      </c>
      <c r="J1845" s="77">
        <f t="array" ref="J1845">IFERROR(INDEX(DATA!$AI$133:$AI$368,MATCH(1,(DATA!$D$133:$D$368=B1845)*(DATA!$E$133:$E$368=D1845),0)),"n/a")</f>
        <v>3.9360244118278598E-2</v>
      </c>
      <c r="K1845" s="87">
        <f t="array" ref="K1845">IFERROR(INDEX(DATA!$AR$133:$AR$368,MATCH(1,(DATA!$D$133:$D$368=B1845)*(DATA!$E$133:$E$368=D1845),0)),"n/a")</f>
        <v>3.6300153091781202</v>
      </c>
      <c r="L1845" s="77">
        <f t="array" ref="L1845">IFERROR(INDEX(DATA!$AS$133:$AS$368,MATCH(1,(DATA!$D$133:$D$368=B1845)*(DATA!$E$133:$E$368=D1845),0)),"n/a")</f>
        <v>4.79746219846858E-2</v>
      </c>
      <c r="M1845" s="66"/>
      <c r="N1845" s="66"/>
      <c r="O1845" s="66"/>
      <c r="P1845" s="66"/>
      <c r="Q1845" s="66"/>
      <c r="S1845" s="70"/>
      <c r="U1845" s="70"/>
      <c r="W1845" s="70"/>
      <c r="Y1845" s="70"/>
    </row>
    <row r="1846" spans="1:25" s="69" customFormat="1" x14ac:dyDescent="0.2">
      <c r="A1846" s="75" t="s">
        <v>19</v>
      </c>
      <c r="B1846" s="66" t="s">
        <v>20</v>
      </c>
      <c r="C1846" s="66" t="s">
        <v>26</v>
      </c>
      <c r="D1846" s="66" t="s">
        <v>274</v>
      </c>
      <c r="E1846" s="87">
        <f t="array" ref="E1846">IFERROR(INDEX(DATA!$N$133:$N$368,MATCH(1,(DATA!$D$133:$D$368=B1846)*(DATA!$E$133:$E$368=D1846),0)),"n/a")</f>
        <v>3.7015693998658801</v>
      </c>
      <c r="F1846" s="77">
        <f t="array" ref="F1846">IFERROR(INDEX(DATA!$O$133:$O$368,MATCH(1,(DATA!$D$133:$D$368=B1846)*(DATA!$E$133:$E$368=D1846),0)),"n/a")</f>
        <v>3.70174163483869E-2</v>
      </c>
      <c r="G1846" s="87">
        <f t="array" ref="G1846">IFERROR(INDEX(DATA!$X$133:$X$368,MATCH(1,(DATA!$D$133:$D$368=B1846)*(DATA!$E$133:$E$368=D1846),0)),"n/a")</f>
        <v>3.68787889310906</v>
      </c>
      <c r="H1846" s="77">
        <f t="array" ref="H1846">IFERROR(INDEX(DATA!$Y$133:$Y$368,MATCH(1,(DATA!$D$133:$D$368=B1846)*(DATA!$E$133:$E$368=D1846),0)),"n/a")</f>
        <v>2.4381451887052E-2</v>
      </c>
      <c r="I1846" s="87">
        <f t="array" ref="I1846">IFERROR(INDEX(DATA!$AH$133:$AH$368,MATCH(1,(DATA!$D$133:$D$368=B1846)*(DATA!$E$133:$E$368=D1846),0)),"n/a")</f>
        <v>3.6419253863008998</v>
      </c>
      <c r="J1846" s="77">
        <f t="array" ref="J1846">IFERROR(INDEX(DATA!$AI$133:$AI$368,MATCH(1,(DATA!$D$133:$D$368=B1846)*(DATA!$E$133:$E$368=D1846),0)),"n/a")</f>
        <v>1.9772173647526401E-2</v>
      </c>
      <c r="K1846" s="87">
        <f t="array" ref="K1846">IFERROR(INDEX(DATA!$AR$133:$AR$368,MATCH(1,(DATA!$D$133:$D$368=B1846)*(DATA!$E$133:$E$368=D1846),0)),"n/a")</f>
        <v>3.64372871442434</v>
      </c>
      <c r="L1846" s="77">
        <f t="array" ref="L1846">IFERROR(INDEX(DATA!$AS$133:$AS$368,MATCH(1,(DATA!$D$133:$D$368=B1846)*(DATA!$E$133:$E$368=D1846),0)),"n/a")</f>
        <v>-1.80306622630064E-3</v>
      </c>
      <c r="M1846" s="66"/>
      <c r="N1846" s="66"/>
      <c r="O1846" s="66"/>
      <c r="P1846" s="66"/>
      <c r="Q1846" s="66"/>
      <c r="S1846" s="70"/>
      <c r="U1846" s="70"/>
      <c r="W1846" s="70"/>
      <c r="Y1846" s="70"/>
    </row>
    <row r="1847" spans="1:25" s="69" customFormat="1" x14ac:dyDescent="0.2">
      <c r="A1847" s="75" t="s">
        <v>19</v>
      </c>
      <c r="B1847" s="66" t="s">
        <v>20</v>
      </c>
      <c r="C1847" s="66" t="s">
        <v>26</v>
      </c>
      <c r="D1847" s="66" t="s">
        <v>275</v>
      </c>
      <c r="E1847" s="87">
        <f t="array" ref="E1847">IFERROR(INDEX(DATA!$N$133:$N$368,MATCH(1,(DATA!$D$133:$D$368=B1847)*(DATA!$E$133:$E$368=D1847),0)),"n/a")</f>
        <v>3.1493440266872401</v>
      </c>
      <c r="F1847" s="77">
        <f t="array" ref="F1847">IFERROR(INDEX(DATA!$O$133:$O$368,MATCH(1,(DATA!$D$133:$D$368=B1847)*(DATA!$E$133:$E$368=D1847),0)),"n/a")</f>
        <v>-4.90417373720256E-2</v>
      </c>
      <c r="G1847" s="87">
        <f t="array" ref="G1847">IFERROR(INDEX(DATA!$X$133:$X$368,MATCH(1,(DATA!$D$133:$D$368=B1847)*(DATA!$E$133:$E$368=D1847),0)),"n/a")</f>
        <v>3.7631879276615199</v>
      </c>
      <c r="H1847" s="77">
        <f t="array" ref="H1847">IFERROR(INDEX(DATA!$Y$133:$Y$368,MATCH(1,(DATA!$D$133:$D$368=B1847)*(DATA!$E$133:$E$368=D1847),0)),"n/a")</f>
        <v>7.3970262174703802E-2</v>
      </c>
      <c r="I1847" s="87">
        <f t="array" ref="I1847">IFERROR(INDEX(DATA!$AH$133:$AH$368,MATCH(1,(DATA!$D$133:$D$368=B1847)*(DATA!$E$133:$E$368=D1847),0)),"n/a")</f>
        <v>3.57455045149693</v>
      </c>
      <c r="J1847" s="77">
        <f t="array" ref="J1847">IFERROR(INDEX(DATA!$AI$133:$AI$368,MATCH(1,(DATA!$D$133:$D$368=B1847)*(DATA!$E$133:$E$368=D1847),0)),"n/a")</f>
        <v>1.5739467638000701E-2</v>
      </c>
      <c r="K1847" s="87">
        <f t="array" ref="K1847">IFERROR(INDEX(DATA!$AR$133:$AR$368,MATCH(1,(DATA!$D$133:$D$368=B1847)*(DATA!$E$133:$E$368=D1847),0)),"n/a")</f>
        <v>3.4758003183039001</v>
      </c>
      <c r="L1847" s="77">
        <f t="array" ref="L1847">IFERROR(INDEX(DATA!$AS$133:$AS$368,MATCH(1,(DATA!$D$133:$D$368=B1847)*(DATA!$E$133:$E$368=D1847),0)),"n/a")</f>
        <v>6.9752168870767699E-3</v>
      </c>
      <c r="M1847" s="66"/>
      <c r="N1847" s="66"/>
      <c r="O1847" s="66"/>
      <c r="P1847" s="66"/>
      <c r="Q1847" s="66"/>
      <c r="S1847" s="70"/>
      <c r="U1847" s="70"/>
      <c r="W1847" s="70"/>
      <c r="Y1847" s="70"/>
    </row>
    <row r="1848" spans="1:25" s="69" customFormat="1" x14ac:dyDescent="0.2">
      <c r="A1848" s="75" t="s">
        <v>19</v>
      </c>
      <c r="B1848" s="66" t="s">
        <v>20</v>
      </c>
      <c r="C1848" s="66" t="s">
        <v>26</v>
      </c>
      <c r="D1848" s="66" t="s">
        <v>276</v>
      </c>
      <c r="E1848" s="87">
        <f t="array" ref="E1848">IFERROR(INDEX(DATA!$N$133:$N$368,MATCH(1,(DATA!$D$133:$D$368=B1848)*(DATA!$E$133:$E$368=D1848),0)),"n/a")</f>
        <v>3.6495975639688001</v>
      </c>
      <c r="F1848" s="77">
        <f t="array" ref="F1848">IFERROR(INDEX(DATA!$O$133:$O$368,MATCH(1,(DATA!$D$133:$D$368=B1848)*(DATA!$E$133:$E$368=D1848),0)),"n/a")</f>
        <v>2.0170168984210202E-2</v>
      </c>
      <c r="G1848" s="87">
        <f t="array" ref="G1848">IFERROR(INDEX(DATA!$X$133:$X$368,MATCH(1,(DATA!$D$133:$D$368=B1848)*(DATA!$E$133:$E$368=D1848),0)),"n/a")</f>
        <v>3.68992587178567</v>
      </c>
      <c r="H1848" s="77">
        <f t="array" ref="H1848">IFERROR(INDEX(DATA!$Y$133:$Y$368,MATCH(1,(DATA!$D$133:$D$368=B1848)*(DATA!$E$133:$E$368=D1848),0)),"n/a")</f>
        <v>3.3436999432656003E-2</v>
      </c>
      <c r="I1848" s="87">
        <f t="array" ref="I1848">IFERROR(INDEX(DATA!$AH$133:$AH$368,MATCH(1,(DATA!$D$133:$D$368=B1848)*(DATA!$E$133:$E$368=D1848),0)),"n/a")</f>
        <v>3.66083065884599</v>
      </c>
      <c r="J1848" s="77">
        <f t="array" ref="J1848">IFERROR(INDEX(DATA!$AI$133:$AI$368,MATCH(1,(DATA!$D$133:$D$368=B1848)*(DATA!$E$133:$E$368=D1848),0)),"n/a")</f>
        <v>3.9411322950249801E-2</v>
      </c>
      <c r="K1848" s="87">
        <f t="array" ref="K1848">IFERROR(INDEX(DATA!$AR$133:$AR$368,MATCH(1,(DATA!$D$133:$D$368=B1848)*(DATA!$E$133:$E$368=D1848),0)),"n/a")</f>
        <v>3.67311440601704</v>
      </c>
      <c r="L1848" s="77">
        <f t="array" ref="L1848">IFERROR(INDEX(DATA!$AS$133:$AS$368,MATCH(1,(DATA!$D$133:$D$368=B1848)*(DATA!$E$133:$E$368=D1848),0)),"n/a")</f>
        <v>3.73209991279616E-2</v>
      </c>
      <c r="M1848" s="66"/>
      <c r="N1848" s="66"/>
      <c r="O1848" s="66"/>
      <c r="P1848" s="66"/>
      <c r="Q1848" s="66"/>
      <c r="S1848" s="70"/>
      <c r="U1848" s="70"/>
      <c r="W1848" s="70"/>
      <c r="Y1848" s="70"/>
    </row>
    <row r="1849" spans="1:25" s="69" customFormat="1" x14ac:dyDescent="0.2">
      <c r="A1849" s="75" t="s">
        <v>19</v>
      </c>
      <c r="B1849" s="66" t="s">
        <v>20</v>
      </c>
      <c r="C1849" s="66" t="s">
        <v>26</v>
      </c>
      <c r="D1849" s="66" t="s">
        <v>277</v>
      </c>
      <c r="E1849" s="87">
        <f t="array" ref="E1849">IFERROR(INDEX(DATA!$N$133:$N$368,MATCH(1,(DATA!$D$133:$D$368=B1849)*(DATA!$E$133:$E$368=D1849),0)),"n/a")</f>
        <v>3.73202049138485</v>
      </c>
      <c r="F1849" s="77">
        <f t="array" ref="F1849">IFERROR(INDEX(DATA!$O$133:$O$368,MATCH(1,(DATA!$D$133:$D$368=B1849)*(DATA!$E$133:$E$368=D1849),0)),"n/a")</f>
        <v>5.9849651185399699E-2</v>
      </c>
      <c r="G1849" s="87">
        <f t="array" ref="G1849">IFERROR(INDEX(DATA!$X$133:$X$368,MATCH(1,(DATA!$D$133:$D$368=B1849)*(DATA!$E$133:$E$368=D1849),0)),"n/a")</f>
        <v>3.69471041285122</v>
      </c>
      <c r="H1849" s="77">
        <f t="array" ref="H1849">IFERROR(INDEX(DATA!$Y$133:$Y$368,MATCH(1,(DATA!$D$133:$D$368=B1849)*(DATA!$E$133:$E$368=D1849),0)),"n/a")</f>
        <v>6.3073327345816693E-2</v>
      </c>
      <c r="I1849" s="87">
        <f t="array" ref="I1849">IFERROR(INDEX(DATA!$AH$133:$AH$368,MATCH(1,(DATA!$D$133:$D$368=B1849)*(DATA!$E$133:$E$368=D1849),0)),"n/a")</f>
        <v>3.7012109028678299</v>
      </c>
      <c r="J1849" s="77">
        <f t="array" ref="J1849">IFERROR(INDEX(DATA!$AI$133:$AI$368,MATCH(1,(DATA!$D$133:$D$368=B1849)*(DATA!$E$133:$E$368=D1849),0)),"n/a")</f>
        <v>5.7855017475732802E-2</v>
      </c>
      <c r="K1849" s="87">
        <f t="array" ref="K1849">IFERROR(INDEX(DATA!$AR$133:$AR$368,MATCH(1,(DATA!$D$133:$D$368=B1849)*(DATA!$E$133:$E$368=D1849),0)),"n/a")</f>
        <v>3.6884127626140302</v>
      </c>
      <c r="L1849" s="77">
        <f t="array" ref="L1849">IFERROR(INDEX(DATA!$AS$133:$AS$368,MATCH(1,(DATA!$D$133:$D$368=B1849)*(DATA!$E$133:$E$368=D1849),0)),"n/a")</f>
        <v>4.6407684897327002E-2</v>
      </c>
      <c r="M1849" s="66"/>
      <c r="N1849" s="66"/>
      <c r="O1849" s="66"/>
      <c r="P1849" s="66"/>
      <c r="Q1849" s="66"/>
      <c r="S1849" s="70"/>
      <c r="U1849" s="70"/>
      <c r="W1849" s="70"/>
      <c r="Y1849" s="70"/>
    </row>
    <row r="1850" spans="1:25" s="69" customFormat="1" x14ac:dyDescent="0.2">
      <c r="A1850" s="75" t="s">
        <v>19</v>
      </c>
      <c r="B1850" s="66" t="s">
        <v>20</v>
      </c>
      <c r="C1850" s="66" t="s">
        <v>26</v>
      </c>
      <c r="D1850" s="66" t="s">
        <v>278</v>
      </c>
      <c r="E1850" s="87">
        <f t="array" ref="E1850">IFERROR(INDEX(DATA!$N$133:$N$368,MATCH(1,(DATA!$D$133:$D$368=B1850)*(DATA!$E$133:$E$368=D1850),0)),"n/a")</f>
        <v>3.3089185199771598</v>
      </c>
      <c r="F1850" s="77">
        <f t="array" ref="F1850">IFERROR(INDEX(DATA!$O$133:$O$368,MATCH(1,(DATA!$D$133:$D$368=B1850)*(DATA!$E$133:$E$368=D1850),0)),"n/a")</f>
        <v>-3.6298996601070797E-2</v>
      </c>
      <c r="G1850" s="87">
        <f t="array" ref="G1850">IFERROR(INDEX(DATA!$X$133:$X$368,MATCH(1,(DATA!$D$133:$D$368=B1850)*(DATA!$E$133:$E$368=D1850),0)),"n/a")</f>
        <v>3.38572596374375</v>
      </c>
      <c r="H1850" s="77">
        <f t="array" ref="H1850">IFERROR(INDEX(DATA!$Y$133:$Y$368,MATCH(1,(DATA!$D$133:$D$368=B1850)*(DATA!$E$133:$E$368=D1850),0)),"n/a")</f>
        <v>-5.2201633369004401E-2</v>
      </c>
      <c r="I1850" s="87">
        <f t="array" ref="I1850">IFERROR(INDEX(DATA!$AH$133:$AH$368,MATCH(1,(DATA!$D$133:$D$368=B1850)*(DATA!$E$133:$E$368=D1850),0)),"n/a")</f>
        <v>3.4423589672985599</v>
      </c>
      <c r="J1850" s="77">
        <f t="array" ref="J1850">IFERROR(INDEX(DATA!$AI$133:$AI$368,MATCH(1,(DATA!$D$133:$D$368=B1850)*(DATA!$E$133:$E$368=D1850),0)),"n/a")</f>
        <v>-4.6441923350723599E-2</v>
      </c>
      <c r="K1850" s="87">
        <f t="array" ref="K1850">IFERROR(INDEX(DATA!$AR$133:$AR$368,MATCH(1,(DATA!$D$133:$D$368=B1850)*(DATA!$E$133:$E$368=D1850),0)),"n/a")</f>
        <v>3.5137628428718699</v>
      </c>
      <c r="L1850" s="77">
        <f t="array" ref="L1850">IFERROR(INDEX(DATA!$AS$133:$AS$368,MATCH(1,(DATA!$D$133:$D$368=B1850)*(DATA!$E$133:$E$368=D1850),0)),"n/a")</f>
        <v>-2.9269319252506799E-2</v>
      </c>
      <c r="M1850" s="66"/>
      <c r="N1850" s="66"/>
      <c r="O1850" s="66"/>
      <c r="P1850" s="66"/>
      <c r="Q1850" s="66"/>
      <c r="S1850" s="70"/>
      <c r="U1850" s="70"/>
      <c r="W1850" s="70"/>
      <c r="Y1850" s="70"/>
    </row>
    <row r="1851" spans="1:25" s="69" customFormat="1" x14ac:dyDescent="0.2">
      <c r="A1851" s="75" t="s">
        <v>19</v>
      </c>
      <c r="B1851" s="66" t="s">
        <v>20</v>
      </c>
      <c r="C1851" s="66" t="s">
        <v>26</v>
      </c>
      <c r="D1851" s="66" t="s">
        <v>279</v>
      </c>
      <c r="E1851" s="87">
        <f t="array" ref="E1851">IFERROR(INDEX(DATA!$N$133:$N$368,MATCH(1,(DATA!$D$133:$D$368=B1851)*(DATA!$E$133:$E$368=D1851),0)),"n/a")</f>
        <v>3.8422589572130401</v>
      </c>
      <c r="F1851" s="77">
        <f t="array" ref="F1851">IFERROR(INDEX(DATA!$O$133:$O$368,MATCH(1,(DATA!$D$133:$D$368=B1851)*(DATA!$E$133:$E$368=D1851),0)),"n/a")</f>
        <v>0.20963127898224301</v>
      </c>
      <c r="G1851" s="87">
        <f t="array" ref="G1851">IFERROR(INDEX(DATA!$X$133:$X$368,MATCH(1,(DATA!$D$133:$D$368=B1851)*(DATA!$E$133:$E$368=D1851),0)),"n/a")</f>
        <v>3.8558432399603402</v>
      </c>
      <c r="H1851" s="77">
        <f t="array" ref="H1851">IFERROR(INDEX(DATA!$Y$133:$Y$368,MATCH(1,(DATA!$D$133:$D$368=B1851)*(DATA!$E$133:$E$368=D1851),0)),"n/a")</f>
        <v>6.59480715345684E-2</v>
      </c>
      <c r="I1851" s="87">
        <f t="array" ref="I1851">IFERROR(INDEX(DATA!$AH$133:$AH$368,MATCH(1,(DATA!$D$133:$D$368=B1851)*(DATA!$E$133:$E$368=D1851),0)),"n/a")</f>
        <v>3.8357004888052502</v>
      </c>
      <c r="J1851" s="77">
        <f t="array" ref="J1851">IFERROR(INDEX(DATA!$AI$133:$AI$368,MATCH(1,(DATA!$D$133:$D$368=B1851)*(DATA!$E$133:$E$368=D1851),0)),"n/a")</f>
        <v>0.10646431003908401</v>
      </c>
      <c r="K1851" s="87">
        <f t="array" ref="K1851">IFERROR(INDEX(DATA!$AR$133:$AR$368,MATCH(1,(DATA!$D$133:$D$368=B1851)*(DATA!$E$133:$E$368=D1851),0)),"n/a")</f>
        <v>3.7693643003810702</v>
      </c>
      <c r="L1851" s="77">
        <f t="array" ref="L1851">IFERROR(INDEX(DATA!$AS$133:$AS$368,MATCH(1,(DATA!$D$133:$D$368=B1851)*(DATA!$E$133:$E$368=D1851),0)),"n/a")</f>
        <v>0.16310707770921001</v>
      </c>
      <c r="M1851" s="66"/>
      <c r="N1851" s="66"/>
      <c r="O1851" s="66"/>
      <c r="P1851" s="66"/>
      <c r="Q1851" s="66"/>
      <c r="S1851" s="70"/>
      <c r="U1851" s="70"/>
      <c r="W1851" s="70"/>
      <c r="Y1851" s="70"/>
    </row>
    <row r="1852" spans="1:25" s="69" customFormat="1" x14ac:dyDescent="0.2">
      <c r="A1852" s="75" t="s">
        <v>19</v>
      </c>
      <c r="B1852" s="66" t="s">
        <v>20</v>
      </c>
      <c r="C1852" s="66" t="s">
        <v>26</v>
      </c>
      <c r="D1852" s="66" t="s">
        <v>280</v>
      </c>
      <c r="E1852" s="87">
        <f t="array" ref="E1852">IFERROR(INDEX(DATA!$N$133:$N$368,MATCH(1,(DATA!$D$133:$D$368=B1852)*(DATA!$E$133:$E$368=D1852),0)),"n/a")</f>
        <v>3.2843187199609201</v>
      </c>
      <c r="F1852" s="77">
        <f t="array" ref="F1852">IFERROR(INDEX(DATA!$O$133:$O$368,MATCH(1,(DATA!$D$133:$D$368=B1852)*(DATA!$E$133:$E$368=D1852),0)),"n/a")</f>
        <v>-1.2966087263382499E-2</v>
      </c>
      <c r="G1852" s="87">
        <f t="array" ref="G1852">IFERROR(INDEX(DATA!$X$133:$X$368,MATCH(1,(DATA!$D$133:$D$368=B1852)*(DATA!$E$133:$E$368=D1852),0)),"n/a")</f>
        <v>3.3714381504217599</v>
      </c>
      <c r="H1852" s="77">
        <f t="array" ref="H1852">IFERROR(INDEX(DATA!$Y$133:$Y$368,MATCH(1,(DATA!$D$133:$D$368=B1852)*(DATA!$E$133:$E$368=D1852),0)),"n/a")</f>
        <v>1.75849434073715E-2</v>
      </c>
      <c r="I1852" s="87">
        <f t="array" ref="I1852">IFERROR(INDEX(DATA!$AH$133:$AH$368,MATCH(1,(DATA!$D$133:$D$368=B1852)*(DATA!$E$133:$E$368=D1852),0)),"n/a")</f>
        <v>3.4003695470749999</v>
      </c>
      <c r="J1852" s="77">
        <f t="array" ref="J1852">IFERROR(INDEX(DATA!$AI$133:$AI$368,MATCH(1,(DATA!$D$133:$D$368=B1852)*(DATA!$E$133:$E$368=D1852),0)),"n/a")</f>
        <v>2.6641732764909599E-2</v>
      </c>
      <c r="K1852" s="87">
        <f t="array" ref="K1852">IFERROR(INDEX(DATA!$AR$133:$AR$368,MATCH(1,(DATA!$D$133:$D$368=B1852)*(DATA!$E$133:$E$368=D1852),0)),"n/a")</f>
        <v>3.40062995091415</v>
      </c>
      <c r="L1852" s="77">
        <f t="array" ref="L1852">IFERROR(INDEX(DATA!$AS$133:$AS$368,MATCH(1,(DATA!$D$133:$D$368=B1852)*(DATA!$E$133:$E$368=D1852),0)),"n/a")</f>
        <v>2.77090202860635E-2</v>
      </c>
      <c r="M1852" s="66"/>
      <c r="N1852" s="66"/>
      <c r="O1852" s="66"/>
      <c r="P1852" s="66"/>
      <c r="Q1852" s="66"/>
      <c r="S1852" s="70"/>
      <c r="U1852" s="70"/>
      <c r="W1852" s="70"/>
      <c r="Y1852" s="70"/>
    </row>
    <row r="1853" spans="1:25" s="69" customFormat="1" x14ac:dyDescent="0.2">
      <c r="A1853" s="75" t="s">
        <v>19</v>
      </c>
      <c r="B1853" s="66" t="s">
        <v>20</v>
      </c>
      <c r="C1853" s="66" t="s">
        <v>26</v>
      </c>
      <c r="D1853" s="66" t="s">
        <v>281</v>
      </c>
      <c r="E1853" s="87">
        <f t="array" ref="E1853">IFERROR(INDEX(DATA!$N$133:$N$368,MATCH(1,(DATA!$D$133:$D$368=B1853)*(DATA!$E$133:$E$368=D1853),0)),"n/a")</f>
        <v>2.9357075525107099</v>
      </c>
      <c r="F1853" s="77">
        <f t="array" ref="F1853">IFERROR(INDEX(DATA!$O$133:$O$368,MATCH(1,(DATA!$D$133:$D$368=B1853)*(DATA!$E$133:$E$368=D1853),0)),"n/a")</f>
        <v>-6.6652792681398702E-3</v>
      </c>
      <c r="G1853" s="87">
        <f t="array" ref="G1853">IFERROR(INDEX(DATA!$X$133:$X$368,MATCH(1,(DATA!$D$133:$D$368=B1853)*(DATA!$E$133:$E$368=D1853),0)),"n/a")</f>
        <v>3.01288440788539</v>
      </c>
      <c r="H1853" s="77">
        <f t="array" ref="H1853">IFERROR(INDEX(DATA!$Y$133:$Y$368,MATCH(1,(DATA!$D$133:$D$368=B1853)*(DATA!$E$133:$E$368=D1853),0)),"n/a")</f>
        <v>3.9985234225357498E-3</v>
      </c>
      <c r="I1853" s="87">
        <f t="array" ref="I1853">IFERROR(INDEX(DATA!$AH$133:$AH$368,MATCH(1,(DATA!$D$133:$D$368=B1853)*(DATA!$E$133:$E$368=D1853),0)),"n/a")</f>
        <v>3.05562492941963</v>
      </c>
      <c r="J1853" s="77">
        <f t="array" ref="J1853">IFERROR(INDEX(DATA!$AI$133:$AI$368,MATCH(1,(DATA!$D$133:$D$368=B1853)*(DATA!$E$133:$E$368=D1853),0)),"n/a")</f>
        <v>4.6802962580444703E-2</v>
      </c>
      <c r="K1853" s="87">
        <f t="array" ref="K1853">IFERROR(INDEX(DATA!$AR$133:$AR$368,MATCH(1,(DATA!$D$133:$D$368=B1853)*(DATA!$E$133:$E$368=D1853),0)),"n/a")</f>
        <v>3.0432649622255501</v>
      </c>
      <c r="L1853" s="77">
        <f t="array" ref="L1853">IFERROR(INDEX(DATA!$AS$133:$AS$368,MATCH(1,(DATA!$D$133:$D$368=B1853)*(DATA!$E$133:$E$368=D1853),0)),"n/a")</f>
        <v>4.54153389089101E-2</v>
      </c>
      <c r="M1853" s="66"/>
      <c r="N1853" s="66"/>
      <c r="O1853" s="66"/>
      <c r="P1853" s="66"/>
      <c r="Q1853" s="66"/>
      <c r="S1853" s="70"/>
      <c r="U1853" s="70"/>
      <c r="W1853" s="70"/>
      <c r="Y1853" s="70"/>
    </row>
    <row r="1854" spans="1:25" s="69" customFormat="1" x14ac:dyDescent="0.2">
      <c r="A1854" s="75" t="s">
        <v>19</v>
      </c>
      <c r="B1854" s="66" t="s">
        <v>20</v>
      </c>
      <c r="C1854" s="66" t="s">
        <v>26</v>
      </c>
      <c r="D1854" s="66" t="s">
        <v>282</v>
      </c>
      <c r="E1854" s="87">
        <f t="array" ref="E1854">IFERROR(INDEX(DATA!$N$133:$N$368,MATCH(1,(DATA!$D$133:$D$368=B1854)*(DATA!$E$133:$E$368=D1854),0)),"n/a")</f>
        <v>3.6584449135931898</v>
      </c>
      <c r="F1854" s="77">
        <f t="array" ref="F1854">IFERROR(INDEX(DATA!$O$133:$O$368,MATCH(1,(DATA!$D$133:$D$368=B1854)*(DATA!$E$133:$E$368=D1854),0)),"n/a")</f>
        <v>3.0683242087299799E-2</v>
      </c>
      <c r="G1854" s="87">
        <f t="array" ref="G1854">IFERROR(INDEX(DATA!$X$133:$X$368,MATCH(1,(DATA!$D$133:$D$368=B1854)*(DATA!$E$133:$E$368=D1854),0)),"n/a")</f>
        <v>3.7385727636428601</v>
      </c>
      <c r="H1854" s="77">
        <f t="array" ref="H1854">IFERROR(INDEX(DATA!$Y$133:$Y$368,MATCH(1,(DATA!$D$133:$D$368=B1854)*(DATA!$E$133:$E$368=D1854),0)),"n/a")</f>
        <v>7.0871312811142506E-2</v>
      </c>
      <c r="I1854" s="87">
        <f t="array" ref="I1854">IFERROR(INDEX(DATA!$AH$133:$AH$368,MATCH(1,(DATA!$D$133:$D$368=B1854)*(DATA!$E$133:$E$368=D1854),0)),"n/a")</f>
        <v>3.72188126606815</v>
      </c>
      <c r="J1854" s="77">
        <f t="array" ref="J1854">IFERROR(INDEX(DATA!$AI$133:$AI$368,MATCH(1,(DATA!$D$133:$D$368=B1854)*(DATA!$E$133:$E$368=D1854),0)),"n/a")</f>
        <v>7.1622431474836601E-2</v>
      </c>
      <c r="K1854" s="87">
        <f t="array" ref="K1854">IFERROR(INDEX(DATA!$AR$133:$AR$368,MATCH(1,(DATA!$D$133:$D$368=B1854)*(DATA!$E$133:$E$368=D1854),0)),"n/a")</f>
        <v>3.7007151125494002</v>
      </c>
      <c r="L1854" s="77">
        <f t="array" ref="L1854">IFERROR(INDEX(DATA!$AS$133:$AS$368,MATCH(1,(DATA!$D$133:$D$368=B1854)*(DATA!$E$133:$E$368=D1854),0)),"n/a")</f>
        <v>-3.70101707024017E-3</v>
      </c>
      <c r="M1854" s="66"/>
      <c r="N1854" s="66"/>
      <c r="O1854" s="66"/>
      <c r="P1854" s="66"/>
      <c r="Q1854" s="66"/>
      <c r="S1854" s="70"/>
      <c r="U1854" s="70"/>
      <c r="W1854" s="70"/>
      <c r="Y1854" s="70"/>
    </row>
    <row r="1855" spans="1:25" s="69" customFormat="1" x14ac:dyDescent="0.2">
      <c r="A1855" s="75" t="s">
        <v>19</v>
      </c>
      <c r="B1855" s="66" t="s">
        <v>20</v>
      </c>
      <c r="C1855" s="66" t="s">
        <v>26</v>
      </c>
      <c r="D1855" s="66" t="s">
        <v>283</v>
      </c>
      <c r="E1855" s="87">
        <f t="array" ref="E1855">IFERROR(INDEX(DATA!$N$133:$N$368,MATCH(1,(DATA!$D$133:$D$368=B1855)*(DATA!$E$133:$E$368=D1855),0)),"n/a")</f>
        <v>3.8530471671712401</v>
      </c>
      <c r="F1855" s="77">
        <f t="array" ref="F1855">IFERROR(INDEX(DATA!$O$133:$O$368,MATCH(1,(DATA!$D$133:$D$368=B1855)*(DATA!$E$133:$E$368=D1855),0)),"n/a")</f>
        <v>6.7637956431628607E-2</v>
      </c>
      <c r="G1855" s="87">
        <f t="array" ref="G1855">IFERROR(INDEX(DATA!$X$133:$X$368,MATCH(1,(DATA!$D$133:$D$368=B1855)*(DATA!$E$133:$E$368=D1855),0)),"n/a")</f>
        <v>3.93545640355577</v>
      </c>
      <c r="H1855" s="77">
        <f t="array" ref="H1855">IFERROR(INDEX(DATA!$Y$133:$Y$368,MATCH(1,(DATA!$D$133:$D$368=B1855)*(DATA!$E$133:$E$368=D1855),0)),"n/a")</f>
        <v>9.5142398856409599E-2</v>
      </c>
      <c r="I1855" s="87">
        <f t="array" ref="I1855">IFERROR(INDEX(DATA!$AH$133:$AH$368,MATCH(1,(DATA!$D$133:$D$368=B1855)*(DATA!$E$133:$E$368=D1855),0)),"n/a")</f>
        <v>3.9376786114031201</v>
      </c>
      <c r="J1855" s="77">
        <f t="array" ref="J1855">IFERROR(INDEX(DATA!$AI$133:$AI$368,MATCH(1,(DATA!$D$133:$D$368=B1855)*(DATA!$E$133:$E$368=D1855),0)),"n/a")</f>
        <v>0.10819987212524</v>
      </c>
      <c r="K1855" s="87">
        <f t="array" ref="K1855">IFERROR(INDEX(DATA!$AR$133:$AR$368,MATCH(1,(DATA!$D$133:$D$368=B1855)*(DATA!$E$133:$E$368=D1855),0)),"n/a")</f>
        <v>3.85550271511537</v>
      </c>
      <c r="L1855" s="77">
        <f t="array" ref="L1855">IFERROR(INDEX(DATA!$AS$133:$AS$368,MATCH(1,(DATA!$D$133:$D$368=B1855)*(DATA!$E$133:$E$368=D1855),0)),"n/a")</f>
        <v>7.0341604599633095E-2</v>
      </c>
      <c r="M1855" s="66"/>
      <c r="N1855" s="66"/>
      <c r="O1855" s="66"/>
      <c r="P1855" s="66"/>
      <c r="Q1855" s="66"/>
      <c r="S1855" s="70"/>
      <c r="U1855" s="70"/>
      <c r="W1855" s="70"/>
      <c r="Y1855" s="70"/>
    </row>
    <row r="1856" spans="1:25" s="69" customFormat="1" x14ac:dyDescent="0.2">
      <c r="A1856" s="75" t="s">
        <v>19</v>
      </c>
      <c r="B1856" s="66" t="s">
        <v>20</v>
      </c>
      <c r="C1856" s="66" t="s">
        <v>26</v>
      </c>
      <c r="D1856" s="66" t="s">
        <v>284</v>
      </c>
      <c r="E1856" s="87">
        <f t="array" ref="E1856">IFERROR(INDEX(DATA!$N$133:$N$368,MATCH(1,(DATA!$D$133:$D$368=B1856)*(DATA!$E$133:$E$368=D1856),0)),"n/a")</f>
        <v>2.7329618368186899</v>
      </c>
      <c r="F1856" s="77">
        <f t="array" ref="F1856">IFERROR(INDEX(DATA!$O$133:$O$368,MATCH(1,(DATA!$D$133:$D$368=B1856)*(DATA!$E$133:$E$368=D1856),0)),"n/a")</f>
        <v>-3.43646283886637E-2</v>
      </c>
      <c r="G1856" s="87">
        <f t="array" ref="G1856">IFERROR(INDEX(DATA!$X$133:$X$368,MATCH(1,(DATA!$D$133:$D$368=B1856)*(DATA!$E$133:$E$368=D1856),0)),"n/a")</f>
        <v>2.89657634996823</v>
      </c>
      <c r="H1856" s="77">
        <f t="array" ref="H1856">IFERROR(INDEX(DATA!$Y$133:$Y$368,MATCH(1,(DATA!$D$133:$D$368=B1856)*(DATA!$E$133:$E$368=D1856),0)),"n/a")</f>
        <v>8.5343128743463493E-3</v>
      </c>
      <c r="I1856" s="87">
        <f t="array" ref="I1856">IFERROR(INDEX(DATA!$AH$133:$AH$368,MATCH(1,(DATA!$D$133:$D$368=B1856)*(DATA!$E$133:$E$368=D1856),0)),"n/a")</f>
        <v>2.90426643454609</v>
      </c>
      <c r="J1856" s="77">
        <f t="array" ref="J1856">IFERROR(INDEX(DATA!$AI$133:$AI$368,MATCH(1,(DATA!$D$133:$D$368=B1856)*(DATA!$E$133:$E$368=D1856),0)),"n/a")</f>
        <v>2.4242318888723701E-2</v>
      </c>
      <c r="K1856" s="87">
        <f t="array" ref="K1856">IFERROR(INDEX(DATA!$AR$133:$AR$368,MATCH(1,(DATA!$D$133:$D$368=B1856)*(DATA!$E$133:$E$368=D1856),0)),"n/a")</f>
        <v>2.8873586296605298</v>
      </c>
      <c r="L1856" s="77">
        <f t="array" ref="L1856">IFERROR(INDEX(DATA!$AS$133:$AS$368,MATCH(1,(DATA!$D$133:$D$368=B1856)*(DATA!$E$133:$E$368=D1856),0)),"n/a")</f>
        <v>3.5799423376644102E-2</v>
      </c>
      <c r="M1856" s="66"/>
      <c r="N1856" s="66"/>
      <c r="O1856" s="66"/>
      <c r="P1856" s="66"/>
      <c r="Q1856" s="66"/>
      <c r="S1856" s="70"/>
      <c r="U1856" s="70"/>
      <c r="W1856" s="70"/>
      <c r="Y1856" s="70"/>
    </row>
    <row r="1857" spans="1:25" s="69" customFormat="1" x14ac:dyDescent="0.2">
      <c r="A1857" s="75" t="s">
        <v>19</v>
      </c>
      <c r="B1857" s="66" t="s">
        <v>20</v>
      </c>
      <c r="C1857" s="66" t="s">
        <v>26</v>
      </c>
      <c r="D1857" s="66" t="s">
        <v>285</v>
      </c>
      <c r="E1857" s="87">
        <f t="array" ref="E1857">IFERROR(INDEX(DATA!$N$133:$N$368,MATCH(1,(DATA!$D$133:$D$368=B1857)*(DATA!$E$133:$E$368=D1857),0)),"n/a")</f>
        <v>2.4963041774799999</v>
      </c>
      <c r="F1857" s="77">
        <f t="array" ref="F1857">IFERROR(INDEX(DATA!$O$133:$O$368,MATCH(1,(DATA!$D$133:$D$368=B1857)*(DATA!$E$133:$E$368=D1857),0)),"n/a")</f>
        <v>-2.14757870323279E-2</v>
      </c>
      <c r="G1857" s="87">
        <f t="array" ref="G1857">IFERROR(INDEX(DATA!$X$133:$X$368,MATCH(1,(DATA!$D$133:$D$368=B1857)*(DATA!$E$133:$E$368=D1857),0)),"n/a")</f>
        <v>2.66012915870358</v>
      </c>
      <c r="H1857" s="77">
        <f t="array" ref="H1857">IFERROR(INDEX(DATA!$Y$133:$Y$368,MATCH(1,(DATA!$D$133:$D$368=B1857)*(DATA!$E$133:$E$368=D1857),0)),"n/a")</f>
        <v>1.4308539010700101E-2</v>
      </c>
      <c r="I1857" s="87">
        <f t="array" ref="I1857">IFERROR(INDEX(DATA!$AH$133:$AH$368,MATCH(1,(DATA!$D$133:$D$368=B1857)*(DATA!$E$133:$E$368=D1857),0)),"n/a")</f>
        <v>2.6487015201419699</v>
      </c>
      <c r="J1857" s="77">
        <f t="array" ref="J1857">IFERROR(INDEX(DATA!$AI$133:$AI$368,MATCH(1,(DATA!$D$133:$D$368=B1857)*(DATA!$E$133:$E$368=D1857),0)),"n/a")</f>
        <v>4.3000188070462902E-4</v>
      </c>
      <c r="K1857" s="87">
        <f t="array" ref="K1857">IFERROR(INDEX(DATA!$AR$133:$AR$368,MATCH(1,(DATA!$D$133:$D$368=B1857)*(DATA!$E$133:$E$368=D1857),0)),"n/a")</f>
        <v>2.8285390039731801</v>
      </c>
      <c r="L1857" s="77">
        <f t="array" ref="L1857">IFERROR(INDEX(DATA!$AS$133:$AS$368,MATCH(1,(DATA!$D$133:$D$368=B1857)*(DATA!$E$133:$E$368=D1857),0)),"n/a")</f>
        <v>7.8056584819026095E-2</v>
      </c>
      <c r="M1857" s="66"/>
      <c r="N1857" s="66"/>
      <c r="O1857" s="66"/>
      <c r="P1857" s="66"/>
      <c r="Q1857" s="66"/>
      <c r="S1857" s="70"/>
      <c r="U1857" s="70"/>
      <c r="W1857" s="70"/>
      <c r="Y1857" s="70"/>
    </row>
    <row r="1858" spans="1:25" s="69" customFormat="1" x14ac:dyDescent="0.2">
      <c r="A1858" s="75" t="s">
        <v>19</v>
      </c>
      <c r="B1858" s="66" t="s">
        <v>20</v>
      </c>
      <c r="C1858" s="66" t="s">
        <v>26</v>
      </c>
      <c r="D1858" s="66" t="s">
        <v>286</v>
      </c>
      <c r="E1858" s="87">
        <f t="array" ref="E1858">IFERROR(INDEX(DATA!$N$133:$N$368,MATCH(1,(DATA!$D$133:$D$368=B1858)*(DATA!$E$133:$E$368=D1858),0)),"n/a")</f>
        <v>3.4171243412197998</v>
      </c>
      <c r="F1858" s="77">
        <f t="array" ref="F1858">IFERROR(INDEX(DATA!$O$133:$O$368,MATCH(1,(DATA!$D$133:$D$368=B1858)*(DATA!$E$133:$E$368=D1858),0)),"n/a")</f>
        <v>4.4875345491675003E-2</v>
      </c>
      <c r="G1858" s="87">
        <f t="array" ref="G1858">IFERROR(INDEX(DATA!$X$133:$X$368,MATCH(1,(DATA!$D$133:$D$368=B1858)*(DATA!$E$133:$E$368=D1858),0)),"n/a")</f>
        <v>3.3814623317639598</v>
      </c>
      <c r="H1858" s="77">
        <f t="array" ref="H1858">IFERROR(INDEX(DATA!$Y$133:$Y$368,MATCH(1,(DATA!$D$133:$D$368=B1858)*(DATA!$E$133:$E$368=D1858),0)),"n/a")</f>
        <v>4.9970932241957602E-2</v>
      </c>
      <c r="I1858" s="87">
        <f t="array" ref="I1858">IFERROR(INDEX(DATA!$AH$133:$AH$368,MATCH(1,(DATA!$D$133:$D$368=B1858)*(DATA!$E$133:$E$368=D1858),0)),"n/a")</f>
        <v>3.3418703731095398</v>
      </c>
      <c r="J1858" s="77">
        <f t="array" ref="J1858">IFERROR(INDEX(DATA!$AI$133:$AI$368,MATCH(1,(DATA!$D$133:$D$368=B1858)*(DATA!$E$133:$E$368=D1858),0)),"n/a")</f>
        <v>7.0065698951752603E-2</v>
      </c>
      <c r="K1858" s="87">
        <f t="array" ref="K1858">IFERROR(INDEX(DATA!$AR$133:$AR$368,MATCH(1,(DATA!$D$133:$D$368=B1858)*(DATA!$E$133:$E$368=D1858),0)),"n/a")</f>
        <v>3.3646346703579</v>
      </c>
      <c r="L1858" s="77">
        <f t="array" ref="L1858">IFERROR(INDEX(DATA!$AS$133:$AS$368,MATCH(1,(DATA!$D$133:$D$368=B1858)*(DATA!$E$133:$E$368=D1858),0)),"n/a")</f>
        <v>0.11643860530014399</v>
      </c>
      <c r="M1858" s="66"/>
      <c r="N1858" s="66"/>
      <c r="O1858" s="66"/>
      <c r="P1858" s="66"/>
      <c r="Q1858" s="66"/>
      <c r="S1858" s="70"/>
      <c r="U1858" s="70"/>
      <c r="W1858" s="70"/>
      <c r="Y1858" s="70"/>
    </row>
    <row r="1859" spans="1:25" s="69" customFormat="1" x14ac:dyDescent="0.2">
      <c r="A1859" s="75" t="s">
        <v>19</v>
      </c>
      <c r="B1859" s="66" t="s">
        <v>20</v>
      </c>
      <c r="C1859" s="66" t="s">
        <v>26</v>
      </c>
      <c r="D1859" s="66" t="s">
        <v>287</v>
      </c>
      <c r="E1859" s="87">
        <f t="array" ref="E1859">IFERROR(INDEX(DATA!$N$133:$N$368,MATCH(1,(DATA!$D$133:$D$368=B1859)*(DATA!$E$133:$E$368=D1859),0)),"n/a")</f>
        <v>3.1096331287228902</v>
      </c>
      <c r="F1859" s="77">
        <f t="array" ref="F1859">IFERROR(INDEX(DATA!$O$133:$O$368,MATCH(1,(DATA!$D$133:$D$368=B1859)*(DATA!$E$133:$E$368=D1859),0)),"n/a")</f>
        <v>2.33387899297798E-2</v>
      </c>
      <c r="G1859" s="87">
        <f t="array" ref="G1859">IFERROR(INDEX(DATA!$X$133:$X$368,MATCH(1,(DATA!$D$133:$D$368=B1859)*(DATA!$E$133:$E$368=D1859),0)),"n/a")</f>
        <v>3.4566287027660501</v>
      </c>
      <c r="H1859" s="77">
        <f t="array" ref="H1859">IFERROR(INDEX(DATA!$Y$133:$Y$368,MATCH(1,(DATA!$D$133:$D$368=B1859)*(DATA!$E$133:$E$368=D1859),0)),"n/a")</f>
        <v>0.117185683500972</v>
      </c>
      <c r="I1859" s="87">
        <f t="array" ref="I1859">IFERROR(INDEX(DATA!$AH$133:$AH$368,MATCH(1,(DATA!$D$133:$D$368=B1859)*(DATA!$E$133:$E$368=D1859),0)),"n/a")</f>
        <v>3.2992060133419798</v>
      </c>
      <c r="J1859" s="77">
        <f t="array" ref="J1859">IFERROR(INDEX(DATA!$AI$133:$AI$368,MATCH(1,(DATA!$D$133:$D$368=B1859)*(DATA!$E$133:$E$368=D1859),0)),"n/a")</f>
        <v>6.9420038921117797E-2</v>
      </c>
      <c r="K1859" s="87">
        <f t="array" ref="K1859">IFERROR(INDEX(DATA!$AR$133:$AR$368,MATCH(1,(DATA!$D$133:$D$368=B1859)*(DATA!$E$133:$E$368=D1859),0)),"n/a")</f>
        <v>3.1699412764475801</v>
      </c>
      <c r="L1859" s="77">
        <f t="array" ref="L1859">IFERROR(INDEX(DATA!$AS$133:$AS$368,MATCH(1,(DATA!$D$133:$D$368=B1859)*(DATA!$E$133:$E$368=D1859),0)),"n/a")</f>
        <v>3.2397635756008097E-2</v>
      </c>
      <c r="M1859" s="66"/>
      <c r="N1859" s="66"/>
      <c r="O1859" s="66"/>
      <c r="P1859" s="66"/>
      <c r="Q1859" s="66"/>
      <c r="S1859" s="70"/>
      <c r="U1859" s="70"/>
      <c r="W1859" s="70"/>
      <c r="Y1859" s="70"/>
    </row>
    <row r="1860" spans="1:25" s="69" customFormat="1" x14ac:dyDescent="0.2">
      <c r="A1860" s="75" t="s">
        <v>19</v>
      </c>
      <c r="B1860" s="66" t="s">
        <v>20</v>
      </c>
      <c r="C1860" s="66" t="s">
        <v>26</v>
      </c>
      <c r="D1860" s="66" t="s">
        <v>288</v>
      </c>
      <c r="E1860" s="87">
        <f t="array" ref="E1860">IFERROR(INDEX(DATA!$N$133:$N$368,MATCH(1,(DATA!$D$133:$D$368=B1860)*(DATA!$E$133:$E$368=D1860),0)),"n/a")</f>
        <v>3.6596784023584799</v>
      </c>
      <c r="F1860" s="77">
        <f t="array" ref="F1860">IFERROR(INDEX(DATA!$O$133:$O$368,MATCH(1,(DATA!$D$133:$D$368=B1860)*(DATA!$E$133:$E$368=D1860),0)),"n/a")</f>
        <v>-1.45813919646715E-2</v>
      </c>
      <c r="G1860" s="87">
        <f t="array" ref="G1860">IFERROR(INDEX(DATA!$X$133:$X$368,MATCH(1,(DATA!$D$133:$D$368=B1860)*(DATA!$E$133:$E$368=D1860),0)),"n/a")</f>
        <v>3.74610924172578</v>
      </c>
      <c r="H1860" s="77">
        <f t="array" ref="H1860">IFERROR(INDEX(DATA!$Y$133:$Y$368,MATCH(1,(DATA!$D$133:$D$368=B1860)*(DATA!$E$133:$E$368=D1860),0)),"n/a")</f>
        <v>5.98144360851472E-2</v>
      </c>
      <c r="I1860" s="87">
        <f t="array" ref="I1860">IFERROR(INDEX(DATA!$AH$133:$AH$368,MATCH(1,(DATA!$D$133:$D$368=B1860)*(DATA!$E$133:$E$368=D1860),0)),"n/a")</f>
        <v>3.7490990310110699</v>
      </c>
      <c r="J1860" s="77">
        <f t="array" ref="J1860">IFERROR(INDEX(DATA!$AI$133:$AI$368,MATCH(1,(DATA!$D$133:$D$368=B1860)*(DATA!$E$133:$E$368=D1860),0)),"n/a")</f>
        <v>7.1575621953829605E-2</v>
      </c>
      <c r="K1860" s="87">
        <f t="array" ref="K1860">IFERROR(INDEX(DATA!$AR$133:$AR$368,MATCH(1,(DATA!$D$133:$D$368=B1860)*(DATA!$E$133:$E$368=D1860),0)),"n/a")</f>
        <v>3.7520670043561202</v>
      </c>
      <c r="L1860" s="77">
        <f t="array" ref="L1860">IFERROR(INDEX(DATA!$AS$133:$AS$368,MATCH(1,(DATA!$D$133:$D$368=B1860)*(DATA!$E$133:$E$368=D1860),0)),"n/a")</f>
        <v>-1.34454630298844E-2</v>
      </c>
      <c r="M1860" s="66"/>
      <c r="N1860" s="66"/>
      <c r="O1860" s="66"/>
      <c r="P1860" s="66"/>
      <c r="Q1860" s="66"/>
      <c r="S1860" s="70"/>
      <c r="U1860" s="70"/>
      <c r="W1860" s="70"/>
      <c r="Y1860" s="70"/>
    </row>
    <row r="1861" spans="1:25" s="69" customFormat="1" x14ac:dyDescent="0.2">
      <c r="A1861" s="75" t="s">
        <v>19</v>
      </c>
      <c r="B1861" s="66" t="s">
        <v>20</v>
      </c>
      <c r="C1861" s="66" t="s">
        <v>26</v>
      </c>
      <c r="D1861" s="66" t="s">
        <v>289</v>
      </c>
      <c r="E1861" s="87">
        <f t="array" ref="E1861">IFERROR(INDEX(DATA!$N$133:$N$368,MATCH(1,(DATA!$D$133:$D$368=B1861)*(DATA!$E$133:$E$368=D1861),0)),"n/a")</f>
        <v>3.6368394789460301</v>
      </c>
      <c r="F1861" s="77">
        <f t="array" ref="F1861">IFERROR(INDEX(DATA!$O$133:$O$368,MATCH(1,(DATA!$D$133:$D$368=B1861)*(DATA!$E$133:$E$368=D1861),0)),"n/a")</f>
        <v>-4.5587598807518498E-3</v>
      </c>
      <c r="G1861" s="87">
        <f t="array" ref="G1861">IFERROR(INDEX(DATA!$X$133:$X$368,MATCH(1,(DATA!$D$133:$D$368=B1861)*(DATA!$E$133:$E$368=D1861),0)),"n/a")</f>
        <v>3.7525862683312599</v>
      </c>
      <c r="H1861" s="77">
        <f t="array" ref="H1861">IFERROR(INDEX(DATA!$Y$133:$Y$368,MATCH(1,(DATA!$D$133:$D$368=B1861)*(DATA!$E$133:$E$368=D1861),0)),"n/a")</f>
        <v>2.0705499748820699E-2</v>
      </c>
      <c r="I1861" s="87">
        <f t="array" ref="I1861">IFERROR(INDEX(DATA!$AH$133:$AH$368,MATCH(1,(DATA!$D$133:$D$368=B1861)*(DATA!$E$133:$E$368=D1861),0)),"n/a")</f>
        <v>3.73988255063102</v>
      </c>
      <c r="J1861" s="77">
        <f t="array" ref="J1861">IFERROR(INDEX(DATA!$AI$133:$AI$368,MATCH(1,(DATA!$D$133:$D$368=B1861)*(DATA!$E$133:$E$368=D1861),0)),"n/a")</f>
        <v>8.4681188187434697E-2</v>
      </c>
      <c r="K1861" s="87">
        <f t="array" ref="K1861">IFERROR(INDEX(DATA!$AR$133:$AR$368,MATCH(1,(DATA!$D$133:$D$368=B1861)*(DATA!$E$133:$E$368=D1861),0)),"n/a")</f>
        <v>4.0944448405662799</v>
      </c>
      <c r="L1861" s="77">
        <f t="array" ref="L1861">IFERROR(INDEX(DATA!$AS$133:$AS$368,MATCH(1,(DATA!$D$133:$D$368=B1861)*(DATA!$E$133:$E$368=D1861),0)),"n/a")</f>
        <v>0.178090143701503</v>
      </c>
      <c r="M1861" s="66"/>
      <c r="N1861" s="66"/>
      <c r="O1861" s="66"/>
      <c r="P1861" s="66"/>
      <c r="Q1861" s="66"/>
      <c r="S1861" s="70"/>
      <c r="U1861" s="70"/>
      <c r="W1861" s="70"/>
      <c r="Y1861" s="70"/>
    </row>
    <row r="1862" spans="1:25" s="69" customFormat="1" x14ac:dyDescent="0.2">
      <c r="A1862" s="75" t="s">
        <v>19</v>
      </c>
      <c r="B1862" s="66" t="s">
        <v>20</v>
      </c>
      <c r="C1862" s="66" t="s">
        <v>26</v>
      </c>
      <c r="D1862" s="66" t="s">
        <v>290</v>
      </c>
      <c r="E1862" s="87">
        <f t="array" ref="E1862">IFERROR(INDEX(DATA!$N$133:$N$368,MATCH(1,(DATA!$D$133:$D$368=B1862)*(DATA!$E$133:$E$368=D1862),0)),"n/a")</f>
        <v>3.7026508242403602</v>
      </c>
      <c r="F1862" s="77">
        <f t="array" ref="F1862">IFERROR(INDEX(DATA!$O$133:$O$368,MATCH(1,(DATA!$D$133:$D$368=B1862)*(DATA!$E$133:$E$368=D1862),0)),"n/a")</f>
        <v>1.6045363619493099E-2</v>
      </c>
      <c r="G1862" s="87">
        <f t="array" ref="G1862">IFERROR(INDEX(DATA!$X$133:$X$368,MATCH(1,(DATA!$D$133:$D$368=B1862)*(DATA!$E$133:$E$368=D1862),0)),"n/a")</f>
        <v>3.69278947301467</v>
      </c>
      <c r="H1862" s="77">
        <f t="array" ref="H1862">IFERROR(INDEX(DATA!$Y$133:$Y$368,MATCH(1,(DATA!$D$133:$D$368=B1862)*(DATA!$E$133:$E$368=D1862),0)),"n/a")</f>
        <v>9.2313130394503506E-3</v>
      </c>
      <c r="I1862" s="87">
        <f t="array" ref="I1862">IFERROR(INDEX(DATA!$AH$133:$AH$368,MATCH(1,(DATA!$D$133:$D$368=B1862)*(DATA!$E$133:$E$368=D1862),0)),"n/a")</f>
        <v>3.62723727727546</v>
      </c>
      <c r="J1862" s="77">
        <f t="array" ref="J1862">IFERROR(INDEX(DATA!$AI$133:$AI$368,MATCH(1,(DATA!$D$133:$D$368=B1862)*(DATA!$E$133:$E$368=D1862),0)),"n/a")</f>
        <v>6.4203551231195597E-3</v>
      </c>
      <c r="K1862" s="87">
        <f t="array" ref="K1862">IFERROR(INDEX(DATA!$AR$133:$AR$368,MATCH(1,(DATA!$D$133:$D$368=B1862)*(DATA!$E$133:$E$368=D1862),0)),"n/a")</f>
        <v>3.64059611614995</v>
      </c>
      <c r="L1862" s="77">
        <f t="array" ref="L1862">IFERROR(INDEX(DATA!$AS$133:$AS$368,MATCH(1,(DATA!$D$133:$D$368=B1862)*(DATA!$E$133:$E$368=D1862),0)),"n/a")</f>
        <v>2.9934033475352198E-4</v>
      </c>
      <c r="M1862" s="66"/>
      <c r="N1862" s="66"/>
      <c r="O1862" s="66"/>
      <c r="P1862" s="66"/>
      <c r="Q1862" s="66"/>
      <c r="S1862" s="70"/>
      <c r="U1862" s="70"/>
      <c r="W1862" s="70"/>
      <c r="Y1862" s="70"/>
    </row>
    <row r="1863" spans="1:25" s="69" customFormat="1" x14ac:dyDescent="0.2">
      <c r="A1863" s="75" t="s">
        <v>19</v>
      </c>
      <c r="B1863" s="66" t="s">
        <v>20</v>
      </c>
      <c r="C1863" s="66" t="s">
        <v>26</v>
      </c>
      <c r="D1863" s="66" t="s">
        <v>291</v>
      </c>
      <c r="E1863" s="87">
        <f t="array" ref="E1863">IFERROR(INDEX(DATA!$N$133:$N$368,MATCH(1,(DATA!$D$133:$D$368=B1863)*(DATA!$E$133:$E$368=D1863),0)),"n/a")</f>
        <v>4.43939285107367</v>
      </c>
      <c r="F1863" s="77">
        <f t="array" ref="F1863">IFERROR(INDEX(DATA!$O$133:$O$368,MATCH(1,(DATA!$D$133:$D$368=B1863)*(DATA!$E$133:$E$368=D1863),0)),"n/a")</f>
        <v>-3.7496367014450999E-2</v>
      </c>
      <c r="G1863" s="87">
        <f t="array" ref="G1863">IFERROR(INDEX(DATA!$X$133:$X$368,MATCH(1,(DATA!$D$133:$D$368=B1863)*(DATA!$E$133:$E$368=D1863),0)),"n/a")</f>
        <v>4.5255145651379101</v>
      </c>
      <c r="H1863" s="77">
        <f t="array" ref="H1863">IFERROR(INDEX(DATA!$Y$133:$Y$368,MATCH(1,(DATA!$D$133:$D$368=B1863)*(DATA!$E$133:$E$368=D1863),0)),"n/a")</f>
        <v>-5.0718040312912098E-2</v>
      </c>
      <c r="I1863" s="87">
        <f t="array" ref="I1863">IFERROR(INDEX(DATA!$AH$133:$AH$368,MATCH(1,(DATA!$D$133:$D$368=B1863)*(DATA!$E$133:$E$368=D1863),0)),"n/a")</f>
        <v>4.5733471773591301</v>
      </c>
      <c r="J1863" s="77">
        <f t="array" ref="J1863">IFERROR(INDEX(DATA!$AI$133:$AI$368,MATCH(1,(DATA!$D$133:$D$368=B1863)*(DATA!$E$133:$E$368=D1863),0)),"n/a")</f>
        <v>-5.0419732856219299E-2</v>
      </c>
      <c r="K1863" s="87">
        <f t="array" ref="K1863">IFERROR(INDEX(DATA!$AR$133:$AR$368,MATCH(1,(DATA!$D$133:$D$368=B1863)*(DATA!$E$133:$E$368=D1863),0)),"n/a")</f>
        <v>4.5931621137203402</v>
      </c>
      <c r="L1863" s="77">
        <f t="array" ref="L1863">IFERROR(INDEX(DATA!$AS$133:$AS$368,MATCH(1,(DATA!$D$133:$D$368=B1863)*(DATA!$E$133:$E$368=D1863),0)),"n/a")</f>
        <v>-5.8979548499460403E-2</v>
      </c>
      <c r="M1863" s="66"/>
      <c r="N1863" s="66"/>
      <c r="O1863" s="66"/>
      <c r="P1863" s="66"/>
      <c r="Q1863" s="66"/>
      <c r="S1863" s="70"/>
      <c r="U1863" s="70"/>
      <c r="W1863" s="70"/>
      <c r="Y1863" s="70"/>
    </row>
    <row r="1864" spans="1:25" s="69" customFormat="1" x14ac:dyDescent="0.2">
      <c r="A1864" s="75" t="s">
        <v>19</v>
      </c>
      <c r="B1864" s="66" t="s">
        <v>20</v>
      </c>
      <c r="C1864" s="66" t="s">
        <v>26</v>
      </c>
      <c r="D1864" s="66" t="s">
        <v>292</v>
      </c>
      <c r="E1864" s="87">
        <f t="array" ref="E1864">IFERROR(INDEX(DATA!$N$133:$N$368,MATCH(1,(DATA!$D$133:$D$368=B1864)*(DATA!$E$133:$E$368=D1864),0)),"n/a")</f>
        <v>3.9634909404077101</v>
      </c>
      <c r="F1864" s="77">
        <f t="array" ref="F1864">IFERROR(INDEX(DATA!$O$133:$O$368,MATCH(1,(DATA!$D$133:$D$368=B1864)*(DATA!$E$133:$E$368=D1864),0)),"n/a")</f>
        <v>-2.40144825008358E-2</v>
      </c>
      <c r="G1864" s="87">
        <f t="array" ref="G1864">IFERROR(INDEX(DATA!$X$133:$X$368,MATCH(1,(DATA!$D$133:$D$368=B1864)*(DATA!$E$133:$E$368=D1864),0)),"n/a")</f>
        <v>4.0313175739697398</v>
      </c>
      <c r="H1864" s="77">
        <f t="array" ref="H1864">IFERROR(INDEX(DATA!$Y$133:$Y$368,MATCH(1,(DATA!$D$133:$D$368=B1864)*(DATA!$E$133:$E$368=D1864),0)),"n/a")</f>
        <v>2.9414816725315302E-3</v>
      </c>
      <c r="I1864" s="87">
        <f t="array" ref="I1864">IFERROR(INDEX(DATA!$AH$133:$AH$368,MATCH(1,(DATA!$D$133:$D$368=B1864)*(DATA!$E$133:$E$368=D1864),0)),"n/a")</f>
        <v>4.0357697157744603</v>
      </c>
      <c r="J1864" s="77">
        <f t="array" ref="J1864">IFERROR(INDEX(DATA!$AI$133:$AI$368,MATCH(1,(DATA!$D$133:$D$368=B1864)*(DATA!$E$133:$E$368=D1864),0)),"n/a")</f>
        <v>4.8916088935151203E-2</v>
      </c>
      <c r="K1864" s="87">
        <f t="array" ref="K1864">IFERROR(INDEX(DATA!$AR$133:$AR$368,MATCH(1,(DATA!$D$133:$D$368=B1864)*(DATA!$E$133:$E$368=D1864),0)),"n/a")</f>
        <v>4.04329808506328</v>
      </c>
      <c r="L1864" s="77">
        <f t="array" ref="L1864">IFERROR(INDEX(DATA!$AS$133:$AS$368,MATCH(1,(DATA!$D$133:$D$368=B1864)*(DATA!$E$133:$E$368=D1864),0)),"n/a")</f>
        <v>4.6339169469278199E-2</v>
      </c>
      <c r="M1864" s="66"/>
      <c r="N1864" s="66"/>
      <c r="O1864" s="66"/>
      <c r="P1864" s="66"/>
      <c r="Q1864" s="66"/>
      <c r="S1864" s="70"/>
      <c r="U1864" s="70"/>
      <c r="W1864" s="70"/>
      <c r="Y1864" s="70"/>
    </row>
    <row r="1865" spans="1:25" s="69" customFormat="1" x14ac:dyDescent="0.2">
      <c r="A1865" s="75" t="s">
        <v>19</v>
      </c>
      <c r="B1865" s="66" t="s">
        <v>20</v>
      </c>
      <c r="C1865" s="66" t="s">
        <v>26</v>
      </c>
      <c r="D1865" s="66" t="s">
        <v>293</v>
      </c>
      <c r="E1865" s="87">
        <f t="array" ref="E1865">IFERROR(INDEX(DATA!$N$133:$N$368,MATCH(1,(DATA!$D$133:$D$368=B1865)*(DATA!$E$133:$E$368=D1865),0)),"n/a")</f>
        <v>3.8283364636662101</v>
      </c>
      <c r="F1865" s="77">
        <f t="array" ref="F1865">IFERROR(INDEX(DATA!$O$133:$O$368,MATCH(1,(DATA!$D$133:$D$368=B1865)*(DATA!$E$133:$E$368=D1865),0)),"n/a")</f>
        <v>7.9394150931526505E-2</v>
      </c>
      <c r="G1865" s="87">
        <f t="array" ref="G1865">IFERROR(INDEX(DATA!$X$133:$X$368,MATCH(1,(DATA!$D$133:$D$368=B1865)*(DATA!$E$133:$E$368=D1865),0)),"n/a")</f>
        <v>3.9959982999429502</v>
      </c>
      <c r="H1865" s="77">
        <f t="array" ref="H1865">IFERROR(INDEX(DATA!$Y$133:$Y$368,MATCH(1,(DATA!$D$133:$D$368=B1865)*(DATA!$E$133:$E$368=D1865),0)),"n/a")</f>
        <v>0.13749682874317201</v>
      </c>
      <c r="I1865" s="87">
        <f t="array" ref="I1865">IFERROR(INDEX(DATA!$AH$133:$AH$368,MATCH(1,(DATA!$D$133:$D$368=B1865)*(DATA!$E$133:$E$368=D1865),0)),"n/a")</f>
        <v>3.8923067945868901</v>
      </c>
      <c r="J1865" s="77">
        <f t="array" ref="J1865">IFERROR(INDEX(DATA!$AI$133:$AI$368,MATCH(1,(DATA!$D$133:$D$368=B1865)*(DATA!$E$133:$E$368=D1865),0)),"n/a")</f>
        <v>0.16586139886456799</v>
      </c>
      <c r="K1865" s="87">
        <f t="array" ref="K1865">IFERROR(INDEX(DATA!$AR$133:$AR$368,MATCH(1,(DATA!$D$133:$D$368=B1865)*(DATA!$E$133:$E$368=D1865),0)),"n/a")</f>
        <v>3.85560395113361</v>
      </c>
      <c r="L1865" s="77">
        <f t="array" ref="L1865">IFERROR(INDEX(DATA!$AS$133:$AS$368,MATCH(1,(DATA!$D$133:$D$368=B1865)*(DATA!$E$133:$E$368=D1865),0)),"n/a")</f>
        <v>0.10884708074949601</v>
      </c>
      <c r="M1865" s="66"/>
      <c r="N1865" s="66"/>
      <c r="O1865" s="66"/>
      <c r="P1865" s="66"/>
      <c r="Q1865" s="66"/>
      <c r="S1865" s="70"/>
      <c r="U1865" s="70"/>
      <c r="W1865" s="70"/>
      <c r="Y1865" s="70"/>
    </row>
    <row r="1866" spans="1:25" s="69" customFormat="1" x14ac:dyDescent="0.2">
      <c r="A1866" s="75" t="s">
        <v>19</v>
      </c>
      <c r="B1866" s="66" t="s">
        <v>20</v>
      </c>
      <c r="C1866" s="66" t="s">
        <v>26</v>
      </c>
      <c r="D1866" s="66" t="s">
        <v>294</v>
      </c>
      <c r="E1866" s="87">
        <f t="array" ref="E1866">IFERROR(INDEX(DATA!$N$133:$N$368,MATCH(1,(DATA!$D$133:$D$368=B1866)*(DATA!$E$133:$E$368=D1866),0)),"n/a")</f>
        <v>3.6881317740589199</v>
      </c>
      <c r="F1866" s="77">
        <f t="array" ref="F1866">IFERROR(INDEX(DATA!$O$133:$O$368,MATCH(1,(DATA!$D$133:$D$368=B1866)*(DATA!$E$133:$E$368=D1866),0)),"n/a")</f>
        <v>6.3027643321704298E-3</v>
      </c>
      <c r="G1866" s="87">
        <f t="array" ref="G1866">IFERROR(INDEX(DATA!$X$133:$X$368,MATCH(1,(DATA!$D$133:$D$368=B1866)*(DATA!$E$133:$E$368=D1866),0)),"n/a")</f>
        <v>3.6857882014030299</v>
      </c>
      <c r="H1866" s="77">
        <f t="array" ref="H1866">IFERROR(INDEX(DATA!$Y$133:$Y$368,MATCH(1,(DATA!$D$133:$D$368=B1866)*(DATA!$E$133:$E$368=D1866),0)),"n/a")</f>
        <v>4.2183886457072004E-3</v>
      </c>
      <c r="I1866" s="87">
        <f t="array" ref="I1866">IFERROR(INDEX(DATA!$AH$133:$AH$368,MATCH(1,(DATA!$D$133:$D$368=B1866)*(DATA!$E$133:$E$368=D1866),0)),"n/a")</f>
        <v>3.62056947603222</v>
      </c>
      <c r="J1866" s="77">
        <f t="array" ref="J1866">IFERROR(INDEX(DATA!$AI$133:$AI$368,MATCH(1,(DATA!$D$133:$D$368=B1866)*(DATA!$E$133:$E$368=D1866),0)),"n/a")</f>
        <v>1.6626661836221101E-3</v>
      </c>
      <c r="K1866" s="87">
        <f t="array" ref="K1866">IFERROR(INDEX(DATA!$AR$133:$AR$368,MATCH(1,(DATA!$D$133:$D$368=B1866)*(DATA!$E$133:$E$368=D1866),0)),"n/a")</f>
        <v>3.6401697838969902</v>
      </c>
      <c r="L1866" s="77">
        <f t="array" ref="L1866">IFERROR(INDEX(DATA!$AS$133:$AS$368,MATCH(1,(DATA!$D$133:$D$368=B1866)*(DATA!$E$133:$E$368=D1866),0)),"n/a")</f>
        <v>4.2554309092738699E-3</v>
      </c>
      <c r="M1866" s="66"/>
      <c r="N1866" s="66"/>
      <c r="O1866" s="66"/>
      <c r="P1866" s="66"/>
      <c r="Q1866" s="66"/>
      <c r="S1866" s="70"/>
      <c r="U1866" s="70"/>
      <c r="W1866" s="70"/>
      <c r="Y1866" s="70"/>
    </row>
    <row r="1867" spans="1:25" s="69" customFormat="1" x14ac:dyDescent="0.2">
      <c r="A1867" s="75" t="s">
        <v>19</v>
      </c>
      <c r="B1867" s="66" t="s">
        <v>20</v>
      </c>
      <c r="C1867" s="66" t="s">
        <v>26</v>
      </c>
      <c r="D1867" s="66" t="s">
        <v>295</v>
      </c>
      <c r="E1867" s="87">
        <f t="array" ref="E1867">IFERROR(INDEX(DATA!$N$133:$N$368,MATCH(1,(DATA!$D$133:$D$368=B1867)*(DATA!$E$133:$E$368=D1867),0)),"n/a")</f>
        <v>3.8040488865311</v>
      </c>
      <c r="F1867" s="77">
        <f t="array" ref="F1867">IFERROR(INDEX(DATA!$O$133:$O$368,MATCH(1,(DATA!$D$133:$D$368=B1867)*(DATA!$E$133:$E$368=D1867),0)),"n/a")</f>
        <v>-2.4141017788400301E-2</v>
      </c>
      <c r="G1867" s="87">
        <f t="array" ref="G1867">IFERROR(INDEX(DATA!$X$133:$X$368,MATCH(1,(DATA!$D$133:$D$368=B1867)*(DATA!$E$133:$E$368=D1867),0)),"n/a")</f>
        <v>3.8430614395760401</v>
      </c>
      <c r="H1867" s="77">
        <f t="array" ref="H1867">IFERROR(INDEX(DATA!$Y$133:$Y$368,MATCH(1,(DATA!$D$133:$D$368=B1867)*(DATA!$E$133:$E$368=D1867),0)),"n/a")</f>
        <v>-1.90650844572883E-2</v>
      </c>
      <c r="I1867" s="87">
        <f t="array" ref="I1867">IFERROR(INDEX(DATA!$AH$133:$AH$368,MATCH(1,(DATA!$D$133:$D$368=B1867)*(DATA!$E$133:$E$368=D1867),0)),"n/a")</f>
        <v>3.92403767238965</v>
      </c>
      <c r="J1867" s="77">
        <f t="array" ref="J1867">IFERROR(INDEX(DATA!$AI$133:$AI$368,MATCH(1,(DATA!$D$133:$D$368=B1867)*(DATA!$E$133:$E$368=D1867),0)),"n/a")</f>
        <v>-2.85951598673405E-2</v>
      </c>
      <c r="K1867" s="87">
        <f t="array" ref="K1867">IFERROR(INDEX(DATA!$AR$133:$AR$368,MATCH(1,(DATA!$D$133:$D$368=B1867)*(DATA!$E$133:$E$368=D1867),0)),"n/a")</f>
        <v>4.0056410498150203</v>
      </c>
      <c r="L1867" s="77">
        <f t="array" ref="L1867">IFERROR(INDEX(DATA!$AS$133:$AS$368,MATCH(1,(DATA!$D$133:$D$368=B1867)*(DATA!$E$133:$E$368=D1867),0)),"n/a")</f>
        <v>-2.0181749856945701E-2</v>
      </c>
      <c r="M1867" s="66"/>
      <c r="N1867" s="66"/>
      <c r="O1867" s="66"/>
      <c r="P1867" s="66"/>
      <c r="Q1867" s="66"/>
      <c r="S1867" s="70"/>
      <c r="U1867" s="70"/>
      <c r="W1867" s="70"/>
      <c r="Y1867" s="70"/>
    </row>
    <row r="1868" spans="1:25" s="69" customFormat="1" x14ac:dyDescent="0.2">
      <c r="A1868" s="75" t="s">
        <v>19</v>
      </c>
      <c r="B1868" s="66" t="s">
        <v>20</v>
      </c>
      <c r="C1868" s="66" t="s">
        <v>26</v>
      </c>
      <c r="D1868" s="66" t="s">
        <v>296</v>
      </c>
      <c r="E1868" s="87">
        <f t="array" ref="E1868">IFERROR(INDEX(DATA!$N$133:$N$368,MATCH(1,(DATA!$D$133:$D$368=B1868)*(DATA!$E$133:$E$368=D1868),0)),"n/a")</f>
        <v>4.0995961098871598</v>
      </c>
      <c r="F1868" s="77">
        <f t="array" ref="F1868">IFERROR(INDEX(DATA!$O$133:$O$368,MATCH(1,(DATA!$D$133:$D$368=B1868)*(DATA!$E$133:$E$368=D1868),0)),"n/a")</f>
        <v>6.1673987641871097E-2</v>
      </c>
      <c r="G1868" s="87">
        <f t="array" ref="G1868">IFERROR(INDEX(DATA!$X$133:$X$368,MATCH(1,(DATA!$D$133:$D$368=B1868)*(DATA!$E$133:$E$368=D1868),0)),"n/a")</f>
        <v>4.1085125142771801</v>
      </c>
      <c r="H1868" s="77">
        <f t="array" ref="H1868">IFERROR(INDEX(DATA!$Y$133:$Y$368,MATCH(1,(DATA!$D$133:$D$368=B1868)*(DATA!$E$133:$E$368=D1868),0)),"n/a")</f>
        <v>6.3153301047717006E-2</v>
      </c>
      <c r="I1868" s="87">
        <f t="array" ref="I1868">IFERROR(INDEX(DATA!$AH$133:$AH$368,MATCH(1,(DATA!$D$133:$D$368=B1868)*(DATA!$E$133:$E$368=D1868),0)),"n/a")</f>
        <v>4.1149722374447499</v>
      </c>
      <c r="J1868" s="77">
        <f t="array" ref="J1868">IFERROR(INDEX(DATA!$AI$133:$AI$368,MATCH(1,(DATA!$D$133:$D$368=B1868)*(DATA!$E$133:$E$368=D1868),0)),"n/a")</f>
        <v>5.2008682133902202E-2</v>
      </c>
      <c r="K1868" s="87">
        <f t="array" ref="K1868">IFERROR(INDEX(DATA!$AR$133:$AR$368,MATCH(1,(DATA!$D$133:$D$368=B1868)*(DATA!$E$133:$E$368=D1868),0)),"n/a")</f>
        <v>4.0900900349330698</v>
      </c>
      <c r="L1868" s="77">
        <f t="array" ref="L1868">IFERROR(INDEX(DATA!$AS$133:$AS$368,MATCH(1,(DATA!$D$133:$D$368=B1868)*(DATA!$E$133:$E$368=D1868),0)),"n/a")</f>
        <v>4.3341342102778201E-2</v>
      </c>
      <c r="M1868" s="66"/>
      <c r="N1868" s="66"/>
      <c r="O1868" s="66"/>
      <c r="P1868" s="66"/>
      <c r="Q1868" s="66"/>
      <c r="S1868" s="70"/>
      <c r="U1868" s="70"/>
      <c r="W1868" s="70"/>
      <c r="Y1868" s="70"/>
    </row>
    <row r="1869" spans="1:25" s="69" customFormat="1" x14ac:dyDescent="0.2">
      <c r="A1869" s="75" t="s">
        <v>19</v>
      </c>
      <c r="B1869" s="66" t="s">
        <v>20</v>
      </c>
      <c r="C1869" s="66" t="s">
        <v>26</v>
      </c>
      <c r="D1869" s="66" t="s">
        <v>297</v>
      </c>
      <c r="E1869" s="87">
        <f t="array" ref="E1869">IFERROR(INDEX(DATA!$N$133:$N$368,MATCH(1,(DATA!$D$133:$D$368=B1869)*(DATA!$E$133:$E$368=D1869),0)),"n/a")</f>
        <v>3.9857884481184098</v>
      </c>
      <c r="F1869" s="77">
        <f t="array" ref="F1869">IFERROR(INDEX(DATA!$O$133:$O$368,MATCH(1,(DATA!$D$133:$D$368=B1869)*(DATA!$E$133:$E$368=D1869),0)),"n/a")</f>
        <v>5.2133018834056397E-2</v>
      </c>
      <c r="G1869" s="87">
        <f t="array" ref="G1869">IFERROR(INDEX(DATA!$X$133:$X$368,MATCH(1,(DATA!$D$133:$D$368=B1869)*(DATA!$E$133:$E$368=D1869),0)),"n/a")</f>
        <v>4.0043384494390297</v>
      </c>
      <c r="H1869" s="77">
        <f t="array" ref="H1869">IFERROR(INDEX(DATA!$Y$133:$Y$368,MATCH(1,(DATA!$D$133:$D$368=B1869)*(DATA!$E$133:$E$368=D1869),0)),"n/a")</f>
        <v>6.1012708236868399E-2</v>
      </c>
      <c r="I1869" s="87">
        <f t="array" ref="I1869">IFERROR(INDEX(DATA!$AH$133:$AH$368,MATCH(1,(DATA!$D$133:$D$368=B1869)*(DATA!$E$133:$E$368=D1869),0)),"n/a")</f>
        <v>3.9360682993461502</v>
      </c>
      <c r="J1869" s="77">
        <f t="array" ref="J1869">IFERROR(INDEX(DATA!$AI$133:$AI$368,MATCH(1,(DATA!$D$133:$D$368=B1869)*(DATA!$E$133:$E$368=D1869),0)),"n/a")</f>
        <v>8.2968674515407403E-2</v>
      </c>
      <c r="K1869" s="87">
        <f t="array" ref="K1869">IFERROR(INDEX(DATA!$AR$133:$AR$368,MATCH(1,(DATA!$D$133:$D$368=B1869)*(DATA!$E$133:$E$368=D1869),0)),"n/a")</f>
        <v>3.9336037589258201</v>
      </c>
      <c r="L1869" s="77">
        <f t="array" ref="L1869">IFERROR(INDEX(DATA!$AS$133:$AS$368,MATCH(1,(DATA!$D$133:$D$368=B1869)*(DATA!$E$133:$E$368=D1869),0)),"n/a")</f>
        <v>5.20141409092355E-2</v>
      </c>
      <c r="M1869" s="66"/>
      <c r="N1869" s="66"/>
      <c r="O1869" s="66"/>
      <c r="P1869" s="66"/>
      <c r="Q1869" s="66"/>
      <c r="S1869" s="70"/>
      <c r="U1869" s="70"/>
      <c r="W1869" s="70"/>
      <c r="Y1869" s="70"/>
    </row>
    <row r="1870" spans="1:25" s="69" customFormat="1" x14ac:dyDescent="0.2">
      <c r="A1870" s="75" t="s">
        <v>19</v>
      </c>
      <c r="B1870" s="66" t="s">
        <v>20</v>
      </c>
      <c r="C1870" s="66" t="s">
        <v>26</v>
      </c>
      <c r="D1870" s="66" t="s">
        <v>298</v>
      </c>
      <c r="E1870" s="87">
        <f t="array" ref="E1870">IFERROR(INDEX(DATA!$N$133:$N$368,MATCH(1,(DATA!$D$133:$D$368=B1870)*(DATA!$E$133:$E$368=D1870),0)),"n/a")</f>
        <v>3.7815465540459399</v>
      </c>
      <c r="F1870" s="77">
        <f t="array" ref="F1870">IFERROR(INDEX(DATA!$O$133:$O$368,MATCH(1,(DATA!$D$133:$D$368=B1870)*(DATA!$E$133:$E$368=D1870),0)),"n/a")</f>
        <v>0.151995098222002</v>
      </c>
      <c r="G1870" s="87">
        <f t="array" ref="G1870">IFERROR(INDEX(DATA!$X$133:$X$368,MATCH(1,(DATA!$D$133:$D$368=B1870)*(DATA!$E$133:$E$368=D1870),0)),"n/a")</f>
        <v>3.75654888403071</v>
      </c>
      <c r="H1870" s="77">
        <f t="array" ref="H1870">IFERROR(INDEX(DATA!$Y$133:$Y$368,MATCH(1,(DATA!$D$133:$D$368=B1870)*(DATA!$E$133:$E$368=D1870),0)),"n/a")</f>
        <v>0.111431870850806</v>
      </c>
      <c r="I1870" s="87">
        <f t="array" ref="I1870">IFERROR(INDEX(DATA!$AH$133:$AH$368,MATCH(1,(DATA!$D$133:$D$368=B1870)*(DATA!$E$133:$E$368=D1870),0)),"n/a")</f>
        <v>3.7220970571038801</v>
      </c>
      <c r="J1870" s="77">
        <f t="array" ref="J1870">IFERROR(INDEX(DATA!$AI$133:$AI$368,MATCH(1,(DATA!$D$133:$D$368=B1870)*(DATA!$E$133:$E$368=D1870),0)),"n/a")</f>
        <v>5.4035359859224801E-2</v>
      </c>
      <c r="K1870" s="87">
        <f t="array" ref="K1870">IFERROR(INDEX(DATA!$AR$133:$AR$368,MATCH(1,(DATA!$D$133:$D$368=B1870)*(DATA!$E$133:$E$368=D1870),0)),"n/a")</f>
        <v>3.6551280262352699</v>
      </c>
      <c r="L1870" s="77">
        <f t="array" ref="L1870">IFERROR(INDEX(DATA!$AS$133:$AS$368,MATCH(1,(DATA!$D$133:$D$368=B1870)*(DATA!$E$133:$E$368=D1870),0)),"n/a")</f>
        <v>-7.5556904717242093E-2</v>
      </c>
      <c r="M1870" s="66"/>
      <c r="N1870" s="66"/>
      <c r="O1870" s="66"/>
      <c r="P1870" s="66"/>
      <c r="Q1870" s="66"/>
      <c r="S1870" s="70"/>
      <c r="U1870" s="70"/>
      <c r="W1870" s="70"/>
      <c r="Y1870" s="70"/>
    </row>
    <row r="1871" spans="1:25" s="69" customFormat="1" x14ac:dyDescent="0.2">
      <c r="A1871" s="75" t="s">
        <v>19</v>
      </c>
      <c r="B1871" s="66" t="s">
        <v>20</v>
      </c>
      <c r="C1871" s="66" t="s">
        <v>26</v>
      </c>
      <c r="D1871" s="66" t="s">
        <v>299</v>
      </c>
      <c r="E1871" s="87">
        <f t="array" ref="E1871">IFERROR(INDEX(DATA!$N$133:$N$368,MATCH(1,(DATA!$D$133:$D$368=B1871)*(DATA!$E$133:$E$368=D1871),0)),"n/a")</f>
        <v>3.7453630791368</v>
      </c>
      <c r="F1871" s="77">
        <f t="array" ref="F1871">IFERROR(INDEX(DATA!$O$133:$O$368,MATCH(1,(DATA!$D$133:$D$368=B1871)*(DATA!$E$133:$E$368=D1871),0)),"n/a")</f>
        <v>3.3595431909357203E-2</v>
      </c>
      <c r="G1871" s="87">
        <f t="array" ref="G1871">IFERROR(INDEX(DATA!$X$133:$X$368,MATCH(1,(DATA!$D$133:$D$368=B1871)*(DATA!$E$133:$E$368=D1871),0)),"n/a")</f>
        <v>3.8605820083927398</v>
      </c>
      <c r="H1871" s="77">
        <f t="array" ref="H1871">IFERROR(INDEX(DATA!$Y$133:$Y$368,MATCH(1,(DATA!$D$133:$D$368=B1871)*(DATA!$E$133:$E$368=D1871),0)),"n/a")</f>
        <v>7.3992526837139805E-2</v>
      </c>
      <c r="I1871" s="87">
        <f t="array" ref="I1871">IFERROR(INDEX(DATA!$AH$133:$AH$368,MATCH(1,(DATA!$D$133:$D$368=B1871)*(DATA!$E$133:$E$368=D1871),0)),"n/a")</f>
        <v>3.81875295356443</v>
      </c>
      <c r="J1871" s="77">
        <f t="array" ref="J1871">IFERROR(INDEX(DATA!$AI$133:$AI$368,MATCH(1,(DATA!$D$133:$D$368=B1871)*(DATA!$E$133:$E$368=D1871),0)),"n/a")</f>
        <v>6.5843613821850402E-2</v>
      </c>
      <c r="K1871" s="87">
        <f t="array" ref="K1871">IFERROR(INDEX(DATA!$AR$133:$AR$368,MATCH(1,(DATA!$D$133:$D$368=B1871)*(DATA!$E$133:$E$368=D1871),0)),"n/a")</f>
        <v>3.6865742415501601</v>
      </c>
      <c r="L1871" s="77">
        <f t="array" ref="L1871">IFERROR(INDEX(DATA!$AS$133:$AS$368,MATCH(1,(DATA!$D$133:$D$368=B1871)*(DATA!$E$133:$E$368=D1871),0)),"n/a")</f>
        <v>3.58657159873952E-2</v>
      </c>
      <c r="M1871" s="66"/>
      <c r="N1871" s="66"/>
      <c r="O1871" s="66"/>
      <c r="P1871" s="66"/>
      <c r="Q1871" s="66"/>
      <c r="S1871" s="70"/>
      <c r="U1871" s="70"/>
      <c r="W1871" s="70"/>
      <c r="Y1871" s="70"/>
    </row>
    <row r="1872" spans="1:25" s="69" customFormat="1" x14ac:dyDescent="0.2">
      <c r="A1872" s="75" t="s">
        <v>19</v>
      </c>
      <c r="B1872" s="66" t="s">
        <v>20</v>
      </c>
      <c r="C1872" s="66" t="s">
        <v>26</v>
      </c>
      <c r="D1872" s="66" t="s">
        <v>300</v>
      </c>
      <c r="E1872" s="87">
        <f t="array" ref="E1872">IFERROR(INDEX(DATA!$N$133:$N$368,MATCH(1,(DATA!$D$133:$D$368=B1872)*(DATA!$E$133:$E$368=D1872),0)),"n/a")</f>
        <v>3.5286844073503199</v>
      </c>
      <c r="F1872" s="77">
        <f t="array" ref="F1872">IFERROR(INDEX(DATA!$O$133:$O$368,MATCH(1,(DATA!$D$133:$D$368=B1872)*(DATA!$E$133:$E$368=D1872),0)),"n/a")</f>
        <v>-9.2686379034923293E-3</v>
      </c>
      <c r="G1872" s="87">
        <f t="array" ref="G1872">IFERROR(INDEX(DATA!$X$133:$X$368,MATCH(1,(DATA!$D$133:$D$368=B1872)*(DATA!$E$133:$E$368=D1872),0)),"n/a")</f>
        <v>3.6793026771017798</v>
      </c>
      <c r="H1872" s="77">
        <f t="array" ref="H1872">IFERROR(INDEX(DATA!$Y$133:$Y$368,MATCH(1,(DATA!$D$133:$D$368=B1872)*(DATA!$E$133:$E$368=D1872),0)),"n/a")</f>
        <v>1.8641541187567501E-2</v>
      </c>
      <c r="I1872" s="87">
        <f t="array" ref="I1872">IFERROR(INDEX(DATA!$AH$133:$AH$368,MATCH(1,(DATA!$D$133:$D$368=B1872)*(DATA!$E$133:$E$368=D1872),0)),"n/a")</f>
        <v>3.63852096358187</v>
      </c>
      <c r="J1872" s="77">
        <f t="array" ref="J1872">IFERROR(INDEX(DATA!$AI$133:$AI$368,MATCH(1,(DATA!$D$133:$D$368=B1872)*(DATA!$E$133:$E$368=D1872),0)),"n/a")</f>
        <v>9.5878458223823404E-3</v>
      </c>
      <c r="K1872" s="87">
        <f t="array" ref="K1872">IFERROR(INDEX(DATA!$AR$133:$AR$368,MATCH(1,(DATA!$D$133:$D$368=B1872)*(DATA!$E$133:$E$368=D1872),0)),"n/a")</f>
        <v>3.5972557740918401</v>
      </c>
      <c r="L1872" s="77">
        <f t="array" ref="L1872">IFERROR(INDEX(DATA!$AS$133:$AS$368,MATCH(1,(DATA!$D$133:$D$368=B1872)*(DATA!$E$133:$E$368=D1872),0)),"n/a")</f>
        <v>6.47247584899871E-3</v>
      </c>
      <c r="M1872" s="66"/>
      <c r="N1872" s="66"/>
      <c r="O1872" s="66"/>
      <c r="P1872" s="66"/>
      <c r="Q1872" s="66"/>
      <c r="S1872" s="70"/>
      <c r="U1872" s="70"/>
      <c r="W1872" s="70"/>
      <c r="Y1872" s="70"/>
    </row>
    <row r="1873" spans="1:25" s="69" customFormat="1" x14ac:dyDescent="0.2">
      <c r="A1873" s="75" t="s">
        <v>19</v>
      </c>
      <c r="B1873" s="66" t="s">
        <v>20</v>
      </c>
      <c r="C1873" s="66" t="s">
        <v>26</v>
      </c>
      <c r="D1873" s="66" t="s">
        <v>301</v>
      </c>
      <c r="E1873" s="87">
        <f t="array" ref="E1873">IFERROR(INDEX(DATA!$N$133:$N$368,MATCH(1,(DATA!$D$133:$D$368=B1873)*(DATA!$E$133:$E$368=D1873),0)),"n/a")</f>
        <v>4.0806922484751604</v>
      </c>
      <c r="F1873" s="77">
        <f t="array" ref="F1873">IFERROR(INDEX(DATA!$O$133:$O$368,MATCH(1,(DATA!$D$133:$D$368=B1873)*(DATA!$E$133:$E$368=D1873),0)),"n/a")</f>
        <v>0.137178994499638</v>
      </c>
      <c r="G1873" s="87">
        <f t="array" ref="G1873">IFERROR(INDEX(DATA!$X$133:$X$368,MATCH(1,(DATA!$D$133:$D$368=B1873)*(DATA!$E$133:$E$368=D1873),0)),"n/a")</f>
        <v>4.1264720793393002</v>
      </c>
      <c r="H1873" s="77">
        <f t="array" ref="H1873">IFERROR(INDEX(DATA!$Y$133:$Y$368,MATCH(1,(DATA!$D$133:$D$368=B1873)*(DATA!$E$133:$E$368=D1873),0)),"n/a")</f>
        <v>0.22377994208361701</v>
      </c>
      <c r="I1873" s="87">
        <f t="array" ref="I1873">IFERROR(INDEX(DATA!$AH$133:$AH$368,MATCH(1,(DATA!$D$133:$D$368=B1873)*(DATA!$E$133:$E$368=D1873),0)),"n/a")</f>
        <v>4.1329675422340602</v>
      </c>
      <c r="J1873" s="77">
        <f t="array" ref="J1873">IFERROR(INDEX(DATA!$AI$133:$AI$368,MATCH(1,(DATA!$D$133:$D$368=B1873)*(DATA!$E$133:$E$368=D1873),0)),"n/a")</f>
        <v>0.231153865975122</v>
      </c>
      <c r="K1873" s="87">
        <f t="array" ref="K1873">IFERROR(INDEX(DATA!$AR$133:$AR$368,MATCH(1,(DATA!$D$133:$D$368=B1873)*(DATA!$E$133:$E$368=D1873),0)),"n/a")</f>
        <v>4.1341567649216797</v>
      </c>
      <c r="L1873" s="77">
        <f t="array" ref="L1873">IFERROR(INDEX(DATA!$AS$133:$AS$368,MATCH(1,(DATA!$D$133:$D$368=B1873)*(DATA!$E$133:$E$368=D1873),0)),"n/a")</f>
        <v>0.18244632879447401</v>
      </c>
      <c r="M1873" s="66"/>
      <c r="N1873" s="66"/>
      <c r="O1873" s="66"/>
      <c r="P1873" s="66"/>
      <c r="Q1873" s="66"/>
      <c r="S1873" s="70"/>
      <c r="U1873" s="70"/>
      <c r="W1873" s="70"/>
      <c r="Y1873" s="70"/>
    </row>
    <row r="1874" spans="1:25" s="69" customFormat="1" x14ac:dyDescent="0.2">
      <c r="A1874" s="75" t="s">
        <v>19</v>
      </c>
      <c r="B1874" s="66" t="s">
        <v>20</v>
      </c>
      <c r="C1874" s="66" t="s">
        <v>26</v>
      </c>
      <c r="D1874" s="66" t="s">
        <v>302</v>
      </c>
      <c r="E1874" s="87">
        <f t="array" ref="E1874">IFERROR(INDEX(DATA!$N$133:$N$368,MATCH(1,(DATA!$D$133:$D$368=B1874)*(DATA!$E$133:$E$368=D1874),0)),"n/a")</f>
        <v>3.6906767276262999</v>
      </c>
      <c r="F1874" s="77">
        <f t="array" ref="F1874">IFERROR(INDEX(DATA!$O$133:$O$368,MATCH(1,(DATA!$D$133:$D$368=B1874)*(DATA!$E$133:$E$368=D1874),0)),"n/a")</f>
        <v>2.0331046810072501E-2</v>
      </c>
      <c r="G1874" s="87">
        <f t="array" ref="G1874">IFERROR(INDEX(DATA!$X$133:$X$368,MATCH(1,(DATA!$D$133:$D$368=B1874)*(DATA!$E$133:$E$368=D1874),0)),"n/a")</f>
        <v>3.6903825181020702</v>
      </c>
      <c r="H1874" s="77">
        <f t="array" ref="H1874">IFERROR(INDEX(DATA!$Y$133:$Y$368,MATCH(1,(DATA!$D$133:$D$368=B1874)*(DATA!$E$133:$E$368=D1874),0)),"n/a")</f>
        <v>1.31494049155132E-2</v>
      </c>
      <c r="I1874" s="87">
        <f t="array" ref="I1874">IFERROR(INDEX(DATA!$AH$133:$AH$368,MATCH(1,(DATA!$D$133:$D$368=B1874)*(DATA!$E$133:$E$368=D1874),0)),"n/a")</f>
        <v>3.62051171863448</v>
      </c>
      <c r="J1874" s="77">
        <f t="array" ref="J1874">IFERROR(INDEX(DATA!$AI$133:$AI$368,MATCH(1,(DATA!$D$133:$D$368=B1874)*(DATA!$E$133:$E$368=D1874),0)),"n/a")</f>
        <v>7.1297121768303497E-3</v>
      </c>
      <c r="K1874" s="87">
        <f t="array" ref="K1874">IFERROR(INDEX(DATA!$AR$133:$AR$368,MATCH(1,(DATA!$D$133:$D$368=B1874)*(DATA!$E$133:$E$368=D1874),0)),"n/a")</f>
        <v>3.6348094085974001</v>
      </c>
      <c r="L1874" s="77">
        <f t="array" ref="L1874">IFERROR(INDEX(DATA!$AS$133:$AS$368,MATCH(1,(DATA!$D$133:$D$368=B1874)*(DATA!$E$133:$E$368=D1874),0)),"n/a")</f>
        <v>4.9759392148179902E-3</v>
      </c>
      <c r="M1874" s="66"/>
      <c r="N1874" s="66"/>
      <c r="O1874" s="66"/>
      <c r="P1874" s="66"/>
      <c r="Q1874" s="66"/>
      <c r="S1874" s="70"/>
      <c r="U1874" s="70"/>
      <c r="W1874" s="70"/>
      <c r="Y1874" s="70"/>
    </row>
    <row r="1875" spans="1:25" s="69" customFormat="1" x14ac:dyDescent="0.2">
      <c r="A1875" s="75" t="s">
        <v>19</v>
      </c>
      <c r="B1875" s="66" t="s">
        <v>20</v>
      </c>
      <c r="C1875" s="66" t="s">
        <v>26</v>
      </c>
      <c r="D1875" s="66" t="s">
        <v>303</v>
      </c>
      <c r="E1875" s="87">
        <f t="array" ref="E1875">IFERROR(INDEX(DATA!$N$133:$N$368,MATCH(1,(DATA!$D$133:$D$368=B1875)*(DATA!$E$133:$E$368=D1875),0)),"n/a")</f>
        <v>3.35519226770491</v>
      </c>
      <c r="F1875" s="77">
        <f t="array" ref="F1875">IFERROR(INDEX(DATA!$O$133:$O$368,MATCH(1,(DATA!$D$133:$D$368=B1875)*(DATA!$E$133:$E$368=D1875),0)),"n/a")</f>
        <v>-4.6586115699743601E-2</v>
      </c>
      <c r="G1875" s="87">
        <f t="array" ref="G1875">IFERROR(INDEX(DATA!$X$133:$X$368,MATCH(1,(DATA!$D$133:$D$368=B1875)*(DATA!$E$133:$E$368=D1875),0)),"n/a")</f>
        <v>3.4948310568171301</v>
      </c>
      <c r="H1875" s="77">
        <f t="array" ref="H1875">IFERROR(INDEX(DATA!$Y$133:$Y$368,MATCH(1,(DATA!$D$133:$D$368=B1875)*(DATA!$E$133:$E$368=D1875),0)),"n/a")</f>
        <v>4.5360573183806097E-3</v>
      </c>
      <c r="I1875" s="87">
        <f t="array" ref="I1875">IFERROR(INDEX(DATA!$AH$133:$AH$368,MATCH(1,(DATA!$D$133:$D$368=B1875)*(DATA!$E$133:$E$368=D1875),0)),"n/a")</f>
        <v>3.5646977735928198</v>
      </c>
      <c r="J1875" s="77">
        <f t="array" ref="J1875">IFERROR(INDEX(DATA!$AI$133:$AI$368,MATCH(1,(DATA!$D$133:$D$368=B1875)*(DATA!$E$133:$E$368=D1875),0)),"n/a")</f>
        <v>8.4645836996809803E-2</v>
      </c>
      <c r="K1875" s="87">
        <f t="array" ref="K1875">IFERROR(INDEX(DATA!$AR$133:$AR$368,MATCH(1,(DATA!$D$133:$D$368=B1875)*(DATA!$E$133:$E$368=D1875),0)),"n/a")</f>
        <v>3.5492450506347</v>
      </c>
      <c r="L1875" s="77">
        <f t="array" ref="L1875">IFERROR(INDEX(DATA!$AS$133:$AS$368,MATCH(1,(DATA!$D$133:$D$368=B1875)*(DATA!$E$133:$E$368=D1875),0)),"n/a")</f>
        <v>0.107348059116138</v>
      </c>
      <c r="M1875" s="66"/>
      <c r="N1875" s="66"/>
      <c r="O1875" s="66"/>
      <c r="P1875" s="66"/>
      <c r="Q1875" s="66"/>
      <c r="S1875" s="70"/>
      <c r="U1875" s="70"/>
      <c r="W1875" s="70"/>
      <c r="Y1875" s="70"/>
    </row>
    <row r="1876" spans="1:25" s="69" customFormat="1" x14ac:dyDescent="0.2">
      <c r="A1876" s="75" t="s">
        <v>19</v>
      </c>
      <c r="B1876" s="66" t="s">
        <v>20</v>
      </c>
      <c r="C1876" s="66" t="s">
        <v>26</v>
      </c>
      <c r="D1876" s="66" t="s">
        <v>304</v>
      </c>
      <c r="E1876" s="87">
        <f t="array" ref="E1876">IFERROR(INDEX(DATA!$N$133:$N$368,MATCH(1,(DATA!$D$133:$D$368=B1876)*(DATA!$E$133:$E$368=D1876),0)),"n/a")</f>
        <v>3.3698758888346299</v>
      </c>
      <c r="F1876" s="77">
        <f t="array" ref="F1876">IFERROR(INDEX(DATA!$O$133:$O$368,MATCH(1,(DATA!$D$133:$D$368=B1876)*(DATA!$E$133:$E$368=D1876),0)),"n/a")</f>
        <v>-4.49681446706552E-2</v>
      </c>
      <c r="G1876" s="87">
        <f t="array" ref="G1876">IFERROR(INDEX(DATA!$X$133:$X$368,MATCH(1,(DATA!$D$133:$D$368=B1876)*(DATA!$E$133:$E$368=D1876),0)),"n/a")</f>
        <v>3.4747263528963499</v>
      </c>
      <c r="H1876" s="77">
        <f t="array" ref="H1876">IFERROR(INDEX(DATA!$Y$133:$Y$368,MATCH(1,(DATA!$D$133:$D$368=B1876)*(DATA!$E$133:$E$368=D1876),0)),"n/a")</f>
        <v>-9.6623900132438399E-3</v>
      </c>
      <c r="I1876" s="87">
        <f t="array" ref="I1876">IFERROR(INDEX(DATA!$AH$133:$AH$368,MATCH(1,(DATA!$D$133:$D$368=B1876)*(DATA!$E$133:$E$368=D1876),0)),"n/a")</f>
        <v>3.4673841505135501</v>
      </c>
      <c r="J1876" s="77">
        <f t="array" ref="J1876">IFERROR(INDEX(DATA!$AI$133:$AI$368,MATCH(1,(DATA!$D$133:$D$368=B1876)*(DATA!$E$133:$E$368=D1876),0)),"n/a")</f>
        <v>1.0286377244909E-2</v>
      </c>
      <c r="K1876" s="87">
        <f t="array" ref="K1876">IFERROR(INDEX(DATA!$AR$133:$AR$368,MATCH(1,(DATA!$D$133:$D$368=B1876)*(DATA!$E$133:$E$368=D1876),0)),"n/a")</f>
        <v>3.2546803455967002</v>
      </c>
      <c r="L1876" s="77">
        <f t="array" ref="L1876">IFERROR(INDEX(DATA!$AS$133:$AS$368,MATCH(1,(DATA!$D$133:$D$368=B1876)*(DATA!$E$133:$E$368=D1876),0)),"n/a")</f>
        <v>-4.1683010416829397E-2</v>
      </c>
      <c r="M1876" s="66"/>
      <c r="N1876" s="66"/>
      <c r="O1876" s="66"/>
      <c r="P1876" s="66"/>
      <c r="Q1876" s="66"/>
      <c r="S1876" s="70"/>
      <c r="U1876" s="70"/>
      <c r="W1876" s="70"/>
      <c r="Y1876" s="70"/>
    </row>
    <row r="1877" spans="1:25" s="69" customFormat="1" x14ac:dyDescent="0.2">
      <c r="A1877" s="75" t="s">
        <v>19</v>
      </c>
      <c r="B1877" s="66" t="s">
        <v>20</v>
      </c>
      <c r="C1877" s="66" t="s">
        <v>26</v>
      </c>
      <c r="D1877" s="66" t="s">
        <v>305</v>
      </c>
      <c r="E1877" s="87">
        <f t="array" ref="E1877">IFERROR(INDEX(DATA!$N$133:$N$368,MATCH(1,(DATA!$D$133:$D$368=B1877)*(DATA!$E$133:$E$368=D1877),0)),"n/a")</f>
        <v>4.3210305624221101</v>
      </c>
      <c r="F1877" s="77">
        <f t="array" ref="F1877">IFERROR(INDEX(DATA!$O$133:$O$368,MATCH(1,(DATA!$D$133:$D$368=B1877)*(DATA!$E$133:$E$368=D1877),0)),"n/a")</f>
        <v>0.166246136532539</v>
      </c>
      <c r="G1877" s="87">
        <f t="array" ref="G1877">IFERROR(INDEX(DATA!$X$133:$X$368,MATCH(1,(DATA!$D$133:$D$368=B1877)*(DATA!$E$133:$E$368=D1877),0)),"n/a")</f>
        <v>4.45267894000167</v>
      </c>
      <c r="H1877" s="77">
        <f t="array" ref="H1877">IFERROR(INDEX(DATA!$Y$133:$Y$368,MATCH(1,(DATA!$D$133:$D$368=B1877)*(DATA!$E$133:$E$368=D1877),0)),"n/a")</f>
        <v>0.18949995689704199</v>
      </c>
      <c r="I1877" s="87">
        <f t="array" ref="I1877">IFERROR(INDEX(DATA!$AH$133:$AH$368,MATCH(1,(DATA!$D$133:$D$368=B1877)*(DATA!$E$133:$E$368=D1877),0)),"n/a")</f>
        <v>4.4312725792373699</v>
      </c>
      <c r="J1877" s="77">
        <f t="array" ref="J1877">IFERROR(INDEX(DATA!$AI$133:$AI$368,MATCH(1,(DATA!$D$133:$D$368=B1877)*(DATA!$E$133:$E$368=D1877),0)),"n/a")</f>
        <v>0.12545227222039501</v>
      </c>
      <c r="K1877" s="87">
        <f t="array" ref="K1877">IFERROR(INDEX(DATA!$AR$133:$AR$368,MATCH(1,(DATA!$D$133:$D$368=B1877)*(DATA!$E$133:$E$368=D1877),0)),"n/a")</f>
        <v>4.2719835357771103</v>
      </c>
      <c r="L1877" s="77">
        <f t="array" ref="L1877">IFERROR(INDEX(DATA!$AS$133:$AS$368,MATCH(1,(DATA!$D$133:$D$368=B1877)*(DATA!$E$133:$E$368=D1877),0)),"n/a")</f>
        <v>6.1958938983646503E-2</v>
      </c>
      <c r="M1877" s="66"/>
      <c r="N1877" s="66"/>
      <c r="O1877" s="66"/>
      <c r="P1877" s="66"/>
      <c r="Q1877" s="66"/>
      <c r="S1877" s="70"/>
      <c r="U1877" s="70"/>
      <c r="W1877" s="70"/>
      <c r="Y1877" s="70"/>
    </row>
    <row r="1878" spans="1:25" s="69" customFormat="1" x14ac:dyDescent="0.2">
      <c r="A1878" s="75" t="s">
        <v>19</v>
      </c>
      <c r="B1878" s="66" t="s">
        <v>20</v>
      </c>
      <c r="C1878" s="66" t="s">
        <v>26</v>
      </c>
      <c r="D1878" s="66" t="s">
        <v>306</v>
      </c>
      <c r="E1878" s="87">
        <f t="array" ref="E1878">IFERROR(INDEX(DATA!$N$133:$N$368,MATCH(1,(DATA!$D$133:$D$368=B1878)*(DATA!$E$133:$E$368=D1878),0)),"n/a")</f>
        <v>3.5246895430716498</v>
      </c>
      <c r="F1878" s="77">
        <f t="array" ref="F1878">IFERROR(INDEX(DATA!$O$133:$O$368,MATCH(1,(DATA!$D$133:$D$368=B1878)*(DATA!$E$133:$E$368=D1878),0)),"n/a")</f>
        <v>3.8576976781169503E-2</v>
      </c>
      <c r="G1878" s="87">
        <f t="array" ref="G1878">IFERROR(INDEX(DATA!$X$133:$X$368,MATCH(1,(DATA!$D$133:$D$368=B1878)*(DATA!$E$133:$E$368=D1878),0)),"n/a")</f>
        <v>3.5592098444593998</v>
      </c>
      <c r="H1878" s="77">
        <f t="array" ref="H1878">IFERROR(INDEX(DATA!$Y$133:$Y$368,MATCH(1,(DATA!$D$133:$D$368=B1878)*(DATA!$E$133:$E$368=D1878),0)),"n/a")</f>
        <v>5.19653133963556E-2</v>
      </c>
      <c r="I1878" s="87">
        <f t="array" ref="I1878">IFERROR(INDEX(DATA!$AH$133:$AH$368,MATCH(1,(DATA!$D$133:$D$368=B1878)*(DATA!$E$133:$E$368=D1878),0)),"n/a")</f>
        <v>3.56635285459978</v>
      </c>
      <c r="J1878" s="77">
        <f t="array" ref="J1878">IFERROR(INDEX(DATA!$AI$133:$AI$368,MATCH(1,(DATA!$D$133:$D$368=B1878)*(DATA!$E$133:$E$368=D1878),0)),"n/a")</f>
        <v>4.49787921685404E-2</v>
      </c>
      <c r="K1878" s="87">
        <f t="array" ref="K1878">IFERROR(INDEX(DATA!$AR$133:$AR$368,MATCH(1,(DATA!$D$133:$D$368=B1878)*(DATA!$E$133:$E$368=D1878),0)),"n/a")</f>
        <v>3.6092041695962398</v>
      </c>
      <c r="L1878" s="77">
        <f t="array" ref="L1878">IFERROR(INDEX(DATA!$AS$133:$AS$368,MATCH(1,(DATA!$D$133:$D$368=B1878)*(DATA!$E$133:$E$368=D1878),0)),"n/a")</f>
        <v>4.9390186473497903E-2</v>
      </c>
      <c r="M1878" s="66"/>
      <c r="N1878" s="66"/>
      <c r="O1878" s="66"/>
      <c r="P1878" s="66"/>
      <c r="Q1878" s="66"/>
      <c r="S1878" s="70"/>
      <c r="U1878" s="70"/>
      <c r="W1878" s="70"/>
      <c r="Y1878" s="70"/>
    </row>
    <row r="1879" spans="1:25" s="69" customFormat="1" x14ac:dyDescent="0.2">
      <c r="A1879" s="75" t="s">
        <v>19</v>
      </c>
      <c r="B1879" s="66" t="s">
        <v>20</v>
      </c>
      <c r="C1879" s="66" t="s">
        <v>26</v>
      </c>
      <c r="D1879" s="66" t="s">
        <v>307</v>
      </c>
      <c r="E1879" s="87">
        <f t="array" ref="E1879">IFERROR(INDEX(DATA!$N$133:$N$368,MATCH(1,(DATA!$D$133:$D$368=B1879)*(DATA!$E$133:$E$368=D1879),0)),"n/a")</f>
        <v>4.0986080982733997</v>
      </c>
      <c r="F1879" s="77">
        <f t="array" ref="F1879">IFERROR(INDEX(DATA!$O$133:$O$368,MATCH(1,(DATA!$D$133:$D$368=B1879)*(DATA!$E$133:$E$368=D1879),0)),"n/a")</f>
        <v>5.4248117236832503E-3</v>
      </c>
      <c r="G1879" s="87">
        <f t="array" ref="G1879">IFERROR(INDEX(DATA!$X$133:$X$368,MATCH(1,(DATA!$D$133:$D$368=B1879)*(DATA!$E$133:$E$368=D1879),0)),"n/a")</f>
        <v>4.0510318097474798</v>
      </c>
      <c r="H1879" s="77">
        <f t="array" ref="H1879">IFERROR(INDEX(DATA!$Y$133:$Y$368,MATCH(1,(DATA!$D$133:$D$368=B1879)*(DATA!$E$133:$E$368=D1879),0)),"n/a")</f>
        <v>-1.5190453103555801E-2</v>
      </c>
      <c r="I1879" s="87">
        <f t="array" ref="I1879">IFERROR(INDEX(DATA!$AH$133:$AH$368,MATCH(1,(DATA!$D$133:$D$368=B1879)*(DATA!$E$133:$E$368=D1879),0)),"n/a")</f>
        <v>4.0625796620183996</v>
      </c>
      <c r="J1879" s="77">
        <f t="array" ref="J1879">IFERROR(INDEX(DATA!$AI$133:$AI$368,MATCH(1,(DATA!$D$133:$D$368=B1879)*(DATA!$E$133:$E$368=D1879),0)),"n/a")</f>
        <v>-3.5146511541760697E-2</v>
      </c>
      <c r="K1879" s="87">
        <f t="array" ref="K1879">IFERROR(INDEX(DATA!$AR$133:$AR$368,MATCH(1,(DATA!$D$133:$D$368=B1879)*(DATA!$E$133:$E$368=D1879),0)),"n/a")</f>
        <v>4.04536379767793</v>
      </c>
      <c r="L1879" s="77">
        <f t="array" ref="L1879">IFERROR(INDEX(DATA!$AS$133:$AS$368,MATCH(1,(DATA!$D$133:$D$368=B1879)*(DATA!$E$133:$E$368=D1879),0)),"n/a")</f>
        <v>-5.43329263013443E-2</v>
      </c>
      <c r="M1879" s="66"/>
      <c r="N1879" s="66"/>
      <c r="O1879" s="66"/>
      <c r="P1879" s="66"/>
      <c r="Q1879" s="66"/>
      <c r="S1879" s="70"/>
      <c r="U1879" s="70"/>
      <c r="W1879" s="70"/>
      <c r="Y1879" s="70"/>
    </row>
    <row r="1880" spans="1:25" s="69" customFormat="1" x14ac:dyDescent="0.2">
      <c r="A1880" s="75" t="s">
        <v>19</v>
      </c>
      <c r="B1880" s="66" t="s">
        <v>20</v>
      </c>
      <c r="C1880" s="66" t="s">
        <v>26</v>
      </c>
      <c r="D1880" s="66" t="s">
        <v>308</v>
      </c>
      <c r="E1880" s="87">
        <f t="array" ref="E1880">IFERROR(INDEX(DATA!$N$133:$N$368,MATCH(1,(DATA!$D$133:$D$368=B1880)*(DATA!$E$133:$E$368=D1880),0)),"n/a")</f>
        <v>3.5522451085330098</v>
      </c>
      <c r="F1880" s="77">
        <f t="array" ref="F1880">IFERROR(INDEX(DATA!$O$133:$O$368,MATCH(1,(DATA!$D$133:$D$368=B1880)*(DATA!$E$133:$E$368=D1880),0)),"n/a")</f>
        <v>1.7258570522812999E-2</v>
      </c>
      <c r="G1880" s="87">
        <f t="array" ref="G1880">IFERROR(INDEX(DATA!$X$133:$X$368,MATCH(1,(DATA!$D$133:$D$368=B1880)*(DATA!$E$133:$E$368=D1880),0)),"n/a")</f>
        <v>3.5081028790854099</v>
      </c>
      <c r="H1880" s="77">
        <f t="array" ref="H1880">IFERROR(INDEX(DATA!$Y$133:$Y$368,MATCH(1,(DATA!$D$133:$D$368=B1880)*(DATA!$E$133:$E$368=D1880),0)),"n/a")</f>
        <v>8.2062887694519006E-3</v>
      </c>
      <c r="I1880" s="87">
        <f t="array" ref="I1880">IFERROR(INDEX(DATA!$AH$133:$AH$368,MATCH(1,(DATA!$D$133:$D$368=B1880)*(DATA!$E$133:$E$368=D1880),0)),"n/a")</f>
        <v>3.5174899144891398</v>
      </c>
      <c r="J1880" s="77">
        <f t="array" ref="J1880">IFERROR(INDEX(DATA!$AI$133:$AI$368,MATCH(1,(DATA!$D$133:$D$368=B1880)*(DATA!$E$133:$E$368=D1880),0)),"n/a")</f>
        <v>4.4054808176275301E-2</v>
      </c>
      <c r="K1880" s="87">
        <f t="array" ref="K1880">IFERROR(INDEX(DATA!$AR$133:$AR$368,MATCH(1,(DATA!$D$133:$D$368=B1880)*(DATA!$E$133:$E$368=D1880),0)),"n/a")</f>
        <v>3.5042221126083399</v>
      </c>
      <c r="L1880" s="77">
        <f t="array" ref="L1880">IFERROR(INDEX(DATA!$AS$133:$AS$368,MATCH(1,(DATA!$D$133:$D$368=B1880)*(DATA!$E$133:$E$368=D1880),0)),"n/a")</f>
        <v>3.0689882345316701E-2</v>
      </c>
      <c r="M1880" s="66"/>
      <c r="N1880" s="66"/>
      <c r="O1880" s="66"/>
      <c r="P1880" s="66"/>
      <c r="Q1880" s="66"/>
      <c r="S1880" s="70"/>
      <c r="U1880" s="70"/>
      <c r="W1880" s="70"/>
      <c r="Y1880" s="70"/>
    </row>
    <row r="1881" spans="1:25" s="69" customFormat="1" x14ac:dyDescent="0.2">
      <c r="A1881" s="75" t="s">
        <v>19</v>
      </c>
      <c r="B1881" s="66" t="s">
        <v>20</v>
      </c>
      <c r="C1881" s="66" t="s">
        <v>26</v>
      </c>
      <c r="D1881" s="66" t="s">
        <v>309</v>
      </c>
      <c r="E1881" s="87">
        <f t="array" ref="E1881">IFERROR(INDEX(DATA!$N$133:$N$368,MATCH(1,(DATA!$D$133:$D$368=B1881)*(DATA!$E$133:$E$368=D1881),0)),"n/a")</f>
        <v>3.3486961167219902</v>
      </c>
      <c r="F1881" s="77">
        <f t="array" ref="F1881">IFERROR(INDEX(DATA!$O$133:$O$368,MATCH(1,(DATA!$D$133:$D$368=B1881)*(DATA!$E$133:$E$368=D1881),0)),"n/a")</f>
        <v>2.7660781699236001E-2</v>
      </c>
      <c r="G1881" s="87">
        <f t="array" ref="G1881">IFERROR(INDEX(DATA!$X$133:$X$368,MATCH(1,(DATA!$D$133:$D$368=B1881)*(DATA!$E$133:$E$368=D1881),0)),"n/a")</f>
        <v>3.27528352208647</v>
      </c>
      <c r="H1881" s="77">
        <f t="array" ref="H1881">IFERROR(INDEX(DATA!$Y$133:$Y$368,MATCH(1,(DATA!$D$133:$D$368=B1881)*(DATA!$E$133:$E$368=D1881),0)),"n/a")</f>
        <v>7.4654657201543902E-3</v>
      </c>
      <c r="I1881" s="87">
        <f t="array" ref="I1881">IFERROR(INDEX(DATA!$AH$133:$AH$368,MATCH(1,(DATA!$D$133:$D$368=B1881)*(DATA!$E$133:$E$368=D1881),0)),"n/a")</f>
        <v>3.2690968452509099</v>
      </c>
      <c r="J1881" s="77">
        <f t="array" ref="J1881">IFERROR(INDEX(DATA!$AI$133:$AI$368,MATCH(1,(DATA!$D$133:$D$368=B1881)*(DATA!$E$133:$E$368=D1881),0)),"n/a")</f>
        <v>5.7906864502359698E-2</v>
      </c>
      <c r="K1881" s="87">
        <f t="array" ref="K1881">IFERROR(INDEX(DATA!$AR$133:$AR$368,MATCH(1,(DATA!$D$133:$D$368=B1881)*(DATA!$E$133:$E$368=D1881),0)),"n/a")</f>
        <v>3.2518105312224099</v>
      </c>
      <c r="L1881" s="77">
        <f t="array" ref="L1881">IFERROR(INDEX(DATA!$AS$133:$AS$368,MATCH(1,(DATA!$D$133:$D$368=B1881)*(DATA!$E$133:$E$368=D1881),0)),"n/a")</f>
        <v>5.2877023532868099E-2</v>
      </c>
      <c r="M1881" s="66"/>
      <c r="N1881" s="66"/>
      <c r="O1881" s="66"/>
      <c r="P1881" s="66"/>
      <c r="Q1881" s="66"/>
      <c r="S1881" s="70"/>
      <c r="U1881" s="70"/>
      <c r="W1881" s="70"/>
      <c r="Y1881" s="70"/>
    </row>
    <row r="1882" spans="1:25" s="69" customFormat="1" x14ac:dyDescent="0.2">
      <c r="A1882" s="75" t="s">
        <v>19</v>
      </c>
      <c r="B1882" s="66" t="s">
        <v>20</v>
      </c>
      <c r="C1882" s="66" t="s">
        <v>26</v>
      </c>
      <c r="D1882" s="66" t="s">
        <v>310</v>
      </c>
      <c r="E1882" s="87">
        <f t="array" ref="E1882">IFERROR(INDEX(DATA!$N$133:$N$368,MATCH(1,(DATA!$D$133:$D$368=B1882)*(DATA!$E$133:$E$368=D1882),0)),"n/a")</f>
        <v>3.28283623119126</v>
      </c>
      <c r="F1882" s="77">
        <f t="array" ref="F1882">IFERROR(INDEX(DATA!$O$133:$O$368,MATCH(1,(DATA!$D$133:$D$368=B1882)*(DATA!$E$133:$E$368=D1882),0)),"n/a")</f>
        <v>2.77762181350561E-2</v>
      </c>
      <c r="G1882" s="87">
        <f t="array" ref="G1882">IFERROR(INDEX(DATA!$X$133:$X$368,MATCH(1,(DATA!$D$133:$D$368=B1882)*(DATA!$E$133:$E$368=D1882),0)),"n/a")</f>
        <v>3.1916621912402698</v>
      </c>
      <c r="H1882" s="77">
        <f t="array" ref="H1882">IFERROR(INDEX(DATA!$Y$133:$Y$368,MATCH(1,(DATA!$D$133:$D$368=B1882)*(DATA!$E$133:$E$368=D1882),0)),"n/a")</f>
        <v>6.5053809729187604E-4</v>
      </c>
      <c r="I1882" s="87">
        <f t="array" ref="I1882">IFERROR(INDEX(DATA!$AH$133:$AH$368,MATCH(1,(DATA!$D$133:$D$368=B1882)*(DATA!$E$133:$E$368=D1882),0)),"n/a")</f>
        <v>3.19096898727358</v>
      </c>
      <c r="J1882" s="77">
        <f t="array" ref="J1882">IFERROR(INDEX(DATA!$AI$133:$AI$368,MATCH(1,(DATA!$D$133:$D$368=B1882)*(DATA!$E$133:$E$368=D1882),0)),"n/a")</f>
        <v>0.110371689932229</v>
      </c>
      <c r="K1882" s="87">
        <f t="array" ref="K1882">IFERROR(INDEX(DATA!$AR$133:$AR$368,MATCH(1,(DATA!$D$133:$D$368=B1882)*(DATA!$E$133:$E$368=D1882),0)),"n/a")</f>
        <v>3.1952214197603301</v>
      </c>
      <c r="L1882" s="77">
        <f t="array" ref="L1882">IFERROR(INDEX(DATA!$AS$133:$AS$368,MATCH(1,(DATA!$D$133:$D$368=B1882)*(DATA!$E$133:$E$368=D1882),0)),"n/a")</f>
        <v>0.114437863870004</v>
      </c>
      <c r="M1882" s="66"/>
      <c r="N1882" s="66"/>
      <c r="O1882" s="66"/>
      <c r="P1882" s="66"/>
      <c r="Q1882" s="66"/>
      <c r="S1882" s="70"/>
      <c r="U1882" s="70"/>
      <c r="W1882" s="70"/>
      <c r="Y1882" s="70"/>
    </row>
    <row r="1883" spans="1:25" s="69" customFormat="1" x14ac:dyDescent="0.2">
      <c r="A1883" s="75" t="s">
        <v>19</v>
      </c>
      <c r="B1883" s="66" t="s">
        <v>20</v>
      </c>
      <c r="C1883" s="66" t="s">
        <v>26</v>
      </c>
      <c r="D1883" s="66" t="s">
        <v>311</v>
      </c>
      <c r="E1883" s="87">
        <f t="array" ref="E1883">IFERROR(INDEX(DATA!$N$133:$N$368,MATCH(1,(DATA!$D$133:$D$368=B1883)*(DATA!$E$133:$E$368=D1883),0)),"n/a")</f>
        <v>4.0025278612440101</v>
      </c>
      <c r="F1883" s="77">
        <f t="array" ref="F1883">IFERROR(INDEX(DATA!$O$133:$O$368,MATCH(1,(DATA!$D$133:$D$368=B1883)*(DATA!$E$133:$E$368=D1883),0)),"n/a")</f>
        <v>-4.12765172770743E-2</v>
      </c>
      <c r="G1883" s="87">
        <f t="array" ref="G1883">IFERROR(INDEX(DATA!$X$133:$X$368,MATCH(1,(DATA!$D$133:$D$368=B1883)*(DATA!$E$133:$E$368=D1883),0)),"n/a")</f>
        <v>4.0044155376826698</v>
      </c>
      <c r="H1883" s="77">
        <f t="array" ref="H1883">IFERROR(INDEX(DATA!$Y$133:$Y$368,MATCH(1,(DATA!$D$133:$D$368=B1883)*(DATA!$E$133:$E$368=D1883),0)),"n/a")</f>
        <v>3.1136889999372801E-2</v>
      </c>
      <c r="I1883" s="87">
        <f t="array" ref="I1883">IFERROR(INDEX(DATA!$AH$133:$AH$368,MATCH(1,(DATA!$D$133:$D$368=B1883)*(DATA!$E$133:$E$368=D1883),0)),"n/a")</f>
        <v>4.03000151517299</v>
      </c>
      <c r="J1883" s="77">
        <f t="array" ref="J1883">IFERROR(INDEX(DATA!$AI$133:$AI$368,MATCH(1,(DATA!$D$133:$D$368=B1883)*(DATA!$E$133:$E$368=D1883),0)),"n/a")</f>
        <v>4.8640926065647003E-2</v>
      </c>
      <c r="K1883" s="87">
        <f t="array" ref="K1883">IFERROR(INDEX(DATA!$AR$133:$AR$368,MATCH(1,(DATA!$D$133:$D$368=B1883)*(DATA!$E$133:$E$368=D1883),0)),"n/a")</f>
        <v>3.9668720924637602</v>
      </c>
      <c r="L1883" s="77">
        <f t="array" ref="L1883">IFERROR(INDEX(DATA!$AS$133:$AS$368,MATCH(1,(DATA!$D$133:$D$368=B1883)*(DATA!$E$133:$E$368=D1883),0)),"n/a")</f>
        <v>5.3029852094405902E-2</v>
      </c>
      <c r="M1883" s="66"/>
      <c r="N1883" s="66"/>
      <c r="O1883" s="66"/>
      <c r="P1883" s="66"/>
      <c r="Q1883" s="66"/>
      <c r="S1883" s="70"/>
      <c r="U1883" s="70"/>
      <c r="W1883" s="70"/>
      <c r="Y1883" s="70"/>
    </row>
    <row r="1884" spans="1:25" s="69" customFormat="1" x14ac:dyDescent="0.2">
      <c r="A1884" s="75" t="s">
        <v>19</v>
      </c>
      <c r="B1884" s="66" t="s">
        <v>20</v>
      </c>
      <c r="C1884" s="66" t="s">
        <v>26</v>
      </c>
      <c r="D1884" s="66" t="s">
        <v>312</v>
      </c>
      <c r="E1884" s="87">
        <f t="array" ref="E1884">IFERROR(INDEX(DATA!$N$133:$N$368,MATCH(1,(DATA!$D$133:$D$368=B1884)*(DATA!$E$133:$E$368=D1884),0)),"n/a")</f>
        <v>4.4321134788522603</v>
      </c>
      <c r="F1884" s="77">
        <f t="array" ref="F1884">IFERROR(INDEX(DATA!$O$133:$O$368,MATCH(1,(DATA!$D$133:$D$368=B1884)*(DATA!$E$133:$E$368=D1884),0)),"n/a")</f>
        <v>-3.26804819706777E-3</v>
      </c>
      <c r="G1884" s="87">
        <f t="array" ref="G1884">IFERROR(INDEX(DATA!$X$133:$X$368,MATCH(1,(DATA!$D$133:$D$368=B1884)*(DATA!$E$133:$E$368=D1884),0)),"n/a")</f>
        <v>4.5714004628197404</v>
      </c>
      <c r="H1884" s="77">
        <f t="array" ref="H1884">IFERROR(INDEX(DATA!$Y$133:$Y$368,MATCH(1,(DATA!$D$133:$D$368=B1884)*(DATA!$E$133:$E$368=D1884),0)),"n/a")</f>
        <v>1.40627356337661E-2</v>
      </c>
      <c r="I1884" s="87">
        <f t="array" ref="I1884">IFERROR(INDEX(DATA!$AH$133:$AH$368,MATCH(1,(DATA!$D$133:$D$368=B1884)*(DATA!$E$133:$E$368=D1884),0)),"n/a")</f>
        <v>4.7501843374710697</v>
      </c>
      <c r="J1884" s="77">
        <f t="array" ref="J1884">IFERROR(INDEX(DATA!$AI$133:$AI$368,MATCH(1,(DATA!$D$133:$D$368=B1884)*(DATA!$E$133:$E$368=D1884),0)),"n/a")</f>
        <v>1.41820625675748E-2</v>
      </c>
      <c r="K1884" s="87">
        <f t="array" ref="K1884">IFERROR(INDEX(DATA!$AR$133:$AR$368,MATCH(1,(DATA!$D$133:$D$368=B1884)*(DATA!$E$133:$E$368=D1884),0)),"n/a")</f>
        <v>4.7902862197752398</v>
      </c>
      <c r="L1884" s="77">
        <f t="array" ref="L1884">IFERROR(INDEX(DATA!$AS$133:$AS$368,MATCH(1,(DATA!$D$133:$D$368=B1884)*(DATA!$E$133:$E$368=D1884),0)),"n/a")</f>
        <v>2.9519655741569301E-2</v>
      </c>
      <c r="M1884" s="66"/>
      <c r="N1884" s="66"/>
      <c r="O1884" s="66"/>
      <c r="P1884" s="66"/>
      <c r="Q1884" s="66"/>
      <c r="S1884" s="70"/>
      <c r="U1884" s="70"/>
      <c r="W1884" s="70"/>
      <c r="Y1884" s="70"/>
    </row>
    <row r="1885" spans="1:25" s="69" customFormat="1" x14ac:dyDescent="0.2">
      <c r="A1885" s="75" t="s">
        <v>19</v>
      </c>
      <c r="B1885" s="66" t="s">
        <v>20</v>
      </c>
      <c r="C1885" s="66" t="s">
        <v>26</v>
      </c>
      <c r="D1885" s="66" t="s">
        <v>313</v>
      </c>
      <c r="E1885" s="87">
        <f t="array" ref="E1885">IFERROR(INDEX(DATA!$N$133:$N$368,MATCH(1,(DATA!$D$133:$D$368=B1885)*(DATA!$E$133:$E$368=D1885),0)),"n/a")</f>
        <v>3.7672189659697302</v>
      </c>
      <c r="F1885" s="77">
        <f t="array" ref="F1885">IFERROR(INDEX(DATA!$O$133:$O$368,MATCH(1,(DATA!$D$133:$D$368=B1885)*(DATA!$E$133:$E$368=D1885),0)),"n/a")</f>
        <v>-1.3336252315437099E-3</v>
      </c>
      <c r="G1885" s="87">
        <f t="array" ref="G1885">IFERROR(INDEX(DATA!$X$133:$X$368,MATCH(1,(DATA!$D$133:$D$368=B1885)*(DATA!$E$133:$E$368=D1885),0)),"n/a")</f>
        <v>3.8834059909218399</v>
      </c>
      <c r="H1885" s="77">
        <f t="array" ref="H1885">IFERROR(INDEX(DATA!$Y$133:$Y$368,MATCH(1,(DATA!$D$133:$D$368=B1885)*(DATA!$E$133:$E$368=D1885),0)),"n/a")</f>
        <v>2.3472073141563601E-2</v>
      </c>
      <c r="I1885" s="87">
        <f t="array" ref="I1885">IFERROR(INDEX(DATA!$AH$133:$AH$368,MATCH(1,(DATA!$D$133:$D$368=B1885)*(DATA!$E$133:$E$368=D1885),0)),"n/a")</f>
        <v>3.93478262078477</v>
      </c>
      <c r="J1885" s="77">
        <f t="array" ref="J1885">IFERROR(INDEX(DATA!$AI$133:$AI$368,MATCH(1,(DATA!$D$133:$D$368=B1885)*(DATA!$E$133:$E$368=D1885),0)),"n/a")</f>
        <v>5.5410058375676197E-2</v>
      </c>
      <c r="K1885" s="87">
        <f t="array" ref="K1885">IFERROR(INDEX(DATA!$AR$133:$AR$368,MATCH(1,(DATA!$D$133:$D$368=B1885)*(DATA!$E$133:$E$368=D1885),0)),"n/a")</f>
        <v>3.88429943356447</v>
      </c>
      <c r="L1885" s="77">
        <f t="array" ref="L1885">IFERROR(INDEX(DATA!$AS$133:$AS$368,MATCH(1,(DATA!$D$133:$D$368=B1885)*(DATA!$E$133:$E$368=D1885),0)),"n/a")</f>
        <v>2.9067101653727102E-2</v>
      </c>
      <c r="M1885" s="66"/>
      <c r="N1885" s="66"/>
      <c r="O1885" s="66"/>
      <c r="P1885" s="66"/>
      <c r="Q1885" s="66"/>
      <c r="S1885" s="70"/>
      <c r="U1885" s="70"/>
      <c r="W1885" s="70"/>
      <c r="Y1885" s="70"/>
    </row>
    <row r="1886" spans="1:25" s="69" customFormat="1" x14ac:dyDescent="0.2">
      <c r="A1886" s="75" t="s">
        <v>19</v>
      </c>
      <c r="B1886" s="66" t="s">
        <v>20</v>
      </c>
      <c r="C1886" s="66" t="s">
        <v>26</v>
      </c>
      <c r="D1886" s="66" t="s">
        <v>314</v>
      </c>
      <c r="E1886" s="87">
        <f t="array" ref="E1886">IFERROR(INDEX(DATA!$N$133:$N$368,MATCH(1,(DATA!$D$133:$D$368=B1886)*(DATA!$E$133:$E$368=D1886),0)),"n/a")</f>
        <v>4.4573021045366801</v>
      </c>
      <c r="F1886" s="77">
        <f t="array" ref="F1886">IFERROR(INDEX(DATA!$O$133:$O$368,MATCH(1,(DATA!$D$133:$D$368=B1886)*(DATA!$E$133:$E$368=D1886),0)),"n/a")</f>
        <v>8.8308756458288104E-2</v>
      </c>
      <c r="G1886" s="87">
        <f t="array" ref="G1886">IFERROR(INDEX(DATA!$X$133:$X$368,MATCH(1,(DATA!$D$133:$D$368=B1886)*(DATA!$E$133:$E$368=D1886),0)),"n/a")</f>
        <v>4.5266902147440096</v>
      </c>
      <c r="H1886" s="77">
        <f t="array" ref="H1886">IFERROR(INDEX(DATA!$Y$133:$Y$368,MATCH(1,(DATA!$D$133:$D$368=B1886)*(DATA!$E$133:$E$368=D1886),0)),"n/a")</f>
        <v>9.7528112536028097E-2</v>
      </c>
      <c r="I1886" s="87">
        <f t="array" ref="I1886">IFERROR(INDEX(DATA!$AH$133:$AH$368,MATCH(1,(DATA!$D$133:$D$368=B1886)*(DATA!$E$133:$E$368=D1886),0)),"n/a")</f>
        <v>4.5303023332913996</v>
      </c>
      <c r="J1886" s="77">
        <f t="array" ref="J1886">IFERROR(INDEX(DATA!$AI$133:$AI$368,MATCH(1,(DATA!$D$133:$D$368=B1886)*(DATA!$E$133:$E$368=D1886),0)),"n/a")</f>
        <v>8.0231122347158096E-2</v>
      </c>
      <c r="K1886" s="87">
        <f t="array" ref="K1886">IFERROR(INDEX(DATA!$AR$133:$AR$368,MATCH(1,(DATA!$D$133:$D$368=B1886)*(DATA!$E$133:$E$368=D1886),0)),"n/a")</f>
        <v>4.3854152259031602</v>
      </c>
      <c r="L1886" s="77">
        <f t="array" ref="L1886">IFERROR(INDEX(DATA!$AS$133:$AS$368,MATCH(1,(DATA!$D$133:$D$368=B1886)*(DATA!$E$133:$E$368=D1886),0)),"n/a")</f>
        <v>7.0717113244924301E-2</v>
      </c>
      <c r="M1886" s="66"/>
      <c r="N1886" s="66"/>
      <c r="O1886" s="66"/>
      <c r="P1886" s="66"/>
      <c r="Q1886" s="66"/>
      <c r="S1886" s="70"/>
      <c r="U1886" s="70"/>
      <c r="W1886" s="70"/>
      <c r="Y1886" s="70"/>
    </row>
    <row r="1887" spans="1:25" s="69" customFormat="1" x14ac:dyDescent="0.2">
      <c r="A1887" s="75" t="s">
        <v>19</v>
      </c>
      <c r="B1887" s="66" t="s">
        <v>20</v>
      </c>
      <c r="C1887" s="66" t="s">
        <v>26</v>
      </c>
      <c r="D1887" s="66" t="s">
        <v>315</v>
      </c>
      <c r="E1887" s="87">
        <f t="array" ref="E1887">IFERROR(INDEX(DATA!$N$133:$N$368,MATCH(1,(DATA!$D$133:$D$368=B1887)*(DATA!$E$133:$E$368=D1887),0)),"n/a")</f>
        <v>4.4344929431248898</v>
      </c>
      <c r="F1887" s="77">
        <f t="array" ref="F1887">IFERROR(INDEX(DATA!$O$133:$O$368,MATCH(1,(DATA!$D$133:$D$368=B1887)*(DATA!$E$133:$E$368=D1887),0)),"n/a")</f>
        <v>1.40704589743253E-2</v>
      </c>
      <c r="G1887" s="87">
        <f t="array" ref="G1887">IFERROR(INDEX(DATA!$X$133:$X$368,MATCH(1,(DATA!$D$133:$D$368=B1887)*(DATA!$E$133:$E$368=D1887),0)),"n/a")</f>
        <v>4.4576470444274303</v>
      </c>
      <c r="H1887" s="77">
        <f t="array" ref="H1887">IFERROR(INDEX(DATA!$Y$133:$Y$368,MATCH(1,(DATA!$D$133:$D$368=B1887)*(DATA!$E$133:$E$368=D1887),0)),"n/a")</f>
        <v>-7.5331981639437896E-3</v>
      </c>
      <c r="I1887" s="87">
        <f t="array" ref="I1887">IFERROR(INDEX(DATA!$AH$133:$AH$368,MATCH(1,(DATA!$D$133:$D$368=B1887)*(DATA!$E$133:$E$368=D1887),0)),"n/a")</f>
        <v>4.4662125777275499</v>
      </c>
      <c r="J1887" s="77">
        <f t="array" ref="J1887">IFERROR(INDEX(DATA!$AI$133:$AI$368,MATCH(1,(DATA!$D$133:$D$368=B1887)*(DATA!$E$133:$E$368=D1887),0)),"n/a")</f>
        <v>5.2696990908839298E-3</v>
      </c>
      <c r="K1887" s="87">
        <f t="array" ref="K1887">IFERROR(INDEX(DATA!$AR$133:$AR$368,MATCH(1,(DATA!$D$133:$D$368=B1887)*(DATA!$E$133:$E$368=D1887),0)),"n/a")</f>
        <v>4.4409207087200304</v>
      </c>
      <c r="L1887" s="77">
        <f t="array" ref="L1887">IFERROR(INDEX(DATA!$AS$133:$AS$368,MATCH(1,(DATA!$D$133:$D$368=B1887)*(DATA!$E$133:$E$368=D1887),0)),"n/a")</f>
        <v>5.3168238544166599E-3</v>
      </c>
      <c r="M1887" s="66"/>
      <c r="N1887" s="66"/>
      <c r="O1887" s="66"/>
      <c r="P1887" s="66"/>
      <c r="Q1887" s="66"/>
      <c r="S1887" s="70"/>
      <c r="U1887" s="70"/>
      <c r="W1887" s="70"/>
      <c r="Y1887" s="70"/>
    </row>
    <row r="1888" spans="1:25" s="69" customFormat="1" x14ac:dyDescent="0.2">
      <c r="A1888" s="75" t="s">
        <v>19</v>
      </c>
      <c r="B1888" s="66" t="s">
        <v>20</v>
      </c>
      <c r="C1888" s="66" t="s">
        <v>26</v>
      </c>
      <c r="D1888" s="66" t="s">
        <v>316</v>
      </c>
      <c r="E1888" s="87">
        <f t="array" ref="E1888">IFERROR(INDEX(DATA!$N$133:$N$368,MATCH(1,(DATA!$D$133:$D$368=B1888)*(DATA!$E$133:$E$368=D1888),0)),"n/a")</f>
        <v>3.6941528505177201</v>
      </c>
      <c r="F1888" s="77">
        <f t="array" ref="F1888">IFERROR(INDEX(DATA!$O$133:$O$368,MATCH(1,(DATA!$D$133:$D$368=B1888)*(DATA!$E$133:$E$368=D1888),0)),"n/a")</f>
        <v>6.2429517174276701E-2</v>
      </c>
      <c r="G1888" s="87">
        <f t="array" ref="G1888">IFERROR(INDEX(DATA!$X$133:$X$368,MATCH(1,(DATA!$D$133:$D$368=B1888)*(DATA!$E$133:$E$368=D1888),0)),"n/a")</f>
        <v>3.6637511209385201</v>
      </c>
      <c r="H1888" s="77">
        <f t="array" ref="H1888">IFERROR(INDEX(DATA!$Y$133:$Y$368,MATCH(1,(DATA!$D$133:$D$368=B1888)*(DATA!$E$133:$E$368=D1888),0)),"n/a")</f>
        <v>4.6976512671262897E-2</v>
      </c>
      <c r="I1888" s="87">
        <f t="array" ref="I1888">IFERROR(INDEX(DATA!$AH$133:$AH$368,MATCH(1,(DATA!$D$133:$D$368=B1888)*(DATA!$E$133:$E$368=D1888),0)),"n/a")</f>
        <v>3.6273406990408801</v>
      </c>
      <c r="J1888" s="77">
        <f t="array" ref="J1888">IFERROR(INDEX(DATA!$AI$133:$AI$368,MATCH(1,(DATA!$D$133:$D$368=B1888)*(DATA!$E$133:$E$368=D1888),0)),"n/a")</f>
        <v>4.2479868708928899E-2</v>
      </c>
      <c r="K1888" s="87">
        <f t="array" ref="K1888">IFERROR(INDEX(DATA!$AR$133:$AR$368,MATCH(1,(DATA!$D$133:$D$368=B1888)*(DATA!$E$133:$E$368=D1888),0)),"n/a")</f>
        <v>3.6178171959251402</v>
      </c>
      <c r="L1888" s="77">
        <f t="array" ref="L1888">IFERROR(INDEX(DATA!$AS$133:$AS$368,MATCH(1,(DATA!$D$133:$D$368=B1888)*(DATA!$E$133:$E$368=D1888),0)),"n/a")</f>
        <v>2.9173669398405901E-2</v>
      </c>
      <c r="M1888" s="66"/>
      <c r="N1888" s="66"/>
      <c r="O1888" s="66"/>
      <c r="P1888" s="66"/>
      <c r="Q1888" s="66"/>
      <c r="S1888" s="70"/>
      <c r="U1888" s="70"/>
      <c r="W1888" s="70"/>
      <c r="Y1888" s="70"/>
    </row>
    <row r="1889" spans="1:25" s="69" customFormat="1" x14ac:dyDescent="0.2">
      <c r="A1889" s="75" t="s">
        <v>19</v>
      </c>
      <c r="B1889" s="66" t="s">
        <v>20</v>
      </c>
      <c r="C1889" s="66" t="s">
        <v>26</v>
      </c>
      <c r="D1889" s="66" t="s">
        <v>317</v>
      </c>
      <c r="E1889" s="87">
        <f t="array" ref="E1889">IFERROR(INDEX(DATA!$N$133:$N$368,MATCH(1,(DATA!$D$133:$D$368=B1889)*(DATA!$E$133:$E$368=D1889),0)),"n/a")</f>
        <v>3.9467712775964898</v>
      </c>
      <c r="F1889" s="77">
        <f t="array" ref="F1889">IFERROR(INDEX(DATA!$O$133:$O$368,MATCH(1,(DATA!$D$133:$D$368=B1889)*(DATA!$E$133:$E$368=D1889),0)),"n/a")</f>
        <v>3.9490126056078503E-2</v>
      </c>
      <c r="G1889" s="87">
        <f t="array" ref="G1889">IFERROR(INDEX(DATA!$X$133:$X$368,MATCH(1,(DATA!$D$133:$D$368=B1889)*(DATA!$E$133:$E$368=D1889),0)),"n/a")</f>
        <v>3.9283645211223601</v>
      </c>
      <c r="H1889" s="77">
        <f t="array" ref="H1889">IFERROR(INDEX(DATA!$Y$133:$Y$368,MATCH(1,(DATA!$D$133:$D$368=B1889)*(DATA!$E$133:$E$368=D1889),0)),"n/a")</f>
        <v>3.8089059907040403E-2</v>
      </c>
      <c r="I1889" s="87">
        <f t="array" ref="I1889">IFERROR(INDEX(DATA!$AH$133:$AH$368,MATCH(1,(DATA!$D$133:$D$368=B1889)*(DATA!$E$133:$E$368=D1889),0)),"n/a")</f>
        <v>3.97084732069955</v>
      </c>
      <c r="J1889" s="77">
        <f t="array" ref="J1889">IFERROR(INDEX(DATA!$AI$133:$AI$368,MATCH(1,(DATA!$D$133:$D$368=B1889)*(DATA!$E$133:$E$368=D1889),0)),"n/a")</f>
        <v>4.8326615669539399E-2</v>
      </c>
      <c r="K1889" s="87">
        <f t="array" ref="K1889">IFERROR(INDEX(DATA!$AR$133:$AR$368,MATCH(1,(DATA!$D$133:$D$368=B1889)*(DATA!$E$133:$E$368=D1889),0)),"n/a")</f>
        <v>4.0001672160058099</v>
      </c>
      <c r="L1889" s="77">
        <f t="array" ref="L1889">IFERROR(INDEX(DATA!$AS$133:$AS$368,MATCH(1,(DATA!$D$133:$D$368=B1889)*(DATA!$E$133:$E$368=D1889),0)),"n/a")</f>
        <v>8.9207479251122795E-2</v>
      </c>
      <c r="M1889" s="66"/>
      <c r="N1889" s="66"/>
      <c r="O1889" s="66"/>
      <c r="P1889" s="66"/>
      <c r="Q1889" s="66"/>
      <c r="S1889" s="70"/>
      <c r="U1889" s="70"/>
      <c r="W1889" s="70"/>
      <c r="Y1889" s="70"/>
    </row>
    <row r="1890" spans="1:25" s="69" customFormat="1" x14ac:dyDescent="0.2">
      <c r="A1890" s="75" t="s">
        <v>19</v>
      </c>
      <c r="B1890" s="66" t="s">
        <v>20</v>
      </c>
      <c r="C1890" s="66" t="s">
        <v>26</v>
      </c>
      <c r="D1890" s="66" t="s">
        <v>318</v>
      </c>
      <c r="E1890" s="87">
        <f t="array" ref="E1890">IFERROR(INDEX(DATA!$N$133:$N$368,MATCH(1,(DATA!$D$133:$D$368=B1890)*(DATA!$E$133:$E$368=D1890),0)),"n/a")</f>
        <v>3.7230332531636399</v>
      </c>
      <c r="F1890" s="77">
        <f t="array" ref="F1890">IFERROR(INDEX(DATA!$O$133:$O$368,MATCH(1,(DATA!$D$133:$D$368=B1890)*(DATA!$E$133:$E$368=D1890),0)),"n/a")</f>
        <v>1.48070931569661E-2</v>
      </c>
      <c r="G1890" s="87">
        <f t="array" ref="G1890">IFERROR(INDEX(DATA!$X$133:$X$368,MATCH(1,(DATA!$D$133:$D$368=B1890)*(DATA!$E$133:$E$368=D1890),0)),"n/a")</f>
        <v>3.7210575367602701</v>
      </c>
      <c r="H1890" s="77">
        <f t="array" ref="H1890">IFERROR(INDEX(DATA!$Y$133:$Y$368,MATCH(1,(DATA!$D$133:$D$368=B1890)*(DATA!$E$133:$E$368=D1890),0)),"n/a")</f>
        <v>1.0310803830543299E-2</v>
      </c>
      <c r="I1890" s="87">
        <f t="array" ref="I1890">IFERROR(INDEX(DATA!$AH$133:$AH$368,MATCH(1,(DATA!$D$133:$D$368=B1890)*(DATA!$E$133:$E$368=D1890),0)),"n/a")</f>
        <v>3.65703161542613</v>
      </c>
      <c r="J1890" s="77">
        <f t="array" ref="J1890">IFERROR(INDEX(DATA!$AI$133:$AI$368,MATCH(1,(DATA!$D$133:$D$368=B1890)*(DATA!$E$133:$E$368=D1890),0)),"n/a")</f>
        <v>6.84734652740488E-3</v>
      </c>
      <c r="K1890" s="87">
        <f t="array" ref="K1890">IFERROR(INDEX(DATA!$AR$133:$AR$368,MATCH(1,(DATA!$D$133:$D$368=B1890)*(DATA!$E$133:$E$368=D1890),0)),"n/a")</f>
        <v>3.6726820164847598</v>
      </c>
      <c r="L1890" s="77">
        <f t="array" ref="L1890">IFERROR(INDEX(DATA!$AS$133:$AS$368,MATCH(1,(DATA!$D$133:$D$368=B1890)*(DATA!$E$133:$E$368=D1890),0)),"n/a")</f>
        <v>6.4615216379112304E-3</v>
      </c>
      <c r="M1890" s="66"/>
      <c r="N1890" s="66"/>
      <c r="O1890" s="66"/>
      <c r="P1890" s="66"/>
      <c r="Q1890" s="66"/>
      <c r="S1890" s="70"/>
      <c r="U1890" s="70"/>
      <c r="W1890" s="70"/>
      <c r="Y1890" s="70"/>
    </row>
    <row r="1891" spans="1:25" s="69" customFormat="1" x14ac:dyDescent="0.2">
      <c r="A1891" s="75" t="s">
        <v>19</v>
      </c>
      <c r="B1891" s="66" t="s">
        <v>20</v>
      </c>
      <c r="C1891" s="66" t="s">
        <v>26</v>
      </c>
      <c r="D1891" s="66" t="s">
        <v>344</v>
      </c>
      <c r="E1891" s="87">
        <f t="array" ref="E1891">IFERROR(INDEX(DATA!$N$133:$N$368,MATCH(1,(DATA!$D$133:$D$368=B1891)*(DATA!$E$133:$E$368=D1891),0)),"n/a")</f>
        <v>2.7331404918667701</v>
      </c>
      <c r="F1891" s="77">
        <f t="array" ref="F1891">IFERROR(INDEX(DATA!$O$133:$O$368,MATCH(1,(DATA!$D$133:$D$368=B1891)*(DATA!$E$133:$E$368=D1891),0)),"n/a")</f>
        <v>1.48484154134102E-3</v>
      </c>
      <c r="G1891" s="87">
        <f t="array" ref="G1891">IFERROR(INDEX(DATA!$X$133:$X$368,MATCH(1,(DATA!$D$133:$D$368=B1891)*(DATA!$E$133:$E$368=D1891),0)),"n/a")</f>
        <v>2.8577427878234101</v>
      </c>
      <c r="H1891" s="77">
        <f t="array" ref="H1891">IFERROR(INDEX(DATA!$Y$133:$Y$368,MATCH(1,(DATA!$D$133:$D$368=B1891)*(DATA!$E$133:$E$368=D1891),0)),"n/a")</f>
        <v>1.8821146615763101E-2</v>
      </c>
      <c r="I1891" s="87">
        <f t="array" ref="I1891">IFERROR(INDEX(DATA!$AH$133:$AH$368,MATCH(1,(DATA!$D$133:$D$368=B1891)*(DATA!$E$133:$E$368=D1891),0)),"n/a")</f>
        <v>2.85981660139069</v>
      </c>
      <c r="J1891" s="77">
        <f t="array" ref="J1891">IFERROR(INDEX(DATA!$AI$133:$AI$368,MATCH(1,(DATA!$D$133:$D$368=B1891)*(DATA!$E$133:$E$368=D1891),0)),"n/a")</f>
        <v>5.14568344781723E-2</v>
      </c>
      <c r="K1891" s="87">
        <f t="array" ref="K1891">IFERROR(INDEX(DATA!$AR$133:$AR$368,MATCH(1,(DATA!$D$133:$D$368=B1891)*(DATA!$E$133:$E$368=D1891),0)),"n/a")</f>
        <v>2.82419724778158</v>
      </c>
      <c r="L1891" s="77">
        <f t="array" ref="L1891">IFERROR(INDEX(DATA!$AS$133:$AS$368,MATCH(1,(DATA!$D$133:$D$368=B1891)*(DATA!$E$133:$E$368=D1891),0)),"n/a")</f>
        <v>6.56179863555586E-2</v>
      </c>
      <c r="M1891" s="66"/>
      <c r="N1891" s="66"/>
      <c r="O1891" s="66"/>
      <c r="P1891" s="66"/>
      <c r="Q1891" s="66"/>
      <c r="S1891" s="70"/>
      <c r="U1891" s="70"/>
      <c r="W1891" s="70"/>
      <c r="Y1891" s="70"/>
    </row>
    <row r="1892" spans="1:25" s="69" customFormat="1" x14ac:dyDescent="0.2">
      <c r="A1892" s="75" t="s">
        <v>19</v>
      </c>
      <c r="B1892" s="66" t="s">
        <v>20</v>
      </c>
      <c r="C1892" s="66" t="s">
        <v>26</v>
      </c>
      <c r="D1892" s="66" t="s">
        <v>345</v>
      </c>
      <c r="E1892" s="87">
        <f t="array" ref="E1892">IFERROR(INDEX(DATA!$N$133:$N$368,MATCH(1,(DATA!$D$133:$D$368=B1892)*(DATA!$E$133:$E$368=D1892),0)),"n/a")</f>
        <v>3.5639513572953301</v>
      </c>
      <c r="F1892" s="77">
        <f t="array" ref="F1892">IFERROR(INDEX(DATA!$O$133:$O$368,MATCH(1,(DATA!$D$133:$D$368=B1892)*(DATA!$E$133:$E$368=D1892),0)),"n/a")</f>
        <v>0.148615427507442</v>
      </c>
      <c r="G1892" s="87">
        <f t="array" ref="G1892">IFERROR(INDEX(DATA!$X$133:$X$368,MATCH(1,(DATA!$D$133:$D$368=B1892)*(DATA!$E$133:$E$368=D1892),0)),"n/a")</f>
        <v>3.5618699017077402</v>
      </c>
      <c r="H1892" s="77">
        <f t="array" ref="H1892">IFERROR(INDEX(DATA!$Y$133:$Y$368,MATCH(1,(DATA!$D$133:$D$368=B1892)*(DATA!$E$133:$E$368=D1892),0)),"n/a")</f>
        <v>0.13852891754152999</v>
      </c>
      <c r="I1892" s="87">
        <f t="array" ref="I1892">IFERROR(INDEX(DATA!$AH$133:$AH$368,MATCH(1,(DATA!$D$133:$D$368=B1892)*(DATA!$E$133:$E$368=D1892),0)),"n/a")</f>
        <v>3.6068513903480901</v>
      </c>
      <c r="J1892" s="77">
        <f t="array" ref="J1892">IFERROR(INDEX(DATA!$AI$133:$AI$368,MATCH(1,(DATA!$D$133:$D$368=B1892)*(DATA!$E$133:$E$368=D1892),0)),"n/a")</f>
        <v>0.127325939172998</v>
      </c>
      <c r="K1892" s="87">
        <f t="array" ref="K1892">IFERROR(INDEX(DATA!$AR$133:$AR$368,MATCH(1,(DATA!$D$133:$D$368=B1892)*(DATA!$E$133:$E$368=D1892),0)),"n/a")</f>
        <v>3.4295887288227802</v>
      </c>
      <c r="L1892" s="77">
        <f t="array" ref="L1892">IFERROR(INDEX(DATA!$AS$133:$AS$368,MATCH(1,(DATA!$D$133:$D$368=B1892)*(DATA!$E$133:$E$368=D1892),0)),"n/a")</f>
        <v>7.3976049034778196E-2</v>
      </c>
      <c r="M1892" s="66"/>
      <c r="N1892" s="66"/>
      <c r="O1892" s="66"/>
      <c r="P1892" s="66"/>
      <c r="Q1892" s="66"/>
      <c r="S1892" s="70"/>
      <c r="U1892" s="70"/>
      <c r="W1892" s="70"/>
      <c r="Y1892" s="70"/>
    </row>
    <row r="1893" spans="1:25" x14ac:dyDescent="0.2">
      <c r="E1893" s="100"/>
      <c r="F1893" s="102"/>
      <c r="G1893" s="100"/>
      <c r="H1893" s="102"/>
      <c r="I1893" s="100"/>
      <c r="J1893" s="102"/>
      <c r="K1893" s="100"/>
      <c r="L1893" s="102"/>
    </row>
    <row r="1894" spans="1:25" s="69" customFormat="1" x14ac:dyDescent="0.2">
      <c r="A1894" s="66" t="s">
        <v>12</v>
      </c>
      <c r="B1894" s="66" t="s">
        <v>23</v>
      </c>
      <c r="C1894" s="66" t="s">
        <v>0</v>
      </c>
      <c r="D1894" s="66" t="s">
        <v>271</v>
      </c>
      <c r="E1894" s="76">
        <f>+IF(ISNUMBER(DATA!F609),DATA!F609,"n/a")</f>
        <v>136473.46</v>
      </c>
      <c r="F1894" s="77">
        <f>+IF(ISNUMBER(DATA!G609),DATA!G609,"n/a")</f>
        <v>0.52324550775627798</v>
      </c>
      <c r="G1894" s="76">
        <f>+IF(ISNUMBER(DATA!P609),DATA!P609,"n/a")</f>
        <v>301932.15999999997</v>
      </c>
      <c r="H1894" s="77">
        <f>+IF(ISNUMBER(DATA!Q609),DATA!Q609,"n/a")</f>
        <v>0.14968907059919201</v>
      </c>
      <c r="I1894" s="76">
        <f>+IF(ISNUMBER(DATA!Z609),DATA!Z609,"n/a")</f>
        <v>549305.93000000005</v>
      </c>
      <c r="J1894" s="77">
        <f>+IF(ISNUMBER(DATA!AA609),DATA!AA609,"n/a")</f>
        <v>0.12940539164870399</v>
      </c>
      <c r="K1894" s="76">
        <f>+IF(ISNUMBER(DATA!AJ609),DATA!AJ609,"n/a")</f>
        <v>1017338.57</v>
      </c>
      <c r="L1894" s="77">
        <f>+IF(ISNUMBER(DATA!AK609),DATA!AK609,"n/a")</f>
        <v>7.3776068348210905E-2</v>
      </c>
      <c r="M1894" s="66"/>
      <c r="N1894" s="66"/>
      <c r="O1894" s="66"/>
      <c r="P1894" s="66"/>
      <c r="Q1894" s="66"/>
      <c r="S1894" s="70"/>
      <c r="U1894" s="70"/>
      <c r="W1894" s="70"/>
      <c r="Y1894" s="70"/>
    </row>
    <row r="1895" spans="1:25" s="69" customFormat="1" x14ac:dyDescent="0.2">
      <c r="A1895" s="66" t="s">
        <v>12</v>
      </c>
      <c r="B1895" s="66" t="s">
        <v>23</v>
      </c>
      <c r="C1895" s="66" t="s">
        <v>0</v>
      </c>
      <c r="D1895" s="66" t="s">
        <v>272</v>
      </c>
      <c r="E1895" s="76">
        <f>+IF(ISNUMBER(DATA!F610),DATA!F610,"n/a")</f>
        <v>459373.87</v>
      </c>
      <c r="F1895" s="77">
        <f>+IF(ISNUMBER(DATA!G610),DATA!G610,"n/a")</f>
        <v>-6.0601116152788598E-2</v>
      </c>
      <c r="G1895" s="76">
        <f>+IF(ISNUMBER(DATA!P610),DATA!P610,"n/a")</f>
        <v>1487595.08</v>
      </c>
      <c r="H1895" s="77">
        <f>+IF(ISNUMBER(DATA!Q610),DATA!Q610,"n/a")</f>
        <v>-4.9393780126380099E-2</v>
      </c>
      <c r="I1895" s="76">
        <f>+IF(ISNUMBER(DATA!Z610),DATA!Z610,"n/a")</f>
        <v>2883288.59</v>
      </c>
      <c r="J1895" s="77">
        <f>+IF(ISNUMBER(DATA!AA610),DATA!AA610,"n/a")</f>
        <v>-4.0927414519610801E-2</v>
      </c>
      <c r="K1895" s="76">
        <f>+IF(ISNUMBER(DATA!AJ610),DATA!AJ610,"n/a")</f>
        <v>5813022.4000000004</v>
      </c>
      <c r="L1895" s="77">
        <f>+IF(ISNUMBER(DATA!AK610),DATA!AK610,"n/a")</f>
        <v>2.91134916006004E-3</v>
      </c>
      <c r="M1895" s="66"/>
      <c r="N1895" s="66"/>
      <c r="O1895" s="66"/>
      <c r="P1895" s="66"/>
      <c r="Q1895" s="66"/>
      <c r="S1895" s="70"/>
      <c r="U1895" s="70"/>
      <c r="W1895" s="70"/>
      <c r="Y1895" s="70"/>
    </row>
    <row r="1896" spans="1:25" s="69" customFormat="1" x14ac:dyDescent="0.2">
      <c r="A1896" s="66" t="s">
        <v>12</v>
      </c>
      <c r="B1896" s="66" t="s">
        <v>23</v>
      </c>
      <c r="C1896" s="66" t="s">
        <v>0</v>
      </c>
      <c r="D1896" s="66" t="s">
        <v>273</v>
      </c>
      <c r="E1896" s="76">
        <f>+IF(ISNUMBER(DATA!F611),DATA!F611,"n/a")</f>
        <v>612770.28</v>
      </c>
      <c r="F1896" s="77">
        <f>+IF(ISNUMBER(DATA!G611),DATA!G611,"n/a")</f>
        <v>-1.05677874106954E-2</v>
      </c>
      <c r="G1896" s="76">
        <f>+IF(ISNUMBER(DATA!P611),DATA!P611,"n/a")</f>
        <v>2021136.83</v>
      </c>
      <c r="H1896" s="77">
        <f>+IF(ISNUMBER(DATA!Q611),DATA!Q611,"n/a")</f>
        <v>-2.5037639392813001E-2</v>
      </c>
      <c r="I1896" s="76">
        <f>+IF(ISNUMBER(DATA!Z611),DATA!Z611,"n/a")</f>
        <v>3875089.35</v>
      </c>
      <c r="J1896" s="77">
        <f>+IF(ISNUMBER(DATA!AA611),DATA!AA611,"n/a")</f>
        <v>-8.5773276632356801E-2</v>
      </c>
      <c r="K1896" s="76">
        <f>+IF(ISNUMBER(DATA!AJ611),DATA!AJ611,"n/a")</f>
        <v>7423315.4500000002</v>
      </c>
      <c r="L1896" s="77">
        <f>+IF(ISNUMBER(DATA!AK611),DATA!AK611,"n/a")</f>
        <v>-0.11058879676698</v>
      </c>
      <c r="M1896" s="66"/>
      <c r="N1896" s="66"/>
      <c r="O1896" s="66"/>
      <c r="P1896" s="66"/>
      <c r="Q1896" s="66"/>
      <c r="S1896" s="70"/>
      <c r="U1896" s="70"/>
      <c r="W1896" s="70"/>
      <c r="Y1896" s="70"/>
    </row>
    <row r="1897" spans="1:25" s="69" customFormat="1" x14ac:dyDescent="0.2">
      <c r="A1897" s="66" t="s">
        <v>12</v>
      </c>
      <c r="B1897" s="66" t="s">
        <v>23</v>
      </c>
      <c r="C1897" s="66" t="s">
        <v>0</v>
      </c>
      <c r="D1897" s="66" t="s">
        <v>274</v>
      </c>
      <c r="E1897" s="76">
        <f>+IF(ISNUMBER(DATA!F612),DATA!F612,"n/a")</f>
        <v>287272.33</v>
      </c>
      <c r="F1897" s="77">
        <f>+IF(ISNUMBER(DATA!G612),DATA!G612,"n/a")</f>
        <v>-9.8198929144426607E-3</v>
      </c>
      <c r="G1897" s="76">
        <f>+IF(ISNUMBER(DATA!P612),DATA!P612,"n/a")</f>
        <v>873878.63</v>
      </c>
      <c r="H1897" s="77">
        <f>+IF(ISNUMBER(DATA!Q612),DATA!Q612,"n/a")</f>
        <v>-1.6386563162955E-2</v>
      </c>
      <c r="I1897" s="76">
        <f>+IF(ISNUMBER(DATA!Z612),DATA!Z612,"n/a")</f>
        <v>1660457.79</v>
      </c>
      <c r="J1897" s="77">
        <f>+IF(ISNUMBER(DATA!AA612),DATA!AA612,"n/a")</f>
        <v>-1.7226355835959498E-2</v>
      </c>
      <c r="K1897" s="76">
        <f>+IF(ISNUMBER(DATA!AJ612),DATA!AJ612,"n/a")</f>
        <v>3376470.47</v>
      </c>
      <c r="L1897" s="77">
        <f>+IF(ISNUMBER(DATA!AK612),DATA!AK612,"n/a")</f>
        <v>1.9306390364928899E-2</v>
      </c>
      <c r="M1897" s="66"/>
      <c r="N1897" s="66"/>
      <c r="O1897" s="66"/>
      <c r="P1897" s="66"/>
      <c r="Q1897" s="66"/>
      <c r="S1897" s="70"/>
      <c r="U1897" s="70"/>
      <c r="W1897" s="70"/>
      <c r="Y1897" s="70"/>
    </row>
    <row r="1898" spans="1:25" s="69" customFormat="1" x14ac:dyDescent="0.2">
      <c r="A1898" s="66" t="s">
        <v>12</v>
      </c>
      <c r="B1898" s="66" t="s">
        <v>23</v>
      </c>
      <c r="C1898" s="66" t="s">
        <v>0</v>
      </c>
      <c r="D1898" s="66" t="s">
        <v>275</v>
      </c>
      <c r="E1898" s="76">
        <f>+IF(ISNUMBER(DATA!F613),DATA!F613,"n/a")</f>
        <v>556835.29</v>
      </c>
      <c r="F1898" s="77">
        <f>+IF(ISNUMBER(DATA!G613),DATA!G613,"n/a")</f>
        <v>3.0640987712013901E-2</v>
      </c>
      <c r="G1898" s="76">
        <f>+IF(ISNUMBER(DATA!P613),DATA!P613,"n/a")</f>
        <v>1740974.09</v>
      </c>
      <c r="H1898" s="77">
        <f>+IF(ISNUMBER(DATA!Q613),DATA!Q613,"n/a")</f>
        <v>-4.8537387828894898E-2</v>
      </c>
      <c r="I1898" s="76">
        <f>+IF(ISNUMBER(DATA!Z613),DATA!Z613,"n/a")</f>
        <v>3433597.26</v>
      </c>
      <c r="J1898" s="77">
        <f>+IF(ISNUMBER(DATA!AA613),DATA!AA613,"n/a")</f>
        <v>-5.3361353962544003E-2</v>
      </c>
      <c r="K1898" s="76">
        <f>+IF(ISNUMBER(DATA!AJ613),DATA!AJ613,"n/a")</f>
        <v>6637856.4500000002</v>
      </c>
      <c r="L1898" s="77">
        <f>+IF(ISNUMBER(DATA!AK613),DATA!AK613,"n/a")</f>
        <v>-6.1182374806068397E-2</v>
      </c>
      <c r="M1898" s="66"/>
      <c r="N1898" s="66"/>
      <c r="O1898" s="66"/>
      <c r="P1898" s="66"/>
      <c r="Q1898" s="66"/>
      <c r="S1898" s="70"/>
      <c r="U1898" s="70"/>
      <c r="W1898" s="70"/>
      <c r="Y1898" s="70"/>
    </row>
    <row r="1899" spans="1:25" s="69" customFormat="1" x14ac:dyDescent="0.2">
      <c r="A1899" s="66" t="s">
        <v>12</v>
      </c>
      <c r="B1899" s="66" t="s">
        <v>23</v>
      </c>
      <c r="C1899" s="66" t="s">
        <v>0</v>
      </c>
      <c r="D1899" s="66" t="s">
        <v>276</v>
      </c>
      <c r="E1899" s="76">
        <f>+IF(ISNUMBER(DATA!F614),DATA!F614,"n/a")</f>
        <v>232185.26</v>
      </c>
      <c r="F1899" s="77">
        <f>+IF(ISNUMBER(DATA!G614),DATA!G614,"n/a")</f>
        <v>0.35302366082799702</v>
      </c>
      <c r="G1899" s="76">
        <f>+IF(ISNUMBER(DATA!P614),DATA!P614,"n/a")</f>
        <v>762273.97</v>
      </c>
      <c r="H1899" s="77">
        <f>+IF(ISNUMBER(DATA!Q614),DATA!Q614,"n/a")</f>
        <v>0.34878563389321199</v>
      </c>
      <c r="I1899" s="76">
        <f>+IF(ISNUMBER(DATA!Z614),DATA!Z614,"n/a")</f>
        <v>1460402.4</v>
      </c>
      <c r="J1899" s="77">
        <f>+IF(ISNUMBER(DATA!AA614),DATA!AA614,"n/a")</f>
        <v>0.28655265030996102</v>
      </c>
      <c r="K1899" s="76">
        <f>+IF(ISNUMBER(DATA!AJ614),DATA!AJ614,"n/a")</f>
        <v>2786346.59</v>
      </c>
      <c r="L1899" s="77">
        <f>+IF(ISNUMBER(DATA!AK614),DATA!AK614,"n/a")</f>
        <v>0.202298542525956</v>
      </c>
      <c r="M1899" s="66"/>
      <c r="N1899" s="66"/>
      <c r="O1899" s="66"/>
      <c r="P1899" s="66"/>
      <c r="Q1899" s="66"/>
      <c r="S1899" s="70"/>
      <c r="U1899" s="70"/>
      <c r="W1899" s="70"/>
      <c r="Y1899" s="70"/>
    </row>
    <row r="1900" spans="1:25" s="69" customFormat="1" x14ac:dyDescent="0.2">
      <c r="A1900" s="66" t="s">
        <v>12</v>
      </c>
      <c r="B1900" s="66" t="s">
        <v>23</v>
      </c>
      <c r="C1900" s="66" t="s">
        <v>0</v>
      </c>
      <c r="D1900" s="66" t="s">
        <v>277</v>
      </c>
      <c r="E1900" s="76">
        <f>+IF(ISNUMBER(DATA!F615),DATA!F615,"n/a")</f>
        <v>215505.76</v>
      </c>
      <c r="F1900" s="77">
        <f>+IF(ISNUMBER(DATA!G615),DATA!G615,"n/a")</f>
        <v>0.10321924593626899</v>
      </c>
      <c r="G1900" s="76">
        <f>+IF(ISNUMBER(DATA!P615),DATA!P615,"n/a")</f>
        <v>687472.75</v>
      </c>
      <c r="H1900" s="77">
        <f>+IF(ISNUMBER(DATA!Q615),DATA!Q615,"n/a")</f>
        <v>0.10911182531243201</v>
      </c>
      <c r="I1900" s="76">
        <f>+IF(ISNUMBER(DATA!Z615),DATA!Z615,"n/a")</f>
        <v>1232769.96</v>
      </c>
      <c r="J1900" s="77">
        <f>+IF(ISNUMBER(DATA!AA615),DATA!AA615,"n/a")</f>
        <v>7.8728678217925604E-4</v>
      </c>
      <c r="K1900" s="76">
        <f>+IF(ISNUMBER(DATA!AJ615),DATA!AJ615,"n/a")</f>
        <v>2455174.27</v>
      </c>
      <c r="L1900" s="77">
        <f>+IF(ISNUMBER(DATA!AK615),DATA!AK615,"n/a")</f>
        <v>6.6864080464970697E-3</v>
      </c>
      <c r="M1900" s="66"/>
      <c r="N1900" s="66"/>
      <c r="O1900" s="66"/>
      <c r="P1900" s="66"/>
      <c r="Q1900" s="66"/>
      <c r="S1900" s="70"/>
      <c r="U1900" s="70"/>
      <c r="W1900" s="70"/>
      <c r="Y1900" s="70"/>
    </row>
    <row r="1901" spans="1:25" s="69" customFormat="1" x14ac:dyDescent="0.2">
      <c r="A1901" s="66" t="s">
        <v>12</v>
      </c>
      <c r="B1901" s="66" t="s">
        <v>23</v>
      </c>
      <c r="C1901" s="66" t="s">
        <v>0</v>
      </c>
      <c r="D1901" s="66" t="s">
        <v>278</v>
      </c>
      <c r="E1901" s="76">
        <f>+IF(ISNUMBER(DATA!F616),DATA!F616,"n/a")</f>
        <v>758922.84</v>
      </c>
      <c r="F1901" s="77">
        <f>+IF(ISNUMBER(DATA!G616),DATA!G616,"n/a")</f>
        <v>0.17594387806685899</v>
      </c>
      <c r="G1901" s="76">
        <f>+IF(ISNUMBER(DATA!P616),DATA!P616,"n/a")</f>
        <v>2468345.1</v>
      </c>
      <c r="H1901" s="77">
        <f>+IF(ISNUMBER(DATA!Q616),DATA!Q616,"n/a")</f>
        <v>0.14450436945960601</v>
      </c>
      <c r="I1901" s="76">
        <f>+IF(ISNUMBER(DATA!Z616),DATA!Z616,"n/a")</f>
        <v>4645518.51</v>
      </c>
      <c r="J1901" s="77">
        <f>+IF(ISNUMBER(DATA!AA616),DATA!AA616,"n/a")</f>
        <v>9.2145193526945807E-2</v>
      </c>
      <c r="K1901" s="76">
        <f>+IF(ISNUMBER(DATA!AJ616),DATA!AJ616,"n/a")</f>
        <v>8650485.9700000007</v>
      </c>
      <c r="L1901" s="77">
        <f>+IF(ISNUMBER(DATA!AK616),DATA!AK616,"n/a")</f>
        <v>6.2152375906233299E-2</v>
      </c>
      <c r="M1901" s="66"/>
      <c r="N1901" s="66"/>
      <c r="O1901" s="66"/>
      <c r="P1901" s="66"/>
      <c r="Q1901" s="66"/>
      <c r="S1901" s="70"/>
      <c r="U1901" s="70"/>
      <c r="W1901" s="70"/>
      <c r="Y1901" s="70"/>
    </row>
    <row r="1902" spans="1:25" s="69" customFormat="1" x14ac:dyDescent="0.2">
      <c r="A1902" s="66" t="s">
        <v>12</v>
      </c>
      <c r="B1902" s="66" t="s">
        <v>23</v>
      </c>
      <c r="C1902" s="66" t="s">
        <v>0</v>
      </c>
      <c r="D1902" s="66" t="s">
        <v>279</v>
      </c>
      <c r="E1902" s="76">
        <f>+IF(ISNUMBER(DATA!F617),DATA!F617,"n/a")</f>
        <v>256596.08</v>
      </c>
      <c r="F1902" s="77">
        <f>+IF(ISNUMBER(DATA!G617),DATA!G617,"n/a")</f>
        <v>5.73207642922407E-2</v>
      </c>
      <c r="G1902" s="76">
        <f>+IF(ISNUMBER(DATA!P617),DATA!P617,"n/a")</f>
        <v>807608.67</v>
      </c>
      <c r="H1902" s="77">
        <f>+IF(ISNUMBER(DATA!Q617),DATA!Q617,"n/a")</f>
        <v>-4.7607913585709503E-2</v>
      </c>
      <c r="I1902" s="76">
        <f>+IF(ISNUMBER(DATA!Z617),DATA!Z617,"n/a")</f>
        <v>1576774.77</v>
      </c>
      <c r="J1902" s="77">
        <f>+IF(ISNUMBER(DATA!AA617),DATA!AA617,"n/a")</f>
        <v>-3.8945743913365798E-2</v>
      </c>
      <c r="K1902" s="76">
        <f>+IF(ISNUMBER(DATA!AJ617),DATA!AJ617,"n/a")</f>
        <v>3168948</v>
      </c>
      <c r="L1902" s="77">
        <f>+IF(ISNUMBER(DATA!AK617),DATA!AK617,"n/a")</f>
        <v>-2.37365306009092E-2</v>
      </c>
      <c r="M1902" s="66"/>
      <c r="N1902" s="66"/>
      <c r="O1902" s="66"/>
      <c r="P1902" s="66"/>
      <c r="Q1902" s="66"/>
      <c r="S1902" s="70"/>
      <c r="U1902" s="70"/>
      <c r="W1902" s="70"/>
      <c r="Y1902" s="70"/>
    </row>
    <row r="1903" spans="1:25" s="69" customFormat="1" x14ac:dyDescent="0.2">
      <c r="A1903" s="66" t="s">
        <v>12</v>
      </c>
      <c r="B1903" s="66" t="s">
        <v>23</v>
      </c>
      <c r="C1903" s="66" t="s">
        <v>0</v>
      </c>
      <c r="D1903" s="66" t="s">
        <v>280</v>
      </c>
      <c r="E1903" s="76">
        <f>+IF(ISNUMBER(DATA!F618),DATA!F618,"n/a")</f>
        <v>143698.51</v>
      </c>
      <c r="F1903" s="77">
        <f>+IF(ISNUMBER(DATA!G618),DATA!G618,"n/a")</f>
        <v>-7.8937774134227701E-2</v>
      </c>
      <c r="G1903" s="76">
        <f>+IF(ISNUMBER(DATA!P618),DATA!P618,"n/a")</f>
        <v>541727.55000000005</v>
      </c>
      <c r="H1903" s="77">
        <f>+IF(ISNUMBER(DATA!Q618),DATA!Q618,"n/a")</f>
        <v>-2.07183725655142E-2</v>
      </c>
      <c r="I1903" s="76">
        <f>+IF(ISNUMBER(DATA!Z618),DATA!Z618,"n/a")</f>
        <v>1098032.8400000001</v>
      </c>
      <c r="J1903" s="77">
        <f>+IF(ISNUMBER(DATA!AA618),DATA!AA618,"n/a")</f>
        <v>5.9754149216353199E-2</v>
      </c>
      <c r="K1903" s="76">
        <f>+IF(ISNUMBER(DATA!AJ618),DATA!AJ618,"n/a")</f>
        <v>2180674.5499999998</v>
      </c>
      <c r="L1903" s="77">
        <f>+IF(ISNUMBER(DATA!AK618),DATA!AK618,"n/a")</f>
        <v>1.7493415494494201E-2</v>
      </c>
      <c r="M1903" s="66"/>
      <c r="N1903" s="66"/>
      <c r="O1903" s="66"/>
      <c r="P1903" s="66"/>
      <c r="Q1903" s="66"/>
      <c r="S1903" s="70"/>
      <c r="U1903" s="70"/>
      <c r="W1903" s="70"/>
      <c r="Y1903" s="70"/>
    </row>
    <row r="1904" spans="1:25" s="69" customFormat="1" x14ac:dyDescent="0.2">
      <c r="A1904" s="66" t="s">
        <v>12</v>
      </c>
      <c r="B1904" s="66" t="s">
        <v>23</v>
      </c>
      <c r="C1904" s="66" t="s">
        <v>0</v>
      </c>
      <c r="D1904" s="66" t="s">
        <v>281</v>
      </c>
      <c r="E1904" s="76">
        <f>+IF(ISNUMBER(DATA!F619),DATA!F619,"n/a")</f>
        <v>175753.63</v>
      </c>
      <c r="F1904" s="77">
        <f>+IF(ISNUMBER(DATA!G619),DATA!G619,"n/a")</f>
        <v>-4.8015018248213699E-2</v>
      </c>
      <c r="G1904" s="76">
        <f>+IF(ISNUMBER(DATA!P619),DATA!P619,"n/a")</f>
        <v>567204.52</v>
      </c>
      <c r="H1904" s="77">
        <f>+IF(ISNUMBER(DATA!Q619),DATA!Q619,"n/a")</f>
        <v>-3.21086522414918E-2</v>
      </c>
      <c r="I1904" s="76">
        <f>+IF(ISNUMBER(DATA!Z619),DATA!Z619,"n/a")</f>
        <v>1096864.28</v>
      </c>
      <c r="J1904" s="77">
        <f>+IF(ISNUMBER(DATA!AA619),DATA!AA619,"n/a")</f>
        <v>-3.3142237914659999E-2</v>
      </c>
      <c r="K1904" s="76">
        <f>+IF(ISNUMBER(DATA!AJ619),DATA!AJ619,"n/a")</f>
        <v>2179349.77</v>
      </c>
      <c r="L1904" s="77">
        <f>+IF(ISNUMBER(DATA!AK619),DATA!AK619,"n/a")</f>
        <v>-6.1666422914184602E-2</v>
      </c>
      <c r="M1904" s="66"/>
      <c r="N1904" s="66"/>
      <c r="O1904" s="66"/>
      <c r="P1904" s="66"/>
      <c r="Q1904" s="66"/>
      <c r="S1904" s="70"/>
      <c r="U1904" s="70"/>
      <c r="W1904" s="70"/>
      <c r="Y1904" s="70"/>
    </row>
    <row r="1905" spans="1:25" s="69" customFormat="1" x14ac:dyDescent="0.2">
      <c r="A1905" s="66" t="s">
        <v>12</v>
      </c>
      <c r="B1905" s="66" t="s">
        <v>23</v>
      </c>
      <c r="C1905" s="66" t="s">
        <v>0</v>
      </c>
      <c r="D1905" s="66" t="s">
        <v>282</v>
      </c>
      <c r="E1905" s="76">
        <f>+IF(ISNUMBER(DATA!F620),DATA!F620,"n/a")</f>
        <v>438600.68</v>
      </c>
      <c r="F1905" s="77">
        <f>+IF(ISNUMBER(DATA!G620),DATA!G620,"n/a")</f>
        <v>-1.3754838181614999E-2</v>
      </c>
      <c r="G1905" s="76">
        <f>+IF(ISNUMBER(DATA!P620),DATA!P620,"n/a")</f>
        <v>1400702.13</v>
      </c>
      <c r="H1905" s="77">
        <f>+IF(ISNUMBER(DATA!Q620),DATA!Q620,"n/a")</f>
        <v>-2.2762510483641699E-2</v>
      </c>
      <c r="I1905" s="76">
        <f>+IF(ISNUMBER(DATA!Z620),DATA!Z620,"n/a")</f>
        <v>2724008.94</v>
      </c>
      <c r="J1905" s="77">
        <f>+IF(ISNUMBER(DATA!AA620),DATA!AA620,"n/a")</f>
        <v>-4.2648811661688497E-2</v>
      </c>
      <c r="K1905" s="76">
        <f>+IF(ISNUMBER(DATA!AJ620),DATA!AJ620,"n/a")</f>
        <v>5312496.3600000003</v>
      </c>
      <c r="L1905" s="77">
        <f>+IF(ISNUMBER(DATA!AK620),DATA!AK620,"n/a")</f>
        <v>-6.3413725270572693E-2</v>
      </c>
      <c r="M1905" s="66"/>
      <c r="N1905" s="66"/>
      <c r="O1905" s="66"/>
      <c r="P1905" s="66"/>
      <c r="Q1905" s="66"/>
      <c r="S1905" s="70"/>
      <c r="U1905" s="70"/>
      <c r="W1905" s="70"/>
      <c r="Y1905" s="70"/>
    </row>
    <row r="1906" spans="1:25" s="69" customFormat="1" x14ac:dyDescent="0.2">
      <c r="A1906" s="66" t="s">
        <v>12</v>
      </c>
      <c r="B1906" s="66" t="s">
        <v>23</v>
      </c>
      <c r="C1906" s="66" t="s">
        <v>0</v>
      </c>
      <c r="D1906" s="66" t="s">
        <v>283</v>
      </c>
      <c r="E1906" s="76">
        <f>+IF(ISNUMBER(DATA!F621),DATA!F621,"n/a")</f>
        <v>451233.56</v>
      </c>
      <c r="F1906" s="77">
        <f>+IF(ISNUMBER(DATA!G621),DATA!G621,"n/a")</f>
        <v>0.109802730019884</v>
      </c>
      <c r="G1906" s="76">
        <f>+IF(ISNUMBER(DATA!P621),DATA!P621,"n/a")</f>
        <v>1468067.2</v>
      </c>
      <c r="H1906" s="77">
        <f>+IF(ISNUMBER(DATA!Q621),DATA!Q621,"n/a")</f>
        <v>0.133633004921449</v>
      </c>
      <c r="I1906" s="76">
        <f>+IF(ISNUMBER(DATA!Z621),DATA!Z621,"n/a")</f>
        <v>2778228.04</v>
      </c>
      <c r="J1906" s="77">
        <f>+IF(ISNUMBER(DATA!AA621),DATA!AA621,"n/a")</f>
        <v>5.8263039308315702E-2</v>
      </c>
      <c r="K1906" s="76">
        <f>+IF(ISNUMBER(DATA!AJ621),DATA!AJ621,"n/a")</f>
        <v>5396433.8899999997</v>
      </c>
      <c r="L1906" s="77">
        <f>+IF(ISNUMBER(DATA!AK621),DATA!AK621,"n/a")</f>
        <v>7.6979584022780406E-2</v>
      </c>
      <c r="M1906" s="66"/>
      <c r="N1906" s="66"/>
      <c r="O1906" s="66"/>
      <c r="P1906" s="66"/>
      <c r="Q1906" s="66"/>
      <c r="S1906" s="70"/>
      <c r="U1906" s="70"/>
      <c r="W1906" s="70"/>
      <c r="Y1906" s="70"/>
    </row>
    <row r="1907" spans="1:25" s="69" customFormat="1" x14ac:dyDescent="0.2">
      <c r="A1907" s="66" t="s">
        <v>12</v>
      </c>
      <c r="B1907" s="66" t="s">
        <v>23</v>
      </c>
      <c r="C1907" s="66" t="s">
        <v>0</v>
      </c>
      <c r="D1907" s="66" t="s">
        <v>284</v>
      </c>
      <c r="E1907" s="76">
        <f>+IF(ISNUMBER(DATA!F622),DATA!F622,"n/a")</f>
        <v>414664.91</v>
      </c>
      <c r="F1907" s="77">
        <f>+IF(ISNUMBER(DATA!G622),DATA!G622,"n/a")</f>
        <v>1.7259624416669801E-2</v>
      </c>
      <c r="G1907" s="76">
        <f>+IF(ISNUMBER(DATA!P622),DATA!P622,"n/a")</f>
        <v>1327790.27</v>
      </c>
      <c r="H1907" s="77">
        <f>+IF(ISNUMBER(DATA!Q622),DATA!Q622,"n/a")</f>
        <v>4.7830283331502299E-2</v>
      </c>
      <c r="I1907" s="76">
        <f>+IF(ISNUMBER(DATA!Z622),DATA!Z622,"n/a")</f>
        <v>2539193.2000000002</v>
      </c>
      <c r="J1907" s="77">
        <f>+IF(ISNUMBER(DATA!AA622),DATA!AA622,"n/a")</f>
        <v>5.21252207388824E-2</v>
      </c>
      <c r="K1907" s="76">
        <f>+IF(ISNUMBER(DATA!AJ622),DATA!AJ622,"n/a")</f>
        <v>4900793.8099999996</v>
      </c>
      <c r="L1907" s="77">
        <f>+IF(ISNUMBER(DATA!AK622),DATA!AK622,"n/a")</f>
        <v>2.77833761344509E-2</v>
      </c>
      <c r="M1907" s="66"/>
      <c r="N1907" s="66"/>
      <c r="O1907" s="66"/>
      <c r="P1907" s="66"/>
      <c r="Q1907" s="66"/>
      <c r="S1907" s="70"/>
      <c r="U1907" s="70"/>
      <c r="W1907" s="70"/>
      <c r="Y1907" s="70"/>
    </row>
    <row r="1908" spans="1:25" s="69" customFormat="1" x14ac:dyDescent="0.2">
      <c r="A1908" s="66" t="s">
        <v>12</v>
      </c>
      <c r="B1908" s="66" t="s">
        <v>23</v>
      </c>
      <c r="C1908" s="66" t="s">
        <v>0</v>
      </c>
      <c r="D1908" s="66" t="s">
        <v>285</v>
      </c>
      <c r="E1908" s="76">
        <f>+IF(ISNUMBER(DATA!F623),DATA!F623,"n/a")</f>
        <v>205310.11</v>
      </c>
      <c r="F1908" s="77">
        <f>+IF(ISNUMBER(DATA!G623),DATA!G623,"n/a")</f>
        <v>-0.14862920709062</v>
      </c>
      <c r="G1908" s="76">
        <f>+IF(ISNUMBER(DATA!P623),DATA!P623,"n/a")</f>
        <v>677410.88</v>
      </c>
      <c r="H1908" s="77">
        <f>+IF(ISNUMBER(DATA!Q623),DATA!Q623,"n/a")</f>
        <v>-7.6830017113530505E-2</v>
      </c>
      <c r="I1908" s="76">
        <f>+IF(ISNUMBER(DATA!Z623),DATA!Z623,"n/a")</f>
        <v>1277503.8999999999</v>
      </c>
      <c r="J1908" s="77">
        <f>+IF(ISNUMBER(DATA!AA623),DATA!AA623,"n/a")</f>
        <v>-5.68754210503154E-2</v>
      </c>
      <c r="K1908" s="76">
        <f>+IF(ISNUMBER(DATA!AJ623),DATA!AJ623,"n/a")</f>
        <v>2547862.7200000002</v>
      </c>
      <c r="L1908" s="77">
        <f>+IF(ISNUMBER(DATA!AK623),DATA!AK623,"n/a")</f>
        <v>-2.92581914915695E-2</v>
      </c>
      <c r="M1908" s="66"/>
      <c r="N1908" s="66"/>
      <c r="O1908" s="66"/>
      <c r="P1908" s="66"/>
      <c r="Q1908" s="66"/>
      <c r="S1908" s="70"/>
      <c r="U1908" s="70"/>
      <c r="W1908" s="70"/>
      <c r="Y1908" s="70"/>
    </row>
    <row r="1909" spans="1:25" s="69" customFormat="1" x14ac:dyDescent="0.2">
      <c r="A1909" s="66" t="s">
        <v>12</v>
      </c>
      <c r="B1909" s="66" t="s">
        <v>23</v>
      </c>
      <c r="C1909" s="66" t="s">
        <v>0</v>
      </c>
      <c r="D1909" s="66" t="s">
        <v>286</v>
      </c>
      <c r="E1909" s="76">
        <f>+IF(ISNUMBER(DATA!F624),DATA!F624,"n/a")</f>
        <v>286320.28999999998</v>
      </c>
      <c r="F1909" s="77">
        <f>+IF(ISNUMBER(DATA!G624),DATA!G624,"n/a")</f>
        <v>2.67115418619224E-2</v>
      </c>
      <c r="G1909" s="76">
        <f>+IF(ISNUMBER(DATA!P624),DATA!P624,"n/a")</f>
        <v>923787.77</v>
      </c>
      <c r="H1909" s="77">
        <f>+IF(ISNUMBER(DATA!Q624),DATA!Q624,"n/a")</f>
        <v>-4.5524417865766997E-2</v>
      </c>
      <c r="I1909" s="76">
        <f>+IF(ISNUMBER(DATA!Z624),DATA!Z624,"n/a")</f>
        <v>1739246.38</v>
      </c>
      <c r="J1909" s="77">
        <f>+IF(ISNUMBER(DATA!AA624),DATA!AA624,"n/a")</f>
        <v>-6.8814856504298305E-2</v>
      </c>
      <c r="K1909" s="76">
        <f>+IF(ISNUMBER(DATA!AJ624),DATA!AJ624,"n/a")</f>
        <v>3439390.94</v>
      </c>
      <c r="L1909" s="77">
        <f>+IF(ISNUMBER(DATA!AK624),DATA!AK624,"n/a")</f>
        <v>-9.6476508647835996E-2</v>
      </c>
      <c r="M1909" s="66"/>
      <c r="N1909" s="66"/>
      <c r="O1909" s="66"/>
      <c r="P1909" s="66"/>
      <c r="Q1909" s="66"/>
      <c r="S1909" s="70"/>
      <c r="U1909" s="70"/>
      <c r="W1909" s="70"/>
      <c r="Y1909" s="70"/>
    </row>
    <row r="1910" spans="1:25" s="69" customFormat="1" x14ac:dyDescent="0.2">
      <c r="A1910" s="66" t="s">
        <v>12</v>
      </c>
      <c r="B1910" s="66" t="s">
        <v>23</v>
      </c>
      <c r="C1910" s="66" t="s">
        <v>0</v>
      </c>
      <c r="D1910" s="66" t="s">
        <v>287</v>
      </c>
      <c r="E1910" s="76">
        <f>+IF(ISNUMBER(DATA!F625),DATA!F625,"n/a")</f>
        <v>325362.18</v>
      </c>
      <c r="F1910" s="77">
        <f>+IF(ISNUMBER(DATA!G625),DATA!G625,"n/a")</f>
        <v>0.27116613591720801</v>
      </c>
      <c r="G1910" s="76">
        <f>+IF(ISNUMBER(DATA!P625),DATA!P625,"n/a")</f>
        <v>1023679.64</v>
      </c>
      <c r="H1910" s="77">
        <f>+IF(ISNUMBER(DATA!Q625),DATA!Q625,"n/a")</f>
        <v>-8.72796538302157E-2</v>
      </c>
      <c r="I1910" s="76">
        <f>+IF(ISNUMBER(DATA!Z625),DATA!Z625,"n/a")</f>
        <v>1851247.43</v>
      </c>
      <c r="J1910" s="77">
        <f>+IF(ISNUMBER(DATA!AA625),DATA!AA625,"n/a")</f>
        <v>-0.120769456146294</v>
      </c>
      <c r="K1910" s="76">
        <f>+IF(ISNUMBER(DATA!AJ625),DATA!AJ625,"n/a")</f>
        <v>3660026.17</v>
      </c>
      <c r="L1910" s="77">
        <f>+IF(ISNUMBER(DATA!AK625),DATA!AK625,"n/a")</f>
        <v>-0.1136215920895</v>
      </c>
      <c r="M1910" s="66"/>
      <c r="N1910" s="66"/>
      <c r="O1910" s="66"/>
      <c r="P1910" s="66"/>
      <c r="Q1910" s="66"/>
      <c r="S1910" s="70"/>
      <c r="U1910" s="70"/>
      <c r="W1910" s="70"/>
      <c r="Y1910" s="70"/>
    </row>
    <row r="1911" spans="1:25" s="69" customFormat="1" x14ac:dyDescent="0.2">
      <c r="A1911" s="66" t="s">
        <v>12</v>
      </c>
      <c r="B1911" s="66" t="s">
        <v>23</v>
      </c>
      <c r="C1911" s="66" t="s">
        <v>0</v>
      </c>
      <c r="D1911" s="66" t="s">
        <v>288</v>
      </c>
      <c r="E1911" s="76">
        <f>+IF(ISNUMBER(DATA!F626),DATA!F626,"n/a")</f>
        <v>389693.95</v>
      </c>
      <c r="F1911" s="77">
        <f>+IF(ISNUMBER(DATA!G626),DATA!G626,"n/a")</f>
        <v>0.16072530105309199</v>
      </c>
      <c r="G1911" s="76">
        <f>+IF(ISNUMBER(DATA!P626),DATA!P626,"n/a")</f>
        <v>1191709.74</v>
      </c>
      <c r="H1911" s="77">
        <f>+IF(ISNUMBER(DATA!Q626),DATA!Q626,"n/a")</f>
        <v>0.11030368397652</v>
      </c>
      <c r="I1911" s="76">
        <f>+IF(ISNUMBER(DATA!Z626),DATA!Z626,"n/a")</f>
        <v>2261994.7400000002</v>
      </c>
      <c r="J1911" s="77">
        <f>+IF(ISNUMBER(DATA!AA626),DATA!AA626,"n/a")</f>
        <v>8.6406363993085905E-2</v>
      </c>
      <c r="K1911" s="76">
        <f>+IF(ISNUMBER(DATA!AJ626),DATA!AJ626,"n/a")</f>
        <v>4264769</v>
      </c>
      <c r="L1911" s="77">
        <f>+IF(ISNUMBER(DATA!AK626),DATA!AK626,"n/a")</f>
        <v>7.5456346581006098E-2</v>
      </c>
      <c r="M1911" s="66"/>
      <c r="N1911" s="66"/>
      <c r="O1911" s="66"/>
      <c r="P1911" s="66"/>
      <c r="Q1911" s="66"/>
      <c r="S1911" s="70"/>
      <c r="U1911" s="70"/>
      <c r="W1911" s="70"/>
      <c r="Y1911" s="70"/>
    </row>
    <row r="1912" spans="1:25" s="69" customFormat="1" x14ac:dyDescent="0.2">
      <c r="A1912" s="66" t="s">
        <v>12</v>
      </c>
      <c r="B1912" s="66" t="s">
        <v>23</v>
      </c>
      <c r="C1912" s="66" t="s">
        <v>0</v>
      </c>
      <c r="D1912" s="66" t="s">
        <v>289</v>
      </c>
      <c r="E1912" s="76">
        <f>+IF(ISNUMBER(DATA!F627),DATA!F627,"n/a")</f>
        <v>176637.13</v>
      </c>
      <c r="F1912" s="77">
        <f>+IF(ISNUMBER(DATA!G627),DATA!G627,"n/a")</f>
        <v>-8.8886159675294896E-2</v>
      </c>
      <c r="G1912" s="76">
        <f>+IF(ISNUMBER(DATA!P627),DATA!P627,"n/a")</f>
        <v>555900.41</v>
      </c>
      <c r="H1912" s="77">
        <f>+IF(ISNUMBER(DATA!Q627),DATA!Q627,"n/a")</f>
        <v>-6.1891616953906103E-2</v>
      </c>
      <c r="I1912" s="76">
        <f>+IF(ISNUMBER(DATA!Z627),DATA!Z627,"n/a")</f>
        <v>1072329.06</v>
      </c>
      <c r="J1912" s="77">
        <f>+IF(ISNUMBER(DATA!AA627),DATA!AA627,"n/a")</f>
        <v>-5.1881699899362199E-2</v>
      </c>
      <c r="K1912" s="76">
        <f>+IF(ISNUMBER(DATA!AJ627),DATA!AJ627,"n/a")</f>
        <v>2181924.0699999998</v>
      </c>
      <c r="L1912" s="77">
        <f>+IF(ISNUMBER(DATA!AK627),DATA!AK627,"n/a")</f>
        <v>-4.1403689879822701E-2</v>
      </c>
      <c r="M1912" s="66"/>
      <c r="N1912" s="66"/>
      <c r="O1912" s="66"/>
      <c r="P1912" s="66"/>
      <c r="Q1912" s="66"/>
      <c r="S1912" s="70"/>
      <c r="U1912" s="70"/>
      <c r="W1912" s="70"/>
      <c r="Y1912" s="70"/>
    </row>
    <row r="1913" spans="1:25" s="69" customFormat="1" x14ac:dyDescent="0.2">
      <c r="A1913" s="66" t="s">
        <v>12</v>
      </c>
      <c r="B1913" s="66" t="s">
        <v>23</v>
      </c>
      <c r="C1913" s="66" t="s">
        <v>0</v>
      </c>
      <c r="D1913" s="66" t="s">
        <v>290</v>
      </c>
      <c r="E1913" s="76">
        <f>+IF(ISNUMBER(DATA!F628),DATA!F628,"n/a")</f>
        <v>193455.7</v>
      </c>
      <c r="F1913" s="77">
        <f>+IF(ISNUMBER(DATA!G628),DATA!G628,"n/a")</f>
        <v>9.5809689436462397E-2</v>
      </c>
      <c r="G1913" s="76">
        <f>+IF(ISNUMBER(DATA!P628),DATA!P628,"n/a")</f>
        <v>610757.94999999995</v>
      </c>
      <c r="H1913" s="77">
        <f>+IF(ISNUMBER(DATA!Q628),DATA!Q628,"n/a")</f>
        <v>8.3469837816388906E-2</v>
      </c>
      <c r="I1913" s="76">
        <f>+IF(ISNUMBER(DATA!Z628),DATA!Z628,"n/a")</f>
        <v>1170984.8700000001</v>
      </c>
      <c r="J1913" s="77">
        <f>+IF(ISNUMBER(DATA!AA628),DATA!AA628,"n/a")</f>
        <v>6.5233175413886194E-2</v>
      </c>
      <c r="K1913" s="76">
        <f>+IF(ISNUMBER(DATA!AJ628),DATA!AJ628,"n/a")</f>
        <v>2282295.36</v>
      </c>
      <c r="L1913" s="77">
        <f>+IF(ISNUMBER(DATA!AK628),DATA!AK628,"n/a")</f>
        <v>7.4888722911293601E-2</v>
      </c>
      <c r="M1913" s="66"/>
      <c r="N1913" s="66"/>
      <c r="O1913" s="66"/>
      <c r="P1913" s="66"/>
      <c r="Q1913" s="66"/>
      <c r="S1913" s="70"/>
      <c r="U1913" s="70"/>
      <c r="W1913" s="70"/>
      <c r="Y1913" s="70"/>
    </row>
    <row r="1914" spans="1:25" s="69" customFormat="1" x14ac:dyDescent="0.2">
      <c r="A1914" s="66" t="s">
        <v>12</v>
      </c>
      <c r="B1914" s="66" t="s">
        <v>23</v>
      </c>
      <c r="C1914" s="66" t="s">
        <v>0</v>
      </c>
      <c r="D1914" s="66" t="s">
        <v>291</v>
      </c>
      <c r="E1914" s="76">
        <f>+IF(ISNUMBER(DATA!F629),DATA!F629,"n/a")</f>
        <v>121246.98</v>
      </c>
      <c r="F1914" s="77">
        <f>+IF(ISNUMBER(DATA!G629),DATA!G629,"n/a")</f>
        <v>2.23560689880169E-4</v>
      </c>
      <c r="G1914" s="76">
        <f>+IF(ISNUMBER(DATA!P629),DATA!P629,"n/a")</f>
        <v>420452.55</v>
      </c>
      <c r="H1914" s="77">
        <f>+IF(ISNUMBER(DATA!Q629),DATA!Q629,"n/a")</f>
        <v>0.13898150234284201</v>
      </c>
      <c r="I1914" s="76">
        <f>+IF(ISNUMBER(DATA!Z629),DATA!Z629,"n/a")</f>
        <v>818324.96</v>
      </c>
      <c r="J1914" s="77">
        <f>+IF(ISNUMBER(DATA!AA629),DATA!AA629,"n/a")</f>
        <v>0.123712865858963</v>
      </c>
      <c r="K1914" s="76">
        <f>+IF(ISNUMBER(DATA!AJ629),DATA!AJ629,"n/a")</f>
        <v>1483932.49</v>
      </c>
      <c r="L1914" s="77">
        <f>+IF(ISNUMBER(DATA!AK629),DATA!AK629,"n/a")</f>
        <v>5.4529785628573801E-2</v>
      </c>
      <c r="M1914" s="66"/>
      <c r="N1914" s="66"/>
      <c r="O1914" s="66"/>
      <c r="P1914" s="66"/>
      <c r="Q1914" s="66"/>
      <c r="S1914" s="70"/>
      <c r="U1914" s="70"/>
      <c r="W1914" s="70"/>
      <c r="Y1914" s="70"/>
    </row>
    <row r="1915" spans="1:25" s="69" customFormat="1" x14ac:dyDescent="0.2">
      <c r="A1915" s="66" t="s">
        <v>12</v>
      </c>
      <c r="B1915" s="66" t="s">
        <v>23</v>
      </c>
      <c r="C1915" s="66" t="s">
        <v>0</v>
      </c>
      <c r="D1915" s="66" t="s">
        <v>292</v>
      </c>
      <c r="E1915" s="76">
        <f>+IF(ISNUMBER(DATA!F630),DATA!F630,"n/a")</f>
        <v>1131691.1399999999</v>
      </c>
      <c r="F1915" s="77">
        <f>+IF(ISNUMBER(DATA!G630),DATA!G630,"n/a")</f>
        <v>2.97188470634022E-3</v>
      </c>
      <c r="G1915" s="76">
        <f>+IF(ISNUMBER(DATA!P630),DATA!P630,"n/a")</f>
        <v>3711137.44</v>
      </c>
      <c r="H1915" s="77">
        <f>+IF(ISNUMBER(DATA!Q630),DATA!Q630,"n/a")</f>
        <v>8.2127473861687006E-3</v>
      </c>
      <c r="I1915" s="76">
        <f>+IF(ISNUMBER(DATA!Z630),DATA!Z630,"n/a")</f>
        <v>7194400.9199999999</v>
      </c>
      <c r="J1915" s="77">
        <f>+IF(ISNUMBER(DATA!AA630),DATA!AA630,"n/a")</f>
        <v>-6.15012772048116E-3</v>
      </c>
      <c r="K1915" s="76">
        <f>+IF(ISNUMBER(DATA!AJ630),DATA!AJ630,"n/a")</f>
        <v>13827485.73</v>
      </c>
      <c r="L1915" s="77">
        <f>+IF(ISNUMBER(DATA!AK630),DATA!AK630,"n/a")</f>
        <v>-1.6229108175296301E-2</v>
      </c>
      <c r="M1915" s="66"/>
      <c r="N1915" s="66"/>
      <c r="O1915" s="66"/>
      <c r="P1915" s="66"/>
      <c r="Q1915" s="66"/>
      <c r="S1915" s="70"/>
      <c r="U1915" s="70"/>
      <c r="W1915" s="70"/>
      <c r="Y1915" s="70"/>
    </row>
    <row r="1916" spans="1:25" s="69" customFormat="1" x14ac:dyDescent="0.2">
      <c r="A1916" s="66" t="s">
        <v>12</v>
      </c>
      <c r="B1916" s="66" t="s">
        <v>23</v>
      </c>
      <c r="C1916" s="66" t="s">
        <v>0</v>
      </c>
      <c r="D1916" s="66" t="s">
        <v>293</v>
      </c>
      <c r="E1916" s="76">
        <f>+IF(ISNUMBER(DATA!F631),DATA!F631,"n/a")</f>
        <v>96020.56</v>
      </c>
      <c r="F1916" s="77">
        <f>+IF(ISNUMBER(DATA!G631),DATA!G631,"n/a")</f>
        <v>-5.9067015927069598E-4</v>
      </c>
      <c r="G1916" s="76">
        <f>+IF(ISNUMBER(DATA!P631),DATA!P631,"n/a")</f>
        <v>296512.5</v>
      </c>
      <c r="H1916" s="77">
        <f>+IF(ISNUMBER(DATA!Q631),DATA!Q631,"n/a")</f>
        <v>2.4260159541570799E-2</v>
      </c>
      <c r="I1916" s="76">
        <f>+IF(ISNUMBER(DATA!Z631),DATA!Z631,"n/a")</f>
        <v>568758.56000000006</v>
      </c>
      <c r="J1916" s="77">
        <f>+IF(ISNUMBER(DATA!AA631),DATA!AA631,"n/a")</f>
        <v>5.9346283940874302E-2</v>
      </c>
      <c r="K1916" s="76">
        <f>+IF(ISNUMBER(DATA!AJ631),DATA!AJ631,"n/a")</f>
        <v>1146316.7</v>
      </c>
      <c r="L1916" s="77">
        <f>+IF(ISNUMBER(DATA!AK631),DATA!AK631,"n/a")</f>
        <v>9.4283664932187497E-2</v>
      </c>
      <c r="M1916" s="66"/>
      <c r="N1916" s="66"/>
      <c r="O1916" s="66"/>
      <c r="P1916" s="66"/>
      <c r="Q1916" s="66"/>
      <c r="S1916" s="70"/>
      <c r="U1916" s="70"/>
      <c r="W1916" s="70"/>
      <c r="Y1916" s="70"/>
    </row>
    <row r="1917" spans="1:25" s="69" customFormat="1" x14ac:dyDescent="0.2">
      <c r="A1917" s="66" t="s">
        <v>12</v>
      </c>
      <c r="B1917" s="66" t="s">
        <v>23</v>
      </c>
      <c r="C1917" s="66" t="s">
        <v>0</v>
      </c>
      <c r="D1917" s="66" t="s">
        <v>294</v>
      </c>
      <c r="E1917" s="76">
        <f>+IF(ISNUMBER(DATA!F632),DATA!F632,"n/a")</f>
        <v>527465</v>
      </c>
      <c r="F1917" s="77">
        <f>+IF(ISNUMBER(DATA!G632),DATA!G632,"n/a")</f>
        <v>0.116719047617435</v>
      </c>
      <c r="G1917" s="76">
        <f>+IF(ISNUMBER(DATA!P632),DATA!P632,"n/a")</f>
        <v>1652899.51</v>
      </c>
      <c r="H1917" s="77">
        <f>+IF(ISNUMBER(DATA!Q632),DATA!Q632,"n/a")</f>
        <v>0.102219782209602</v>
      </c>
      <c r="I1917" s="76">
        <f>+IF(ISNUMBER(DATA!Z632),DATA!Z632,"n/a")</f>
        <v>3168760.32</v>
      </c>
      <c r="J1917" s="77">
        <f>+IF(ISNUMBER(DATA!AA632),DATA!AA632,"n/a")</f>
        <v>8.3020815699946293E-2</v>
      </c>
      <c r="K1917" s="76">
        <f>+IF(ISNUMBER(DATA!AJ632),DATA!AJ632,"n/a")</f>
        <v>6135288.1100000003</v>
      </c>
      <c r="L1917" s="77">
        <f>+IF(ISNUMBER(DATA!AK632),DATA!AK632,"n/a")</f>
        <v>0.10369838581230301</v>
      </c>
      <c r="M1917" s="66"/>
      <c r="N1917" s="66"/>
      <c r="O1917" s="66"/>
      <c r="P1917" s="66"/>
      <c r="Q1917" s="66"/>
      <c r="S1917" s="70"/>
      <c r="U1917" s="70"/>
      <c r="W1917" s="70"/>
      <c r="Y1917" s="70"/>
    </row>
    <row r="1918" spans="1:25" s="69" customFormat="1" x14ac:dyDescent="0.2">
      <c r="A1918" s="66" t="s">
        <v>12</v>
      </c>
      <c r="B1918" s="66" t="s">
        <v>23</v>
      </c>
      <c r="C1918" s="66" t="s">
        <v>0</v>
      </c>
      <c r="D1918" s="66" t="s">
        <v>295</v>
      </c>
      <c r="E1918" s="76">
        <f>+IF(ISNUMBER(DATA!F633),DATA!F633,"n/a")</f>
        <v>360921.92</v>
      </c>
      <c r="F1918" s="77">
        <f>+IF(ISNUMBER(DATA!G633),DATA!G633,"n/a")</f>
        <v>0.15230143626337</v>
      </c>
      <c r="G1918" s="76">
        <f>+IF(ISNUMBER(DATA!P633),DATA!P633,"n/a")</f>
        <v>1126882</v>
      </c>
      <c r="H1918" s="77">
        <f>+IF(ISNUMBER(DATA!Q633),DATA!Q633,"n/a")</f>
        <v>0.17035321354744601</v>
      </c>
      <c r="I1918" s="76">
        <f>+IF(ISNUMBER(DATA!Z633),DATA!Z633,"n/a")</f>
        <v>2148385.79</v>
      </c>
      <c r="J1918" s="77">
        <f>+IF(ISNUMBER(DATA!AA633),DATA!AA633,"n/a")</f>
        <v>0.14064372434553399</v>
      </c>
      <c r="K1918" s="76">
        <f>+IF(ISNUMBER(DATA!AJ633),DATA!AJ633,"n/a")</f>
        <v>4142237.82</v>
      </c>
      <c r="L1918" s="77">
        <f>+IF(ISNUMBER(DATA!AK633),DATA!AK633,"n/a")</f>
        <v>0.15930413157168399</v>
      </c>
      <c r="M1918" s="66"/>
      <c r="N1918" s="66"/>
      <c r="O1918" s="66"/>
      <c r="P1918" s="66"/>
      <c r="Q1918" s="66"/>
      <c r="S1918" s="70"/>
      <c r="U1918" s="70"/>
      <c r="W1918" s="70"/>
      <c r="Y1918" s="70"/>
    </row>
    <row r="1919" spans="1:25" s="69" customFormat="1" x14ac:dyDescent="0.2">
      <c r="A1919" s="66" t="s">
        <v>12</v>
      </c>
      <c r="B1919" s="66" t="s">
        <v>23</v>
      </c>
      <c r="C1919" s="66" t="s">
        <v>0</v>
      </c>
      <c r="D1919" s="66" t="s">
        <v>296</v>
      </c>
      <c r="E1919" s="76">
        <f>+IF(ISNUMBER(DATA!F634),DATA!F634,"n/a")</f>
        <v>285020.77</v>
      </c>
      <c r="F1919" s="77">
        <f>+IF(ISNUMBER(DATA!G634),DATA!G634,"n/a")</f>
        <v>-3.2145767649258999E-2</v>
      </c>
      <c r="G1919" s="76">
        <f>+IF(ISNUMBER(DATA!P634),DATA!P634,"n/a")</f>
        <v>903316.66</v>
      </c>
      <c r="H1919" s="77">
        <f>+IF(ISNUMBER(DATA!Q634),DATA!Q634,"n/a")</f>
        <v>-2.5415125256715201E-2</v>
      </c>
      <c r="I1919" s="76">
        <f>+IF(ISNUMBER(DATA!Z634),DATA!Z634,"n/a")</f>
        <v>1727932.35</v>
      </c>
      <c r="J1919" s="77">
        <f>+IF(ISNUMBER(DATA!AA634),DATA!AA634,"n/a")</f>
        <v>-2.0475399586005399E-2</v>
      </c>
      <c r="K1919" s="76">
        <f>+IF(ISNUMBER(DATA!AJ634),DATA!AJ634,"n/a")</f>
        <v>3441362.79</v>
      </c>
      <c r="L1919" s="77">
        <f>+IF(ISNUMBER(DATA!AK634),DATA!AK634,"n/a")</f>
        <v>2.3686500814512498E-2</v>
      </c>
      <c r="M1919" s="66"/>
      <c r="N1919" s="66"/>
      <c r="O1919" s="66"/>
      <c r="P1919" s="66"/>
      <c r="Q1919" s="66"/>
      <c r="S1919" s="70"/>
      <c r="U1919" s="70"/>
      <c r="W1919" s="70"/>
      <c r="Y1919" s="70"/>
    </row>
    <row r="1920" spans="1:25" s="69" customFormat="1" x14ac:dyDescent="0.2">
      <c r="A1920" s="66" t="s">
        <v>12</v>
      </c>
      <c r="B1920" s="66" t="s">
        <v>23</v>
      </c>
      <c r="C1920" s="66" t="s">
        <v>0</v>
      </c>
      <c r="D1920" s="66" t="s">
        <v>297</v>
      </c>
      <c r="E1920" s="76">
        <f>+IF(ISNUMBER(DATA!F635),DATA!F635,"n/a")</f>
        <v>135206.18</v>
      </c>
      <c r="F1920" s="77">
        <f>+IF(ISNUMBER(DATA!G635),DATA!G635,"n/a")</f>
        <v>-4.1591333659687799E-2</v>
      </c>
      <c r="G1920" s="76">
        <f>+IF(ISNUMBER(DATA!P635),DATA!P635,"n/a")</f>
        <v>424568.27</v>
      </c>
      <c r="H1920" s="77">
        <f>+IF(ISNUMBER(DATA!Q635),DATA!Q635,"n/a")</f>
        <v>-5.9578852395394503E-3</v>
      </c>
      <c r="I1920" s="76">
        <f>+IF(ISNUMBER(DATA!Z635),DATA!Z635,"n/a")</f>
        <v>813986.71</v>
      </c>
      <c r="J1920" s="77">
        <f>+IF(ISNUMBER(DATA!AA635),DATA!AA635,"n/a")</f>
        <v>2.81207618534597E-2</v>
      </c>
      <c r="K1920" s="76">
        <f>+IF(ISNUMBER(DATA!AJ635),DATA!AJ635,"n/a")</f>
        <v>1657104.71</v>
      </c>
      <c r="L1920" s="77">
        <f>+IF(ISNUMBER(DATA!AK635),DATA!AK635,"n/a")</f>
        <v>7.8053429167550106E-2</v>
      </c>
      <c r="M1920" s="66"/>
      <c r="N1920" s="66"/>
      <c r="O1920" s="66"/>
      <c r="P1920" s="66"/>
      <c r="Q1920" s="66"/>
      <c r="S1920" s="70"/>
      <c r="U1920" s="70"/>
      <c r="W1920" s="70"/>
      <c r="Y1920" s="70"/>
    </row>
    <row r="1921" spans="1:25" s="69" customFormat="1" x14ac:dyDescent="0.2">
      <c r="A1921" s="66" t="s">
        <v>12</v>
      </c>
      <c r="B1921" s="66" t="s">
        <v>23</v>
      </c>
      <c r="C1921" s="66" t="s">
        <v>0</v>
      </c>
      <c r="D1921" s="66" t="s">
        <v>298</v>
      </c>
      <c r="E1921" s="76">
        <f>+IF(ISNUMBER(DATA!F636),DATA!F636,"n/a")</f>
        <v>253906.49</v>
      </c>
      <c r="F1921" s="77">
        <f>+IF(ISNUMBER(DATA!G636),DATA!G636,"n/a")</f>
        <v>-2.1519168465929699E-2</v>
      </c>
      <c r="G1921" s="76">
        <f>+IF(ISNUMBER(DATA!P636),DATA!P636,"n/a")</f>
        <v>772247.56</v>
      </c>
      <c r="H1921" s="77">
        <f>+IF(ISNUMBER(DATA!Q636),DATA!Q636,"n/a")</f>
        <v>4.2953937490220898E-3</v>
      </c>
      <c r="I1921" s="76">
        <f>+IF(ISNUMBER(DATA!Z636),DATA!Z636,"n/a")</f>
        <v>1510614.18</v>
      </c>
      <c r="J1921" s="77">
        <f>+IF(ISNUMBER(DATA!AA636),DATA!AA636,"n/a")</f>
        <v>6.9348873127055496E-3</v>
      </c>
      <c r="K1921" s="76">
        <f>+IF(ISNUMBER(DATA!AJ636),DATA!AJ636,"n/a")</f>
        <v>3037650.5</v>
      </c>
      <c r="L1921" s="77">
        <f>+IF(ISNUMBER(DATA!AK636),DATA!AK636,"n/a")</f>
        <v>2.4998085077880799E-2</v>
      </c>
      <c r="M1921" s="66"/>
      <c r="N1921" s="66"/>
      <c r="O1921" s="66"/>
      <c r="P1921" s="66"/>
      <c r="Q1921" s="66"/>
      <c r="S1921" s="70"/>
      <c r="U1921" s="70"/>
      <c r="W1921" s="70"/>
      <c r="Y1921" s="70"/>
    </row>
    <row r="1922" spans="1:25" s="69" customFormat="1" x14ac:dyDescent="0.2">
      <c r="A1922" s="66" t="s">
        <v>12</v>
      </c>
      <c r="B1922" s="66" t="s">
        <v>23</v>
      </c>
      <c r="C1922" s="66" t="s">
        <v>0</v>
      </c>
      <c r="D1922" s="66" t="s">
        <v>299</v>
      </c>
      <c r="E1922" s="76">
        <f>+IF(ISNUMBER(DATA!F637),DATA!F637,"n/a")</f>
        <v>1096679.1599999999</v>
      </c>
      <c r="F1922" s="77">
        <f>+IF(ISNUMBER(DATA!G637),DATA!G637,"n/a")</f>
        <v>-7.9135123688904192E-3</v>
      </c>
      <c r="G1922" s="76">
        <f>+IF(ISNUMBER(DATA!P637),DATA!P637,"n/a")</f>
        <v>3824782.05</v>
      </c>
      <c r="H1922" s="77">
        <f>+IF(ISNUMBER(DATA!Q637),DATA!Q637,"n/a")</f>
        <v>1.00263116416322E-2</v>
      </c>
      <c r="I1922" s="76">
        <f>+IF(ISNUMBER(DATA!Z637),DATA!Z637,"n/a")</f>
        <v>7280402.5599999996</v>
      </c>
      <c r="J1922" s="77">
        <f>+IF(ISNUMBER(DATA!AA637),DATA!AA637,"n/a")</f>
        <v>-5.3271338310374901E-2</v>
      </c>
      <c r="K1922" s="76">
        <f>+IF(ISNUMBER(DATA!AJ637),DATA!AJ637,"n/a")</f>
        <v>13817622.09</v>
      </c>
      <c r="L1922" s="77">
        <f>+IF(ISNUMBER(DATA!AK637),DATA!AK637,"n/a")</f>
        <v>-7.81531799594814E-2</v>
      </c>
      <c r="M1922" s="66"/>
      <c r="N1922" s="66"/>
      <c r="O1922" s="66"/>
      <c r="P1922" s="66"/>
      <c r="Q1922" s="66"/>
      <c r="S1922" s="70"/>
      <c r="U1922" s="70"/>
      <c r="W1922" s="70"/>
      <c r="Y1922" s="70"/>
    </row>
    <row r="1923" spans="1:25" s="69" customFormat="1" x14ac:dyDescent="0.2">
      <c r="A1923" s="66" t="s">
        <v>12</v>
      </c>
      <c r="B1923" s="66" t="s">
        <v>23</v>
      </c>
      <c r="C1923" s="66" t="s">
        <v>0</v>
      </c>
      <c r="D1923" s="66" t="s">
        <v>300</v>
      </c>
      <c r="E1923" s="76">
        <f>+IF(ISNUMBER(DATA!F638),DATA!F638,"n/a")</f>
        <v>321414.82</v>
      </c>
      <c r="F1923" s="77">
        <f>+IF(ISNUMBER(DATA!G638),DATA!G638,"n/a")</f>
        <v>6.7246406435909595E-2</v>
      </c>
      <c r="G1923" s="76">
        <f>+IF(ISNUMBER(DATA!P638),DATA!P638,"n/a")</f>
        <v>945477.95</v>
      </c>
      <c r="H1923" s="77">
        <f>+IF(ISNUMBER(DATA!Q638),DATA!Q638,"n/a")</f>
        <v>3.4781463231310601E-2</v>
      </c>
      <c r="I1923" s="76">
        <f>+IF(ISNUMBER(DATA!Z638),DATA!Z638,"n/a")</f>
        <v>1850087.29</v>
      </c>
      <c r="J1923" s="77">
        <f>+IF(ISNUMBER(DATA!AA638),DATA!AA638,"n/a")</f>
        <v>7.9626846279775801E-2</v>
      </c>
      <c r="K1923" s="76">
        <f>+IF(ISNUMBER(DATA!AJ638),DATA!AJ638,"n/a")</f>
        <v>3608443.67</v>
      </c>
      <c r="L1923" s="77">
        <f>+IF(ISNUMBER(DATA!AK638),DATA!AK638,"n/a")</f>
        <v>7.27373090794695E-2</v>
      </c>
      <c r="M1923" s="66"/>
      <c r="N1923" s="66"/>
      <c r="O1923" s="66"/>
      <c r="P1923" s="66"/>
      <c r="Q1923" s="66"/>
      <c r="S1923" s="70"/>
      <c r="U1923" s="70"/>
      <c r="W1923" s="70"/>
      <c r="Y1923" s="70"/>
    </row>
    <row r="1924" spans="1:25" s="69" customFormat="1" x14ac:dyDescent="0.2">
      <c r="A1924" s="66" t="s">
        <v>12</v>
      </c>
      <c r="B1924" s="66" t="s">
        <v>23</v>
      </c>
      <c r="C1924" s="66" t="s">
        <v>0</v>
      </c>
      <c r="D1924" s="66" t="s">
        <v>301</v>
      </c>
      <c r="E1924" s="76">
        <f>+IF(ISNUMBER(DATA!F639),DATA!F639,"n/a")</f>
        <v>107729.54</v>
      </c>
      <c r="F1924" s="77">
        <f>+IF(ISNUMBER(DATA!G639),DATA!G639,"n/a")</f>
        <v>0.154154717602108</v>
      </c>
      <c r="G1924" s="76">
        <f>+IF(ISNUMBER(DATA!P639),DATA!P639,"n/a")</f>
        <v>339143.72</v>
      </c>
      <c r="H1924" s="77">
        <f>+IF(ISNUMBER(DATA!Q639),DATA!Q639,"n/a")</f>
        <v>0.20499794721965101</v>
      </c>
      <c r="I1924" s="76">
        <f>+IF(ISNUMBER(DATA!Z639),DATA!Z639,"n/a")</f>
        <v>651393.79</v>
      </c>
      <c r="J1924" s="77">
        <f>+IF(ISNUMBER(DATA!AA639),DATA!AA639,"n/a")</f>
        <v>0.10615613683665601</v>
      </c>
      <c r="K1924" s="76">
        <f>+IF(ISNUMBER(DATA!AJ639),DATA!AJ639,"n/a")</f>
        <v>1239960.21</v>
      </c>
      <c r="L1924" s="77">
        <f>+IF(ISNUMBER(DATA!AK639),DATA!AK639,"n/a")</f>
        <v>1.57910856360008E-2</v>
      </c>
      <c r="M1924" s="66"/>
      <c r="N1924" s="66"/>
      <c r="O1924" s="66"/>
      <c r="P1924" s="66"/>
      <c r="Q1924" s="66"/>
      <c r="S1924" s="70"/>
      <c r="U1924" s="70"/>
      <c r="W1924" s="70"/>
      <c r="Y1924" s="70"/>
    </row>
    <row r="1925" spans="1:25" s="69" customFormat="1" x14ac:dyDescent="0.2">
      <c r="A1925" s="66" t="s">
        <v>12</v>
      </c>
      <c r="B1925" s="66" t="s">
        <v>23</v>
      </c>
      <c r="C1925" s="66" t="s">
        <v>0</v>
      </c>
      <c r="D1925" s="66" t="s">
        <v>302</v>
      </c>
      <c r="E1925" s="76">
        <f>+IF(ISNUMBER(DATA!F640),DATA!F640,"n/a")</f>
        <v>366036.81</v>
      </c>
      <c r="F1925" s="77">
        <f>+IF(ISNUMBER(DATA!G640),DATA!G640,"n/a")</f>
        <v>6.0772592531799098E-2</v>
      </c>
      <c r="G1925" s="76">
        <f>+IF(ISNUMBER(DATA!P640),DATA!P640,"n/a")</f>
        <v>1155679.93</v>
      </c>
      <c r="H1925" s="77">
        <f>+IF(ISNUMBER(DATA!Q640),DATA!Q640,"n/a")</f>
        <v>6.3455652089350598E-2</v>
      </c>
      <c r="I1925" s="76">
        <f>+IF(ISNUMBER(DATA!Z640),DATA!Z640,"n/a")</f>
        <v>2167004.14</v>
      </c>
      <c r="J1925" s="77">
        <f>+IF(ISNUMBER(DATA!AA640),DATA!AA640,"n/a")</f>
        <v>3.79385650270503E-2</v>
      </c>
      <c r="K1925" s="76">
        <f>+IF(ISNUMBER(DATA!AJ640),DATA!AJ640,"n/a")</f>
        <v>4251565.7</v>
      </c>
      <c r="L1925" s="77">
        <f>+IF(ISNUMBER(DATA!AK640),DATA!AK640,"n/a")</f>
        <v>5.8404406835584198E-2</v>
      </c>
      <c r="M1925" s="66"/>
      <c r="N1925" s="66"/>
      <c r="O1925" s="66"/>
      <c r="P1925" s="66"/>
      <c r="Q1925" s="66"/>
      <c r="S1925" s="70"/>
      <c r="U1925" s="70"/>
      <c r="W1925" s="70"/>
      <c r="Y1925" s="70"/>
    </row>
    <row r="1926" spans="1:25" s="69" customFormat="1" x14ac:dyDescent="0.2">
      <c r="A1926" s="66" t="s">
        <v>12</v>
      </c>
      <c r="B1926" s="66" t="s">
        <v>23</v>
      </c>
      <c r="C1926" s="66" t="s">
        <v>0</v>
      </c>
      <c r="D1926" s="66" t="s">
        <v>303</v>
      </c>
      <c r="E1926" s="76">
        <f>+IF(ISNUMBER(DATA!F641),DATA!F641,"n/a")</f>
        <v>155745.35999999999</v>
      </c>
      <c r="F1926" s="77">
        <f>+IF(ISNUMBER(DATA!G641),DATA!G641,"n/a")</f>
        <v>-6.5708251736589798E-2</v>
      </c>
      <c r="G1926" s="76">
        <f>+IF(ISNUMBER(DATA!P641),DATA!P641,"n/a")</f>
        <v>480278.77</v>
      </c>
      <c r="H1926" s="77">
        <f>+IF(ISNUMBER(DATA!Q641),DATA!Q641,"n/a")</f>
        <v>-9.6005691256166703E-2</v>
      </c>
      <c r="I1926" s="76">
        <f>+IF(ISNUMBER(DATA!Z641),DATA!Z641,"n/a")</f>
        <v>924457.72</v>
      </c>
      <c r="J1926" s="77">
        <f>+IF(ISNUMBER(DATA!AA641),DATA!AA641,"n/a")</f>
        <v>-9.0012823285145496E-2</v>
      </c>
      <c r="K1926" s="76">
        <f>+IF(ISNUMBER(DATA!AJ641),DATA!AJ641,"n/a")</f>
        <v>1928752.15</v>
      </c>
      <c r="L1926" s="77">
        <f>+IF(ISNUMBER(DATA!AK641),DATA!AK641,"n/a")</f>
        <v>-2.1809240137598999E-2</v>
      </c>
      <c r="M1926" s="66"/>
      <c r="N1926" s="66"/>
      <c r="O1926" s="66"/>
      <c r="P1926" s="66"/>
      <c r="Q1926" s="66"/>
      <c r="S1926" s="70"/>
      <c r="U1926" s="70"/>
      <c r="W1926" s="70"/>
      <c r="Y1926" s="70"/>
    </row>
    <row r="1927" spans="1:25" s="69" customFormat="1" x14ac:dyDescent="0.2">
      <c r="A1927" s="66" t="s">
        <v>12</v>
      </c>
      <c r="B1927" s="66" t="s">
        <v>23</v>
      </c>
      <c r="C1927" s="66" t="s">
        <v>0</v>
      </c>
      <c r="D1927" s="66" t="s">
        <v>304</v>
      </c>
      <c r="E1927" s="76">
        <f>+IF(ISNUMBER(DATA!F642),DATA!F642,"n/a")</f>
        <v>533089.41</v>
      </c>
      <c r="F1927" s="77">
        <f>+IF(ISNUMBER(DATA!G642),DATA!G642,"n/a")</f>
        <v>-1.9259885066970201E-2</v>
      </c>
      <c r="G1927" s="76">
        <f>+IF(ISNUMBER(DATA!P642),DATA!P642,"n/a")</f>
        <v>1873007.3</v>
      </c>
      <c r="H1927" s="77">
        <f>+IF(ISNUMBER(DATA!Q642),DATA!Q642,"n/a")</f>
        <v>-2.9550848187541502E-3</v>
      </c>
      <c r="I1927" s="76">
        <f>+IF(ISNUMBER(DATA!Z642),DATA!Z642,"n/a")</f>
        <v>3563027.71</v>
      </c>
      <c r="J1927" s="77">
        <f>+IF(ISNUMBER(DATA!AA642),DATA!AA642,"n/a")</f>
        <v>-5.4240115302071297E-2</v>
      </c>
      <c r="K1927" s="76">
        <f>+IF(ISNUMBER(DATA!AJ642),DATA!AJ642,"n/a")</f>
        <v>6821413.0899999999</v>
      </c>
      <c r="L1927" s="77">
        <f>+IF(ISNUMBER(DATA!AK642),DATA!AK642,"n/a")</f>
        <v>-5.6359461431870601E-2</v>
      </c>
      <c r="M1927" s="66"/>
      <c r="N1927" s="66"/>
      <c r="O1927" s="66"/>
      <c r="P1927" s="66"/>
      <c r="Q1927" s="66"/>
      <c r="S1927" s="70"/>
      <c r="U1927" s="70"/>
      <c r="W1927" s="70"/>
      <c r="Y1927" s="70"/>
    </row>
    <row r="1928" spans="1:25" s="69" customFormat="1" x14ac:dyDescent="0.2">
      <c r="A1928" s="66" t="s">
        <v>12</v>
      </c>
      <c r="B1928" s="66" t="s">
        <v>23</v>
      </c>
      <c r="C1928" s="66" t="s">
        <v>0</v>
      </c>
      <c r="D1928" s="66" t="s">
        <v>305</v>
      </c>
      <c r="E1928" s="76">
        <f>+IF(ISNUMBER(DATA!F643),DATA!F643,"n/a")</f>
        <v>511961.06</v>
      </c>
      <c r="F1928" s="77">
        <f>+IF(ISNUMBER(DATA!G643),DATA!G643,"n/a")</f>
        <v>-1.7889844899199401E-2</v>
      </c>
      <c r="G1928" s="76">
        <f>+IF(ISNUMBER(DATA!P643),DATA!P643,"n/a")</f>
        <v>1650574.39</v>
      </c>
      <c r="H1928" s="77">
        <f>+IF(ISNUMBER(DATA!Q643),DATA!Q643,"n/a")</f>
        <v>-1.4679050479475099E-2</v>
      </c>
      <c r="I1928" s="76">
        <f>+IF(ISNUMBER(DATA!Z643),DATA!Z643,"n/a")</f>
        <v>3160172.93</v>
      </c>
      <c r="J1928" s="77">
        <f>+IF(ISNUMBER(DATA!AA643),DATA!AA643,"n/a")</f>
        <v>-2.6192208852788501E-2</v>
      </c>
      <c r="K1928" s="76">
        <f>+IF(ISNUMBER(DATA!AJ643),DATA!AJ643,"n/a")</f>
        <v>6054838.4199999999</v>
      </c>
      <c r="L1928" s="77">
        <f>+IF(ISNUMBER(DATA!AK643),DATA!AK643,"n/a")</f>
        <v>-3.30567965851262E-3</v>
      </c>
      <c r="M1928" s="66"/>
      <c r="N1928" s="66"/>
      <c r="O1928" s="66"/>
      <c r="P1928" s="66"/>
      <c r="Q1928" s="66"/>
      <c r="S1928" s="70"/>
      <c r="U1928" s="70"/>
      <c r="W1928" s="70"/>
      <c r="Y1928" s="70"/>
    </row>
    <row r="1929" spans="1:25" s="69" customFormat="1" x14ac:dyDescent="0.2">
      <c r="A1929" s="66" t="s">
        <v>12</v>
      </c>
      <c r="B1929" s="66" t="s">
        <v>23</v>
      </c>
      <c r="C1929" s="66" t="s">
        <v>0</v>
      </c>
      <c r="D1929" s="66" t="s">
        <v>306</v>
      </c>
      <c r="E1929" s="76">
        <f>+IF(ISNUMBER(DATA!F644),DATA!F644,"n/a")</f>
        <v>222658.37</v>
      </c>
      <c r="F1929" s="77">
        <f>+IF(ISNUMBER(DATA!G644),DATA!G644,"n/a")</f>
        <v>-4.3291936837556097E-2</v>
      </c>
      <c r="G1929" s="76">
        <f>+IF(ISNUMBER(DATA!P644),DATA!P644,"n/a")</f>
        <v>812398.45</v>
      </c>
      <c r="H1929" s="77">
        <f>+IF(ISNUMBER(DATA!Q644),DATA!Q644,"n/a")</f>
        <v>1.5656276356449401E-2</v>
      </c>
      <c r="I1929" s="76">
        <f>+IF(ISNUMBER(DATA!Z644),DATA!Z644,"n/a")</f>
        <v>1618271.53</v>
      </c>
      <c r="J1929" s="77">
        <f>+IF(ISNUMBER(DATA!AA644),DATA!AA644,"n/a")</f>
        <v>6.0605560917734898E-2</v>
      </c>
      <c r="K1929" s="76">
        <f>+IF(ISNUMBER(DATA!AJ644),DATA!AJ644,"n/a")</f>
        <v>3219847.94</v>
      </c>
      <c r="L1929" s="77">
        <f>+IF(ISNUMBER(DATA!AK644),DATA!AK644,"n/a")</f>
        <v>4.9861746404828898E-2</v>
      </c>
      <c r="M1929" s="66"/>
      <c r="N1929" s="66"/>
      <c r="O1929" s="66"/>
      <c r="P1929" s="66"/>
      <c r="Q1929" s="66"/>
      <c r="S1929" s="70"/>
      <c r="U1929" s="70"/>
      <c r="W1929" s="70"/>
      <c r="Y1929" s="70"/>
    </row>
    <row r="1930" spans="1:25" s="69" customFormat="1" x14ac:dyDescent="0.2">
      <c r="A1930" s="66" t="s">
        <v>12</v>
      </c>
      <c r="B1930" s="66" t="s">
        <v>23</v>
      </c>
      <c r="C1930" s="66" t="s">
        <v>0</v>
      </c>
      <c r="D1930" s="66" t="s">
        <v>307</v>
      </c>
      <c r="E1930" s="76">
        <f>+IF(ISNUMBER(DATA!F645),DATA!F645,"n/a")</f>
        <v>268030.90999999997</v>
      </c>
      <c r="F1930" s="77">
        <f>+IF(ISNUMBER(DATA!G645),DATA!G645,"n/a")</f>
        <v>5.2276939285675797E-2</v>
      </c>
      <c r="G1930" s="76">
        <f>+IF(ISNUMBER(DATA!P645),DATA!P645,"n/a")</f>
        <v>857840.09</v>
      </c>
      <c r="H1930" s="77">
        <f>+IF(ISNUMBER(DATA!Q645),DATA!Q645,"n/a")</f>
        <v>5.6741535157378398E-2</v>
      </c>
      <c r="I1930" s="76">
        <f>+IF(ISNUMBER(DATA!Z645),DATA!Z645,"n/a")</f>
        <v>1685435.99</v>
      </c>
      <c r="J1930" s="77">
        <f>+IF(ISNUMBER(DATA!AA645),DATA!AA645,"n/a")</f>
        <v>4.8908225545751902E-2</v>
      </c>
      <c r="K1930" s="76">
        <f>+IF(ISNUMBER(DATA!AJ645),DATA!AJ645,"n/a")</f>
        <v>3281804.93</v>
      </c>
      <c r="L1930" s="77">
        <f>+IF(ISNUMBER(DATA!AK645),DATA!AK645,"n/a")</f>
        <v>4.6436575215098599E-2</v>
      </c>
      <c r="M1930" s="66"/>
      <c r="N1930" s="66"/>
      <c r="O1930" s="66"/>
      <c r="P1930" s="66"/>
      <c r="Q1930" s="66"/>
      <c r="S1930" s="70"/>
      <c r="U1930" s="70"/>
      <c r="W1930" s="70"/>
      <c r="Y1930" s="70"/>
    </row>
    <row r="1931" spans="1:25" s="69" customFormat="1" x14ac:dyDescent="0.2">
      <c r="A1931" s="66" t="s">
        <v>12</v>
      </c>
      <c r="B1931" s="66" t="s">
        <v>23</v>
      </c>
      <c r="C1931" s="66" t="s">
        <v>0</v>
      </c>
      <c r="D1931" s="66" t="s">
        <v>308</v>
      </c>
      <c r="E1931" s="76">
        <f>+IF(ISNUMBER(DATA!F646),DATA!F646,"n/a")</f>
        <v>276014.15999999997</v>
      </c>
      <c r="F1931" s="77">
        <f>+IF(ISNUMBER(DATA!G646),DATA!G646,"n/a")</f>
        <v>7.3620069317290801E-2</v>
      </c>
      <c r="G1931" s="76">
        <f>+IF(ISNUMBER(DATA!P646),DATA!P646,"n/a")</f>
        <v>887152.14</v>
      </c>
      <c r="H1931" s="77">
        <f>+IF(ISNUMBER(DATA!Q646),DATA!Q646,"n/a")</f>
        <v>9.8668612276961401E-2</v>
      </c>
      <c r="I1931" s="76">
        <f>+IF(ISNUMBER(DATA!Z646),DATA!Z646,"n/a")</f>
        <v>1646838.7</v>
      </c>
      <c r="J1931" s="77">
        <f>+IF(ISNUMBER(DATA!AA646),DATA!AA646,"n/a")</f>
        <v>5.2757974091473099E-2</v>
      </c>
      <c r="K1931" s="76">
        <f>+IF(ISNUMBER(DATA!AJ646),DATA!AJ646,"n/a")</f>
        <v>3236411.14</v>
      </c>
      <c r="L1931" s="77">
        <f>+IF(ISNUMBER(DATA!AK646),DATA!AK646,"n/a")</f>
        <v>4.8858543206351301E-2</v>
      </c>
      <c r="M1931" s="66"/>
      <c r="N1931" s="66"/>
      <c r="O1931" s="66"/>
      <c r="P1931" s="66"/>
      <c r="Q1931" s="66"/>
      <c r="S1931" s="70"/>
      <c r="U1931" s="70"/>
      <c r="W1931" s="70"/>
      <c r="Y1931" s="70"/>
    </row>
    <row r="1932" spans="1:25" s="69" customFormat="1" x14ac:dyDescent="0.2">
      <c r="A1932" s="66" t="s">
        <v>12</v>
      </c>
      <c r="B1932" s="66" t="s">
        <v>23</v>
      </c>
      <c r="C1932" s="66" t="s">
        <v>0</v>
      </c>
      <c r="D1932" s="66" t="s">
        <v>309</v>
      </c>
      <c r="E1932" s="76">
        <f>+IF(ISNUMBER(DATA!F647),DATA!F647,"n/a")</f>
        <v>252110.8</v>
      </c>
      <c r="F1932" s="77">
        <f>+IF(ISNUMBER(DATA!G647),DATA!G647,"n/a")</f>
        <v>8.8832110231214706E-2</v>
      </c>
      <c r="G1932" s="76">
        <f>+IF(ISNUMBER(DATA!P647),DATA!P647,"n/a")</f>
        <v>790723.18</v>
      </c>
      <c r="H1932" s="77">
        <f>+IF(ISNUMBER(DATA!Q647),DATA!Q647,"n/a")</f>
        <v>8.5853086585271104E-2</v>
      </c>
      <c r="I1932" s="76">
        <f>+IF(ISNUMBER(DATA!Z647),DATA!Z647,"n/a")</f>
        <v>1506896.49</v>
      </c>
      <c r="J1932" s="77">
        <f>+IF(ISNUMBER(DATA!AA647),DATA!AA647,"n/a")</f>
        <v>5.4626814823707702E-2</v>
      </c>
      <c r="K1932" s="76">
        <f>+IF(ISNUMBER(DATA!AJ647),DATA!AJ647,"n/a")</f>
        <v>2967499.47</v>
      </c>
      <c r="L1932" s="77">
        <f>+IF(ISNUMBER(DATA!AK647),DATA!AK647,"n/a")</f>
        <v>3.8149784669504597E-2</v>
      </c>
      <c r="M1932" s="66"/>
      <c r="N1932" s="66"/>
      <c r="O1932" s="66"/>
      <c r="P1932" s="66"/>
      <c r="Q1932" s="66"/>
      <c r="S1932" s="70"/>
      <c r="U1932" s="70"/>
      <c r="W1932" s="70"/>
      <c r="Y1932" s="70"/>
    </row>
    <row r="1933" spans="1:25" s="69" customFormat="1" x14ac:dyDescent="0.2">
      <c r="A1933" s="66" t="s">
        <v>12</v>
      </c>
      <c r="B1933" s="66" t="s">
        <v>23</v>
      </c>
      <c r="C1933" s="66" t="s">
        <v>0</v>
      </c>
      <c r="D1933" s="66" t="s">
        <v>310</v>
      </c>
      <c r="E1933" s="76">
        <f>+IF(ISNUMBER(DATA!F648),DATA!F648,"n/a")</f>
        <v>182989.94</v>
      </c>
      <c r="F1933" s="77">
        <f>+IF(ISNUMBER(DATA!G648),DATA!G648,"n/a")</f>
        <v>3.9963996794716902E-3</v>
      </c>
      <c r="G1933" s="76">
        <f>+IF(ISNUMBER(DATA!P648),DATA!P648,"n/a")</f>
        <v>559565.48</v>
      </c>
      <c r="H1933" s="77">
        <f>+IF(ISNUMBER(DATA!Q648),DATA!Q648,"n/a")</f>
        <v>4.1038547890122103E-3</v>
      </c>
      <c r="I1933" s="76">
        <f>+IF(ISNUMBER(DATA!Z648),DATA!Z648,"n/a")</f>
        <v>1064960.2</v>
      </c>
      <c r="J1933" s="77">
        <f>+IF(ISNUMBER(DATA!AA648),DATA!AA648,"n/a")</f>
        <v>-1.43785242953297E-2</v>
      </c>
      <c r="K1933" s="76">
        <f>+IF(ISNUMBER(DATA!AJ648),DATA!AJ648,"n/a")</f>
        <v>2205628.08</v>
      </c>
      <c r="L1933" s="77">
        <f>+IF(ISNUMBER(DATA!AK648),DATA!AK648,"n/a")</f>
        <v>-5.8874009641001904E-3</v>
      </c>
      <c r="M1933" s="66"/>
      <c r="N1933" s="66"/>
      <c r="O1933" s="66"/>
      <c r="P1933" s="66"/>
      <c r="Q1933" s="66"/>
      <c r="S1933" s="70"/>
      <c r="U1933" s="70"/>
      <c r="W1933" s="70"/>
      <c r="Y1933" s="70"/>
    </row>
    <row r="1934" spans="1:25" s="69" customFormat="1" x14ac:dyDescent="0.2">
      <c r="A1934" s="66" t="s">
        <v>12</v>
      </c>
      <c r="B1934" s="66" t="s">
        <v>23</v>
      </c>
      <c r="C1934" s="66" t="s">
        <v>0</v>
      </c>
      <c r="D1934" s="66" t="s">
        <v>311</v>
      </c>
      <c r="E1934" s="76">
        <f>+IF(ISNUMBER(DATA!F649),DATA!F649,"n/a")</f>
        <v>345979.72</v>
      </c>
      <c r="F1934" s="77">
        <f>+IF(ISNUMBER(DATA!G649),DATA!G649,"n/a")</f>
        <v>-5.5780060492021603E-2</v>
      </c>
      <c r="G1934" s="76">
        <f>+IF(ISNUMBER(DATA!P649),DATA!P649,"n/a")</f>
        <v>1159139.51</v>
      </c>
      <c r="H1934" s="77">
        <f>+IF(ISNUMBER(DATA!Q649),DATA!Q649,"n/a")</f>
        <v>-2.6083536297098201E-2</v>
      </c>
      <c r="I1934" s="76">
        <f>+IF(ISNUMBER(DATA!Z649),DATA!Z649,"n/a")</f>
        <v>2179225.0099999998</v>
      </c>
      <c r="J1934" s="77">
        <f>+IF(ISNUMBER(DATA!AA649),DATA!AA649,"n/a")</f>
        <v>-1.9482993966398202E-2</v>
      </c>
      <c r="K1934" s="76">
        <f>+IF(ISNUMBER(DATA!AJ649),DATA!AJ649,"n/a")</f>
        <v>4215435.59</v>
      </c>
      <c r="L1934" s="77">
        <f>+IF(ISNUMBER(DATA!AK649),DATA!AK649,"n/a")</f>
        <v>-2.11436625855081E-3</v>
      </c>
      <c r="M1934" s="66"/>
      <c r="N1934" s="66"/>
      <c r="O1934" s="66"/>
      <c r="P1934" s="66"/>
      <c r="Q1934" s="66"/>
      <c r="S1934" s="70"/>
      <c r="U1934" s="70"/>
      <c r="W1934" s="70"/>
      <c r="Y1934" s="70"/>
    </row>
    <row r="1935" spans="1:25" s="69" customFormat="1" x14ac:dyDescent="0.2">
      <c r="A1935" s="66" t="s">
        <v>12</v>
      </c>
      <c r="B1935" s="66" t="s">
        <v>23</v>
      </c>
      <c r="C1935" s="66" t="s">
        <v>0</v>
      </c>
      <c r="D1935" s="66" t="s">
        <v>312</v>
      </c>
      <c r="E1935" s="76">
        <f>+IF(ISNUMBER(DATA!F650),DATA!F650,"n/a")</f>
        <v>227152.3</v>
      </c>
      <c r="F1935" s="77">
        <f>+IF(ISNUMBER(DATA!G650),DATA!G650,"n/a")</f>
        <v>5.8086127664775597E-2</v>
      </c>
      <c r="G1935" s="76">
        <f>+IF(ISNUMBER(DATA!P650),DATA!P650,"n/a")</f>
        <v>722662.49</v>
      </c>
      <c r="H1935" s="77">
        <f>+IF(ISNUMBER(DATA!Q650),DATA!Q650,"n/a")</f>
        <v>5.25813293462409E-2</v>
      </c>
      <c r="I1935" s="76">
        <f>+IF(ISNUMBER(DATA!Z650),DATA!Z650,"n/a")</f>
        <v>1411353.23</v>
      </c>
      <c r="J1935" s="77">
        <f>+IF(ISNUMBER(DATA!AA650),DATA!AA650,"n/a")</f>
        <v>3.5741372635724897E-2</v>
      </c>
      <c r="K1935" s="76">
        <f>+IF(ISNUMBER(DATA!AJ650),DATA!AJ650,"n/a")</f>
        <v>2717372.7</v>
      </c>
      <c r="L1935" s="77">
        <f>+IF(ISNUMBER(DATA!AK650),DATA!AK650,"n/a")</f>
        <v>4.9020153449248101E-2</v>
      </c>
      <c r="M1935" s="66"/>
      <c r="N1935" s="66"/>
      <c r="O1935" s="66"/>
      <c r="P1935" s="66"/>
      <c r="Q1935" s="66"/>
      <c r="S1935" s="70"/>
      <c r="U1935" s="70"/>
      <c r="W1935" s="70"/>
      <c r="Y1935" s="70"/>
    </row>
    <row r="1936" spans="1:25" s="69" customFormat="1" x14ac:dyDescent="0.2">
      <c r="A1936" s="66" t="s">
        <v>12</v>
      </c>
      <c r="B1936" s="66" t="s">
        <v>23</v>
      </c>
      <c r="C1936" s="66" t="s">
        <v>0</v>
      </c>
      <c r="D1936" s="66" t="s">
        <v>313</v>
      </c>
      <c r="E1936" s="76">
        <f>+IF(ISNUMBER(DATA!F651),DATA!F651,"n/a")</f>
        <v>270498.94</v>
      </c>
      <c r="F1936" s="77">
        <f>+IF(ISNUMBER(DATA!G651),DATA!G651,"n/a")</f>
        <v>-2.29188378663094E-2</v>
      </c>
      <c r="G1936" s="76">
        <f>+IF(ISNUMBER(DATA!P651),DATA!P651,"n/a")</f>
        <v>892120.48</v>
      </c>
      <c r="H1936" s="77">
        <f>+IF(ISNUMBER(DATA!Q651),DATA!Q651,"n/a")</f>
        <v>-2.5420345148839899E-2</v>
      </c>
      <c r="I1936" s="76">
        <f>+IF(ISNUMBER(DATA!Z651),DATA!Z651,"n/a")</f>
        <v>1707763.15</v>
      </c>
      <c r="J1936" s="77">
        <f>+IF(ISNUMBER(DATA!AA651),DATA!AA651,"n/a")</f>
        <v>-2.9315150180145601E-2</v>
      </c>
      <c r="K1936" s="76">
        <f>+IF(ISNUMBER(DATA!AJ651),DATA!AJ651,"n/a")</f>
        <v>3276768.69</v>
      </c>
      <c r="L1936" s="77">
        <f>+IF(ISNUMBER(DATA!AK651),DATA!AK651,"n/a")</f>
        <v>-5.1357675370533602E-2</v>
      </c>
      <c r="M1936" s="66"/>
      <c r="N1936" s="66"/>
      <c r="O1936" s="66"/>
      <c r="P1936" s="66"/>
      <c r="Q1936" s="66"/>
      <c r="S1936" s="70"/>
      <c r="U1936" s="70"/>
      <c r="W1936" s="70"/>
      <c r="Y1936" s="70"/>
    </row>
    <row r="1937" spans="1:25" s="69" customFormat="1" x14ac:dyDescent="0.2">
      <c r="A1937" s="66" t="s">
        <v>12</v>
      </c>
      <c r="B1937" s="66" t="s">
        <v>23</v>
      </c>
      <c r="C1937" s="66" t="s">
        <v>0</v>
      </c>
      <c r="D1937" s="66" t="s">
        <v>314</v>
      </c>
      <c r="E1937" s="76">
        <f>+IF(ISNUMBER(DATA!F652),DATA!F652,"n/a")</f>
        <v>706681.43</v>
      </c>
      <c r="F1937" s="77">
        <f>+IF(ISNUMBER(DATA!G652),DATA!G652,"n/a")</f>
        <v>-0.10146380440381</v>
      </c>
      <c r="G1937" s="76">
        <f>+IF(ISNUMBER(DATA!P652),DATA!P652,"n/a")</f>
        <v>2446369.06</v>
      </c>
      <c r="H1937" s="77">
        <f>+IF(ISNUMBER(DATA!Q652),DATA!Q652,"n/a")</f>
        <v>-4.92032613937654E-2</v>
      </c>
      <c r="I1937" s="76">
        <f>+IF(ISNUMBER(DATA!Z652),DATA!Z652,"n/a")</f>
        <v>4727887.7699999996</v>
      </c>
      <c r="J1937" s="77">
        <f>+IF(ISNUMBER(DATA!AA652),DATA!AA652,"n/a")</f>
        <v>-2.8516665446324901E-2</v>
      </c>
      <c r="K1937" s="76">
        <f>+IF(ISNUMBER(DATA!AJ652),DATA!AJ652,"n/a")</f>
        <v>9183667.6699999999</v>
      </c>
      <c r="L1937" s="77">
        <f>+IF(ISNUMBER(DATA!AK652),DATA!AK652,"n/a")</f>
        <v>1.35361979666105E-3</v>
      </c>
      <c r="M1937" s="66"/>
      <c r="N1937" s="66"/>
      <c r="O1937" s="66"/>
      <c r="P1937" s="66"/>
      <c r="Q1937" s="66"/>
      <c r="S1937" s="70"/>
      <c r="U1937" s="70"/>
      <c r="W1937" s="70"/>
      <c r="Y1937" s="70"/>
    </row>
    <row r="1938" spans="1:25" s="69" customFormat="1" x14ac:dyDescent="0.2">
      <c r="A1938" s="66" t="s">
        <v>12</v>
      </c>
      <c r="B1938" s="66" t="s">
        <v>23</v>
      </c>
      <c r="C1938" s="66" t="s">
        <v>0</v>
      </c>
      <c r="D1938" s="66" t="s">
        <v>315</v>
      </c>
      <c r="E1938" s="76">
        <f>+IF(ISNUMBER(DATA!F653),DATA!F653,"n/a")</f>
        <v>376829.03</v>
      </c>
      <c r="F1938" s="77">
        <f>+IF(ISNUMBER(DATA!G653),DATA!G653,"n/a")</f>
        <v>9.1565871036028892E-3</v>
      </c>
      <c r="G1938" s="76">
        <f>+IF(ISNUMBER(DATA!P653),DATA!P653,"n/a")</f>
        <v>1213916.05</v>
      </c>
      <c r="H1938" s="77">
        <f>+IF(ISNUMBER(DATA!Q653),DATA!Q653,"n/a")</f>
        <v>-9.0886648784623304E-3</v>
      </c>
      <c r="I1938" s="76">
        <f>+IF(ISNUMBER(DATA!Z653),DATA!Z653,"n/a")</f>
        <v>2356147.64</v>
      </c>
      <c r="J1938" s="77">
        <f>+IF(ISNUMBER(DATA!AA653),DATA!AA653,"n/a")</f>
        <v>1.4099018901652599E-3</v>
      </c>
      <c r="K1938" s="76">
        <f>+IF(ISNUMBER(DATA!AJ653),DATA!AJ653,"n/a")</f>
        <v>4571946.2300000004</v>
      </c>
      <c r="L1938" s="77">
        <f>+IF(ISNUMBER(DATA!AK653),DATA!AK653,"n/a")</f>
        <v>-4.1722613736167001E-2</v>
      </c>
      <c r="M1938" s="66"/>
      <c r="N1938" s="66"/>
      <c r="O1938" s="66"/>
      <c r="P1938" s="66"/>
      <c r="Q1938" s="66"/>
      <c r="S1938" s="70"/>
      <c r="U1938" s="70"/>
      <c r="W1938" s="70"/>
      <c r="Y1938" s="70"/>
    </row>
    <row r="1939" spans="1:25" s="69" customFormat="1" x14ac:dyDescent="0.2">
      <c r="A1939" s="66" t="s">
        <v>12</v>
      </c>
      <c r="B1939" s="66" t="s">
        <v>23</v>
      </c>
      <c r="C1939" s="66" t="s">
        <v>0</v>
      </c>
      <c r="D1939" s="66" t="s">
        <v>316</v>
      </c>
      <c r="E1939" s="76">
        <f>+IF(ISNUMBER(DATA!F654),DATA!F654,"n/a")</f>
        <v>458907.74</v>
      </c>
      <c r="F1939" s="77">
        <f>+IF(ISNUMBER(DATA!G654),DATA!G654,"n/a")</f>
        <v>1.4928216547748299E-2</v>
      </c>
      <c r="G1939" s="76">
        <f>+IF(ISNUMBER(DATA!P654),DATA!P654,"n/a")</f>
        <v>1422105.57</v>
      </c>
      <c r="H1939" s="77">
        <f>+IF(ISNUMBER(DATA!Q654),DATA!Q654,"n/a")</f>
        <v>1.5314808364524901E-2</v>
      </c>
      <c r="I1939" s="76">
        <f>+IF(ISNUMBER(DATA!Z654),DATA!Z654,"n/a")</f>
        <v>2714852.55</v>
      </c>
      <c r="J1939" s="77">
        <f>+IF(ISNUMBER(DATA!AA654),DATA!AA654,"n/a")</f>
        <v>6.2735239867716302E-3</v>
      </c>
      <c r="K1939" s="76">
        <f>+IF(ISNUMBER(DATA!AJ654),DATA!AJ654,"n/a")</f>
        <v>5533113.2000000002</v>
      </c>
      <c r="L1939" s="77">
        <f>+IF(ISNUMBER(DATA!AK654),DATA!AK654,"n/a")</f>
        <v>2.5150934592069098E-2</v>
      </c>
      <c r="M1939" s="66"/>
      <c r="N1939" s="66"/>
      <c r="O1939" s="66"/>
      <c r="P1939" s="66"/>
      <c r="Q1939" s="66"/>
      <c r="S1939" s="70"/>
      <c r="U1939" s="70"/>
      <c r="W1939" s="70"/>
      <c r="Y1939" s="70"/>
    </row>
    <row r="1940" spans="1:25" s="69" customFormat="1" x14ac:dyDescent="0.2">
      <c r="A1940" s="66" t="s">
        <v>12</v>
      </c>
      <c r="B1940" s="66" t="s">
        <v>23</v>
      </c>
      <c r="C1940" s="66" t="s">
        <v>0</v>
      </c>
      <c r="D1940" s="66" t="s">
        <v>317</v>
      </c>
      <c r="E1940" s="76">
        <f>+IF(ISNUMBER(DATA!F655),DATA!F655,"n/a")</f>
        <v>263546.09000000003</v>
      </c>
      <c r="F1940" s="77">
        <f>+IF(ISNUMBER(DATA!G655),DATA!G655,"n/a")</f>
        <v>0.13519720935914301</v>
      </c>
      <c r="G1940" s="76">
        <f>+IF(ISNUMBER(DATA!P655),DATA!P655,"n/a")</f>
        <v>840943.49</v>
      </c>
      <c r="H1940" s="77">
        <f>+IF(ISNUMBER(DATA!Q655),DATA!Q655,"n/a")</f>
        <v>8.4857922374502501E-2</v>
      </c>
      <c r="I1940" s="76">
        <f>+IF(ISNUMBER(DATA!Z655),DATA!Z655,"n/a")</f>
        <v>1551931.95</v>
      </c>
      <c r="J1940" s="77">
        <f>+IF(ISNUMBER(DATA!AA655),DATA!AA655,"n/a")</f>
        <v>3.5256837270688297E-2</v>
      </c>
      <c r="K1940" s="76">
        <f>+IF(ISNUMBER(DATA!AJ655),DATA!AJ655,"n/a")</f>
        <v>2992629.75</v>
      </c>
      <c r="L1940" s="77">
        <f>+IF(ISNUMBER(DATA!AK655),DATA!AK655,"n/a")</f>
        <v>8.0976391339703205E-2</v>
      </c>
      <c r="M1940" s="66"/>
      <c r="N1940" s="66"/>
      <c r="O1940" s="66"/>
      <c r="P1940" s="66"/>
      <c r="Q1940" s="66"/>
      <c r="S1940" s="70"/>
      <c r="U1940" s="70"/>
      <c r="W1940" s="70"/>
      <c r="Y1940" s="70"/>
    </row>
    <row r="1941" spans="1:25" s="69" customFormat="1" x14ac:dyDescent="0.2">
      <c r="A1941" s="66" t="s">
        <v>12</v>
      </c>
      <c r="B1941" s="66" t="s">
        <v>23</v>
      </c>
      <c r="C1941" s="66" t="s">
        <v>0</v>
      </c>
      <c r="D1941" s="66" t="s">
        <v>318</v>
      </c>
      <c r="E1941" s="76">
        <f>+IF(ISNUMBER(DATA!F656),DATA!F656,"n/a")</f>
        <v>496896.18</v>
      </c>
      <c r="F1941" s="77">
        <f>+IF(ISNUMBER(DATA!G656),DATA!G656,"n/a")</f>
        <v>8.0792785547203205E-2</v>
      </c>
      <c r="G1941" s="76">
        <f>+IF(ISNUMBER(DATA!P656),DATA!P656,"n/a")</f>
        <v>1552639.99</v>
      </c>
      <c r="H1941" s="77">
        <f>+IF(ISNUMBER(DATA!Q656),DATA!Q656,"n/a")</f>
        <v>8.7710990513850604E-2</v>
      </c>
      <c r="I1941" s="76">
        <f>+IF(ISNUMBER(DATA!Z656),DATA!Z656,"n/a")</f>
        <v>2904557.33</v>
      </c>
      <c r="J1941" s="77">
        <f>+IF(ISNUMBER(DATA!AA656),DATA!AA656,"n/a")</f>
        <v>4.92175586952487E-2</v>
      </c>
      <c r="K1941" s="76">
        <f>+IF(ISNUMBER(DATA!AJ656),DATA!AJ656,"n/a")</f>
        <v>5616793.5999999996</v>
      </c>
      <c r="L1941" s="77">
        <f>+IF(ISNUMBER(DATA!AK656),DATA!AK656,"n/a")</f>
        <v>6.3233374517204802E-2</v>
      </c>
      <c r="M1941" s="66"/>
      <c r="N1941" s="66"/>
      <c r="O1941" s="66"/>
      <c r="P1941" s="66"/>
      <c r="Q1941" s="66"/>
      <c r="S1941" s="70"/>
      <c r="U1941" s="70"/>
      <c r="W1941" s="70"/>
      <c r="Y1941" s="70"/>
    </row>
    <row r="1942" spans="1:25" s="69" customFormat="1" x14ac:dyDescent="0.2">
      <c r="A1942" s="66" t="s">
        <v>12</v>
      </c>
      <c r="B1942" s="66" t="s">
        <v>23</v>
      </c>
      <c r="C1942" s="66" t="s">
        <v>0</v>
      </c>
      <c r="D1942" s="66" t="s">
        <v>344</v>
      </c>
      <c r="E1942" s="76">
        <f>+IF(ISNUMBER(DATA!F657),DATA!F657,"n/a")</f>
        <v>151597.79999999999</v>
      </c>
      <c r="F1942" s="77">
        <f>+IF(ISNUMBER(DATA!G657),DATA!G657,"n/a")</f>
        <v>-5.0566878043858898E-2</v>
      </c>
      <c r="G1942" s="76">
        <f>+IF(ISNUMBER(DATA!P657),DATA!P657,"n/a")</f>
        <v>471461.47</v>
      </c>
      <c r="H1942" s="77">
        <f>+IF(ISNUMBER(DATA!Q657),DATA!Q657,"n/a")</f>
        <v>-6.8111053792017803E-2</v>
      </c>
      <c r="I1942" s="76">
        <f>+IF(ISNUMBER(DATA!Z657),DATA!Z657,"n/a")</f>
        <v>893751.24</v>
      </c>
      <c r="J1942" s="77">
        <f>+IF(ISNUMBER(DATA!AA657),DATA!AA657,"n/a")</f>
        <v>-9.1040698325486197E-2</v>
      </c>
      <c r="K1942" s="76">
        <f>+IF(ISNUMBER(DATA!AJ657),DATA!AJ657,"n/a")</f>
        <v>1825330.91</v>
      </c>
      <c r="L1942" s="77">
        <f>+IF(ISNUMBER(DATA!AK657),DATA!AK657,"n/a")</f>
        <v>-0.100556978038519</v>
      </c>
      <c r="M1942" s="66"/>
      <c r="N1942" s="66"/>
      <c r="O1942" s="66"/>
      <c r="P1942" s="66"/>
      <c r="Q1942" s="66"/>
      <c r="S1942" s="70"/>
      <c r="U1942" s="70"/>
      <c r="W1942" s="70"/>
      <c r="Y1942" s="70"/>
    </row>
    <row r="1943" spans="1:25" s="69" customFormat="1" x14ac:dyDescent="0.2">
      <c r="A1943" s="66" t="s">
        <v>12</v>
      </c>
      <c r="B1943" s="66" t="s">
        <v>23</v>
      </c>
      <c r="C1943" s="66" t="s">
        <v>0</v>
      </c>
      <c r="D1943" s="66" t="s">
        <v>345</v>
      </c>
      <c r="E1943" s="76">
        <f>+IF(ISNUMBER(DATA!F658),DATA!F658,"n/a")</f>
        <v>360545.16</v>
      </c>
      <c r="F1943" s="77">
        <f>+IF(ISNUMBER(DATA!G658),DATA!G658,"n/a")</f>
        <v>-3.9601602590945001E-2</v>
      </c>
      <c r="G1943" s="76">
        <f>+IF(ISNUMBER(DATA!P658),DATA!P658,"n/a")</f>
        <v>1142060.05</v>
      </c>
      <c r="H1943" s="77">
        <f>+IF(ISNUMBER(DATA!Q658),DATA!Q658,"n/a")</f>
        <v>-4.8200683417648299E-2</v>
      </c>
      <c r="I1943" s="76">
        <f>+IF(ISNUMBER(DATA!Z658),DATA!Z658,"n/a")</f>
        <v>2209699.2400000002</v>
      </c>
      <c r="J1943" s="77">
        <f>+IF(ISNUMBER(DATA!AA658),DATA!AA658,"n/a")</f>
        <v>-5.33874699756074E-2</v>
      </c>
      <c r="K1943" s="76">
        <f>+IF(ISNUMBER(DATA!AJ658),DATA!AJ658,"n/a")</f>
        <v>4408488.7699999996</v>
      </c>
      <c r="L1943" s="77">
        <f>+IF(ISNUMBER(DATA!AK658),DATA!AK658,"n/a")</f>
        <v>-1.81566253369502E-2</v>
      </c>
      <c r="M1943" s="66"/>
      <c r="N1943" s="66"/>
      <c r="O1943" s="66"/>
      <c r="P1943" s="66"/>
      <c r="Q1943" s="66"/>
      <c r="S1943" s="70"/>
      <c r="U1943" s="70"/>
      <c r="W1943" s="70"/>
      <c r="Y1943" s="70"/>
    </row>
    <row r="1944" spans="1:25" x14ac:dyDescent="0.2">
      <c r="E1944" s="100"/>
      <c r="F1944" s="102"/>
      <c r="G1944" s="100"/>
      <c r="H1944" s="102"/>
      <c r="I1944" s="100"/>
      <c r="J1944" s="102"/>
      <c r="K1944" s="100"/>
      <c r="L1944" s="102"/>
    </row>
    <row r="1945" spans="1:25" s="69" customFormat="1" x14ac:dyDescent="0.2">
      <c r="A1945" s="66" t="s">
        <v>12</v>
      </c>
      <c r="B1945" s="66" t="s">
        <v>23</v>
      </c>
      <c r="C1945" s="66" t="s">
        <v>9</v>
      </c>
      <c r="D1945" s="66" t="s">
        <v>271</v>
      </c>
      <c r="E1945" s="86">
        <f>+IF(ISNUMBER(DATA!H609),DATA!H609,"n/a")</f>
        <v>25313.94</v>
      </c>
      <c r="F1945" s="77">
        <f>+IF(ISNUMBER(DATA!I609),DATA!I609,"n/a")</f>
        <v>8.1371312279706398E-2</v>
      </c>
      <c r="G1945" s="86">
        <f>+IF(ISNUMBER(DATA!R609),DATA!R609,"n/a")</f>
        <v>62852.11</v>
      </c>
      <c r="H1945" s="77">
        <f>+IF(ISNUMBER(DATA!S609),DATA!S609,"n/a")</f>
        <v>2.8704726645422202E-2</v>
      </c>
      <c r="I1945" s="86">
        <f>+IF(ISNUMBER(DATA!AB609),DATA!AB609,"n/a")</f>
        <v>120571.91</v>
      </c>
      <c r="J1945" s="77">
        <f>+IF(ISNUMBER(DATA!AC609),DATA!AC609,"n/a")</f>
        <v>0.107911254195032</v>
      </c>
      <c r="K1945" s="86">
        <f>+IF(ISNUMBER(DATA!AL609),DATA!AL609,"n/a")</f>
        <v>223167.32</v>
      </c>
      <c r="L1945" s="77">
        <f>+IF(ISNUMBER(DATA!AM609),DATA!AM609,"n/a")</f>
        <v>5.5971015975367397E-2</v>
      </c>
      <c r="M1945" s="66"/>
      <c r="N1945" s="66"/>
      <c r="O1945" s="66"/>
      <c r="P1945" s="66"/>
      <c r="Q1945" s="66"/>
      <c r="S1945" s="70"/>
      <c r="U1945" s="70"/>
      <c r="W1945" s="70"/>
      <c r="Y1945" s="70"/>
    </row>
    <row r="1946" spans="1:25" s="69" customFormat="1" x14ac:dyDescent="0.2">
      <c r="A1946" s="66" t="s">
        <v>12</v>
      </c>
      <c r="B1946" s="66" t="s">
        <v>23</v>
      </c>
      <c r="C1946" s="66" t="s">
        <v>9</v>
      </c>
      <c r="D1946" s="66" t="s">
        <v>272</v>
      </c>
      <c r="E1946" s="86">
        <f>+IF(ISNUMBER(DATA!H610),DATA!H610,"n/a")</f>
        <v>117928.26</v>
      </c>
      <c r="F1946" s="77">
        <f>+IF(ISNUMBER(DATA!I610),DATA!I610,"n/a")</f>
        <v>-2.9970751455147601E-2</v>
      </c>
      <c r="G1946" s="86">
        <f>+IF(ISNUMBER(DATA!R610),DATA!R610,"n/a")</f>
        <v>378067.02</v>
      </c>
      <c r="H1946" s="77">
        <f>+IF(ISNUMBER(DATA!S610),DATA!S610,"n/a")</f>
        <v>-3.1376828230759803E-2</v>
      </c>
      <c r="I1946" s="86">
        <f>+IF(ISNUMBER(DATA!AB610),DATA!AB610,"n/a")</f>
        <v>736687.76</v>
      </c>
      <c r="J1946" s="77">
        <f>+IF(ISNUMBER(DATA!AC610),DATA!AC610,"n/a")</f>
        <v>-3.1013655213488301E-2</v>
      </c>
      <c r="K1946" s="86">
        <f>+IF(ISNUMBER(DATA!AL610),DATA!AL610,"n/a")</f>
        <v>1480965.5</v>
      </c>
      <c r="L1946" s="77">
        <f>+IF(ISNUMBER(DATA!AM610),DATA!AM610,"n/a")</f>
        <v>4.6466430612395002E-3</v>
      </c>
      <c r="M1946" s="66"/>
      <c r="N1946" s="66"/>
      <c r="O1946" s="66"/>
      <c r="P1946" s="66"/>
      <c r="Q1946" s="66"/>
      <c r="S1946" s="70"/>
      <c r="U1946" s="70"/>
      <c r="W1946" s="70"/>
      <c r="Y1946" s="70"/>
    </row>
    <row r="1947" spans="1:25" s="69" customFormat="1" x14ac:dyDescent="0.2">
      <c r="A1947" s="66" t="s">
        <v>12</v>
      </c>
      <c r="B1947" s="66" t="s">
        <v>23</v>
      </c>
      <c r="C1947" s="66" t="s">
        <v>9</v>
      </c>
      <c r="D1947" s="66" t="s">
        <v>273</v>
      </c>
      <c r="E1947" s="86">
        <f>+IF(ISNUMBER(DATA!H611),DATA!H611,"n/a")</f>
        <v>157689.04999999999</v>
      </c>
      <c r="F1947" s="77">
        <f>+IF(ISNUMBER(DATA!I611),DATA!I611,"n/a")</f>
        <v>-1.0144246498605101E-2</v>
      </c>
      <c r="G1947" s="86">
        <f>+IF(ISNUMBER(DATA!R611),DATA!R611,"n/a")</f>
        <v>508243.64</v>
      </c>
      <c r="H1947" s="77">
        <f>+IF(ISNUMBER(DATA!S611),DATA!S611,"n/a")</f>
        <v>-5.1599404085344802E-2</v>
      </c>
      <c r="I1947" s="86">
        <f>+IF(ISNUMBER(DATA!AB611),DATA!AB611,"n/a")</f>
        <v>970803.38</v>
      </c>
      <c r="J1947" s="77">
        <f>+IF(ISNUMBER(DATA!AC611),DATA!AC611,"n/a")</f>
        <v>-0.12030694837563601</v>
      </c>
      <c r="K1947" s="86">
        <f>+IF(ISNUMBER(DATA!AL611),DATA!AL611,"n/a")</f>
        <v>1868684.63</v>
      </c>
      <c r="L1947" s="77">
        <f>+IF(ISNUMBER(DATA!AM611),DATA!AM611,"n/a")</f>
        <v>-0.12624973219640301</v>
      </c>
      <c r="M1947" s="66"/>
      <c r="N1947" s="66"/>
      <c r="O1947" s="66"/>
      <c r="P1947" s="66"/>
      <c r="Q1947" s="66"/>
      <c r="S1947" s="70"/>
      <c r="U1947" s="70"/>
      <c r="W1947" s="70"/>
      <c r="Y1947" s="70"/>
    </row>
    <row r="1948" spans="1:25" s="69" customFormat="1" x14ac:dyDescent="0.2">
      <c r="A1948" s="66" t="s">
        <v>12</v>
      </c>
      <c r="B1948" s="66" t="s">
        <v>23</v>
      </c>
      <c r="C1948" s="66" t="s">
        <v>9</v>
      </c>
      <c r="D1948" s="66" t="s">
        <v>274</v>
      </c>
      <c r="E1948" s="86">
        <f>+IF(ISNUMBER(DATA!H612),DATA!H612,"n/a")</f>
        <v>73044.820000000007</v>
      </c>
      <c r="F1948" s="77">
        <f>+IF(ISNUMBER(DATA!I612),DATA!I612,"n/a")</f>
        <v>-7.2943557182472496E-3</v>
      </c>
      <c r="G1948" s="86">
        <f>+IF(ISNUMBER(DATA!R612),DATA!R612,"n/a")</f>
        <v>224806.58</v>
      </c>
      <c r="H1948" s="77">
        <f>+IF(ISNUMBER(DATA!S612),DATA!S612,"n/a")</f>
        <v>-1.1590868281454799E-2</v>
      </c>
      <c r="I1948" s="86">
        <f>+IF(ISNUMBER(DATA!AB612),DATA!AB612,"n/a")</f>
        <v>427363.75</v>
      </c>
      <c r="J1948" s="77">
        <f>+IF(ISNUMBER(DATA!AC612),DATA!AC612,"n/a")</f>
        <v>-2.5704612216352299E-2</v>
      </c>
      <c r="K1948" s="86">
        <f>+IF(ISNUMBER(DATA!AL612),DATA!AL612,"n/a")</f>
        <v>875103.41</v>
      </c>
      <c r="L1948" s="77">
        <f>+IF(ISNUMBER(DATA!AM612),DATA!AM612,"n/a")</f>
        <v>1.0408051430181401E-2</v>
      </c>
      <c r="M1948" s="66"/>
      <c r="N1948" s="66"/>
      <c r="O1948" s="66"/>
      <c r="P1948" s="66"/>
      <c r="Q1948" s="66"/>
      <c r="S1948" s="70"/>
      <c r="U1948" s="70"/>
      <c r="W1948" s="70"/>
      <c r="Y1948" s="70"/>
    </row>
    <row r="1949" spans="1:25" s="69" customFormat="1" x14ac:dyDescent="0.2">
      <c r="A1949" s="66" t="s">
        <v>12</v>
      </c>
      <c r="B1949" s="66" t="s">
        <v>23</v>
      </c>
      <c r="C1949" s="66" t="s">
        <v>9</v>
      </c>
      <c r="D1949" s="66" t="s">
        <v>275</v>
      </c>
      <c r="E1949" s="86">
        <f>+IF(ISNUMBER(DATA!H613),DATA!H613,"n/a")</f>
        <v>167397.87</v>
      </c>
      <c r="F1949" s="77">
        <f>+IF(ISNUMBER(DATA!I613),DATA!I613,"n/a")</f>
        <v>8.3278796605605498E-2</v>
      </c>
      <c r="G1949" s="86">
        <f>+IF(ISNUMBER(DATA!R613),DATA!R613,"n/a")</f>
        <v>508257.4</v>
      </c>
      <c r="H1949" s="77">
        <f>+IF(ISNUMBER(DATA!S613),DATA!S613,"n/a")</f>
        <v>-3.2298446884944002E-2</v>
      </c>
      <c r="I1949" s="86">
        <f>+IF(ISNUMBER(DATA!AB613),DATA!AB613,"n/a")</f>
        <v>1018356.92</v>
      </c>
      <c r="J1949" s="77">
        <f>+IF(ISNUMBER(DATA!AC613),DATA!AC613,"n/a")</f>
        <v>-3.06761984874197E-2</v>
      </c>
      <c r="K1949" s="86">
        <f>+IF(ISNUMBER(DATA!AL613),DATA!AL613,"n/a")</f>
        <v>1931107.83</v>
      </c>
      <c r="L1949" s="77">
        <f>+IF(ISNUMBER(DATA!AM613),DATA!AM613,"n/a")</f>
        <v>-4.8202265370956003E-2</v>
      </c>
      <c r="M1949" s="66"/>
      <c r="N1949" s="66"/>
      <c r="O1949" s="66"/>
      <c r="P1949" s="66"/>
      <c r="Q1949" s="66"/>
      <c r="S1949" s="70"/>
      <c r="U1949" s="70"/>
      <c r="W1949" s="70"/>
      <c r="Y1949" s="70"/>
    </row>
    <row r="1950" spans="1:25" s="69" customFormat="1" x14ac:dyDescent="0.2">
      <c r="A1950" s="66" t="s">
        <v>12</v>
      </c>
      <c r="B1950" s="66" t="s">
        <v>23</v>
      </c>
      <c r="C1950" s="66" t="s">
        <v>9</v>
      </c>
      <c r="D1950" s="66" t="s">
        <v>276</v>
      </c>
      <c r="E1950" s="86">
        <f>+IF(ISNUMBER(DATA!H614),DATA!H614,"n/a")</f>
        <v>57866</v>
      </c>
      <c r="F1950" s="77">
        <f>+IF(ISNUMBER(DATA!I614),DATA!I614,"n/a")</f>
        <v>0.33449903474480502</v>
      </c>
      <c r="G1950" s="86">
        <f>+IF(ISNUMBER(DATA!R614),DATA!R614,"n/a")</f>
        <v>188708.23</v>
      </c>
      <c r="H1950" s="77">
        <f>+IF(ISNUMBER(DATA!S614),DATA!S614,"n/a")</f>
        <v>0.31899286460873599</v>
      </c>
      <c r="I1950" s="86">
        <f>+IF(ISNUMBER(DATA!AB614),DATA!AB614,"n/a")</f>
        <v>360782.34</v>
      </c>
      <c r="J1950" s="77">
        <f>+IF(ISNUMBER(DATA!AC614),DATA!AC614,"n/a")</f>
        <v>0.254275200128048</v>
      </c>
      <c r="K1950" s="86">
        <f>+IF(ISNUMBER(DATA!AL614),DATA!AL614,"n/a")</f>
        <v>697383.54</v>
      </c>
      <c r="L1950" s="77">
        <f>+IF(ISNUMBER(DATA!AM614),DATA!AM614,"n/a")</f>
        <v>0.18163368525069801</v>
      </c>
      <c r="M1950" s="66"/>
      <c r="N1950" s="66"/>
      <c r="O1950" s="66"/>
      <c r="P1950" s="66"/>
      <c r="Q1950" s="66"/>
      <c r="S1950" s="70"/>
      <c r="U1950" s="70"/>
      <c r="W1950" s="70"/>
      <c r="Y1950" s="70"/>
    </row>
    <row r="1951" spans="1:25" s="69" customFormat="1" x14ac:dyDescent="0.2">
      <c r="A1951" s="66" t="s">
        <v>12</v>
      </c>
      <c r="B1951" s="66" t="s">
        <v>23</v>
      </c>
      <c r="C1951" s="66" t="s">
        <v>9</v>
      </c>
      <c r="D1951" s="66" t="s">
        <v>277</v>
      </c>
      <c r="E1951" s="86">
        <f>+IF(ISNUMBER(DATA!H615),DATA!H615,"n/a")</f>
        <v>72347.37</v>
      </c>
      <c r="F1951" s="77">
        <f>+IF(ISNUMBER(DATA!I615),DATA!I615,"n/a")</f>
        <v>0.29367047593605</v>
      </c>
      <c r="G1951" s="86">
        <f>+IF(ISNUMBER(DATA!R615),DATA!R615,"n/a")</f>
        <v>229009.35</v>
      </c>
      <c r="H1951" s="77">
        <f>+IF(ISNUMBER(DATA!S615),DATA!S615,"n/a")</f>
        <v>0.374918641460534</v>
      </c>
      <c r="I1951" s="86">
        <f>+IF(ISNUMBER(DATA!AB615),DATA!AB615,"n/a")</f>
        <v>380144.68</v>
      </c>
      <c r="J1951" s="77">
        <f>+IF(ISNUMBER(DATA!AC615),DATA!AC615,"n/a")</f>
        <v>0.14198388342739299</v>
      </c>
      <c r="K1951" s="86">
        <f>+IF(ISNUMBER(DATA!AL615),DATA!AL615,"n/a")</f>
        <v>717647.14</v>
      </c>
      <c r="L1951" s="77">
        <f>+IF(ISNUMBER(DATA!AM615),DATA!AM615,"n/a")</f>
        <v>0.117395539527318</v>
      </c>
      <c r="M1951" s="66"/>
      <c r="N1951" s="66"/>
      <c r="O1951" s="66"/>
      <c r="P1951" s="66"/>
      <c r="Q1951" s="66"/>
      <c r="S1951" s="70"/>
      <c r="U1951" s="70"/>
      <c r="W1951" s="70"/>
      <c r="Y1951" s="70"/>
    </row>
    <row r="1952" spans="1:25" s="69" customFormat="1" x14ac:dyDescent="0.2">
      <c r="A1952" s="66" t="s">
        <v>12</v>
      </c>
      <c r="B1952" s="66" t="s">
        <v>23</v>
      </c>
      <c r="C1952" s="66" t="s">
        <v>9</v>
      </c>
      <c r="D1952" s="66" t="s">
        <v>278</v>
      </c>
      <c r="E1952" s="86">
        <f>+IF(ISNUMBER(DATA!H616),DATA!H616,"n/a")</f>
        <v>209253.92</v>
      </c>
      <c r="F1952" s="77">
        <f>+IF(ISNUMBER(DATA!I616),DATA!I616,"n/a")</f>
        <v>0.19923674381086501</v>
      </c>
      <c r="G1952" s="86">
        <f>+IF(ISNUMBER(DATA!R616),DATA!R616,"n/a")</f>
        <v>682000.71</v>
      </c>
      <c r="H1952" s="77">
        <f>+IF(ISNUMBER(DATA!S616),DATA!S616,"n/a")</f>
        <v>0.13946300973603301</v>
      </c>
      <c r="I1952" s="86">
        <f>+IF(ISNUMBER(DATA!AB616),DATA!AB616,"n/a")</f>
        <v>1281906.3500000001</v>
      </c>
      <c r="J1952" s="77">
        <f>+IF(ISNUMBER(DATA!AC616),DATA!AC616,"n/a")</f>
        <v>9.9192334725602599E-2</v>
      </c>
      <c r="K1952" s="86">
        <f>+IF(ISNUMBER(DATA!AL616),DATA!AL616,"n/a")</f>
        <v>2362283.91</v>
      </c>
      <c r="L1952" s="77">
        <f>+IF(ISNUMBER(DATA!AM616),DATA!AM616,"n/a")</f>
        <v>5.81311696873845E-2</v>
      </c>
      <c r="M1952" s="66"/>
      <c r="N1952" s="66"/>
      <c r="O1952" s="66"/>
      <c r="P1952" s="66"/>
      <c r="Q1952" s="66"/>
      <c r="S1952" s="70"/>
      <c r="U1952" s="70"/>
      <c r="W1952" s="70"/>
      <c r="Y1952" s="70"/>
    </row>
    <row r="1953" spans="1:25" s="69" customFormat="1" x14ac:dyDescent="0.2">
      <c r="A1953" s="66" t="s">
        <v>12</v>
      </c>
      <c r="B1953" s="66" t="s">
        <v>23</v>
      </c>
      <c r="C1953" s="66" t="s">
        <v>9</v>
      </c>
      <c r="D1953" s="66" t="s">
        <v>279</v>
      </c>
      <c r="E1953" s="86">
        <f>+IF(ISNUMBER(DATA!H617),DATA!H617,"n/a")</f>
        <v>69148.98</v>
      </c>
      <c r="F1953" s="77">
        <f>+IF(ISNUMBER(DATA!I617),DATA!I617,"n/a")</f>
        <v>-2.7295900389129501E-2</v>
      </c>
      <c r="G1953" s="86">
        <f>+IF(ISNUMBER(DATA!R617),DATA!R617,"n/a")</f>
        <v>214677.22</v>
      </c>
      <c r="H1953" s="77">
        <f>+IF(ISNUMBER(DATA!S617),DATA!S617,"n/a")</f>
        <v>-8.3111696448126507E-2</v>
      </c>
      <c r="I1953" s="86">
        <f>+IF(ISNUMBER(DATA!AB617),DATA!AB617,"n/a")</f>
        <v>416559.44</v>
      </c>
      <c r="J1953" s="77">
        <f>+IF(ISNUMBER(DATA!AC617),DATA!AC617,"n/a")</f>
        <v>-6.4524580179688998E-2</v>
      </c>
      <c r="K1953" s="86">
        <f>+IF(ISNUMBER(DATA!AL617),DATA!AL617,"n/a")</f>
        <v>851159.33</v>
      </c>
      <c r="L1953" s="77">
        <f>+IF(ISNUMBER(DATA!AM617),DATA!AM617,"n/a")</f>
        <v>-2.9656668669729502E-2</v>
      </c>
      <c r="M1953" s="66"/>
      <c r="N1953" s="66"/>
      <c r="O1953" s="66"/>
      <c r="P1953" s="66"/>
      <c r="Q1953" s="66"/>
      <c r="S1953" s="70"/>
      <c r="U1953" s="70"/>
      <c r="W1953" s="70"/>
      <c r="Y1953" s="70"/>
    </row>
    <row r="1954" spans="1:25" s="69" customFormat="1" x14ac:dyDescent="0.2">
      <c r="A1954" s="66" t="s">
        <v>12</v>
      </c>
      <c r="B1954" s="66" t="s">
        <v>23</v>
      </c>
      <c r="C1954" s="66" t="s">
        <v>9</v>
      </c>
      <c r="D1954" s="66" t="s">
        <v>280</v>
      </c>
      <c r="E1954" s="86">
        <f>+IF(ISNUMBER(DATA!H618),DATA!H618,"n/a")</f>
        <v>27422.2</v>
      </c>
      <c r="F1954" s="77">
        <f>+IF(ISNUMBER(DATA!I618),DATA!I618,"n/a")</f>
        <v>-7.0839579193897703E-2</v>
      </c>
      <c r="G1954" s="86">
        <f>+IF(ISNUMBER(DATA!R618),DATA!R618,"n/a")</f>
        <v>113175.9</v>
      </c>
      <c r="H1954" s="77">
        <f>+IF(ISNUMBER(DATA!S618),DATA!S618,"n/a")</f>
        <v>2.8131709457894301E-3</v>
      </c>
      <c r="I1954" s="86">
        <f>+IF(ISNUMBER(DATA!AB618),DATA!AB618,"n/a")</f>
        <v>229068.7</v>
      </c>
      <c r="J1954" s="77">
        <f>+IF(ISNUMBER(DATA!AC618),DATA!AC618,"n/a")</f>
        <v>5.8797645182216897E-2</v>
      </c>
      <c r="K1954" s="86">
        <f>+IF(ISNUMBER(DATA!AL618),DATA!AL618,"n/a")</f>
        <v>450751.54</v>
      </c>
      <c r="L1954" s="77">
        <f>+IF(ISNUMBER(DATA!AM618),DATA!AM618,"n/a")</f>
        <v>-2.2204972938187199E-3</v>
      </c>
      <c r="M1954" s="66"/>
      <c r="N1954" s="66"/>
      <c r="O1954" s="66"/>
      <c r="P1954" s="66"/>
      <c r="Q1954" s="66"/>
      <c r="S1954" s="70"/>
      <c r="U1954" s="70"/>
      <c r="W1954" s="70"/>
      <c r="Y1954" s="70"/>
    </row>
    <row r="1955" spans="1:25" s="69" customFormat="1" x14ac:dyDescent="0.2">
      <c r="A1955" s="66" t="s">
        <v>12</v>
      </c>
      <c r="B1955" s="66" t="s">
        <v>23</v>
      </c>
      <c r="C1955" s="66" t="s">
        <v>9</v>
      </c>
      <c r="D1955" s="66" t="s">
        <v>281</v>
      </c>
      <c r="E1955" s="86">
        <f>+IF(ISNUMBER(DATA!H619),DATA!H619,"n/a")</f>
        <v>43758.879999999997</v>
      </c>
      <c r="F1955" s="77">
        <f>+IF(ISNUMBER(DATA!I619),DATA!I619,"n/a")</f>
        <v>-4.1815237279421401E-2</v>
      </c>
      <c r="G1955" s="86">
        <f>+IF(ISNUMBER(DATA!R619),DATA!R619,"n/a")</f>
        <v>142432.23000000001</v>
      </c>
      <c r="H1955" s="77">
        <f>+IF(ISNUMBER(DATA!S619),DATA!S619,"n/a")</f>
        <v>-2.73721848915837E-2</v>
      </c>
      <c r="I1955" s="86">
        <f>+IF(ISNUMBER(DATA!AB619),DATA!AB619,"n/a")</f>
        <v>274731.93</v>
      </c>
      <c r="J1955" s="77">
        <f>+IF(ISNUMBER(DATA!AC619),DATA!AC619,"n/a")</f>
        <v>-3.7113708245926101E-2</v>
      </c>
      <c r="K1955" s="86">
        <f>+IF(ISNUMBER(DATA!AL619),DATA!AL619,"n/a")</f>
        <v>546340.06000000006</v>
      </c>
      <c r="L1955" s="77">
        <f>+IF(ISNUMBER(DATA!AM619),DATA!AM619,"n/a")</f>
        <v>-7.17063521757519E-2</v>
      </c>
      <c r="M1955" s="66"/>
      <c r="N1955" s="66"/>
      <c r="O1955" s="66"/>
      <c r="P1955" s="66"/>
      <c r="Q1955" s="66"/>
      <c r="S1955" s="70"/>
      <c r="U1955" s="70"/>
      <c r="W1955" s="70"/>
      <c r="Y1955" s="70"/>
    </row>
    <row r="1956" spans="1:25" s="69" customFormat="1" x14ac:dyDescent="0.2">
      <c r="A1956" s="66" t="s">
        <v>12</v>
      </c>
      <c r="B1956" s="66" t="s">
        <v>23</v>
      </c>
      <c r="C1956" s="66" t="s">
        <v>9</v>
      </c>
      <c r="D1956" s="66" t="s">
        <v>282</v>
      </c>
      <c r="E1956" s="86">
        <f>+IF(ISNUMBER(DATA!H620),DATA!H620,"n/a")</f>
        <v>106225.18</v>
      </c>
      <c r="F1956" s="77">
        <f>+IF(ISNUMBER(DATA!I620),DATA!I620,"n/a")</f>
        <v>-6.00763493666178E-2</v>
      </c>
      <c r="G1956" s="86">
        <f>+IF(ISNUMBER(DATA!R620),DATA!R620,"n/a")</f>
        <v>337689.8</v>
      </c>
      <c r="H1956" s="77">
        <f>+IF(ISNUMBER(DATA!S620),DATA!S620,"n/a")</f>
        <v>-7.8125000853108306E-2</v>
      </c>
      <c r="I1956" s="86">
        <f>+IF(ISNUMBER(DATA!AB620),DATA!AB620,"n/a")</f>
        <v>664058.28</v>
      </c>
      <c r="J1956" s="77">
        <f>+IF(ISNUMBER(DATA!AC620),DATA!AC620,"n/a")</f>
        <v>-8.0108482262335495E-2</v>
      </c>
      <c r="K1956" s="86">
        <f>+IF(ISNUMBER(DATA!AL620),DATA!AL620,"n/a")</f>
        <v>1342886.32</v>
      </c>
      <c r="L1956" s="77">
        <f>+IF(ISNUMBER(DATA!AM620),DATA!AM620,"n/a")</f>
        <v>-8.0448251703345103E-2</v>
      </c>
      <c r="M1956" s="66"/>
      <c r="N1956" s="66"/>
      <c r="O1956" s="66"/>
      <c r="P1956" s="66"/>
      <c r="Q1956" s="66"/>
      <c r="S1956" s="70"/>
      <c r="U1956" s="70"/>
      <c r="W1956" s="70"/>
      <c r="Y1956" s="70"/>
    </row>
    <row r="1957" spans="1:25" s="69" customFormat="1" x14ac:dyDescent="0.2">
      <c r="A1957" s="66" t="s">
        <v>12</v>
      </c>
      <c r="B1957" s="66" t="s">
        <v>23</v>
      </c>
      <c r="C1957" s="66" t="s">
        <v>9</v>
      </c>
      <c r="D1957" s="66" t="s">
        <v>283</v>
      </c>
      <c r="E1957" s="86">
        <f>+IF(ISNUMBER(DATA!H621),DATA!H621,"n/a")</f>
        <v>117096.81</v>
      </c>
      <c r="F1957" s="77">
        <f>+IF(ISNUMBER(DATA!I621),DATA!I621,"n/a")</f>
        <v>6.1605243439241397E-2</v>
      </c>
      <c r="G1957" s="86">
        <f>+IF(ISNUMBER(DATA!R621),DATA!R621,"n/a")</f>
        <v>383707.55</v>
      </c>
      <c r="H1957" s="77">
        <f>+IF(ISNUMBER(DATA!S621),DATA!S621,"n/a")</f>
        <v>9.5537216953957005E-2</v>
      </c>
      <c r="I1957" s="86">
        <f>+IF(ISNUMBER(DATA!AB621),DATA!AB621,"n/a")</f>
        <v>732378.33</v>
      </c>
      <c r="J1957" s="77">
        <f>+IF(ISNUMBER(DATA!AC621),DATA!AC621,"n/a")</f>
        <v>4.8065109951994603E-2</v>
      </c>
      <c r="K1957" s="86">
        <f>+IF(ISNUMBER(DATA!AL621),DATA!AL621,"n/a")</f>
        <v>1446028.92</v>
      </c>
      <c r="L1957" s="77">
        <f>+IF(ISNUMBER(DATA!AM621),DATA!AM621,"n/a")</f>
        <v>9.9821014174720807E-2</v>
      </c>
      <c r="M1957" s="66"/>
      <c r="N1957" s="66"/>
      <c r="O1957" s="66"/>
      <c r="P1957" s="66"/>
      <c r="Q1957" s="66"/>
      <c r="S1957" s="70"/>
      <c r="U1957" s="70"/>
      <c r="W1957" s="70"/>
      <c r="Y1957" s="70"/>
    </row>
    <row r="1958" spans="1:25" s="69" customFormat="1" x14ac:dyDescent="0.2">
      <c r="A1958" s="66" t="s">
        <v>12</v>
      </c>
      <c r="B1958" s="66" t="s">
        <v>23</v>
      </c>
      <c r="C1958" s="66" t="s">
        <v>9</v>
      </c>
      <c r="D1958" s="66" t="s">
        <v>284</v>
      </c>
      <c r="E1958" s="86">
        <f>+IF(ISNUMBER(DATA!H622),DATA!H622,"n/a")</f>
        <v>109083.23</v>
      </c>
      <c r="F1958" s="77">
        <f>+IF(ISNUMBER(DATA!I622),DATA!I622,"n/a")</f>
        <v>2.2328711122340798E-2</v>
      </c>
      <c r="G1958" s="86">
        <f>+IF(ISNUMBER(DATA!R622),DATA!R622,"n/a")</f>
        <v>346961.37</v>
      </c>
      <c r="H1958" s="77">
        <f>+IF(ISNUMBER(DATA!S622),DATA!S622,"n/a")</f>
        <v>1.27499862738125E-2</v>
      </c>
      <c r="I1958" s="86">
        <f>+IF(ISNUMBER(DATA!AB622),DATA!AB622,"n/a")</f>
        <v>663570.78</v>
      </c>
      <c r="J1958" s="77">
        <f>+IF(ISNUMBER(DATA!AC622),DATA!AC622,"n/a")</f>
        <v>8.6533070662529292E-3</v>
      </c>
      <c r="K1958" s="86">
        <f>+IF(ISNUMBER(DATA!AL622),DATA!AL622,"n/a")</f>
        <v>1279345.5</v>
      </c>
      <c r="L1958" s="77">
        <f>+IF(ISNUMBER(DATA!AM622),DATA!AM622,"n/a")</f>
        <v>-1.6951149380038E-3</v>
      </c>
      <c r="M1958" s="66"/>
      <c r="N1958" s="66"/>
      <c r="O1958" s="66"/>
      <c r="P1958" s="66"/>
      <c r="Q1958" s="66"/>
      <c r="S1958" s="70"/>
      <c r="U1958" s="70"/>
      <c r="W1958" s="70"/>
      <c r="Y1958" s="70"/>
    </row>
    <row r="1959" spans="1:25" s="69" customFormat="1" x14ac:dyDescent="0.2">
      <c r="A1959" s="66" t="s">
        <v>12</v>
      </c>
      <c r="B1959" s="66" t="s">
        <v>23</v>
      </c>
      <c r="C1959" s="66" t="s">
        <v>9</v>
      </c>
      <c r="D1959" s="66" t="s">
        <v>285</v>
      </c>
      <c r="E1959" s="86">
        <f>+IF(ISNUMBER(DATA!H623),DATA!H623,"n/a")</f>
        <v>57532.34</v>
      </c>
      <c r="F1959" s="77">
        <f>+IF(ISNUMBER(DATA!I623),DATA!I623,"n/a")</f>
        <v>-0.229516423033857</v>
      </c>
      <c r="G1959" s="86">
        <f>+IF(ISNUMBER(DATA!R623),DATA!R623,"n/a")</f>
        <v>186328.68</v>
      </c>
      <c r="H1959" s="77">
        <f>+IF(ISNUMBER(DATA!S623),DATA!S623,"n/a")</f>
        <v>-0.177927517338515</v>
      </c>
      <c r="I1959" s="86">
        <f>+IF(ISNUMBER(DATA!AB623),DATA!AB623,"n/a")</f>
        <v>365355.16</v>
      </c>
      <c r="J1959" s="77">
        <f>+IF(ISNUMBER(DATA!AC623),DATA!AC623,"n/a")</f>
        <v>-0.10736233289361299</v>
      </c>
      <c r="K1959" s="86">
        <f>+IF(ISNUMBER(DATA!AL623),DATA!AL623,"n/a")</f>
        <v>723277.94</v>
      </c>
      <c r="L1959" s="77">
        <f>+IF(ISNUMBER(DATA!AM623),DATA!AM623,"n/a")</f>
        <v>-4.4655041200557501E-2</v>
      </c>
      <c r="M1959" s="66"/>
      <c r="N1959" s="66"/>
      <c r="O1959" s="66"/>
      <c r="P1959" s="66"/>
      <c r="Q1959" s="66"/>
      <c r="S1959" s="70"/>
      <c r="U1959" s="70"/>
      <c r="W1959" s="70"/>
      <c r="Y1959" s="70"/>
    </row>
    <row r="1960" spans="1:25" s="69" customFormat="1" x14ac:dyDescent="0.2">
      <c r="A1960" s="66" t="s">
        <v>12</v>
      </c>
      <c r="B1960" s="66" t="s">
        <v>23</v>
      </c>
      <c r="C1960" s="66" t="s">
        <v>9</v>
      </c>
      <c r="D1960" s="66" t="s">
        <v>286</v>
      </c>
      <c r="E1960" s="86">
        <f>+IF(ISNUMBER(DATA!H624),DATA!H624,"n/a")</f>
        <v>79754</v>
      </c>
      <c r="F1960" s="77">
        <f>+IF(ISNUMBER(DATA!I624),DATA!I624,"n/a")</f>
        <v>0.127601624682873</v>
      </c>
      <c r="G1960" s="86">
        <f>+IF(ISNUMBER(DATA!R624),DATA!R624,"n/a")</f>
        <v>244528.64000000001</v>
      </c>
      <c r="H1960" s="77">
        <f>+IF(ISNUMBER(DATA!S624),DATA!S624,"n/a")</f>
        <v>-2.1516904126770198E-2</v>
      </c>
      <c r="I1960" s="86">
        <f>+IF(ISNUMBER(DATA!AB624),DATA!AB624,"n/a")</f>
        <v>451691.8</v>
      </c>
      <c r="J1960" s="77">
        <f>+IF(ISNUMBER(DATA!AC624),DATA!AC624,"n/a")</f>
        <v>-5.32378804283761E-2</v>
      </c>
      <c r="K1960" s="86">
        <f>+IF(ISNUMBER(DATA!AL624),DATA!AL624,"n/a")</f>
        <v>885089.82</v>
      </c>
      <c r="L1960" s="77">
        <f>+IF(ISNUMBER(DATA!AM624),DATA!AM624,"n/a")</f>
        <v>-0.10318722273818901</v>
      </c>
      <c r="M1960" s="66"/>
      <c r="N1960" s="66"/>
      <c r="O1960" s="66"/>
      <c r="P1960" s="66"/>
      <c r="Q1960" s="66"/>
      <c r="S1960" s="70"/>
      <c r="U1960" s="70"/>
      <c r="W1960" s="70"/>
      <c r="Y1960" s="70"/>
    </row>
    <row r="1961" spans="1:25" s="69" customFormat="1" x14ac:dyDescent="0.2">
      <c r="A1961" s="66" t="s">
        <v>12</v>
      </c>
      <c r="B1961" s="66" t="s">
        <v>23</v>
      </c>
      <c r="C1961" s="66" t="s">
        <v>9</v>
      </c>
      <c r="D1961" s="66" t="s">
        <v>287</v>
      </c>
      <c r="E1961" s="86">
        <f>+IF(ISNUMBER(DATA!H625),DATA!H625,"n/a")</f>
        <v>86510.46</v>
      </c>
      <c r="F1961" s="77">
        <f>+IF(ISNUMBER(DATA!I625),DATA!I625,"n/a")</f>
        <v>0.31244069130105701</v>
      </c>
      <c r="G1961" s="86">
        <f>+IF(ISNUMBER(DATA!R625),DATA!R625,"n/a")</f>
        <v>264238.90000000002</v>
      </c>
      <c r="H1961" s="77">
        <f>+IF(ISNUMBER(DATA!S625),DATA!S625,"n/a")</f>
        <v>-6.7939171560823505E-2</v>
      </c>
      <c r="I1961" s="86">
        <f>+IF(ISNUMBER(DATA!AB625),DATA!AB625,"n/a")</f>
        <v>471561.84</v>
      </c>
      <c r="J1961" s="77">
        <f>+IF(ISNUMBER(DATA!AC625),DATA!AC625,"n/a")</f>
        <v>-0.13601665841913499</v>
      </c>
      <c r="K1961" s="86">
        <f>+IF(ISNUMBER(DATA!AL625),DATA!AL625,"n/a")</f>
        <v>919207.46</v>
      </c>
      <c r="L1961" s="77">
        <f>+IF(ISNUMBER(DATA!AM625),DATA!AM625,"n/a")</f>
        <v>-0.13848150687583999</v>
      </c>
      <c r="M1961" s="66"/>
      <c r="N1961" s="66"/>
      <c r="O1961" s="66"/>
      <c r="P1961" s="66"/>
      <c r="Q1961" s="66"/>
      <c r="S1961" s="70"/>
      <c r="U1961" s="70"/>
      <c r="W1961" s="70"/>
      <c r="Y1961" s="70"/>
    </row>
    <row r="1962" spans="1:25" s="69" customFormat="1" x14ac:dyDescent="0.2">
      <c r="A1962" s="66" t="s">
        <v>12</v>
      </c>
      <c r="B1962" s="66" t="s">
        <v>23</v>
      </c>
      <c r="C1962" s="66" t="s">
        <v>9</v>
      </c>
      <c r="D1962" s="66" t="s">
        <v>288</v>
      </c>
      <c r="E1962" s="86">
        <f>+IF(ISNUMBER(DATA!H626),DATA!H626,"n/a")</f>
        <v>95646.95</v>
      </c>
      <c r="F1962" s="77">
        <f>+IF(ISNUMBER(DATA!I626),DATA!I626,"n/a")</f>
        <v>0.13192179230176301</v>
      </c>
      <c r="G1962" s="86">
        <f>+IF(ISNUMBER(DATA!R626),DATA!R626,"n/a")</f>
        <v>289204.37</v>
      </c>
      <c r="H1962" s="77">
        <f>+IF(ISNUMBER(DATA!S626),DATA!S626,"n/a")</f>
        <v>6.2131748474549303E-2</v>
      </c>
      <c r="I1962" s="86">
        <f>+IF(ISNUMBER(DATA!AB626),DATA!AB626,"n/a")</f>
        <v>555374.43000000005</v>
      </c>
      <c r="J1962" s="77">
        <f>+IF(ISNUMBER(DATA!AC626),DATA!AC626,"n/a")</f>
        <v>5.9980459885507799E-2</v>
      </c>
      <c r="K1962" s="86">
        <f>+IF(ISNUMBER(DATA!AL626),DATA!AL626,"n/a")</f>
        <v>1101529.8400000001</v>
      </c>
      <c r="L1962" s="77">
        <f>+IF(ISNUMBER(DATA!AM626),DATA!AM626,"n/a")</f>
        <v>8.4389075387600404E-2</v>
      </c>
      <c r="M1962" s="66"/>
      <c r="N1962" s="66"/>
      <c r="O1962" s="66"/>
      <c r="P1962" s="66"/>
      <c r="Q1962" s="66"/>
      <c r="S1962" s="70"/>
      <c r="U1962" s="70"/>
      <c r="W1962" s="70"/>
      <c r="Y1962" s="70"/>
    </row>
    <row r="1963" spans="1:25" s="69" customFormat="1" x14ac:dyDescent="0.2">
      <c r="A1963" s="66" t="s">
        <v>12</v>
      </c>
      <c r="B1963" s="66" t="s">
        <v>23</v>
      </c>
      <c r="C1963" s="66" t="s">
        <v>9</v>
      </c>
      <c r="D1963" s="66" t="s">
        <v>289</v>
      </c>
      <c r="E1963" s="86">
        <f>+IF(ISNUMBER(DATA!H627),DATA!H627,"n/a")</f>
        <v>44652.92</v>
      </c>
      <c r="F1963" s="77">
        <f>+IF(ISNUMBER(DATA!I627),DATA!I627,"n/a")</f>
        <v>-0.123012570051296</v>
      </c>
      <c r="G1963" s="86">
        <f>+IF(ISNUMBER(DATA!R627),DATA!R627,"n/a")</f>
        <v>141491.59</v>
      </c>
      <c r="H1963" s="77">
        <f>+IF(ISNUMBER(DATA!S627),DATA!S627,"n/a")</f>
        <v>-9.9943906951441397E-2</v>
      </c>
      <c r="I1963" s="86">
        <f>+IF(ISNUMBER(DATA!AB627),DATA!AB627,"n/a")</f>
        <v>274847.96000000002</v>
      </c>
      <c r="J1963" s="77">
        <f>+IF(ISNUMBER(DATA!AC627),DATA!AC627,"n/a")</f>
        <v>-7.7354736758641393E-2</v>
      </c>
      <c r="K1963" s="86">
        <f>+IF(ISNUMBER(DATA!AL627),DATA!AL627,"n/a")</f>
        <v>562608.14</v>
      </c>
      <c r="L1963" s="77">
        <f>+IF(ISNUMBER(DATA!AM627),DATA!AM627,"n/a")</f>
        <v>-5.37676397419578E-2</v>
      </c>
      <c r="M1963" s="66"/>
      <c r="N1963" s="66"/>
      <c r="O1963" s="66"/>
      <c r="P1963" s="66"/>
      <c r="Q1963" s="66"/>
      <c r="S1963" s="70"/>
      <c r="U1963" s="70"/>
      <c r="W1963" s="70"/>
      <c r="Y1963" s="70"/>
    </row>
    <row r="1964" spans="1:25" s="69" customFormat="1" x14ac:dyDescent="0.2">
      <c r="A1964" s="66" t="s">
        <v>12</v>
      </c>
      <c r="B1964" s="66" t="s">
        <v>23</v>
      </c>
      <c r="C1964" s="66" t="s">
        <v>9</v>
      </c>
      <c r="D1964" s="66" t="s">
        <v>290</v>
      </c>
      <c r="E1964" s="86">
        <f>+IF(ISNUMBER(DATA!H628),DATA!H628,"n/a")</f>
        <v>51436.160000000003</v>
      </c>
      <c r="F1964" s="77">
        <f>+IF(ISNUMBER(DATA!I628),DATA!I628,"n/a")</f>
        <v>0.10316168208684701</v>
      </c>
      <c r="G1964" s="86">
        <f>+IF(ISNUMBER(DATA!R628),DATA!R628,"n/a")</f>
        <v>165042.92000000001</v>
      </c>
      <c r="H1964" s="77">
        <f>+IF(ISNUMBER(DATA!S628),DATA!S628,"n/a")</f>
        <v>9.4642158364804496E-2</v>
      </c>
      <c r="I1964" s="86">
        <f>+IF(ISNUMBER(DATA!AB628),DATA!AB628,"n/a")</f>
        <v>315407.24</v>
      </c>
      <c r="J1964" s="77">
        <f>+IF(ISNUMBER(DATA!AC628),DATA!AC628,"n/a")</f>
        <v>5.3530689773531599E-2</v>
      </c>
      <c r="K1964" s="86">
        <f>+IF(ISNUMBER(DATA!AL628),DATA!AL628,"n/a")</f>
        <v>619322.31000000006</v>
      </c>
      <c r="L1964" s="77">
        <f>+IF(ISNUMBER(DATA!AM628),DATA!AM628,"n/a")</f>
        <v>6.7256502387463196E-2</v>
      </c>
      <c r="M1964" s="66"/>
      <c r="N1964" s="66"/>
      <c r="O1964" s="66"/>
      <c r="P1964" s="66"/>
      <c r="Q1964" s="66"/>
      <c r="S1964" s="70"/>
      <c r="U1964" s="70"/>
      <c r="W1964" s="70"/>
      <c r="Y1964" s="70"/>
    </row>
    <row r="1965" spans="1:25" s="69" customFormat="1" x14ac:dyDescent="0.2">
      <c r="A1965" s="66" t="s">
        <v>12</v>
      </c>
      <c r="B1965" s="66" t="s">
        <v>23</v>
      </c>
      <c r="C1965" s="66" t="s">
        <v>9</v>
      </c>
      <c r="D1965" s="66" t="s">
        <v>291</v>
      </c>
      <c r="E1965" s="86">
        <f>+IF(ISNUMBER(DATA!H629),DATA!H629,"n/a")</f>
        <v>26785.32</v>
      </c>
      <c r="F1965" s="77">
        <f>+IF(ISNUMBER(DATA!I629),DATA!I629,"n/a")</f>
        <v>-7.0696963746338895E-2</v>
      </c>
      <c r="G1965" s="86">
        <f>+IF(ISNUMBER(DATA!R629),DATA!R629,"n/a")</f>
        <v>94596.28</v>
      </c>
      <c r="H1965" s="77">
        <f>+IF(ISNUMBER(DATA!S629),DATA!S629,"n/a")</f>
        <v>9.53572626200309E-2</v>
      </c>
      <c r="I1965" s="86">
        <f>+IF(ISNUMBER(DATA!AB629),DATA!AB629,"n/a")</f>
        <v>188935.27</v>
      </c>
      <c r="J1965" s="77">
        <f>+IF(ISNUMBER(DATA!AC629),DATA!AC629,"n/a")</f>
        <v>0.10200471422985399</v>
      </c>
      <c r="K1965" s="86">
        <f>+IF(ISNUMBER(DATA!AL629),DATA!AL629,"n/a")</f>
        <v>344726.77</v>
      </c>
      <c r="L1965" s="77">
        <f>+IF(ISNUMBER(DATA!AM629),DATA!AM629,"n/a")</f>
        <v>4.1063614405727797E-2</v>
      </c>
      <c r="M1965" s="66"/>
      <c r="N1965" s="66"/>
      <c r="O1965" s="66"/>
      <c r="P1965" s="66"/>
      <c r="Q1965" s="66"/>
      <c r="S1965" s="70"/>
      <c r="U1965" s="70"/>
      <c r="W1965" s="70"/>
      <c r="Y1965" s="70"/>
    </row>
    <row r="1966" spans="1:25" s="69" customFormat="1" x14ac:dyDescent="0.2">
      <c r="A1966" s="66" t="s">
        <v>12</v>
      </c>
      <c r="B1966" s="66" t="s">
        <v>23</v>
      </c>
      <c r="C1966" s="66" t="s">
        <v>9</v>
      </c>
      <c r="D1966" s="66" t="s">
        <v>292</v>
      </c>
      <c r="E1966" s="86">
        <f>+IF(ISNUMBER(DATA!H630),DATA!H630,"n/a")</f>
        <v>282092.61</v>
      </c>
      <c r="F1966" s="77">
        <f>+IF(ISNUMBER(DATA!I630),DATA!I630,"n/a")</f>
        <v>6.5729462570022601E-2</v>
      </c>
      <c r="G1966" s="86">
        <f>+IF(ISNUMBER(DATA!R630),DATA!R630,"n/a")</f>
        <v>891048.34</v>
      </c>
      <c r="H1966" s="77">
        <f>+IF(ISNUMBER(DATA!S630),DATA!S630,"n/a")</f>
        <v>4.2091365543842303E-2</v>
      </c>
      <c r="I1966" s="86">
        <f>+IF(ISNUMBER(DATA!AB630),DATA!AB630,"n/a")</f>
        <v>1707595.73</v>
      </c>
      <c r="J1966" s="77">
        <f>+IF(ISNUMBER(DATA!AC630),DATA!AC630,"n/a")</f>
        <v>1.2845284067630899E-2</v>
      </c>
      <c r="K1966" s="86">
        <f>+IF(ISNUMBER(DATA!AL630),DATA!AL630,"n/a")</f>
        <v>3287166.96</v>
      </c>
      <c r="L1966" s="77">
        <f>+IF(ISNUMBER(DATA!AM630),DATA!AM630,"n/a")</f>
        <v>1.7625880281779999E-2</v>
      </c>
      <c r="M1966" s="66"/>
      <c r="N1966" s="66"/>
      <c r="O1966" s="66"/>
      <c r="P1966" s="66"/>
      <c r="Q1966" s="66"/>
      <c r="S1966" s="70"/>
      <c r="U1966" s="70"/>
      <c r="W1966" s="70"/>
      <c r="Y1966" s="70"/>
    </row>
    <row r="1967" spans="1:25" s="69" customFormat="1" x14ac:dyDescent="0.2">
      <c r="A1967" s="66" t="s">
        <v>12</v>
      </c>
      <c r="B1967" s="66" t="s">
        <v>23</v>
      </c>
      <c r="C1967" s="66" t="s">
        <v>9</v>
      </c>
      <c r="D1967" s="66" t="s">
        <v>293</v>
      </c>
      <c r="E1967" s="86">
        <f>+IF(ISNUMBER(DATA!H631),DATA!H631,"n/a")</f>
        <v>23329.63</v>
      </c>
      <c r="F1967" s="77">
        <f>+IF(ISNUMBER(DATA!I631),DATA!I631,"n/a")</f>
        <v>-7.8216524169245696E-2</v>
      </c>
      <c r="G1967" s="86">
        <f>+IF(ISNUMBER(DATA!R631),DATA!R631,"n/a")</f>
        <v>73190.990000000005</v>
      </c>
      <c r="H1967" s="77">
        <f>+IF(ISNUMBER(DATA!S631),DATA!S631,"n/a")</f>
        <v>-4.3062644489833303E-2</v>
      </c>
      <c r="I1967" s="86">
        <f>+IF(ISNUMBER(DATA!AB631),DATA!AB631,"n/a")</f>
        <v>146125.57</v>
      </c>
      <c r="J1967" s="77">
        <f>+IF(ISNUMBER(DATA!AC631),DATA!AC631,"n/a")</f>
        <v>3.3258745718931497E-2</v>
      </c>
      <c r="K1967" s="86">
        <f>+IF(ISNUMBER(DATA!AL631),DATA!AL631,"n/a")</f>
        <v>299911.09000000003</v>
      </c>
      <c r="L1967" s="77">
        <f>+IF(ISNUMBER(DATA!AM631),DATA!AM631,"n/a")</f>
        <v>8.8036926731132101E-2</v>
      </c>
      <c r="M1967" s="66"/>
      <c r="N1967" s="66"/>
      <c r="O1967" s="66"/>
      <c r="P1967" s="66"/>
      <c r="Q1967" s="66"/>
      <c r="S1967" s="70"/>
      <c r="U1967" s="70"/>
      <c r="W1967" s="70"/>
      <c r="Y1967" s="70"/>
    </row>
    <row r="1968" spans="1:25" s="69" customFormat="1" x14ac:dyDescent="0.2">
      <c r="A1968" s="66" t="s">
        <v>12</v>
      </c>
      <c r="B1968" s="66" t="s">
        <v>23</v>
      </c>
      <c r="C1968" s="66" t="s">
        <v>9</v>
      </c>
      <c r="D1968" s="66" t="s">
        <v>294</v>
      </c>
      <c r="E1968" s="86">
        <f>+IF(ISNUMBER(DATA!H632),DATA!H632,"n/a")</f>
        <v>138905.41</v>
      </c>
      <c r="F1968" s="77">
        <f>+IF(ISNUMBER(DATA!I632),DATA!I632,"n/a")</f>
        <v>0.13216939333081201</v>
      </c>
      <c r="G1968" s="86">
        <f>+IF(ISNUMBER(DATA!R632),DATA!R632,"n/a")</f>
        <v>441332.9</v>
      </c>
      <c r="H1968" s="77">
        <f>+IF(ISNUMBER(DATA!S632),DATA!S632,"n/a")</f>
        <v>0.12134466160186</v>
      </c>
      <c r="I1968" s="86">
        <f>+IF(ISNUMBER(DATA!AB632),DATA!AB632,"n/a")</f>
        <v>843662.97</v>
      </c>
      <c r="J1968" s="77">
        <f>+IF(ISNUMBER(DATA!AC632),DATA!AC632,"n/a")</f>
        <v>8.0014111335895297E-2</v>
      </c>
      <c r="K1968" s="86">
        <f>+IF(ISNUMBER(DATA!AL632),DATA!AL632,"n/a")</f>
        <v>1643257.97</v>
      </c>
      <c r="L1968" s="77">
        <f>+IF(ISNUMBER(DATA!AM632),DATA!AM632,"n/a")</f>
        <v>0.103376470057785</v>
      </c>
      <c r="M1968" s="66"/>
      <c r="N1968" s="66"/>
      <c r="O1968" s="66"/>
      <c r="P1968" s="66"/>
      <c r="Q1968" s="66"/>
      <c r="S1968" s="70"/>
      <c r="U1968" s="70"/>
      <c r="W1968" s="70"/>
      <c r="Y1968" s="70"/>
    </row>
    <row r="1969" spans="1:25" s="69" customFormat="1" x14ac:dyDescent="0.2">
      <c r="A1969" s="66" t="s">
        <v>12</v>
      </c>
      <c r="B1969" s="66" t="s">
        <v>23</v>
      </c>
      <c r="C1969" s="66" t="s">
        <v>9</v>
      </c>
      <c r="D1969" s="66" t="s">
        <v>295</v>
      </c>
      <c r="E1969" s="86">
        <f>+IF(ISNUMBER(DATA!H633),DATA!H633,"n/a")</f>
        <v>112386.13</v>
      </c>
      <c r="F1969" s="77">
        <f>+IF(ISNUMBER(DATA!I633),DATA!I633,"n/a")</f>
        <v>5.5147954882163799E-2</v>
      </c>
      <c r="G1969" s="86">
        <f>+IF(ISNUMBER(DATA!R633),DATA!R633,"n/a")</f>
        <v>327346.8</v>
      </c>
      <c r="H1969" s="77">
        <f>+IF(ISNUMBER(DATA!S633),DATA!S633,"n/a")</f>
        <v>0.123258195026705</v>
      </c>
      <c r="I1969" s="86">
        <f>+IF(ISNUMBER(DATA!AB633),DATA!AB633,"n/a")</f>
        <v>629353.93999999994</v>
      </c>
      <c r="J1969" s="77">
        <f>+IF(ISNUMBER(DATA!AC633),DATA!AC633,"n/a")</f>
        <v>0.15149560201326301</v>
      </c>
      <c r="K1969" s="86">
        <f>+IF(ISNUMBER(DATA!AL633),DATA!AL633,"n/a")</f>
        <v>1229714.01</v>
      </c>
      <c r="L1969" s="77">
        <f>+IF(ISNUMBER(DATA!AM633),DATA!AM633,"n/a")</f>
        <v>0.17615960536426001</v>
      </c>
      <c r="M1969" s="66"/>
      <c r="N1969" s="66"/>
      <c r="O1969" s="66"/>
      <c r="P1969" s="66"/>
      <c r="Q1969" s="66"/>
      <c r="S1969" s="70"/>
      <c r="U1969" s="70"/>
      <c r="W1969" s="70"/>
      <c r="Y1969" s="70"/>
    </row>
    <row r="1970" spans="1:25" s="69" customFormat="1" x14ac:dyDescent="0.2">
      <c r="A1970" s="66" t="s">
        <v>12</v>
      </c>
      <c r="B1970" s="66" t="s">
        <v>23</v>
      </c>
      <c r="C1970" s="66" t="s">
        <v>9</v>
      </c>
      <c r="D1970" s="66" t="s">
        <v>296</v>
      </c>
      <c r="E1970" s="86">
        <f>+IF(ISNUMBER(DATA!H634),DATA!H634,"n/a")</f>
        <v>85372.64</v>
      </c>
      <c r="F1970" s="77">
        <f>+IF(ISNUMBER(DATA!I634),DATA!I634,"n/a")</f>
        <v>-8.1784477378147202E-2</v>
      </c>
      <c r="G1970" s="86">
        <f>+IF(ISNUMBER(DATA!R634),DATA!R634,"n/a")</f>
        <v>264460.24</v>
      </c>
      <c r="H1970" s="77">
        <f>+IF(ISNUMBER(DATA!S634),DATA!S634,"n/a")</f>
        <v>-5.6763080329501399E-2</v>
      </c>
      <c r="I1970" s="86">
        <f>+IF(ISNUMBER(DATA!AB634),DATA!AB634,"n/a")</f>
        <v>504949.69</v>
      </c>
      <c r="J1970" s="77">
        <f>+IF(ISNUMBER(DATA!AC634),DATA!AC634,"n/a")</f>
        <v>-2.9854579348568298E-2</v>
      </c>
      <c r="K1970" s="86">
        <f>+IF(ISNUMBER(DATA!AL634),DATA!AL634,"n/a")</f>
        <v>1016411.04</v>
      </c>
      <c r="L1970" s="77">
        <f>+IF(ISNUMBER(DATA!AM634),DATA!AM634,"n/a")</f>
        <v>2.6606049086204901E-2</v>
      </c>
      <c r="M1970" s="66"/>
      <c r="N1970" s="66"/>
      <c r="O1970" s="66"/>
      <c r="P1970" s="66"/>
      <c r="Q1970" s="66"/>
      <c r="S1970" s="70"/>
      <c r="U1970" s="70"/>
      <c r="W1970" s="70"/>
      <c r="Y1970" s="70"/>
    </row>
    <row r="1971" spans="1:25" s="69" customFormat="1" x14ac:dyDescent="0.2">
      <c r="A1971" s="66" t="s">
        <v>12</v>
      </c>
      <c r="B1971" s="66" t="s">
        <v>23</v>
      </c>
      <c r="C1971" s="66" t="s">
        <v>9</v>
      </c>
      <c r="D1971" s="66" t="s">
        <v>297</v>
      </c>
      <c r="E1971" s="86">
        <f>+IF(ISNUMBER(DATA!H635),DATA!H635,"n/a")</f>
        <v>35035.06</v>
      </c>
      <c r="F1971" s="77">
        <f>+IF(ISNUMBER(DATA!I635),DATA!I635,"n/a")</f>
        <v>-5.5963091143663699E-2</v>
      </c>
      <c r="G1971" s="86">
        <f>+IF(ISNUMBER(DATA!R635),DATA!R635,"n/a")</f>
        <v>111170.18</v>
      </c>
      <c r="H1971" s="77">
        <f>+IF(ISNUMBER(DATA!S635),DATA!S635,"n/a")</f>
        <v>-6.5091108427330702E-3</v>
      </c>
      <c r="I1971" s="86">
        <f>+IF(ISNUMBER(DATA!AB635),DATA!AB635,"n/a")</f>
        <v>216359.29</v>
      </c>
      <c r="J1971" s="77">
        <f>+IF(ISNUMBER(DATA!AC635),DATA!AC635,"n/a")</f>
        <v>3.7491068297547697E-2</v>
      </c>
      <c r="K1971" s="86">
        <f>+IF(ISNUMBER(DATA!AL635),DATA!AL635,"n/a")</f>
        <v>443512.96</v>
      </c>
      <c r="L1971" s="77">
        <f>+IF(ISNUMBER(DATA!AM635),DATA!AM635,"n/a")</f>
        <v>0.101505086346038</v>
      </c>
      <c r="M1971" s="66"/>
      <c r="N1971" s="66"/>
      <c r="O1971" s="66"/>
      <c r="P1971" s="66"/>
      <c r="Q1971" s="66"/>
      <c r="S1971" s="70"/>
      <c r="U1971" s="70"/>
      <c r="W1971" s="70"/>
      <c r="Y1971" s="70"/>
    </row>
    <row r="1972" spans="1:25" s="69" customFormat="1" x14ac:dyDescent="0.2">
      <c r="A1972" s="66" t="s">
        <v>12</v>
      </c>
      <c r="B1972" s="66" t="s">
        <v>23</v>
      </c>
      <c r="C1972" s="66" t="s">
        <v>9</v>
      </c>
      <c r="D1972" s="66" t="s">
        <v>298</v>
      </c>
      <c r="E1972" s="86">
        <f>+IF(ISNUMBER(DATA!H636),DATA!H636,"n/a")</f>
        <v>65584.740000000005</v>
      </c>
      <c r="F1972" s="77">
        <f>+IF(ISNUMBER(DATA!I636),DATA!I636,"n/a")</f>
        <v>-3.11920897336679E-2</v>
      </c>
      <c r="G1972" s="86">
        <f>+IF(ISNUMBER(DATA!R636),DATA!R636,"n/a")</f>
        <v>202235.77</v>
      </c>
      <c r="H1972" s="77">
        <f>+IF(ISNUMBER(DATA!S636),DATA!S636,"n/a")</f>
        <v>-5.4545252470532503E-3</v>
      </c>
      <c r="I1972" s="86">
        <f>+IF(ISNUMBER(DATA!AB636),DATA!AB636,"n/a")</f>
        <v>395103.97</v>
      </c>
      <c r="J1972" s="77">
        <f>+IF(ISNUMBER(DATA!AC636),DATA!AC636,"n/a")</f>
        <v>-6.7741545271940498E-3</v>
      </c>
      <c r="K1972" s="86">
        <f>+IF(ISNUMBER(DATA!AL636),DATA!AL636,"n/a")</f>
        <v>802382.77</v>
      </c>
      <c r="L1972" s="77">
        <f>+IF(ISNUMBER(DATA!AM636),DATA!AM636,"n/a")</f>
        <v>1.47397400356494E-2</v>
      </c>
      <c r="M1972" s="66"/>
      <c r="N1972" s="66"/>
      <c r="O1972" s="66"/>
      <c r="P1972" s="66"/>
      <c r="Q1972" s="66"/>
      <c r="S1972" s="70"/>
      <c r="U1972" s="70"/>
      <c r="W1972" s="70"/>
      <c r="Y1972" s="70"/>
    </row>
    <row r="1973" spans="1:25" s="69" customFormat="1" x14ac:dyDescent="0.2">
      <c r="A1973" s="66" t="s">
        <v>12</v>
      </c>
      <c r="B1973" s="66" t="s">
        <v>23</v>
      </c>
      <c r="C1973" s="66" t="s">
        <v>9</v>
      </c>
      <c r="D1973" s="66" t="s">
        <v>299</v>
      </c>
      <c r="E1973" s="86">
        <f>+IF(ISNUMBER(DATA!H637),DATA!H637,"n/a")</f>
        <v>331447.57</v>
      </c>
      <c r="F1973" s="77">
        <f>+IF(ISNUMBER(DATA!I637),DATA!I637,"n/a")</f>
        <v>1.76897545508981E-2</v>
      </c>
      <c r="G1973" s="86">
        <f>+IF(ISNUMBER(DATA!R637),DATA!R637,"n/a")</f>
        <v>1068804.68</v>
      </c>
      <c r="H1973" s="77">
        <f>+IF(ISNUMBER(DATA!S637),DATA!S637,"n/a")</f>
        <v>0.103771293640936</v>
      </c>
      <c r="I1973" s="86">
        <f>+IF(ISNUMBER(DATA!AB637),DATA!AB637,"n/a")</f>
        <v>2001778.45</v>
      </c>
      <c r="J1973" s="77">
        <f>+IF(ISNUMBER(DATA!AC637),DATA!AC637,"n/a")</f>
        <v>5.8771909424192803E-2</v>
      </c>
      <c r="K1973" s="86">
        <f>+IF(ISNUMBER(DATA!AL637),DATA!AL637,"n/a")</f>
        <v>3784193.77</v>
      </c>
      <c r="L1973" s="77">
        <f>+IF(ISNUMBER(DATA!AM637),DATA!AM637,"n/a")</f>
        <v>4.0355987080550902E-2</v>
      </c>
      <c r="M1973" s="66"/>
      <c r="N1973" s="66"/>
      <c r="O1973" s="66"/>
      <c r="P1973" s="66"/>
      <c r="Q1973" s="66"/>
      <c r="S1973" s="70"/>
      <c r="U1973" s="70"/>
      <c r="W1973" s="70"/>
      <c r="Y1973" s="70"/>
    </row>
    <row r="1974" spans="1:25" s="69" customFormat="1" x14ac:dyDescent="0.2">
      <c r="A1974" s="66" t="s">
        <v>12</v>
      </c>
      <c r="B1974" s="66" t="s">
        <v>23</v>
      </c>
      <c r="C1974" s="66" t="s">
        <v>9</v>
      </c>
      <c r="D1974" s="66" t="s">
        <v>300</v>
      </c>
      <c r="E1974" s="86">
        <f>+IF(ISNUMBER(DATA!H638),DATA!H638,"n/a")</f>
        <v>89851.3</v>
      </c>
      <c r="F1974" s="77">
        <f>+IF(ISNUMBER(DATA!I638),DATA!I638,"n/a")</f>
        <v>1.6005846500416601E-2</v>
      </c>
      <c r="G1974" s="86">
        <f>+IF(ISNUMBER(DATA!R638),DATA!R638,"n/a")</f>
        <v>270696.63</v>
      </c>
      <c r="H1974" s="77">
        <f>+IF(ISNUMBER(DATA!S638),DATA!S638,"n/a")</f>
        <v>2.26877043488267E-2</v>
      </c>
      <c r="I1974" s="86">
        <f>+IF(ISNUMBER(DATA!AB638),DATA!AB638,"n/a")</f>
        <v>549036.87</v>
      </c>
      <c r="J1974" s="77">
        <f>+IF(ISNUMBER(DATA!AC638),DATA!AC638,"n/a")</f>
        <v>0.10458269233949501</v>
      </c>
      <c r="K1974" s="86">
        <f>+IF(ISNUMBER(DATA!AL638),DATA!AL638,"n/a")</f>
        <v>1053614.46</v>
      </c>
      <c r="L1974" s="77">
        <f>+IF(ISNUMBER(DATA!AM638),DATA!AM638,"n/a")</f>
        <v>9.2740038949383402E-2</v>
      </c>
      <c r="M1974" s="66"/>
      <c r="N1974" s="66"/>
      <c r="O1974" s="66"/>
      <c r="P1974" s="66"/>
      <c r="Q1974" s="66"/>
      <c r="S1974" s="70"/>
      <c r="U1974" s="70"/>
      <c r="W1974" s="70"/>
      <c r="Y1974" s="70"/>
    </row>
    <row r="1975" spans="1:25" s="69" customFormat="1" x14ac:dyDescent="0.2">
      <c r="A1975" s="66" t="s">
        <v>12</v>
      </c>
      <c r="B1975" s="66" t="s">
        <v>23</v>
      </c>
      <c r="C1975" s="66" t="s">
        <v>9</v>
      </c>
      <c r="D1975" s="66" t="s">
        <v>301</v>
      </c>
      <c r="E1975" s="86">
        <f>+IF(ISNUMBER(DATA!H639),DATA!H639,"n/a")</f>
        <v>27490.87</v>
      </c>
      <c r="F1975" s="77">
        <f>+IF(ISNUMBER(DATA!I639),DATA!I639,"n/a")</f>
        <v>0.15888829496630899</v>
      </c>
      <c r="G1975" s="86">
        <f>+IF(ISNUMBER(DATA!R639),DATA!R639,"n/a")</f>
        <v>86173.3</v>
      </c>
      <c r="H1975" s="77">
        <f>+IF(ISNUMBER(DATA!S639),DATA!S639,"n/a")</f>
        <v>0.19808291828864599</v>
      </c>
      <c r="I1975" s="86">
        <f>+IF(ISNUMBER(DATA!AB639),DATA!AB639,"n/a")</f>
        <v>166702.89000000001</v>
      </c>
      <c r="J1975" s="77">
        <f>+IF(ISNUMBER(DATA!AC639),DATA!AC639,"n/a")</f>
        <v>9.6341059674512897E-2</v>
      </c>
      <c r="K1975" s="86">
        <f>+IF(ISNUMBER(DATA!AL639),DATA!AL639,"n/a")</f>
        <v>317890.53999999998</v>
      </c>
      <c r="L1975" s="77">
        <f>+IF(ISNUMBER(DATA!AM639),DATA!AM639,"n/a")</f>
        <v>-2.1247308379723898E-3</v>
      </c>
      <c r="M1975" s="66"/>
      <c r="N1975" s="66"/>
      <c r="O1975" s="66"/>
      <c r="P1975" s="66"/>
      <c r="Q1975" s="66"/>
      <c r="S1975" s="70"/>
      <c r="U1975" s="70"/>
      <c r="W1975" s="70"/>
      <c r="Y1975" s="70"/>
    </row>
    <row r="1976" spans="1:25" s="69" customFormat="1" x14ac:dyDescent="0.2">
      <c r="A1976" s="66" t="s">
        <v>12</v>
      </c>
      <c r="B1976" s="66" t="s">
        <v>23</v>
      </c>
      <c r="C1976" s="66" t="s">
        <v>9</v>
      </c>
      <c r="D1976" s="66" t="s">
        <v>302</v>
      </c>
      <c r="E1976" s="86">
        <f>+IF(ISNUMBER(DATA!H640),DATA!H640,"n/a")</f>
        <v>97874.05</v>
      </c>
      <c r="F1976" s="77">
        <f>+IF(ISNUMBER(DATA!I640),DATA!I640,"n/a")</f>
        <v>6.9899699004095595E-2</v>
      </c>
      <c r="G1976" s="86">
        <f>+IF(ISNUMBER(DATA!R640),DATA!R640,"n/a")</f>
        <v>312728.92</v>
      </c>
      <c r="H1976" s="77">
        <f>+IF(ISNUMBER(DATA!S640),DATA!S640,"n/a")</f>
        <v>7.2503959872650403E-2</v>
      </c>
      <c r="I1976" s="86">
        <f>+IF(ISNUMBER(DATA!AB640),DATA!AB640,"n/a")</f>
        <v>585126.06000000006</v>
      </c>
      <c r="J1976" s="77">
        <f>+IF(ISNUMBER(DATA!AC640),DATA!AC640,"n/a")</f>
        <v>2.6379731202927501E-2</v>
      </c>
      <c r="K1976" s="86">
        <f>+IF(ISNUMBER(DATA!AL640),DATA!AL640,"n/a")</f>
        <v>1156047.56</v>
      </c>
      <c r="L1976" s="77">
        <f>+IF(ISNUMBER(DATA!AM640),DATA!AM640,"n/a")</f>
        <v>4.9913838405817597E-2</v>
      </c>
      <c r="M1976" s="66"/>
      <c r="N1976" s="66"/>
      <c r="O1976" s="66"/>
      <c r="P1976" s="66"/>
      <c r="Q1976" s="66"/>
      <c r="S1976" s="70"/>
      <c r="U1976" s="70"/>
      <c r="W1976" s="70"/>
      <c r="Y1976" s="70"/>
    </row>
    <row r="1977" spans="1:25" s="69" customFormat="1" x14ac:dyDescent="0.2">
      <c r="A1977" s="66" t="s">
        <v>12</v>
      </c>
      <c r="B1977" s="66" t="s">
        <v>23</v>
      </c>
      <c r="C1977" s="66" t="s">
        <v>9</v>
      </c>
      <c r="D1977" s="66" t="s">
        <v>303</v>
      </c>
      <c r="E1977" s="86">
        <f>+IF(ISNUMBER(DATA!H641),DATA!H641,"n/a")</f>
        <v>43053.2</v>
      </c>
      <c r="F1977" s="77">
        <f>+IF(ISNUMBER(DATA!I641),DATA!I641,"n/a")</f>
        <v>-7.7991022163191398E-2</v>
      </c>
      <c r="G1977" s="86">
        <f>+IF(ISNUMBER(DATA!R641),DATA!R641,"n/a")</f>
        <v>132084.53</v>
      </c>
      <c r="H1977" s="77">
        <f>+IF(ISNUMBER(DATA!S641),DATA!S641,"n/a")</f>
        <v>-0.112109415989294</v>
      </c>
      <c r="I1977" s="86">
        <f>+IF(ISNUMBER(DATA!AB641),DATA!AB641,"n/a")</f>
        <v>255591.21</v>
      </c>
      <c r="J1977" s="77">
        <f>+IF(ISNUMBER(DATA!AC641),DATA!AC641,"n/a")</f>
        <v>-0.103341672144972</v>
      </c>
      <c r="K1977" s="86">
        <f>+IF(ISNUMBER(DATA!AL641),DATA!AL641,"n/a")</f>
        <v>536301.32999999996</v>
      </c>
      <c r="L1977" s="77">
        <f>+IF(ISNUMBER(DATA!AM641),DATA!AM641,"n/a")</f>
        <v>-2.6234623128949499E-2</v>
      </c>
      <c r="M1977" s="66"/>
      <c r="N1977" s="66"/>
      <c r="O1977" s="66"/>
      <c r="P1977" s="66"/>
      <c r="Q1977" s="66"/>
      <c r="S1977" s="70"/>
      <c r="U1977" s="70"/>
      <c r="W1977" s="70"/>
      <c r="Y1977" s="70"/>
    </row>
    <row r="1978" spans="1:25" s="69" customFormat="1" x14ac:dyDescent="0.2">
      <c r="A1978" s="66" t="s">
        <v>12</v>
      </c>
      <c r="B1978" s="66" t="s">
        <v>23</v>
      </c>
      <c r="C1978" s="66" t="s">
        <v>9</v>
      </c>
      <c r="D1978" s="66" t="s">
        <v>304</v>
      </c>
      <c r="E1978" s="86">
        <f>+IF(ISNUMBER(DATA!H642),DATA!H642,"n/a")</f>
        <v>152167.94</v>
      </c>
      <c r="F1978" s="77">
        <f>+IF(ISNUMBER(DATA!I642),DATA!I642,"n/a")</f>
        <v>2.3731558437618001E-2</v>
      </c>
      <c r="G1978" s="86">
        <f>+IF(ISNUMBER(DATA!R642),DATA!R642,"n/a")</f>
        <v>500628.59</v>
      </c>
      <c r="H1978" s="77">
        <f>+IF(ISNUMBER(DATA!S642),DATA!S642,"n/a")</f>
        <v>4.1083431042840103E-2</v>
      </c>
      <c r="I1978" s="86">
        <f>+IF(ISNUMBER(DATA!AB642),DATA!AB642,"n/a")</f>
        <v>936838.86</v>
      </c>
      <c r="J1978" s="77">
        <f>+IF(ISNUMBER(DATA!AC642),DATA!AC642,"n/a")</f>
        <v>-9.3569377456149301E-3</v>
      </c>
      <c r="K1978" s="86">
        <f>+IF(ISNUMBER(DATA!AL642),DATA!AL642,"n/a")</f>
        <v>1784963.78</v>
      </c>
      <c r="L1978" s="77">
        <f>+IF(ISNUMBER(DATA!AM642),DATA!AM642,"n/a")</f>
        <v>-2.2245093082622201E-2</v>
      </c>
      <c r="M1978" s="66"/>
      <c r="N1978" s="66"/>
      <c r="O1978" s="66"/>
      <c r="P1978" s="66"/>
      <c r="Q1978" s="66"/>
      <c r="S1978" s="70"/>
      <c r="U1978" s="70"/>
      <c r="W1978" s="70"/>
      <c r="Y1978" s="70"/>
    </row>
    <row r="1979" spans="1:25" s="69" customFormat="1" x14ac:dyDescent="0.2">
      <c r="A1979" s="66" t="s">
        <v>12</v>
      </c>
      <c r="B1979" s="66" t="s">
        <v>23</v>
      </c>
      <c r="C1979" s="66" t="s">
        <v>9</v>
      </c>
      <c r="D1979" s="66" t="s">
        <v>305</v>
      </c>
      <c r="E1979" s="86">
        <f>+IF(ISNUMBER(DATA!H643),DATA!H643,"n/a")</f>
        <v>129323.96</v>
      </c>
      <c r="F1979" s="77">
        <f>+IF(ISNUMBER(DATA!I643),DATA!I643,"n/a")</f>
        <v>1.60689064072215E-2</v>
      </c>
      <c r="G1979" s="86">
        <f>+IF(ISNUMBER(DATA!R643),DATA!R643,"n/a")</f>
        <v>415063.47</v>
      </c>
      <c r="H1979" s="77">
        <f>+IF(ISNUMBER(DATA!S643),DATA!S643,"n/a")</f>
        <v>3.5175418567783202E-2</v>
      </c>
      <c r="I1979" s="86">
        <f>+IF(ISNUMBER(DATA!AB643),DATA!AB643,"n/a")</f>
        <v>795269.15</v>
      </c>
      <c r="J1979" s="77">
        <f>+IF(ISNUMBER(DATA!AC643),DATA!AC643,"n/a")</f>
        <v>2.4335948752209301E-2</v>
      </c>
      <c r="K1979" s="86">
        <f>+IF(ISNUMBER(DATA!AL643),DATA!AL643,"n/a")</f>
        <v>1489298.73</v>
      </c>
      <c r="L1979" s="77">
        <f>+IF(ISNUMBER(DATA!AM643),DATA!AM643,"n/a")</f>
        <v>2.98754374519456E-2</v>
      </c>
      <c r="M1979" s="66"/>
      <c r="N1979" s="66"/>
      <c r="O1979" s="66"/>
      <c r="P1979" s="66"/>
      <c r="Q1979" s="66"/>
      <c r="S1979" s="70"/>
      <c r="U1979" s="70"/>
      <c r="W1979" s="70"/>
      <c r="Y1979" s="70"/>
    </row>
    <row r="1980" spans="1:25" s="69" customFormat="1" x14ac:dyDescent="0.2">
      <c r="A1980" s="66" t="s">
        <v>12</v>
      </c>
      <c r="B1980" s="66" t="s">
        <v>23</v>
      </c>
      <c r="C1980" s="66" t="s">
        <v>9</v>
      </c>
      <c r="D1980" s="66" t="s">
        <v>306</v>
      </c>
      <c r="E1980" s="86">
        <f>+IF(ISNUMBER(DATA!H644),DATA!H644,"n/a")</f>
        <v>46834.53</v>
      </c>
      <c r="F1980" s="77">
        <f>+IF(ISNUMBER(DATA!I644),DATA!I644,"n/a")</f>
        <v>-4.2033343751380597E-2</v>
      </c>
      <c r="G1980" s="86">
        <f>+IF(ISNUMBER(DATA!R644),DATA!R644,"n/a")</f>
        <v>184957.6</v>
      </c>
      <c r="H1980" s="77">
        <f>+IF(ISNUMBER(DATA!S644),DATA!S644,"n/a")</f>
        <v>4.6989232898350101E-2</v>
      </c>
      <c r="I1980" s="86">
        <f>+IF(ISNUMBER(DATA!AB644),DATA!AB644,"n/a")</f>
        <v>367038.51</v>
      </c>
      <c r="J1980" s="77">
        <f>+IF(ISNUMBER(DATA!AC644),DATA!AC644,"n/a")</f>
        <v>8.1971621830281102E-2</v>
      </c>
      <c r="K1980" s="86">
        <f>+IF(ISNUMBER(DATA!AL644),DATA!AL644,"n/a")</f>
        <v>729212.65</v>
      </c>
      <c r="L1980" s="77">
        <f>+IF(ISNUMBER(DATA!AM644),DATA!AM644,"n/a")</f>
        <v>6.4922800642885706E-2</v>
      </c>
      <c r="M1980" s="66"/>
      <c r="N1980" s="66"/>
      <c r="O1980" s="66"/>
      <c r="P1980" s="66"/>
      <c r="Q1980" s="66"/>
      <c r="S1980" s="70"/>
      <c r="U1980" s="70"/>
      <c r="W1980" s="70"/>
      <c r="Y1980" s="70"/>
    </row>
    <row r="1981" spans="1:25" s="69" customFormat="1" x14ac:dyDescent="0.2">
      <c r="A1981" s="66" t="s">
        <v>12</v>
      </c>
      <c r="B1981" s="66" t="s">
        <v>23</v>
      </c>
      <c r="C1981" s="66" t="s">
        <v>9</v>
      </c>
      <c r="D1981" s="66" t="s">
        <v>307</v>
      </c>
      <c r="E1981" s="86">
        <f>+IF(ISNUMBER(DATA!H645),DATA!H645,"n/a")</f>
        <v>69849.789999999994</v>
      </c>
      <c r="F1981" s="77">
        <f>+IF(ISNUMBER(DATA!I645),DATA!I645,"n/a")</f>
        <v>4.0410034498223703E-2</v>
      </c>
      <c r="G1981" s="86">
        <f>+IF(ISNUMBER(DATA!R645),DATA!R645,"n/a")</f>
        <v>220398.22</v>
      </c>
      <c r="H1981" s="77">
        <f>+IF(ISNUMBER(DATA!S645),DATA!S645,"n/a")</f>
        <v>4.5986622748162197E-2</v>
      </c>
      <c r="I1981" s="86">
        <f>+IF(ISNUMBER(DATA!AB645),DATA!AB645,"n/a")</f>
        <v>435966.47</v>
      </c>
      <c r="J1981" s="77">
        <f>+IF(ISNUMBER(DATA!AC645),DATA!AC645,"n/a")</f>
        <v>5.52243297484976E-2</v>
      </c>
      <c r="K1981" s="86">
        <f>+IF(ISNUMBER(DATA!AL645),DATA!AL645,"n/a")</f>
        <v>867280.1</v>
      </c>
      <c r="L1981" s="77">
        <f>+IF(ISNUMBER(DATA!AM645),DATA!AM645,"n/a")</f>
        <v>9.7500287984963602E-2</v>
      </c>
      <c r="M1981" s="66"/>
      <c r="N1981" s="66"/>
      <c r="O1981" s="66"/>
      <c r="P1981" s="66"/>
      <c r="Q1981" s="66"/>
      <c r="S1981" s="70"/>
      <c r="U1981" s="70"/>
      <c r="W1981" s="70"/>
      <c r="Y1981" s="70"/>
    </row>
    <row r="1982" spans="1:25" s="69" customFormat="1" x14ac:dyDescent="0.2">
      <c r="A1982" s="66" t="s">
        <v>12</v>
      </c>
      <c r="B1982" s="66" t="s">
        <v>23</v>
      </c>
      <c r="C1982" s="66" t="s">
        <v>9</v>
      </c>
      <c r="D1982" s="66" t="s">
        <v>308</v>
      </c>
      <c r="E1982" s="86">
        <f>+IF(ISNUMBER(DATA!H646),DATA!H646,"n/a")</f>
        <v>82147.22</v>
      </c>
      <c r="F1982" s="77">
        <f>+IF(ISNUMBER(DATA!I646),DATA!I646,"n/a")</f>
        <v>0.192818741319463</v>
      </c>
      <c r="G1982" s="86">
        <f>+IF(ISNUMBER(DATA!R646),DATA!R646,"n/a")</f>
        <v>262822.8</v>
      </c>
      <c r="H1982" s="77">
        <f>+IF(ISNUMBER(DATA!S646),DATA!S646,"n/a")</f>
        <v>0.27003195293287202</v>
      </c>
      <c r="I1982" s="86">
        <f>+IF(ISNUMBER(DATA!AB646),DATA!AB646,"n/a")</f>
        <v>467939.48</v>
      </c>
      <c r="J1982" s="77">
        <f>+IF(ISNUMBER(DATA!AC646),DATA!AC646,"n/a")</f>
        <v>0.15944393706705501</v>
      </c>
      <c r="K1982" s="86">
        <f>+IF(ISNUMBER(DATA!AL646),DATA!AL646,"n/a")</f>
        <v>894271.79</v>
      </c>
      <c r="L1982" s="77">
        <f>+IF(ISNUMBER(DATA!AM646),DATA!AM646,"n/a")</f>
        <v>0.14570617596490601</v>
      </c>
      <c r="M1982" s="66"/>
      <c r="N1982" s="66"/>
      <c r="O1982" s="66"/>
      <c r="P1982" s="66"/>
      <c r="Q1982" s="66"/>
      <c r="S1982" s="70"/>
      <c r="U1982" s="70"/>
      <c r="W1982" s="70"/>
      <c r="Y1982" s="70"/>
    </row>
    <row r="1983" spans="1:25" s="69" customFormat="1" x14ac:dyDescent="0.2">
      <c r="A1983" s="66" t="s">
        <v>12</v>
      </c>
      <c r="B1983" s="66" t="s">
        <v>23</v>
      </c>
      <c r="C1983" s="66" t="s">
        <v>9</v>
      </c>
      <c r="D1983" s="66" t="s">
        <v>309</v>
      </c>
      <c r="E1983" s="86">
        <f>+IF(ISNUMBER(DATA!H647),DATA!H647,"n/a")</f>
        <v>68469.11</v>
      </c>
      <c r="F1983" s="77">
        <f>+IF(ISNUMBER(DATA!I647),DATA!I647,"n/a")</f>
        <v>0.14873289608102</v>
      </c>
      <c r="G1983" s="86">
        <f>+IF(ISNUMBER(DATA!R647),DATA!R647,"n/a")</f>
        <v>210788.18</v>
      </c>
      <c r="H1983" s="77">
        <f>+IF(ISNUMBER(DATA!S647),DATA!S647,"n/a")</f>
        <v>0.115200656375771</v>
      </c>
      <c r="I1983" s="86">
        <f>+IF(ISNUMBER(DATA!AB647),DATA!AB647,"n/a")</f>
        <v>400617.56</v>
      </c>
      <c r="J1983" s="77">
        <f>+IF(ISNUMBER(DATA!AC647),DATA!AC647,"n/a")</f>
        <v>6.8192744825458201E-2</v>
      </c>
      <c r="K1983" s="86">
        <f>+IF(ISNUMBER(DATA!AL647),DATA!AL647,"n/a")</f>
        <v>792814.37</v>
      </c>
      <c r="L1983" s="77">
        <f>+IF(ISNUMBER(DATA!AM647),DATA!AM647,"n/a")</f>
        <v>6.2449211948477502E-2</v>
      </c>
      <c r="M1983" s="66"/>
      <c r="N1983" s="66"/>
      <c r="O1983" s="66"/>
      <c r="P1983" s="66"/>
      <c r="Q1983" s="66"/>
      <c r="S1983" s="70"/>
      <c r="U1983" s="70"/>
      <c r="W1983" s="70"/>
      <c r="Y1983" s="70"/>
    </row>
    <row r="1984" spans="1:25" s="69" customFormat="1" x14ac:dyDescent="0.2">
      <c r="A1984" s="66" t="s">
        <v>12</v>
      </c>
      <c r="B1984" s="66" t="s">
        <v>23</v>
      </c>
      <c r="C1984" s="66" t="s">
        <v>9</v>
      </c>
      <c r="D1984" s="66" t="s">
        <v>310</v>
      </c>
      <c r="E1984" s="86">
        <f>+IF(ISNUMBER(DATA!H648),DATA!H648,"n/a")</f>
        <v>52245.42</v>
      </c>
      <c r="F1984" s="77">
        <f>+IF(ISNUMBER(DATA!I648),DATA!I648,"n/a")</f>
        <v>0.13931624565331799</v>
      </c>
      <c r="G1984" s="86">
        <f>+IF(ISNUMBER(DATA!R648),DATA!R648,"n/a")</f>
        <v>158296.09</v>
      </c>
      <c r="H1984" s="77">
        <f>+IF(ISNUMBER(DATA!S648),DATA!S648,"n/a")</f>
        <v>9.1606531430079796E-2</v>
      </c>
      <c r="I1984" s="86">
        <f>+IF(ISNUMBER(DATA!AB648),DATA!AB648,"n/a")</f>
        <v>289187.40000000002</v>
      </c>
      <c r="J1984" s="77">
        <f>+IF(ISNUMBER(DATA!AC648),DATA!AC648,"n/a")</f>
        <v>3.3839668719313903E-2</v>
      </c>
      <c r="K1984" s="86">
        <f>+IF(ISNUMBER(DATA!AL648),DATA!AL648,"n/a")</f>
        <v>587327.72</v>
      </c>
      <c r="L1984" s="77">
        <f>+IF(ISNUMBER(DATA!AM648),DATA!AM648,"n/a")</f>
        <v>2.4398599746519801E-2</v>
      </c>
      <c r="M1984" s="66"/>
      <c r="N1984" s="66"/>
      <c r="O1984" s="66"/>
      <c r="P1984" s="66"/>
      <c r="Q1984" s="66"/>
      <c r="S1984" s="70"/>
      <c r="U1984" s="70"/>
      <c r="W1984" s="70"/>
      <c r="Y1984" s="70"/>
    </row>
    <row r="1985" spans="1:25" s="69" customFormat="1" x14ac:dyDescent="0.2">
      <c r="A1985" s="66" t="s">
        <v>12</v>
      </c>
      <c r="B1985" s="66" t="s">
        <v>23</v>
      </c>
      <c r="C1985" s="66" t="s">
        <v>9</v>
      </c>
      <c r="D1985" s="66" t="s">
        <v>311</v>
      </c>
      <c r="E1985" s="86">
        <f>+IF(ISNUMBER(DATA!H649),DATA!H649,"n/a")</f>
        <v>75869.87</v>
      </c>
      <c r="F1985" s="77">
        <f>+IF(ISNUMBER(DATA!I649),DATA!I649,"n/a")</f>
        <v>-0.15072302284466099</v>
      </c>
      <c r="G1985" s="86">
        <f>+IF(ISNUMBER(DATA!R649),DATA!R649,"n/a")</f>
        <v>246768.79</v>
      </c>
      <c r="H1985" s="77">
        <f>+IF(ISNUMBER(DATA!S649),DATA!S649,"n/a")</f>
        <v>-0.159670704537348</v>
      </c>
      <c r="I1985" s="86">
        <f>+IF(ISNUMBER(DATA!AB649),DATA!AB649,"n/a")</f>
        <v>473381.83</v>
      </c>
      <c r="J1985" s="77">
        <f>+IF(ISNUMBER(DATA!AC649),DATA!AC649,"n/a")</f>
        <v>-0.15992150377196199</v>
      </c>
      <c r="K1985" s="86">
        <f>+IF(ISNUMBER(DATA!AL649),DATA!AL649,"n/a")</f>
        <v>966553.16</v>
      </c>
      <c r="L1985" s="77">
        <f>+IF(ISNUMBER(DATA!AM649),DATA!AM649,"n/a")</f>
        <v>-9.3471968126182803E-2</v>
      </c>
      <c r="M1985" s="66"/>
      <c r="N1985" s="66"/>
      <c r="O1985" s="66"/>
      <c r="P1985" s="66"/>
      <c r="Q1985" s="66"/>
      <c r="S1985" s="70"/>
      <c r="U1985" s="70"/>
      <c r="W1985" s="70"/>
      <c r="Y1985" s="70"/>
    </row>
    <row r="1986" spans="1:25" s="69" customFormat="1" x14ac:dyDescent="0.2">
      <c r="A1986" s="66" t="s">
        <v>12</v>
      </c>
      <c r="B1986" s="66" t="s">
        <v>23</v>
      </c>
      <c r="C1986" s="66" t="s">
        <v>9</v>
      </c>
      <c r="D1986" s="66" t="s">
        <v>312</v>
      </c>
      <c r="E1986" s="86">
        <f>+IF(ISNUMBER(DATA!H650),DATA!H650,"n/a")</f>
        <v>60618.35</v>
      </c>
      <c r="F1986" s="77">
        <f>+IF(ISNUMBER(DATA!I650),DATA!I650,"n/a")</f>
        <v>3.5359461584761297E-2</v>
      </c>
      <c r="G1986" s="86">
        <f>+IF(ISNUMBER(DATA!R650),DATA!R650,"n/a")</f>
        <v>192713.52</v>
      </c>
      <c r="H1986" s="77">
        <f>+IF(ISNUMBER(DATA!S650),DATA!S650,"n/a")</f>
        <v>4.3713696327051597E-2</v>
      </c>
      <c r="I1986" s="86">
        <f>+IF(ISNUMBER(DATA!AB650),DATA!AB650,"n/a")</f>
        <v>377347.23</v>
      </c>
      <c r="J1986" s="77">
        <f>+IF(ISNUMBER(DATA!AC650),DATA!AC650,"n/a")</f>
        <v>3.1090608951254602E-2</v>
      </c>
      <c r="K1986" s="86">
        <f>+IF(ISNUMBER(DATA!AL650),DATA!AL650,"n/a")</f>
        <v>731945.12</v>
      </c>
      <c r="L1986" s="77">
        <f>+IF(ISNUMBER(DATA!AM650),DATA!AM650,"n/a")</f>
        <v>4.0776633426953902E-2</v>
      </c>
      <c r="M1986" s="66"/>
      <c r="N1986" s="66"/>
      <c r="O1986" s="66"/>
      <c r="P1986" s="66"/>
      <c r="Q1986" s="66"/>
      <c r="S1986" s="70"/>
      <c r="U1986" s="70"/>
      <c r="W1986" s="70"/>
      <c r="Y1986" s="70"/>
    </row>
    <row r="1987" spans="1:25" s="69" customFormat="1" x14ac:dyDescent="0.2">
      <c r="A1987" s="66" t="s">
        <v>12</v>
      </c>
      <c r="B1987" s="66" t="s">
        <v>23</v>
      </c>
      <c r="C1987" s="66" t="s">
        <v>9</v>
      </c>
      <c r="D1987" s="66" t="s">
        <v>313</v>
      </c>
      <c r="E1987" s="86">
        <f>+IF(ISNUMBER(DATA!H651),DATA!H651,"n/a")</f>
        <v>67242.27</v>
      </c>
      <c r="F1987" s="77">
        <f>+IF(ISNUMBER(DATA!I651),DATA!I651,"n/a")</f>
        <v>1.25920698827578E-2</v>
      </c>
      <c r="G1987" s="86">
        <f>+IF(ISNUMBER(DATA!R651),DATA!R651,"n/a")</f>
        <v>216485.86</v>
      </c>
      <c r="H1987" s="77">
        <f>+IF(ISNUMBER(DATA!S651),DATA!S651,"n/a")</f>
        <v>1.46862360403374E-3</v>
      </c>
      <c r="I1987" s="86">
        <f>+IF(ISNUMBER(DATA!AB651),DATA!AB651,"n/a")</f>
        <v>411550.12</v>
      </c>
      <c r="J1987" s="77">
        <f>+IF(ISNUMBER(DATA!AC651),DATA!AC651,"n/a")</f>
        <v>-1.20297080935736E-2</v>
      </c>
      <c r="K1987" s="86">
        <f>+IF(ISNUMBER(DATA!AL651),DATA!AL651,"n/a")</f>
        <v>791335.23</v>
      </c>
      <c r="L1987" s="77">
        <f>+IF(ISNUMBER(DATA!AM651),DATA!AM651,"n/a")</f>
        <v>-3.1781995544368901E-3</v>
      </c>
      <c r="M1987" s="66"/>
      <c r="N1987" s="66"/>
      <c r="O1987" s="66"/>
      <c r="P1987" s="66"/>
      <c r="Q1987" s="66"/>
      <c r="S1987" s="70"/>
      <c r="U1987" s="70"/>
      <c r="W1987" s="70"/>
      <c r="Y1987" s="70"/>
    </row>
    <row r="1988" spans="1:25" s="69" customFormat="1" x14ac:dyDescent="0.2">
      <c r="A1988" s="66" t="s">
        <v>12</v>
      </c>
      <c r="B1988" s="66" t="s">
        <v>23</v>
      </c>
      <c r="C1988" s="66" t="s">
        <v>9</v>
      </c>
      <c r="D1988" s="66" t="s">
        <v>314</v>
      </c>
      <c r="E1988" s="86">
        <f>+IF(ISNUMBER(DATA!H652),DATA!H652,"n/a")</f>
        <v>141755.76999999999</v>
      </c>
      <c r="F1988" s="77">
        <f>+IF(ISNUMBER(DATA!I652),DATA!I652,"n/a")</f>
        <v>-0.12320554386165899</v>
      </c>
      <c r="G1988" s="86">
        <f>+IF(ISNUMBER(DATA!R652),DATA!R652,"n/a")</f>
        <v>479488.29</v>
      </c>
      <c r="H1988" s="77">
        <f>+IF(ISNUMBER(DATA!S652),DATA!S652,"n/a")</f>
        <v>-0.11824201741738</v>
      </c>
      <c r="I1988" s="86">
        <f>+IF(ISNUMBER(DATA!AB652),DATA!AB652,"n/a")</f>
        <v>933154.31</v>
      </c>
      <c r="J1988" s="77">
        <f>+IF(ISNUMBER(DATA!AC652),DATA!AC652,"n/a")</f>
        <v>-0.11939385398163301</v>
      </c>
      <c r="K1988" s="86">
        <f>+IF(ISNUMBER(DATA!AL652),DATA!AL652,"n/a")</f>
        <v>1869119.8</v>
      </c>
      <c r="L1988" s="77">
        <f>+IF(ISNUMBER(DATA!AM652),DATA!AM652,"n/a")</f>
        <v>-6.4384505852961002E-2</v>
      </c>
      <c r="M1988" s="66"/>
      <c r="N1988" s="66"/>
      <c r="O1988" s="66"/>
      <c r="P1988" s="66"/>
      <c r="Q1988" s="66"/>
      <c r="S1988" s="70"/>
      <c r="U1988" s="70"/>
      <c r="W1988" s="70"/>
      <c r="Y1988" s="70"/>
    </row>
    <row r="1989" spans="1:25" s="69" customFormat="1" x14ac:dyDescent="0.2">
      <c r="A1989" s="66" t="s">
        <v>12</v>
      </c>
      <c r="B1989" s="66" t="s">
        <v>23</v>
      </c>
      <c r="C1989" s="66" t="s">
        <v>9</v>
      </c>
      <c r="D1989" s="66" t="s">
        <v>315</v>
      </c>
      <c r="E1989" s="86">
        <f>+IF(ISNUMBER(DATA!H653),DATA!H653,"n/a")</f>
        <v>96225.31</v>
      </c>
      <c r="F1989" s="77">
        <f>+IF(ISNUMBER(DATA!I653),DATA!I653,"n/a")</f>
        <v>3.6435114146978601E-2</v>
      </c>
      <c r="G1989" s="86">
        <f>+IF(ISNUMBER(DATA!R653),DATA!R653,"n/a")</f>
        <v>307136.26</v>
      </c>
      <c r="H1989" s="77">
        <f>+IF(ISNUMBER(DATA!S653),DATA!S653,"n/a")</f>
        <v>2.41570833475746E-2</v>
      </c>
      <c r="I1989" s="86">
        <f>+IF(ISNUMBER(DATA!AB653),DATA!AB653,"n/a")</f>
        <v>600963.32999999996</v>
      </c>
      <c r="J1989" s="77">
        <f>+IF(ISNUMBER(DATA!AC653),DATA!AC653,"n/a")</f>
        <v>3.8287862159756998E-2</v>
      </c>
      <c r="K1989" s="86">
        <f>+IF(ISNUMBER(DATA!AL653),DATA!AL653,"n/a")</f>
        <v>1176549.1399999999</v>
      </c>
      <c r="L1989" s="77">
        <f>+IF(ISNUMBER(DATA!AM653),DATA!AM653,"n/a")</f>
        <v>5.2360696183419403E-2</v>
      </c>
      <c r="M1989" s="66"/>
      <c r="N1989" s="66"/>
      <c r="O1989" s="66"/>
      <c r="P1989" s="66"/>
      <c r="Q1989" s="66"/>
      <c r="S1989" s="70"/>
      <c r="U1989" s="70"/>
      <c r="W1989" s="70"/>
      <c r="Y1989" s="70"/>
    </row>
    <row r="1990" spans="1:25" s="69" customFormat="1" x14ac:dyDescent="0.2">
      <c r="A1990" s="66" t="s">
        <v>12</v>
      </c>
      <c r="B1990" s="66" t="s">
        <v>23</v>
      </c>
      <c r="C1990" s="66" t="s">
        <v>9</v>
      </c>
      <c r="D1990" s="66" t="s">
        <v>316</v>
      </c>
      <c r="E1990" s="86">
        <f>+IF(ISNUMBER(DATA!H654),DATA!H654,"n/a")</f>
        <v>119949.09</v>
      </c>
      <c r="F1990" s="77">
        <f>+IF(ISNUMBER(DATA!I654),DATA!I654,"n/a")</f>
        <v>4.4305076954419403E-2</v>
      </c>
      <c r="G1990" s="86">
        <f>+IF(ISNUMBER(DATA!R654),DATA!R654,"n/a")</f>
        <v>375616.61</v>
      </c>
      <c r="H1990" s="77">
        <f>+IF(ISNUMBER(DATA!S654),DATA!S654,"n/a")</f>
        <v>4.9867654325956599E-2</v>
      </c>
      <c r="I1990" s="86">
        <f>+IF(ISNUMBER(DATA!AB654),DATA!AB654,"n/a")</f>
        <v>717391.25</v>
      </c>
      <c r="J1990" s="77">
        <f>+IF(ISNUMBER(DATA!AC654),DATA!AC654,"n/a")</f>
        <v>2.86396766906203E-2</v>
      </c>
      <c r="K1990" s="86">
        <f>+IF(ISNUMBER(DATA!AL654),DATA!AL654,"n/a")</f>
        <v>1466127.98</v>
      </c>
      <c r="L1990" s="77">
        <f>+IF(ISNUMBER(DATA!AM654),DATA!AM654,"n/a")</f>
        <v>4.6727176971065099E-2</v>
      </c>
      <c r="M1990" s="66"/>
      <c r="N1990" s="66"/>
      <c r="O1990" s="66"/>
      <c r="P1990" s="66"/>
      <c r="Q1990" s="66"/>
      <c r="S1990" s="70"/>
      <c r="U1990" s="70"/>
      <c r="W1990" s="70"/>
      <c r="Y1990" s="70"/>
    </row>
    <row r="1991" spans="1:25" s="69" customFormat="1" x14ac:dyDescent="0.2">
      <c r="A1991" s="66" t="s">
        <v>12</v>
      </c>
      <c r="B1991" s="66" t="s">
        <v>23</v>
      </c>
      <c r="C1991" s="66" t="s">
        <v>9</v>
      </c>
      <c r="D1991" s="66" t="s">
        <v>317</v>
      </c>
      <c r="E1991" s="86">
        <f>+IF(ISNUMBER(DATA!H655),DATA!H655,"n/a")</f>
        <v>78636.72</v>
      </c>
      <c r="F1991" s="77">
        <f>+IF(ISNUMBER(DATA!I655),DATA!I655,"n/a")</f>
        <v>0.16005913833987201</v>
      </c>
      <c r="G1991" s="86">
        <f>+IF(ISNUMBER(DATA!R655),DATA!R655,"n/a")</f>
        <v>244332.58</v>
      </c>
      <c r="H1991" s="77">
        <f>+IF(ISNUMBER(DATA!S655),DATA!S655,"n/a")</f>
        <v>8.1339428742993394E-2</v>
      </c>
      <c r="I1991" s="86">
        <f>+IF(ISNUMBER(DATA!AB655),DATA!AB655,"n/a")</f>
        <v>459781.56</v>
      </c>
      <c r="J1991" s="77">
        <f>+IF(ISNUMBER(DATA!AC655),DATA!AC655,"n/a")</f>
        <v>4.3739193302076401E-2</v>
      </c>
      <c r="K1991" s="86">
        <f>+IF(ISNUMBER(DATA!AL655),DATA!AL655,"n/a")</f>
        <v>897605.87</v>
      </c>
      <c r="L1991" s="77">
        <f>+IF(ISNUMBER(DATA!AM655),DATA!AM655,"n/a")</f>
        <v>0.103132614365782</v>
      </c>
      <c r="M1991" s="66"/>
      <c r="N1991" s="66"/>
      <c r="O1991" s="66"/>
      <c r="P1991" s="66"/>
      <c r="Q1991" s="66"/>
      <c r="S1991" s="70"/>
      <c r="U1991" s="70"/>
      <c r="W1991" s="70"/>
      <c r="Y1991" s="70"/>
    </row>
    <row r="1992" spans="1:25" s="69" customFormat="1" x14ac:dyDescent="0.2">
      <c r="A1992" s="66" t="s">
        <v>12</v>
      </c>
      <c r="B1992" s="66" t="s">
        <v>23</v>
      </c>
      <c r="C1992" s="66" t="s">
        <v>9</v>
      </c>
      <c r="D1992" s="66" t="s">
        <v>318</v>
      </c>
      <c r="E1992" s="86">
        <f>+IF(ISNUMBER(DATA!H656),DATA!H656,"n/a")</f>
        <v>133441.09</v>
      </c>
      <c r="F1992" s="77">
        <f>+IF(ISNUMBER(DATA!I656),DATA!I656,"n/a")</f>
        <v>8.9806990420981905E-2</v>
      </c>
      <c r="G1992" s="86">
        <f>+IF(ISNUMBER(DATA!R656),DATA!R656,"n/a")</f>
        <v>422762.17</v>
      </c>
      <c r="H1992" s="77">
        <f>+IF(ISNUMBER(DATA!S656),DATA!S656,"n/a")</f>
        <v>9.7732027580051103E-2</v>
      </c>
      <c r="I1992" s="86">
        <f>+IF(ISNUMBER(DATA!AB656),DATA!AB656,"n/a")</f>
        <v>789445.34</v>
      </c>
      <c r="J1992" s="77">
        <f>+IF(ISNUMBER(DATA!AC656),DATA!AC656,"n/a")</f>
        <v>3.7447277733838498E-2</v>
      </c>
      <c r="K1992" s="86">
        <f>+IF(ISNUMBER(DATA!AL656),DATA!AL656,"n/a")</f>
        <v>1537361.49</v>
      </c>
      <c r="L1992" s="77">
        <f>+IF(ISNUMBER(DATA!AM656),DATA!AM656,"n/a")</f>
        <v>6.1000389282470903E-2</v>
      </c>
      <c r="M1992" s="66"/>
      <c r="N1992" s="66"/>
      <c r="O1992" s="66"/>
      <c r="P1992" s="66"/>
      <c r="Q1992" s="66"/>
      <c r="S1992" s="70"/>
      <c r="U1992" s="70"/>
      <c r="W1992" s="70"/>
      <c r="Y1992" s="70"/>
    </row>
    <row r="1993" spans="1:25" s="69" customFormat="1" x14ac:dyDescent="0.2">
      <c r="A1993" s="66" t="s">
        <v>12</v>
      </c>
      <c r="B1993" s="66" t="s">
        <v>23</v>
      </c>
      <c r="C1993" s="66" t="s">
        <v>9</v>
      </c>
      <c r="D1993" s="66" t="s">
        <v>344</v>
      </c>
      <c r="E1993" s="86">
        <f>+IF(ISNUMBER(DATA!H657),DATA!H657,"n/a")</f>
        <v>39770.589999999997</v>
      </c>
      <c r="F1993" s="77">
        <f>+IF(ISNUMBER(DATA!I657),DATA!I657,"n/a")</f>
        <v>-5.7515356323582401E-2</v>
      </c>
      <c r="G1993" s="86">
        <f>+IF(ISNUMBER(DATA!R657),DATA!R657,"n/a")</f>
        <v>123168.08</v>
      </c>
      <c r="H1993" s="77">
        <f>+IF(ISNUMBER(DATA!S657),DATA!S657,"n/a")</f>
        <v>-7.9207069575112907E-2</v>
      </c>
      <c r="I1993" s="86">
        <f>+IF(ISNUMBER(DATA!AB657),DATA!AB657,"n/a")</f>
        <v>233991.52</v>
      </c>
      <c r="J1993" s="77">
        <f>+IF(ISNUMBER(DATA!AC657),DATA!AC657,"n/a")</f>
        <v>-0.1036742490146</v>
      </c>
      <c r="K1993" s="86">
        <f>+IF(ISNUMBER(DATA!AL657),DATA!AL657,"n/a")</f>
        <v>479092.02</v>
      </c>
      <c r="L1993" s="77">
        <f>+IF(ISNUMBER(DATA!AM657),DATA!AM657,"n/a")</f>
        <v>-0.112088606248346</v>
      </c>
      <c r="M1993" s="66"/>
      <c r="N1993" s="66"/>
      <c r="O1993" s="66"/>
      <c r="P1993" s="66"/>
      <c r="Q1993" s="66"/>
      <c r="S1993" s="70"/>
      <c r="U1993" s="70"/>
      <c r="W1993" s="70"/>
      <c r="Y1993" s="70"/>
    </row>
    <row r="1994" spans="1:25" s="69" customFormat="1" x14ac:dyDescent="0.2">
      <c r="A1994" s="66" t="s">
        <v>12</v>
      </c>
      <c r="B1994" s="66" t="s">
        <v>23</v>
      </c>
      <c r="C1994" s="66" t="s">
        <v>9</v>
      </c>
      <c r="D1994" s="66" t="s">
        <v>345</v>
      </c>
      <c r="E1994" s="86">
        <f>+IF(ISNUMBER(DATA!H658),DATA!H658,"n/a")</f>
        <v>94873.49</v>
      </c>
      <c r="F1994" s="77">
        <f>+IF(ISNUMBER(DATA!I658),DATA!I658,"n/a")</f>
        <v>-3.0883910251322401E-2</v>
      </c>
      <c r="G1994" s="86">
        <f>+IF(ISNUMBER(DATA!R658),DATA!R658,"n/a")</f>
        <v>297612.19</v>
      </c>
      <c r="H1994" s="77">
        <f>+IF(ISNUMBER(DATA!S658),DATA!S658,"n/a")</f>
        <v>-2.92209171098873E-2</v>
      </c>
      <c r="I1994" s="86">
        <f>+IF(ISNUMBER(DATA!AB658),DATA!AB658,"n/a")</f>
        <v>577329.64</v>
      </c>
      <c r="J1994" s="77">
        <f>+IF(ISNUMBER(DATA!AC658),DATA!AC658,"n/a")</f>
        <v>-3.1169729073719701E-2</v>
      </c>
      <c r="K1994" s="86">
        <f>+IF(ISNUMBER(DATA!AL658),DATA!AL658,"n/a")</f>
        <v>1145927.71</v>
      </c>
      <c r="L1994" s="77">
        <f>+IF(ISNUMBER(DATA!AM658),DATA!AM658,"n/a")</f>
        <v>5.4015138230986302E-3</v>
      </c>
      <c r="M1994" s="66"/>
      <c r="N1994" s="66"/>
      <c r="O1994" s="66"/>
      <c r="P1994" s="66"/>
      <c r="Q1994" s="66"/>
      <c r="S1994" s="70"/>
      <c r="U1994" s="70"/>
      <c r="W1994" s="70"/>
      <c r="Y1994" s="70"/>
    </row>
    <row r="1995" spans="1:25" x14ac:dyDescent="0.2">
      <c r="E1995" s="100"/>
      <c r="F1995" s="102"/>
      <c r="G1995" s="100"/>
      <c r="H1995" s="102"/>
      <c r="I1995" s="100"/>
      <c r="J1995" s="102"/>
      <c r="K1995" s="100"/>
      <c r="L1995" s="102"/>
    </row>
    <row r="1996" spans="1:25" s="69" customFormat="1" x14ac:dyDescent="0.2">
      <c r="A1996" s="66" t="s">
        <v>12</v>
      </c>
      <c r="B1996" s="66" t="s">
        <v>23</v>
      </c>
      <c r="C1996" s="66" t="s">
        <v>25</v>
      </c>
      <c r="D1996" s="66" t="s">
        <v>271</v>
      </c>
      <c r="E1996" s="86">
        <f>+IF(ISNUMBER(DATA!J609),DATA!J609,"n/a")</f>
        <v>55348.33</v>
      </c>
      <c r="F1996" s="77">
        <f>+IF(ISNUMBER(DATA!K609),DATA!K609,"n/a")</f>
        <v>0.23951125727409001</v>
      </c>
      <c r="G1996" s="86">
        <f>+IF(ISNUMBER(DATA!T609),DATA!T609,"n/a")</f>
        <v>128348.58</v>
      </c>
      <c r="H1996" s="77">
        <f>+IF(ISNUMBER(DATA!U609),DATA!U609,"n/a")</f>
        <v>0.106248238473042</v>
      </c>
      <c r="I1996" s="86">
        <f>+IF(ISNUMBER(DATA!AD609),DATA!AD609,"n/a")</f>
        <v>240150.44</v>
      </c>
      <c r="J1996" s="77">
        <f>+IF(ISNUMBER(DATA!AE609),DATA!AE609,"n/a")</f>
        <v>0.175749878826749</v>
      </c>
      <c r="K1996" s="86">
        <f>+IF(ISNUMBER(DATA!AN609),DATA!AN609,"n/a")</f>
        <v>434955.73</v>
      </c>
      <c r="L1996" s="77">
        <f>+IF(ISNUMBER(DATA!AO609),DATA!AO609,"n/a")</f>
        <v>0.11583239486980899</v>
      </c>
      <c r="M1996" s="66"/>
      <c r="N1996" s="66"/>
      <c r="O1996" s="66"/>
      <c r="P1996" s="66"/>
      <c r="Q1996" s="66"/>
      <c r="S1996" s="70"/>
      <c r="U1996" s="70"/>
      <c r="W1996" s="70"/>
      <c r="Y1996" s="70"/>
    </row>
    <row r="1997" spans="1:25" s="69" customFormat="1" x14ac:dyDescent="0.2">
      <c r="A1997" s="66" t="s">
        <v>12</v>
      </c>
      <c r="B1997" s="66" t="s">
        <v>23</v>
      </c>
      <c r="C1997" s="66" t="s">
        <v>25</v>
      </c>
      <c r="D1997" s="66" t="s">
        <v>272</v>
      </c>
      <c r="E1997" s="86">
        <f>+IF(ISNUMBER(DATA!J610),DATA!J610,"n/a")</f>
        <v>203445.45</v>
      </c>
      <c r="F1997" s="77">
        <f>+IF(ISNUMBER(DATA!K610),DATA!K610,"n/a")</f>
        <v>-7.2398404608119596E-2</v>
      </c>
      <c r="G1997" s="86">
        <f>+IF(ISNUMBER(DATA!T610),DATA!T610,"n/a")</f>
        <v>656963.46</v>
      </c>
      <c r="H1997" s="77">
        <f>+IF(ISNUMBER(DATA!U610),DATA!U610,"n/a")</f>
        <v>-6.7502388078946096E-2</v>
      </c>
      <c r="I1997" s="86">
        <f>+IF(ISNUMBER(DATA!AD610),DATA!AD610,"n/a")</f>
        <v>1282303.01</v>
      </c>
      <c r="J1997" s="77">
        <f>+IF(ISNUMBER(DATA!AE610),DATA!AE610,"n/a")</f>
        <v>-6.6711437919763694E-2</v>
      </c>
      <c r="K1997" s="86">
        <f>+IF(ISNUMBER(DATA!AN610),DATA!AN610,"n/a")</f>
        <v>2603957.5299999998</v>
      </c>
      <c r="L1997" s="77">
        <f>+IF(ISNUMBER(DATA!AO610),DATA!AO610,"n/a")</f>
        <v>-2.74713752221242E-2</v>
      </c>
      <c r="M1997" s="66"/>
      <c r="N1997" s="66"/>
      <c r="O1997" s="66"/>
      <c r="P1997" s="66"/>
      <c r="Q1997" s="66"/>
      <c r="S1997" s="70"/>
      <c r="U1997" s="70"/>
      <c r="W1997" s="70"/>
      <c r="Y1997" s="70"/>
    </row>
    <row r="1998" spans="1:25" s="69" customFormat="1" x14ac:dyDescent="0.2">
      <c r="A1998" s="66" t="s">
        <v>12</v>
      </c>
      <c r="B1998" s="66" t="s">
        <v>23</v>
      </c>
      <c r="C1998" s="66" t="s">
        <v>25</v>
      </c>
      <c r="D1998" s="66" t="s">
        <v>273</v>
      </c>
      <c r="E1998" s="86">
        <f>+IF(ISNUMBER(DATA!J611),DATA!J611,"n/a")</f>
        <v>306945.49</v>
      </c>
      <c r="F1998" s="77">
        <f>+IF(ISNUMBER(DATA!K611),DATA!K611,"n/a")</f>
        <v>-1.7773866237746998E-2</v>
      </c>
      <c r="G1998" s="86">
        <f>+IF(ISNUMBER(DATA!T611),DATA!T611,"n/a")</f>
        <v>988168.92</v>
      </c>
      <c r="H1998" s="77">
        <f>+IF(ISNUMBER(DATA!U611),DATA!U611,"n/a")</f>
        <v>-4.0730130425101603E-2</v>
      </c>
      <c r="I1998" s="86">
        <f>+IF(ISNUMBER(DATA!AD611),DATA!AD611,"n/a")</f>
        <v>1885837.29</v>
      </c>
      <c r="J1998" s="77">
        <f>+IF(ISNUMBER(DATA!AE611),DATA!AE611,"n/a")</f>
        <v>-0.10147245683747599</v>
      </c>
      <c r="K1998" s="86">
        <f>+IF(ISNUMBER(DATA!AN611),DATA!AN611,"n/a")</f>
        <v>3628283.97</v>
      </c>
      <c r="L1998" s="77">
        <f>+IF(ISNUMBER(DATA!AO611),DATA!AO611,"n/a")</f>
        <v>-0.107670145008386</v>
      </c>
      <c r="M1998" s="66"/>
      <c r="N1998" s="66"/>
      <c r="O1998" s="66"/>
      <c r="P1998" s="66"/>
      <c r="Q1998" s="66"/>
      <c r="S1998" s="70"/>
      <c r="U1998" s="70"/>
      <c r="W1998" s="70"/>
      <c r="Y1998" s="70"/>
    </row>
    <row r="1999" spans="1:25" s="69" customFormat="1" x14ac:dyDescent="0.2">
      <c r="A1999" s="66" t="s">
        <v>12</v>
      </c>
      <c r="B1999" s="66" t="s">
        <v>23</v>
      </c>
      <c r="C1999" s="66" t="s">
        <v>25</v>
      </c>
      <c r="D1999" s="66" t="s">
        <v>274</v>
      </c>
      <c r="E1999" s="86">
        <f>+IF(ISNUMBER(DATA!J612),DATA!J612,"n/a")</f>
        <v>125436.94</v>
      </c>
      <c r="F1999" s="77">
        <f>+IF(ISNUMBER(DATA!K612),DATA!K612,"n/a")</f>
        <v>-2.9182808005536499E-2</v>
      </c>
      <c r="G1999" s="86">
        <f>+IF(ISNUMBER(DATA!T612),DATA!T612,"n/a")</f>
        <v>384945.9</v>
      </c>
      <c r="H1999" s="77">
        <f>+IF(ISNUMBER(DATA!U612),DATA!U612,"n/a")</f>
        <v>-3.7623316529124901E-2</v>
      </c>
      <c r="I1999" s="86">
        <f>+IF(ISNUMBER(DATA!AD612),DATA!AD612,"n/a")</f>
        <v>730960.52</v>
      </c>
      <c r="J1999" s="77">
        <f>+IF(ISNUMBER(DATA!AE612),DATA!AE612,"n/a")</f>
        <v>-4.9573281513252597E-2</v>
      </c>
      <c r="K1999" s="86">
        <f>+IF(ISNUMBER(DATA!AN612),DATA!AN612,"n/a")</f>
        <v>1509759.12</v>
      </c>
      <c r="L1999" s="77">
        <f>+IF(ISNUMBER(DATA!AO612),DATA!AO612,"n/a")</f>
        <v>-8.0831846146000707E-3</v>
      </c>
      <c r="M1999" s="66"/>
      <c r="N1999" s="66"/>
      <c r="O1999" s="66"/>
      <c r="P1999" s="66"/>
      <c r="Q1999" s="66"/>
      <c r="S1999" s="70"/>
      <c r="U1999" s="70"/>
      <c r="W1999" s="70"/>
      <c r="Y1999" s="70"/>
    </row>
    <row r="2000" spans="1:25" s="69" customFormat="1" x14ac:dyDescent="0.2">
      <c r="A2000" s="66" t="s">
        <v>12</v>
      </c>
      <c r="B2000" s="66" t="s">
        <v>23</v>
      </c>
      <c r="C2000" s="66" t="s">
        <v>25</v>
      </c>
      <c r="D2000" s="66" t="s">
        <v>275</v>
      </c>
      <c r="E2000" s="86">
        <f>+IF(ISNUMBER(DATA!J613),DATA!J613,"n/a")</f>
        <v>297856.14</v>
      </c>
      <c r="F2000" s="77">
        <f>+IF(ISNUMBER(DATA!K613),DATA!K613,"n/a")</f>
        <v>0.124064372973513</v>
      </c>
      <c r="G2000" s="86">
        <f>+IF(ISNUMBER(DATA!T613),DATA!T613,"n/a")</f>
        <v>894112.14</v>
      </c>
      <c r="H2000" s="77">
        <f>+IF(ISNUMBER(DATA!U613),DATA!U613,"n/a")</f>
        <v>1.3470025055867099E-2</v>
      </c>
      <c r="I2000" s="86">
        <f>+IF(ISNUMBER(DATA!AD613),DATA!AD613,"n/a")</f>
        <v>1784915.71</v>
      </c>
      <c r="J2000" s="77">
        <f>+IF(ISNUMBER(DATA!AE613),DATA!AE613,"n/a")</f>
        <v>1.5758336937169399E-2</v>
      </c>
      <c r="K2000" s="86">
        <f>+IF(ISNUMBER(DATA!AN613),DATA!AN613,"n/a")</f>
        <v>3371472.12</v>
      </c>
      <c r="L2000" s="77">
        <f>+IF(ISNUMBER(DATA!AO613),DATA!AO613,"n/a")</f>
        <v>-1.3142180461518301E-2</v>
      </c>
      <c r="M2000" s="66"/>
      <c r="N2000" s="66"/>
      <c r="O2000" s="66"/>
      <c r="P2000" s="66"/>
      <c r="Q2000" s="66"/>
      <c r="S2000" s="70"/>
      <c r="U2000" s="70"/>
      <c r="W2000" s="70"/>
      <c r="Y2000" s="70"/>
    </row>
    <row r="2001" spans="1:25" s="69" customFormat="1" x14ac:dyDescent="0.2">
      <c r="A2001" s="66" t="s">
        <v>12</v>
      </c>
      <c r="B2001" s="66" t="s">
        <v>23</v>
      </c>
      <c r="C2001" s="66" t="s">
        <v>25</v>
      </c>
      <c r="D2001" s="66" t="s">
        <v>276</v>
      </c>
      <c r="E2001" s="86">
        <f>+IF(ISNUMBER(DATA!J614),DATA!J614,"n/a")</f>
        <v>119266.6</v>
      </c>
      <c r="F2001" s="77">
        <f>+IF(ISNUMBER(DATA!K614),DATA!K614,"n/a")</f>
        <v>0.46794521566314001</v>
      </c>
      <c r="G2001" s="86">
        <f>+IF(ISNUMBER(DATA!T614),DATA!T614,"n/a")</f>
        <v>377413.58</v>
      </c>
      <c r="H2001" s="77">
        <f>+IF(ISNUMBER(DATA!U614),DATA!U614,"n/a")</f>
        <v>0.40542229949573799</v>
      </c>
      <c r="I2001" s="86">
        <f>+IF(ISNUMBER(DATA!AD614),DATA!AD614,"n/a")</f>
        <v>716031.13</v>
      </c>
      <c r="J2001" s="77">
        <f>+IF(ISNUMBER(DATA!AE614),DATA!AE614,"n/a")</f>
        <v>0.33646325267537203</v>
      </c>
      <c r="K2001" s="86">
        <f>+IF(ISNUMBER(DATA!AN614),DATA!AN614,"n/a")</f>
        <v>1375626.21</v>
      </c>
      <c r="L2001" s="77">
        <f>+IF(ISNUMBER(DATA!AO614),DATA!AO614,"n/a")</f>
        <v>0.288033251148964</v>
      </c>
      <c r="M2001" s="66"/>
      <c r="N2001" s="66"/>
      <c r="O2001" s="66"/>
      <c r="P2001" s="66"/>
      <c r="Q2001" s="66"/>
      <c r="S2001" s="70"/>
      <c r="U2001" s="70"/>
      <c r="W2001" s="70"/>
      <c r="Y2001" s="70"/>
    </row>
    <row r="2002" spans="1:25" s="69" customFormat="1" x14ac:dyDescent="0.2">
      <c r="A2002" s="66" t="s">
        <v>12</v>
      </c>
      <c r="B2002" s="66" t="s">
        <v>23</v>
      </c>
      <c r="C2002" s="66" t="s">
        <v>25</v>
      </c>
      <c r="D2002" s="66" t="s">
        <v>277</v>
      </c>
      <c r="E2002" s="86">
        <f>+IF(ISNUMBER(DATA!J615),DATA!J615,"n/a")</f>
        <v>109952.46</v>
      </c>
      <c r="F2002" s="77">
        <f>+IF(ISNUMBER(DATA!K615),DATA!K615,"n/a")</f>
        <v>2.73134052383683E-2</v>
      </c>
      <c r="G2002" s="86">
        <f>+IF(ISNUMBER(DATA!T615),DATA!T615,"n/a")</f>
        <v>354682.52</v>
      </c>
      <c r="H2002" s="77">
        <f>+IF(ISNUMBER(DATA!U615),DATA!U615,"n/a")</f>
        <v>0.118301087343651</v>
      </c>
      <c r="I2002" s="86">
        <f>+IF(ISNUMBER(DATA!AD615),DATA!AD615,"n/a")</f>
        <v>631843.49</v>
      </c>
      <c r="J2002" s="77">
        <f>+IF(ISNUMBER(DATA!AE615),DATA!AE615,"n/a")</f>
        <v>-9.3392744635591302E-3</v>
      </c>
      <c r="K2002" s="86">
        <f>+IF(ISNUMBER(DATA!AN615),DATA!AN615,"n/a")</f>
        <v>1246479.3600000001</v>
      </c>
      <c r="L2002" s="77">
        <f>+IF(ISNUMBER(DATA!AO615),DATA!AO615,"n/a")</f>
        <v>1.29765789354286E-2</v>
      </c>
      <c r="M2002" s="66"/>
      <c r="N2002" s="66"/>
      <c r="O2002" s="66"/>
      <c r="P2002" s="66"/>
      <c r="Q2002" s="66"/>
      <c r="S2002" s="70"/>
      <c r="U2002" s="70"/>
      <c r="W2002" s="70"/>
      <c r="Y2002" s="70"/>
    </row>
    <row r="2003" spans="1:25" s="69" customFormat="1" x14ac:dyDescent="0.2">
      <c r="A2003" s="66" t="s">
        <v>12</v>
      </c>
      <c r="B2003" s="66" t="s">
        <v>23</v>
      </c>
      <c r="C2003" s="66" t="s">
        <v>25</v>
      </c>
      <c r="D2003" s="66" t="s">
        <v>278</v>
      </c>
      <c r="E2003" s="86">
        <f>+IF(ISNUMBER(DATA!J616),DATA!J616,"n/a")</f>
        <v>346040.16</v>
      </c>
      <c r="F2003" s="77">
        <f>+IF(ISNUMBER(DATA!K616),DATA!K616,"n/a")</f>
        <v>0.102638224196289</v>
      </c>
      <c r="G2003" s="86">
        <f>+IF(ISNUMBER(DATA!T616),DATA!T616,"n/a")</f>
        <v>1131066.47</v>
      </c>
      <c r="H2003" s="77">
        <f>+IF(ISNUMBER(DATA!U616),DATA!U616,"n/a")</f>
        <v>8.4920535871671698E-2</v>
      </c>
      <c r="I2003" s="86">
        <f>+IF(ISNUMBER(DATA!AD616),DATA!AD616,"n/a")</f>
        <v>2147417.31</v>
      </c>
      <c r="J2003" s="77">
        <f>+IF(ISNUMBER(DATA!AE616),DATA!AE616,"n/a")</f>
        <v>6.5265160934056196E-2</v>
      </c>
      <c r="K2003" s="86">
        <f>+IF(ISNUMBER(DATA!AN616),DATA!AN616,"n/a")</f>
        <v>4026053.84</v>
      </c>
      <c r="L2003" s="77">
        <f>+IF(ISNUMBER(DATA!AO616),DATA!AO616,"n/a")</f>
        <v>4.2131241815117897E-2</v>
      </c>
      <c r="M2003" s="66"/>
      <c r="N2003" s="66"/>
      <c r="O2003" s="66"/>
      <c r="P2003" s="66"/>
      <c r="Q2003" s="66"/>
      <c r="S2003" s="70"/>
      <c r="U2003" s="70"/>
      <c r="W2003" s="70"/>
      <c r="Y2003" s="70"/>
    </row>
    <row r="2004" spans="1:25" s="69" customFormat="1" x14ac:dyDescent="0.2">
      <c r="A2004" s="66" t="s">
        <v>12</v>
      </c>
      <c r="B2004" s="66" t="s">
        <v>23</v>
      </c>
      <c r="C2004" s="66" t="s">
        <v>25</v>
      </c>
      <c r="D2004" s="66" t="s">
        <v>279</v>
      </c>
      <c r="E2004" s="86">
        <f>+IF(ISNUMBER(DATA!J617),DATA!J617,"n/a")</f>
        <v>116752.61</v>
      </c>
      <c r="F2004" s="77">
        <f>+IF(ISNUMBER(DATA!K617),DATA!K617,"n/a")</f>
        <v>-4.1152801758687699E-2</v>
      </c>
      <c r="G2004" s="86">
        <f>+IF(ISNUMBER(DATA!T617),DATA!T617,"n/a")</f>
        <v>359195.97</v>
      </c>
      <c r="H2004" s="77">
        <f>+IF(ISNUMBER(DATA!U617),DATA!U617,"n/a")</f>
        <v>-0.10753900473481701</v>
      </c>
      <c r="I2004" s="86">
        <f>+IF(ISNUMBER(DATA!AD617),DATA!AD617,"n/a")</f>
        <v>700102.11</v>
      </c>
      <c r="J2004" s="77">
        <f>+IF(ISNUMBER(DATA!AE617),DATA!AE617,"n/a")</f>
        <v>-0.113445977738304</v>
      </c>
      <c r="K2004" s="86">
        <f>+IF(ISNUMBER(DATA!AN617),DATA!AN617,"n/a")</f>
        <v>1437516.59</v>
      </c>
      <c r="L2004" s="77">
        <f>+IF(ISNUMBER(DATA!AO617),DATA!AO617,"n/a")</f>
        <v>-0.10911896849128</v>
      </c>
      <c r="M2004" s="66"/>
      <c r="N2004" s="66"/>
      <c r="O2004" s="66"/>
      <c r="P2004" s="66"/>
      <c r="Q2004" s="66"/>
      <c r="S2004" s="70"/>
      <c r="U2004" s="70"/>
      <c r="W2004" s="70"/>
      <c r="Y2004" s="70"/>
    </row>
    <row r="2005" spans="1:25" s="69" customFormat="1" x14ac:dyDescent="0.2">
      <c r="A2005" s="66" t="s">
        <v>12</v>
      </c>
      <c r="B2005" s="66" t="s">
        <v>23</v>
      </c>
      <c r="C2005" s="66" t="s">
        <v>25</v>
      </c>
      <c r="D2005" s="66" t="s">
        <v>280</v>
      </c>
      <c r="E2005" s="86">
        <f>+IF(ISNUMBER(DATA!J618),DATA!J618,"n/a")</f>
        <v>50455.31</v>
      </c>
      <c r="F2005" s="77">
        <f>+IF(ISNUMBER(DATA!K618),DATA!K618,"n/a")</f>
        <v>-7.7966747798271993E-2</v>
      </c>
      <c r="G2005" s="86">
        <f>+IF(ISNUMBER(DATA!T618),DATA!T618,"n/a")</f>
        <v>211026.07</v>
      </c>
      <c r="H2005" s="77">
        <f>+IF(ISNUMBER(DATA!U618),DATA!U618,"n/a")</f>
        <v>-3.4231726868920302E-3</v>
      </c>
      <c r="I2005" s="86">
        <f>+IF(ISNUMBER(DATA!AD618),DATA!AD618,"n/a")</f>
        <v>427999.31</v>
      </c>
      <c r="J2005" s="77">
        <f>+IF(ISNUMBER(DATA!AE618),DATA!AE618,"n/a")</f>
        <v>5.7819127368004798E-2</v>
      </c>
      <c r="K2005" s="86">
        <f>+IF(ISNUMBER(DATA!AN618),DATA!AN618,"n/a")</f>
        <v>842122.71</v>
      </c>
      <c r="L2005" s="77">
        <f>+IF(ISNUMBER(DATA!AO618),DATA!AO618,"n/a")</f>
        <v>-8.7089532732646593E-3</v>
      </c>
      <c r="M2005" s="66"/>
      <c r="N2005" s="66"/>
      <c r="O2005" s="66"/>
      <c r="P2005" s="66"/>
      <c r="Q2005" s="66"/>
      <c r="S2005" s="70"/>
      <c r="U2005" s="70"/>
      <c r="W2005" s="70"/>
      <c r="Y2005" s="70"/>
    </row>
    <row r="2006" spans="1:25" s="69" customFormat="1" x14ac:dyDescent="0.2">
      <c r="A2006" s="66" t="s">
        <v>12</v>
      </c>
      <c r="B2006" s="66" t="s">
        <v>23</v>
      </c>
      <c r="C2006" s="66" t="s">
        <v>25</v>
      </c>
      <c r="D2006" s="66" t="s">
        <v>281</v>
      </c>
      <c r="E2006" s="86">
        <f>+IF(ISNUMBER(DATA!J619),DATA!J619,"n/a")</f>
        <v>78880.97</v>
      </c>
      <c r="F2006" s="77">
        <f>+IF(ISNUMBER(DATA!K619),DATA!K619,"n/a")</f>
        <v>-7.7177996347363803E-2</v>
      </c>
      <c r="G2006" s="86">
        <f>+IF(ISNUMBER(DATA!T619),DATA!T619,"n/a")</f>
        <v>256711.34</v>
      </c>
      <c r="H2006" s="77">
        <f>+IF(ISNUMBER(DATA!U619),DATA!U619,"n/a")</f>
        <v>-6.2860209743574494E-2</v>
      </c>
      <c r="I2006" s="86">
        <f>+IF(ISNUMBER(DATA!AD619),DATA!AD619,"n/a")</f>
        <v>496667.44</v>
      </c>
      <c r="J2006" s="77">
        <f>+IF(ISNUMBER(DATA!AE619),DATA!AE619,"n/a")</f>
        <v>-6.7122591320542199E-2</v>
      </c>
      <c r="K2006" s="86">
        <f>+IF(ISNUMBER(DATA!AN619),DATA!AN619,"n/a")</f>
        <v>993591.69</v>
      </c>
      <c r="L2006" s="77">
        <f>+IF(ISNUMBER(DATA!AO619),DATA!AO619,"n/a")</f>
        <v>-9.7184273563594506E-2</v>
      </c>
      <c r="M2006" s="66"/>
      <c r="N2006" s="66"/>
      <c r="O2006" s="66"/>
      <c r="P2006" s="66"/>
      <c r="Q2006" s="66"/>
      <c r="S2006" s="70"/>
      <c r="U2006" s="70"/>
      <c r="W2006" s="70"/>
      <c r="Y2006" s="70"/>
    </row>
    <row r="2007" spans="1:25" s="69" customFormat="1" x14ac:dyDescent="0.2">
      <c r="A2007" s="66" t="s">
        <v>12</v>
      </c>
      <c r="B2007" s="66" t="s">
        <v>23</v>
      </c>
      <c r="C2007" s="66" t="s">
        <v>25</v>
      </c>
      <c r="D2007" s="66" t="s">
        <v>282</v>
      </c>
      <c r="E2007" s="86">
        <f>+IF(ISNUMBER(DATA!J620),DATA!J620,"n/a")</f>
        <v>175648.81</v>
      </c>
      <c r="F2007" s="77">
        <f>+IF(ISNUMBER(DATA!K620),DATA!K620,"n/a")</f>
        <v>-0.11558102515956201</v>
      </c>
      <c r="G2007" s="86">
        <f>+IF(ISNUMBER(DATA!T620),DATA!T620,"n/a")</f>
        <v>558877.39</v>
      </c>
      <c r="H2007" s="77">
        <f>+IF(ISNUMBER(DATA!U620),DATA!U620,"n/a")</f>
        <v>-0.112835929360215</v>
      </c>
      <c r="I2007" s="86">
        <f>+IF(ISNUMBER(DATA!AD620),DATA!AD620,"n/a")</f>
        <v>1103068.9099999999</v>
      </c>
      <c r="J2007" s="77">
        <f>+IF(ISNUMBER(DATA!AE620),DATA!AE620,"n/a")</f>
        <v>-0.10105628822452099</v>
      </c>
      <c r="K2007" s="86">
        <f>+IF(ISNUMBER(DATA!AN620),DATA!AN620,"n/a")</f>
        <v>2252632.34</v>
      </c>
      <c r="L2007" s="77">
        <f>+IF(ISNUMBER(DATA!AO620),DATA!AO620,"n/a")</f>
        <v>-8.1183200258067897E-2</v>
      </c>
      <c r="M2007" s="66"/>
      <c r="N2007" s="66"/>
      <c r="O2007" s="66"/>
      <c r="P2007" s="66"/>
      <c r="Q2007" s="66"/>
      <c r="S2007" s="70"/>
      <c r="U2007" s="70"/>
      <c r="W2007" s="70"/>
      <c r="Y2007" s="70"/>
    </row>
    <row r="2008" spans="1:25" s="69" customFormat="1" x14ac:dyDescent="0.2">
      <c r="A2008" s="66" t="s">
        <v>12</v>
      </c>
      <c r="B2008" s="66" t="s">
        <v>23</v>
      </c>
      <c r="C2008" s="66" t="s">
        <v>25</v>
      </c>
      <c r="D2008" s="66" t="s">
        <v>283</v>
      </c>
      <c r="E2008" s="86">
        <f>+IF(ISNUMBER(DATA!J621),DATA!J621,"n/a")</f>
        <v>188672.49</v>
      </c>
      <c r="F2008" s="77">
        <f>+IF(ISNUMBER(DATA!K621),DATA!K621,"n/a")</f>
        <v>1.65057296827608E-2</v>
      </c>
      <c r="G2008" s="86">
        <f>+IF(ISNUMBER(DATA!T621),DATA!T621,"n/a")</f>
        <v>622497.22</v>
      </c>
      <c r="H2008" s="77">
        <f>+IF(ISNUMBER(DATA!U621),DATA!U621,"n/a")</f>
        <v>5.59190062911342E-2</v>
      </c>
      <c r="I2008" s="86">
        <f>+IF(ISNUMBER(DATA!AD621),DATA!AD621,"n/a")</f>
        <v>1194795.82</v>
      </c>
      <c r="J2008" s="77">
        <f>+IF(ISNUMBER(DATA!AE621),DATA!AE621,"n/a")</f>
        <v>1.5406881666313399E-2</v>
      </c>
      <c r="K2008" s="86">
        <f>+IF(ISNUMBER(DATA!AN621),DATA!AN621,"n/a")</f>
        <v>2393288.23</v>
      </c>
      <c r="L2008" s="77">
        <f>+IF(ISNUMBER(DATA!AO621),DATA!AO621,"n/a")</f>
        <v>5.0603273475181301E-2</v>
      </c>
      <c r="M2008" s="66"/>
      <c r="N2008" s="66"/>
      <c r="O2008" s="66"/>
      <c r="P2008" s="66"/>
      <c r="Q2008" s="66"/>
      <c r="S2008" s="70"/>
      <c r="U2008" s="70"/>
      <c r="W2008" s="70"/>
      <c r="Y2008" s="70"/>
    </row>
    <row r="2009" spans="1:25" s="69" customFormat="1" x14ac:dyDescent="0.2">
      <c r="A2009" s="66" t="s">
        <v>12</v>
      </c>
      <c r="B2009" s="66" t="s">
        <v>23</v>
      </c>
      <c r="C2009" s="66" t="s">
        <v>25</v>
      </c>
      <c r="D2009" s="66" t="s">
        <v>284</v>
      </c>
      <c r="E2009" s="86">
        <f>+IF(ISNUMBER(DATA!J622),DATA!J622,"n/a")</f>
        <v>203979.36</v>
      </c>
      <c r="F2009" s="77">
        <f>+IF(ISNUMBER(DATA!K622),DATA!K622,"n/a")</f>
        <v>-2.7612080358450902E-2</v>
      </c>
      <c r="G2009" s="86">
        <f>+IF(ISNUMBER(DATA!T622),DATA!T622,"n/a")</f>
        <v>643724.26</v>
      </c>
      <c r="H2009" s="77">
        <f>+IF(ISNUMBER(DATA!U622),DATA!U622,"n/a")</f>
        <v>-4.0726616912301603E-2</v>
      </c>
      <c r="I2009" s="86">
        <f>+IF(ISNUMBER(DATA!AD622),DATA!AD622,"n/a")</f>
        <v>1227503.03</v>
      </c>
      <c r="J2009" s="77">
        <f>+IF(ISNUMBER(DATA!AE622),DATA!AE622,"n/a")</f>
        <v>-4.4089713177704298E-2</v>
      </c>
      <c r="K2009" s="86">
        <f>+IF(ISNUMBER(DATA!AN622),DATA!AN622,"n/a")</f>
        <v>2377591.91</v>
      </c>
      <c r="L2009" s="77">
        <f>+IF(ISNUMBER(DATA!AO622),DATA!AO622,"n/a")</f>
        <v>-4.66738308313508E-2</v>
      </c>
      <c r="M2009" s="66"/>
      <c r="N2009" s="66"/>
      <c r="O2009" s="66"/>
      <c r="P2009" s="66"/>
      <c r="Q2009" s="66"/>
      <c r="S2009" s="70"/>
      <c r="U2009" s="70"/>
      <c r="W2009" s="70"/>
      <c r="Y2009" s="70"/>
    </row>
    <row r="2010" spans="1:25" s="69" customFormat="1" x14ac:dyDescent="0.2">
      <c r="A2010" s="66" t="s">
        <v>12</v>
      </c>
      <c r="B2010" s="66" t="s">
        <v>23</v>
      </c>
      <c r="C2010" s="66" t="s">
        <v>25</v>
      </c>
      <c r="D2010" s="66" t="s">
        <v>285</v>
      </c>
      <c r="E2010" s="86">
        <f>+IF(ISNUMBER(DATA!J623),DATA!J623,"n/a")</f>
        <v>111692.47</v>
      </c>
      <c r="F2010" s="77">
        <f>+IF(ISNUMBER(DATA!K623),DATA!K623,"n/a")</f>
        <v>-0.29181726867525098</v>
      </c>
      <c r="G2010" s="86">
        <f>+IF(ISNUMBER(DATA!T623),DATA!T623,"n/a")</f>
        <v>360603.34</v>
      </c>
      <c r="H2010" s="77">
        <f>+IF(ISNUMBER(DATA!U623),DATA!U623,"n/a")</f>
        <v>-0.23814667775872</v>
      </c>
      <c r="I2010" s="86">
        <f>+IF(ISNUMBER(DATA!AD623),DATA!AD623,"n/a")</f>
        <v>706460.99</v>
      </c>
      <c r="J2010" s="77">
        <f>+IF(ISNUMBER(DATA!AE623),DATA!AE623,"n/a")</f>
        <v>-0.17704493986965</v>
      </c>
      <c r="K2010" s="86">
        <f>+IF(ISNUMBER(DATA!AN623),DATA!AN623,"n/a")</f>
        <v>1401819.06</v>
      </c>
      <c r="L2010" s="77">
        <f>+IF(ISNUMBER(DATA!AO623),DATA!AO623,"n/a")</f>
        <v>-0.113181480368586</v>
      </c>
      <c r="M2010" s="66"/>
      <c r="N2010" s="66"/>
      <c r="O2010" s="66"/>
      <c r="P2010" s="66"/>
      <c r="Q2010" s="66"/>
      <c r="S2010" s="70"/>
      <c r="U2010" s="70"/>
      <c r="W2010" s="70"/>
      <c r="Y2010" s="70"/>
    </row>
    <row r="2011" spans="1:25" s="69" customFormat="1" x14ac:dyDescent="0.2">
      <c r="A2011" s="66" t="s">
        <v>12</v>
      </c>
      <c r="B2011" s="66" t="s">
        <v>23</v>
      </c>
      <c r="C2011" s="66" t="s">
        <v>25</v>
      </c>
      <c r="D2011" s="66" t="s">
        <v>286</v>
      </c>
      <c r="E2011" s="86">
        <f>+IF(ISNUMBER(DATA!J624),DATA!J624,"n/a")</f>
        <v>154895</v>
      </c>
      <c r="F2011" s="77">
        <f>+IF(ISNUMBER(DATA!K624),DATA!K624,"n/a")</f>
        <v>0.14820856262108401</v>
      </c>
      <c r="G2011" s="86">
        <f>+IF(ISNUMBER(DATA!T624),DATA!T624,"n/a")</f>
        <v>470749.63</v>
      </c>
      <c r="H2011" s="77">
        <f>+IF(ISNUMBER(DATA!U624),DATA!U624,"n/a")</f>
        <v>6.6043561508641801E-3</v>
      </c>
      <c r="I2011" s="86">
        <f>+IF(ISNUMBER(DATA!AD624),DATA!AD624,"n/a")</f>
        <v>865842.37</v>
      </c>
      <c r="J2011" s="77">
        <f>+IF(ISNUMBER(DATA!AE624),DATA!AE624,"n/a")</f>
        <v>-1.7617439489222401E-2</v>
      </c>
      <c r="K2011" s="86">
        <f>+IF(ISNUMBER(DATA!AN624),DATA!AN624,"n/a")</f>
        <v>1684143.4</v>
      </c>
      <c r="L2011" s="77">
        <f>+IF(ISNUMBER(DATA!AO624),DATA!AO624,"n/a")</f>
        <v>-7.5926330625894503E-2</v>
      </c>
      <c r="M2011" s="66"/>
      <c r="N2011" s="66"/>
      <c r="O2011" s="66"/>
      <c r="P2011" s="66"/>
      <c r="Q2011" s="66"/>
      <c r="S2011" s="70"/>
      <c r="U2011" s="70"/>
      <c r="W2011" s="70"/>
      <c r="Y2011" s="70"/>
    </row>
    <row r="2012" spans="1:25" s="69" customFormat="1" x14ac:dyDescent="0.2">
      <c r="A2012" s="66" t="s">
        <v>12</v>
      </c>
      <c r="B2012" s="66" t="s">
        <v>23</v>
      </c>
      <c r="C2012" s="66" t="s">
        <v>25</v>
      </c>
      <c r="D2012" s="66" t="s">
        <v>287</v>
      </c>
      <c r="E2012" s="86">
        <f>+IF(ISNUMBER(DATA!J625),DATA!J625,"n/a")</f>
        <v>171394.34</v>
      </c>
      <c r="F2012" s="77">
        <f>+IF(ISNUMBER(DATA!K625),DATA!K625,"n/a")</f>
        <v>0.328041705295954</v>
      </c>
      <c r="G2012" s="86">
        <f>+IF(ISNUMBER(DATA!T625),DATA!T625,"n/a")</f>
        <v>520347.27</v>
      </c>
      <c r="H2012" s="77">
        <f>+IF(ISNUMBER(DATA!U625),DATA!U625,"n/a")</f>
        <v>-2.43042062750423E-2</v>
      </c>
      <c r="I2012" s="86">
        <f>+IF(ISNUMBER(DATA!AD625),DATA!AD625,"n/a")</f>
        <v>925869.11</v>
      </c>
      <c r="J2012" s="77">
        <f>+IF(ISNUMBER(DATA!AE625),DATA!AE625,"n/a")</f>
        <v>-7.3632485749983198E-2</v>
      </c>
      <c r="K2012" s="86">
        <f>+IF(ISNUMBER(DATA!AN625),DATA!AN625,"n/a")</f>
        <v>1803712.79</v>
      </c>
      <c r="L2012" s="77">
        <f>+IF(ISNUMBER(DATA!AO625),DATA!AO625,"n/a")</f>
        <v>-7.4182399320526393E-2</v>
      </c>
      <c r="M2012" s="66"/>
      <c r="N2012" s="66"/>
      <c r="O2012" s="66"/>
      <c r="P2012" s="66"/>
      <c r="Q2012" s="66"/>
      <c r="S2012" s="70"/>
      <c r="U2012" s="70"/>
      <c r="W2012" s="70"/>
      <c r="Y2012" s="70"/>
    </row>
    <row r="2013" spans="1:25" s="69" customFormat="1" x14ac:dyDescent="0.2">
      <c r="A2013" s="66" t="s">
        <v>12</v>
      </c>
      <c r="B2013" s="66" t="s">
        <v>23</v>
      </c>
      <c r="C2013" s="66" t="s">
        <v>25</v>
      </c>
      <c r="D2013" s="66" t="s">
        <v>288</v>
      </c>
      <c r="E2013" s="86">
        <f>+IF(ISNUMBER(DATA!J626),DATA!J626,"n/a")</f>
        <v>147868.59</v>
      </c>
      <c r="F2013" s="77">
        <f>+IF(ISNUMBER(DATA!K626),DATA!K626,"n/a")</f>
        <v>2.6370839712205399E-2</v>
      </c>
      <c r="G2013" s="86">
        <f>+IF(ISNUMBER(DATA!T626),DATA!T626,"n/a")</f>
        <v>442342.1</v>
      </c>
      <c r="H2013" s="77">
        <f>+IF(ISNUMBER(DATA!U626),DATA!U626,"n/a")</f>
        <v>-1.86942799292499E-2</v>
      </c>
      <c r="I2013" s="86">
        <f>+IF(ISNUMBER(DATA!AD626),DATA!AD626,"n/a")</f>
        <v>852935.68000000005</v>
      </c>
      <c r="J2013" s="77">
        <f>+IF(ISNUMBER(DATA!AE626),DATA!AE626,"n/a")</f>
        <v>6.1753198396044399E-4</v>
      </c>
      <c r="K2013" s="86">
        <f>+IF(ISNUMBER(DATA!AN626),DATA!AN626,"n/a")</f>
        <v>1688395.17</v>
      </c>
      <c r="L2013" s="77">
        <f>+IF(ISNUMBER(DATA!AO626),DATA!AO626,"n/a")</f>
        <v>4.0081513695745599E-2</v>
      </c>
      <c r="M2013" s="66"/>
      <c r="N2013" s="66"/>
      <c r="O2013" s="66"/>
      <c r="P2013" s="66"/>
      <c r="Q2013" s="66"/>
      <c r="S2013" s="70"/>
      <c r="U2013" s="70"/>
      <c r="W2013" s="70"/>
      <c r="Y2013" s="70"/>
    </row>
    <row r="2014" spans="1:25" s="69" customFormat="1" x14ac:dyDescent="0.2">
      <c r="A2014" s="66" t="s">
        <v>12</v>
      </c>
      <c r="B2014" s="66" t="s">
        <v>23</v>
      </c>
      <c r="C2014" s="66" t="s">
        <v>25</v>
      </c>
      <c r="D2014" s="66" t="s">
        <v>289</v>
      </c>
      <c r="E2014" s="86">
        <f>+IF(ISNUMBER(DATA!J627),DATA!J627,"n/a")</f>
        <v>74748.509999999995</v>
      </c>
      <c r="F2014" s="77">
        <f>+IF(ISNUMBER(DATA!K627),DATA!K627,"n/a")</f>
        <v>-0.16393862885215299</v>
      </c>
      <c r="G2014" s="86">
        <f>+IF(ISNUMBER(DATA!T627),DATA!T627,"n/a")</f>
        <v>238438.03</v>
      </c>
      <c r="H2014" s="77">
        <f>+IF(ISNUMBER(DATA!U627),DATA!U627,"n/a")</f>
        <v>-0.140537019572301</v>
      </c>
      <c r="I2014" s="86">
        <f>+IF(ISNUMBER(DATA!AD627),DATA!AD627,"n/a")</f>
        <v>464768.33</v>
      </c>
      <c r="J2014" s="77">
        <f>+IF(ISNUMBER(DATA!AE627),DATA!AE627,"n/a")</f>
        <v>-0.13144031230660799</v>
      </c>
      <c r="K2014" s="86">
        <f>+IF(ISNUMBER(DATA!AN627),DATA!AN627,"n/a")</f>
        <v>959268.97</v>
      </c>
      <c r="L2014" s="77">
        <f>+IF(ISNUMBER(DATA!AO627),DATA!AO627,"n/a")</f>
        <v>-0.121859578378632</v>
      </c>
      <c r="M2014" s="66"/>
      <c r="N2014" s="66"/>
      <c r="O2014" s="66"/>
      <c r="P2014" s="66"/>
      <c r="Q2014" s="66"/>
      <c r="S2014" s="70"/>
      <c r="U2014" s="70"/>
      <c r="W2014" s="70"/>
      <c r="Y2014" s="70"/>
    </row>
    <row r="2015" spans="1:25" s="69" customFormat="1" x14ac:dyDescent="0.2">
      <c r="A2015" s="66" t="s">
        <v>12</v>
      </c>
      <c r="B2015" s="66" t="s">
        <v>23</v>
      </c>
      <c r="C2015" s="66" t="s">
        <v>25</v>
      </c>
      <c r="D2015" s="66" t="s">
        <v>290</v>
      </c>
      <c r="E2015" s="86">
        <f>+IF(ISNUMBER(DATA!J628),DATA!J628,"n/a")</f>
        <v>86542.64</v>
      </c>
      <c r="F2015" s="77">
        <f>+IF(ISNUMBER(DATA!K628),DATA!K628,"n/a")</f>
        <v>9.0944616521470303E-2</v>
      </c>
      <c r="G2015" s="86">
        <f>+IF(ISNUMBER(DATA!T628),DATA!T628,"n/a")</f>
        <v>277828.90999999997</v>
      </c>
      <c r="H2015" s="77">
        <f>+IF(ISNUMBER(DATA!U628),DATA!U628,"n/a")</f>
        <v>7.0124246291854403E-2</v>
      </c>
      <c r="I2015" s="86">
        <f>+IF(ISNUMBER(DATA!AD628),DATA!AD628,"n/a")</f>
        <v>529745.09</v>
      </c>
      <c r="J2015" s="77">
        <f>+IF(ISNUMBER(DATA!AE628),DATA!AE628,"n/a")</f>
        <v>3.6183531780048302E-2</v>
      </c>
      <c r="K2015" s="86">
        <f>+IF(ISNUMBER(DATA!AN628),DATA!AN628,"n/a")</f>
        <v>1046655.51</v>
      </c>
      <c r="L2015" s="77">
        <f>+IF(ISNUMBER(DATA!AO628),DATA!AO628,"n/a")</f>
        <v>5.5281220403394303E-2</v>
      </c>
      <c r="M2015" s="66"/>
      <c r="N2015" s="66"/>
      <c r="O2015" s="66"/>
      <c r="P2015" s="66"/>
      <c r="Q2015" s="66"/>
      <c r="S2015" s="70"/>
      <c r="U2015" s="70"/>
      <c r="W2015" s="70"/>
      <c r="Y2015" s="70"/>
    </row>
    <row r="2016" spans="1:25" s="69" customFormat="1" x14ac:dyDescent="0.2">
      <c r="A2016" s="66" t="s">
        <v>12</v>
      </c>
      <c r="B2016" s="66" t="s">
        <v>23</v>
      </c>
      <c r="C2016" s="66" t="s">
        <v>25</v>
      </c>
      <c r="D2016" s="66" t="s">
        <v>291</v>
      </c>
      <c r="E2016" s="86">
        <f>+IF(ISNUMBER(DATA!J629),DATA!J629,"n/a")</f>
        <v>46235.43</v>
      </c>
      <c r="F2016" s="77">
        <f>+IF(ISNUMBER(DATA!K629),DATA!K629,"n/a")</f>
        <v>-0.100268661735299</v>
      </c>
      <c r="G2016" s="86">
        <f>+IF(ISNUMBER(DATA!T629),DATA!T629,"n/a")</f>
        <v>166614.39999999999</v>
      </c>
      <c r="H2016" s="77">
        <f>+IF(ISNUMBER(DATA!U629),DATA!U629,"n/a")</f>
        <v>8.2284865755659894E-2</v>
      </c>
      <c r="I2016" s="86">
        <f>+IF(ISNUMBER(DATA!AD629),DATA!AD629,"n/a")</f>
        <v>335958.5</v>
      </c>
      <c r="J2016" s="77">
        <f>+IF(ISNUMBER(DATA!AE629),DATA!AE629,"n/a")</f>
        <v>9.1019227789665896E-2</v>
      </c>
      <c r="K2016" s="86">
        <f>+IF(ISNUMBER(DATA!AN629),DATA!AN629,"n/a")</f>
        <v>607165.01</v>
      </c>
      <c r="L2016" s="77">
        <f>+IF(ISNUMBER(DATA!AO629),DATA!AO629,"n/a")</f>
        <v>2.0108604816251999E-2</v>
      </c>
      <c r="M2016" s="66"/>
      <c r="N2016" s="66"/>
      <c r="O2016" s="66"/>
      <c r="P2016" s="66"/>
      <c r="Q2016" s="66"/>
      <c r="S2016" s="70"/>
      <c r="U2016" s="70"/>
      <c r="W2016" s="70"/>
      <c r="Y2016" s="70"/>
    </row>
    <row r="2017" spans="1:25" s="69" customFormat="1" x14ac:dyDescent="0.2">
      <c r="A2017" s="66" t="s">
        <v>12</v>
      </c>
      <c r="B2017" s="66" t="s">
        <v>23</v>
      </c>
      <c r="C2017" s="66" t="s">
        <v>25</v>
      </c>
      <c r="D2017" s="66" t="s">
        <v>292</v>
      </c>
      <c r="E2017" s="86">
        <f>+IF(ISNUMBER(DATA!J630),DATA!J630,"n/a")</f>
        <v>500043.23</v>
      </c>
      <c r="F2017" s="77">
        <f>+IF(ISNUMBER(DATA!K630),DATA!K630,"n/a")</f>
        <v>-1.94695530046189E-2</v>
      </c>
      <c r="G2017" s="86">
        <f>+IF(ISNUMBER(DATA!T630),DATA!T630,"n/a")</f>
        <v>1635266.74</v>
      </c>
      <c r="H2017" s="77">
        <f>+IF(ISNUMBER(DATA!U630),DATA!U630,"n/a")</f>
        <v>-1.12921882489109E-2</v>
      </c>
      <c r="I2017" s="86">
        <f>+IF(ISNUMBER(DATA!AD630),DATA!AD630,"n/a")</f>
        <v>3210859.64</v>
      </c>
      <c r="J2017" s="77">
        <f>+IF(ISNUMBER(DATA!AE630),DATA!AE630,"n/a")</f>
        <v>-1.5750262873759201E-2</v>
      </c>
      <c r="K2017" s="86">
        <f>+IF(ISNUMBER(DATA!AN630),DATA!AN630,"n/a")</f>
        <v>6260567.2000000002</v>
      </c>
      <c r="L2017" s="77">
        <f>+IF(ISNUMBER(DATA!AO630),DATA!AO630,"n/a")</f>
        <v>1.87350975815601E-3</v>
      </c>
      <c r="M2017" s="66"/>
      <c r="N2017" s="66"/>
      <c r="O2017" s="66"/>
      <c r="P2017" s="66"/>
      <c r="Q2017" s="66"/>
      <c r="S2017" s="70"/>
      <c r="U2017" s="70"/>
      <c r="W2017" s="70"/>
      <c r="Y2017" s="70"/>
    </row>
    <row r="2018" spans="1:25" s="69" customFormat="1" x14ac:dyDescent="0.2">
      <c r="A2018" s="66" t="s">
        <v>12</v>
      </c>
      <c r="B2018" s="66" t="s">
        <v>23</v>
      </c>
      <c r="C2018" s="66" t="s">
        <v>25</v>
      </c>
      <c r="D2018" s="66" t="s">
        <v>293</v>
      </c>
      <c r="E2018" s="86">
        <f>+IF(ISNUMBER(DATA!J631),DATA!J631,"n/a")</f>
        <v>38071.67</v>
      </c>
      <c r="F2018" s="77">
        <f>+IF(ISNUMBER(DATA!K631),DATA!K631,"n/a")</f>
        <v>-0.123556331308339</v>
      </c>
      <c r="G2018" s="86">
        <f>+IF(ISNUMBER(DATA!T631),DATA!T631,"n/a")</f>
        <v>119819.98</v>
      </c>
      <c r="H2018" s="77">
        <f>+IF(ISNUMBER(DATA!U631),DATA!U631,"n/a")</f>
        <v>-0.10814034577394201</v>
      </c>
      <c r="I2018" s="86">
        <f>+IF(ISNUMBER(DATA!AD631),DATA!AD631,"n/a")</f>
        <v>242468.01</v>
      </c>
      <c r="J2018" s="77">
        <f>+IF(ISNUMBER(DATA!AE631),DATA!AE631,"n/a")</f>
        <v>-3.8491850173062503E-2</v>
      </c>
      <c r="K2018" s="86">
        <f>+IF(ISNUMBER(DATA!AN631),DATA!AN631,"n/a")</f>
        <v>502219.51</v>
      </c>
      <c r="L2018" s="77">
        <f>+IF(ISNUMBER(DATA!AO631),DATA!AO631,"n/a")</f>
        <v>-2.1863231205646598E-3</v>
      </c>
      <c r="M2018" s="66"/>
      <c r="N2018" s="66"/>
      <c r="O2018" s="66"/>
      <c r="P2018" s="66"/>
      <c r="Q2018" s="66"/>
      <c r="S2018" s="70"/>
      <c r="U2018" s="70"/>
      <c r="W2018" s="70"/>
      <c r="Y2018" s="70"/>
    </row>
    <row r="2019" spans="1:25" s="69" customFormat="1" x14ac:dyDescent="0.2">
      <c r="A2019" s="66" t="s">
        <v>12</v>
      </c>
      <c r="B2019" s="66" t="s">
        <v>23</v>
      </c>
      <c r="C2019" s="66" t="s">
        <v>25</v>
      </c>
      <c r="D2019" s="66" t="s">
        <v>294</v>
      </c>
      <c r="E2019" s="86">
        <f>+IF(ISNUMBER(DATA!J632),DATA!J632,"n/a")</f>
        <v>232375.25</v>
      </c>
      <c r="F2019" s="77">
        <f>+IF(ISNUMBER(DATA!K632),DATA!K632,"n/a")</f>
        <v>0.12719264503164099</v>
      </c>
      <c r="G2019" s="86">
        <f>+IF(ISNUMBER(DATA!T632),DATA!T632,"n/a")</f>
        <v>738760.11</v>
      </c>
      <c r="H2019" s="77">
        <f>+IF(ISNUMBER(DATA!U632),DATA!U632,"n/a")</f>
        <v>9.8513522995956199E-2</v>
      </c>
      <c r="I2019" s="86">
        <f>+IF(ISNUMBER(DATA!AD632),DATA!AD632,"n/a")</f>
        <v>1408476.66</v>
      </c>
      <c r="J2019" s="77">
        <f>+IF(ISNUMBER(DATA!AE632),DATA!AE632,"n/a")</f>
        <v>5.7705636026623201E-2</v>
      </c>
      <c r="K2019" s="86">
        <f>+IF(ISNUMBER(DATA!AN632),DATA!AN632,"n/a")</f>
        <v>2756413.77</v>
      </c>
      <c r="L2019" s="77">
        <f>+IF(ISNUMBER(DATA!AO632),DATA!AO632,"n/a")</f>
        <v>8.3449186885942106E-2</v>
      </c>
      <c r="M2019" s="66"/>
      <c r="N2019" s="66"/>
      <c r="O2019" s="66"/>
      <c r="P2019" s="66"/>
      <c r="Q2019" s="66"/>
      <c r="S2019" s="70"/>
      <c r="U2019" s="70"/>
      <c r="W2019" s="70"/>
      <c r="Y2019" s="70"/>
    </row>
    <row r="2020" spans="1:25" s="69" customFormat="1" x14ac:dyDescent="0.2">
      <c r="A2020" s="66" t="s">
        <v>12</v>
      </c>
      <c r="B2020" s="66" t="s">
        <v>23</v>
      </c>
      <c r="C2020" s="66" t="s">
        <v>25</v>
      </c>
      <c r="D2020" s="66" t="s">
        <v>295</v>
      </c>
      <c r="E2020" s="86">
        <f>+IF(ISNUMBER(DATA!J633),DATA!J633,"n/a")</f>
        <v>174982.94</v>
      </c>
      <c r="F2020" s="77">
        <f>+IF(ISNUMBER(DATA!K633),DATA!K633,"n/a")</f>
        <v>2.88065098404942E-2</v>
      </c>
      <c r="G2020" s="86">
        <f>+IF(ISNUMBER(DATA!T633),DATA!T633,"n/a")</f>
        <v>510979.95</v>
      </c>
      <c r="H2020" s="77">
        <f>+IF(ISNUMBER(DATA!U633),DATA!U633,"n/a")</f>
        <v>0.11754165045420401</v>
      </c>
      <c r="I2020" s="86">
        <f>+IF(ISNUMBER(DATA!AD633),DATA!AD633,"n/a")</f>
        <v>1011770.13</v>
      </c>
      <c r="J2020" s="77">
        <f>+IF(ISNUMBER(DATA!AE633),DATA!AE633,"n/a")</f>
        <v>0.15205910968730399</v>
      </c>
      <c r="K2020" s="86">
        <f>+IF(ISNUMBER(DATA!AN633),DATA!AN633,"n/a")</f>
        <v>1988721.71</v>
      </c>
      <c r="L2020" s="77">
        <f>+IF(ISNUMBER(DATA!AO633),DATA!AO633,"n/a")</f>
        <v>0.15412301695849401</v>
      </c>
      <c r="M2020" s="66"/>
      <c r="N2020" s="66"/>
      <c r="O2020" s="66"/>
      <c r="P2020" s="66"/>
      <c r="Q2020" s="66"/>
      <c r="S2020" s="70"/>
      <c r="U2020" s="70"/>
      <c r="W2020" s="70"/>
      <c r="Y2020" s="70"/>
    </row>
    <row r="2021" spans="1:25" s="69" customFormat="1" x14ac:dyDescent="0.2">
      <c r="A2021" s="66" t="s">
        <v>12</v>
      </c>
      <c r="B2021" s="66" t="s">
        <v>23</v>
      </c>
      <c r="C2021" s="66" t="s">
        <v>25</v>
      </c>
      <c r="D2021" s="66" t="s">
        <v>296</v>
      </c>
      <c r="E2021" s="86">
        <f>+IF(ISNUMBER(DATA!J634),DATA!J634,"n/a")</f>
        <v>153192.85</v>
      </c>
      <c r="F2021" s="77">
        <f>+IF(ISNUMBER(DATA!K634),DATA!K634,"n/a")</f>
        <v>-8.0224277244389006E-2</v>
      </c>
      <c r="G2021" s="86">
        <f>+IF(ISNUMBER(DATA!T634),DATA!T634,"n/a")</f>
        <v>472287.26</v>
      </c>
      <c r="H2021" s="77">
        <f>+IF(ISNUMBER(DATA!U634),DATA!U634,"n/a")</f>
        <v>-5.6585672072199097E-2</v>
      </c>
      <c r="I2021" s="86">
        <f>+IF(ISNUMBER(DATA!AD634),DATA!AD634,"n/a")</f>
        <v>904025.37</v>
      </c>
      <c r="J2021" s="77">
        <f>+IF(ISNUMBER(DATA!AE634),DATA!AE634,"n/a")</f>
        <v>-3.52746616014031E-2</v>
      </c>
      <c r="K2021" s="86">
        <f>+IF(ISNUMBER(DATA!AN634),DATA!AN634,"n/a")</f>
        <v>1811862.03</v>
      </c>
      <c r="L2021" s="77">
        <f>+IF(ISNUMBER(DATA!AO634),DATA!AO634,"n/a")</f>
        <v>1.2516149940293301E-2</v>
      </c>
      <c r="M2021" s="66"/>
      <c r="N2021" s="66"/>
      <c r="O2021" s="66"/>
      <c r="P2021" s="66"/>
      <c r="Q2021" s="66"/>
      <c r="S2021" s="70"/>
      <c r="U2021" s="70"/>
      <c r="W2021" s="70"/>
      <c r="Y2021" s="70"/>
    </row>
    <row r="2022" spans="1:25" s="69" customFormat="1" x14ac:dyDescent="0.2">
      <c r="A2022" s="66" t="s">
        <v>12</v>
      </c>
      <c r="B2022" s="66" t="s">
        <v>23</v>
      </c>
      <c r="C2022" s="66" t="s">
        <v>25</v>
      </c>
      <c r="D2022" s="66" t="s">
        <v>297</v>
      </c>
      <c r="E2022" s="86">
        <f>+IF(ISNUMBER(DATA!J635),DATA!J635,"n/a")</f>
        <v>55232.29</v>
      </c>
      <c r="F2022" s="77">
        <f>+IF(ISNUMBER(DATA!K635),DATA!K635,"n/a")</f>
        <v>-0.11446809042793001</v>
      </c>
      <c r="G2022" s="86">
        <f>+IF(ISNUMBER(DATA!T635),DATA!T635,"n/a")</f>
        <v>176557.34</v>
      </c>
      <c r="H2022" s="77">
        <f>+IF(ISNUMBER(DATA!U635),DATA!U635,"n/a")</f>
        <v>-7.8108602907259905E-2</v>
      </c>
      <c r="I2022" s="86">
        <f>+IF(ISNUMBER(DATA!AD635),DATA!AD635,"n/a")</f>
        <v>350933.66</v>
      </c>
      <c r="J2022" s="77">
        <f>+IF(ISNUMBER(DATA!AE635),DATA!AE635,"n/a")</f>
        <v>-2.3420928628434302E-2</v>
      </c>
      <c r="K2022" s="86">
        <f>+IF(ISNUMBER(DATA!AN635),DATA!AN635,"n/a")</f>
        <v>727376.57</v>
      </c>
      <c r="L2022" s="77">
        <f>+IF(ISNUMBER(DATA!AO635),DATA!AO635,"n/a")</f>
        <v>3.3692967468134098E-2</v>
      </c>
      <c r="M2022" s="66"/>
      <c r="N2022" s="66"/>
      <c r="O2022" s="66"/>
      <c r="P2022" s="66"/>
      <c r="Q2022" s="66"/>
      <c r="S2022" s="70"/>
      <c r="U2022" s="70"/>
      <c r="W2022" s="70"/>
      <c r="Y2022" s="70"/>
    </row>
    <row r="2023" spans="1:25" s="69" customFormat="1" x14ac:dyDescent="0.2">
      <c r="A2023" s="66" t="s">
        <v>12</v>
      </c>
      <c r="B2023" s="66" t="s">
        <v>23</v>
      </c>
      <c r="C2023" s="66" t="s">
        <v>25</v>
      </c>
      <c r="D2023" s="66" t="s">
        <v>298</v>
      </c>
      <c r="E2023" s="86">
        <f>+IF(ISNUMBER(DATA!J636),DATA!J636,"n/a")</f>
        <v>106507.97</v>
      </c>
      <c r="F2023" s="77">
        <f>+IF(ISNUMBER(DATA!K636),DATA!K636,"n/a")</f>
        <v>-7.51001552499726E-2</v>
      </c>
      <c r="G2023" s="86">
        <f>+IF(ISNUMBER(DATA!T636),DATA!T636,"n/a")</f>
        <v>334118.87</v>
      </c>
      <c r="H2023" s="77">
        <f>+IF(ISNUMBER(DATA!U636),DATA!U636,"n/a")</f>
        <v>-4.1907759308820097E-2</v>
      </c>
      <c r="I2023" s="86">
        <f>+IF(ISNUMBER(DATA!AD636),DATA!AD636,"n/a")</f>
        <v>651567.84</v>
      </c>
      <c r="J2023" s="77">
        <f>+IF(ISNUMBER(DATA!AE636),DATA!AE636,"n/a")</f>
        <v>-4.5349653404967501E-2</v>
      </c>
      <c r="K2023" s="86">
        <f>+IF(ISNUMBER(DATA!AN636),DATA!AN636,"n/a")</f>
        <v>1351545.49</v>
      </c>
      <c r="L2023" s="77">
        <f>+IF(ISNUMBER(DATA!AO636),DATA!AO636,"n/a")</f>
        <v>-1.05881151071521E-2</v>
      </c>
      <c r="M2023" s="66"/>
      <c r="N2023" s="66"/>
      <c r="O2023" s="66"/>
      <c r="P2023" s="66"/>
      <c r="Q2023" s="66"/>
      <c r="S2023" s="70"/>
      <c r="U2023" s="70"/>
      <c r="W2023" s="70"/>
      <c r="Y2023" s="70"/>
    </row>
    <row r="2024" spans="1:25" s="69" customFormat="1" x14ac:dyDescent="0.2">
      <c r="A2024" s="66" t="s">
        <v>12</v>
      </c>
      <c r="B2024" s="66" t="s">
        <v>23</v>
      </c>
      <c r="C2024" s="66" t="s">
        <v>25</v>
      </c>
      <c r="D2024" s="66" t="s">
        <v>299</v>
      </c>
      <c r="E2024" s="86">
        <f>+IF(ISNUMBER(DATA!J637),DATA!J637,"n/a")</f>
        <v>550119.93000000005</v>
      </c>
      <c r="F2024" s="77">
        <f>+IF(ISNUMBER(DATA!K637),DATA!K637,"n/a")</f>
        <v>5.2749898544182496E-3</v>
      </c>
      <c r="G2024" s="86">
        <f>+IF(ISNUMBER(DATA!T637),DATA!T637,"n/a")</f>
        <v>1800387.08</v>
      </c>
      <c r="H2024" s="77">
        <f>+IF(ISNUMBER(DATA!U637),DATA!U637,"n/a")</f>
        <v>2.7528645348825199E-2</v>
      </c>
      <c r="I2024" s="86">
        <f>+IF(ISNUMBER(DATA!AD637),DATA!AD637,"n/a")</f>
        <v>3370249.7</v>
      </c>
      <c r="J2024" s="77">
        <f>+IF(ISNUMBER(DATA!AE637),DATA!AE637,"n/a")</f>
        <v>-2.4970083698525301E-2</v>
      </c>
      <c r="K2024" s="86">
        <f>+IF(ISNUMBER(DATA!AN637),DATA!AN637,"n/a")</f>
        <v>6377390.7400000002</v>
      </c>
      <c r="L2024" s="77">
        <f>+IF(ISNUMBER(DATA!AO637),DATA!AO637,"n/a")</f>
        <v>-4.3893146228004699E-2</v>
      </c>
      <c r="M2024" s="66"/>
      <c r="N2024" s="66"/>
      <c r="O2024" s="66"/>
      <c r="P2024" s="66"/>
      <c r="Q2024" s="66"/>
      <c r="S2024" s="70"/>
      <c r="U2024" s="70"/>
      <c r="W2024" s="70"/>
      <c r="Y2024" s="70"/>
    </row>
    <row r="2025" spans="1:25" s="69" customFormat="1" x14ac:dyDescent="0.2">
      <c r="A2025" s="66" t="s">
        <v>12</v>
      </c>
      <c r="B2025" s="66" t="s">
        <v>23</v>
      </c>
      <c r="C2025" s="66" t="s">
        <v>25</v>
      </c>
      <c r="D2025" s="66" t="s">
        <v>300</v>
      </c>
      <c r="E2025" s="86">
        <f>+IF(ISNUMBER(DATA!J638),DATA!J638,"n/a")</f>
        <v>156164.91</v>
      </c>
      <c r="F2025" s="77">
        <f>+IF(ISNUMBER(DATA!K638),DATA!K638,"n/a")</f>
        <v>6.9246018337513093E-2</v>
      </c>
      <c r="G2025" s="86">
        <f>+IF(ISNUMBER(DATA!T638),DATA!T638,"n/a")</f>
        <v>459330.74</v>
      </c>
      <c r="H2025" s="77">
        <f>+IF(ISNUMBER(DATA!U638),DATA!U638,"n/a")</f>
        <v>5.4241368944889699E-2</v>
      </c>
      <c r="I2025" s="86">
        <f>+IF(ISNUMBER(DATA!AD638),DATA!AD638,"n/a")</f>
        <v>929083.42</v>
      </c>
      <c r="J2025" s="77">
        <f>+IF(ISNUMBER(DATA!AE638),DATA!AE638,"n/a")</f>
        <v>0.13337600983091599</v>
      </c>
      <c r="K2025" s="86">
        <f>+IF(ISNUMBER(DATA!AN638),DATA!AN638,"n/a")</f>
        <v>1773558.01</v>
      </c>
      <c r="L2025" s="77">
        <f>+IF(ISNUMBER(DATA!AO638),DATA!AO638,"n/a")</f>
        <v>0.109531285190768</v>
      </c>
      <c r="M2025" s="66"/>
      <c r="N2025" s="66"/>
      <c r="O2025" s="66"/>
      <c r="P2025" s="66"/>
      <c r="Q2025" s="66"/>
      <c r="S2025" s="70"/>
      <c r="U2025" s="70"/>
      <c r="W2025" s="70"/>
      <c r="Y2025" s="70"/>
    </row>
    <row r="2026" spans="1:25" s="69" customFormat="1" x14ac:dyDescent="0.2">
      <c r="A2026" s="66" t="s">
        <v>12</v>
      </c>
      <c r="B2026" s="66" t="s">
        <v>23</v>
      </c>
      <c r="C2026" s="66" t="s">
        <v>25</v>
      </c>
      <c r="D2026" s="66" t="s">
        <v>301</v>
      </c>
      <c r="E2026" s="86">
        <f>+IF(ISNUMBER(DATA!J639),DATA!J639,"n/a")</f>
        <v>44694.01</v>
      </c>
      <c r="F2026" s="77">
        <f>+IF(ISNUMBER(DATA!K639),DATA!K639,"n/a")</f>
        <v>0.17468423830309801</v>
      </c>
      <c r="G2026" s="86">
        <f>+IF(ISNUMBER(DATA!T639),DATA!T639,"n/a")</f>
        <v>138880.72</v>
      </c>
      <c r="H2026" s="77">
        <f>+IF(ISNUMBER(DATA!U639),DATA!U639,"n/a")</f>
        <v>0.21110766942513201</v>
      </c>
      <c r="I2026" s="86">
        <f>+IF(ISNUMBER(DATA!AD639),DATA!AD639,"n/a")</f>
        <v>269851.05</v>
      </c>
      <c r="J2026" s="77">
        <f>+IF(ISNUMBER(DATA!AE639),DATA!AE639,"n/a")</f>
        <v>9.7323269526717396E-2</v>
      </c>
      <c r="K2026" s="86">
        <f>+IF(ISNUMBER(DATA!AN639),DATA!AN639,"n/a")</f>
        <v>511923.43</v>
      </c>
      <c r="L2026" s="77">
        <f>+IF(ISNUMBER(DATA!AO639),DATA!AO639,"n/a")</f>
        <v>-3.1066753492537898E-2</v>
      </c>
      <c r="M2026" s="66"/>
      <c r="N2026" s="66"/>
      <c r="O2026" s="66"/>
      <c r="P2026" s="66"/>
      <c r="Q2026" s="66"/>
      <c r="S2026" s="70"/>
      <c r="U2026" s="70"/>
      <c r="W2026" s="70"/>
      <c r="Y2026" s="70"/>
    </row>
    <row r="2027" spans="1:25" s="69" customFormat="1" x14ac:dyDescent="0.2">
      <c r="A2027" s="66" t="s">
        <v>12</v>
      </c>
      <c r="B2027" s="66" t="s">
        <v>23</v>
      </c>
      <c r="C2027" s="66" t="s">
        <v>25</v>
      </c>
      <c r="D2027" s="66" t="s">
        <v>302</v>
      </c>
      <c r="E2027" s="86">
        <f>+IF(ISNUMBER(DATA!J640),DATA!J640,"n/a")</f>
        <v>161989.95000000001</v>
      </c>
      <c r="F2027" s="77">
        <f>+IF(ISNUMBER(DATA!K640),DATA!K640,"n/a")</f>
        <v>6.4248251173965099E-2</v>
      </c>
      <c r="G2027" s="86">
        <f>+IF(ISNUMBER(DATA!T640),DATA!T640,"n/a")</f>
        <v>516255.16</v>
      </c>
      <c r="H2027" s="77">
        <f>+IF(ISNUMBER(DATA!U640),DATA!U640,"n/a")</f>
        <v>5.0909624690895598E-2</v>
      </c>
      <c r="I2027" s="86">
        <f>+IF(ISNUMBER(DATA!AD640),DATA!AD640,"n/a")</f>
        <v>963116.35</v>
      </c>
      <c r="J2027" s="77">
        <f>+IF(ISNUMBER(DATA!AE640),DATA!AE640,"n/a")</f>
        <v>8.0539220879547908E-3</v>
      </c>
      <c r="K2027" s="86">
        <f>+IF(ISNUMBER(DATA!AN640),DATA!AN640,"n/a")</f>
        <v>1913206.76</v>
      </c>
      <c r="L2027" s="77">
        <f>+IF(ISNUMBER(DATA!AO640),DATA!AO640,"n/a")</f>
        <v>3.8087998851487698E-2</v>
      </c>
      <c r="M2027" s="66"/>
      <c r="N2027" s="66"/>
      <c r="O2027" s="66"/>
      <c r="P2027" s="66"/>
      <c r="Q2027" s="66"/>
      <c r="S2027" s="70"/>
      <c r="U2027" s="70"/>
      <c r="W2027" s="70"/>
      <c r="Y2027" s="70"/>
    </row>
    <row r="2028" spans="1:25" s="69" customFormat="1" x14ac:dyDescent="0.2">
      <c r="A2028" s="66" t="s">
        <v>12</v>
      </c>
      <c r="B2028" s="66" t="s">
        <v>23</v>
      </c>
      <c r="C2028" s="66" t="s">
        <v>25</v>
      </c>
      <c r="D2028" s="66" t="s">
        <v>303</v>
      </c>
      <c r="E2028" s="86">
        <f>+IF(ISNUMBER(DATA!J641),DATA!J641,"n/a")</f>
        <v>62216.21</v>
      </c>
      <c r="F2028" s="77">
        <f>+IF(ISNUMBER(DATA!K641),DATA!K641,"n/a")</f>
        <v>-0.136242392201774</v>
      </c>
      <c r="G2028" s="86">
        <f>+IF(ISNUMBER(DATA!T641),DATA!T641,"n/a")</f>
        <v>190955.01</v>
      </c>
      <c r="H2028" s="77">
        <f>+IF(ISNUMBER(DATA!U641),DATA!U641,"n/a")</f>
        <v>-0.17240832782848001</v>
      </c>
      <c r="I2028" s="86">
        <f>+IF(ISNUMBER(DATA!AD641),DATA!AD641,"n/a")</f>
        <v>370590.99</v>
      </c>
      <c r="J2028" s="77">
        <f>+IF(ISNUMBER(DATA!AE641),DATA!AE641,"n/a")</f>
        <v>-0.170710431783266</v>
      </c>
      <c r="K2028" s="86">
        <f>+IF(ISNUMBER(DATA!AN641),DATA!AN641,"n/a")</f>
        <v>787025.91</v>
      </c>
      <c r="L2028" s="77">
        <f>+IF(ISNUMBER(DATA!AO641),DATA!AO641,"n/a")</f>
        <v>-0.10204603883161301</v>
      </c>
      <c r="M2028" s="66"/>
      <c r="N2028" s="66"/>
      <c r="O2028" s="66"/>
      <c r="P2028" s="66"/>
      <c r="Q2028" s="66"/>
      <c r="S2028" s="70"/>
      <c r="U2028" s="70"/>
      <c r="W2028" s="70"/>
      <c r="Y2028" s="70"/>
    </row>
    <row r="2029" spans="1:25" s="69" customFormat="1" x14ac:dyDescent="0.2">
      <c r="A2029" s="66" t="s">
        <v>12</v>
      </c>
      <c r="B2029" s="66" t="s">
        <v>23</v>
      </c>
      <c r="C2029" s="66" t="s">
        <v>25</v>
      </c>
      <c r="D2029" s="66" t="s">
        <v>304</v>
      </c>
      <c r="E2029" s="86">
        <f>+IF(ISNUMBER(DATA!J642),DATA!J642,"n/a")</f>
        <v>283665.01</v>
      </c>
      <c r="F2029" s="77">
        <f>+IF(ISNUMBER(DATA!K642),DATA!K642,"n/a")</f>
        <v>2.4622842075705E-2</v>
      </c>
      <c r="G2029" s="86">
        <f>+IF(ISNUMBER(DATA!T642),DATA!T642,"n/a")</f>
        <v>941523.3</v>
      </c>
      <c r="H2029" s="77">
        <f>+IF(ISNUMBER(DATA!U642),DATA!U642,"n/a")</f>
        <v>2.45501941488174E-2</v>
      </c>
      <c r="I2029" s="86">
        <f>+IF(ISNUMBER(DATA!AD642),DATA!AD642,"n/a")</f>
        <v>1764585.78</v>
      </c>
      <c r="J2029" s="77">
        <f>+IF(ISNUMBER(DATA!AE642),DATA!AE642,"n/a")</f>
        <v>-3.6539140770863003E-2</v>
      </c>
      <c r="K2029" s="86">
        <f>+IF(ISNUMBER(DATA!AN642),DATA!AN642,"n/a")</f>
        <v>3348707.08</v>
      </c>
      <c r="L2029" s="77">
        <f>+IF(ISNUMBER(DATA!AO642),DATA!AO642,"n/a")</f>
        <v>-5.6976231190651802E-2</v>
      </c>
      <c r="M2029" s="66"/>
      <c r="N2029" s="66"/>
      <c r="O2029" s="66"/>
      <c r="P2029" s="66"/>
      <c r="Q2029" s="66"/>
      <c r="S2029" s="70"/>
      <c r="U2029" s="70"/>
      <c r="W2029" s="70"/>
      <c r="Y2029" s="70"/>
    </row>
    <row r="2030" spans="1:25" s="69" customFormat="1" x14ac:dyDescent="0.2">
      <c r="A2030" s="66" t="s">
        <v>12</v>
      </c>
      <c r="B2030" s="66" t="s">
        <v>23</v>
      </c>
      <c r="C2030" s="66" t="s">
        <v>25</v>
      </c>
      <c r="D2030" s="66" t="s">
        <v>305</v>
      </c>
      <c r="E2030" s="86">
        <f>+IF(ISNUMBER(DATA!J643),DATA!J643,"n/a")</f>
        <v>224244.15</v>
      </c>
      <c r="F2030" s="77">
        <f>+IF(ISNUMBER(DATA!K643),DATA!K643,"n/a")</f>
        <v>-0.112195767187388</v>
      </c>
      <c r="G2030" s="86">
        <f>+IF(ISNUMBER(DATA!T643),DATA!T643,"n/a")</f>
        <v>721332.86</v>
      </c>
      <c r="H2030" s="77">
        <f>+IF(ISNUMBER(DATA!U643),DATA!U643,"n/a")</f>
        <v>-9.2107633194410996E-2</v>
      </c>
      <c r="I2030" s="86">
        <f>+IF(ISNUMBER(DATA!AD643),DATA!AD643,"n/a")</f>
        <v>1391131.05</v>
      </c>
      <c r="J2030" s="77">
        <f>+IF(ISNUMBER(DATA!AE643),DATA!AE643,"n/a")</f>
        <v>-0.100296263092051</v>
      </c>
      <c r="K2030" s="86">
        <f>+IF(ISNUMBER(DATA!AN643),DATA!AN643,"n/a")</f>
        <v>2746105.51</v>
      </c>
      <c r="L2030" s="77">
        <f>+IF(ISNUMBER(DATA!AO643),DATA!AO643,"n/a")</f>
        <v>-4.8311923224803897E-2</v>
      </c>
      <c r="M2030" s="66"/>
      <c r="N2030" s="66"/>
      <c r="O2030" s="66"/>
      <c r="P2030" s="66"/>
      <c r="Q2030" s="66"/>
      <c r="S2030" s="70"/>
      <c r="U2030" s="70"/>
      <c r="W2030" s="70"/>
      <c r="Y2030" s="70"/>
    </row>
    <row r="2031" spans="1:25" s="69" customFormat="1" x14ac:dyDescent="0.2">
      <c r="A2031" s="66" t="s">
        <v>12</v>
      </c>
      <c r="B2031" s="66" t="s">
        <v>23</v>
      </c>
      <c r="C2031" s="66" t="s">
        <v>25</v>
      </c>
      <c r="D2031" s="66" t="s">
        <v>306</v>
      </c>
      <c r="E2031" s="86">
        <f>+IF(ISNUMBER(DATA!J644),DATA!J644,"n/a")</f>
        <v>83374.009999999995</v>
      </c>
      <c r="F2031" s="77">
        <f>+IF(ISNUMBER(DATA!K644),DATA!K644,"n/a")</f>
        <v>-5.55603320887538E-2</v>
      </c>
      <c r="G2031" s="86">
        <f>+IF(ISNUMBER(DATA!T644),DATA!T644,"n/a")</f>
        <v>333486.83</v>
      </c>
      <c r="H2031" s="77">
        <f>+IF(ISNUMBER(DATA!U644),DATA!U644,"n/a")</f>
        <v>2.6893793957062598E-2</v>
      </c>
      <c r="I2031" s="86">
        <f>+IF(ISNUMBER(DATA!AD644),DATA!AD644,"n/a")</f>
        <v>664399.82999999996</v>
      </c>
      <c r="J2031" s="77">
        <f>+IF(ISNUMBER(DATA!AE644),DATA!AE644,"n/a")</f>
        <v>7.0868824273410999E-2</v>
      </c>
      <c r="K2031" s="86">
        <f>+IF(ISNUMBER(DATA!AN644),DATA!AN644,"n/a")</f>
        <v>1318062.03</v>
      </c>
      <c r="L2031" s="77">
        <f>+IF(ISNUMBER(DATA!AO644),DATA!AO644,"n/a")</f>
        <v>5.2859006726997199E-2</v>
      </c>
      <c r="M2031" s="66"/>
      <c r="N2031" s="66"/>
      <c r="O2031" s="66"/>
      <c r="P2031" s="66"/>
      <c r="Q2031" s="66"/>
      <c r="S2031" s="70"/>
      <c r="U2031" s="70"/>
      <c r="W2031" s="70"/>
      <c r="Y2031" s="70"/>
    </row>
    <row r="2032" spans="1:25" s="69" customFormat="1" x14ac:dyDescent="0.2">
      <c r="A2032" s="66" t="s">
        <v>12</v>
      </c>
      <c r="B2032" s="66" t="s">
        <v>23</v>
      </c>
      <c r="C2032" s="66" t="s">
        <v>25</v>
      </c>
      <c r="D2032" s="66" t="s">
        <v>307</v>
      </c>
      <c r="E2032" s="86">
        <f>+IF(ISNUMBER(DATA!J645),DATA!J645,"n/a")</f>
        <v>126510.23</v>
      </c>
      <c r="F2032" s="77">
        <f>+IF(ISNUMBER(DATA!K645),DATA!K645,"n/a")</f>
        <v>-3.3184841109118401E-3</v>
      </c>
      <c r="G2032" s="86">
        <f>+IF(ISNUMBER(DATA!T645),DATA!T645,"n/a")</f>
        <v>400910.97</v>
      </c>
      <c r="H2032" s="77">
        <f>+IF(ISNUMBER(DATA!U645),DATA!U645,"n/a")</f>
        <v>-1.00814360433933E-2</v>
      </c>
      <c r="I2032" s="86">
        <f>+IF(ISNUMBER(DATA!AD645),DATA!AD645,"n/a")</f>
        <v>798457.62</v>
      </c>
      <c r="J2032" s="77">
        <f>+IF(ISNUMBER(DATA!AE645),DATA!AE645,"n/a")</f>
        <v>-2.0059807075329902E-3</v>
      </c>
      <c r="K2032" s="86">
        <f>+IF(ISNUMBER(DATA!AN645),DATA!AN645,"n/a")</f>
        <v>1609917.42</v>
      </c>
      <c r="L2032" s="77">
        <f>+IF(ISNUMBER(DATA!AO645),DATA!AO645,"n/a")</f>
        <v>4.6660965950931298E-2</v>
      </c>
      <c r="M2032" s="66"/>
      <c r="N2032" s="66"/>
      <c r="O2032" s="66"/>
      <c r="P2032" s="66"/>
      <c r="Q2032" s="66"/>
      <c r="S2032" s="70"/>
      <c r="U2032" s="70"/>
      <c r="W2032" s="70"/>
      <c r="Y2032" s="70"/>
    </row>
    <row r="2033" spans="1:25" s="69" customFormat="1" x14ac:dyDescent="0.2">
      <c r="A2033" s="66" t="s">
        <v>12</v>
      </c>
      <c r="B2033" s="66" t="s">
        <v>23</v>
      </c>
      <c r="C2033" s="66" t="s">
        <v>25</v>
      </c>
      <c r="D2033" s="66" t="s">
        <v>308</v>
      </c>
      <c r="E2033" s="86">
        <f>+IF(ISNUMBER(DATA!J646),DATA!J646,"n/a")</f>
        <v>139055.04999999999</v>
      </c>
      <c r="F2033" s="77">
        <f>+IF(ISNUMBER(DATA!K646),DATA!K646,"n/a")</f>
        <v>2.9754873181461802E-2</v>
      </c>
      <c r="G2033" s="86">
        <f>+IF(ISNUMBER(DATA!T646),DATA!T646,"n/a")</f>
        <v>449357.26</v>
      </c>
      <c r="H2033" s="77">
        <f>+IF(ISNUMBER(DATA!U646),DATA!U646,"n/a")</f>
        <v>0.107632672395304</v>
      </c>
      <c r="I2033" s="86">
        <f>+IF(ISNUMBER(DATA!AD646),DATA!AD646,"n/a")</f>
        <v>833157.6</v>
      </c>
      <c r="J2033" s="77">
        <f>+IF(ISNUMBER(DATA!AE646),DATA!AE646,"n/a")</f>
        <v>5.2489788643054702E-2</v>
      </c>
      <c r="K2033" s="86">
        <f>+IF(ISNUMBER(DATA!AN646),DATA!AN646,"n/a")</f>
        <v>1625534.4</v>
      </c>
      <c r="L2033" s="77">
        <f>+IF(ISNUMBER(DATA!AO646),DATA!AO646,"n/a")</f>
        <v>5.9608471645653298E-2</v>
      </c>
      <c r="M2033" s="66"/>
      <c r="N2033" s="66"/>
      <c r="O2033" s="66"/>
      <c r="P2033" s="66"/>
      <c r="Q2033" s="66"/>
      <c r="S2033" s="70"/>
      <c r="U2033" s="70"/>
      <c r="W2033" s="70"/>
      <c r="Y2033" s="70"/>
    </row>
    <row r="2034" spans="1:25" s="69" customFormat="1" x14ac:dyDescent="0.2">
      <c r="A2034" s="66" t="s">
        <v>12</v>
      </c>
      <c r="B2034" s="66" t="s">
        <v>23</v>
      </c>
      <c r="C2034" s="66" t="s">
        <v>25</v>
      </c>
      <c r="D2034" s="66" t="s">
        <v>309</v>
      </c>
      <c r="E2034" s="86">
        <f>+IF(ISNUMBER(DATA!J647),DATA!J647,"n/a")</f>
        <v>127120.48</v>
      </c>
      <c r="F2034" s="77">
        <f>+IF(ISNUMBER(DATA!K647),DATA!K647,"n/a")</f>
        <v>7.21093722853689E-2</v>
      </c>
      <c r="G2034" s="86">
        <f>+IF(ISNUMBER(DATA!T647),DATA!T647,"n/a")</f>
        <v>391073.49</v>
      </c>
      <c r="H2034" s="77">
        <f>+IF(ISNUMBER(DATA!U647),DATA!U647,"n/a")</f>
        <v>4.0502004545527201E-2</v>
      </c>
      <c r="I2034" s="86">
        <f>+IF(ISNUMBER(DATA!AD647),DATA!AD647,"n/a")</f>
        <v>740940.99</v>
      </c>
      <c r="J2034" s="77">
        <f>+IF(ISNUMBER(DATA!AE647),DATA!AE647,"n/a")</f>
        <v>5.5754804500264597E-4</v>
      </c>
      <c r="K2034" s="86">
        <f>+IF(ISNUMBER(DATA!AN647),DATA!AN647,"n/a")</f>
        <v>1461309.05</v>
      </c>
      <c r="L2034" s="77">
        <f>+IF(ISNUMBER(DATA!AO647),DATA!AO647,"n/a")</f>
        <v>-4.0727332226158201E-3</v>
      </c>
      <c r="M2034" s="66"/>
      <c r="N2034" s="66"/>
      <c r="O2034" s="66"/>
      <c r="P2034" s="66"/>
      <c r="Q2034" s="66"/>
      <c r="S2034" s="70"/>
      <c r="U2034" s="70"/>
      <c r="W2034" s="70"/>
      <c r="Y2034" s="70"/>
    </row>
    <row r="2035" spans="1:25" s="69" customFormat="1" x14ac:dyDescent="0.2">
      <c r="A2035" s="66" t="s">
        <v>12</v>
      </c>
      <c r="B2035" s="66" t="s">
        <v>23</v>
      </c>
      <c r="C2035" s="66" t="s">
        <v>25</v>
      </c>
      <c r="D2035" s="66" t="s">
        <v>310</v>
      </c>
      <c r="E2035" s="86">
        <f>+IF(ISNUMBER(DATA!J648),DATA!J648,"n/a")</f>
        <v>85504.95</v>
      </c>
      <c r="F2035" s="77">
        <f>+IF(ISNUMBER(DATA!K648),DATA!K648,"n/a")</f>
        <v>1.9562300414347599E-2</v>
      </c>
      <c r="G2035" s="86">
        <f>+IF(ISNUMBER(DATA!T648),DATA!T648,"n/a")</f>
        <v>260338.19</v>
      </c>
      <c r="H2035" s="77">
        <f>+IF(ISNUMBER(DATA!U648),DATA!U648,"n/a")</f>
        <v>-2.4067983880403099E-2</v>
      </c>
      <c r="I2035" s="86">
        <f>+IF(ISNUMBER(DATA!AD648),DATA!AD648,"n/a")</f>
        <v>492958.29</v>
      </c>
      <c r="J2035" s="77">
        <f>+IF(ISNUMBER(DATA!AE648),DATA!AE648,"n/a")</f>
        <v>-3.9497022500585198E-2</v>
      </c>
      <c r="K2035" s="86">
        <f>+IF(ISNUMBER(DATA!AN648),DATA!AN648,"n/a")</f>
        <v>1017944.2</v>
      </c>
      <c r="L2035" s="77">
        <f>+IF(ISNUMBER(DATA!AO648),DATA!AO648,"n/a")</f>
        <v>-3.6631903229007501E-2</v>
      </c>
      <c r="M2035" s="66"/>
      <c r="N2035" s="66"/>
      <c r="O2035" s="66"/>
      <c r="P2035" s="66"/>
      <c r="Q2035" s="66"/>
      <c r="S2035" s="70"/>
      <c r="U2035" s="70"/>
      <c r="W2035" s="70"/>
      <c r="Y2035" s="70"/>
    </row>
    <row r="2036" spans="1:25" s="69" customFormat="1" x14ac:dyDescent="0.2">
      <c r="A2036" s="66" t="s">
        <v>12</v>
      </c>
      <c r="B2036" s="66" t="s">
        <v>23</v>
      </c>
      <c r="C2036" s="66" t="s">
        <v>25</v>
      </c>
      <c r="D2036" s="66" t="s">
        <v>311</v>
      </c>
      <c r="E2036" s="86">
        <f>+IF(ISNUMBER(DATA!J649),DATA!J649,"n/a")</f>
        <v>127249.02</v>
      </c>
      <c r="F2036" s="77">
        <f>+IF(ISNUMBER(DATA!K649),DATA!K649,"n/a")</f>
        <v>-6.4508326785453707E-2</v>
      </c>
      <c r="G2036" s="86">
        <f>+IF(ISNUMBER(DATA!T649),DATA!T649,"n/a")</f>
        <v>415413.99</v>
      </c>
      <c r="H2036" s="77">
        <f>+IF(ISNUMBER(DATA!U649),DATA!U649,"n/a")</f>
        <v>-7.1183287174665003E-2</v>
      </c>
      <c r="I2036" s="86">
        <f>+IF(ISNUMBER(DATA!AD649),DATA!AD649,"n/a")</f>
        <v>773737.97</v>
      </c>
      <c r="J2036" s="77">
        <f>+IF(ISNUMBER(DATA!AE649),DATA!AE649,"n/a")</f>
        <v>-9.6612509860795698E-2</v>
      </c>
      <c r="K2036" s="86">
        <f>+IF(ISNUMBER(DATA!AN649),DATA!AN649,"n/a")</f>
        <v>1529368.72</v>
      </c>
      <c r="L2036" s="77">
        <f>+IF(ISNUMBER(DATA!AO649),DATA!AO649,"n/a")</f>
        <v>-5.5990512060007998E-2</v>
      </c>
      <c r="M2036" s="66"/>
      <c r="N2036" s="66"/>
      <c r="O2036" s="66"/>
      <c r="P2036" s="66"/>
      <c r="Q2036" s="66"/>
      <c r="S2036" s="70"/>
      <c r="U2036" s="70"/>
      <c r="W2036" s="70"/>
      <c r="Y2036" s="70"/>
    </row>
    <row r="2037" spans="1:25" s="69" customFormat="1" x14ac:dyDescent="0.2">
      <c r="A2037" s="66" t="s">
        <v>12</v>
      </c>
      <c r="B2037" s="66" t="s">
        <v>23</v>
      </c>
      <c r="C2037" s="66" t="s">
        <v>25</v>
      </c>
      <c r="D2037" s="66" t="s">
        <v>312</v>
      </c>
      <c r="E2037" s="86">
        <f>+IF(ISNUMBER(DATA!J650),DATA!J650,"n/a")</f>
        <v>99798.78</v>
      </c>
      <c r="F2037" s="77">
        <f>+IF(ISNUMBER(DATA!K650),DATA!K650,"n/a")</f>
        <v>-2.5777384223145301E-3</v>
      </c>
      <c r="G2037" s="86">
        <f>+IF(ISNUMBER(DATA!T650),DATA!T650,"n/a")</f>
        <v>317848.05</v>
      </c>
      <c r="H2037" s="77">
        <f>+IF(ISNUMBER(DATA!U650),DATA!U650,"n/a")</f>
        <v>-1.7047915071929699E-3</v>
      </c>
      <c r="I2037" s="86">
        <f>+IF(ISNUMBER(DATA!AD650),DATA!AD650,"n/a")</f>
        <v>622473.53</v>
      </c>
      <c r="J2037" s="77">
        <f>+IF(ISNUMBER(DATA!AE650),DATA!AE650,"n/a")</f>
        <v>-4.0053537835350303E-2</v>
      </c>
      <c r="K2037" s="86">
        <f>+IF(ISNUMBER(DATA!AN650),DATA!AN650,"n/a")</f>
        <v>1212449.78</v>
      </c>
      <c r="L2037" s="77">
        <f>+IF(ISNUMBER(DATA!AO650),DATA!AO650,"n/a")</f>
        <v>-3.7433036801471399E-2</v>
      </c>
      <c r="M2037" s="66"/>
      <c r="N2037" s="66"/>
      <c r="O2037" s="66"/>
      <c r="P2037" s="66"/>
      <c r="Q2037" s="66"/>
      <c r="S2037" s="70"/>
      <c r="U2037" s="70"/>
      <c r="W2037" s="70"/>
      <c r="Y2037" s="70"/>
    </row>
    <row r="2038" spans="1:25" s="69" customFormat="1" x14ac:dyDescent="0.2">
      <c r="A2038" s="66" t="s">
        <v>12</v>
      </c>
      <c r="B2038" s="66" t="s">
        <v>23</v>
      </c>
      <c r="C2038" s="66" t="s">
        <v>25</v>
      </c>
      <c r="D2038" s="66" t="s">
        <v>313</v>
      </c>
      <c r="E2038" s="86">
        <f>+IF(ISNUMBER(DATA!J651),DATA!J651,"n/a")</f>
        <v>122239.54</v>
      </c>
      <c r="F2038" s="77">
        <f>+IF(ISNUMBER(DATA!K651),DATA!K651,"n/a")</f>
        <v>-4.3333163766420303E-2</v>
      </c>
      <c r="G2038" s="86">
        <f>+IF(ISNUMBER(DATA!T651),DATA!T651,"n/a")</f>
        <v>399928.85</v>
      </c>
      <c r="H2038" s="77">
        <f>+IF(ISNUMBER(DATA!U651),DATA!U651,"n/a")</f>
        <v>-3.6683987600688098E-2</v>
      </c>
      <c r="I2038" s="86">
        <f>+IF(ISNUMBER(DATA!AD651),DATA!AD651,"n/a")</f>
        <v>774478.9</v>
      </c>
      <c r="J2038" s="77">
        <f>+IF(ISNUMBER(DATA!AE651),DATA!AE651,"n/a")</f>
        <v>-3.09176837678506E-2</v>
      </c>
      <c r="K2038" s="86">
        <f>+IF(ISNUMBER(DATA!AN651),DATA!AN651,"n/a")</f>
        <v>1504155.62</v>
      </c>
      <c r="L2038" s="77">
        <f>+IF(ISNUMBER(DATA!AO651),DATA!AO651,"n/a")</f>
        <v>-9.5821572350584406E-3</v>
      </c>
      <c r="M2038" s="66"/>
      <c r="N2038" s="66"/>
      <c r="O2038" s="66"/>
      <c r="P2038" s="66"/>
      <c r="Q2038" s="66"/>
      <c r="S2038" s="70"/>
      <c r="U2038" s="70"/>
      <c r="W2038" s="70"/>
      <c r="Y2038" s="70"/>
    </row>
    <row r="2039" spans="1:25" s="69" customFormat="1" x14ac:dyDescent="0.2">
      <c r="A2039" s="66" t="s">
        <v>12</v>
      </c>
      <c r="B2039" s="66" t="s">
        <v>23</v>
      </c>
      <c r="C2039" s="66" t="s">
        <v>25</v>
      </c>
      <c r="D2039" s="66" t="s">
        <v>314</v>
      </c>
      <c r="E2039" s="86">
        <f>+IF(ISNUMBER(DATA!J652),DATA!J652,"n/a")</f>
        <v>241554.73</v>
      </c>
      <c r="F2039" s="77">
        <f>+IF(ISNUMBER(DATA!K652),DATA!K652,"n/a")</f>
        <v>-0.14222193229697899</v>
      </c>
      <c r="G2039" s="86">
        <f>+IF(ISNUMBER(DATA!T652),DATA!T652,"n/a")</f>
        <v>816612.02</v>
      </c>
      <c r="H2039" s="77">
        <f>+IF(ISNUMBER(DATA!U652),DATA!U652,"n/a")</f>
        <v>-0.13706945831331199</v>
      </c>
      <c r="I2039" s="86">
        <f>+IF(ISNUMBER(DATA!AD652),DATA!AD652,"n/a")</f>
        <v>1583559.44</v>
      </c>
      <c r="J2039" s="77">
        <f>+IF(ISNUMBER(DATA!AE652),DATA!AE652,"n/a")</f>
        <v>-0.142111834004118</v>
      </c>
      <c r="K2039" s="86">
        <f>+IF(ISNUMBER(DATA!AN652),DATA!AN652,"n/a")</f>
        <v>3192744.25</v>
      </c>
      <c r="L2039" s="77">
        <f>+IF(ISNUMBER(DATA!AO652),DATA!AO652,"n/a")</f>
        <v>-8.1487122480925905E-2</v>
      </c>
      <c r="M2039" s="66"/>
      <c r="N2039" s="66"/>
      <c r="O2039" s="66"/>
      <c r="P2039" s="66"/>
      <c r="Q2039" s="66"/>
      <c r="S2039" s="70"/>
      <c r="U2039" s="70"/>
      <c r="W2039" s="70"/>
      <c r="Y2039" s="70"/>
    </row>
    <row r="2040" spans="1:25" s="69" customFormat="1" x14ac:dyDescent="0.2">
      <c r="A2040" s="66" t="s">
        <v>12</v>
      </c>
      <c r="B2040" s="66" t="s">
        <v>23</v>
      </c>
      <c r="C2040" s="66" t="s">
        <v>25</v>
      </c>
      <c r="D2040" s="66" t="s">
        <v>315</v>
      </c>
      <c r="E2040" s="86">
        <f>+IF(ISNUMBER(DATA!J653),DATA!J653,"n/a")</f>
        <v>177371.66</v>
      </c>
      <c r="F2040" s="77">
        <f>+IF(ISNUMBER(DATA!K653),DATA!K653,"n/a")</f>
        <v>5.7828713326722701E-3</v>
      </c>
      <c r="G2040" s="86">
        <f>+IF(ISNUMBER(DATA!T653),DATA!T653,"n/a")</f>
        <v>565466.53</v>
      </c>
      <c r="H2040" s="77">
        <f>+IF(ISNUMBER(DATA!U653),DATA!U653,"n/a")</f>
        <v>-2.19673429143773E-2</v>
      </c>
      <c r="I2040" s="86">
        <f>+IF(ISNUMBER(DATA!AD653),DATA!AD653,"n/a")</f>
        <v>1106852.6499999999</v>
      </c>
      <c r="J2040" s="77">
        <f>+IF(ISNUMBER(DATA!AE653),DATA!AE653,"n/a")</f>
        <v>-1.45409022951763E-2</v>
      </c>
      <c r="K2040" s="86">
        <f>+IF(ISNUMBER(DATA!AN653),DATA!AN653,"n/a")</f>
        <v>2187299.98</v>
      </c>
      <c r="L2040" s="77">
        <f>+IF(ISNUMBER(DATA!AO653),DATA!AO653,"n/a")</f>
        <v>5.9153183566568101E-3</v>
      </c>
      <c r="M2040" s="66"/>
      <c r="N2040" s="66"/>
      <c r="O2040" s="66"/>
      <c r="P2040" s="66"/>
      <c r="Q2040" s="66"/>
      <c r="S2040" s="70"/>
      <c r="U2040" s="70"/>
      <c r="W2040" s="70"/>
      <c r="Y2040" s="70"/>
    </row>
    <row r="2041" spans="1:25" s="69" customFormat="1" x14ac:dyDescent="0.2">
      <c r="A2041" s="66" t="s">
        <v>12</v>
      </c>
      <c r="B2041" s="66" t="s">
        <v>23</v>
      </c>
      <c r="C2041" s="66" t="s">
        <v>25</v>
      </c>
      <c r="D2041" s="66" t="s">
        <v>316</v>
      </c>
      <c r="E2041" s="86">
        <f>+IF(ISNUMBER(DATA!J654),DATA!J654,"n/a")</f>
        <v>210822.36</v>
      </c>
      <c r="F2041" s="77">
        <f>+IF(ISNUMBER(DATA!K654),DATA!K654,"n/a")</f>
        <v>3.6046464999103599E-2</v>
      </c>
      <c r="G2041" s="86">
        <f>+IF(ISNUMBER(DATA!T654),DATA!T654,"n/a")</f>
        <v>657897.63</v>
      </c>
      <c r="H2041" s="77">
        <f>+IF(ISNUMBER(DATA!U654),DATA!U654,"n/a")</f>
        <v>4.5738483499207699E-2</v>
      </c>
      <c r="I2041" s="86">
        <f>+IF(ISNUMBER(DATA!AD654),DATA!AD654,"n/a")</f>
        <v>1244416.17</v>
      </c>
      <c r="J2041" s="77">
        <f>+IF(ISNUMBER(DATA!AE654),DATA!AE654,"n/a")</f>
        <v>1.2867498800898E-2</v>
      </c>
      <c r="K2041" s="86">
        <f>+IF(ISNUMBER(DATA!AN654),DATA!AN654,"n/a")</f>
        <v>2534815.4300000002</v>
      </c>
      <c r="L2041" s="77">
        <f>+IF(ISNUMBER(DATA!AO654),DATA!AO654,"n/a")</f>
        <v>1.54266069715255E-2</v>
      </c>
      <c r="M2041" s="66"/>
      <c r="N2041" s="66"/>
      <c r="O2041" s="66"/>
      <c r="P2041" s="66"/>
      <c r="Q2041" s="66"/>
      <c r="S2041" s="70"/>
      <c r="U2041" s="70"/>
      <c r="W2041" s="70"/>
      <c r="Y2041" s="70"/>
    </row>
    <row r="2042" spans="1:25" s="69" customFormat="1" x14ac:dyDescent="0.2">
      <c r="A2042" s="66" t="s">
        <v>12</v>
      </c>
      <c r="B2042" s="66" t="s">
        <v>23</v>
      </c>
      <c r="C2042" s="66" t="s">
        <v>25</v>
      </c>
      <c r="D2042" s="66" t="s">
        <v>317</v>
      </c>
      <c r="E2042" s="86">
        <f>+IF(ISNUMBER(DATA!J655),DATA!J655,"n/a")</f>
        <v>94513.32</v>
      </c>
      <c r="F2042" s="77">
        <f>+IF(ISNUMBER(DATA!K655),DATA!K655,"n/a")</f>
        <v>0.116050272573098</v>
      </c>
      <c r="G2042" s="86">
        <f>+IF(ISNUMBER(DATA!T655),DATA!T655,"n/a")</f>
        <v>301334.52</v>
      </c>
      <c r="H2042" s="77">
        <f>+IF(ISNUMBER(DATA!U655),DATA!U655,"n/a")</f>
        <v>6.6955300544014107E-2</v>
      </c>
      <c r="I2042" s="86">
        <f>+IF(ISNUMBER(DATA!AD655),DATA!AD655,"n/a")</f>
        <v>563382.66</v>
      </c>
      <c r="J2042" s="77">
        <f>+IF(ISNUMBER(DATA!AE655),DATA!AE655,"n/a")</f>
        <v>2.6539112189073101E-2</v>
      </c>
      <c r="K2042" s="86">
        <f>+IF(ISNUMBER(DATA!AN655),DATA!AN655,"n/a")</f>
        <v>1100661.78</v>
      </c>
      <c r="L2042" s="77">
        <f>+IF(ISNUMBER(DATA!AO655),DATA!AO655,"n/a")</f>
        <v>7.2280363110684698E-2</v>
      </c>
      <c r="M2042" s="66"/>
      <c r="N2042" s="66"/>
      <c r="O2042" s="66"/>
      <c r="P2042" s="66"/>
      <c r="Q2042" s="66"/>
      <c r="S2042" s="70"/>
      <c r="U2042" s="70"/>
      <c r="W2042" s="70"/>
      <c r="Y2042" s="70"/>
    </row>
    <row r="2043" spans="1:25" s="69" customFormat="1" x14ac:dyDescent="0.2">
      <c r="A2043" s="66" t="s">
        <v>12</v>
      </c>
      <c r="B2043" s="66" t="s">
        <v>23</v>
      </c>
      <c r="C2043" s="66" t="s">
        <v>25</v>
      </c>
      <c r="D2043" s="66" t="s">
        <v>318</v>
      </c>
      <c r="E2043" s="86">
        <f>+IF(ISNUMBER(DATA!J656),DATA!J656,"n/a")</f>
        <v>220433.75</v>
      </c>
      <c r="F2043" s="77">
        <f>+IF(ISNUMBER(DATA!K656),DATA!K656,"n/a")</f>
        <v>8.0015737202437903E-2</v>
      </c>
      <c r="G2043" s="86">
        <f>+IF(ISNUMBER(DATA!T656),DATA!T656,"n/a")</f>
        <v>697323.37</v>
      </c>
      <c r="H2043" s="77">
        <f>+IF(ISNUMBER(DATA!U656),DATA!U656,"n/a")</f>
        <v>7.3967614115746205E-2</v>
      </c>
      <c r="I2043" s="86">
        <f>+IF(ISNUMBER(DATA!AD656),DATA!AD656,"n/a")</f>
        <v>1295527.57</v>
      </c>
      <c r="J2043" s="77">
        <f>+IF(ISNUMBER(DATA!AE656),DATA!AE656,"n/a")</f>
        <v>1.48328033324161E-2</v>
      </c>
      <c r="K2043" s="86">
        <f>+IF(ISNUMBER(DATA!AN656),DATA!AN656,"n/a")</f>
        <v>2537345.56</v>
      </c>
      <c r="L2043" s="77">
        <f>+IF(ISNUMBER(DATA!AO656),DATA!AO656,"n/a")</f>
        <v>4.0172441284871699E-2</v>
      </c>
      <c r="M2043" s="66"/>
      <c r="N2043" s="66"/>
      <c r="O2043" s="66"/>
      <c r="P2043" s="66"/>
      <c r="Q2043" s="66"/>
      <c r="S2043" s="70"/>
      <c r="U2043" s="70"/>
      <c r="W2043" s="70"/>
      <c r="Y2043" s="70"/>
    </row>
    <row r="2044" spans="1:25" s="69" customFormat="1" x14ac:dyDescent="0.2">
      <c r="A2044" s="66" t="s">
        <v>12</v>
      </c>
      <c r="B2044" s="66" t="s">
        <v>23</v>
      </c>
      <c r="C2044" s="66" t="s">
        <v>25</v>
      </c>
      <c r="D2044" s="66" t="s">
        <v>344</v>
      </c>
      <c r="E2044" s="86">
        <f>+IF(ISNUMBER(DATA!J657),DATA!J657,"n/a")</f>
        <v>70346.11</v>
      </c>
      <c r="F2044" s="77">
        <f>+IF(ISNUMBER(DATA!K657),DATA!K657,"n/a")</f>
        <v>-0.123877495483703</v>
      </c>
      <c r="G2044" s="86">
        <f>+IF(ISNUMBER(DATA!T657),DATA!T657,"n/a")</f>
        <v>217211.24</v>
      </c>
      <c r="H2044" s="77">
        <f>+IF(ISNUMBER(DATA!U657),DATA!U657,"n/a")</f>
        <v>-0.13952777890019</v>
      </c>
      <c r="I2044" s="86">
        <f>+IF(ISNUMBER(DATA!AD657),DATA!AD657,"n/a")</f>
        <v>413003.86</v>
      </c>
      <c r="J2044" s="77">
        <f>+IF(ISNUMBER(DATA!AE657),DATA!AE657,"n/a")</f>
        <v>-0.159618803396264</v>
      </c>
      <c r="K2044" s="86">
        <f>+IF(ISNUMBER(DATA!AN657),DATA!AN657,"n/a")</f>
        <v>852623.59</v>
      </c>
      <c r="L2044" s="77">
        <f>+IF(ISNUMBER(DATA!AO657),DATA!AO657,"n/a")</f>
        <v>-0.16320975338709101</v>
      </c>
      <c r="M2044" s="66"/>
      <c r="N2044" s="66"/>
      <c r="O2044" s="66"/>
      <c r="P2044" s="66"/>
      <c r="Q2044" s="66"/>
      <c r="S2044" s="70"/>
      <c r="U2044" s="70"/>
      <c r="W2044" s="70"/>
      <c r="Y2044" s="70"/>
    </row>
    <row r="2045" spans="1:25" s="69" customFormat="1" x14ac:dyDescent="0.2">
      <c r="A2045" s="66" t="s">
        <v>12</v>
      </c>
      <c r="B2045" s="66" t="s">
        <v>23</v>
      </c>
      <c r="C2045" s="66" t="s">
        <v>25</v>
      </c>
      <c r="D2045" s="66" t="s">
        <v>345</v>
      </c>
      <c r="E2045" s="86">
        <f>+IF(ISNUMBER(DATA!J658),DATA!J658,"n/a")</f>
        <v>150090.56</v>
      </c>
      <c r="F2045" s="77">
        <f>+IF(ISNUMBER(DATA!K658),DATA!K658,"n/a")</f>
        <v>-8.4063484190222096E-2</v>
      </c>
      <c r="G2045" s="86">
        <f>+IF(ISNUMBER(DATA!T658),DATA!T658,"n/a")</f>
        <v>470496.03</v>
      </c>
      <c r="H2045" s="77">
        <f>+IF(ISNUMBER(DATA!U658),DATA!U658,"n/a")</f>
        <v>-8.2345150825112207E-2</v>
      </c>
      <c r="I2045" s="86">
        <f>+IF(ISNUMBER(DATA!AD658),DATA!AD658,"n/a")</f>
        <v>912782.34</v>
      </c>
      <c r="J2045" s="77">
        <f>+IF(ISNUMBER(DATA!AE658),DATA!AE658,"n/a")</f>
        <v>-8.0141594020498294E-2</v>
      </c>
      <c r="K2045" s="86">
        <f>+IF(ISNUMBER(DATA!AN658),DATA!AN658,"n/a")</f>
        <v>1854690.37</v>
      </c>
      <c r="L2045" s="77">
        <f>+IF(ISNUMBER(DATA!AO658),DATA!AO658,"n/a")</f>
        <v>-3.55195395697077E-2</v>
      </c>
      <c r="M2045" s="66"/>
      <c r="N2045" s="66"/>
      <c r="O2045" s="66"/>
      <c r="P2045" s="66"/>
      <c r="Q2045" s="66"/>
      <c r="S2045" s="70"/>
      <c r="U2045" s="70"/>
      <c r="W2045" s="70"/>
      <c r="Y2045" s="70"/>
    </row>
    <row r="2046" spans="1:25" x14ac:dyDescent="0.2">
      <c r="E2046" s="100"/>
      <c r="F2046" s="102"/>
      <c r="G2046" s="100"/>
      <c r="H2046" s="102"/>
      <c r="I2046" s="100"/>
      <c r="J2046" s="102"/>
      <c r="K2046" s="100"/>
      <c r="L2046" s="102"/>
    </row>
    <row r="2047" spans="1:25" s="69" customFormat="1" x14ac:dyDescent="0.2">
      <c r="A2047" s="66" t="s">
        <v>12</v>
      </c>
      <c r="B2047" s="66" t="s">
        <v>23</v>
      </c>
      <c r="C2047" s="66" t="s">
        <v>10</v>
      </c>
      <c r="D2047" s="66" t="s">
        <v>271</v>
      </c>
      <c r="E2047" s="87">
        <f>+IF(ISNUMBER(DATA!L609),DATA!L609,"n/a")</f>
        <v>5.3912373972601699</v>
      </c>
      <c r="F2047" s="77">
        <f>+IF(ISNUMBER(DATA!M609),DATA!M609,"n/a")</f>
        <v>0.40862393005879699</v>
      </c>
      <c r="G2047" s="87">
        <f>+IF(ISNUMBER(DATA!V609),DATA!V609,"n/a")</f>
        <v>4.8038508174188603</v>
      </c>
      <c r="H2047" s="77">
        <f>+IF(ISNUMBER(DATA!W609),DATA!W609,"n/a")</f>
        <v>0.117608426227705</v>
      </c>
      <c r="I2047" s="87">
        <f>+IF(ISNUMBER(DATA!AF609),DATA!AF609,"n/a")</f>
        <v>4.5558366787090003</v>
      </c>
      <c r="J2047" s="77">
        <f>+IF(ISNUMBER(DATA!AG609),DATA!AG609,"n/a")</f>
        <v>1.9400594923362002E-2</v>
      </c>
      <c r="K2047" s="87">
        <f>+IF(ISNUMBER(DATA!AP609),DATA!AP609,"n/a")</f>
        <v>4.5586359597812098</v>
      </c>
      <c r="L2047" s="77">
        <f>+IF(ISNUMBER(DATA!AQ609),DATA!AQ609,"n/a")</f>
        <v>1.68613078422401E-2</v>
      </c>
      <c r="M2047" s="66"/>
      <c r="N2047" s="66"/>
      <c r="O2047" s="66"/>
      <c r="P2047" s="66"/>
      <c r="Q2047" s="66"/>
      <c r="S2047" s="70"/>
      <c r="U2047" s="70"/>
      <c r="W2047" s="70"/>
      <c r="Y2047" s="70"/>
    </row>
    <row r="2048" spans="1:25" s="69" customFormat="1" x14ac:dyDescent="0.2">
      <c r="A2048" s="66" t="s">
        <v>12</v>
      </c>
      <c r="B2048" s="66" t="s">
        <v>23</v>
      </c>
      <c r="C2048" s="66" t="s">
        <v>10</v>
      </c>
      <c r="D2048" s="66" t="s">
        <v>272</v>
      </c>
      <c r="E2048" s="87">
        <f>+IF(ISNUMBER(DATA!L610),DATA!L610,"n/a")</f>
        <v>3.8953671494856299</v>
      </c>
      <c r="F2048" s="77">
        <f>+IF(ISNUMBER(DATA!M610),DATA!M610,"n/a")</f>
        <v>-3.1576743426643801E-2</v>
      </c>
      <c r="G2048" s="87">
        <f>+IF(ISNUMBER(DATA!V610),DATA!V610,"n/a")</f>
        <v>3.9347390840914902</v>
      </c>
      <c r="H2048" s="77">
        <f>+IF(ISNUMBER(DATA!W610),DATA!W610,"n/a")</f>
        <v>-1.8600579070095401E-2</v>
      </c>
      <c r="I2048" s="87">
        <f>+IF(ISNUMBER(DATA!AF610),DATA!AF610,"n/a")</f>
        <v>3.9138543444783198</v>
      </c>
      <c r="J2048" s="77">
        <f>+IF(ISNUMBER(DATA!AG610),DATA!AG610,"n/a")</f>
        <v>-1.02310619333925E-2</v>
      </c>
      <c r="K2048" s="87">
        <f>+IF(ISNUMBER(DATA!AP610),DATA!AP610,"n/a")</f>
        <v>3.9251572031894102</v>
      </c>
      <c r="L2048" s="77">
        <f>+IF(ISNUMBER(DATA!AQ610),DATA!AQ610,"n/a")</f>
        <v>-1.72726790375948E-3</v>
      </c>
      <c r="M2048" s="66"/>
      <c r="N2048" s="66"/>
      <c r="O2048" s="66"/>
      <c r="P2048" s="66"/>
      <c r="Q2048" s="66"/>
      <c r="S2048" s="70"/>
      <c r="U2048" s="70"/>
      <c r="W2048" s="70"/>
      <c r="Y2048" s="70"/>
    </row>
    <row r="2049" spans="1:25" s="69" customFormat="1" x14ac:dyDescent="0.2">
      <c r="A2049" s="66" t="s">
        <v>12</v>
      </c>
      <c r="B2049" s="66" t="s">
        <v>23</v>
      </c>
      <c r="C2049" s="66" t="s">
        <v>10</v>
      </c>
      <c r="D2049" s="66" t="s">
        <v>273</v>
      </c>
      <c r="E2049" s="87">
        <f>+IF(ISNUMBER(DATA!L611),DATA!L611,"n/a")</f>
        <v>3.88594059004097</v>
      </c>
      <c r="F2049" s="77">
        <f>+IF(ISNUMBER(DATA!M611),DATA!M611,"n/a")</f>
        <v>-4.2788144696047202E-4</v>
      </c>
      <c r="G2049" s="87">
        <f>+IF(ISNUMBER(DATA!V611),DATA!V611,"n/a")</f>
        <v>3.9767085526146499</v>
      </c>
      <c r="H2049" s="77">
        <f>+IF(ISNUMBER(DATA!W611),DATA!W611,"n/a")</f>
        <v>2.8006904262765801E-2</v>
      </c>
      <c r="I2049" s="87">
        <f>+IF(ISNUMBER(DATA!AF611),DATA!AF611,"n/a")</f>
        <v>3.9916314980279499</v>
      </c>
      <c r="J2049" s="77">
        <f>+IF(ISNUMBER(DATA!AG611),DATA!AG611,"n/a")</f>
        <v>3.92565016621561E-2</v>
      </c>
      <c r="K2049" s="87">
        <f>+IF(ISNUMBER(DATA!AP611),DATA!AP611,"n/a")</f>
        <v>3.9724816755195298</v>
      </c>
      <c r="L2049" s="77">
        <f>+IF(ISNUMBER(DATA!AQ611),DATA!AQ611,"n/a")</f>
        <v>1.7923811879098198E-2</v>
      </c>
      <c r="M2049" s="66"/>
      <c r="N2049" s="66"/>
      <c r="O2049" s="66"/>
      <c r="P2049" s="66"/>
      <c r="Q2049" s="66"/>
      <c r="S2049" s="70"/>
      <c r="U2049" s="70"/>
      <c r="W2049" s="70"/>
      <c r="Y2049" s="70"/>
    </row>
    <row r="2050" spans="1:25" s="69" customFormat="1" x14ac:dyDescent="0.2">
      <c r="A2050" s="66" t="s">
        <v>12</v>
      </c>
      <c r="B2050" s="66" t="s">
        <v>23</v>
      </c>
      <c r="C2050" s="66" t="s">
        <v>10</v>
      </c>
      <c r="D2050" s="66" t="s">
        <v>274</v>
      </c>
      <c r="E2050" s="87">
        <f>+IF(ISNUMBER(DATA!L612),DATA!L612,"n/a")</f>
        <v>3.9328227518392098</v>
      </c>
      <c r="F2050" s="77">
        <f>+IF(ISNUMBER(DATA!M612),DATA!M612,"n/a")</f>
        <v>-2.5440947281232498E-3</v>
      </c>
      <c r="G2050" s="87">
        <f>+IF(ISNUMBER(DATA!V612),DATA!V612,"n/a")</f>
        <v>3.8872466722281902</v>
      </c>
      <c r="H2050" s="77">
        <f>+IF(ISNUMBER(DATA!W612),DATA!W612,"n/a")</f>
        <v>-4.85193299778799E-3</v>
      </c>
      <c r="I2050" s="87">
        <f>+IF(ISNUMBER(DATA!AF612),DATA!AF612,"n/a")</f>
        <v>3.8853501028105399</v>
      </c>
      <c r="J2050" s="77">
        <f>+IF(ISNUMBER(DATA!AG612),DATA!AG612,"n/a")</f>
        <v>8.7019362779488206E-3</v>
      </c>
      <c r="K2050" s="87">
        <f>+IF(ISNUMBER(DATA!AP612),DATA!AP612,"n/a")</f>
        <v>3.8583674014023099</v>
      </c>
      <c r="L2050" s="77">
        <f>+IF(ISNUMBER(DATA!AQ612),DATA!AQ612,"n/a")</f>
        <v>8.8066785712488001E-3</v>
      </c>
      <c r="M2050" s="66"/>
      <c r="N2050" s="66"/>
      <c r="O2050" s="66"/>
      <c r="P2050" s="66"/>
      <c r="Q2050" s="66"/>
      <c r="S2050" s="70"/>
      <c r="U2050" s="70"/>
      <c r="W2050" s="70"/>
      <c r="Y2050" s="70"/>
    </row>
    <row r="2051" spans="1:25" s="69" customFormat="1" x14ac:dyDescent="0.2">
      <c r="A2051" s="66" t="s">
        <v>12</v>
      </c>
      <c r="B2051" s="66" t="s">
        <v>23</v>
      </c>
      <c r="C2051" s="66" t="s">
        <v>10</v>
      </c>
      <c r="D2051" s="66" t="s">
        <v>275</v>
      </c>
      <c r="E2051" s="87">
        <f>+IF(ISNUMBER(DATA!L613),DATA!L613,"n/a")</f>
        <v>3.32641801236778</v>
      </c>
      <c r="F2051" s="77">
        <f>+IF(ISNUMBER(DATA!M613),DATA!M613,"n/a")</f>
        <v>-4.8591192829149199E-2</v>
      </c>
      <c r="G2051" s="87">
        <f>+IF(ISNUMBER(DATA!V613),DATA!V613,"n/a")</f>
        <v>3.4253787352628802</v>
      </c>
      <c r="H2051" s="77">
        <f>+IF(ISNUMBER(DATA!W613),DATA!W613,"n/a")</f>
        <v>-1.6780939217961699E-2</v>
      </c>
      <c r="I2051" s="87">
        <f>+IF(ISNUMBER(DATA!AF613),DATA!AF613,"n/a")</f>
        <v>3.3717031745608401</v>
      </c>
      <c r="J2051" s="77">
        <f>+IF(ISNUMBER(DATA!AG613),DATA!AG613,"n/a")</f>
        <v>-2.3403072780968801E-2</v>
      </c>
      <c r="K2051" s="87">
        <f>+IF(ISNUMBER(DATA!AP613),DATA!AP613,"n/a")</f>
        <v>3.4373308144061498</v>
      </c>
      <c r="L2051" s="77">
        <f>+IF(ISNUMBER(DATA!AQ613),DATA!AQ613,"n/a")</f>
        <v>-1.3637466199865901E-2</v>
      </c>
      <c r="M2051" s="66"/>
      <c r="N2051" s="66"/>
      <c r="O2051" s="66"/>
      <c r="P2051" s="66"/>
      <c r="Q2051" s="66"/>
      <c r="S2051" s="70"/>
      <c r="U2051" s="70"/>
      <c r="W2051" s="70"/>
      <c r="Y2051" s="70"/>
    </row>
    <row r="2052" spans="1:25" s="69" customFormat="1" x14ac:dyDescent="0.2">
      <c r="A2052" s="66" t="s">
        <v>12</v>
      </c>
      <c r="B2052" s="66" t="s">
        <v>23</v>
      </c>
      <c r="C2052" s="66" t="s">
        <v>10</v>
      </c>
      <c r="D2052" s="66" t="s">
        <v>276</v>
      </c>
      <c r="E2052" s="87">
        <f>+IF(ISNUMBER(DATA!L614),DATA!L614,"n/a")</f>
        <v>4.0124643141050003</v>
      </c>
      <c r="F2052" s="77">
        <f>+IF(ISNUMBER(DATA!M614),DATA!M614,"n/a")</f>
        <v>1.3881333444901301E-2</v>
      </c>
      <c r="G2052" s="87">
        <f>+IF(ISNUMBER(DATA!V614),DATA!V614,"n/a")</f>
        <v>4.0394315075712397</v>
      </c>
      <c r="H2052" s="77">
        <f>+IF(ISNUMBER(DATA!W614),DATA!W614,"n/a")</f>
        <v>2.2587513612754399E-2</v>
      </c>
      <c r="I2052" s="87">
        <f>+IF(ISNUMBER(DATA!AF614),DATA!AF614,"n/a")</f>
        <v>4.0478766227859104</v>
      </c>
      <c r="J2052" s="77">
        <f>+IF(ISNUMBER(DATA!AG614),DATA!AG614,"n/a")</f>
        <v>2.57339459303811E-2</v>
      </c>
      <c r="K2052" s="87">
        <f>+IF(ISNUMBER(DATA!AP614),DATA!AP614,"n/a")</f>
        <v>3.9954292439996499</v>
      </c>
      <c r="L2052" s="77">
        <f>+IF(ISNUMBER(DATA!AQ614),DATA!AQ614,"n/a")</f>
        <v>1.7488378617839799E-2</v>
      </c>
      <c r="M2052" s="66"/>
      <c r="N2052" s="66"/>
      <c r="O2052" s="66"/>
      <c r="P2052" s="66"/>
      <c r="Q2052" s="66"/>
      <c r="S2052" s="70"/>
      <c r="U2052" s="70"/>
      <c r="W2052" s="70"/>
      <c r="Y2052" s="70"/>
    </row>
    <row r="2053" spans="1:25" s="69" customFormat="1" x14ac:dyDescent="0.2">
      <c r="A2053" s="66" t="s">
        <v>12</v>
      </c>
      <c r="B2053" s="66" t="s">
        <v>23</v>
      </c>
      <c r="C2053" s="66" t="s">
        <v>10</v>
      </c>
      <c r="D2053" s="66" t="s">
        <v>277</v>
      </c>
      <c r="E2053" s="87">
        <f>+IF(ISNUMBER(DATA!L615),DATA!L615,"n/a")</f>
        <v>2.9787642591568999</v>
      </c>
      <c r="F2053" s="77">
        <f>+IF(ISNUMBER(DATA!M615),DATA!M615,"n/a")</f>
        <v>-0.147217729354129</v>
      </c>
      <c r="G2053" s="87">
        <f>+IF(ISNUMBER(DATA!V615),DATA!V615,"n/a")</f>
        <v>3.0019418421125601</v>
      </c>
      <c r="H2053" s="77">
        <f>+IF(ISNUMBER(DATA!W615),DATA!W615,"n/a")</f>
        <v>-0.19332548714718401</v>
      </c>
      <c r="I2053" s="87">
        <f>+IF(ISNUMBER(DATA!AF615),DATA!AF615,"n/a")</f>
        <v>3.2428967834036202</v>
      </c>
      <c r="J2053" s="77">
        <f>+IF(ISNUMBER(DATA!AG615),DATA!AG615,"n/a")</f>
        <v>-0.12364149677966201</v>
      </c>
      <c r="K2053" s="87">
        <f>+IF(ISNUMBER(DATA!AP615),DATA!AP615,"n/a")</f>
        <v>3.4211440876082899</v>
      </c>
      <c r="L2053" s="77">
        <f>+IF(ISNUMBER(DATA!AQ615),DATA!AQ615,"n/a")</f>
        <v>-9.9077835524252603E-2</v>
      </c>
      <c r="M2053" s="66"/>
      <c r="N2053" s="66"/>
      <c r="O2053" s="66"/>
      <c r="P2053" s="66"/>
      <c r="Q2053" s="66"/>
      <c r="S2053" s="70"/>
      <c r="U2053" s="70"/>
      <c r="W2053" s="70"/>
      <c r="Y2053" s="70"/>
    </row>
    <row r="2054" spans="1:25" s="69" customFormat="1" x14ac:dyDescent="0.2">
      <c r="A2054" s="66" t="s">
        <v>12</v>
      </c>
      <c r="B2054" s="66" t="s">
        <v>23</v>
      </c>
      <c r="C2054" s="66" t="s">
        <v>10</v>
      </c>
      <c r="D2054" s="66" t="s">
        <v>278</v>
      </c>
      <c r="E2054" s="87">
        <f>+IF(ISNUMBER(DATA!L616),DATA!L616,"n/a")</f>
        <v>3.6268034548647901</v>
      </c>
      <c r="F2054" s="77">
        <f>+IF(ISNUMBER(DATA!M616),DATA!M616,"n/a")</f>
        <v>-1.9423075438789499E-2</v>
      </c>
      <c r="G2054" s="87">
        <f>+IF(ISNUMBER(DATA!V616),DATA!V616,"n/a")</f>
        <v>3.61927057231363</v>
      </c>
      <c r="H2054" s="77">
        <f>+IF(ISNUMBER(DATA!W616),DATA!W616,"n/a")</f>
        <v>4.4243294257890102E-3</v>
      </c>
      <c r="I2054" s="87">
        <f>+IF(ISNUMBER(DATA!AF616),DATA!AF616,"n/a")</f>
        <v>3.6239141104184398</v>
      </c>
      <c r="J2054" s="77">
        <f>+IF(ISNUMBER(DATA!AG616),DATA!AG616,"n/a")</f>
        <v>-6.4111993652283799E-3</v>
      </c>
      <c r="K2054" s="87">
        <f>+IF(ISNUMBER(DATA!AP616),DATA!AP616,"n/a")</f>
        <v>3.66191630624111</v>
      </c>
      <c r="L2054" s="77">
        <f>+IF(ISNUMBER(DATA!AQ616),DATA!AQ616,"n/a")</f>
        <v>3.80029086567484E-3</v>
      </c>
      <c r="M2054" s="66"/>
      <c r="N2054" s="66"/>
      <c r="O2054" s="66"/>
      <c r="P2054" s="66"/>
      <c r="Q2054" s="66"/>
      <c r="S2054" s="70"/>
      <c r="U2054" s="70"/>
      <c r="W2054" s="70"/>
      <c r="Y2054" s="70"/>
    </row>
    <row r="2055" spans="1:25" s="69" customFormat="1" x14ac:dyDescent="0.2">
      <c r="A2055" s="66" t="s">
        <v>12</v>
      </c>
      <c r="B2055" s="66" t="s">
        <v>23</v>
      </c>
      <c r="C2055" s="66" t="s">
        <v>10</v>
      </c>
      <c r="D2055" s="66" t="s">
        <v>279</v>
      </c>
      <c r="E2055" s="87">
        <f>+IF(ISNUMBER(DATA!L617),DATA!L617,"n/a")</f>
        <v>3.7107717279416099</v>
      </c>
      <c r="F2055" s="77">
        <f>+IF(ISNUMBER(DATA!M617),DATA!M617,"n/a")</f>
        <v>8.6991166908025899E-2</v>
      </c>
      <c r="G2055" s="87">
        <f>+IF(ISNUMBER(DATA!V617),DATA!V617,"n/a")</f>
        <v>3.7619672455233002</v>
      </c>
      <c r="H2055" s="77">
        <f>+IF(ISNUMBER(DATA!W617),DATA!W617,"n/a")</f>
        <v>3.8722037051712101E-2</v>
      </c>
      <c r="I2055" s="87">
        <f>+IF(ISNUMBER(DATA!AF617),DATA!AF617,"n/a")</f>
        <v>3.7852335551440199</v>
      </c>
      <c r="J2055" s="77">
        <f>+IF(ISNUMBER(DATA!AG617),DATA!AG617,"n/a")</f>
        <v>2.7343140957393101E-2</v>
      </c>
      <c r="K2055" s="87">
        <f>+IF(ISNUMBER(DATA!AP617),DATA!AP617,"n/a")</f>
        <v>3.7230961211457299</v>
      </c>
      <c r="L2055" s="77">
        <f>+IF(ISNUMBER(DATA!AQ617),DATA!AQ617,"n/a")</f>
        <v>6.1010756478371798E-3</v>
      </c>
      <c r="M2055" s="66"/>
      <c r="N2055" s="66"/>
      <c r="O2055" s="66"/>
      <c r="P2055" s="66"/>
      <c r="Q2055" s="66"/>
      <c r="S2055" s="70"/>
      <c r="U2055" s="70"/>
      <c r="W2055" s="70"/>
      <c r="Y2055" s="70"/>
    </row>
    <row r="2056" spans="1:25" s="69" customFormat="1" x14ac:dyDescent="0.2">
      <c r="A2056" s="66" t="s">
        <v>12</v>
      </c>
      <c r="B2056" s="66" t="s">
        <v>23</v>
      </c>
      <c r="C2056" s="66" t="s">
        <v>10</v>
      </c>
      <c r="D2056" s="66" t="s">
        <v>280</v>
      </c>
      <c r="E2056" s="87">
        <f>+IF(ISNUMBER(DATA!L618),DATA!L618,"n/a")</f>
        <v>5.2402254377839901</v>
      </c>
      <c r="F2056" s="77">
        <f>+IF(ISNUMBER(DATA!M618),DATA!M618,"n/a")</f>
        <v>-8.7156047104377694E-3</v>
      </c>
      <c r="G2056" s="87">
        <f>+IF(ISNUMBER(DATA!V618),DATA!V618,"n/a")</f>
        <v>4.7865981185040303</v>
      </c>
      <c r="H2056" s="77">
        <f>+IF(ISNUMBER(DATA!W618),DATA!W618,"n/a")</f>
        <v>-2.3465530961375599E-2</v>
      </c>
      <c r="I2056" s="87">
        <f>+IF(ISNUMBER(DATA!AF618),DATA!AF618,"n/a")</f>
        <v>4.7934651918834801</v>
      </c>
      <c r="J2056" s="77">
        <f>+IF(ISNUMBER(DATA!AG618),DATA!AG618,"n/a")</f>
        <v>9.0338700552320805E-4</v>
      </c>
      <c r="K2056" s="87">
        <f>+IF(ISNUMBER(DATA!AP618),DATA!AP618,"n/a")</f>
        <v>4.8378637818963401</v>
      </c>
      <c r="L2056" s="77">
        <f>+IF(ISNUMBER(DATA!AQ618),DATA!AQ618,"n/a")</f>
        <v>1.97577848962068E-2</v>
      </c>
      <c r="M2056" s="66"/>
      <c r="N2056" s="66"/>
      <c r="O2056" s="66"/>
      <c r="P2056" s="66"/>
      <c r="Q2056" s="66"/>
      <c r="S2056" s="70"/>
      <c r="U2056" s="70"/>
      <c r="W2056" s="70"/>
      <c r="Y2056" s="70"/>
    </row>
    <row r="2057" spans="1:25" s="69" customFormat="1" x14ac:dyDescent="0.2">
      <c r="A2057" s="66" t="s">
        <v>12</v>
      </c>
      <c r="B2057" s="66" t="s">
        <v>23</v>
      </c>
      <c r="C2057" s="66" t="s">
        <v>10</v>
      </c>
      <c r="D2057" s="66" t="s">
        <v>281</v>
      </c>
      <c r="E2057" s="87">
        <f>+IF(ISNUMBER(DATA!L619),DATA!L619,"n/a")</f>
        <v>4.0164106119717902</v>
      </c>
      <c r="F2057" s="77">
        <f>+IF(ISNUMBER(DATA!M619),DATA!M619,"n/a")</f>
        <v>-6.4703397611848602E-3</v>
      </c>
      <c r="G2057" s="87">
        <f>+IF(ISNUMBER(DATA!V619),DATA!V619,"n/a")</f>
        <v>3.9822764833493101</v>
      </c>
      <c r="H2057" s="77">
        <f>+IF(ISNUMBER(DATA!W619),DATA!W619,"n/a")</f>
        <v>-4.8697634144672201E-3</v>
      </c>
      <c r="I2057" s="87">
        <f>+IF(ISNUMBER(DATA!AF619),DATA!AF619,"n/a")</f>
        <v>3.9924892603491702</v>
      </c>
      <c r="J2057" s="77">
        <f>+IF(ISNUMBER(DATA!AG619),DATA!AG619,"n/a")</f>
        <v>4.1245475870585399E-3</v>
      </c>
      <c r="K2057" s="87">
        <f>+IF(ISNUMBER(DATA!AP619),DATA!AP619,"n/a")</f>
        <v>3.9889986650438898</v>
      </c>
      <c r="L2057" s="77">
        <f>+IF(ISNUMBER(DATA!AQ619),DATA!AQ619,"n/a")</f>
        <v>1.0815466943137E-2</v>
      </c>
      <c r="M2057" s="66"/>
      <c r="N2057" s="66"/>
      <c r="O2057" s="66"/>
      <c r="P2057" s="66"/>
      <c r="Q2057" s="66"/>
      <c r="S2057" s="70"/>
      <c r="U2057" s="70"/>
      <c r="W2057" s="70"/>
      <c r="Y2057" s="70"/>
    </row>
    <row r="2058" spans="1:25" s="69" customFormat="1" x14ac:dyDescent="0.2">
      <c r="A2058" s="66" t="s">
        <v>12</v>
      </c>
      <c r="B2058" s="66" t="s">
        <v>23</v>
      </c>
      <c r="C2058" s="66" t="s">
        <v>10</v>
      </c>
      <c r="D2058" s="66" t="s">
        <v>282</v>
      </c>
      <c r="E2058" s="87">
        <f>+IF(ISNUMBER(DATA!L620),DATA!L620,"n/a")</f>
        <v>4.1289709276086901</v>
      </c>
      <c r="F2058" s="77">
        <f>+IF(ISNUMBER(DATA!M620),DATA!M620,"n/a")</f>
        <v>4.9282206223652598E-2</v>
      </c>
      <c r="G2058" s="87">
        <f>+IF(ISNUMBER(DATA!V620),DATA!V620,"n/a")</f>
        <v>4.1478958795912702</v>
      </c>
      <c r="H2058" s="77">
        <f>+IF(ISNUMBER(DATA!W620),DATA!W620,"n/a")</f>
        <v>6.0054226897029703E-2</v>
      </c>
      <c r="I2058" s="87">
        <f>+IF(ISNUMBER(DATA!AF620),DATA!AF620,"n/a")</f>
        <v>4.1020630598868504</v>
      </c>
      <c r="J2058" s="77">
        <f>+IF(ISNUMBER(DATA!AG620),DATA!AG620,"n/a")</f>
        <v>4.0721834997210903E-2</v>
      </c>
      <c r="K2058" s="87">
        <f>+IF(ISNUMBER(DATA!AP620),DATA!AP620,"n/a")</f>
        <v>3.9560283554009299</v>
      </c>
      <c r="L2058" s="77">
        <f>+IF(ISNUMBER(DATA!AQ620),DATA!AQ620,"n/a")</f>
        <v>1.8524815448751501E-2</v>
      </c>
      <c r="M2058" s="66"/>
      <c r="N2058" s="66"/>
      <c r="O2058" s="66"/>
      <c r="P2058" s="66"/>
      <c r="Q2058" s="66"/>
      <c r="S2058" s="70"/>
      <c r="U2058" s="70"/>
      <c r="W2058" s="70"/>
      <c r="Y2058" s="70"/>
    </row>
    <row r="2059" spans="1:25" s="69" customFormat="1" x14ac:dyDescent="0.2">
      <c r="A2059" s="66" t="s">
        <v>12</v>
      </c>
      <c r="B2059" s="66" t="s">
        <v>23</v>
      </c>
      <c r="C2059" s="66" t="s">
        <v>10</v>
      </c>
      <c r="D2059" s="66" t="s">
        <v>283</v>
      </c>
      <c r="E2059" s="87">
        <f>+IF(ISNUMBER(DATA!L621),DATA!L621,"n/a")</f>
        <v>3.85350856270124</v>
      </c>
      <c r="F2059" s="77">
        <f>+IF(ISNUMBER(DATA!M621),DATA!M621,"n/a")</f>
        <v>4.5400573215425302E-2</v>
      </c>
      <c r="G2059" s="87">
        <f>+IF(ISNUMBER(DATA!V621),DATA!V621,"n/a")</f>
        <v>3.8260055086223899</v>
      </c>
      <c r="H2059" s="77">
        <f>+IF(ISNUMBER(DATA!W621),DATA!W621,"n/a")</f>
        <v>3.4773613691932298E-2</v>
      </c>
      <c r="I2059" s="87">
        <f>+IF(ISNUMBER(DATA!AF621),DATA!AF621,"n/a")</f>
        <v>3.7934328832476498</v>
      </c>
      <c r="J2059" s="77">
        <f>+IF(ISNUMBER(DATA!AG621),DATA!AG621,"n/a")</f>
        <v>9.7302441036208401E-3</v>
      </c>
      <c r="K2059" s="87">
        <f>+IF(ISNUMBER(DATA!AP621),DATA!AP621,"n/a")</f>
        <v>3.7318990065565201</v>
      </c>
      <c r="L2059" s="77">
        <f>+IF(ISNUMBER(DATA!AQ621),DATA!AQ621,"n/a")</f>
        <v>-2.0768315805531401E-2</v>
      </c>
      <c r="M2059" s="66"/>
      <c r="N2059" s="66"/>
      <c r="O2059" s="66"/>
      <c r="P2059" s="66"/>
      <c r="Q2059" s="66"/>
      <c r="S2059" s="70"/>
      <c r="U2059" s="70"/>
      <c r="W2059" s="70"/>
      <c r="Y2059" s="70"/>
    </row>
    <row r="2060" spans="1:25" s="69" customFormat="1" x14ac:dyDescent="0.2">
      <c r="A2060" s="66" t="s">
        <v>12</v>
      </c>
      <c r="B2060" s="66" t="s">
        <v>23</v>
      </c>
      <c r="C2060" s="66" t="s">
        <v>10</v>
      </c>
      <c r="D2060" s="66" t="s">
        <v>284</v>
      </c>
      <c r="E2060" s="87">
        <f>+IF(ISNUMBER(DATA!L622),DATA!L622,"n/a")</f>
        <v>3.80136259258183</v>
      </c>
      <c r="F2060" s="77">
        <f>+IF(ISNUMBER(DATA!M622),DATA!M622,"n/a")</f>
        <v>-4.9583726354568902E-3</v>
      </c>
      <c r="G2060" s="87">
        <f>+IF(ISNUMBER(DATA!V622),DATA!V622,"n/a")</f>
        <v>3.8269109612980801</v>
      </c>
      <c r="H2060" s="77">
        <f>+IF(ISNUMBER(DATA!W622),DATA!W622,"n/a")</f>
        <v>3.4638654685901299E-2</v>
      </c>
      <c r="I2060" s="87">
        <f>+IF(ISNUMBER(DATA!AF622),DATA!AF622,"n/a")</f>
        <v>3.8265596926977401</v>
      </c>
      <c r="J2060" s="77">
        <f>+IF(ISNUMBER(DATA!AG622),DATA!AG622,"n/a")</f>
        <v>4.3098965093438101E-2</v>
      </c>
      <c r="K2060" s="87">
        <f>+IF(ISNUMBER(DATA!AP622),DATA!AP622,"n/a")</f>
        <v>3.8307039107105898</v>
      </c>
      <c r="L2060" s="77">
        <f>+IF(ISNUMBER(DATA!AQ622),DATA!AQ622,"n/a")</f>
        <v>2.95285453507763E-2</v>
      </c>
      <c r="M2060" s="66"/>
      <c r="N2060" s="66"/>
      <c r="O2060" s="66"/>
      <c r="P2060" s="66"/>
      <c r="Q2060" s="66"/>
      <c r="S2060" s="70"/>
      <c r="U2060" s="70"/>
      <c r="W2060" s="70"/>
      <c r="Y2060" s="70"/>
    </row>
    <row r="2061" spans="1:25" s="69" customFormat="1" x14ac:dyDescent="0.2">
      <c r="A2061" s="66" t="s">
        <v>12</v>
      </c>
      <c r="B2061" s="66" t="s">
        <v>23</v>
      </c>
      <c r="C2061" s="66" t="s">
        <v>10</v>
      </c>
      <c r="D2061" s="66" t="s">
        <v>285</v>
      </c>
      <c r="E2061" s="87">
        <f>+IF(ISNUMBER(DATA!L623),DATA!L623,"n/a")</f>
        <v>3.5686035019608102</v>
      </c>
      <c r="F2061" s="77">
        <f>+IF(ISNUMBER(DATA!M623),DATA!M623,"n/a")</f>
        <v>0.104982401132726</v>
      </c>
      <c r="G2061" s="87">
        <f>+IF(ISNUMBER(DATA!V623),DATA!V623,"n/a")</f>
        <v>3.6355695752258899</v>
      </c>
      <c r="H2061" s="77">
        <f>+IF(ISNUMBER(DATA!W623),DATA!W623,"n/a")</f>
        <v>0.122978815563414</v>
      </c>
      <c r="I2061" s="87">
        <f>+IF(ISNUMBER(DATA!AF623),DATA!AF623,"n/a")</f>
        <v>3.49660834131917</v>
      </c>
      <c r="J2061" s="77">
        <f>+IF(ISNUMBER(DATA!AG623),DATA!AG623,"n/a")</f>
        <v>5.6559244252999803E-2</v>
      </c>
      <c r="K2061" s="87">
        <f>+IF(ISNUMBER(DATA!AP623),DATA!AP623,"n/a")</f>
        <v>3.52266062476619</v>
      </c>
      <c r="L2061" s="77">
        <f>+IF(ISNUMBER(DATA!AQ623),DATA!AQ623,"n/a")</f>
        <v>1.61165342080591E-2</v>
      </c>
      <c r="M2061" s="66"/>
      <c r="N2061" s="66"/>
      <c r="O2061" s="66"/>
      <c r="P2061" s="66"/>
      <c r="Q2061" s="66"/>
      <c r="S2061" s="70"/>
      <c r="U2061" s="70"/>
      <c r="W2061" s="70"/>
      <c r="Y2061" s="70"/>
    </row>
    <row r="2062" spans="1:25" s="69" customFormat="1" x14ac:dyDescent="0.2">
      <c r="A2062" s="66" t="s">
        <v>12</v>
      </c>
      <c r="B2062" s="66" t="s">
        <v>23</v>
      </c>
      <c r="C2062" s="66" t="s">
        <v>10</v>
      </c>
      <c r="D2062" s="66" t="s">
        <v>286</v>
      </c>
      <c r="E2062" s="87">
        <f>+IF(ISNUMBER(DATA!L624),DATA!L624,"n/a")</f>
        <v>3.59004300724729</v>
      </c>
      <c r="F2062" s="77">
        <f>+IF(ISNUMBER(DATA!M624),DATA!M624,"n/a")</f>
        <v>-8.9473161986020899E-2</v>
      </c>
      <c r="G2062" s="87">
        <f>+IF(ISNUMBER(DATA!V624),DATA!V624,"n/a")</f>
        <v>3.7778305641416901</v>
      </c>
      <c r="H2062" s="77">
        <f>+IF(ISNUMBER(DATA!W624),DATA!W624,"n/a")</f>
        <v>-2.4535440459062498E-2</v>
      </c>
      <c r="I2062" s="87">
        <f>+IF(ISNUMBER(DATA!AF624),DATA!AF624,"n/a")</f>
        <v>3.8505157277594999</v>
      </c>
      <c r="J2062" s="77">
        <f>+IF(ISNUMBER(DATA!AG624),DATA!AG624,"n/a")</f>
        <v>-1.6452893238874399E-2</v>
      </c>
      <c r="K2062" s="87">
        <f>+IF(ISNUMBER(DATA!AP624),DATA!AP624,"n/a")</f>
        <v>3.88592305806884</v>
      </c>
      <c r="L2062" s="77">
        <f>+IF(ISNUMBER(DATA!AQ624),DATA!AQ624,"n/a")</f>
        <v>7.4828484389379496E-3</v>
      </c>
      <c r="M2062" s="66"/>
      <c r="N2062" s="66"/>
      <c r="O2062" s="66"/>
      <c r="P2062" s="66"/>
      <c r="Q2062" s="66"/>
      <c r="S2062" s="70"/>
      <c r="U2062" s="70"/>
      <c r="W2062" s="70"/>
      <c r="Y2062" s="70"/>
    </row>
    <row r="2063" spans="1:25" s="69" customFormat="1" x14ac:dyDescent="0.2">
      <c r="A2063" s="66" t="s">
        <v>12</v>
      </c>
      <c r="B2063" s="66" t="s">
        <v>23</v>
      </c>
      <c r="C2063" s="66" t="s">
        <v>10</v>
      </c>
      <c r="D2063" s="66" t="s">
        <v>287</v>
      </c>
      <c r="E2063" s="87">
        <f>+IF(ISNUMBER(DATA!L625),DATA!L625,"n/a")</f>
        <v>3.76095769228368</v>
      </c>
      <c r="F2063" s="77">
        <f>+IF(ISNUMBER(DATA!M625),DATA!M625,"n/a")</f>
        <v>-3.1448701383170997E-2</v>
      </c>
      <c r="G2063" s="87">
        <f>+IF(ISNUMBER(DATA!V625),DATA!V625,"n/a")</f>
        <v>3.8740686552964001</v>
      </c>
      <c r="H2063" s="77">
        <f>+IF(ISNUMBER(DATA!W625),DATA!W625,"n/a")</f>
        <v>-2.0750236121155001E-2</v>
      </c>
      <c r="I2063" s="87">
        <f>+IF(ISNUMBER(DATA!AF625),DATA!AF625,"n/a")</f>
        <v>3.9257787059275202</v>
      </c>
      <c r="J2063" s="77">
        <f>+IF(ISNUMBER(DATA!AG625),DATA!AG625,"n/a")</f>
        <v>1.7647565108075601E-2</v>
      </c>
      <c r="K2063" s="87">
        <f>+IF(ISNUMBER(DATA!AP625),DATA!AP625,"n/a")</f>
        <v>3.98171939335653</v>
      </c>
      <c r="L2063" s="77">
        <f>+IF(ISNUMBER(DATA!AQ625),DATA!AQ625,"n/a")</f>
        <v>2.88559270459645E-2</v>
      </c>
      <c r="M2063" s="66"/>
      <c r="N2063" s="66"/>
      <c r="O2063" s="66"/>
      <c r="P2063" s="66"/>
      <c r="Q2063" s="66"/>
      <c r="S2063" s="70"/>
      <c r="U2063" s="70"/>
      <c r="W2063" s="70"/>
      <c r="Y2063" s="70"/>
    </row>
    <row r="2064" spans="1:25" s="69" customFormat="1" x14ac:dyDescent="0.2">
      <c r="A2064" s="66" t="s">
        <v>12</v>
      </c>
      <c r="B2064" s="66" t="s">
        <v>23</v>
      </c>
      <c r="C2064" s="66" t="s">
        <v>10</v>
      </c>
      <c r="D2064" s="66" t="s">
        <v>288</v>
      </c>
      <c r="E2064" s="87">
        <f>+IF(ISNUMBER(DATA!L626),DATA!L626,"n/a")</f>
        <v>4.0742956257361103</v>
      </c>
      <c r="F2064" s="77">
        <f>+IF(ISNUMBER(DATA!M626),DATA!M626,"n/a")</f>
        <v>2.5446553770077301E-2</v>
      </c>
      <c r="G2064" s="87">
        <f>+IF(ISNUMBER(DATA!V626),DATA!V626,"n/a")</f>
        <v>4.1206491451010896</v>
      </c>
      <c r="H2064" s="77">
        <f>+IF(ISNUMBER(DATA!W626),DATA!W626,"n/a")</f>
        <v>4.5354011469063198E-2</v>
      </c>
      <c r="I2064" s="87">
        <f>+IF(ISNUMBER(DATA!AF626),DATA!AF626,"n/a")</f>
        <v>4.0729184092973103</v>
      </c>
      <c r="J2064" s="77">
        <f>+IF(ISNUMBER(DATA!AG626),DATA!AG626,"n/a")</f>
        <v>2.4930557786350501E-2</v>
      </c>
      <c r="K2064" s="87">
        <f>+IF(ISNUMBER(DATA!AP626),DATA!AP626,"n/a")</f>
        <v>3.8716781381065402</v>
      </c>
      <c r="L2064" s="77">
        <f>+IF(ISNUMBER(DATA!AQ626),DATA!AQ626,"n/a")</f>
        <v>-8.2375680549912206E-3</v>
      </c>
      <c r="M2064" s="66"/>
      <c r="N2064" s="66"/>
      <c r="O2064" s="66"/>
      <c r="P2064" s="66"/>
      <c r="Q2064" s="66"/>
      <c r="S2064" s="70"/>
      <c r="U2064" s="70"/>
      <c r="W2064" s="70"/>
      <c r="Y2064" s="70"/>
    </row>
    <row r="2065" spans="1:25" s="69" customFormat="1" x14ac:dyDescent="0.2">
      <c r="A2065" s="66" t="s">
        <v>12</v>
      </c>
      <c r="B2065" s="66" t="s">
        <v>23</v>
      </c>
      <c r="C2065" s="66" t="s">
        <v>10</v>
      </c>
      <c r="D2065" s="66" t="s">
        <v>289</v>
      </c>
      <c r="E2065" s="87">
        <f>+IF(ISNUMBER(DATA!L627),DATA!L627,"n/a")</f>
        <v>3.9557800475310501</v>
      </c>
      <c r="F2065" s="77">
        <f>+IF(ISNUMBER(DATA!M627),DATA!M627,"n/a")</f>
        <v>3.8913226359467201E-2</v>
      </c>
      <c r="G2065" s="87">
        <f>+IF(ISNUMBER(DATA!V627),DATA!V627,"n/a")</f>
        <v>3.9288583158900101</v>
      </c>
      <c r="H2065" s="77">
        <f>+IF(ISNUMBER(DATA!W627),DATA!W627,"n/a")</f>
        <v>4.2277687236857903E-2</v>
      </c>
      <c r="I2065" s="87">
        <f>+IF(ISNUMBER(DATA!AF627),DATA!AF627,"n/a")</f>
        <v>3.9015354525462</v>
      </c>
      <c r="J2065" s="77">
        <f>+IF(ISNUMBER(DATA!AG627),DATA!AG627,"n/a")</f>
        <v>2.7608700628657199E-2</v>
      </c>
      <c r="K2065" s="87">
        <f>+IF(ISNUMBER(DATA!AP627),DATA!AP627,"n/a")</f>
        <v>3.8782305389324798</v>
      </c>
      <c r="L2065" s="77">
        <f>+IF(ISNUMBER(DATA!AQ627),DATA!AQ627,"n/a")</f>
        <v>1.30665049954152E-2</v>
      </c>
      <c r="M2065" s="66"/>
      <c r="N2065" s="66"/>
      <c r="O2065" s="66"/>
      <c r="P2065" s="66"/>
      <c r="Q2065" s="66"/>
      <c r="S2065" s="70"/>
      <c r="U2065" s="70"/>
      <c r="W2065" s="70"/>
      <c r="Y2065" s="70"/>
    </row>
    <row r="2066" spans="1:25" s="69" customFormat="1" x14ac:dyDescent="0.2">
      <c r="A2066" s="66" t="s">
        <v>12</v>
      </c>
      <c r="B2066" s="66" t="s">
        <v>23</v>
      </c>
      <c r="C2066" s="66" t="s">
        <v>10</v>
      </c>
      <c r="D2066" s="66" t="s">
        <v>290</v>
      </c>
      <c r="E2066" s="87">
        <f>+IF(ISNUMBER(DATA!L628),DATA!L628,"n/a")</f>
        <v>3.7610836423247802</v>
      </c>
      <c r="F2066" s="77">
        <f>+IF(ISNUMBER(DATA!M628),DATA!M628,"n/a")</f>
        <v>-6.6644742740492504E-3</v>
      </c>
      <c r="G2066" s="87">
        <f>+IF(ISNUMBER(DATA!V628),DATA!V628,"n/a")</f>
        <v>3.7006007285862399</v>
      </c>
      <c r="H2066" s="77">
        <f>+IF(ISNUMBER(DATA!W628),DATA!W628,"n/a")</f>
        <v>-1.02063678646409E-2</v>
      </c>
      <c r="I2066" s="87">
        <f>+IF(ISNUMBER(DATA!AF628),DATA!AF628,"n/a")</f>
        <v>3.7126125259521601</v>
      </c>
      <c r="J2066" s="77">
        <f>+IF(ISNUMBER(DATA!AG628),DATA!AG628,"n/a")</f>
        <v>1.11078735094753E-2</v>
      </c>
      <c r="K2066" s="87">
        <f>+IF(ISNUMBER(DATA!AP628),DATA!AP628,"n/a")</f>
        <v>3.6851495952083502</v>
      </c>
      <c r="L2066" s="77">
        <f>+IF(ISNUMBER(DATA!AQ628),DATA!AQ628,"n/a")</f>
        <v>7.1512523060361004E-3</v>
      </c>
      <c r="M2066" s="66"/>
      <c r="N2066" s="66"/>
      <c r="O2066" s="66"/>
      <c r="P2066" s="66"/>
      <c r="Q2066" s="66"/>
      <c r="S2066" s="70"/>
      <c r="U2066" s="70"/>
      <c r="W2066" s="70"/>
      <c r="Y2066" s="70"/>
    </row>
    <row r="2067" spans="1:25" s="69" customFormat="1" x14ac:dyDescent="0.2">
      <c r="A2067" s="66" t="s">
        <v>12</v>
      </c>
      <c r="B2067" s="66" t="s">
        <v>23</v>
      </c>
      <c r="C2067" s="66" t="s">
        <v>10</v>
      </c>
      <c r="D2067" s="66" t="s">
        <v>291</v>
      </c>
      <c r="E2067" s="87">
        <f>+IF(ISNUMBER(DATA!L629),DATA!L629,"n/a")</f>
        <v>4.5266205518545197</v>
      </c>
      <c r="F2067" s="77">
        <f>+IF(ISNUMBER(DATA!M629),DATA!M629,"n/a")</f>
        <v>7.6315821287019497E-2</v>
      </c>
      <c r="G2067" s="87">
        <f>+IF(ISNUMBER(DATA!V629),DATA!V629,"n/a")</f>
        <v>4.4447049080576999</v>
      </c>
      <c r="H2067" s="77">
        <f>+IF(ISNUMBER(DATA!W629),DATA!W629,"n/a")</f>
        <v>3.9826494251258497E-2</v>
      </c>
      <c r="I2067" s="87">
        <f>+IF(ISNUMBER(DATA!AF629),DATA!AF629,"n/a")</f>
        <v>4.3312450872724799</v>
      </c>
      <c r="J2067" s="77">
        <f>+IF(ISNUMBER(DATA!AG629),DATA!AG629,"n/a")</f>
        <v>1.96987829079119E-2</v>
      </c>
      <c r="K2067" s="87">
        <f>+IF(ISNUMBER(DATA!AP629),DATA!AP629,"n/a")</f>
        <v>4.3046627623378404</v>
      </c>
      <c r="L2067" s="77">
        <f>+IF(ISNUMBER(DATA!AQ629),DATA!AQ629,"n/a")</f>
        <v>1.29350128431228E-2</v>
      </c>
      <c r="M2067" s="66"/>
      <c r="N2067" s="66"/>
      <c r="O2067" s="66"/>
      <c r="P2067" s="66"/>
      <c r="Q2067" s="66"/>
      <c r="S2067" s="70"/>
      <c r="U2067" s="70"/>
      <c r="W2067" s="70"/>
      <c r="Y2067" s="70"/>
    </row>
    <row r="2068" spans="1:25" s="69" customFormat="1" x14ac:dyDescent="0.2">
      <c r="A2068" s="66" t="s">
        <v>12</v>
      </c>
      <c r="B2068" s="66" t="s">
        <v>23</v>
      </c>
      <c r="C2068" s="66" t="s">
        <v>10</v>
      </c>
      <c r="D2068" s="66" t="s">
        <v>292</v>
      </c>
      <c r="E2068" s="87">
        <f>+IF(ISNUMBER(DATA!L630),DATA!L630,"n/a")</f>
        <v>4.0117716660496701</v>
      </c>
      <c r="F2068" s="77">
        <f>+IF(ISNUMBER(DATA!M630),DATA!M630,"n/a")</f>
        <v>-5.8886969036533399E-2</v>
      </c>
      <c r="G2068" s="87">
        <f>+IF(ISNUMBER(DATA!V630),DATA!V630,"n/a")</f>
        <v>4.1649114569923302</v>
      </c>
      <c r="H2068" s="77">
        <f>+IF(ISNUMBER(DATA!W630),DATA!W630,"n/a")</f>
        <v>-3.2510218660139298E-2</v>
      </c>
      <c r="I2068" s="87">
        <f>+IF(ISNUMBER(DATA!AF630),DATA!AF630,"n/a")</f>
        <v>4.2131757497425903</v>
      </c>
      <c r="J2068" s="77">
        <f>+IF(ISNUMBER(DATA!AG630),DATA!AG630,"n/a")</f>
        <v>-1.8754504845819701E-2</v>
      </c>
      <c r="K2068" s="87">
        <f>+IF(ISNUMBER(DATA!AP630),DATA!AP630,"n/a")</f>
        <v>4.2065054493003302</v>
      </c>
      <c r="L2068" s="77">
        <f>+IF(ISNUMBER(DATA!AQ630),DATA!AQ630,"n/a")</f>
        <v>-3.3268600094665403E-2</v>
      </c>
      <c r="M2068" s="66"/>
      <c r="N2068" s="66"/>
      <c r="O2068" s="66"/>
      <c r="P2068" s="66"/>
      <c r="Q2068" s="66"/>
      <c r="S2068" s="70"/>
      <c r="U2068" s="70"/>
      <c r="W2068" s="70"/>
      <c r="Y2068" s="70"/>
    </row>
    <row r="2069" spans="1:25" s="69" customFormat="1" x14ac:dyDescent="0.2">
      <c r="A2069" s="66" t="s">
        <v>12</v>
      </c>
      <c r="B2069" s="66" t="s">
        <v>23</v>
      </c>
      <c r="C2069" s="66" t="s">
        <v>10</v>
      </c>
      <c r="D2069" s="66" t="s">
        <v>293</v>
      </c>
      <c r="E2069" s="87">
        <f>+IF(ISNUMBER(DATA!L631),DATA!L631,"n/a")</f>
        <v>4.1158200965896201</v>
      </c>
      <c r="F2069" s="77">
        <f>+IF(ISNUMBER(DATA!M631),DATA!M631,"n/a")</f>
        <v>8.4212676887069404E-2</v>
      </c>
      <c r="G2069" s="87">
        <f>+IF(ISNUMBER(DATA!V631),DATA!V631,"n/a")</f>
        <v>4.0512158668710496</v>
      </c>
      <c r="H2069" s="77">
        <f>+IF(ISNUMBER(DATA!W631),DATA!W631,"n/a")</f>
        <v>7.0352362820566006E-2</v>
      </c>
      <c r="I2069" s="87">
        <f>+IF(ISNUMBER(DATA!AF631),DATA!AF631,"n/a")</f>
        <v>3.89225896603859</v>
      </c>
      <c r="J2069" s="77">
        <f>+IF(ISNUMBER(DATA!AG631),DATA!AG631,"n/a")</f>
        <v>2.5247827158522002E-2</v>
      </c>
      <c r="K2069" s="87">
        <f>+IF(ISNUMBER(DATA!AP631),DATA!AP631,"n/a")</f>
        <v>3.82218843591279</v>
      </c>
      <c r="L2069" s="77">
        <f>+IF(ISNUMBER(DATA!AQ631),DATA!AQ631,"n/a")</f>
        <v>5.7412924576218096E-3</v>
      </c>
      <c r="M2069" s="66"/>
      <c r="N2069" s="66"/>
      <c r="O2069" s="66"/>
      <c r="P2069" s="66"/>
      <c r="Q2069" s="66"/>
      <c r="S2069" s="70"/>
      <c r="U2069" s="70"/>
      <c r="W2069" s="70"/>
      <c r="Y2069" s="70"/>
    </row>
    <row r="2070" spans="1:25" s="69" customFormat="1" x14ac:dyDescent="0.2">
      <c r="A2070" s="66" t="s">
        <v>12</v>
      </c>
      <c r="B2070" s="66" t="s">
        <v>23</v>
      </c>
      <c r="C2070" s="66" t="s">
        <v>10</v>
      </c>
      <c r="D2070" s="66" t="s">
        <v>294</v>
      </c>
      <c r="E2070" s="87">
        <f>+IF(ISNUMBER(DATA!L632),DATA!L632,"n/a")</f>
        <v>3.7972963040100498</v>
      </c>
      <c r="F2070" s="77">
        <f>+IF(ISNUMBER(DATA!M632),DATA!M632,"n/a")</f>
        <v>-1.36466731960691E-2</v>
      </c>
      <c r="G2070" s="87">
        <f>+IF(ISNUMBER(DATA!V632),DATA!V632,"n/a")</f>
        <v>3.7452442589256298</v>
      </c>
      <c r="H2070" s="77">
        <f>+IF(ISNUMBER(DATA!W632),DATA!W632,"n/a")</f>
        <v>-1.7055308726344101E-2</v>
      </c>
      <c r="I2070" s="87">
        <f>+IF(ISNUMBER(DATA!AF632),DATA!AF632,"n/a")</f>
        <v>3.7559552009257899</v>
      </c>
      <c r="J2070" s="77">
        <f>+IF(ISNUMBER(DATA!AG632),DATA!AG632,"n/a")</f>
        <v>2.7839491470457601E-3</v>
      </c>
      <c r="K2070" s="87">
        <f>+IF(ISNUMBER(DATA!AP632),DATA!AP632,"n/a")</f>
        <v>3.7336122641778502</v>
      </c>
      <c r="L2070" s="77">
        <f>+IF(ISNUMBER(DATA!AQ632),DATA!AQ632,"n/a")</f>
        <v>2.9175513820901101E-4</v>
      </c>
      <c r="M2070" s="66"/>
      <c r="N2070" s="66"/>
      <c r="O2070" s="66"/>
      <c r="P2070" s="66"/>
      <c r="Q2070" s="66"/>
      <c r="S2070" s="70"/>
      <c r="U2070" s="70"/>
      <c r="W2070" s="70"/>
      <c r="Y2070" s="70"/>
    </row>
    <row r="2071" spans="1:25" s="69" customFormat="1" x14ac:dyDescent="0.2">
      <c r="A2071" s="66" t="s">
        <v>12</v>
      </c>
      <c r="B2071" s="66" t="s">
        <v>23</v>
      </c>
      <c r="C2071" s="66" t="s">
        <v>10</v>
      </c>
      <c r="D2071" s="66" t="s">
        <v>295</v>
      </c>
      <c r="E2071" s="87">
        <f>+IF(ISNUMBER(DATA!L633),DATA!L633,"n/a")</f>
        <v>3.2114453981109601</v>
      </c>
      <c r="F2071" s="77">
        <f>+IF(ISNUMBER(DATA!M633),DATA!M633,"n/a")</f>
        <v>9.2075695101978799E-2</v>
      </c>
      <c r="G2071" s="87">
        <f>+IF(ISNUMBER(DATA!V633),DATA!V633,"n/a")</f>
        <v>3.4424714095265299</v>
      </c>
      <c r="H2071" s="77">
        <f>+IF(ISNUMBER(DATA!W633),DATA!W633,"n/a")</f>
        <v>4.1927153284308502E-2</v>
      </c>
      <c r="I2071" s="87">
        <f>+IF(ISNUMBER(DATA!AF633),DATA!AF633,"n/a")</f>
        <v>3.41363683208212</v>
      </c>
      <c r="J2071" s="77">
        <f>+IF(ISNUMBER(DATA!AG633),DATA!AG633,"n/a")</f>
        <v>-9.4241590230617605E-3</v>
      </c>
      <c r="K2071" s="87">
        <f>+IF(ISNUMBER(DATA!AP633),DATA!AP633,"n/a")</f>
        <v>3.3684562315428099</v>
      </c>
      <c r="L2071" s="77">
        <f>+IF(ISNUMBER(DATA!AQ633),DATA!AQ633,"n/a")</f>
        <v>-1.43309408992625E-2</v>
      </c>
      <c r="M2071" s="66"/>
      <c r="N2071" s="66"/>
      <c r="O2071" s="66"/>
      <c r="P2071" s="66"/>
      <c r="Q2071" s="66"/>
      <c r="S2071" s="70"/>
      <c r="U2071" s="70"/>
      <c r="W2071" s="70"/>
      <c r="Y2071" s="70"/>
    </row>
    <row r="2072" spans="1:25" s="69" customFormat="1" x14ac:dyDescent="0.2">
      <c r="A2072" s="66" t="s">
        <v>12</v>
      </c>
      <c r="B2072" s="66" t="s">
        <v>23</v>
      </c>
      <c r="C2072" s="66" t="s">
        <v>10</v>
      </c>
      <c r="D2072" s="66" t="s">
        <v>296</v>
      </c>
      <c r="E2072" s="87">
        <f>+IF(ISNUMBER(DATA!L634),DATA!L634,"n/a")</f>
        <v>3.3385493291527601</v>
      </c>
      <c r="F2072" s="77">
        <f>+IF(ISNUMBER(DATA!M634),DATA!M634,"n/a")</f>
        <v>5.40599766677336E-2</v>
      </c>
      <c r="G2072" s="87">
        <f>+IF(ISNUMBER(DATA!V634),DATA!V634,"n/a")</f>
        <v>3.4156993126830701</v>
      </c>
      <c r="H2072" s="77">
        <f>+IF(ISNUMBER(DATA!W634),DATA!W634,"n/a")</f>
        <v>3.3234444516587497E-2</v>
      </c>
      <c r="I2072" s="87">
        <f>+IF(ISNUMBER(DATA!AF634),DATA!AF634,"n/a")</f>
        <v>3.42198912925365</v>
      </c>
      <c r="J2072" s="77">
        <f>+IF(ISNUMBER(DATA!AG634),DATA!AG634,"n/a")</f>
        <v>9.6678081068144496E-3</v>
      </c>
      <c r="K2072" s="87">
        <f>+IF(ISNUMBER(DATA!AP634),DATA!AP634,"n/a")</f>
        <v>3.3857983183653699</v>
      </c>
      <c r="L2072" s="77">
        <f>+IF(ISNUMBER(DATA!AQ634),DATA!AQ634,"n/a")</f>
        <v>-2.84388376075823E-3</v>
      </c>
      <c r="M2072" s="66"/>
      <c r="N2072" s="66"/>
      <c r="O2072" s="66"/>
      <c r="P2072" s="66"/>
      <c r="Q2072" s="66"/>
      <c r="S2072" s="70"/>
      <c r="U2072" s="70"/>
      <c r="W2072" s="70"/>
      <c r="Y2072" s="70"/>
    </row>
    <row r="2073" spans="1:25" s="69" customFormat="1" x14ac:dyDescent="0.2">
      <c r="A2073" s="66" t="s">
        <v>12</v>
      </c>
      <c r="B2073" s="66" t="s">
        <v>23</v>
      </c>
      <c r="C2073" s="66" t="s">
        <v>10</v>
      </c>
      <c r="D2073" s="66" t="s">
        <v>297</v>
      </c>
      <c r="E2073" s="87">
        <f>+IF(ISNUMBER(DATA!L635),DATA!L635,"n/a")</f>
        <v>3.8591679306386202</v>
      </c>
      <c r="F2073" s="77">
        <f>+IF(ISNUMBER(DATA!M635),DATA!M635,"n/a")</f>
        <v>1.52237241458989E-2</v>
      </c>
      <c r="G2073" s="87">
        <f>+IF(ISNUMBER(DATA!V635),DATA!V635,"n/a")</f>
        <v>3.8190841284956099</v>
      </c>
      <c r="H2073" s="77">
        <f>+IF(ISNUMBER(DATA!W635),DATA!W635,"n/a")</f>
        <v>5.5483709937307203E-4</v>
      </c>
      <c r="I2073" s="87">
        <f>+IF(ISNUMBER(DATA!AF635),DATA!AF635,"n/a")</f>
        <v>3.76219902551908</v>
      </c>
      <c r="J2073" s="77">
        <f>+IF(ISNUMBER(DATA!AG635),DATA!AG635,"n/a")</f>
        <v>-9.0316984217166107E-3</v>
      </c>
      <c r="K2073" s="87">
        <f>+IF(ISNUMBER(DATA!AP635),DATA!AP635,"n/a")</f>
        <v>3.7363163186933699</v>
      </c>
      <c r="L2073" s="77">
        <f>+IF(ISNUMBER(DATA!AQ635),DATA!AQ635,"n/a")</f>
        <v>-2.1290557319424201E-2</v>
      </c>
      <c r="M2073" s="66"/>
      <c r="N2073" s="66"/>
      <c r="O2073" s="66"/>
      <c r="P2073" s="66"/>
      <c r="Q2073" s="66"/>
      <c r="S2073" s="70"/>
      <c r="U2073" s="70"/>
      <c r="W2073" s="70"/>
      <c r="Y2073" s="70"/>
    </row>
    <row r="2074" spans="1:25" s="69" customFormat="1" x14ac:dyDescent="0.2">
      <c r="A2074" s="66" t="s">
        <v>12</v>
      </c>
      <c r="B2074" s="66" t="s">
        <v>23</v>
      </c>
      <c r="C2074" s="66" t="s">
        <v>10</v>
      </c>
      <c r="D2074" s="66" t="s">
        <v>298</v>
      </c>
      <c r="E2074" s="87">
        <f>+IF(ISNUMBER(DATA!L636),DATA!L636,"n/a")</f>
        <v>3.87142634094455</v>
      </c>
      <c r="F2074" s="77">
        <f>+IF(ISNUMBER(DATA!M636),DATA!M636,"n/a")</f>
        <v>9.9843541379416399E-3</v>
      </c>
      <c r="G2074" s="87">
        <f>+IF(ISNUMBER(DATA!V636),DATA!V636,"n/a")</f>
        <v>3.8185507934624998</v>
      </c>
      <c r="H2074" s="77">
        <f>+IF(ISNUMBER(DATA!W636),DATA!W636,"n/a")</f>
        <v>9.8033918443973696E-3</v>
      </c>
      <c r="I2074" s="87">
        <f>+IF(ISNUMBER(DATA!AF636),DATA!AF636,"n/a")</f>
        <v>3.8233333367923401</v>
      </c>
      <c r="J2074" s="77">
        <f>+IF(ISNUMBER(DATA!AG636),DATA!AG636,"n/a")</f>
        <v>1.3802542394951199E-2</v>
      </c>
      <c r="K2074" s="87">
        <f>+IF(ISNUMBER(DATA!AP636),DATA!AP636,"n/a")</f>
        <v>3.78578729949548</v>
      </c>
      <c r="L2074" s="77">
        <f>+IF(ISNUMBER(DATA!AQ636),DATA!AQ636,"n/a")</f>
        <v>1.01093360568209E-2</v>
      </c>
      <c r="M2074" s="66"/>
      <c r="N2074" s="66"/>
      <c r="O2074" s="66"/>
      <c r="P2074" s="66"/>
      <c r="Q2074" s="66"/>
      <c r="S2074" s="70"/>
      <c r="U2074" s="70"/>
      <c r="W2074" s="70"/>
      <c r="Y2074" s="70"/>
    </row>
    <row r="2075" spans="1:25" s="69" customFormat="1" x14ac:dyDescent="0.2">
      <c r="A2075" s="66" t="s">
        <v>12</v>
      </c>
      <c r="B2075" s="66" t="s">
        <v>23</v>
      </c>
      <c r="C2075" s="66" t="s">
        <v>10</v>
      </c>
      <c r="D2075" s="66" t="s">
        <v>299</v>
      </c>
      <c r="E2075" s="87">
        <f>+IF(ISNUMBER(DATA!L637),DATA!L637,"n/a")</f>
        <v>3.3087560726422001</v>
      </c>
      <c r="F2075" s="77">
        <f>+IF(ISNUMBER(DATA!M637),DATA!M637,"n/a")</f>
        <v>-2.5158224110340102E-2</v>
      </c>
      <c r="G2075" s="87">
        <f>+IF(ISNUMBER(DATA!V637),DATA!V637,"n/a")</f>
        <v>3.5785603502409802</v>
      </c>
      <c r="H2075" s="77">
        <f>+IF(ISNUMBER(DATA!W637),DATA!W637,"n/a")</f>
        <v>-8.4931527517873001E-2</v>
      </c>
      <c r="I2075" s="87">
        <f>+IF(ISNUMBER(DATA!AF637),DATA!AF637,"n/a")</f>
        <v>3.6369671978435001</v>
      </c>
      <c r="J2075" s="77">
        <f>+IF(ISNUMBER(DATA!AG637),DATA!AG637,"n/a")</f>
        <v>-0.10582378200372</v>
      </c>
      <c r="K2075" s="87">
        <f>+IF(ISNUMBER(DATA!AP637),DATA!AP637,"n/a")</f>
        <v>3.6514044813302502</v>
      </c>
      <c r="L2075" s="77">
        <f>+IF(ISNUMBER(DATA!AQ637),DATA!AQ637,"n/a")</f>
        <v>-0.11391213057041499</v>
      </c>
      <c r="M2075" s="66"/>
      <c r="N2075" s="66"/>
      <c r="O2075" s="66"/>
      <c r="P2075" s="66"/>
      <c r="Q2075" s="66"/>
      <c r="S2075" s="70"/>
      <c r="U2075" s="70"/>
      <c r="W2075" s="70"/>
      <c r="Y2075" s="70"/>
    </row>
    <row r="2076" spans="1:25" s="69" customFormat="1" x14ac:dyDescent="0.2">
      <c r="A2076" s="66" t="s">
        <v>12</v>
      </c>
      <c r="B2076" s="66" t="s">
        <v>23</v>
      </c>
      <c r="C2076" s="66" t="s">
        <v>10</v>
      </c>
      <c r="D2076" s="66" t="s">
        <v>300</v>
      </c>
      <c r="E2076" s="87">
        <f>+IF(ISNUMBER(DATA!L638),DATA!L638,"n/a")</f>
        <v>3.57718608411898</v>
      </c>
      <c r="F2076" s="77">
        <f>+IF(ISNUMBER(DATA!M638),DATA!M638,"n/a")</f>
        <v>5.04333317686987E-2</v>
      </c>
      <c r="G2076" s="87">
        <f>+IF(ISNUMBER(DATA!V638),DATA!V638,"n/a")</f>
        <v>3.4927584802219398</v>
      </c>
      <c r="H2076" s="77">
        <f>+IF(ISNUMBER(DATA!W638),DATA!W638,"n/a")</f>
        <v>1.1825466201516701E-2</v>
      </c>
      <c r="I2076" s="87">
        <f>+IF(ISNUMBER(DATA!AF638),DATA!AF638,"n/a")</f>
        <v>3.36969590038643</v>
      </c>
      <c r="J2076" s="77">
        <f>+IF(ISNUMBER(DATA!AG638),DATA!AG638,"n/a")</f>
        <v>-2.25930084119489E-2</v>
      </c>
      <c r="K2076" s="87">
        <f>+IF(ISNUMBER(DATA!AP638),DATA!AP638,"n/a")</f>
        <v>3.4248236019843499</v>
      </c>
      <c r="L2076" s="77">
        <f>+IF(ISNUMBER(DATA!AQ638),DATA!AQ638,"n/a")</f>
        <v>-1.8305112979245801E-2</v>
      </c>
      <c r="M2076" s="66"/>
      <c r="N2076" s="66"/>
      <c r="O2076" s="66"/>
      <c r="P2076" s="66"/>
      <c r="Q2076" s="66"/>
      <c r="S2076" s="70"/>
      <c r="U2076" s="70"/>
      <c r="W2076" s="70"/>
      <c r="Y2076" s="70"/>
    </row>
    <row r="2077" spans="1:25" s="69" customFormat="1" x14ac:dyDescent="0.2">
      <c r="A2077" s="66" t="s">
        <v>12</v>
      </c>
      <c r="B2077" s="66" t="s">
        <v>23</v>
      </c>
      <c r="C2077" s="66" t="s">
        <v>10</v>
      </c>
      <c r="D2077" s="66" t="s">
        <v>301</v>
      </c>
      <c r="E2077" s="87">
        <f>+IF(ISNUMBER(DATA!L639),DATA!L639,"n/a")</f>
        <v>3.9187388394765201</v>
      </c>
      <c r="F2077" s="77">
        <f>+IF(ISNUMBER(DATA!M639),DATA!M639,"n/a")</f>
        <v>-4.0845846702934098E-3</v>
      </c>
      <c r="G2077" s="87">
        <f>+IF(ISNUMBER(DATA!V639),DATA!V639,"n/a")</f>
        <v>3.9356009343961502</v>
      </c>
      <c r="H2077" s="77">
        <f>+IF(ISNUMBER(DATA!W639),DATA!W639,"n/a")</f>
        <v>5.7717448646056298E-3</v>
      </c>
      <c r="I2077" s="87">
        <f>+IF(ISNUMBER(DATA!AF639),DATA!AF639,"n/a")</f>
        <v>3.90751348102004</v>
      </c>
      <c r="J2077" s="77">
        <f>+IF(ISNUMBER(DATA!AG639),DATA!AG639,"n/a")</f>
        <v>8.9525764592430206E-3</v>
      </c>
      <c r="K2077" s="87">
        <f>+IF(ISNUMBER(DATA!AP639),DATA!AP639,"n/a")</f>
        <v>3.9005885799558602</v>
      </c>
      <c r="L2077" s="77">
        <f>+IF(ISNUMBER(DATA!AQ639),DATA!AQ639,"n/a")</f>
        <v>1.7953963814553799E-2</v>
      </c>
      <c r="M2077" s="66"/>
      <c r="N2077" s="66"/>
      <c r="O2077" s="66"/>
      <c r="P2077" s="66"/>
      <c r="Q2077" s="66"/>
      <c r="S2077" s="70"/>
      <c r="U2077" s="70"/>
      <c r="W2077" s="70"/>
      <c r="Y2077" s="70"/>
    </row>
    <row r="2078" spans="1:25" s="69" customFormat="1" x14ac:dyDescent="0.2">
      <c r="A2078" s="66" t="s">
        <v>12</v>
      </c>
      <c r="B2078" s="66" t="s">
        <v>23</v>
      </c>
      <c r="C2078" s="66" t="s">
        <v>10</v>
      </c>
      <c r="D2078" s="66" t="s">
        <v>302</v>
      </c>
      <c r="E2078" s="87">
        <f>+IF(ISNUMBER(DATA!L640),DATA!L640,"n/a")</f>
        <v>3.7398759936878099</v>
      </c>
      <c r="F2078" s="77">
        <f>+IF(ISNUMBER(DATA!M640),DATA!M640,"n/a")</f>
        <v>-8.5308057201924602E-3</v>
      </c>
      <c r="G2078" s="87">
        <f>+IF(ISNUMBER(DATA!V640),DATA!V640,"n/a")</f>
        <v>3.6954686825893801</v>
      </c>
      <c r="H2078" s="77">
        <f>+IF(ISNUMBER(DATA!W640),DATA!W640,"n/a")</f>
        <v>-8.4366194642060393E-3</v>
      </c>
      <c r="I2078" s="87">
        <f>+IF(ISNUMBER(DATA!AF640),DATA!AF640,"n/a")</f>
        <v>3.7034825281922998</v>
      </c>
      <c r="J2078" s="77">
        <f>+IF(ISNUMBER(DATA!AG640),DATA!AG640,"n/a")</f>
        <v>1.12617518377684E-2</v>
      </c>
      <c r="K2078" s="87">
        <f>+IF(ISNUMBER(DATA!AP640),DATA!AP640,"n/a")</f>
        <v>3.6776736936324701</v>
      </c>
      <c r="L2078" s="77">
        <f>+IF(ISNUMBER(DATA!AQ640),DATA!AQ640,"n/a")</f>
        <v>8.0869192491629105E-3</v>
      </c>
      <c r="M2078" s="66"/>
      <c r="N2078" s="66"/>
      <c r="O2078" s="66"/>
      <c r="P2078" s="66"/>
      <c r="Q2078" s="66"/>
      <c r="S2078" s="70"/>
      <c r="U2078" s="70"/>
      <c r="W2078" s="70"/>
      <c r="Y2078" s="70"/>
    </row>
    <row r="2079" spans="1:25" s="69" customFormat="1" x14ac:dyDescent="0.2">
      <c r="A2079" s="66" t="s">
        <v>12</v>
      </c>
      <c r="B2079" s="66" t="s">
        <v>23</v>
      </c>
      <c r="C2079" s="66" t="s">
        <v>10</v>
      </c>
      <c r="D2079" s="66" t="s">
        <v>303</v>
      </c>
      <c r="E2079" s="87">
        <f>+IF(ISNUMBER(DATA!L641),DATA!L641,"n/a")</f>
        <v>3.6175094998745698</v>
      </c>
      <c r="F2079" s="77">
        <f>+IF(ISNUMBER(DATA!M641),DATA!M641,"n/a")</f>
        <v>1.3321747099924199E-2</v>
      </c>
      <c r="G2079" s="87">
        <f>+IF(ISNUMBER(DATA!V641),DATA!V641,"n/a")</f>
        <v>3.63614701888253</v>
      </c>
      <c r="H2079" s="77">
        <f>+IF(ISNUMBER(DATA!W641),DATA!W641,"n/a")</f>
        <v>1.81370599295969E-2</v>
      </c>
      <c r="I2079" s="87">
        <f>+IF(ISNUMBER(DATA!AF641),DATA!AF641,"n/a")</f>
        <v>3.61693862633226</v>
      </c>
      <c r="J2079" s="77">
        <f>+IF(ISNUMBER(DATA!AG641),DATA!AG641,"n/a")</f>
        <v>1.4865025445881299E-2</v>
      </c>
      <c r="K2079" s="87">
        <f>+IF(ISNUMBER(DATA!AP641),DATA!AP641,"n/a")</f>
        <v>3.5963963579952298</v>
      </c>
      <c r="L2079" s="77">
        <f>+IF(ISNUMBER(DATA!AQ641),DATA!AQ641,"n/a")</f>
        <v>4.5446090983132098E-3</v>
      </c>
      <c r="M2079" s="66"/>
      <c r="N2079" s="66"/>
      <c r="O2079" s="66"/>
      <c r="P2079" s="66"/>
      <c r="Q2079" s="66"/>
      <c r="S2079" s="70"/>
      <c r="U2079" s="70"/>
      <c r="W2079" s="70"/>
      <c r="Y2079" s="70"/>
    </row>
    <row r="2080" spans="1:25" s="69" customFormat="1" x14ac:dyDescent="0.2">
      <c r="A2080" s="66" t="s">
        <v>12</v>
      </c>
      <c r="B2080" s="66" t="s">
        <v>23</v>
      </c>
      <c r="C2080" s="66" t="s">
        <v>10</v>
      </c>
      <c r="D2080" s="66" t="s">
        <v>304</v>
      </c>
      <c r="E2080" s="87">
        <f>+IF(ISNUMBER(DATA!L642),DATA!L642,"n/a")</f>
        <v>3.5032964893919201</v>
      </c>
      <c r="F2080" s="77">
        <f>+IF(ISNUMBER(DATA!M642),DATA!M642,"n/a")</f>
        <v>-4.1994840493342102E-2</v>
      </c>
      <c r="G2080" s="87">
        <f>+IF(ISNUMBER(DATA!V642),DATA!V642,"n/a")</f>
        <v>3.7413110985131701</v>
      </c>
      <c r="H2080" s="77">
        <f>+IF(ISNUMBER(DATA!W642),DATA!W642,"n/a")</f>
        <v>-4.2300659628673097E-2</v>
      </c>
      <c r="I2080" s="87">
        <f>+IF(ISNUMBER(DATA!AF642),DATA!AF642,"n/a")</f>
        <v>3.80324499989251</v>
      </c>
      <c r="J2080" s="77">
        <f>+IF(ISNUMBER(DATA!AG642),DATA!AG642,"n/a")</f>
        <v>-4.5307113395935697E-2</v>
      </c>
      <c r="K2080" s="87">
        <f>+IF(ISNUMBER(DATA!AP642),DATA!AP642,"n/a")</f>
        <v>3.8215974836195299</v>
      </c>
      <c r="L2080" s="77">
        <f>+IF(ISNUMBER(DATA!AQ642),DATA!AQ642,"n/a")</f>
        <v>-3.4890511014465497E-2</v>
      </c>
      <c r="M2080" s="66"/>
      <c r="N2080" s="66"/>
      <c r="O2080" s="66"/>
      <c r="P2080" s="66"/>
      <c r="Q2080" s="66"/>
      <c r="S2080" s="70"/>
      <c r="U2080" s="70"/>
      <c r="W2080" s="70"/>
      <c r="Y2080" s="70"/>
    </row>
    <row r="2081" spans="1:25" s="69" customFormat="1" x14ac:dyDescent="0.2">
      <c r="A2081" s="66" t="s">
        <v>12</v>
      </c>
      <c r="B2081" s="66" t="s">
        <v>23</v>
      </c>
      <c r="C2081" s="66" t="s">
        <v>10</v>
      </c>
      <c r="D2081" s="66" t="s">
        <v>305</v>
      </c>
      <c r="E2081" s="87">
        <f>+IF(ISNUMBER(DATA!L643),DATA!L643,"n/a")</f>
        <v>3.9587487113756801</v>
      </c>
      <c r="F2081" s="77">
        <f>+IF(ISNUMBER(DATA!M643),DATA!M643,"n/a")</f>
        <v>-3.3421701119166702E-2</v>
      </c>
      <c r="G2081" s="87">
        <f>+IF(ISNUMBER(DATA!V643),DATA!V643,"n/a")</f>
        <v>3.9766794943433599</v>
      </c>
      <c r="H2081" s="77">
        <f>+IF(ISNUMBER(DATA!W643),DATA!W643,"n/a")</f>
        <v>-4.8160406587160302E-2</v>
      </c>
      <c r="I2081" s="87">
        <f>+IF(ISNUMBER(DATA!AF643),DATA!AF643,"n/a")</f>
        <v>3.97371497435805</v>
      </c>
      <c r="J2081" s="77">
        <f>+IF(ISNUMBER(DATA!AG643),DATA!AG643,"n/a")</f>
        <v>-4.9327720721457198E-2</v>
      </c>
      <c r="K2081" s="87">
        <f>+IF(ISNUMBER(DATA!AP643),DATA!AP643,"n/a")</f>
        <v>4.06556340781946</v>
      </c>
      <c r="L2081" s="77">
        <f>+IF(ISNUMBER(DATA!AQ643),DATA!AQ643,"n/a")</f>
        <v>-3.2218573143712299E-2</v>
      </c>
      <c r="M2081" s="66"/>
      <c r="N2081" s="66"/>
      <c r="O2081" s="66"/>
      <c r="P2081" s="66"/>
      <c r="Q2081" s="66"/>
      <c r="S2081" s="70"/>
      <c r="U2081" s="70"/>
      <c r="W2081" s="70"/>
      <c r="Y2081" s="70"/>
    </row>
    <row r="2082" spans="1:25" s="69" customFormat="1" x14ac:dyDescent="0.2">
      <c r="A2082" s="66" t="s">
        <v>12</v>
      </c>
      <c r="B2082" s="66" t="s">
        <v>23</v>
      </c>
      <c r="C2082" s="66" t="s">
        <v>10</v>
      </c>
      <c r="D2082" s="66" t="s">
        <v>306</v>
      </c>
      <c r="E2082" s="87">
        <f>+IF(ISNUMBER(DATA!L644),DATA!L644,"n/a")</f>
        <v>4.7541497694115904</v>
      </c>
      <c r="F2082" s="77">
        <f>+IF(ISNUMBER(DATA!M644),DATA!M644,"n/a")</f>
        <v>-1.31381721687911E-3</v>
      </c>
      <c r="G2082" s="87">
        <f>+IF(ISNUMBER(DATA!V644),DATA!V644,"n/a")</f>
        <v>4.3923496520283596</v>
      </c>
      <c r="H2082" s="77">
        <f>+IF(ISNUMBER(DATA!W644),DATA!W644,"n/a")</f>
        <v>-2.9926722794620001E-2</v>
      </c>
      <c r="I2082" s="87">
        <f>+IF(ISNUMBER(DATA!AF644),DATA!AF644,"n/a")</f>
        <v>4.4089965655102503</v>
      </c>
      <c r="J2082" s="77">
        <f>+IF(ISNUMBER(DATA!AG644),DATA!AG644,"n/a")</f>
        <v>-1.9747339469405899E-2</v>
      </c>
      <c r="K2082" s="87">
        <f>+IF(ISNUMBER(DATA!AP644),DATA!AP644,"n/a")</f>
        <v>4.4155130057055398</v>
      </c>
      <c r="L2082" s="77">
        <f>+IF(ISNUMBER(DATA!AQ644),DATA!AQ644,"n/a")</f>
        <v>-1.4142860148138901E-2</v>
      </c>
      <c r="M2082" s="66"/>
      <c r="N2082" s="66"/>
      <c r="O2082" s="66"/>
      <c r="P2082" s="66"/>
      <c r="Q2082" s="66"/>
      <c r="S2082" s="70"/>
      <c r="U2082" s="70"/>
      <c r="W2082" s="70"/>
      <c r="Y2082" s="70"/>
    </row>
    <row r="2083" spans="1:25" s="69" customFormat="1" x14ac:dyDescent="0.2">
      <c r="A2083" s="66" t="s">
        <v>12</v>
      </c>
      <c r="B2083" s="66" t="s">
        <v>23</v>
      </c>
      <c r="C2083" s="66" t="s">
        <v>10</v>
      </c>
      <c r="D2083" s="66" t="s">
        <v>307</v>
      </c>
      <c r="E2083" s="87">
        <f>+IF(ISNUMBER(DATA!L645),DATA!L645,"n/a")</f>
        <v>3.8372471842792901</v>
      </c>
      <c r="F2083" s="77">
        <f>+IF(ISNUMBER(DATA!M645),DATA!M645,"n/a")</f>
        <v>1.1405988402616E-2</v>
      </c>
      <c r="G2083" s="87">
        <f>+IF(ISNUMBER(DATA!V645),DATA!V645,"n/a")</f>
        <v>3.8922278501160301</v>
      </c>
      <c r="H2083" s="77">
        <f>+IF(ISNUMBER(DATA!W645),DATA!W645,"n/a")</f>
        <v>1.0282074526880101E-2</v>
      </c>
      <c r="I2083" s="87">
        <f>+IF(ISNUMBER(DATA!AF645),DATA!AF645,"n/a")</f>
        <v>3.8659761839023998</v>
      </c>
      <c r="J2083" s="77">
        <f>+IF(ISNUMBER(DATA!AG645),DATA!AG645,"n/a")</f>
        <v>-5.9855558905196104E-3</v>
      </c>
      <c r="K2083" s="87">
        <f>+IF(ISNUMBER(DATA!AP645),DATA!AP645,"n/a")</f>
        <v>3.7840196379462601</v>
      </c>
      <c r="L2083" s="77">
        <f>+IF(ISNUMBER(DATA!AQ645),DATA!AQ645,"n/a")</f>
        <v>-4.6527288720460601E-2</v>
      </c>
      <c r="M2083" s="66"/>
      <c r="N2083" s="66"/>
      <c r="O2083" s="66"/>
      <c r="P2083" s="66"/>
      <c r="Q2083" s="66"/>
      <c r="S2083" s="70"/>
      <c r="U2083" s="70"/>
      <c r="W2083" s="70"/>
      <c r="Y2083" s="70"/>
    </row>
    <row r="2084" spans="1:25" s="69" customFormat="1" x14ac:dyDescent="0.2">
      <c r="A2084" s="66" t="s">
        <v>12</v>
      </c>
      <c r="B2084" s="66" t="s">
        <v>23</v>
      </c>
      <c r="C2084" s="66" t="s">
        <v>10</v>
      </c>
      <c r="D2084" s="66" t="s">
        <v>308</v>
      </c>
      <c r="E2084" s="87">
        <f>+IF(ISNUMBER(DATA!L646),DATA!L646,"n/a")</f>
        <v>3.3599939231053702</v>
      </c>
      <c r="F2084" s="77">
        <f>+IF(ISNUMBER(DATA!M646),DATA!M646,"n/a")</f>
        <v>-9.9930247466030298E-2</v>
      </c>
      <c r="G2084" s="87">
        <f>+IF(ISNUMBER(DATA!V646),DATA!V646,"n/a")</f>
        <v>3.3754763285377098</v>
      </c>
      <c r="H2084" s="77">
        <f>+IF(ISNUMBER(DATA!W646),DATA!W646,"n/a")</f>
        <v>-0.13492836952659501</v>
      </c>
      <c r="I2084" s="87">
        <f>+IF(ISNUMBER(DATA!AF646),DATA!AF646,"n/a")</f>
        <v>3.5193412190824298</v>
      </c>
      <c r="J2084" s="77">
        <f>+IF(ISNUMBER(DATA!AG646),DATA!AG646,"n/a")</f>
        <v>-9.2014766358998398E-2</v>
      </c>
      <c r="K2084" s="87">
        <f>+IF(ISNUMBER(DATA!AP646),DATA!AP646,"n/a")</f>
        <v>3.6190464422454802</v>
      </c>
      <c r="L2084" s="77">
        <f>+IF(ISNUMBER(DATA!AQ646),DATA!AQ646,"n/a")</f>
        <v>-8.4530951120160194E-2</v>
      </c>
      <c r="M2084" s="66"/>
      <c r="N2084" s="66"/>
      <c r="O2084" s="66"/>
      <c r="P2084" s="66"/>
      <c r="Q2084" s="66"/>
      <c r="S2084" s="70"/>
      <c r="U2084" s="70"/>
      <c r="W2084" s="70"/>
      <c r="Y2084" s="70"/>
    </row>
    <row r="2085" spans="1:25" s="69" customFormat="1" x14ac:dyDescent="0.2">
      <c r="A2085" s="66" t="s">
        <v>12</v>
      </c>
      <c r="B2085" s="66" t="s">
        <v>23</v>
      </c>
      <c r="C2085" s="66" t="s">
        <v>10</v>
      </c>
      <c r="D2085" s="66" t="s">
        <v>309</v>
      </c>
      <c r="E2085" s="87">
        <f>+IF(ISNUMBER(DATA!L647),DATA!L647,"n/a")</f>
        <v>3.6821100785449099</v>
      </c>
      <c r="F2085" s="77">
        <f>+IF(ISNUMBER(DATA!M647),DATA!M647,"n/a")</f>
        <v>-5.2145094872934297E-2</v>
      </c>
      <c r="G2085" s="87">
        <f>+IF(ISNUMBER(DATA!V647),DATA!V647,"n/a")</f>
        <v>3.7512690702106699</v>
      </c>
      <c r="H2085" s="77">
        <f>+IF(ISNUMBER(DATA!W647),DATA!W647,"n/a")</f>
        <v>-2.6315954552856201E-2</v>
      </c>
      <c r="I2085" s="87">
        <f>+IF(ISNUMBER(DATA!AF647),DATA!AF647,"n/a")</f>
        <v>3.7614339471290301</v>
      </c>
      <c r="J2085" s="77">
        <f>+IF(ISNUMBER(DATA!AG647),DATA!AG647,"n/a")</f>
        <v>-1.2699889666417E-2</v>
      </c>
      <c r="K2085" s="87">
        <f>+IF(ISNUMBER(DATA!AP647),DATA!AP647,"n/a")</f>
        <v>3.7429940504231798</v>
      </c>
      <c r="L2085" s="77">
        <f>+IF(ISNUMBER(DATA!AQ647),DATA!AQ647,"n/a")</f>
        <v>-2.28711424562206E-2</v>
      </c>
      <c r="M2085" s="66"/>
      <c r="N2085" s="66"/>
      <c r="O2085" s="66"/>
      <c r="P2085" s="66"/>
      <c r="Q2085" s="66"/>
      <c r="S2085" s="70"/>
      <c r="U2085" s="70"/>
      <c r="W2085" s="70"/>
      <c r="Y2085" s="70"/>
    </row>
    <row r="2086" spans="1:25" s="69" customFormat="1" x14ac:dyDescent="0.2">
      <c r="A2086" s="66" t="s">
        <v>12</v>
      </c>
      <c r="B2086" s="66" t="s">
        <v>23</v>
      </c>
      <c r="C2086" s="66" t="s">
        <v>10</v>
      </c>
      <c r="D2086" s="66" t="s">
        <v>310</v>
      </c>
      <c r="E2086" s="87">
        <f>+IF(ISNUMBER(DATA!L648),DATA!L648,"n/a")</f>
        <v>3.5025068226076099</v>
      </c>
      <c r="F2086" s="77">
        <f>+IF(ISNUMBER(DATA!M648),DATA!M648,"n/a")</f>
        <v>-0.11877285739592899</v>
      </c>
      <c r="G2086" s="87">
        <f>+IF(ISNUMBER(DATA!V648),DATA!V648,"n/a")</f>
        <v>3.5349292582021499</v>
      </c>
      <c r="H2086" s="77">
        <f>+IF(ISNUMBER(DATA!W648),DATA!W648,"n/a")</f>
        <v>-8.0159539286040304E-2</v>
      </c>
      <c r="I2086" s="87">
        <f>+IF(ISNUMBER(DATA!AF648),DATA!AF648,"n/a")</f>
        <v>3.6825954381138302</v>
      </c>
      <c r="J2086" s="77">
        <f>+IF(ISNUMBER(DATA!AG648),DATA!AG648,"n/a")</f>
        <v>-4.6639913783125299E-2</v>
      </c>
      <c r="K2086" s="87">
        <f>+IF(ISNUMBER(DATA!AP648),DATA!AP648,"n/a")</f>
        <v>3.7553617935826402</v>
      </c>
      <c r="L2086" s="77">
        <f>+IF(ISNUMBER(DATA!AQ648),DATA!AQ648,"n/a")</f>
        <v>-2.95646642997307E-2</v>
      </c>
      <c r="M2086" s="66"/>
      <c r="N2086" s="66"/>
      <c r="O2086" s="66"/>
      <c r="P2086" s="66"/>
      <c r="Q2086" s="66"/>
      <c r="S2086" s="70"/>
      <c r="U2086" s="70"/>
      <c r="W2086" s="70"/>
      <c r="Y2086" s="70"/>
    </row>
    <row r="2087" spans="1:25" s="69" customFormat="1" x14ac:dyDescent="0.2">
      <c r="A2087" s="66" t="s">
        <v>12</v>
      </c>
      <c r="B2087" s="66" t="s">
        <v>23</v>
      </c>
      <c r="C2087" s="66" t="s">
        <v>10</v>
      </c>
      <c r="D2087" s="66" t="s">
        <v>311</v>
      </c>
      <c r="E2087" s="87">
        <f>+IF(ISNUMBER(DATA!L649),DATA!L649,"n/a")</f>
        <v>4.56017283277275</v>
      </c>
      <c r="F2087" s="77">
        <f>+IF(ISNUMBER(DATA!M649),DATA!M649,"n/a")</f>
        <v>0.111792695323794</v>
      </c>
      <c r="G2087" s="87">
        <f>+IF(ISNUMBER(DATA!V649),DATA!V649,"n/a")</f>
        <v>4.6972694966814901</v>
      </c>
      <c r="H2087" s="77">
        <f>+IF(ISNUMBER(DATA!W649),DATA!W649,"n/a")</f>
        <v>0.158970023967451</v>
      </c>
      <c r="I2087" s="87">
        <f>+IF(ISNUMBER(DATA!AF649),DATA!AF649,"n/a")</f>
        <v>4.6035248332197298</v>
      </c>
      <c r="J2087" s="77">
        <f>+IF(ISNUMBER(DATA!AG649),DATA!AG649,"n/a")</f>
        <v>0.16717308017778701</v>
      </c>
      <c r="K2087" s="87">
        <f>+IF(ISNUMBER(DATA!AP649),DATA!AP649,"n/a")</f>
        <v>4.3613075456708499</v>
      </c>
      <c r="L2087" s="77">
        <f>+IF(ISNUMBER(DATA!AQ649),DATA!AQ649,"n/a")</f>
        <v>0.10077747036547099</v>
      </c>
      <c r="M2087" s="66"/>
      <c r="N2087" s="66"/>
      <c r="O2087" s="66"/>
      <c r="P2087" s="66"/>
      <c r="Q2087" s="66"/>
      <c r="S2087" s="70"/>
      <c r="U2087" s="70"/>
      <c r="W2087" s="70"/>
      <c r="Y2087" s="70"/>
    </row>
    <row r="2088" spans="1:25" s="69" customFormat="1" x14ac:dyDescent="0.2">
      <c r="A2088" s="66" t="s">
        <v>12</v>
      </c>
      <c r="B2088" s="66" t="s">
        <v>23</v>
      </c>
      <c r="C2088" s="66" t="s">
        <v>10</v>
      </c>
      <c r="D2088" s="66" t="s">
        <v>312</v>
      </c>
      <c r="E2088" s="87">
        <f>+IF(ISNUMBER(DATA!L650),DATA!L650,"n/a")</f>
        <v>3.7472531007524998</v>
      </c>
      <c r="F2088" s="77">
        <f>+IF(ISNUMBER(DATA!M650),DATA!M650,"n/a")</f>
        <v>2.1950507937820898E-2</v>
      </c>
      <c r="G2088" s="87">
        <f>+IF(ISNUMBER(DATA!V650),DATA!V650,"n/a")</f>
        <v>3.7499314526557299</v>
      </c>
      <c r="H2088" s="77">
        <f>+IF(ISNUMBER(DATA!W650),DATA!W650,"n/a")</f>
        <v>8.4962313423647406E-3</v>
      </c>
      <c r="I2088" s="87">
        <f>+IF(ISNUMBER(DATA!AF650),DATA!AF650,"n/a")</f>
        <v>3.7401976688685399</v>
      </c>
      <c r="J2088" s="77">
        <f>+IF(ISNUMBER(DATA!AG650),DATA!AG650,"n/a")</f>
        <v>4.5105286034956603E-3</v>
      </c>
      <c r="K2088" s="87">
        <f>+IF(ISNUMBER(DATA!AP650),DATA!AP650,"n/a")</f>
        <v>3.7125361256592599</v>
      </c>
      <c r="L2088" s="77">
        <f>+IF(ISNUMBER(DATA!AQ650),DATA!AQ650,"n/a")</f>
        <v>7.9205467893248508E-3</v>
      </c>
      <c r="M2088" s="66"/>
      <c r="N2088" s="66"/>
      <c r="O2088" s="66"/>
      <c r="P2088" s="66"/>
      <c r="Q2088" s="66"/>
      <c r="S2088" s="70"/>
      <c r="U2088" s="70"/>
      <c r="W2088" s="70"/>
      <c r="Y2088" s="70"/>
    </row>
    <row r="2089" spans="1:25" s="69" customFormat="1" x14ac:dyDescent="0.2">
      <c r="A2089" s="66" t="s">
        <v>12</v>
      </c>
      <c r="B2089" s="66" t="s">
        <v>23</v>
      </c>
      <c r="C2089" s="66" t="s">
        <v>10</v>
      </c>
      <c r="D2089" s="66" t="s">
        <v>313</v>
      </c>
      <c r="E2089" s="87">
        <f>+IF(ISNUMBER(DATA!L651),DATA!L651,"n/a")</f>
        <v>4.02275146273319</v>
      </c>
      <c r="F2089" s="77">
        <f>+IF(ISNUMBER(DATA!M651),DATA!M651,"n/a")</f>
        <v>-3.5069312515136203E-2</v>
      </c>
      <c r="G2089" s="87">
        <f>+IF(ISNUMBER(DATA!V651),DATA!V651,"n/a")</f>
        <v>4.12091801284389</v>
      </c>
      <c r="H2089" s="77">
        <f>+IF(ISNUMBER(DATA!W651),DATA!W651,"n/a")</f>
        <v>-2.6849536889240699E-2</v>
      </c>
      <c r="I2089" s="87">
        <f>+IF(ISNUMBER(DATA!AF651),DATA!AF651,"n/a")</f>
        <v>4.1495872969251</v>
      </c>
      <c r="J2089" s="77">
        <f>+IF(ISNUMBER(DATA!AG651),DATA!AG651,"n/a")</f>
        <v>-1.74959128105131E-2</v>
      </c>
      <c r="K2089" s="87">
        <f>+IF(ISNUMBER(DATA!AP651),DATA!AP651,"n/a")</f>
        <v>4.1408098183623103</v>
      </c>
      <c r="L2089" s="77">
        <f>+IF(ISNUMBER(DATA!AQ651),DATA!AQ651,"n/a")</f>
        <v>-4.8333088014890203E-2</v>
      </c>
      <c r="M2089" s="66"/>
      <c r="N2089" s="66"/>
      <c r="O2089" s="66"/>
      <c r="P2089" s="66"/>
      <c r="Q2089" s="66"/>
      <c r="S2089" s="70"/>
      <c r="U2089" s="70"/>
      <c r="W2089" s="70"/>
      <c r="Y2089" s="70"/>
    </row>
    <row r="2090" spans="1:25" s="69" customFormat="1" x14ac:dyDescent="0.2">
      <c r="A2090" s="66" t="s">
        <v>12</v>
      </c>
      <c r="B2090" s="66" t="s">
        <v>23</v>
      </c>
      <c r="C2090" s="66" t="s">
        <v>10</v>
      </c>
      <c r="D2090" s="66" t="s">
        <v>314</v>
      </c>
      <c r="E2090" s="87">
        <f>+IF(ISNUMBER(DATA!L652),DATA!L652,"n/a")</f>
        <v>4.9852039885219499</v>
      </c>
      <c r="F2090" s="77">
        <f>+IF(ISNUMBER(DATA!M652),DATA!M652,"n/a")</f>
        <v>2.4796848686299399E-2</v>
      </c>
      <c r="G2090" s="87">
        <f>+IF(ISNUMBER(DATA!V652),DATA!V652,"n/a")</f>
        <v>5.1020413032401697</v>
      </c>
      <c r="H2090" s="77">
        <f>+IF(ISNUMBER(DATA!W652),DATA!W652,"n/a")</f>
        <v>7.8296717905976504E-2</v>
      </c>
      <c r="I2090" s="87">
        <f>+IF(ISNUMBER(DATA!AF652),DATA!AF652,"n/a")</f>
        <v>5.06656586090247</v>
      </c>
      <c r="J2090" s="77">
        <f>+IF(ISNUMBER(DATA!AG652),DATA!AG652,"n/a")</f>
        <v>0.10319844909805199</v>
      </c>
      <c r="K2090" s="87">
        <f>+IF(ISNUMBER(DATA!AP652),DATA!AP652,"n/a")</f>
        <v>4.9133649271705302</v>
      </c>
      <c r="L2090" s="77">
        <f>+IF(ISNUMBER(DATA!AQ652),DATA!AQ652,"n/a")</f>
        <v>7.02619035927282E-2</v>
      </c>
      <c r="M2090" s="66"/>
      <c r="N2090" s="66"/>
      <c r="O2090" s="66"/>
      <c r="P2090" s="66"/>
      <c r="Q2090" s="66"/>
      <c r="S2090" s="70"/>
      <c r="U2090" s="70"/>
      <c r="W2090" s="70"/>
      <c r="Y2090" s="70"/>
    </row>
    <row r="2091" spans="1:25" s="69" customFormat="1" x14ac:dyDescent="0.2">
      <c r="A2091" s="66" t="s">
        <v>12</v>
      </c>
      <c r="B2091" s="66" t="s">
        <v>23</v>
      </c>
      <c r="C2091" s="66" t="s">
        <v>10</v>
      </c>
      <c r="D2091" s="66" t="s">
        <v>315</v>
      </c>
      <c r="E2091" s="87">
        <f>+IF(ISNUMBER(DATA!L653),DATA!L653,"n/a")</f>
        <v>3.9161113640475702</v>
      </c>
      <c r="F2091" s="77">
        <f>+IF(ISNUMBER(DATA!M653),DATA!M653,"n/a")</f>
        <v>-2.6319570488333801E-2</v>
      </c>
      <c r="G2091" s="87">
        <f>+IF(ISNUMBER(DATA!V653),DATA!V653,"n/a")</f>
        <v>3.95236970717818</v>
      </c>
      <c r="H2091" s="77">
        <f>+IF(ISNUMBER(DATA!W653),DATA!W653,"n/a")</f>
        <v>-3.2461571341545897E-2</v>
      </c>
      <c r="I2091" s="87">
        <f>+IF(ISNUMBER(DATA!AF653),DATA!AF653,"n/a")</f>
        <v>3.92061798512731</v>
      </c>
      <c r="J2091" s="77">
        <f>+IF(ISNUMBER(DATA!AG653),DATA!AG653,"n/a")</f>
        <v>-3.5518050064537399E-2</v>
      </c>
      <c r="K2091" s="87">
        <f>+IF(ISNUMBER(DATA!AP653),DATA!AP653,"n/a")</f>
        <v>3.88589483818755</v>
      </c>
      <c r="L2091" s="77">
        <f>+IF(ISNUMBER(DATA!AQ653),DATA!AQ653,"n/a")</f>
        <v>-8.9402151050297501E-2</v>
      </c>
      <c r="M2091" s="66"/>
      <c r="N2091" s="66"/>
      <c r="O2091" s="66"/>
      <c r="P2091" s="66"/>
      <c r="Q2091" s="66"/>
      <c r="S2091" s="70"/>
      <c r="U2091" s="70"/>
      <c r="W2091" s="70"/>
      <c r="Y2091" s="70"/>
    </row>
    <row r="2092" spans="1:25" s="69" customFormat="1" x14ac:dyDescent="0.2">
      <c r="A2092" s="66" t="s">
        <v>12</v>
      </c>
      <c r="B2092" s="66" t="s">
        <v>23</v>
      </c>
      <c r="C2092" s="66" t="s">
        <v>10</v>
      </c>
      <c r="D2092" s="66" t="s">
        <v>316</v>
      </c>
      <c r="E2092" s="87">
        <f>+IF(ISNUMBER(DATA!L654),DATA!L654,"n/a")</f>
        <v>3.8258542853472299</v>
      </c>
      <c r="F2092" s="77">
        <f>+IF(ISNUMBER(DATA!M654),DATA!M654,"n/a")</f>
        <v>-2.8130534893447998E-2</v>
      </c>
      <c r="G2092" s="87">
        <f>+IF(ISNUMBER(DATA!V654),DATA!V654,"n/a")</f>
        <v>3.7860561331406499</v>
      </c>
      <c r="H2092" s="77">
        <f>+IF(ISNUMBER(DATA!W654),DATA!W654,"n/a")</f>
        <v>-3.2911620640046803E-2</v>
      </c>
      <c r="I2092" s="87">
        <f>+IF(ISNUMBER(DATA!AF654),DATA!AF654,"n/a")</f>
        <v>3.78434020487426</v>
      </c>
      <c r="J2092" s="77">
        <f>+IF(ISNUMBER(DATA!AG654),DATA!AG654,"n/a")</f>
        <v>-2.1743427957013901E-2</v>
      </c>
      <c r="K2092" s="87">
        <f>+IF(ISNUMBER(DATA!AP654),DATA!AP654,"n/a")</f>
        <v>3.7739633070777399</v>
      </c>
      <c r="L2092" s="77">
        <f>+IF(ISNUMBER(DATA!AQ654),DATA!AQ654,"n/a")</f>
        <v>-2.0613052621249101E-2</v>
      </c>
      <c r="M2092" s="66"/>
      <c r="N2092" s="66"/>
      <c r="O2092" s="66"/>
      <c r="P2092" s="66"/>
      <c r="Q2092" s="66"/>
      <c r="S2092" s="70"/>
      <c r="U2092" s="70"/>
      <c r="W2092" s="70"/>
      <c r="Y2092" s="70"/>
    </row>
    <row r="2093" spans="1:25" s="69" customFormat="1" x14ac:dyDescent="0.2">
      <c r="A2093" s="66" t="s">
        <v>12</v>
      </c>
      <c r="B2093" s="66" t="s">
        <v>23</v>
      </c>
      <c r="C2093" s="66" t="s">
        <v>10</v>
      </c>
      <c r="D2093" s="66" t="s">
        <v>317</v>
      </c>
      <c r="E2093" s="87">
        <f>+IF(ISNUMBER(DATA!L655),DATA!L655,"n/a")</f>
        <v>3.35143797961054</v>
      </c>
      <c r="F2093" s="77">
        <f>+IF(ISNUMBER(DATA!M655),DATA!M655,"n/a")</f>
        <v>-2.1431604785517901E-2</v>
      </c>
      <c r="G2093" s="87">
        <f>+IF(ISNUMBER(DATA!V655),DATA!V655,"n/a")</f>
        <v>3.4417984290101602</v>
      </c>
      <c r="H2093" s="77">
        <f>+IF(ISNUMBER(DATA!W655),DATA!W655,"n/a")</f>
        <v>3.25382903645646E-3</v>
      </c>
      <c r="I2093" s="87">
        <f>+IF(ISNUMBER(DATA!AF655),DATA!AF655,"n/a")</f>
        <v>3.37536796821517</v>
      </c>
      <c r="J2093" s="77">
        <f>+IF(ISNUMBER(DATA!AG655),DATA!AG655,"n/a")</f>
        <v>-8.1268923173734593E-3</v>
      </c>
      <c r="K2093" s="87">
        <f>+IF(ISNUMBER(DATA!AP655),DATA!AP655,"n/a")</f>
        <v>3.3340131231539298</v>
      </c>
      <c r="L2093" s="77">
        <f>+IF(ISNUMBER(DATA!AQ655),DATA!AQ655,"n/a")</f>
        <v>-2.0084822747097698E-2</v>
      </c>
      <c r="M2093" s="66"/>
      <c r="N2093" s="66"/>
      <c r="O2093" s="66"/>
      <c r="P2093" s="66"/>
      <c r="Q2093" s="66"/>
      <c r="S2093" s="70"/>
      <c r="U2093" s="70"/>
      <c r="W2093" s="70"/>
      <c r="Y2093" s="70"/>
    </row>
    <row r="2094" spans="1:25" s="69" customFormat="1" x14ac:dyDescent="0.2">
      <c r="A2094" s="66" t="s">
        <v>12</v>
      </c>
      <c r="B2094" s="66" t="s">
        <v>23</v>
      </c>
      <c r="C2094" s="66" t="s">
        <v>10</v>
      </c>
      <c r="D2094" s="66" t="s">
        <v>318</v>
      </c>
      <c r="E2094" s="87">
        <f>+IF(ISNUMBER(DATA!L656),DATA!L656,"n/a")</f>
        <v>3.72371193910362</v>
      </c>
      <c r="F2094" s="77">
        <f>+IF(ISNUMBER(DATA!M656),DATA!M656,"n/a")</f>
        <v>-8.2713773659100695E-3</v>
      </c>
      <c r="G2094" s="87">
        <f>+IF(ISNUMBER(DATA!V656),DATA!V656,"n/a")</f>
        <v>3.67260862058684</v>
      </c>
      <c r="H2094" s="77">
        <f>+IF(ISNUMBER(DATA!W656),DATA!W656,"n/a")</f>
        <v>-9.1288555079255106E-3</v>
      </c>
      <c r="I2094" s="87">
        <f>+IF(ISNUMBER(DATA!AF656),DATA!AF656,"n/a")</f>
        <v>3.6792380457904801</v>
      </c>
      <c r="J2094" s="77">
        <f>+IF(ISNUMBER(DATA!AG656),DATA!AG656,"n/a")</f>
        <v>1.13454256558663E-2</v>
      </c>
      <c r="K2094" s="87">
        <f>+IF(ISNUMBER(DATA!AP656),DATA!AP656,"n/a")</f>
        <v>3.65352822776899</v>
      </c>
      <c r="L2094" s="77">
        <f>+IF(ISNUMBER(DATA!AQ656),DATA!AQ656,"n/a")</f>
        <v>2.10460359608738E-3</v>
      </c>
      <c r="M2094" s="66"/>
      <c r="N2094" s="66"/>
      <c r="O2094" s="66"/>
      <c r="P2094" s="66"/>
      <c r="Q2094" s="66"/>
      <c r="S2094" s="70"/>
      <c r="U2094" s="70"/>
      <c r="W2094" s="70"/>
      <c r="Y2094" s="70"/>
    </row>
    <row r="2095" spans="1:25" s="69" customFormat="1" x14ac:dyDescent="0.2">
      <c r="A2095" s="66" t="s">
        <v>12</v>
      </c>
      <c r="B2095" s="66" t="s">
        <v>23</v>
      </c>
      <c r="C2095" s="66" t="s">
        <v>10</v>
      </c>
      <c r="D2095" s="66" t="s">
        <v>344</v>
      </c>
      <c r="E2095" s="87">
        <f>+IF(ISNUMBER(DATA!L657),DATA!L657,"n/a")</f>
        <v>3.81180666417068</v>
      </c>
      <c r="F2095" s="77">
        <f>+IF(ISNUMBER(DATA!M657),DATA!M657,"n/a")</f>
        <v>7.3725108693751601E-3</v>
      </c>
      <c r="G2095" s="87">
        <f>+IF(ISNUMBER(DATA!V657),DATA!V657,"n/a")</f>
        <v>3.8277893915371601</v>
      </c>
      <c r="H2095" s="77">
        <f>+IF(ISNUMBER(DATA!W657),DATA!W657,"n/a")</f>
        <v>1.2050500624472601E-2</v>
      </c>
      <c r="I2095" s="87">
        <f>+IF(ISNUMBER(DATA!AF657),DATA!AF657,"n/a")</f>
        <v>3.8195881628530799</v>
      </c>
      <c r="J2095" s="77">
        <f>+IF(ISNUMBER(DATA!AG657),DATA!AG657,"n/a")</f>
        <v>1.4094820633262501E-2</v>
      </c>
      <c r="K2095" s="87">
        <f>+IF(ISNUMBER(DATA!AP657),DATA!AP657,"n/a")</f>
        <v>3.8099797821721202</v>
      </c>
      <c r="L2095" s="77">
        <f>+IF(ISNUMBER(DATA!AQ657),DATA!AQ657,"n/a")</f>
        <v>1.2987363706533001E-2</v>
      </c>
      <c r="M2095" s="66"/>
      <c r="N2095" s="66"/>
      <c r="O2095" s="66"/>
      <c r="P2095" s="66"/>
      <c r="Q2095" s="66"/>
      <c r="S2095" s="70"/>
      <c r="U2095" s="70"/>
      <c r="W2095" s="70"/>
      <c r="Y2095" s="70"/>
    </row>
    <row r="2096" spans="1:25" s="69" customFormat="1" x14ac:dyDescent="0.2">
      <c r="A2096" s="66" t="s">
        <v>12</v>
      </c>
      <c r="B2096" s="66" t="s">
        <v>23</v>
      </c>
      <c r="C2096" s="66" t="s">
        <v>10</v>
      </c>
      <c r="D2096" s="66" t="s">
        <v>345</v>
      </c>
      <c r="E2096" s="87">
        <f>+IF(ISNUMBER(DATA!L658),DATA!L658,"n/a")</f>
        <v>3.80027297404154</v>
      </c>
      <c r="F2096" s="77">
        <f>+IF(ISNUMBER(DATA!M658),DATA!M658,"n/a")</f>
        <v>-8.9955088268974196E-3</v>
      </c>
      <c r="G2096" s="87">
        <f>+IF(ISNUMBER(DATA!V658),DATA!V658,"n/a")</f>
        <v>3.83741018807059</v>
      </c>
      <c r="H2096" s="77">
        <f>+IF(ISNUMBER(DATA!W658),DATA!W658,"n/a")</f>
        <v>-1.9551066398398501E-2</v>
      </c>
      <c r="I2096" s="87">
        <f>+IF(ISNUMBER(DATA!AF658),DATA!AF658,"n/a")</f>
        <v>3.82744811092671</v>
      </c>
      <c r="J2096" s="77">
        <f>+IF(ISNUMBER(DATA!AG658),DATA!AG658,"n/a")</f>
        <v>-2.29325420237394E-2</v>
      </c>
      <c r="K2096" s="87">
        <f>+IF(ISNUMBER(DATA!AP658),DATA!AP658,"n/a")</f>
        <v>3.8470915150485401</v>
      </c>
      <c r="L2096" s="77">
        <f>+IF(ISNUMBER(DATA!AQ658),DATA!AQ658,"n/a")</f>
        <v>-2.3431573193547099E-2</v>
      </c>
      <c r="M2096" s="66"/>
      <c r="N2096" s="66"/>
      <c r="O2096" s="66"/>
      <c r="P2096" s="66"/>
      <c r="Q2096" s="66"/>
      <c r="S2096" s="70"/>
      <c r="U2096" s="70"/>
      <c r="W2096" s="70"/>
      <c r="Y2096" s="70"/>
    </row>
    <row r="2097" spans="1:25" x14ac:dyDescent="0.2">
      <c r="E2097" s="100"/>
      <c r="F2097" s="102"/>
      <c r="G2097" s="100"/>
      <c r="H2097" s="102"/>
      <c r="I2097" s="100"/>
      <c r="J2097" s="102"/>
      <c r="K2097" s="100"/>
      <c r="L2097" s="102"/>
    </row>
    <row r="2098" spans="1:25" s="69" customFormat="1" x14ac:dyDescent="0.2">
      <c r="A2098" s="66" t="s">
        <v>12</v>
      </c>
      <c r="B2098" s="66" t="s">
        <v>23</v>
      </c>
      <c r="C2098" s="66" t="s">
        <v>26</v>
      </c>
      <c r="D2098" s="66" t="s">
        <v>271</v>
      </c>
      <c r="E2098" s="87">
        <f>+IF(ISNUMBER(DATA!N609),DATA!N609,"n/a")</f>
        <v>2.4657195619090899</v>
      </c>
      <c r="F2098" s="77">
        <f>+IF(ISNUMBER(DATA!O609),DATA!O609,"n/a")</f>
        <v>0.228908167487055</v>
      </c>
      <c r="G2098" s="87">
        <f>+IF(ISNUMBER(DATA!X609),DATA!X609,"n/a")</f>
        <v>2.3524386479382899</v>
      </c>
      <c r="H2098" s="77">
        <f>+IF(ISNUMBER(DATA!Y609),DATA!Y609,"n/a")</f>
        <v>3.92686113436094E-2</v>
      </c>
      <c r="I2098" s="87">
        <f>+IF(ISNUMBER(DATA!AH609),DATA!AH609,"n/a")</f>
        <v>2.2873409267957201</v>
      </c>
      <c r="J2098" s="77">
        <f>+IF(ISNUMBER(DATA!AI609),DATA!AI609,"n/a")</f>
        <v>-3.9416961049820599E-2</v>
      </c>
      <c r="K2098" s="87">
        <f>+IF(ISNUMBER(DATA!AR609),DATA!AR609,"n/a")</f>
        <v>2.3389473912666898</v>
      </c>
      <c r="L2098" s="77">
        <f>+IF(ISNUMBER(DATA!AS609),DATA!AS609,"n/a")</f>
        <v>-3.7690540904671499E-2</v>
      </c>
      <c r="M2098" s="66"/>
      <c r="N2098" s="66"/>
      <c r="O2098" s="66"/>
      <c r="P2098" s="66"/>
      <c r="Q2098" s="66"/>
      <c r="S2098" s="70"/>
      <c r="U2098" s="70"/>
      <c r="W2098" s="70"/>
      <c r="Y2098" s="70"/>
    </row>
    <row r="2099" spans="1:25" s="69" customFormat="1" x14ac:dyDescent="0.2">
      <c r="A2099" s="66" t="s">
        <v>12</v>
      </c>
      <c r="B2099" s="66" t="s">
        <v>23</v>
      </c>
      <c r="C2099" s="66" t="s">
        <v>26</v>
      </c>
      <c r="D2099" s="66" t="s">
        <v>272</v>
      </c>
      <c r="E2099" s="87">
        <f>+IF(ISNUMBER(DATA!N610),DATA!N610,"n/a")</f>
        <v>2.2579707238475999</v>
      </c>
      <c r="F2099" s="77">
        <f>+IF(ISNUMBER(DATA!O610),DATA!O610,"n/a")</f>
        <v>1.27180553741361E-2</v>
      </c>
      <c r="G2099" s="87">
        <f>+IF(ISNUMBER(DATA!X610),DATA!X610,"n/a")</f>
        <v>2.26434980112897</v>
      </c>
      <c r="H2099" s="77">
        <f>+IF(ISNUMBER(DATA!Y610),DATA!Y610,"n/a")</f>
        <v>1.9419468448031801E-2</v>
      </c>
      <c r="I2099" s="87">
        <f>+IF(ISNUMBER(DATA!AH610),DATA!AH610,"n/a")</f>
        <v>2.2485236075364101</v>
      </c>
      <c r="J2099" s="77">
        <f>+IF(ISNUMBER(DATA!AI610),DATA!AI610,"n/a")</f>
        <v>2.7627064605487101E-2</v>
      </c>
      <c r="K2099" s="87">
        <f>+IF(ISNUMBER(DATA!AR610),DATA!AR610,"n/a")</f>
        <v>2.2323798806349999</v>
      </c>
      <c r="L2099" s="77">
        <f>+IF(ISNUMBER(DATA!AS610),DATA!AS610,"n/a")</f>
        <v>3.12409564182481E-2</v>
      </c>
      <c r="M2099" s="66"/>
      <c r="N2099" s="66"/>
      <c r="O2099" s="66"/>
      <c r="P2099" s="66"/>
      <c r="Q2099" s="66"/>
      <c r="S2099" s="70"/>
      <c r="U2099" s="70"/>
      <c r="W2099" s="70"/>
      <c r="Y2099" s="70"/>
    </row>
    <row r="2100" spans="1:25" s="69" customFormat="1" x14ac:dyDescent="0.2">
      <c r="A2100" s="66" t="s">
        <v>12</v>
      </c>
      <c r="B2100" s="66" t="s">
        <v>23</v>
      </c>
      <c r="C2100" s="66" t="s">
        <v>26</v>
      </c>
      <c r="D2100" s="66" t="s">
        <v>273</v>
      </c>
      <c r="E2100" s="87">
        <f>+IF(ISNUMBER(DATA!N611),DATA!N611,"n/a")</f>
        <v>1.99634886311573</v>
      </c>
      <c r="F2100" s="77">
        <f>+IF(ISNUMBER(DATA!O611),DATA!O611,"n/a")</f>
        <v>7.3364763768298804E-3</v>
      </c>
      <c r="G2100" s="87">
        <f>+IF(ISNUMBER(DATA!X611),DATA!X611,"n/a")</f>
        <v>2.0453353562263401</v>
      </c>
      <c r="H2100" s="77">
        <f>+IF(ISNUMBER(DATA!Y611),DATA!Y611,"n/a")</f>
        <v>1.6358786541729599E-2</v>
      </c>
      <c r="I2100" s="87">
        <f>+IF(ISNUMBER(DATA!AH611),DATA!AH611,"n/a")</f>
        <v>2.0548375888780899</v>
      </c>
      <c r="J2100" s="77">
        <f>+IF(ISNUMBER(DATA!AI611),DATA!AI611,"n/a")</f>
        <v>1.74721190514237E-2</v>
      </c>
      <c r="K2100" s="87">
        <f>+IF(ISNUMBER(DATA!AR611),DATA!AR611,"n/a")</f>
        <v>2.04595767899611</v>
      </c>
      <c r="L2100" s="77">
        <f>+IF(ISNUMBER(DATA!AS611),DATA!AS611,"n/a")</f>
        <v>-3.2708215939061501E-3</v>
      </c>
      <c r="M2100" s="66"/>
      <c r="N2100" s="66"/>
      <c r="O2100" s="66"/>
      <c r="P2100" s="66"/>
      <c r="Q2100" s="66"/>
      <c r="S2100" s="70"/>
      <c r="U2100" s="70"/>
      <c r="W2100" s="70"/>
      <c r="Y2100" s="70"/>
    </row>
    <row r="2101" spans="1:25" s="69" customFormat="1" x14ac:dyDescent="0.2">
      <c r="A2101" s="66" t="s">
        <v>12</v>
      </c>
      <c r="B2101" s="66" t="s">
        <v>23</v>
      </c>
      <c r="C2101" s="66" t="s">
        <v>26</v>
      </c>
      <c r="D2101" s="66" t="s">
        <v>274</v>
      </c>
      <c r="E2101" s="87">
        <f>+IF(ISNUMBER(DATA!N612),DATA!N612,"n/a")</f>
        <v>2.2901732934492798</v>
      </c>
      <c r="F2101" s="77">
        <f>+IF(ISNUMBER(DATA!O612),DATA!O612,"n/a")</f>
        <v>1.9944965180637601E-2</v>
      </c>
      <c r="G2101" s="87">
        <f>+IF(ISNUMBER(DATA!X612),DATA!X612,"n/a")</f>
        <v>2.2701336213738101</v>
      </c>
      <c r="H2101" s="77">
        <f>+IF(ISNUMBER(DATA!Y612),DATA!Y612,"n/a")</f>
        <v>2.2066986587391198E-2</v>
      </c>
      <c r="I2101" s="87">
        <f>+IF(ISNUMBER(DATA!AH612),DATA!AH612,"n/a")</f>
        <v>2.2716107704421602</v>
      </c>
      <c r="J2101" s="77">
        <f>+IF(ISNUMBER(DATA!AI612),DATA!AI612,"n/a")</f>
        <v>3.4034108099144499E-2</v>
      </c>
      <c r="K2101" s="87">
        <f>+IF(ISNUMBER(DATA!AR612),DATA!AR612,"n/a")</f>
        <v>2.2364299213506298</v>
      </c>
      <c r="L2101" s="77">
        <f>+IF(ISNUMBER(DATA!AS612),DATA!AS612,"n/a")</f>
        <v>2.7612774130547298E-2</v>
      </c>
      <c r="M2101" s="66"/>
      <c r="N2101" s="66"/>
      <c r="O2101" s="66"/>
      <c r="P2101" s="66"/>
      <c r="Q2101" s="66"/>
      <c r="S2101" s="70"/>
      <c r="U2101" s="70"/>
      <c r="W2101" s="70"/>
      <c r="Y2101" s="70"/>
    </row>
    <row r="2102" spans="1:25" s="69" customFormat="1" x14ac:dyDescent="0.2">
      <c r="A2102" s="66" t="s">
        <v>12</v>
      </c>
      <c r="B2102" s="66" t="s">
        <v>23</v>
      </c>
      <c r="C2102" s="66" t="s">
        <v>26</v>
      </c>
      <c r="D2102" s="66" t="s">
        <v>275</v>
      </c>
      <c r="E2102" s="87">
        <f>+IF(ISNUMBER(DATA!N613),DATA!N613,"n/a")</f>
        <v>1.8694772919571201</v>
      </c>
      <c r="F2102" s="77">
        <f>+IF(ISNUMBER(DATA!O613),DATA!O613,"n/a")</f>
        <v>-8.3112130859876301E-2</v>
      </c>
      <c r="G2102" s="87">
        <f>+IF(ISNUMBER(DATA!X613),DATA!X613,"n/a")</f>
        <v>1.94715406727393</v>
      </c>
      <c r="H2102" s="77">
        <f>+IF(ISNUMBER(DATA!Y613),DATA!Y613,"n/a")</f>
        <v>-6.1183272668911701E-2</v>
      </c>
      <c r="I2102" s="87">
        <f>+IF(ISNUMBER(DATA!AH613),DATA!AH613,"n/a")</f>
        <v>1.9236747375594601</v>
      </c>
      <c r="J2102" s="77">
        <f>+IF(ISNUMBER(DATA!AI613),DATA!AI613,"n/a")</f>
        <v>-6.80473773989696E-2</v>
      </c>
      <c r="K2102" s="87">
        <f>+IF(ISNUMBER(DATA!AR613),DATA!AR613,"n/a")</f>
        <v>1.9688302954140999</v>
      </c>
      <c r="L2102" s="77">
        <f>+IF(ISNUMBER(DATA!AS613),DATA!AS613,"n/a")</f>
        <v>-4.86799550993239E-2</v>
      </c>
      <c r="M2102" s="66"/>
      <c r="N2102" s="66"/>
      <c r="O2102" s="66"/>
      <c r="P2102" s="66"/>
      <c r="Q2102" s="66"/>
      <c r="S2102" s="70"/>
      <c r="U2102" s="70"/>
      <c r="W2102" s="70"/>
      <c r="Y2102" s="70"/>
    </row>
    <row r="2103" spans="1:25" s="69" customFormat="1" x14ac:dyDescent="0.2">
      <c r="A2103" s="66" t="s">
        <v>12</v>
      </c>
      <c r="B2103" s="66" t="s">
        <v>23</v>
      </c>
      <c r="C2103" s="66" t="s">
        <v>26</v>
      </c>
      <c r="D2103" s="66" t="s">
        <v>276</v>
      </c>
      <c r="E2103" s="87">
        <f>+IF(ISNUMBER(DATA!N614),DATA!N614,"n/a")</f>
        <v>1.94677520781174</v>
      </c>
      <c r="F2103" s="77">
        <f>+IF(ISNUMBER(DATA!O614),DATA!O614,"n/a")</f>
        <v>-7.8287359506960599E-2</v>
      </c>
      <c r="G2103" s="87">
        <f>+IF(ISNUMBER(DATA!X614),DATA!X614,"n/a")</f>
        <v>2.0197311660062698</v>
      </c>
      <c r="H2103" s="77">
        <f>+IF(ISNUMBER(DATA!Y614),DATA!Y614,"n/a")</f>
        <v>-4.02986814872991E-2</v>
      </c>
      <c r="I2103" s="87">
        <f>+IF(ISNUMBER(DATA!AH614),DATA!AH614,"n/a")</f>
        <v>2.0395794802943801</v>
      </c>
      <c r="J2103" s="77">
        <f>+IF(ISNUMBER(DATA!AI614),DATA!AI614,"n/a")</f>
        <v>-3.7345285974379201E-2</v>
      </c>
      <c r="K2103" s="87">
        <f>+IF(ISNUMBER(DATA!AR614),DATA!AR614,"n/a")</f>
        <v>2.0255114141798698</v>
      </c>
      <c r="L2103" s="77">
        <f>+IF(ISNUMBER(DATA!AS614),DATA!AS614,"n/a")</f>
        <v>-6.6562496384725001E-2</v>
      </c>
      <c r="M2103" s="66"/>
      <c r="N2103" s="66"/>
      <c r="O2103" s="66"/>
      <c r="P2103" s="66"/>
      <c r="Q2103" s="66"/>
      <c r="S2103" s="70"/>
      <c r="U2103" s="70"/>
      <c r="W2103" s="70"/>
      <c r="Y2103" s="70"/>
    </row>
    <row r="2104" spans="1:25" s="69" customFormat="1" x14ac:dyDescent="0.2">
      <c r="A2104" s="66" t="s">
        <v>12</v>
      </c>
      <c r="B2104" s="66" t="s">
        <v>23</v>
      </c>
      <c r="C2104" s="66" t="s">
        <v>26</v>
      </c>
      <c r="D2104" s="66" t="s">
        <v>277</v>
      </c>
      <c r="E2104" s="87">
        <f>+IF(ISNUMBER(DATA!N615),DATA!N615,"n/a")</f>
        <v>1.9599903449181599</v>
      </c>
      <c r="F2104" s="77">
        <f>+IF(ISNUMBER(DATA!O615),DATA!O615,"n/a")</f>
        <v>7.3887715580123206E-2</v>
      </c>
      <c r="G2104" s="87">
        <f>+IF(ISNUMBER(DATA!X615),DATA!X615,"n/a")</f>
        <v>1.93827637742057</v>
      </c>
      <c r="H2104" s="77">
        <f>+IF(ISNUMBER(DATA!Y615),DATA!Y615,"n/a")</f>
        <v>-8.2171627437530696E-3</v>
      </c>
      <c r="I2104" s="87">
        <f>+IF(ISNUMBER(DATA!AH615),DATA!AH615,"n/a")</f>
        <v>1.9510685470542699</v>
      </c>
      <c r="J2104" s="77">
        <f>+IF(ISNUMBER(DATA!AI615),DATA!AI615,"n/a")</f>
        <v>1.02220275667584E-2</v>
      </c>
      <c r="K2104" s="87">
        <f>+IF(ISNUMBER(DATA!AR615),DATA!AR615,"n/a")</f>
        <v>1.96968706324989</v>
      </c>
      <c r="L2104" s="77">
        <f>+IF(ISNUMBER(DATA!AS615),DATA!AS615,"n/a")</f>
        <v>-6.2095916329498197E-3</v>
      </c>
      <c r="M2104" s="66"/>
      <c r="N2104" s="66"/>
      <c r="O2104" s="66"/>
      <c r="P2104" s="66"/>
      <c r="Q2104" s="66"/>
      <c r="S2104" s="70"/>
      <c r="U2104" s="70"/>
      <c r="W2104" s="70"/>
      <c r="Y2104" s="70"/>
    </row>
    <row r="2105" spans="1:25" s="69" customFormat="1" x14ac:dyDescent="0.2">
      <c r="A2105" s="66" t="s">
        <v>12</v>
      </c>
      <c r="B2105" s="66" t="s">
        <v>23</v>
      </c>
      <c r="C2105" s="66" t="s">
        <v>26</v>
      </c>
      <c r="D2105" s="66" t="s">
        <v>278</v>
      </c>
      <c r="E2105" s="87">
        <f>+IF(ISNUMBER(DATA!N616),DATA!N616,"n/a")</f>
        <v>2.1931640535595598</v>
      </c>
      <c r="F2105" s="77">
        <f>+IF(ISNUMBER(DATA!O616),DATA!O616,"n/a")</f>
        <v>6.64820539157365E-2</v>
      </c>
      <c r="G2105" s="87">
        <f>+IF(ISNUMBER(DATA!X616),DATA!X616,"n/a")</f>
        <v>2.18231657066096</v>
      </c>
      <c r="H2105" s="77">
        <f>+IF(ISNUMBER(DATA!Y616),DATA!Y616,"n/a")</f>
        <v>5.4919997933362101E-2</v>
      </c>
      <c r="I2105" s="87">
        <f>+IF(ISNUMBER(DATA!AH616),DATA!AH616,"n/a")</f>
        <v>2.1633049563151698</v>
      </c>
      <c r="J2105" s="77">
        <f>+IF(ISNUMBER(DATA!AI616),DATA!AI616,"n/a")</f>
        <v>2.5233184730570301E-2</v>
      </c>
      <c r="K2105" s="87">
        <f>+IF(ISNUMBER(DATA!AR616),DATA!AR616,"n/a")</f>
        <v>2.1486264997390099</v>
      </c>
      <c r="L2105" s="77">
        <f>+IF(ISNUMBER(DATA!AS616),DATA!AS616,"n/a")</f>
        <v>1.9211720451105498E-2</v>
      </c>
      <c r="M2105" s="66"/>
      <c r="N2105" s="66"/>
      <c r="O2105" s="66"/>
      <c r="P2105" s="66"/>
      <c r="Q2105" s="66"/>
      <c r="S2105" s="70"/>
      <c r="U2105" s="70"/>
      <c r="W2105" s="70"/>
      <c r="Y2105" s="70"/>
    </row>
    <row r="2106" spans="1:25" s="69" customFormat="1" x14ac:dyDescent="0.2">
      <c r="A2106" s="66" t="s">
        <v>12</v>
      </c>
      <c r="B2106" s="66" t="s">
        <v>23</v>
      </c>
      <c r="C2106" s="66" t="s">
        <v>26</v>
      </c>
      <c r="D2106" s="66" t="s">
        <v>279</v>
      </c>
      <c r="E2106" s="87">
        <f>+IF(ISNUMBER(DATA!N617),DATA!N617,"n/a")</f>
        <v>2.1977759640662402</v>
      </c>
      <c r="F2106" s="77">
        <f>+IF(ISNUMBER(DATA!O617),DATA!O617,"n/a")</f>
        <v>0.102699957022918</v>
      </c>
      <c r="G2106" s="87">
        <f>+IF(ISNUMBER(DATA!X617),DATA!X617,"n/a")</f>
        <v>2.2483789837619801</v>
      </c>
      <c r="H2106" s="77">
        <f>+IF(ISNUMBER(DATA!Y617),DATA!Y617,"n/a")</f>
        <v>6.7152616716095306E-2</v>
      </c>
      <c r="I2106" s="87">
        <f>+IF(ISNUMBER(DATA!AH617),DATA!AH617,"n/a")</f>
        <v>2.25220685308319</v>
      </c>
      <c r="J2106" s="77">
        <f>+IF(ISNUMBER(DATA!AI617),DATA!AI617,"n/a")</f>
        <v>8.4033495933931293E-2</v>
      </c>
      <c r="K2106" s="87">
        <f>+IF(ISNUMBER(DATA!AR617),DATA!AR617,"n/a")</f>
        <v>2.2044601238306401</v>
      </c>
      <c r="L2106" s="77">
        <f>+IF(ISNUMBER(DATA!AS617),DATA!AS617,"n/a")</f>
        <v>9.5840448803556993E-2</v>
      </c>
      <c r="M2106" s="66"/>
      <c r="N2106" s="66"/>
      <c r="O2106" s="66"/>
      <c r="P2106" s="66"/>
      <c r="Q2106" s="66"/>
      <c r="S2106" s="70"/>
      <c r="U2106" s="70"/>
      <c r="W2106" s="70"/>
      <c r="Y2106" s="70"/>
    </row>
    <row r="2107" spans="1:25" s="69" customFormat="1" x14ac:dyDescent="0.2">
      <c r="A2107" s="66" t="s">
        <v>12</v>
      </c>
      <c r="B2107" s="66" t="s">
        <v>23</v>
      </c>
      <c r="C2107" s="66" t="s">
        <v>26</v>
      </c>
      <c r="D2107" s="66" t="s">
        <v>280</v>
      </c>
      <c r="E2107" s="87">
        <f>+IF(ISNUMBER(DATA!N618),DATA!N618,"n/a")</f>
        <v>2.84803541985967</v>
      </c>
      <c r="F2107" s="77">
        <f>+IF(ISNUMBER(DATA!O618),DATA!O618,"n/a")</f>
        <v>-1.0531359185115699E-3</v>
      </c>
      <c r="G2107" s="87">
        <f>+IF(ISNUMBER(DATA!X618),DATA!X618,"n/a")</f>
        <v>2.5671119686776098</v>
      </c>
      <c r="H2107" s="77">
        <f>+IF(ISNUMBER(DATA!Y618),DATA!Y618,"n/a")</f>
        <v>-1.7354607697684699E-2</v>
      </c>
      <c r="I2107" s="87">
        <f>+IF(ISNUMBER(DATA!AH618),DATA!AH618,"n/a")</f>
        <v>2.5655014256915498</v>
      </c>
      <c r="J2107" s="77">
        <f>+IF(ISNUMBER(DATA!AI618),DATA!AI618,"n/a")</f>
        <v>1.82925587020073E-3</v>
      </c>
      <c r="K2107" s="87">
        <f>+IF(ISNUMBER(DATA!AR618),DATA!AR618,"n/a")</f>
        <v>2.5894973785946198</v>
      </c>
      <c r="L2107" s="77">
        <f>+IF(ISNUMBER(DATA!AS618),DATA!AS618,"n/a")</f>
        <v>2.6432568774104801E-2</v>
      </c>
      <c r="M2107" s="66"/>
      <c r="N2107" s="66"/>
      <c r="O2107" s="66"/>
      <c r="P2107" s="66"/>
      <c r="Q2107" s="66"/>
      <c r="S2107" s="70"/>
      <c r="U2107" s="70"/>
      <c r="W2107" s="70"/>
      <c r="Y2107" s="70"/>
    </row>
    <row r="2108" spans="1:25" s="69" customFormat="1" x14ac:dyDescent="0.2">
      <c r="A2108" s="66" t="s">
        <v>12</v>
      </c>
      <c r="B2108" s="66" t="s">
        <v>23</v>
      </c>
      <c r="C2108" s="66" t="s">
        <v>26</v>
      </c>
      <c r="D2108" s="66" t="s">
        <v>281</v>
      </c>
      <c r="E2108" s="87">
        <f>+IF(ISNUMBER(DATA!N619),DATA!N619,"n/a")</f>
        <v>2.2280865714506302</v>
      </c>
      <c r="F2108" s="77">
        <f>+IF(ISNUMBER(DATA!O619),DATA!O619,"n/a")</f>
        <v>3.1601953555203198E-2</v>
      </c>
      <c r="G2108" s="87">
        <f>+IF(ISNUMBER(DATA!X619),DATA!X619,"n/a")</f>
        <v>2.2095031719284401</v>
      </c>
      <c r="H2108" s="77">
        <f>+IF(ISNUMBER(DATA!Y619),DATA!Y619,"n/a")</f>
        <v>3.2814269356408798E-2</v>
      </c>
      <c r="I2108" s="87">
        <f>+IF(ISNUMBER(DATA!AH619),DATA!AH619,"n/a")</f>
        <v>2.2084481318122999</v>
      </c>
      <c r="J2108" s="77">
        <f>+IF(ISNUMBER(DATA!AI619),DATA!AI619,"n/a")</f>
        <v>3.6425314933913301E-2</v>
      </c>
      <c r="K2108" s="87">
        <f>+IF(ISNUMBER(DATA!AR619),DATA!AR619,"n/a")</f>
        <v>2.1934057942855798</v>
      </c>
      <c r="L2108" s="77">
        <f>+IF(ISNUMBER(DATA!AS619),DATA!AS619,"n/a")</f>
        <v>3.9341196225730499E-2</v>
      </c>
      <c r="M2108" s="66"/>
      <c r="N2108" s="66"/>
      <c r="O2108" s="66"/>
      <c r="P2108" s="66"/>
      <c r="Q2108" s="66"/>
      <c r="S2108" s="70"/>
      <c r="U2108" s="70"/>
      <c r="W2108" s="70"/>
      <c r="Y2108" s="70"/>
    </row>
    <row r="2109" spans="1:25" s="69" customFormat="1" x14ac:dyDescent="0.2">
      <c r="A2109" s="66" t="s">
        <v>12</v>
      </c>
      <c r="B2109" s="66" t="s">
        <v>23</v>
      </c>
      <c r="C2109" s="66" t="s">
        <v>26</v>
      </c>
      <c r="D2109" s="66" t="s">
        <v>282</v>
      </c>
      <c r="E2109" s="87">
        <f>+IF(ISNUMBER(DATA!N620),DATA!N620,"n/a")</f>
        <v>2.49703188993993</v>
      </c>
      <c r="F2109" s="77">
        <f>+IF(ISNUMBER(DATA!O620),DATA!O620,"n/a")</f>
        <v>0.115133426435494</v>
      </c>
      <c r="G2109" s="87">
        <f>+IF(ISNUMBER(DATA!X620),DATA!X620,"n/a")</f>
        <v>2.5062780406986902</v>
      </c>
      <c r="H2109" s="77">
        <f>+IF(ISNUMBER(DATA!Y620),DATA!Y620,"n/a")</f>
        <v>0.10152960636877</v>
      </c>
      <c r="I2109" s="87">
        <f>+IF(ISNUMBER(DATA!AH620),DATA!AH620,"n/a")</f>
        <v>2.4694821105963398</v>
      </c>
      <c r="J2109" s="77">
        <f>+IF(ISNUMBER(DATA!AI620),DATA!AI620,"n/a")</f>
        <v>6.4973452506245796E-2</v>
      </c>
      <c r="K2109" s="87">
        <f>+IF(ISNUMBER(DATA!AR620),DATA!AR620,"n/a")</f>
        <v>2.3583503910806898</v>
      </c>
      <c r="L2109" s="77">
        <f>+IF(ISNUMBER(DATA!AS620),DATA!AS620,"n/a")</f>
        <v>1.9339519034138199E-2</v>
      </c>
      <c r="M2109" s="66"/>
      <c r="N2109" s="66"/>
      <c r="O2109" s="66"/>
      <c r="P2109" s="66"/>
      <c r="Q2109" s="66"/>
      <c r="S2109" s="70"/>
      <c r="U2109" s="70"/>
      <c r="W2109" s="70"/>
      <c r="Y2109" s="70"/>
    </row>
    <row r="2110" spans="1:25" s="69" customFormat="1" x14ac:dyDescent="0.2">
      <c r="A2110" s="66" t="s">
        <v>12</v>
      </c>
      <c r="B2110" s="66" t="s">
        <v>23</v>
      </c>
      <c r="C2110" s="66" t="s">
        <v>26</v>
      </c>
      <c r="D2110" s="66" t="s">
        <v>283</v>
      </c>
      <c r="E2110" s="87">
        <f>+IF(ISNUMBER(DATA!N621),DATA!N621,"n/a")</f>
        <v>2.3916234952959998</v>
      </c>
      <c r="F2110" s="77">
        <f>+IF(ISNUMBER(DATA!O621),DATA!O621,"n/a")</f>
        <v>9.1782070295108001E-2</v>
      </c>
      <c r="G2110" s="87">
        <f>+IF(ISNUMBER(DATA!X621),DATA!X621,"n/a")</f>
        <v>2.3583514156095302</v>
      </c>
      <c r="H2110" s="77">
        <f>+IF(ISNUMBER(DATA!Y621),DATA!Y621,"n/a")</f>
        <v>7.3598446630183306E-2</v>
      </c>
      <c r="I2110" s="87">
        <f>+IF(ISNUMBER(DATA!AH621),DATA!AH621,"n/a")</f>
        <v>2.3252743217665399</v>
      </c>
      <c r="J2110" s="77">
        <f>+IF(ISNUMBER(DATA!AI621),DATA!AI621,"n/a")</f>
        <v>4.2205896390690403E-2</v>
      </c>
      <c r="K2110" s="87">
        <f>+IF(ISNUMBER(DATA!AR621),DATA!AR621,"n/a")</f>
        <v>2.2548198843563401</v>
      </c>
      <c r="L2110" s="77">
        <f>+IF(ISNUMBER(DATA!AS621),DATA!AS621,"n/a")</f>
        <v>2.51058712775106E-2</v>
      </c>
      <c r="M2110" s="66"/>
      <c r="N2110" s="66"/>
      <c r="O2110" s="66"/>
      <c r="P2110" s="66"/>
      <c r="Q2110" s="66"/>
      <c r="S2110" s="70"/>
      <c r="U2110" s="70"/>
      <c r="W2110" s="70"/>
      <c r="Y2110" s="70"/>
    </row>
    <row r="2111" spans="1:25" s="69" customFormat="1" x14ac:dyDescent="0.2">
      <c r="A2111" s="66" t="s">
        <v>12</v>
      </c>
      <c r="B2111" s="66" t="s">
        <v>23</v>
      </c>
      <c r="C2111" s="66" t="s">
        <v>26</v>
      </c>
      <c r="D2111" s="66" t="s">
        <v>284</v>
      </c>
      <c r="E2111" s="87">
        <f>+IF(ISNUMBER(DATA!N622),DATA!N622,"n/a")</f>
        <v>2.03287680675143</v>
      </c>
      <c r="F2111" s="77">
        <f>+IF(ISNUMBER(DATA!O622),DATA!O622,"n/a")</f>
        <v>4.6145888763881003E-2</v>
      </c>
      <c r="G2111" s="87">
        <f>+IF(ISNUMBER(DATA!X622),DATA!X622,"n/a")</f>
        <v>2.0626693019150801</v>
      </c>
      <c r="H2111" s="77">
        <f>+IF(ISNUMBER(DATA!Y622),DATA!Y622,"n/a")</f>
        <v>9.2316644874225695E-2</v>
      </c>
      <c r="I2111" s="87">
        <f>+IF(ISNUMBER(DATA!AH622),DATA!AH622,"n/a")</f>
        <v>2.0685840588108402</v>
      </c>
      <c r="J2111" s="77">
        <f>+IF(ISNUMBER(DATA!AI622),DATA!AI622,"n/a")</f>
        <v>0.10065268178714901</v>
      </c>
      <c r="K2111" s="87">
        <f>+IF(ISNUMBER(DATA!AR622),DATA!AR622,"n/a")</f>
        <v>2.0612426335182099</v>
      </c>
      <c r="L2111" s="77">
        <f>+IF(ISNUMBER(DATA!AS622),DATA!AS622,"n/a")</f>
        <v>7.8102552278337498E-2</v>
      </c>
      <c r="M2111" s="66"/>
      <c r="N2111" s="66"/>
      <c r="O2111" s="66"/>
      <c r="P2111" s="66"/>
      <c r="Q2111" s="66"/>
      <c r="S2111" s="70"/>
      <c r="U2111" s="70"/>
      <c r="W2111" s="70"/>
      <c r="Y2111" s="70"/>
    </row>
    <row r="2112" spans="1:25" s="69" customFormat="1" x14ac:dyDescent="0.2">
      <c r="A2112" s="66" t="s">
        <v>12</v>
      </c>
      <c r="B2112" s="66" t="s">
        <v>23</v>
      </c>
      <c r="C2112" s="66" t="s">
        <v>26</v>
      </c>
      <c r="D2112" s="66" t="s">
        <v>285</v>
      </c>
      <c r="E2112" s="87">
        <f>+IF(ISNUMBER(DATA!N623),DATA!N623,"n/a")</f>
        <v>1.8381732448033401</v>
      </c>
      <c r="F2112" s="77">
        <f>+IF(ISNUMBER(DATA!O623),DATA!O623,"n/a")</f>
        <v>0.20219084037361301</v>
      </c>
      <c r="G2112" s="87">
        <f>+IF(ISNUMBER(DATA!X623),DATA!X623,"n/a")</f>
        <v>1.8785485458897899</v>
      </c>
      <c r="H2112" s="77">
        <f>+IF(ISNUMBER(DATA!Y623),DATA!Y623,"n/a")</f>
        <v>0.211742412792289</v>
      </c>
      <c r="I2112" s="87">
        <f>+IF(ISNUMBER(DATA!AH623),DATA!AH623,"n/a")</f>
        <v>1.8083148511852001</v>
      </c>
      <c r="J2112" s="77">
        <f>+IF(ISNUMBER(DATA!AI623),DATA!AI623,"n/a")</f>
        <v>0.14602196965688499</v>
      </c>
      <c r="K2112" s="87">
        <f>+IF(ISNUMBER(DATA!AR623),DATA!AR623,"n/a")</f>
        <v>1.81754036073671</v>
      </c>
      <c r="L2112" s="77">
        <f>+IF(ISNUMBER(DATA!AS623),DATA!AS623,"n/a")</f>
        <v>9.4634118502506401E-2</v>
      </c>
      <c r="M2112" s="66"/>
      <c r="N2112" s="66"/>
      <c r="O2112" s="66"/>
      <c r="P2112" s="66"/>
      <c r="Q2112" s="66"/>
      <c r="S2112" s="70"/>
      <c r="U2112" s="70"/>
      <c r="W2112" s="70"/>
      <c r="Y2112" s="70"/>
    </row>
    <row r="2113" spans="1:25" s="69" customFormat="1" x14ac:dyDescent="0.2">
      <c r="A2113" s="66" t="s">
        <v>12</v>
      </c>
      <c r="B2113" s="66" t="s">
        <v>23</v>
      </c>
      <c r="C2113" s="66" t="s">
        <v>26</v>
      </c>
      <c r="D2113" s="66" t="s">
        <v>286</v>
      </c>
      <c r="E2113" s="87">
        <f>+IF(ISNUMBER(DATA!N624),DATA!N624,"n/a")</f>
        <v>1.84847987346267</v>
      </c>
      <c r="F2113" s="77">
        <f>+IF(ISNUMBER(DATA!O624),DATA!O624,"n/a")</f>
        <v>-0.105814417967597</v>
      </c>
      <c r="G2113" s="87">
        <f>+IF(ISNUMBER(DATA!X624),DATA!X624,"n/a")</f>
        <v>1.96237598742244</v>
      </c>
      <c r="H2113" s="77">
        <f>+IF(ISNUMBER(DATA!Y624),DATA!Y624,"n/a")</f>
        <v>-5.17867558371847E-2</v>
      </c>
      <c r="I2113" s="87">
        <f>+IF(ISNUMBER(DATA!AH624),DATA!AH624,"n/a")</f>
        <v>2.0087332755499099</v>
      </c>
      <c r="J2113" s="77">
        <f>+IF(ISNUMBER(DATA!AI624),DATA!AI624,"n/a")</f>
        <v>-5.2115559735157198E-2</v>
      </c>
      <c r="K2113" s="87">
        <f>+IF(ISNUMBER(DATA!AR624),DATA!AR624,"n/a")</f>
        <v>2.0422197658465402</v>
      </c>
      <c r="L2113" s="77">
        <f>+IF(ISNUMBER(DATA!AS624),DATA!AS624,"n/a")</f>
        <v>-2.2238679342373901E-2</v>
      </c>
      <c r="M2113" s="66"/>
      <c r="N2113" s="66"/>
      <c r="O2113" s="66"/>
      <c r="P2113" s="66"/>
      <c r="Q2113" s="66"/>
      <c r="S2113" s="70"/>
      <c r="U2113" s="70"/>
      <c r="W2113" s="70"/>
      <c r="Y2113" s="70"/>
    </row>
    <row r="2114" spans="1:25" s="69" customFormat="1" x14ac:dyDescent="0.2">
      <c r="A2114" s="66" t="s">
        <v>12</v>
      </c>
      <c r="B2114" s="66" t="s">
        <v>23</v>
      </c>
      <c r="C2114" s="66" t="s">
        <v>26</v>
      </c>
      <c r="D2114" s="66" t="s">
        <v>287</v>
      </c>
      <c r="E2114" s="87">
        <f>+IF(ISNUMBER(DATA!N625),DATA!N625,"n/a")</f>
        <v>1.8983251138864901</v>
      </c>
      <c r="F2114" s="77">
        <f>+IF(ISNUMBER(DATA!O625),DATA!O625,"n/a")</f>
        <v>-4.2826644036808997E-2</v>
      </c>
      <c r="G2114" s="87">
        <f>+IF(ISNUMBER(DATA!X625),DATA!X625,"n/a")</f>
        <v>1.9673008758170301</v>
      </c>
      <c r="H2114" s="77">
        <f>+IF(ISNUMBER(DATA!Y625),DATA!Y625,"n/a")</f>
        <v>-6.4544141688619203E-2</v>
      </c>
      <c r="I2114" s="87">
        <f>+IF(ISNUMBER(DATA!AH625),DATA!AH625,"n/a")</f>
        <v>1.9994699142732999</v>
      </c>
      <c r="J2114" s="77">
        <f>+IF(ISNUMBER(DATA!AI625),DATA!AI625,"n/a")</f>
        <v>-5.0883660827067002E-2</v>
      </c>
      <c r="K2114" s="87">
        <f>+IF(ISNUMBER(DATA!AR625),DATA!AR625,"n/a")</f>
        <v>2.02916239785604</v>
      </c>
      <c r="L2114" s="77">
        <f>+IF(ISNUMBER(DATA!AS625),DATA!AS625,"n/a")</f>
        <v>-4.2599311937933398E-2</v>
      </c>
      <c r="M2114" s="66"/>
      <c r="N2114" s="66"/>
      <c r="O2114" s="66"/>
      <c r="P2114" s="66"/>
      <c r="Q2114" s="66"/>
      <c r="S2114" s="70"/>
      <c r="U2114" s="70"/>
      <c r="W2114" s="70"/>
      <c r="Y2114" s="70"/>
    </row>
    <row r="2115" spans="1:25" s="69" customFormat="1" x14ac:dyDescent="0.2">
      <c r="A2115" s="66" t="s">
        <v>12</v>
      </c>
      <c r="B2115" s="66" t="s">
        <v>23</v>
      </c>
      <c r="C2115" s="66" t="s">
        <v>26</v>
      </c>
      <c r="D2115" s="66" t="s">
        <v>288</v>
      </c>
      <c r="E2115" s="87">
        <f>+IF(ISNUMBER(DATA!N626),DATA!N626,"n/a")</f>
        <v>2.6354072220476299</v>
      </c>
      <c r="F2115" s="77">
        <f>+IF(ISNUMBER(DATA!O626),DATA!O626,"n/a")</f>
        <v>0.130902453716008</v>
      </c>
      <c r="G2115" s="87">
        <f>+IF(ISNUMBER(DATA!X626),DATA!X626,"n/a")</f>
        <v>2.69409070490916</v>
      </c>
      <c r="H2115" s="77">
        <f>+IF(ISNUMBER(DATA!Y626),DATA!Y626,"n/a")</f>
        <v>0.13145542848407099</v>
      </c>
      <c r="I2115" s="87">
        <f>+IF(ISNUMBER(DATA!AH626),DATA!AH626,"n/a")</f>
        <v>2.6520109230276301</v>
      </c>
      <c r="J2115" s="77">
        <f>+IF(ISNUMBER(DATA!AI626),DATA!AI626,"n/a")</f>
        <v>8.5735887356509499E-2</v>
      </c>
      <c r="K2115" s="87">
        <f>+IF(ISNUMBER(DATA!AR626),DATA!AR626,"n/a")</f>
        <v>2.5259305853143399</v>
      </c>
      <c r="L2115" s="77">
        <f>+IF(ISNUMBER(DATA!AS626),DATA!AS626,"n/a")</f>
        <v>3.4011596609925601E-2</v>
      </c>
      <c r="M2115" s="66"/>
      <c r="N2115" s="66"/>
      <c r="O2115" s="66"/>
      <c r="P2115" s="66"/>
      <c r="Q2115" s="66"/>
      <c r="S2115" s="70"/>
      <c r="U2115" s="70"/>
      <c r="W2115" s="70"/>
      <c r="Y2115" s="70"/>
    </row>
    <row r="2116" spans="1:25" s="69" customFormat="1" x14ac:dyDescent="0.2">
      <c r="A2116" s="66" t="s">
        <v>12</v>
      </c>
      <c r="B2116" s="66" t="s">
        <v>23</v>
      </c>
      <c r="C2116" s="66" t="s">
        <v>26</v>
      </c>
      <c r="D2116" s="66" t="s">
        <v>289</v>
      </c>
      <c r="E2116" s="87">
        <f>+IF(ISNUMBER(DATA!N627),DATA!N627,"n/a")</f>
        <v>2.3630856320748101</v>
      </c>
      <c r="F2116" s="77">
        <f>+IF(ISNUMBER(DATA!O627),DATA!O627,"n/a")</f>
        <v>8.9769090842956298E-2</v>
      </c>
      <c r="G2116" s="87">
        <f>+IF(ISNUMBER(DATA!X627),DATA!X627,"n/a")</f>
        <v>2.3314251086540199</v>
      </c>
      <c r="H2116" s="77">
        <f>+IF(ISNUMBER(DATA!Y627),DATA!Y627,"n/a")</f>
        <v>9.1505282262719506E-2</v>
      </c>
      <c r="I2116" s="87">
        <f>+IF(ISNUMBER(DATA!AH627),DATA!AH627,"n/a")</f>
        <v>2.3072334984614802</v>
      </c>
      <c r="J2116" s="77">
        <f>+IF(ISNUMBER(DATA!AI627),DATA!AI627,"n/a")</f>
        <v>9.1598324829612193E-2</v>
      </c>
      <c r="K2116" s="87">
        <f>+IF(ISNUMBER(DATA!AR627),DATA!AR627,"n/a")</f>
        <v>2.2745696339995201</v>
      </c>
      <c r="L2116" s="77">
        <f>+IF(ISNUMBER(DATA!AS627),DATA!AS627,"n/a")</f>
        <v>9.1620755084088595E-2</v>
      </c>
      <c r="M2116" s="66"/>
      <c r="N2116" s="66"/>
      <c r="O2116" s="66"/>
      <c r="P2116" s="66"/>
      <c r="Q2116" s="66"/>
      <c r="S2116" s="70"/>
      <c r="U2116" s="70"/>
      <c r="W2116" s="70"/>
      <c r="Y2116" s="70"/>
    </row>
    <row r="2117" spans="1:25" s="69" customFormat="1" x14ac:dyDescent="0.2">
      <c r="A2117" s="66" t="s">
        <v>12</v>
      </c>
      <c r="B2117" s="66" t="s">
        <v>23</v>
      </c>
      <c r="C2117" s="66" t="s">
        <v>26</v>
      </c>
      <c r="D2117" s="66" t="s">
        <v>290</v>
      </c>
      <c r="E2117" s="87">
        <f>+IF(ISNUMBER(DATA!N628),DATA!N628,"n/a")</f>
        <v>2.2353801547999899</v>
      </c>
      <c r="F2117" s="77">
        <f>+IF(ISNUMBER(DATA!O628),DATA!O628,"n/a")</f>
        <v>4.4595049476522904E-3</v>
      </c>
      <c r="G2117" s="87">
        <f>+IF(ISNUMBER(DATA!X628),DATA!X628,"n/a")</f>
        <v>2.1983239613185002</v>
      </c>
      <c r="H2117" s="77">
        <f>+IF(ISNUMBER(DATA!Y628),DATA!Y628,"n/a")</f>
        <v>1.2471067327722799E-2</v>
      </c>
      <c r="I2117" s="87">
        <f>+IF(ISNUMBER(DATA!AH628),DATA!AH628,"n/a")</f>
        <v>2.2104685670611901</v>
      </c>
      <c r="J2117" s="77">
        <f>+IF(ISNUMBER(DATA!AI628),DATA!AI628,"n/a")</f>
        <v>2.8035229998235801E-2</v>
      </c>
      <c r="K2117" s="87">
        <f>+IF(ISNUMBER(DATA!AR628),DATA!AR628,"n/a")</f>
        <v>2.18056021125805</v>
      </c>
      <c r="L2117" s="77">
        <f>+IF(ISNUMBER(DATA!AS628),DATA!AS628,"n/a")</f>
        <v>1.85803576608746E-2</v>
      </c>
      <c r="M2117" s="66"/>
      <c r="N2117" s="66"/>
      <c r="O2117" s="66"/>
      <c r="P2117" s="66"/>
      <c r="Q2117" s="66"/>
      <c r="S2117" s="70"/>
      <c r="U2117" s="70"/>
      <c r="W2117" s="70"/>
      <c r="Y2117" s="70"/>
    </row>
    <row r="2118" spans="1:25" s="69" customFormat="1" x14ac:dyDescent="0.2">
      <c r="A2118" s="66" t="s">
        <v>12</v>
      </c>
      <c r="B2118" s="66" t="s">
        <v>23</v>
      </c>
      <c r="C2118" s="66" t="s">
        <v>26</v>
      </c>
      <c r="D2118" s="66" t="s">
        <v>291</v>
      </c>
      <c r="E2118" s="87">
        <f>+IF(ISNUMBER(DATA!N629),DATA!N629,"n/a")</f>
        <v>2.6223824456699099</v>
      </c>
      <c r="F2118" s="77">
        <f>+IF(ISNUMBER(DATA!O629),DATA!O629,"n/a")</f>
        <v>0.11169136624605799</v>
      </c>
      <c r="G2118" s="87">
        <f>+IF(ISNUMBER(DATA!X629),DATA!X629,"n/a")</f>
        <v>2.5235066716922399</v>
      </c>
      <c r="H2118" s="77">
        <f>+IF(ISNUMBER(DATA!Y629),DATA!Y629,"n/a")</f>
        <v>5.2386056925591298E-2</v>
      </c>
      <c r="I2118" s="87">
        <f>+IF(ISNUMBER(DATA!AH629),DATA!AH629,"n/a")</f>
        <v>2.4357918016659799</v>
      </c>
      <c r="J2118" s="77">
        <f>+IF(ISNUMBER(DATA!AI629),DATA!AI629,"n/a")</f>
        <v>2.9966142884146899E-2</v>
      </c>
      <c r="K2118" s="87">
        <f>+IF(ISNUMBER(DATA!AR629),DATA!AR629,"n/a")</f>
        <v>2.4440349255303802</v>
      </c>
      <c r="L2118" s="77">
        <f>+IF(ISNUMBER(DATA!AS629),DATA!AS629,"n/a")</f>
        <v>3.37426629378565E-2</v>
      </c>
      <c r="M2118" s="66"/>
      <c r="N2118" s="66"/>
      <c r="O2118" s="66"/>
      <c r="P2118" s="66"/>
      <c r="Q2118" s="66"/>
      <c r="S2118" s="70"/>
      <c r="U2118" s="70"/>
      <c r="W2118" s="70"/>
      <c r="Y2118" s="70"/>
    </row>
    <row r="2119" spans="1:25" s="69" customFormat="1" x14ac:dyDescent="0.2">
      <c r="A2119" s="66" t="s">
        <v>12</v>
      </c>
      <c r="B2119" s="66" t="s">
        <v>23</v>
      </c>
      <c r="C2119" s="66" t="s">
        <v>26</v>
      </c>
      <c r="D2119" s="66" t="s">
        <v>292</v>
      </c>
      <c r="E2119" s="87">
        <f>+IF(ISNUMBER(DATA!N630),DATA!N630,"n/a")</f>
        <v>2.26318660488614</v>
      </c>
      <c r="F2119" s="77">
        <f>+IF(ISNUMBER(DATA!O630),DATA!O630,"n/a")</f>
        <v>2.2887038112611401E-2</v>
      </c>
      <c r="G2119" s="87">
        <f>+IF(ISNUMBER(DATA!X630),DATA!X630,"n/a")</f>
        <v>2.2694385871261602</v>
      </c>
      <c r="H2119" s="77">
        <f>+IF(ISNUMBER(DATA!Y630),DATA!Y630,"n/a")</f>
        <v>1.9727704589017701E-2</v>
      </c>
      <c r="I2119" s="87">
        <f>+IF(ISNUMBER(DATA!AH630),DATA!AH630,"n/a")</f>
        <v>2.2406463460358501</v>
      </c>
      <c r="J2119" s="77">
        <f>+IF(ISNUMBER(DATA!AI630),DATA!AI630,"n/a")</f>
        <v>9.7537594282809097E-3</v>
      </c>
      <c r="K2119" s="87">
        <f>+IF(ISNUMBER(DATA!AR630),DATA!AR630,"n/a")</f>
        <v>2.2086634147142501</v>
      </c>
      <c r="L2119" s="77">
        <f>+IF(ISNUMBER(DATA!AS630),DATA!AS630,"n/a")</f>
        <v>-1.80687659241754E-2</v>
      </c>
      <c r="M2119" s="66"/>
      <c r="N2119" s="66"/>
      <c r="O2119" s="66"/>
      <c r="P2119" s="66"/>
      <c r="Q2119" s="66"/>
      <c r="S2119" s="70"/>
      <c r="U2119" s="70"/>
      <c r="W2119" s="70"/>
      <c r="Y2119" s="70"/>
    </row>
    <row r="2120" spans="1:25" s="69" customFormat="1" x14ac:dyDescent="0.2">
      <c r="A2120" s="66" t="s">
        <v>12</v>
      </c>
      <c r="B2120" s="66" t="s">
        <v>23</v>
      </c>
      <c r="C2120" s="66" t="s">
        <v>26</v>
      </c>
      <c r="D2120" s="66" t="s">
        <v>293</v>
      </c>
      <c r="E2120" s="87">
        <f>+IF(ISNUMBER(DATA!N631),DATA!N631,"n/a")</f>
        <v>2.5221000287090098</v>
      </c>
      <c r="F2120" s="77">
        <f>+IF(ISNUMBER(DATA!O631),DATA!O631,"n/a")</f>
        <v>0.140300701050907</v>
      </c>
      <c r="G2120" s="87">
        <f>+IF(ISNUMBER(DATA!X631),DATA!X631,"n/a")</f>
        <v>2.4746498872725602</v>
      </c>
      <c r="H2120" s="77">
        <f>+IF(ISNUMBER(DATA!Y631),DATA!Y631,"n/a")</f>
        <v>0.148454417338126</v>
      </c>
      <c r="I2120" s="87">
        <f>+IF(ISNUMBER(DATA!AH631),DATA!AH631,"n/a")</f>
        <v>2.34570556338545</v>
      </c>
      <c r="J2120" s="77">
        <f>+IF(ISNUMBER(DATA!AI631),DATA!AI631,"n/a")</f>
        <v>0.101754867217243</v>
      </c>
      <c r="K2120" s="87">
        <f>+IF(ISNUMBER(DATA!AR631),DATA!AR631,"n/a")</f>
        <v>2.28250133094192</v>
      </c>
      <c r="L2120" s="77">
        <f>+IF(ISNUMBER(DATA!AS631),DATA!AS631,"n/a")</f>
        <v>9.6681364755845794E-2</v>
      </c>
      <c r="M2120" s="66"/>
      <c r="N2120" s="66"/>
      <c r="O2120" s="66"/>
      <c r="P2120" s="66"/>
      <c r="Q2120" s="66"/>
      <c r="S2120" s="70"/>
      <c r="U2120" s="70"/>
      <c r="W2120" s="70"/>
      <c r="Y2120" s="70"/>
    </row>
    <row r="2121" spans="1:25" s="69" customFormat="1" x14ac:dyDescent="0.2">
      <c r="A2121" s="66" t="s">
        <v>12</v>
      </c>
      <c r="B2121" s="66" t="s">
        <v>23</v>
      </c>
      <c r="C2121" s="66" t="s">
        <v>26</v>
      </c>
      <c r="D2121" s="66" t="s">
        <v>294</v>
      </c>
      <c r="E2121" s="87">
        <f>+IF(ISNUMBER(DATA!N632),DATA!N632,"n/a")</f>
        <v>2.2698845939918302</v>
      </c>
      <c r="F2121" s="77">
        <f>+IF(ISNUMBER(DATA!O632),DATA!O632,"n/a")</f>
        <v>-9.2917545730723493E-3</v>
      </c>
      <c r="G2121" s="87">
        <f>+IF(ISNUMBER(DATA!X632),DATA!X632,"n/a")</f>
        <v>2.2373968053039599</v>
      </c>
      <c r="H2121" s="77">
        <f>+IF(ISNUMBER(DATA!Y632),DATA!Y632,"n/a")</f>
        <v>3.37388583395663E-3</v>
      </c>
      <c r="I2121" s="87">
        <f>+IF(ISNUMBER(DATA!AH632),DATA!AH632,"n/a")</f>
        <v>2.24977836693439</v>
      </c>
      <c r="J2121" s="77">
        <f>+IF(ISNUMBER(DATA!AI632),DATA!AI632,"n/a")</f>
        <v>2.3934050090176299E-2</v>
      </c>
      <c r="K2121" s="87">
        <f>+IF(ISNUMBER(DATA!AR632),DATA!AR632,"n/a")</f>
        <v>2.2258226166095501</v>
      </c>
      <c r="L2121" s="77">
        <f>+IF(ISNUMBER(DATA!AS632),DATA!AS632,"n/a")</f>
        <v>1.8689569544614398E-2</v>
      </c>
      <c r="M2121" s="66"/>
      <c r="N2121" s="66"/>
      <c r="O2121" s="66"/>
      <c r="P2121" s="66"/>
      <c r="Q2121" s="66"/>
      <c r="S2121" s="70"/>
      <c r="U2121" s="70"/>
      <c r="W2121" s="70"/>
      <c r="Y2121" s="70"/>
    </row>
    <row r="2122" spans="1:25" s="69" customFormat="1" x14ac:dyDescent="0.2">
      <c r="A2122" s="66" t="s">
        <v>12</v>
      </c>
      <c r="B2122" s="66" t="s">
        <v>23</v>
      </c>
      <c r="C2122" s="66" t="s">
        <v>26</v>
      </c>
      <c r="D2122" s="66" t="s">
        <v>295</v>
      </c>
      <c r="E2122" s="87">
        <f>+IF(ISNUMBER(DATA!N633),DATA!N633,"n/a")</f>
        <v>2.0626120466372302</v>
      </c>
      <c r="F2122" s="77">
        <f>+IF(ISNUMBER(DATA!O633),DATA!O633,"n/a")</f>
        <v>0.120037077177926</v>
      </c>
      <c r="G2122" s="87">
        <f>+IF(ISNUMBER(DATA!X633),DATA!X633,"n/a")</f>
        <v>2.2053350625596999</v>
      </c>
      <c r="H2122" s="77">
        <f>+IF(ISNUMBER(DATA!Y633),DATA!Y633,"n/a")</f>
        <v>4.7256908117721902E-2</v>
      </c>
      <c r="I2122" s="87">
        <f>+IF(ISNUMBER(DATA!AH633),DATA!AH633,"n/a")</f>
        <v>2.1233931762741398</v>
      </c>
      <c r="J2122" s="77">
        <f>+IF(ISNUMBER(DATA!AI633),DATA!AI633,"n/a")</f>
        <v>-9.9086802454683397E-3</v>
      </c>
      <c r="K2122" s="87">
        <f>+IF(ISNUMBER(DATA!AR633),DATA!AR633,"n/a")</f>
        <v>2.0828644848453899</v>
      </c>
      <c r="L2122" s="77">
        <f>+IF(ISNUMBER(DATA!AS633),DATA!AS633,"n/a")</f>
        <v>4.4892221514172097E-3</v>
      </c>
      <c r="M2122" s="66"/>
      <c r="N2122" s="66"/>
      <c r="O2122" s="66"/>
      <c r="P2122" s="66"/>
      <c r="Q2122" s="66"/>
      <c r="S2122" s="70"/>
      <c r="U2122" s="70"/>
      <c r="W2122" s="70"/>
      <c r="Y2122" s="70"/>
    </row>
    <row r="2123" spans="1:25" s="69" customFormat="1" x14ac:dyDescent="0.2">
      <c r="A2123" s="66" t="s">
        <v>12</v>
      </c>
      <c r="B2123" s="66" t="s">
        <v>23</v>
      </c>
      <c r="C2123" s="66" t="s">
        <v>26</v>
      </c>
      <c r="D2123" s="66" t="s">
        <v>296</v>
      </c>
      <c r="E2123" s="87">
        <f>+IF(ISNUMBER(DATA!N634),DATA!N634,"n/a")</f>
        <v>1.8605357234361799</v>
      </c>
      <c r="F2123" s="77">
        <f>+IF(ISNUMBER(DATA!O634),DATA!O634,"n/a")</f>
        <v>5.2271992406027798E-2</v>
      </c>
      <c r="G2123" s="87">
        <f>+IF(ISNUMBER(DATA!X634),DATA!X634,"n/a")</f>
        <v>1.91264244561668</v>
      </c>
      <c r="H2123" s="77">
        <f>+IF(ISNUMBER(DATA!Y634),DATA!Y634,"n/a")</f>
        <v>3.3040145663199398E-2</v>
      </c>
      <c r="I2123" s="87">
        <f>+IF(ISNUMBER(DATA!AH634),DATA!AH634,"n/a")</f>
        <v>1.91137594954885</v>
      </c>
      <c r="J2123" s="77">
        <f>+IF(ISNUMBER(DATA!AI634),DATA!AI634,"n/a")</f>
        <v>1.53403890478961E-2</v>
      </c>
      <c r="K2123" s="87">
        <f>+IF(ISNUMBER(DATA!AR634),DATA!AR634,"n/a")</f>
        <v>1.89935145889668</v>
      </c>
      <c r="L2123" s="77">
        <f>+IF(ISNUMBER(DATA!AS634),DATA!AS634,"n/a")</f>
        <v>1.1032269337015401E-2</v>
      </c>
      <c r="M2123" s="66"/>
      <c r="N2123" s="66"/>
      <c r="O2123" s="66"/>
      <c r="P2123" s="66"/>
      <c r="Q2123" s="66"/>
      <c r="S2123" s="70"/>
      <c r="U2123" s="70"/>
      <c r="W2123" s="70"/>
      <c r="Y2123" s="70"/>
    </row>
    <row r="2124" spans="1:25" s="69" customFormat="1" x14ac:dyDescent="0.2">
      <c r="A2124" s="66" t="s">
        <v>12</v>
      </c>
      <c r="B2124" s="66" t="s">
        <v>23</v>
      </c>
      <c r="C2124" s="66" t="s">
        <v>26</v>
      </c>
      <c r="D2124" s="66" t="s">
        <v>297</v>
      </c>
      <c r="E2124" s="87">
        <f>+IF(ISNUMBER(DATA!N635),DATA!N635,"n/a")</f>
        <v>2.4479553536527301</v>
      </c>
      <c r="F2124" s="77">
        <f>+IF(ISNUMBER(DATA!O635),DATA!O635,"n/a")</f>
        <v>8.2297154942118103E-2</v>
      </c>
      <c r="G2124" s="87">
        <f>+IF(ISNUMBER(DATA!X635),DATA!X635,"n/a")</f>
        <v>2.4047047265211399</v>
      </c>
      <c r="H2124" s="77">
        <f>+IF(ISNUMBER(DATA!Y635),DATA!Y635,"n/a")</f>
        <v>7.8263793213879301E-2</v>
      </c>
      <c r="I2124" s="87">
        <f>+IF(ISNUMBER(DATA!AH635),DATA!AH635,"n/a")</f>
        <v>2.3194888458405498</v>
      </c>
      <c r="J2124" s="77">
        <f>+IF(ISNUMBER(DATA!AI635),DATA!AI635,"n/a")</f>
        <v>5.27777954625894E-2</v>
      </c>
      <c r="K2124" s="87">
        <f>+IF(ISNUMBER(DATA!AR635),DATA!AR635,"n/a")</f>
        <v>2.2781936872121098</v>
      </c>
      <c r="L2124" s="77">
        <f>+IF(ISNUMBER(DATA!AS635),DATA!AS635,"n/a")</f>
        <v>4.2914543385227703E-2</v>
      </c>
      <c r="M2124" s="66"/>
      <c r="N2124" s="66"/>
      <c r="O2124" s="66"/>
      <c r="P2124" s="66"/>
      <c r="Q2124" s="66"/>
      <c r="S2124" s="70"/>
      <c r="U2124" s="70"/>
      <c r="W2124" s="70"/>
      <c r="Y2124" s="70"/>
    </row>
    <row r="2125" spans="1:25" s="69" customFormat="1" x14ac:dyDescent="0.2">
      <c r="A2125" s="66" t="s">
        <v>12</v>
      </c>
      <c r="B2125" s="66" t="s">
        <v>23</v>
      </c>
      <c r="C2125" s="66" t="s">
        <v>26</v>
      </c>
      <c r="D2125" s="66" t="s">
        <v>298</v>
      </c>
      <c r="E2125" s="87">
        <f>+IF(ISNUMBER(DATA!N636),DATA!N636,"n/a")</f>
        <v>2.38392009536939</v>
      </c>
      <c r="F2125" s="77">
        <f>+IF(ISNUMBER(DATA!O636),DATA!O636,"n/a")</f>
        <v>5.7931663723572398E-2</v>
      </c>
      <c r="G2125" s="87">
        <f>+IF(ISNUMBER(DATA!X636),DATA!X636,"n/a")</f>
        <v>2.3112958570702702</v>
      </c>
      <c r="H2125" s="77">
        <f>+IF(ISNUMBER(DATA!Y636),DATA!Y636,"n/a")</f>
        <v>4.82241177785874E-2</v>
      </c>
      <c r="I2125" s="87">
        <f>+IF(ISNUMBER(DATA!AH636),DATA!AH636,"n/a")</f>
        <v>2.3184296204674602</v>
      </c>
      <c r="J2125" s="77">
        <f>+IF(ISNUMBER(DATA!AI636),DATA!AI636,"n/a")</f>
        <v>5.4768262436772998E-2</v>
      </c>
      <c r="K2125" s="87">
        <f>+IF(ISNUMBER(DATA!AR636),DATA!AR636,"n/a")</f>
        <v>2.2475384827779599</v>
      </c>
      <c r="L2125" s="77">
        <f>+IF(ISNUMBER(DATA!AS636),DATA!AS636,"n/a")</f>
        <v>3.5967023166380001E-2</v>
      </c>
      <c r="M2125" s="66"/>
      <c r="N2125" s="66"/>
      <c r="O2125" s="66"/>
      <c r="P2125" s="66"/>
      <c r="Q2125" s="66"/>
      <c r="S2125" s="70"/>
      <c r="U2125" s="70"/>
      <c r="W2125" s="70"/>
      <c r="Y2125" s="70"/>
    </row>
    <row r="2126" spans="1:25" s="69" customFormat="1" x14ac:dyDescent="0.2">
      <c r="A2126" s="66" t="s">
        <v>12</v>
      </c>
      <c r="B2126" s="66" t="s">
        <v>23</v>
      </c>
      <c r="C2126" s="66" t="s">
        <v>26</v>
      </c>
      <c r="D2126" s="66" t="s">
        <v>299</v>
      </c>
      <c r="E2126" s="87">
        <f>+IF(ISNUMBER(DATA!N637),DATA!N637,"n/a")</f>
        <v>1.99352741137737</v>
      </c>
      <c r="F2126" s="77">
        <f>+IF(ISNUMBER(DATA!O637),DATA!O637,"n/a")</f>
        <v>-1.3119298059149499E-2</v>
      </c>
      <c r="G2126" s="87">
        <f>+IF(ISNUMBER(DATA!X637),DATA!X637,"n/a")</f>
        <v>2.1244220715025302</v>
      </c>
      <c r="H2126" s="77">
        <f>+IF(ISNUMBER(DATA!Y637),DATA!Y637,"n/a")</f>
        <v>-1.7033426548659799E-2</v>
      </c>
      <c r="I2126" s="87">
        <f>+IF(ISNUMBER(DATA!AH637),DATA!AH637,"n/a")</f>
        <v>2.16019678304548</v>
      </c>
      <c r="J2126" s="77">
        <f>+IF(ISNUMBER(DATA!AI637),DATA!AI637,"n/a")</f>
        <v>-2.9026037189918402E-2</v>
      </c>
      <c r="K2126" s="87">
        <f>+IF(ISNUMBER(DATA!AR637),DATA!AR637,"n/a")</f>
        <v>2.1666575960813699</v>
      </c>
      <c r="L2126" s="77">
        <f>+IF(ISNUMBER(DATA!AS637),DATA!AS637,"n/a")</f>
        <v>-3.5832850268058797E-2</v>
      </c>
      <c r="M2126" s="66"/>
      <c r="N2126" s="66"/>
      <c r="O2126" s="66"/>
      <c r="P2126" s="66"/>
      <c r="Q2126" s="66"/>
      <c r="S2126" s="70"/>
      <c r="U2126" s="70"/>
      <c r="W2126" s="70"/>
      <c r="Y2126" s="70"/>
    </row>
    <row r="2127" spans="1:25" s="69" customFormat="1" x14ac:dyDescent="0.2">
      <c r="A2127" s="66" t="s">
        <v>12</v>
      </c>
      <c r="B2127" s="66" t="s">
        <v>23</v>
      </c>
      <c r="C2127" s="66" t="s">
        <v>26</v>
      </c>
      <c r="D2127" s="66" t="s">
        <v>300</v>
      </c>
      <c r="E2127" s="87">
        <f>+IF(ISNUMBER(DATA!N638),DATA!N638,"n/a")</f>
        <v>2.0581756810797001</v>
      </c>
      <c r="F2127" s="77">
        <f>+IF(ISNUMBER(DATA!O638),DATA!O638,"n/a")</f>
        <v>-1.8701139562928399E-3</v>
      </c>
      <c r="G2127" s="87">
        <f>+IF(ISNUMBER(DATA!X638),DATA!X638,"n/a")</f>
        <v>2.0583816140848699</v>
      </c>
      <c r="H2127" s="77">
        <f>+IF(ISNUMBER(DATA!Y638),DATA!Y638,"n/a")</f>
        <v>-1.84586815570092E-2</v>
      </c>
      <c r="I2127" s="87">
        <f>+IF(ISNUMBER(DATA!AH638),DATA!AH638,"n/a")</f>
        <v>1.9913037410569701</v>
      </c>
      <c r="J2127" s="77">
        <f>+IF(ISNUMBER(DATA!AI638),DATA!AI638,"n/a")</f>
        <v>-4.7423946761639198E-2</v>
      </c>
      <c r="K2127" s="87">
        <f>+IF(ISNUMBER(DATA!AR638),DATA!AR638,"n/a")</f>
        <v>2.0345788802250699</v>
      </c>
      <c r="L2127" s="77">
        <f>+IF(ISNUMBER(DATA!AS638),DATA!AS638,"n/a")</f>
        <v>-3.31617292837059E-2</v>
      </c>
      <c r="M2127" s="66"/>
      <c r="N2127" s="66"/>
      <c r="O2127" s="66"/>
      <c r="P2127" s="66"/>
      <c r="Q2127" s="66"/>
      <c r="S2127" s="70"/>
      <c r="U2127" s="70"/>
      <c r="W2127" s="70"/>
      <c r="Y2127" s="70"/>
    </row>
    <row r="2128" spans="1:25" s="69" customFormat="1" x14ac:dyDescent="0.2">
      <c r="A2128" s="66" t="s">
        <v>12</v>
      </c>
      <c r="B2128" s="66" t="s">
        <v>23</v>
      </c>
      <c r="C2128" s="66" t="s">
        <v>26</v>
      </c>
      <c r="D2128" s="66" t="s">
        <v>301</v>
      </c>
      <c r="E2128" s="87">
        <f>+IF(ISNUMBER(DATA!N639),DATA!N639,"n/a")</f>
        <v>2.4103798249474599</v>
      </c>
      <c r="F2128" s="77">
        <f>+IF(ISNUMBER(DATA!O639),DATA!O639,"n/a")</f>
        <v>-1.7476629064714599E-2</v>
      </c>
      <c r="G2128" s="87">
        <f>+IF(ISNUMBER(DATA!X639),DATA!X639,"n/a")</f>
        <v>2.44197841140224</v>
      </c>
      <c r="H2128" s="77">
        <f>+IF(ISNUMBER(DATA!Y639),DATA!Y639,"n/a")</f>
        <v>-5.0447390927520199E-3</v>
      </c>
      <c r="I2128" s="87">
        <f>+IF(ISNUMBER(DATA!AH639),DATA!AH639,"n/a")</f>
        <v>2.4139012614551598</v>
      </c>
      <c r="J2128" s="77">
        <f>+IF(ISNUMBER(DATA!AI639),DATA!AI639,"n/a")</f>
        <v>8.0494668756534698E-3</v>
      </c>
      <c r="K2128" s="87">
        <f>+IF(ISNUMBER(DATA!AR639),DATA!AR639,"n/a")</f>
        <v>2.42215952100493</v>
      </c>
      <c r="L2128" s="77">
        <f>+IF(ISNUMBER(DATA!AS639),DATA!AS639,"n/a")</f>
        <v>4.8360234616201501E-2</v>
      </c>
      <c r="M2128" s="66"/>
      <c r="N2128" s="66"/>
      <c r="O2128" s="66"/>
      <c r="P2128" s="66"/>
      <c r="Q2128" s="66"/>
      <c r="S2128" s="70"/>
      <c r="U2128" s="70"/>
      <c r="W2128" s="70"/>
      <c r="Y2128" s="70"/>
    </row>
    <row r="2129" spans="1:25" s="69" customFormat="1" x14ac:dyDescent="0.2">
      <c r="A2129" s="66" t="s">
        <v>12</v>
      </c>
      <c r="B2129" s="66" t="s">
        <v>23</v>
      </c>
      <c r="C2129" s="66" t="s">
        <v>26</v>
      </c>
      <c r="D2129" s="66" t="s">
        <v>302</v>
      </c>
      <c r="E2129" s="87">
        <f>+IF(ISNUMBER(DATA!N640),DATA!N640,"n/a")</f>
        <v>2.2596266620244001</v>
      </c>
      <c r="F2129" s="77">
        <f>+IF(ISNUMBER(DATA!O640),DATA!O640,"n/a")</f>
        <v>-3.2658344877070501E-3</v>
      </c>
      <c r="G2129" s="87">
        <f>+IF(ISNUMBER(DATA!X640),DATA!X640,"n/a")</f>
        <v>2.23858281629572</v>
      </c>
      <c r="H2129" s="77">
        <f>+IF(ISNUMBER(DATA!Y640),DATA!Y640,"n/a")</f>
        <v>1.19382553015872E-2</v>
      </c>
      <c r="I2129" s="87">
        <f>+IF(ISNUMBER(DATA!AH640),DATA!AH640,"n/a")</f>
        <v>2.2499920596301801</v>
      </c>
      <c r="J2129" s="77">
        <f>+IF(ISNUMBER(DATA!AI640),DATA!AI640,"n/a")</f>
        <v>2.9645877352668101E-2</v>
      </c>
      <c r="K2129" s="87">
        <f>+IF(ISNUMBER(DATA!AR640),DATA!AR640,"n/a")</f>
        <v>2.2222196726923502</v>
      </c>
      <c r="L2129" s="77">
        <f>+IF(ISNUMBER(DATA!AS640),DATA!AS640,"n/a")</f>
        <v>1.95709882077185E-2</v>
      </c>
      <c r="M2129" s="66"/>
      <c r="N2129" s="66"/>
      <c r="O2129" s="66"/>
      <c r="P2129" s="66"/>
      <c r="Q2129" s="66"/>
      <c r="S2129" s="70"/>
      <c r="U2129" s="70"/>
      <c r="W2129" s="70"/>
      <c r="Y2129" s="70"/>
    </row>
    <row r="2130" spans="1:25" s="69" customFormat="1" x14ac:dyDescent="0.2">
      <c r="A2130" s="66" t="s">
        <v>12</v>
      </c>
      <c r="B2130" s="66" t="s">
        <v>23</v>
      </c>
      <c r="C2130" s="66" t="s">
        <v>26</v>
      </c>
      <c r="D2130" s="66" t="s">
        <v>303</v>
      </c>
      <c r="E2130" s="87">
        <f>+IF(ISNUMBER(DATA!N641),DATA!N641,"n/a")</f>
        <v>2.5032923091908001</v>
      </c>
      <c r="F2130" s="77">
        <f>+IF(ISNUMBER(DATA!O641),DATA!O641,"n/a")</f>
        <v>8.1659645979825196E-2</v>
      </c>
      <c r="G2130" s="87">
        <f>+IF(ISNUMBER(DATA!X641),DATA!X641,"n/a")</f>
        <v>2.5151409748296198</v>
      </c>
      <c r="H2130" s="77">
        <f>+IF(ISNUMBER(DATA!Y641),DATA!Y641,"n/a")</f>
        <v>9.2319242860238002E-2</v>
      </c>
      <c r="I2130" s="87">
        <f>+IF(ISNUMBER(DATA!AH641),DATA!AH641,"n/a")</f>
        <v>2.4945499079726701</v>
      </c>
      <c r="J2130" s="77">
        <f>+IF(ISNUMBER(DATA!AI641),DATA!AI641,"n/a")</f>
        <v>9.7309325464745897E-2</v>
      </c>
      <c r="K2130" s="87">
        <f>+IF(ISNUMBER(DATA!AR641),DATA!AR641,"n/a")</f>
        <v>2.4506844380764998</v>
      </c>
      <c r="L2130" s="77">
        <f>+IF(ISNUMBER(DATA!AS641),DATA!AS641,"n/a")</f>
        <v>8.9355136414358202E-2</v>
      </c>
      <c r="M2130" s="66"/>
      <c r="N2130" s="66"/>
      <c r="O2130" s="66"/>
      <c r="P2130" s="66"/>
      <c r="Q2130" s="66"/>
      <c r="S2130" s="70"/>
      <c r="U2130" s="70"/>
      <c r="W2130" s="70"/>
      <c r="Y2130" s="70"/>
    </row>
    <row r="2131" spans="1:25" s="69" customFormat="1" x14ac:dyDescent="0.2">
      <c r="A2131" s="66" t="s">
        <v>12</v>
      </c>
      <c r="B2131" s="66" t="s">
        <v>23</v>
      </c>
      <c r="C2131" s="66" t="s">
        <v>26</v>
      </c>
      <c r="D2131" s="66" t="s">
        <v>304</v>
      </c>
      <c r="E2131" s="87">
        <f>+IF(ISNUMBER(DATA!N642),DATA!N642,"n/a")</f>
        <v>1.8792920917528699</v>
      </c>
      <c r="F2131" s="77">
        <f>+IF(ISNUMBER(DATA!O642),DATA!O642,"n/a")</f>
        <v>-4.2828175735157799E-2</v>
      </c>
      <c r="G2131" s="87">
        <f>+IF(ISNUMBER(DATA!X642),DATA!X642,"n/a")</f>
        <v>1.98933717306837</v>
      </c>
      <c r="H2131" s="77">
        <f>+IF(ISNUMBER(DATA!Y642),DATA!Y642,"n/a")</f>
        <v>-2.6846199556306401E-2</v>
      </c>
      <c r="I2131" s="87">
        <f>+IF(ISNUMBER(DATA!AH642),DATA!AH642,"n/a")</f>
        <v>2.01918645745859</v>
      </c>
      <c r="J2131" s="77">
        <f>+IF(ISNUMBER(DATA!AI642),DATA!AI642,"n/a")</f>
        <v>-1.8372281926814199E-2</v>
      </c>
      <c r="K2131" s="87">
        <f>+IF(ISNUMBER(DATA!AR642),DATA!AR642,"n/a")</f>
        <v>2.0370288971348298</v>
      </c>
      <c r="L2131" s="77">
        <f>+IF(ISNUMBER(DATA!AS642),DATA!AS642,"n/a")</f>
        <v>6.5403416030520504E-4</v>
      </c>
      <c r="M2131" s="66"/>
      <c r="N2131" s="66"/>
      <c r="O2131" s="66"/>
      <c r="P2131" s="66"/>
      <c r="Q2131" s="66"/>
      <c r="S2131" s="70"/>
      <c r="U2131" s="70"/>
      <c r="W2131" s="70"/>
      <c r="Y2131" s="70"/>
    </row>
    <row r="2132" spans="1:25" s="69" customFormat="1" x14ac:dyDescent="0.2">
      <c r="A2132" s="66" t="s">
        <v>12</v>
      </c>
      <c r="B2132" s="66" t="s">
        <v>23</v>
      </c>
      <c r="C2132" s="66" t="s">
        <v>26</v>
      </c>
      <c r="D2132" s="66" t="s">
        <v>305</v>
      </c>
      <c r="E2132" s="87">
        <f>+IF(ISNUMBER(DATA!N643),DATA!N643,"n/a")</f>
        <v>2.2830520216469399</v>
      </c>
      <c r="F2132" s="77">
        <f>+IF(ISNUMBER(DATA!O643),DATA!O643,"n/a")</f>
        <v>0.10622378087725801</v>
      </c>
      <c r="G2132" s="87">
        <f>+IF(ISNUMBER(DATA!X643),DATA!X643,"n/a")</f>
        <v>2.2882284747155399</v>
      </c>
      <c r="H2132" s="77">
        <f>+IF(ISNUMBER(DATA!Y643),DATA!Y643,"n/a")</f>
        <v>8.5283878955131703E-2</v>
      </c>
      <c r="I2132" s="87">
        <f>+IF(ISNUMBER(DATA!AH643),DATA!AH643,"n/a")</f>
        <v>2.2716572460948199</v>
      </c>
      <c r="J2132" s="77">
        <f>+IF(ISNUMBER(DATA!AI643),DATA!AI643,"n/a")</f>
        <v>8.2364951038148601E-2</v>
      </c>
      <c r="K2132" s="87">
        <f>+IF(ISNUMBER(DATA!AR643),DATA!AR643,"n/a")</f>
        <v>2.2048819311389098</v>
      </c>
      <c r="L2132" s="77">
        <f>+IF(ISNUMBER(DATA!AS643),DATA!AS643,"n/a")</f>
        <v>4.7290960835398202E-2</v>
      </c>
      <c r="M2132" s="66"/>
      <c r="N2132" s="66"/>
      <c r="O2132" s="66"/>
      <c r="P2132" s="66"/>
      <c r="Q2132" s="66"/>
      <c r="S2132" s="70"/>
      <c r="U2132" s="70"/>
      <c r="W2132" s="70"/>
      <c r="Y2132" s="70"/>
    </row>
    <row r="2133" spans="1:25" s="69" customFormat="1" x14ac:dyDescent="0.2">
      <c r="A2133" s="66" t="s">
        <v>12</v>
      </c>
      <c r="B2133" s="66" t="s">
        <v>23</v>
      </c>
      <c r="C2133" s="66" t="s">
        <v>26</v>
      </c>
      <c r="D2133" s="66" t="s">
        <v>306</v>
      </c>
      <c r="E2133" s="87">
        <f>+IF(ISNUMBER(DATA!N644),DATA!N644,"n/a")</f>
        <v>2.6705968682566699</v>
      </c>
      <c r="F2133" s="77">
        <f>+IF(ISNUMBER(DATA!O644),DATA!O644,"n/a")</f>
        <v>1.2990131257755199E-2</v>
      </c>
      <c r="G2133" s="87">
        <f>+IF(ISNUMBER(DATA!X644),DATA!X644,"n/a")</f>
        <v>2.4360735624852099</v>
      </c>
      <c r="H2133" s="77">
        <f>+IF(ISNUMBER(DATA!Y644),DATA!Y644,"n/a")</f>
        <v>-1.0943213082738001E-2</v>
      </c>
      <c r="I2133" s="87">
        <f>+IF(ISNUMBER(DATA!AH644),DATA!AH644,"n/a")</f>
        <v>2.4356892595833401</v>
      </c>
      <c r="J2133" s="77">
        <f>+IF(ISNUMBER(DATA!AI644),DATA!AI644,"n/a")</f>
        <v>-9.5840528018357896E-3</v>
      </c>
      <c r="K2133" s="87">
        <f>+IF(ISNUMBER(DATA!AR644),DATA!AR644,"n/a")</f>
        <v>2.4428652572595499</v>
      </c>
      <c r="L2133" s="77">
        <f>+IF(ISNUMBER(DATA!AS644),DATA!AS644,"n/a")</f>
        <v>-2.8467822405639702E-3</v>
      </c>
      <c r="M2133" s="66"/>
      <c r="N2133" s="66"/>
      <c r="O2133" s="66"/>
      <c r="P2133" s="66"/>
      <c r="Q2133" s="66"/>
      <c r="S2133" s="70"/>
      <c r="U2133" s="70"/>
      <c r="W2133" s="70"/>
      <c r="Y2133" s="70"/>
    </row>
    <row r="2134" spans="1:25" s="69" customFormat="1" x14ac:dyDescent="0.2">
      <c r="A2134" s="66" t="s">
        <v>12</v>
      </c>
      <c r="B2134" s="66" t="s">
        <v>23</v>
      </c>
      <c r="C2134" s="66" t="s">
        <v>26</v>
      </c>
      <c r="D2134" s="66" t="s">
        <v>307</v>
      </c>
      <c r="E2134" s="87">
        <f>+IF(ISNUMBER(DATA!N645),DATA!N645,"n/a")</f>
        <v>2.1186500886133901</v>
      </c>
      <c r="F2134" s="77">
        <f>+IF(ISNUMBER(DATA!O645),DATA!O645,"n/a")</f>
        <v>5.5780530199753701E-2</v>
      </c>
      <c r="G2134" s="87">
        <f>+IF(ISNUMBER(DATA!X645),DATA!X645,"n/a")</f>
        <v>2.13972715687974</v>
      </c>
      <c r="H2134" s="77">
        <f>+IF(ISNUMBER(DATA!Y645),DATA!Y645,"n/a")</f>
        <v>6.7503503453543404E-2</v>
      </c>
      <c r="I2134" s="87">
        <f>+IF(ISNUMBER(DATA!AH645),DATA!AH645,"n/a")</f>
        <v>2.1108646818349599</v>
      </c>
      <c r="J2134" s="77">
        <f>+IF(ISNUMBER(DATA!AI645),DATA!AI645,"n/a")</f>
        <v>5.1016544457231201E-2</v>
      </c>
      <c r="K2134" s="87">
        <f>+IF(ISNUMBER(DATA!AR645),DATA!AR645,"n/a")</f>
        <v>2.0384927134958302</v>
      </c>
      <c r="L2134" s="77">
        <f>+IF(ISNUMBER(DATA!AS645),DATA!AS645,"n/a")</f>
        <v>-2.1438722101264901E-4</v>
      </c>
      <c r="M2134" s="66"/>
      <c r="N2134" s="66"/>
      <c r="O2134" s="66"/>
      <c r="P2134" s="66"/>
      <c r="Q2134" s="66"/>
      <c r="S2134" s="70"/>
      <c r="U2134" s="70"/>
      <c r="W2134" s="70"/>
      <c r="Y2134" s="70"/>
    </row>
    <row r="2135" spans="1:25" s="69" customFormat="1" x14ac:dyDescent="0.2">
      <c r="A2135" s="66" t="s">
        <v>12</v>
      </c>
      <c r="B2135" s="66" t="s">
        <v>23</v>
      </c>
      <c r="C2135" s="66" t="s">
        <v>26</v>
      </c>
      <c r="D2135" s="66" t="s">
        <v>308</v>
      </c>
      <c r="E2135" s="87">
        <f>+IF(ISNUMBER(DATA!N646),DATA!N646,"n/a")</f>
        <v>1.9849272644179401</v>
      </c>
      <c r="F2135" s="77">
        <f>+IF(ISNUMBER(DATA!O646),DATA!O646,"n/a")</f>
        <v>4.2597706772978E-2</v>
      </c>
      <c r="G2135" s="87">
        <f>+IF(ISNUMBER(DATA!X646),DATA!X646,"n/a")</f>
        <v>1.9742690704496499</v>
      </c>
      <c r="H2135" s="77">
        <f>+IF(ISNUMBER(DATA!Y646),DATA!Y646,"n/a")</f>
        <v>-8.0929899792116095E-3</v>
      </c>
      <c r="I2135" s="87">
        <f>+IF(ISNUMBER(DATA!AH646),DATA!AH646,"n/a")</f>
        <v>1.97662327031524</v>
      </c>
      <c r="J2135" s="77">
        <f>+IF(ISNUMBER(DATA!AI646),DATA!AI646,"n/a")</f>
        <v>2.5481049917278E-4</v>
      </c>
      <c r="K2135" s="87">
        <f>+IF(ISNUMBER(DATA!AR646),DATA!AR646,"n/a")</f>
        <v>1.99098286692672</v>
      </c>
      <c r="L2135" s="77">
        <f>+IF(ISNUMBER(DATA!AS646),DATA!AS646,"n/a")</f>
        <v>-1.01451892156039E-2</v>
      </c>
      <c r="M2135" s="66"/>
      <c r="N2135" s="66"/>
      <c r="O2135" s="66"/>
      <c r="P2135" s="66"/>
      <c r="Q2135" s="66"/>
      <c r="S2135" s="70"/>
      <c r="U2135" s="70"/>
      <c r="W2135" s="70"/>
      <c r="Y2135" s="70"/>
    </row>
    <row r="2136" spans="1:25" s="69" customFormat="1" x14ac:dyDescent="0.2">
      <c r="A2136" s="66" t="s">
        <v>12</v>
      </c>
      <c r="B2136" s="66" t="s">
        <v>23</v>
      </c>
      <c r="C2136" s="66" t="s">
        <v>26</v>
      </c>
      <c r="D2136" s="66" t="s">
        <v>309</v>
      </c>
      <c r="E2136" s="87">
        <f>+IF(ISNUMBER(DATA!N647),DATA!N647,"n/a")</f>
        <v>1.9832429833493399</v>
      </c>
      <c r="F2136" s="77">
        <f>+IF(ISNUMBER(DATA!O647),DATA!O647,"n/a")</f>
        <v>1.55979775740591E-2</v>
      </c>
      <c r="G2136" s="87">
        <f>+IF(ISNUMBER(DATA!X647),DATA!X647,"n/a")</f>
        <v>2.02192989353484</v>
      </c>
      <c r="H2136" s="77">
        <f>+IF(ISNUMBER(DATA!Y647),DATA!Y647,"n/a")</f>
        <v>4.3585770946738697E-2</v>
      </c>
      <c r="I2136" s="87">
        <f>+IF(ISNUMBER(DATA!AH647),DATA!AH647,"n/a")</f>
        <v>2.0337604618149099</v>
      </c>
      <c r="J2136" s="77">
        <f>+IF(ISNUMBER(DATA!AI647),DATA!AI647,"n/a")</f>
        <v>5.4039137363314602E-2</v>
      </c>
      <c r="K2136" s="87">
        <f>+IF(ISNUMBER(DATA!AR647),DATA!AR647,"n/a")</f>
        <v>2.0307131266996499</v>
      </c>
      <c r="L2136" s="77">
        <f>+IF(ISNUMBER(DATA!AS647),DATA!AS647,"n/a")</f>
        <v>4.2395182158978202E-2</v>
      </c>
      <c r="M2136" s="66"/>
      <c r="N2136" s="66"/>
      <c r="O2136" s="66"/>
      <c r="P2136" s="66"/>
      <c r="Q2136" s="66"/>
      <c r="S2136" s="70"/>
      <c r="U2136" s="70"/>
      <c r="W2136" s="70"/>
      <c r="Y2136" s="70"/>
    </row>
    <row r="2137" spans="1:25" s="69" customFormat="1" x14ac:dyDescent="0.2">
      <c r="A2137" s="66" t="s">
        <v>12</v>
      </c>
      <c r="B2137" s="66" t="s">
        <v>23</v>
      </c>
      <c r="C2137" s="66" t="s">
        <v>26</v>
      </c>
      <c r="D2137" s="66" t="s">
        <v>310</v>
      </c>
      <c r="E2137" s="87">
        <f>+IF(ISNUMBER(DATA!N648),DATA!N648,"n/a")</f>
        <v>2.1401093153086501</v>
      </c>
      <c r="F2137" s="77">
        <f>+IF(ISNUMBER(DATA!O648),DATA!O648,"n/a")</f>
        <v>-1.5267238430206701E-2</v>
      </c>
      <c r="G2137" s="87">
        <f>+IF(ISNUMBER(DATA!X648),DATA!X648,"n/a")</f>
        <v>2.14937915946946</v>
      </c>
      <c r="H2137" s="77">
        <f>+IF(ISNUMBER(DATA!Y648),DATA!Y648,"n/a")</f>
        <v>2.8866599521378E-2</v>
      </c>
      <c r="I2137" s="87">
        <f>+IF(ISNUMBER(DATA!AH648),DATA!AH648,"n/a")</f>
        <v>2.1603454523505401</v>
      </c>
      <c r="J2137" s="77">
        <f>+IF(ISNUMBER(DATA!AI648),DATA!AI648,"n/a")</f>
        <v>2.61514006657734E-2</v>
      </c>
      <c r="K2137" s="87">
        <f>+IF(ISNUMBER(DATA!AR648),DATA!AR648,"n/a")</f>
        <v>2.1667475289902902</v>
      </c>
      <c r="L2137" s="77">
        <f>+IF(ISNUMBER(DATA!AS648),DATA!AS648,"n/a")</f>
        <v>3.1913556581286397E-2</v>
      </c>
      <c r="M2137" s="66"/>
      <c r="N2137" s="66"/>
      <c r="O2137" s="66"/>
      <c r="P2137" s="66"/>
      <c r="Q2137" s="66"/>
      <c r="S2137" s="70"/>
      <c r="U2137" s="70"/>
      <c r="W2137" s="70"/>
      <c r="Y2137" s="70"/>
    </row>
    <row r="2138" spans="1:25" s="69" customFormat="1" x14ac:dyDescent="0.2">
      <c r="A2138" s="66" t="s">
        <v>12</v>
      </c>
      <c r="B2138" s="66" t="s">
        <v>23</v>
      </c>
      <c r="C2138" s="66" t="s">
        <v>26</v>
      </c>
      <c r="D2138" s="66" t="s">
        <v>311</v>
      </c>
      <c r="E2138" s="87">
        <f>+IF(ISNUMBER(DATA!N649),DATA!N649,"n/a")</f>
        <v>2.7189185425553801</v>
      </c>
      <c r="F2138" s="77">
        <f>+IF(ISNUMBER(DATA!O649),DATA!O649,"n/a")</f>
        <v>9.3301378765244403E-3</v>
      </c>
      <c r="G2138" s="87">
        <f>+IF(ISNUMBER(DATA!X649),DATA!X649,"n/a")</f>
        <v>2.7903237202001798</v>
      </c>
      <c r="H2138" s="77">
        <f>+IF(ISNUMBER(DATA!Y649),DATA!Y649,"n/a")</f>
        <v>4.8556136269748501E-2</v>
      </c>
      <c r="I2138" s="87">
        <f>+IF(ISNUMBER(DATA!AH649),DATA!AH649,"n/a")</f>
        <v>2.8164896831933901</v>
      </c>
      <c r="J2138" s="77">
        <f>+IF(ISNUMBER(DATA!AI649),DATA!AI649,"n/a")</f>
        <v>8.5378109323289805E-2</v>
      </c>
      <c r="K2138" s="87">
        <f>+IF(ISNUMBER(DATA!AR649),DATA!AR649,"n/a")</f>
        <v>2.7563239229843801</v>
      </c>
      <c r="L2138" s="77">
        <f>+IF(ISNUMBER(DATA!AS649),DATA!AS649,"n/a")</f>
        <v>5.7071614734535397E-2</v>
      </c>
      <c r="M2138" s="66"/>
      <c r="N2138" s="66"/>
      <c r="O2138" s="66"/>
      <c r="P2138" s="66"/>
      <c r="Q2138" s="66"/>
      <c r="S2138" s="70"/>
      <c r="U2138" s="70"/>
      <c r="W2138" s="70"/>
      <c r="Y2138" s="70"/>
    </row>
    <row r="2139" spans="1:25" s="69" customFormat="1" x14ac:dyDescent="0.2">
      <c r="A2139" s="66" t="s">
        <v>12</v>
      </c>
      <c r="B2139" s="66" t="s">
        <v>23</v>
      </c>
      <c r="C2139" s="66" t="s">
        <v>26</v>
      </c>
      <c r="D2139" s="66" t="s">
        <v>312</v>
      </c>
      <c r="E2139" s="87">
        <f>+IF(ISNUMBER(DATA!N650),DATA!N650,"n/a")</f>
        <v>2.2761029744051</v>
      </c>
      <c r="F2139" s="77">
        <f>+IF(ISNUMBER(DATA!O650),DATA!O650,"n/a")</f>
        <v>6.0820645802645498E-2</v>
      </c>
      <c r="G2139" s="87">
        <f>+IF(ISNUMBER(DATA!X650),DATA!X650,"n/a")</f>
        <v>2.2736099529319098</v>
      </c>
      <c r="H2139" s="77">
        <f>+IF(ISNUMBER(DATA!Y650),DATA!Y650,"n/a")</f>
        <v>5.4378825413169497E-2</v>
      </c>
      <c r="I2139" s="87">
        <f>+IF(ISNUMBER(DATA!AH650),DATA!AH650,"n/a")</f>
        <v>2.2673305160461998</v>
      </c>
      <c r="J2139" s="77">
        <f>+IF(ISNUMBER(DATA!AI650),DATA!AI650,"n/a")</f>
        <v>7.8957435084619304E-2</v>
      </c>
      <c r="K2139" s="87">
        <f>+IF(ISNUMBER(DATA!AR650),DATA!AR650,"n/a")</f>
        <v>2.2412249520140999</v>
      </c>
      <c r="L2139" s="77">
        <f>+IF(ISNUMBER(DATA!AS650),DATA!AS650,"n/a")</f>
        <v>8.9815247724109301E-2</v>
      </c>
      <c r="M2139" s="66"/>
      <c r="N2139" s="66"/>
      <c r="O2139" s="66"/>
      <c r="P2139" s="66"/>
      <c r="Q2139" s="66"/>
      <c r="S2139" s="70"/>
      <c r="U2139" s="70"/>
      <c r="W2139" s="70"/>
      <c r="Y2139" s="70"/>
    </row>
    <row r="2140" spans="1:25" s="69" customFormat="1" x14ac:dyDescent="0.2">
      <c r="A2140" s="66" t="s">
        <v>12</v>
      </c>
      <c r="B2140" s="66" t="s">
        <v>23</v>
      </c>
      <c r="C2140" s="66" t="s">
        <v>26</v>
      </c>
      <c r="D2140" s="66" t="s">
        <v>313</v>
      </c>
      <c r="E2140" s="87">
        <f>+IF(ISNUMBER(DATA!N651),DATA!N651,"n/a")</f>
        <v>2.2128596033656498</v>
      </c>
      <c r="F2140" s="77">
        <f>+IF(ISNUMBER(DATA!O651),DATA!O651,"n/a")</f>
        <v>2.1339012838035399E-2</v>
      </c>
      <c r="G2140" s="87">
        <f>+IF(ISNUMBER(DATA!X651),DATA!X651,"n/a")</f>
        <v>2.23069798540415</v>
      </c>
      <c r="H2140" s="77">
        <f>+IF(ISNUMBER(DATA!Y651),DATA!Y651,"n/a")</f>
        <v>1.1692572641654801E-2</v>
      </c>
      <c r="I2140" s="87">
        <f>+IF(ISNUMBER(DATA!AH651),DATA!AH651,"n/a")</f>
        <v>2.2050480006621198</v>
      </c>
      <c r="J2140" s="77">
        <f>+IF(ISNUMBER(DATA!AI651),DATA!AI651,"n/a")</f>
        <v>1.65366095414444E-3</v>
      </c>
      <c r="K2140" s="87">
        <f>+IF(ISNUMBER(DATA!AR651),DATA!AR651,"n/a")</f>
        <v>2.17847717778031</v>
      </c>
      <c r="L2140" s="77">
        <f>+IF(ISNUMBER(DATA!AS651),DATA!AS651,"n/a")</f>
        <v>-4.2179690562571703E-2</v>
      </c>
      <c r="M2140" s="66"/>
      <c r="N2140" s="66"/>
      <c r="O2140" s="66"/>
      <c r="P2140" s="66"/>
      <c r="Q2140" s="66"/>
      <c r="S2140" s="70"/>
      <c r="U2140" s="70"/>
      <c r="W2140" s="70"/>
      <c r="Y2140" s="70"/>
    </row>
    <row r="2141" spans="1:25" s="69" customFormat="1" x14ac:dyDescent="0.2">
      <c r="A2141" s="66" t="s">
        <v>12</v>
      </c>
      <c r="B2141" s="66" t="s">
        <v>23</v>
      </c>
      <c r="C2141" s="66" t="s">
        <v>26</v>
      </c>
      <c r="D2141" s="66" t="s">
        <v>314</v>
      </c>
      <c r="E2141" s="87">
        <f>+IF(ISNUMBER(DATA!N652),DATA!N652,"n/a")</f>
        <v>2.9255540969949099</v>
      </c>
      <c r="F2141" s="77">
        <f>+IF(ISNUMBER(DATA!O652),DATA!O652,"n/a")</f>
        <v>4.7515936146877803E-2</v>
      </c>
      <c r="G2141" s="87">
        <f>+IF(ISNUMBER(DATA!X652),DATA!X652,"n/a")</f>
        <v>2.99575440978691</v>
      </c>
      <c r="H2141" s="77">
        <f>+IF(ISNUMBER(DATA!Y652),DATA!Y652,"n/a")</f>
        <v>0.101823023609528</v>
      </c>
      <c r="I2141" s="87">
        <f>+IF(ISNUMBER(DATA!AH652),DATA!AH652,"n/a")</f>
        <v>2.9856080236558702</v>
      </c>
      <c r="J2141" s="77">
        <f>+IF(ISNUMBER(DATA!AI652),DATA!AI652,"n/a")</f>
        <v>0.13241256035502699</v>
      </c>
      <c r="K2141" s="87">
        <f>+IF(ISNUMBER(DATA!AR652),DATA!AR652,"n/a")</f>
        <v>2.8764182004242902</v>
      </c>
      <c r="L2141" s="77">
        <f>+IF(ISNUMBER(DATA!AS652),DATA!AS652,"n/a")</f>
        <v>9.0190071696481702E-2</v>
      </c>
      <c r="M2141" s="66"/>
      <c r="N2141" s="66"/>
      <c r="O2141" s="66"/>
      <c r="P2141" s="66"/>
      <c r="Q2141" s="66"/>
      <c r="S2141" s="70"/>
      <c r="U2141" s="70"/>
      <c r="W2141" s="70"/>
      <c r="Y2141" s="70"/>
    </row>
    <row r="2142" spans="1:25" s="69" customFormat="1" x14ac:dyDescent="0.2">
      <c r="A2142" s="66" t="s">
        <v>12</v>
      </c>
      <c r="B2142" s="66" t="s">
        <v>23</v>
      </c>
      <c r="C2142" s="66" t="s">
        <v>26</v>
      </c>
      <c r="D2142" s="66" t="s">
        <v>315</v>
      </c>
      <c r="E2142" s="87">
        <f>+IF(ISNUMBER(DATA!N653),DATA!N653,"n/a")</f>
        <v>2.1245165659497101</v>
      </c>
      <c r="F2142" s="77">
        <f>+IF(ISNUMBER(DATA!O653),DATA!O653,"n/a")</f>
        <v>3.3543181804841201E-3</v>
      </c>
      <c r="G2142" s="87">
        <f>+IF(ISNUMBER(DATA!X653),DATA!X653,"n/a")</f>
        <v>2.1467513735958899</v>
      </c>
      <c r="H2142" s="77">
        <f>+IF(ISNUMBER(DATA!Y653),DATA!Y653,"n/a")</f>
        <v>1.31679427497762E-2</v>
      </c>
      <c r="I2142" s="87">
        <f>+IF(ISNUMBER(DATA!AH653),DATA!AH653,"n/a")</f>
        <v>2.1286913303229702</v>
      </c>
      <c r="J2142" s="77">
        <f>+IF(ISNUMBER(DATA!AI653),DATA!AI653,"n/a")</f>
        <v>1.61861656384235E-2</v>
      </c>
      <c r="K2142" s="87">
        <f>+IF(ISNUMBER(DATA!AR653),DATA!AR653,"n/a")</f>
        <v>2.0902236875620499</v>
      </c>
      <c r="L2142" s="77">
        <f>+IF(ISNUMBER(DATA!AS653),DATA!AS653,"n/a")</f>
        <v>-4.7357795654855803E-2</v>
      </c>
      <c r="M2142" s="66"/>
      <c r="N2142" s="66"/>
      <c r="O2142" s="66"/>
      <c r="P2142" s="66"/>
      <c r="Q2142" s="66"/>
      <c r="S2142" s="70"/>
      <c r="U2142" s="70"/>
      <c r="W2142" s="70"/>
      <c r="Y2142" s="70"/>
    </row>
    <row r="2143" spans="1:25" s="69" customFormat="1" x14ac:dyDescent="0.2">
      <c r="A2143" s="66" t="s">
        <v>12</v>
      </c>
      <c r="B2143" s="66" t="s">
        <v>23</v>
      </c>
      <c r="C2143" s="66" t="s">
        <v>26</v>
      </c>
      <c r="D2143" s="66" t="s">
        <v>316</v>
      </c>
      <c r="E2143" s="87">
        <f>+IF(ISNUMBER(DATA!N654),DATA!N654,"n/a")</f>
        <v>2.1767507962627901</v>
      </c>
      <c r="F2143" s="77">
        <f>+IF(ISNUMBER(DATA!O654),DATA!O654,"n/a")</f>
        <v>-2.0383495494454999E-2</v>
      </c>
      <c r="G2143" s="87">
        <f>+IF(ISNUMBER(DATA!X654),DATA!X654,"n/a")</f>
        <v>2.1615909605875898</v>
      </c>
      <c r="H2143" s="77">
        <f>+IF(ISNUMBER(DATA!Y654),DATA!Y654,"n/a")</f>
        <v>-2.9093005196557799E-2</v>
      </c>
      <c r="I2143" s="87">
        <f>+IF(ISNUMBER(DATA!AH654),DATA!AH654,"n/a")</f>
        <v>2.1816275097100402</v>
      </c>
      <c r="J2143" s="77">
        <f>+IF(ISNUMBER(DATA!AI654),DATA!AI654,"n/a")</f>
        <v>-6.51020476215587E-3</v>
      </c>
      <c r="K2143" s="87">
        <f>+IF(ISNUMBER(DATA!AR654),DATA!AR654,"n/a")</f>
        <v>2.1828465830350399</v>
      </c>
      <c r="L2143" s="77">
        <f>+IF(ISNUMBER(DATA!AS654),DATA!AS654,"n/a")</f>
        <v>9.5765932798885997E-3</v>
      </c>
      <c r="M2143" s="66"/>
      <c r="N2143" s="66"/>
      <c r="O2143" s="66"/>
      <c r="P2143" s="66"/>
      <c r="Q2143" s="66"/>
      <c r="S2143" s="70"/>
      <c r="U2143" s="70"/>
      <c r="W2143" s="70"/>
      <c r="Y2143" s="70"/>
    </row>
    <row r="2144" spans="1:25" s="69" customFormat="1" x14ac:dyDescent="0.2">
      <c r="A2144" s="66" t="s">
        <v>12</v>
      </c>
      <c r="B2144" s="66" t="s">
        <v>23</v>
      </c>
      <c r="C2144" s="66" t="s">
        <v>26</v>
      </c>
      <c r="D2144" s="66" t="s">
        <v>317</v>
      </c>
      <c r="E2144" s="87">
        <f>+IF(ISNUMBER(DATA!N655),DATA!N655,"n/a")</f>
        <v>2.7884544739302402</v>
      </c>
      <c r="F2144" s="77">
        <f>+IF(ISNUMBER(DATA!O655),DATA!O655,"n/a")</f>
        <v>1.7155980565195499E-2</v>
      </c>
      <c r="G2144" s="87">
        <f>+IF(ISNUMBER(DATA!X655),DATA!X655,"n/a")</f>
        <v>2.7907306803083798</v>
      </c>
      <c r="H2144" s="77">
        <f>+IF(ISNUMBER(DATA!Y655),DATA!Y655,"n/a")</f>
        <v>1.67791676196372E-2</v>
      </c>
      <c r="I2144" s="87">
        <f>+IF(ISNUMBER(DATA!AH655),DATA!AH655,"n/a")</f>
        <v>2.7546675824208</v>
      </c>
      <c r="J2144" s="77">
        <f>+IF(ISNUMBER(DATA!AI655),DATA!AI655,"n/a")</f>
        <v>8.4923457646194807E-3</v>
      </c>
      <c r="K2144" s="87">
        <f>+IF(ISNUMBER(DATA!AR655),DATA!AR655,"n/a")</f>
        <v>2.71893673822307</v>
      </c>
      <c r="L2144" s="77">
        <f>+IF(ISNUMBER(DATA!AS655),DATA!AS655,"n/a")</f>
        <v>8.1098456412940795E-3</v>
      </c>
      <c r="M2144" s="66"/>
      <c r="N2144" s="66"/>
      <c r="O2144" s="66"/>
      <c r="P2144" s="66"/>
      <c r="Q2144" s="66"/>
      <c r="S2144" s="70"/>
      <c r="U2144" s="70"/>
      <c r="W2144" s="70"/>
      <c r="Y2144" s="70"/>
    </row>
    <row r="2145" spans="1:25" s="69" customFormat="1" x14ac:dyDescent="0.2">
      <c r="A2145" s="66" t="s">
        <v>12</v>
      </c>
      <c r="B2145" s="66" t="s">
        <v>23</v>
      </c>
      <c r="C2145" s="66" t="s">
        <v>26</v>
      </c>
      <c r="D2145" s="66" t="s">
        <v>318</v>
      </c>
      <c r="E2145" s="87">
        <f>+IF(ISNUMBER(DATA!N656),DATA!N656,"n/a")</f>
        <v>2.2541746896743402</v>
      </c>
      <c r="F2145" s="77">
        <f>+IF(ISNUMBER(DATA!O656),DATA!O656,"n/a")</f>
        <v>7.1947872424364201E-4</v>
      </c>
      <c r="G2145" s="87">
        <f>+IF(ISNUMBER(DATA!X656),DATA!X656,"n/a")</f>
        <v>2.2265709953188599</v>
      </c>
      <c r="H2145" s="77">
        <f>+IF(ISNUMBER(DATA!Y656),DATA!Y656,"n/a")</f>
        <v>1.27968257305601E-2</v>
      </c>
      <c r="I2145" s="87">
        <f>+IF(ISNUMBER(DATA!AH656),DATA!AH656,"n/a")</f>
        <v>2.2419880497024098</v>
      </c>
      <c r="J2145" s="77">
        <f>+IF(ISNUMBER(DATA!AI656),DATA!AI656,"n/a")</f>
        <v>3.3882187538600499E-2</v>
      </c>
      <c r="K2145" s="87">
        <f>+IF(ISNUMBER(DATA!AR656),DATA!AR656,"n/a")</f>
        <v>2.2136494486781699</v>
      </c>
      <c r="L2145" s="77">
        <f>+IF(ISNUMBER(DATA!AS656),DATA!AS656,"n/a")</f>
        <v>2.2170298228481201E-2</v>
      </c>
      <c r="M2145" s="66"/>
      <c r="N2145" s="66"/>
      <c r="O2145" s="66"/>
      <c r="P2145" s="66"/>
      <c r="Q2145" s="66"/>
      <c r="S2145" s="70"/>
      <c r="U2145" s="70"/>
      <c r="W2145" s="70"/>
      <c r="Y2145" s="70"/>
    </row>
    <row r="2146" spans="1:25" s="69" customFormat="1" x14ac:dyDescent="0.2">
      <c r="A2146" s="66" t="s">
        <v>12</v>
      </c>
      <c r="B2146" s="66" t="s">
        <v>23</v>
      </c>
      <c r="C2146" s="66" t="s">
        <v>26</v>
      </c>
      <c r="D2146" s="66" t="s">
        <v>344</v>
      </c>
      <c r="E2146" s="87">
        <f>+IF(ISNUMBER(DATA!N657),DATA!N657,"n/a")</f>
        <v>2.1550274777098499</v>
      </c>
      <c r="F2146" s="77">
        <f>+IF(ISNUMBER(DATA!O657),DATA!O657,"n/a")</f>
        <v>8.3676217722906995E-2</v>
      </c>
      <c r="G2146" s="87">
        <f>+IF(ISNUMBER(DATA!X657),DATA!X657,"n/a")</f>
        <v>2.17052059552719</v>
      </c>
      <c r="H2146" s="77">
        <f>+IF(ISNUMBER(DATA!Y657),DATA!Y657,"n/a")</f>
        <v>8.29971303627801E-2</v>
      </c>
      <c r="I2146" s="87">
        <f>+IF(ISNUMBER(DATA!AH657),DATA!AH657,"n/a")</f>
        <v>2.1640263604315999</v>
      </c>
      <c r="J2146" s="77">
        <f>+IF(ISNUMBER(DATA!AI657),DATA!AI657,"n/a")</f>
        <v>8.1603569127825598E-2</v>
      </c>
      <c r="K2146" s="87">
        <f>+IF(ISNUMBER(DATA!AR657),DATA!AR657,"n/a")</f>
        <v>2.14084026223107</v>
      </c>
      <c r="L2146" s="77">
        <f>+IF(ISNUMBER(DATA!AS657),DATA!AS657,"n/a")</f>
        <v>7.4872736151231606E-2</v>
      </c>
      <c r="M2146" s="66"/>
      <c r="N2146" s="66"/>
      <c r="O2146" s="66"/>
      <c r="P2146" s="66"/>
      <c r="Q2146" s="66"/>
      <c r="S2146" s="70"/>
      <c r="U2146" s="70"/>
      <c r="W2146" s="70"/>
      <c r="Y2146" s="70"/>
    </row>
    <row r="2147" spans="1:25" s="69" customFormat="1" x14ac:dyDescent="0.2">
      <c r="A2147" s="66" t="s">
        <v>12</v>
      </c>
      <c r="B2147" s="66" t="s">
        <v>23</v>
      </c>
      <c r="C2147" s="66" t="s">
        <v>26</v>
      </c>
      <c r="D2147" s="66" t="s">
        <v>345</v>
      </c>
      <c r="E2147" s="87">
        <f>+IF(ISNUMBER(DATA!N658),DATA!N658,"n/a")</f>
        <v>2.4021841213731201</v>
      </c>
      <c r="F2147" s="77">
        <f>+IF(ISNUMBER(DATA!O658),DATA!O658,"n/a")</f>
        <v>4.8542536335030202E-2</v>
      </c>
      <c r="G2147" s="87">
        <f>+IF(ISNUMBER(DATA!X658),DATA!X658,"n/a")</f>
        <v>2.4273532127359299</v>
      </c>
      <c r="H2147" s="77">
        <f>+IF(ISNUMBER(DATA!Y658),DATA!Y658,"n/a")</f>
        <v>3.7208398602333999E-2</v>
      </c>
      <c r="I2147" s="87">
        <f>+IF(ISNUMBER(DATA!AH658),DATA!AH658,"n/a")</f>
        <v>2.4208391674185998</v>
      </c>
      <c r="J2147" s="77">
        <f>+IF(ISNUMBER(DATA!AI658),DATA!AI658,"n/a")</f>
        <v>2.9085045992923299E-2</v>
      </c>
      <c r="K2147" s="87">
        <f>+IF(ISNUMBER(DATA!AR658),DATA!AR658,"n/a")</f>
        <v>2.3769405617822899</v>
      </c>
      <c r="L2147" s="77">
        <f>+IF(ISNUMBER(DATA!AS658),DATA!AS658,"n/a")</f>
        <v>1.8002349394420001E-2</v>
      </c>
      <c r="M2147" s="66"/>
      <c r="N2147" s="66"/>
      <c r="O2147" s="66"/>
      <c r="P2147" s="66"/>
      <c r="Q2147" s="66"/>
      <c r="S2147" s="70"/>
      <c r="U2147" s="70"/>
      <c r="W2147" s="70"/>
      <c r="Y2147" s="70"/>
    </row>
    <row r="2148" spans="1:25" x14ac:dyDescent="0.2">
      <c r="E2148" s="100"/>
      <c r="F2148" s="102"/>
      <c r="G2148" s="100"/>
      <c r="H2148" s="102"/>
      <c r="I2148" s="100"/>
      <c r="J2148" s="102"/>
      <c r="K2148" s="100"/>
      <c r="L2148" s="102"/>
    </row>
    <row r="2149" spans="1:25" s="69" customFormat="1" x14ac:dyDescent="0.2">
      <c r="A2149" s="66" t="s">
        <v>12</v>
      </c>
      <c r="B2149" s="66" t="s">
        <v>24</v>
      </c>
      <c r="C2149" s="66" t="s">
        <v>0</v>
      </c>
      <c r="D2149" s="66" t="s">
        <v>271</v>
      </c>
      <c r="E2149" s="76">
        <f>+IF(ISNUMBER(DATA!F668),DATA!F668,"n/a")</f>
        <v>297107.25</v>
      </c>
      <c r="F2149" s="77">
        <f>+IF(ISNUMBER(DATA!G668),DATA!G668,"n/a")</f>
        <v>5.70501783101586E-2</v>
      </c>
      <c r="G2149" s="76">
        <f>+IF(ISNUMBER(DATA!P668),DATA!P668,"n/a")</f>
        <v>1034895.9</v>
      </c>
      <c r="H2149" s="77">
        <f>+IF(ISNUMBER(DATA!Q668),DATA!Q668,"n/a")</f>
        <v>5.8405477655099299E-2</v>
      </c>
      <c r="I2149" s="76">
        <f>+IF(ISNUMBER(DATA!Z668),DATA!Z668,"n/a")</f>
        <v>1849353.46</v>
      </c>
      <c r="J2149" s="77">
        <f>+IF(ISNUMBER(DATA!AA668),DATA!AA668,"n/a")</f>
        <v>1.61743025868159E-3</v>
      </c>
      <c r="K2149" s="76">
        <f>+IF(ISNUMBER(DATA!AJ668),DATA!AJ668,"n/a")</f>
        <v>3534438.32</v>
      </c>
      <c r="L2149" s="77">
        <f>+IF(ISNUMBER(DATA!AK668),DATA!AK668,"n/a")</f>
        <v>1.45528804939158E-2</v>
      </c>
      <c r="M2149" s="66"/>
      <c r="N2149" s="66"/>
      <c r="O2149" s="66"/>
      <c r="P2149" s="66"/>
      <c r="Q2149" s="66"/>
      <c r="S2149" s="70"/>
      <c r="U2149" s="70"/>
      <c r="W2149" s="70"/>
      <c r="Y2149" s="70"/>
    </row>
    <row r="2150" spans="1:25" s="69" customFormat="1" x14ac:dyDescent="0.2">
      <c r="A2150" s="66" t="s">
        <v>12</v>
      </c>
      <c r="B2150" s="66" t="s">
        <v>24</v>
      </c>
      <c r="C2150" s="66" t="s">
        <v>0</v>
      </c>
      <c r="D2150" s="66" t="s">
        <v>272</v>
      </c>
      <c r="E2150" s="76">
        <f>+IF(ISNUMBER(DATA!F669),DATA!F669,"n/a")</f>
        <v>357962.47</v>
      </c>
      <c r="F2150" s="77">
        <f>+IF(ISNUMBER(DATA!G669),DATA!G669,"n/a")</f>
        <v>0.12601724540951201</v>
      </c>
      <c r="G2150" s="76">
        <f>+IF(ISNUMBER(DATA!P669),DATA!P669,"n/a")</f>
        <v>1148106.4099999999</v>
      </c>
      <c r="H2150" s="77">
        <f>+IF(ISNUMBER(DATA!Q669),DATA!Q669,"n/a")</f>
        <v>3.8193554025049099E-2</v>
      </c>
      <c r="I2150" s="76">
        <f>+IF(ISNUMBER(DATA!Z669),DATA!Z669,"n/a")</f>
        <v>2151651.5299999998</v>
      </c>
      <c r="J2150" s="77">
        <f>+IF(ISNUMBER(DATA!AA669),DATA!AA669,"n/a")</f>
        <v>6.5656391692408798E-3</v>
      </c>
      <c r="K2150" s="76">
        <f>+IF(ISNUMBER(DATA!AJ669),DATA!AJ669,"n/a")</f>
        <v>4179145.97</v>
      </c>
      <c r="L2150" s="77">
        <f>+IF(ISNUMBER(DATA!AK669),DATA!AK669,"n/a")</f>
        <v>6.9524978956416097E-3</v>
      </c>
      <c r="M2150" s="66"/>
      <c r="N2150" s="66"/>
      <c r="O2150" s="66"/>
      <c r="P2150" s="66"/>
      <c r="Q2150" s="66"/>
      <c r="S2150" s="70"/>
      <c r="U2150" s="70"/>
      <c r="W2150" s="70"/>
      <c r="Y2150" s="70"/>
    </row>
    <row r="2151" spans="1:25" s="69" customFormat="1" x14ac:dyDescent="0.2">
      <c r="A2151" s="66" t="s">
        <v>12</v>
      </c>
      <c r="B2151" s="66" t="s">
        <v>24</v>
      </c>
      <c r="C2151" s="66" t="s">
        <v>0</v>
      </c>
      <c r="D2151" s="66" t="s">
        <v>273</v>
      </c>
      <c r="E2151" s="76">
        <f>+IF(ISNUMBER(DATA!F670),DATA!F670,"n/a")</f>
        <v>789536.86</v>
      </c>
      <c r="F2151" s="77">
        <f>+IF(ISNUMBER(DATA!G670),DATA!G670,"n/a")</f>
        <v>9.5521293676243593E-3</v>
      </c>
      <c r="G2151" s="76">
        <f>+IF(ISNUMBER(DATA!P670),DATA!P670,"n/a")</f>
        <v>2695473.17</v>
      </c>
      <c r="H2151" s="77">
        <f>+IF(ISNUMBER(DATA!Q670),DATA!Q670,"n/a")</f>
        <v>8.78857152229824E-2</v>
      </c>
      <c r="I2151" s="76">
        <f>+IF(ISNUMBER(DATA!Z670),DATA!Z670,"n/a")</f>
        <v>5017015.62</v>
      </c>
      <c r="J2151" s="77">
        <f>+IF(ISNUMBER(DATA!AA670),DATA!AA670,"n/a")</f>
        <v>6.8764812689079496E-2</v>
      </c>
      <c r="K2151" s="76">
        <f>+IF(ISNUMBER(DATA!AJ670),DATA!AJ670,"n/a")</f>
        <v>9504009.2400000002</v>
      </c>
      <c r="L2151" s="77">
        <f>+IF(ISNUMBER(DATA!AK670),DATA!AK670,"n/a")</f>
        <v>8.2104192047411706E-2</v>
      </c>
      <c r="M2151" s="66"/>
      <c r="N2151" s="66"/>
      <c r="O2151" s="66"/>
      <c r="P2151" s="66"/>
      <c r="Q2151" s="66"/>
      <c r="S2151" s="70"/>
      <c r="U2151" s="70"/>
      <c r="W2151" s="70"/>
      <c r="Y2151" s="70"/>
    </row>
    <row r="2152" spans="1:25" s="69" customFormat="1" x14ac:dyDescent="0.2">
      <c r="A2152" s="66" t="s">
        <v>12</v>
      </c>
      <c r="B2152" s="66" t="s">
        <v>24</v>
      </c>
      <c r="C2152" s="66" t="s">
        <v>0</v>
      </c>
      <c r="D2152" s="66" t="s">
        <v>274</v>
      </c>
      <c r="E2152" s="76">
        <f>+IF(ISNUMBER(DATA!F671),DATA!F671,"n/a")</f>
        <v>226054.41</v>
      </c>
      <c r="F2152" s="77">
        <f>+IF(ISNUMBER(DATA!G671),DATA!G671,"n/a")</f>
        <v>4.6912287273240601E-2</v>
      </c>
      <c r="G2152" s="76">
        <f>+IF(ISNUMBER(DATA!P671),DATA!P671,"n/a")</f>
        <v>718478.1</v>
      </c>
      <c r="H2152" s="77">
        <f>+IF(ISNUMBER(DATA!Q671),DATA!Q671,"n/a")</f>
        <v>1.6528119163760499E-2</v>
      </c>
      <c r="I2152" s="76">
        <f>+IF(ISNUMBER(DATA!Z671),DATA!Z671,"n/a")</f>
        <v>1342366.68</v>
      </c>
      <c r="J2152" s="77">
        <f>+IF(ISNUMBER(DATA!AA671),DATA!AA671,"n/a")</f>
        <v>3.7128051861955598E-3</v>
      </c>
      <c r="K2152" s="76">
        <f>+IF(ISNUMBER(DATA!AJ671),DATA!AJ671,"n/a")</f>
        <v>2687578.57</v>
      </c>
      <c r="L2152" s="77">
        <f>+IF(ISNUMBER(DATA!AK671),DATA!AK671,"n/a")</f>
        <v>-7.1794068601036699E-3</v>
      </c>
      <c r="M2152" s="66"/>
      <c r="N2152" s="66"/>
      <c r="O2152" s="66"/>
      <c r="P2152" s="66"/>
      <c r="Q2152" s="66"/>
      <c r="S2152" s="70"/>
      <c r="U2152" s="70"/>
      <c r="W2152" s="70"/>
      <c r="Y2152" s="70"/>
    </row>
    <row r="2153" spans="1:25" s="69" customFormat="1" x14ac:dyDescent="0.2">
      <c r="A2153" s="66" t="s">
        <v>12</v>
      </c>
      <c r="B2153" s="66" t="s">
        <v>24</v>
      </c>
      <c r="C2153" s="66" t="s">
        <v>0</v>
      </c>
      <c r="D2153" s="66" t="s">
        <v>275</v>
      </c>
      <c r="E2153" s="76">
        <f>+IF(ISNUMBER(DATA!F672),DATA!F672,"n/a")</f>
        <v>787836.08</v>
      </c>
      <c r="F2153" s="77">
        <f>+IF(ISNUMBER(DATA!G672),DATA!G672,"n/a")</f>
        <v>-4.56521166370965E-2</v>
      </c>
      <c r="G2153" s="76">
        <f>+IF(ISNUMBER(DATA!P672),DATA!P672,"n/a")</f>
        <v>3054804.1</v>
      </c>
      <c r="H2153" s="77">
        <f>+IF(ISNUMBER(DATA!Q672),DATA!Q672,"n/a")</f>
        <v>0.111780587884241</v>
      </c>
      <c r="I2153" s="76">
        <f>+IF(ISNUMBER(DATA!Z672),DATA!Z672,"n/a")</f>
        <v>5511845.7699999996</v>
      </c>
      <c r="J2153" s="77">
        <f>+IF(ISNUMBER(DATA!AA672),DATA!AA672,"n/a")</f>
        <v>6.4843054008658502E-2</v>
      </c>
      <c r="K2153" s="76">
        <f>+IF(ISNUMBER(DATA!AJ672),DATA!AJ672,"n/a")</f>
        <v>10215460.5</v>
      </c>
      <c r="L2153" s="77">
        <f>+IF(ISNUMBER(DATA!AK672),DATA!AK672,"n/a")</f>
        <v>7.8572856694080706E-2</v>
      </c>
      <c r="M2153" s="66"/>
      <c r="N2153" s="66"/>
      <c r="O2153" s="66"/>
      <c r="P2153" s="66"/>
      <c r="Q2153" s="66"/>
      <c r="S2153" s="70"/>
      <c r="U2153" s="70"/>
      <c r="W2153" s="70"/>
      <c r="Y2153" s="70"/>
    </row>
    <row r="2154" spans="1:25" s="69" customFormat="1" x14ac:dyDescent="0.2">
      <c r="A2154" s="66" t="s">
        <v>12</v>
      </c>
      <c r="B2154" s="66" t="s">
        <v>24</v>
      </c>
      <c r="C2154" s="66" t="s">
        <v>0</v>
      </c>
      <c r="D2154" s="66" t="s">
        <v>276</v>
      </c>
      <c r="E2154" s="76">
        <f>+IF(ISNUMBER(DATA!F673),DATA!F673,"n/a")</f>
        <v>326531.84000000003</v>
      </c>
      <c r="F2154" s="77">
        <f>+IF(ISNUMBER(DATA!G673),DATA!G673,"n/a")</f>
        <v>-0.160671001877317</v>
      </c>
      <c r="G2154" s="76">
        <f>+IF(ISNUMBER(DATA!P673),DATA!P673,"n/a")</f>
        <v>1162764.67</v>
      </c>
      <c r="H2154" s="77">
        <f>+IF(ISNUMBER(DATA!Q673),DATA!Q673,"n/a")</f>
        <v>-0.15088782384923299</v>
      </c>
      <c r="I2154" s="76">
        <f>+IF(ISNUMBER(DATA!Z673),DATA!Z673,"n/a")</f>
        <v>2046986.19</v>
      </c>
      <c r="J2154" s="77">
        <f>+IF(ISNUMBER(DATA!AA673),DATA!AA673,"n/a")</f>
        <v>-0.168835789124787</v>
      </c>
      <c r="K2154" s="76">
        <f>+IF(ISNUMBER(DATA!AJ673),DATA!AJ673,"n/a")</f>
        <v>4024930.34</v>
      </c>
      <c r="L2154" s="77">
        <f>+IF(ISNUMBER(DATA!AK673),DATA!AK673,"n/a")</f>
        <v>-0.103121920618878</v>
      </c>
      <c r="M2154" s="66"/>
      <c r="N2154" s="66"/>
      <c r="O2154" s="66"/>
      <c r="P2154" s="66"/>
      <c r="Q2154" s="66"/>
      <c r="S2154" s="70"/>
      <c r="U2154" s="70"/>
      <c r="W2154" s="70"/>
      <c r="Y2154" s="70"/>
    </row>
    <row r="2155" spans="1:25" s="69" customFormat="1" x14ac:dyDescent="0.2">
      <c r="A2155" s="66" t="s">
        <v>12</v>
      </c>
      <c r="B2155" s="66" t="s">
        <v>24</v>
      </c>
      <c r="C2155" s="66" t="s">
        <v>0</v>
      </c>
      <c r="D2155" s="66" t="s">
        <v>277</v>
      </c>
      <c r="E2155" s="76">
        <f>+IF(ISNUMBER(DATA!F674),DATA!F674,"n/a")</f>
        <v>188327.02</v>
      </c>
      <c r="F2155" s="77">
        <f>+IF(ISNUMBER(DATA!G674),DATA!G674,"n/a")</f>
        <v>-1.03706437633746E-3</v>
      </c>
      <c r="G2155" s="76">
        <f>+IF(ISNUMBER(DATA!P674),DATA!P674,"n/a")</f>
        <v>619810.02</v>
      </c>
      <c r="H2155" s="77">
        <f>+IF(ISNUMBER(DATA!Q674),DATA!Q674,"n/a")</f>
        <v>-5.0207114641865501E-3</v>
      </c>
      <c r="I2155" s="76">
        <f>+IF(ISNUMBER(DATA!Z674),DATA!Z674,"n/a")</f>
        <v>1150230.25</v>
      </c>
      <c r="J2155" s="77">
        <f>+IF(ISNUMBER(DATA!AA674),DATA!AA674,"n/a")</f>
        <v>-2.31314055579541E-2</v>
      </c>
      <c r="K2155" s="76">
        <f>+IF(ISNUMBER(DATA!AJ674),DATA!AJ674,"n/a")</f>
        <v>2225789.7200000002</v>
      </c>
      <c r="L2155" s="77">
        <f>+IF(ISNUMBER(DATA!AK674),DATA!AK674,"n/a")</f>
        <v>-5.6385288119783203E-2</v>
      </c>
      <c r="M2155" s="66"/>
      <c r="N2155" s="66"/>
      <c r="O2155" s="66"/>
      <c r="P2155" s="66"/>
      <c r="Q2155" s="66"/>
      <c r="S2155" s="70"/>
      <c r="U2155" s="70"/>
      <c r="W2155" s="70"/>
      <c r="Y2155" s="70"/>
    </row>
    <row r="2156" spans="1:25" s="69" customFormat="1" x14ac:dyDescent="0.2">
      <c r="A2156" s="66" t="s">
        <v>12</v>
      </c>
      <c r="B2156" s="66" t="s">
        <v>24</v>
      </c>
      <c r="C2156" s="66" t="s">
        <v>0</v>
      </c>
      <c r="D2156" s="66" t="s">
        <v>278</v>
      </c>
      <c r="E2156" s="76">
        <f>+IF(ISNUMBER(DATA!F675),DATA!F675,"n/a")</f>
        <v>665905.87</v>
      </c>
      <c r="F2156" s="77">
        <f>+IF(ISNUMBER(DATA!G675),DATA!G675,"n/a")</f>
        <v>8.8589602133571102E-2</v>
      </c>
      <c r="G2156" s="76">
        <f>+IF(ISNUMBER(DATA!P675),DATA!P675,"n/a")</f>
        <v>2299101.92</v>
      </c>
      <c r="H2156" s="77">
        <f>+IF(ISNUMBER(DATA!Q675),DATA!Q675,"n/a")</f>
        <v>9.8265235356595898E-2</v>
      </c>
      <c r="I2156" s="76">
        <f>+IF(ISNUMBER(DATA!Z675),DATA!Z675,"n/a")</f>
        <v>4195657.1100000003</v>
      </c>
      <c r="J2156" s="77">
        <f>+IF(ISNUMBER(DATA!AA675),DATA!AA675,"n/a")</f>
        <v>4.1449937623692201E-2</v>
      </c>
      <c r="K2156" s="76">
        <f>+IF(ISNUMBER(DATA!AJ675),DATA!AJ675,"n/a")</f>
        <v>8003382.0999999996</v>
      </c>
      <c r="L2156" s="77">
        <f>+IF(ISNUMBER(DATA!AK675),DATA!AK675,"n/a")</f>
        <v>3.1453954143651097E-2</v>
      </c>
      <c r="M2156" s="66"/>
      <c r="N2156" s="66"/>
      <c r="O2156" s="66"/>
      <c r="P2156" s="66"/>
      <c r="Q2156" s="66"/>
      <c r="S2156" s="70"/>
      <c r="U2156" s="70"/>
      <c r="W2156" s="70"/>
      <c r="Y2156" s="70"/>
    </row>
    <row r="2157" spans="1:25" s="69" customFormat="1" x14ac:dyDescent="0.2">
      <c r="A2157" s="66" t="s">
        <v>12</v>
      </c>
      <c r="B2157" s="66" t="s">
        <v>24</v>
      </c>
      <c r="C2157" s="66" t="s">
        <v>0</v>
      </c>
      <c r="D2157" s="66" t="s">
        <v>279</v>
      </c>
      <c r="E2157" s="76">
        <f>+IF(ISNUMBER(DATA!F676),DATA!F676,"n/a")</f>
        <v>263434.43</v>
      </c>
      <c r="F2157" s="77">
        <f>+IF(ISNUMBER(DATA!G676),DATA!G676,"n/a")</f>
        <v>0.131578410432906</v>
      </c>
      <c r="G2157" s="76">
        <f>+IF(ISNUMBER(DATA!P676),DATA!P676,"n/a")</f>
        <v>925880.83</v>
      </c>
      <c r="H2157" s="77">
        <f>+IF(ISNUMBER(DATA!Q676),DATA!Q676,"n/a")</f>
        <v>0.107951841305941</v>
      </c>
      <c r="I2157" s="76">
        <f>+IF(ISNUMBER(DATA!Z676),DATA!Z676,"n/a")</f>
        <v>1730673.87</v>
      </c>
      <c r="J2157" s="77">
        <f>+IF(ISNUMBER(DATA!AA676),DATA!AA676,"n/a")</f>
        <v>4.4423306359544203E-2</v>
      </c>
      <c r="K2157" s="76">
        <f>+IF(ISNUMBER(DATA!AJ676),DATA!AJ676,"n/a")</f>
        <v>3413836.91</v>
      </c>
      <c r="L2157" s="77">
        <f>+IF(ISNUMBER(DATA!AK676),DATA!AK676,"n/a")</f>
        <v>2.7373656495803499E-2</v>
      </c>
      <c r="M2157" s="66"/>
      <c r="N2157" s="66"/>
      <c r="O2157" s="66"/>
      <c r="P2157" s="66"/>
      <c r="Q2157" s="66"/>
      <c r="S2157" s="70"/>
      <c r="U2157" s="70"/>
      <c r="W2157" s="70"/>
      <c r="Y2157" s="70"/>
    </row>
    <row r="2158" spans="1:25" s="69" customFormat="1" x14ac:dyDescent="0.2">
      <c r="A2158" s="66" t="s">
        <v>12</v>
      </c>
      <c r="B2158" s="66" t="s">
        <v>24</v>
      </c>
      <c r="C2158" s="66" t="s">
        <v>0</v>
      </c>
      <c r="D2158" s="66" t="s">
        <v>280</v>
      </c>
      <c r="E2158" s="76">
        <f>+IF(ISNUMBER(DATA!F677),DATA!F677,"n/a")</f>
        <v>272065.37</v>
      </c>
      <c r="F2158" s="77">
        <f>+IF(ISNUMBER(DATA!G677),DATA!G677,"n/a")</f>
        <v>4.7803038484106997E-2</v>
      </c>
      <c r="G2158" s="76">
        <f>+IF(ISNUMBER(DATA!P677),DATA!P677,"n/a")</f>
        <v>868003.3</v>
      </c>
      <c r="H2158" s="77">
        <f>+IF(ISNUMBER(DATA!Q677),DATA!Q677,"n/a")</f>
        <v>-1.3652934627608099E-2</v>
      </c>
      <c r="I2158" s="76">
        <f>+IF(ISNUMBER(DATA!Z677),DATA!Z677,"n/a")</f>
        <v>1614186.54</v>
      </c>
      <c r="J2158" s="77">
        <f>+IF(ISNUMBER(DATA!AA677),DATA!AA677,"n/a")</f>
        <v>-8.8094567426944201E-2</v>
      </c>
      <c r="K2158" s="76">
        <f>+IF(ISNUMBER(DATA!AJ677),DATA!AJ677,"n/a")</f>
        <v>3095883.37</v>
      </c>
      <c r="L2158" s="77">
        <f>+IF(ISNUMBER(DATA!AK677),DATA!AK677,"n/a")</f>
        <v>-6.2458445940348599E-2</v>
      </c>
      <c r="M2158" s="66"/>
      <c r="N2158" s="66"/>
      <c r="O2158" s="66"/>
      <c r="P2158" s="66"/>
      <c r="Q2158" s="66"/>
      <c r="S2158" s="70"/>
      <c r="U2158" s="70"/>
      <c r="W2158" s="70"/>
      <c r="Y2158" s="70"/>
    </row>
    <row r="2159" spans="1:25" s="69" customFormat="1" x14ac:dyDescent="0.2">
      <c r="A2159" s="66" t="s">
        <v>12</v>
      </c>
      <c r="B2159" s="66" t="s">
        <v>24</v>
      </c>
      <c r="C2159" s="66" t="s">
        <v>0</v>
      </c>
      <c r="D2159" s="66" t="s">
        <v>281</v>
      </c>
      <c r="E2159" s="76">
        <f>+IF(ISNUMBER(DATA!F678),DATA!F678,"n/a")</f>
        <v>212319.31</v>
      </c>
      <c r="F2159" s="77">
        <f>+IF(ISNUMBER(DATA!G678),DATA!G678,"n/a")</f>
        <v>-6.5601690301757304E-2</v>
      </c>
      <c r="G2159" s="76">
        <f>+IF(ISNUMBER(DATA!P678),DATA!P678,"n/a")</f>
        <v>721583.27</v>
      </c>
      <c r="H2159" s="77">
        <f>+IF(ISNUMBER(DATA!Q678),DATA!Q678,"n/a")</f>
        <v>-2.12327428080335E-2</v>
      </c>
      <c r="I2159" s="76">
        <f>+IF(ISNUMBER(DATA!Z678),DATA!Z678,"n/a")</f>
        <v>1360285.22</v>
      </c>
      <c r="J2159" s="77">
        <f>+IF(ISNUMBER(DATA!AA678),DATA!AA678,"n/a")</f>
        <v>-3.2091362061911002E-2</v>
      </c>
      <c r="K2159" s="76">
        <f>+IF(ISNUMBER(DATA!AJ678),DATA!AJ678,"n/a")</f>
        <v>2748479.64</v>
      </c>
      <c r="L2159" s="77">
        <f>+IF(ISNUMBER(DATA!AK678),DATA!AK678,"n/a")</f>
        <v>-4.3009806728044201E-3</v>
      </c>
      <c r="M2159" s="66"/>
      <c r="N2159" s="66"/>
      <c r="O2159" s="66"/>
      <c r="P2159" s="66"/>
      <c r="Q2159" s="66"/>
      <c r="S2159" s="70"/>
      <c r="U2159" s="70"/>
      <c r="W2159" s="70"/>
      <c r="Y2159" s="70"/>
    </row>
    <row r="2160" spans="1:25" s="69" customFormat="1" x14ac:dyDescent="0.2">
      <c r="A2160" s="66" t="s">
        <v>12</v>
      </c>
      <c r="B2160" s="66" t="s">
        <v>24</v>
      </c>
      <c r="C2160" s="66" t="s">
        <v>0</v>
      </c>
      <c r="D2160" s="66" t="s">
        <v>282</v>
      </c>
      <c r="E2160" s="76">
        <f>+IF(ISNUMBER(DATA!F679),DATA!F679,"n/a")</f>
        <v>535844.48</v>
      </c>
      <c r="F2160" s="77">
        <f>+IF(ISNUMBER(DATA!G679),DATA!G679,"n/a")</f>
        <v>9.9025180068311406E-3</v>
      </c>
      <c r="G2160" s="76">
        <f>+IF(ISNUMBER(DATA!P679),DATA!P679,"n/a")</f>
        <v>1803565.13</v>
      </c>
      <c r="H2160" s="77">
        <f>+IF(ISNUMBER(DATA!Q679),DATA!Q679,"n/a")</f>
        <v>5.5802494427864703E-2</v>
      </c>
      <c r="I2160" s="76">
        <f>+IF(ISNUMBER(DATA!Z679),DATA!Z679,"n/a")</f>
        <v>3418329.45</v>
      </c>
      <c r="J2160" s="77">
        <f>+IF(ISNUMBER(DATA!AA679),DATA!AA679,"n/a")</f>
        <v>-5.9987197287736096E-3</v>
      </c>
      <c r="K2160" s="76">
        <f>+IF(ISNUMBER(DATA!AJ679),DATA!AJ679,"n/a")</f>
        <v>6632196.8399999999</v>
      </c>
      <c r="L2160" s="77">
        <f>+IF(ISNUMBER(DATA!AK679),DATA!AK679,"n/a")</f>
        <v>-3.13954810630045E-2</v>
      </c>
      <c r="M2160" s="66"/>
      <c r="N2160" s="66"/>
      <c r="O2160" s="66"/>
      <c r="P2160" s="66"/>
      <c r="Q2160" s="66"/>
      <c r="S2160" s="70"/>
      <c r="U2160" s="70"/>
      <c r="W2160" s="70"/>
      <c r="Y2160" s="70"/>
    </row>
    <row r="2161" spans="1:25" s="69" customFormat="1" x14ac:dyDescent="0.2">
      <c r="A2161" s="66" t="s">
        <v>12</v>
      </c>
      <c r="B2161" s="66" t="s">
        <v>24</v>
      </c>
      <c r="C2161" s="66" t="s">
        <v>0</v>
      </c>
      <c r="D2161" s="66" t="s">
        <v>283</v>
      </c>
      <c r="E2161" s="76">
        <f>+IF(ISNUMBER(DATA!F680),DATA!F680,"n/a")</f>
        <v>492773.85</v>
      </c>
      <c r="F2161" s="77">
        <f>+IF(ISNUMBER(DATA!G680),DATA!G680,"n/a")</f>
        <v>-0.125397359205907</v>
      </c>
      <c r="G2161" s="76">
        <f>+IF(ISNUMBER(DATA!P680),DATA!P680,"n/a")</f>
        <v>1682773.01</v>
      </c>
      <c r="H2161" s="77">
        <f>+IF(ISNUMBER(DATA!Q680),DATA!Q680,"n/a")</f>
        <v>-9.6391831706497497E-2</v>
      </c>
      <c r="I2161" s="76">
        <f>+IF(ISNUMBER(DATA!Z680),DATA!Z680,"n/a")</f>
        <v>3213403.31</v>
      </c>
      <c r="J2161" s="77">
        <f>+IF(ISNUMBER(DATA!AA680),DATA!AA680,"n/a")</f>
        <v>-0.12126206490710401</v>
      </c>
      <c r="K2161" s="76">
        <f>+IF(ISNUMBER(DATA!AJ680),DATA!AJ680,"n/a")</f>
        <v>6357234.21</v>
      </c>
      <c r="L2161" s="77">
        <f>+IF(ISNUMBER(DATA!AK680),DATA!AK680,"n/a")</f>
        <v>-0.111279313784946</v>
      </c>
      <c r="M2161" s="66"/>
      <c r="N2161" s="66"/>
      <c r="O2161" s="66"/>
      <c r="P2161" s="66"/>
      <c r="Q2161" s="66"/>
      <c r="S2161" s="70"/>
      <c r="U2161" s="70"/>
      <c r="W2161" s="70"/>
      <c r="Y2161" s="70"/>
    </row>
    <row r="2162" spans="1:25" s="69" customFormat="1" x14ac:dyDescent="0.2">
      <c r="A2162" s="66" t="s">
        <v>12</v>
      </c>
      <c r="B2162" s="66" t="s">
        <v>24</v>
      </c>
      <c r="C2162" s="66" t="s">
        <v>0</v>
      </c>
      <c r="D2162" s="66" t="s">
        <v>284</v>
      </c>
      <c r="E2162" s="76">
        <f>+IF(ISNUMBER(DATA!F681),DATA!F681,"n/a")</f>
        <v>508619.97</v>
      </c>
      <c r="F2162" s="77">
        <f>+IF(ISNUMBER(DATA!G681),DATA!G681,"n/a")</f>
        <v>5.1039927581602801E-3</v>
      </c>
      <c r="G2162" s="76">
        <f>+IF(ISNUMBER(DATA!P681),DATA!P681,"n/a")</f>
        <v>1802664.72</v>
      </c>
      <c r="H2162" s="77">
        <f>+IF(ISNUMBER(DATA!Q681),DATA!Q681,"n/a")</f>
        <v>6.3493911648102697E-2</v>
      </c>
      <c r="I2162" s="76">
        <f>+IF(ISNUMBER(DATA!Z681),DATA!Z681,"n/a")</f>
        <v>3349689.19</v>
      </c>
      <c r="J2162" s="77">
        <f>+IF(ISNUMBER(DATA!AA681),DATA!AA681,"n/a")</f>
        <v>2.4486746678023599E-2</v>
      </c>
      <c r="K2162" s="76">
        <f>+IF(ISNUMBER(DATA!AJ681),DATA!AJ681,"n/a")</f>
        <v>6795404.0499999998</v>
      </c>
      <c r="L2162" s="77">
        <f>+IF(ISNUMBER(DATA!AK681),DATA!AK681,"n/a")</f>
        <v>3.7694759640311201E-2</v>
      </c>
      <c r="M2162" s="66"/>
      <c r="N2162" s="66"/>
      <c r="O2162" s="66"/>
      <c r="P2162" s="66"/>
      <c r="Q2162" s="66"/>
      <c r="S2162" s="70"/>
      <c r="U2162" s="70"/>
      <c r="W2162" s="70"/>
      <c r="Y2162" s="70"/>
    </row>
    <row r="2163" spans="1:25" s="69" customFormat="1" x14ac:dyDescent="0.2">
      <c r="A2163" s="66" t="s">
        <v>12</v>
      </c>
      <c r="B2163" s="66" t="s">
        <v>24</v>
      </c>
      <c r="C2163" s="66" t="s">
        <v>0</v>
      </c>
      <c r="D2163" s="66" t="s">
        <v>285</v>
      </c>
      <c r="E2163" s="76">
        <f>+IF(ISNUMBER(DATA!F682),DATA!F682,"n/a")</f>
        <v>199592.12</v>
      </c>
      <c r="F2163" s="77">
        <f>+IF(ISNUMBER(DATA!G682),DATA!G682,"n/a")</f>
        <v>-5.5440764782450601E-2</v>
      </c>
      <c r="G2163" s="76">
        <f>+IF(ISNUMBER(DATA!P682),DATA!P682,"n/a")</f>
        <v>742049.56</v>
      </c>
      <c r="H2163" s="77">
        <f>+IF(ISNUMBER(DATA!Q682),DATA!Q682,"n/a")</f>
        <v>3.4931226439627899E-2</v>
      </c>
      <c r="I2163" s="76">
        <f>+IF(ISNUMBER(DATA!Z682),DATA!Z682,"n/a")</f>
        <v>1344233.36</v>
      </c>
      <c r="J2163" s="77">
        <f>+IF(ISNUMBER(DATA!AA682),DATA!AA682,"n/a")</f>
        <v>6.1232554828670304E-3</v>
      </c>
      <c r="K2163" s="76">
        <f>+IF(ISNUMBER(DATA!AJ682),DATA!AJ682,"n/a")</f>
        <v>2818685.88</v>
      </c>
      <c r="L2163" s="77">
        <f>+IF(ISNUMBER(DATA!AK682),DATA!AK682,"n/a")</f>
        <v>3.8264222960969398E-3</v>
      </c>
      <c r="M2163" s="66"/>
      <c r="N2163" s="66"/>
      <c r="O2163" s="66"/>
      <c r="P2163" s="66"/>
      <c r="Q2163" s="66"/>
      <c r="S2163" s="70"/>
      <c r="U2163" s="70"/>
      <c r="W2163" s="70"/>
      <c r="Y2163" s="70"/>
    </row>
    <row r="2164" spans="1:25" s="69" customFormat="1" x14ac:dyDescent="0.2">
      <c r="A2164" s="66" t="s">
        <v>12</v>
      </c>
      <c r="B2164" s="66" t="s">
        <v>24</v>
      </c>
      <c r="C2164" s="66" t="s">
        <v>0</v>
      </c>
      <c r="D2164" s="66" t="s">
        <v>286</v>
      </c>
      <c r="E2164" s="76">
        <f>+IF(ISNUMBER(DATA!F683),DATA!F683,"n/a")</f>
        <v>392682.98</v>
      </c>
      <c r="F2164" s="77">
        <f>+IF(ISNUMBER(DATA!G683),DATA!G683,"n/a")</f>
        <v>-3.2414747042490803E-2</v>
      </c>
      <c r="G2164" s="76">
        <f>+IF(ISNUMBER(DATA!P683),DATA!P683,"n/a")</f>
        <v>1420913.88</v>
      </c>
      <c r="H2164" s="77">
        <f>+IF(ISNUMBER(DATA!Q683),DATA!Q683,"n/a")</f>
        <v>8.8913906390628294E-2</v>
      </c>
      <c r="I2164" s="76">
        <f>+IF(ISNUMBER(DATA!Z683),DATA!Z683,"n/a")</f>
        <v>2543132.46</v>
      </c>
      <c r="J2164" s="77">
        <f>+IF(ISNUMBER(DATA!AA683),DATA!AA683,"n/a")</f>
        <v>7.45216618579643E-2</v>
      </c>
      <c r="K2164" s="76">
        <f>+IF(ISNUMBER(DATA!AJ683),DATA!AJ683,"n/a")</f>
        <v>4879114.8</v>
      </c>
      <c r="L2164" s="77">
        <f>+IF(ISNUMBER(DATA!AK683),DATA!AK683,"n/a")</f>
        <v>8.4856738155035E-2</v>
      </c>
      <c r="M2164" s="66"/>
      <c r="N2164" s="66"/>
      <c r="O2164" s="66"/>
      <c r="P2164" s="66"/>
      <c r="Q2164" s="66"/>
      <c r="S2164" s="70"/>
      <c r="U2164" s="70"/>
      <c r="W2164" s="70"/>
      <c r="Y2164" s="70"/>
    </row>
    <row r="2165" spans="1:25" s="69" customFormat="1" x14ac:dyDescent="0.2">
      <c r="A2165" s="66" t="s">
        <v>12</v>
      </c>
      <c r="B2165" s="66" t="s">
        <v>24</v>
      </c>
      <c r="C2165" s="66" t="s">
        <v>0</v>
      </c>
      <c r="D2165" s="66" t="s">
        <v>287</v>
      </c>
      <c r="E2165" s="76">
        <f>+IF(ISNUMBER(DATA!F684),DATA!F684,"n/a")</f>
        <v>467467.21</v>
      </c>
      <c r="F2165" s="77">
        <f>+IF(ISNUMBER(DATA!G684),DATA!G684,"n/a")</f>
        <v>-6.9723048767423898E-2</v>
      </c>
      <c r="G2165" s="76">
        <f>+IF(ISNUMBER(DATA!P684),DATA!P684,"n/a")</f>
        <v>1869014.24</v>
      </c>
      <c r="H2165" s="77">
        <f>+IF(ISNUMBER(DATA!Q684),DATA!Q684,"n/a")</f>
        <v>8.72511276988652E-2</v>
      </c>
      <c r="I2165" s="76">
        <f>+IF(ISNUMBER(DATA!Z684),DATA!Z684,"n/a")</f>
        <v>3301802.67</v>
      </c>
      <c r="J2165" s="77">
        <f>+IF(ISNUMBER(DATA!AA684),DATA!AA684,"n/a")</f>
        <v>6.07645014627409E-2</v>
      </c>
      <c r="K2165" s="76">
        <f>+IF(ISNUMBER(DATA!AJ684),DATA!AJ684,"n/a")</f>
        <v>5949419.3600000003</v>
      </c>
      <c r="L2165" s="77">
        <f>+IF(ISNUMBER(DATA!AK684),DATA!AK684,"n/a")</f>
        <v>9.2728636776054502E-2</v>
      </c>
      <c r="M2165" s="66"/>
      <c r="N2165" s="66"/>
      <c r="O2165" s="66"/>
      <c r="P2165" s="66"/>
      <c r="Q2165" s="66"/>
      <c r="S2165" s="70"/>
      <c r="U2165" s="70"/>
      <c r="W2165" s="70"/>
      <c r="Y2165" s="70"/>
    </row>
    <row r="2166" spans="1:25" s="69" customFormat="1" x14ac:dyDescent="0.2">
      <c r="A2166" s="66" t="s">
        <v>12</v>
      </c>
      <c r="B2166" s="66" t="s">
        <v>24</v>
      </c>
      <c r="C2166" s="66" t="s">
        <v>0</v>
      </c>
      <c r="D2166" s="66" t="s">
        <v>288</v>
      </c>
      <c r="E2166" s="76">
        <f>+IF(ISNUMBER(DATA!F685),DATA!F685,"n/a")</f>
        <v>500844.68</v>
      </c>
      <c r="F2166" s="77">
        <f>+IF(ISNUMBER(DATA!G685),DATA!G685,"n/a")</f>
        <v>-1.955306218159E-2</v>
      </c>
      <c r="G2166" s="76">
        <f>+IF(ISNUMBER(DATA!P685),DATA!P685,"n/a")</f>
        <v>1658205.23</v>
      </c>
      <c r="H2166" s="77">
        <f>+IF(ISNUMBER(DATA!Q685),DATA!Q685,"n/a")</f>
        <v>3.0016142293492198E-2</v>
      </c>
      <c r="I2166" s="76">
        <f>+IF(ISNUMBER(DATA!Z685),DATA!Z685,"n/a")</f>
        <v>3169336.67</v>
      </c>
      <c r="J2166" s="77">
        <f>+IF(ISNUMBER(DATA!AA685),DATA!AA685,"n/a")</f>
        <v>-2.4674060554770599E-2</v>
      </c>
      <c r="K2166" s="76">
        <f>+IF(ISNUMBER(DATA!AJ685),DATA!AJ685,"n/a")</f>
        <v>6205482.0199999996</v>
      </c>
      <c r="L2166" s="77">
        <f>+IF(ISNUMBER(DATA!AK685),DATA!AK685,"n/a")</f>
        <v>-6.2832530140502496E-2</v>
      </c>
      <c r="M2166" s="66"/>
      <c r="N2166" s="66"/>
      <c r="O2166" s="66"/>
      <c r="P2166" s="66"/>
      <c r="Q2166" s="66"/>
      <c r="S2166" s="70"/>
      <c r="U2166" s="70"/>
      <c r="W2166" s="70"/>
      <c r="Y2166" s="70"/>
    </row>
    <row r="2167" spans="1:25" s="69" customFormat="1" x14ac:dyDescent="0.2">
      <c r="A2167" s="66" t="s">
        <v>12</v>
      </c>
      <c r="B2167" s="66" t="s">
        <v>24</v>
      </c>
      <c r="C2167" s="66" t="s">
        <v>0</v>
      </c>
      <c r="D2167" s="66" t="s">
        <v>289</v>
      </c>
      <c r="E2167" s="76">
        <f>+IF(ISNUMBER(DATA!F686),DATA!F686,"n/a")</f>
        <v>194209.42</v>
      </c>
      <c r="F2167" s="77">
        <f>+IF(ISNUMBER(DATA!G686),DATA!G686,"n/a")</f>
        <v>2.8970308175964798E-2</v>
      </c>
      <c r="G2167" s="76">
        <f>+IF(ISNUMBER(DATA!P686),DATA!P686,"n/a")</f>
        <v>656934.65</v>
      </c>
      <c r="H2167" s="77">
        <f>+IF(ISNUMBER(DATA!Q686),DATA!Q686,"n/a")</f>
        <v>6.6251635487579397E-2</v>
      </c>
      <c r="I2167" s="76">
        <f>+IF(ISNUMBER(DATA!Z686),DATA!Z686,"n/a")</f>
        <v>1228097.06</v>
      </c>
      <c r="J2167" s="77">
        <f>+IF(ISNUMBER(DATA!AA686),DATA!AA686,"n/a")</f>
        <v>3.4281507272719301E-2</v>
      </c>
      <c r="K2167" s="76">
        <f>+IF(ISNUMBER(DATA!AJ686),DATA!AJ686,"n/a")</f>
        <v>2489481.79</v>
      </c>
      <c r="L2167" s="77">
        <f>+IF(ISNUMBER(DATA!AK686),DATA!AK686,"n/a")</f>
        <v>3.0189085379025302E-2</v>
      </c>
      <c r="M2167" s="66"/>
      <c r="N2167" s="66"/>
      <c r="O2167" s="66"/>
      <c r="P2167" s="66"/>
      <c r="Q2167" s="66"/>
      <c r="S2167" s="70"/>
      <c r="U2167" s="70"/>
      <c r="W2167" s="70"/>
      <c r="Y2167" s="70"/>
    </row>
    <row r="2168" spans="1:25" s="69" customFormat="1" x14ac:dyDescent="0.2">
      <c r="A2168" s="66" t="s">
        <v>12</v>
      </c>
      <c r="B2168" s="66" t="s">
        <v>24</v>
      </c>
      <c r="C2168" s="66" t="s">
        <v>0</v>
      </c>
      <c r="D2168" s="66" t="s">
        <v>290</v>
      </c>
      <c r="E2168" s="76">
        <f>+IF(ISNUMBER(DATA!F687),DATA!F687,"n/a")</f>
        <v>159105.15</v>
      </c>
      <c r="F2168" s="77">
        <f>+IF(ISNUMBER(DATA!G687),DATA!G687,"n/a")</f>
        <v>4.6492630029735499E-2</v>
      </c>
      <c r="G2168" s="76">
        <f>+IF(ISNUMBER(DATA!P687),DATA!P687,"n/a")</f>
        <v>506933.47</v>
      </c>
      <c r="H2168" s="77">
        <f>+IF(ISNUMBER(DATA!Q687),DATA!Q687,"n/a")</f>
        <v>-1.4422849695371101E-2</v>
      </c>
      <c r="I2168" s="76">
        <f>+IF(ISNUMBER(DATA!Z687),DATA!Z687,"n/a")</f>
        <v>969261.11</v>
      </c>
      <c r="J2168" s="77">
        <f>+IF(ISNUMBER(DATA!AA687),DATA!AA687,"n/a")</f>
        <v>-1.92218078451642E-2</v>
      </c>
      <c r="K2168" s="76">
        <f>+IF(ISNUMBER(DATA!AJ687),DATA!AJ687,"n/a")</f>
        <v>1878579.31</v>
      </c>
      <c r="L2168" s="77">
        <f>+IF(ISNUMBER(DATA!AK687),DATA!AK687,"n/a")</f>
        <v>-9.8450557528835508E-3</v>
      </c>
      <c r="M2168" s="66"/>
      <c r="N2168" s="66"/>
      <c r="O2168" s="66"/>
      <c r="P2168" s="66"/>
      <c r="Q2168" s="66"/>
      <c r="S2168" s="70"/>
      <c r="U2168" s="70"/>
      <c r="W2168" s="70"/>
      <c r="Y2168" s="70"/>
    </row>
    <row r="2169" spans="1:25" s="69" customFormat="1" x14ac:dyDescent="0.2">
      <c r="A2169" s="66" t="s">
        <v>12</v>
      </c>
      <c r="B2169" s="66" t="s">
        <v>24</v>
      </c>
      <c r="C2169" s="66" t="s">
        <v>0</v>
      </c>
      <c r="D2169" s="66" t="s">
        <v>291</v>
      </c>
      <c r="E2169" s="76">
        <f>+IF(ISNUMBER(DATA!F688),DATA!F688,"n/a")</f>
        <v>224904.74</v>
      </c>
      <c r="F2169" s="77">
        <f>+IF(ISNUMBER(DATA!G688),DATA!G688,"n/a")</f>
        <v>-3.97681317330092E-2</v>
      </c>
      <c r="G2169" s="76">
        <f>+IF(ISNUMBER(DATA!P688),DATA!P688,"n/a")</f>
        <v>729726.96</v>
      </c>
      <c r="H2169" s="77">
        <f>+IF(ISNUMBER(DATA!Q688),DATA!Q688,"n/a")</f>
        <v>-3.39381907444187E-2</v>
      </c>
      <c r="I2169" s="76">
        <f>+IF(ISNUMBER(DATA!Z688),DATA!Z688,"n/a")</f>
        <v>1382614.54</v>
      </c>
      <c r="J2169" s="77">
        <f>+IF(ISNUMBER(DATA!AA688),DATA!AA688,"n/a")</f>
        <v>-2.0780357748956702E-2</v>
      </c>
      <c r="K2169" s="76">
        <f>+IF(ISNUMBER(DATA!AJ688),DATA!AJ688,"n/a")</f>
        <v>2769478.11</v>
      </c>
      <c r="L2169" s="77">
        <f>+IF(ISNUMBER(DATA!AK688),DATA!AK688,"n/a")</f>
        <v>2.5447069112298101E-2</v>
      </c>
      <c r="M2169" s="66"/>
      <c r="N2169" s="66"/>
      <c r="O2169" s="66"/>
      <c r="P2169" s="66"/>
      <c r="Q2169" s="66"/>
      <c r="S2169" s="70"/>
      <c r="U2169" s="70"/>
      <c r="W2169" s="70"/>
      <c r="Y2169" s="70"/>
    </row>
    <row r="2170" spans="1:25" s="69" customFormat="1" x14ac:dyDescent="0.2">
      <c r="A2170" s="66" t="s">
        <v>12</v>
      </c>
      <c r="B2170" s="66" t="s">
        <v>24</v>
      </c>
      <c r="C2170" s="66" t="s">
        <v>0</v>
      </c>
      <c r="D2170" s="66" t="s">
        <v>292</v>
      </c>
      <c r="E2170" s="76">
        <f>+IF(ISNUMBER(DATA!F689),DATA!F689,"n/a")</f>
        <v>1439969.28</v>
      </c>
      <c r="F2170" s="77">
        <f>+IF(ISNUMBER(DATA!G689),DATA!G689,"n/a")</f>
        <v>-3.05586720498068E-4</v>
      </c>
      <c r="G2170" s="76">
        <f>+IF(ISNUMBER(DATA!P689),DATA!P689,"n/a")</f>
        <v>4889222.3499999996</v>
      </c>
      <c r="H2170" s="77">
        <f>+IF(ISNUMBER(DATA!Q689),DATA!Q689,"n/a")</f>
        <v>4.6963131170863301E-2</v>
      </c>
      <c r="I2170" s="76">
        <f>+IF(ISNUMBER(DATA!Z689),DATA!Z689,"n/a")</f>
        <v>9332448.9900000002</v>
      </c>
      <c r="J2170" s="77">
        <f>+IF(ISNUMBER(DATA!AA689),DATA!AA689,"n/a")</f>
        <v>3.1931358414719203E-2</v>
      </c>
      <c r="K2170" s="76">
        <f>+IF(ISNUMBER(DATA!AJ689),DATA!AJ689,"n/a")</f>
        <v>17806151.609999999</v>
      </c>
      <c r="L2170" s="77">
        <f>+IF(ISNUMBER(DATA!AK689),DATA!AK689,"n/a")</f>
        <v>3.0826582746943498E-2</v>
      </c>
      <c r="M2170" s="66"/>
      <c r="N2170" s="66"/>
      <c r="O2170" s="66"/>
      <c r="P2170" s="66"/>
      <c r="Q2170" s="66"/>
      <c r="S2170" s="70"/>
      <c r="U2170" s="70"/>
      <c r="W2170" s="70"/>
      <c r="Y2170" s="70"/>
    </row>
    <row r="2171" spans="1:25" s="69" customFormat="1" x14ac:dyDescent="0.2">
      <c r="A2171" s="66" t="s">
        <v>12</v>
      </c>
      <c r="B2171" s="66" t="s">
        <v>24</v>
      </c>
      <c r="C2171" s="66" t="s">
        <v>0</v>
      </c>
      <c r="D2171" s="66" t="s">
        <v>293</v>
      </c>
      <c r="E2171" s="76">
        <f>+IF(ISNUMBER(DATA!F690),DATA!F690,"n/a")</f>
        <v>103806.53</v>
      </c>
      <c r="F2171" s="77">
        <f>+IF(ISNUMBER(DATA!G690),DATA!G690,"n/a")</f>
        <v>9.4691586214864492E-3</v>
      </c>
      <c r="G2171" s="76">
        <f>+IF(ISNUMBER(DATA!P690),DATA!P690,"n/a")</f>
        <v>354861.27</v>
      </c>
      <c r="H2171" s="77">
        <f>+IF(ISNUMBER(DATA!Q690),DATA!Q690,"n/a")</f>
        <v>2.1615205688642801E-2</v>
      </c>
      <c r="I2171" s="76">
        <f>+IF(ISNUMBER(DATA!Z690),DATA!Z690,"n/a")</f>
        <v>638424.29</v>
      </c>
      <c r="J2171" s="77">
        <f>+IF(ISNUMBER(DATA!AA690),DATA!AA690,"n/a")</f>
        <v>-3.7771430184555498E-2</v>
      </c>
      <c r="K2171" s="76">
        <f>+IF(ISNUMBER(DATA!AJ690),DATA!AJ690,"n/a")</f>
        <v>1288416.2</v>
      </c>
      <c r="L2171" s="77">
        <f>+IF(ISNUMBER(DATA!AK690),DATA!AK690,"n/a")</f>
        <v>-3.68193381518973E-2</v>
      </c>
      <c r="M2171" s="66"/>
      <c r="N2171" s="66"/>
      <c r="O2171" s="66"/>
      <c r="P2171" s="66"/>
      <c r="Q2171" s="66"/>
      <c r="S2171" s="70"/>
      <c r="U2171" s="70"/>
      <c r="W2171" s="70"/>
      <c r="Y2171" s="70"/>
    </row>
    <row r="2172" spans="1:25" s="69" customFormat="1" x14ac:dyDescent="0.2">
      <c r="A2172" s="66" t="s">
        <v>12</v>
      </c>
      <c r="B2172" s="66" t="s">
        <v>24</v>
      </c>
      <c r="C2172" s="66" t="s">
        <v>0</v>
      </c>
      <c r="D2172" s="66" t="s">
        <v>294</v>
      </c>
      <c r="E2172" s="76">
        <f>+IF(ISNUMBER(DATA!F691),DATA!F691,"n/a")</f>
        <v>551323.98</v>
      </c>
      <c r="F2172" s="77">
        <f>+IF(ISNUMBER(DATA!G691),DATA!G691,"n/a")</f>
        <v>2.55060516454973E-2</v>
      </c>
      <c r="G2172" s="76">
        <f>+IF(ISNUMBER(DATA!P691),DATA!P691,"n/a")</f>
        <v>1786137.42</v>
      </c>
      <c r="H2172" s="77">
        <f>+IF(ISNUMBER(DATA!Q691),DATA!Q691,"n/a")</f>
        <v>-1.9672996085991601E-2</v>
      </c>
      <c r="I2172" s="76">
        <f>+IF(ISNUMBER(DATA!Z691),DATA!Z691,"n/a")</f>
        <v>3416604.87</v>
      </c>
      <c r="J2172" s="77">
        <f>+IF(ISNUMBER(DATA!AA691),DATA!AA691,"n/a")</f>
        <v>-1.2977655545801201E-2</v>
      </c>
      <c r="K2172" s="76">
        <f>+IF(ISNUMBER(DATA!AJ691),DATA!AJ691,"n/a")</f>
        <v>6458935.9800000004</v>
      </c>
      <c r="L2172" s="77">
        <f>+IF(ISNUMBER(DATA!AK691),DATA!AK691,"n/a")</f>
        <v>-9.2867685812423402E-4</v>
      </c>
      <c r="M2172" s="66"/>
      <c r="N2172" s="66"/>
      <c r="O2172" s="66"/>
      <c r="P2172" s="66"/>
      <c r="Q2172" s="66"/>
      <c r="S2172" s="70"/>
      <c r="U2172" s="70"/>
      <c r="W2172" s="70"/>
      <c r="Y2172" s="70"/>
    </row>
    <row r="2173" spans="1:25" s="69" customFormat="1" x14ac:dyDescent="0.2">
      <c r="A2173" s="66" t="s">
        <v>12</v>
      </c>
      <c r="B2173" s="66" t="s">
        <v>24</v>
      </c>
      <c r="C2173" s="66" t="s">
        <v>0</v>
      </c>
      <c r="D2173" s="66" t="s">
        <v>295</v>
      </c>
      <c r="E2173" s="76">
        <f>+IF(ISNUMBER(DATA!F692),DATA!F692,"n/a")</f>
        <v>256229.86</v>
      </c>
      <c r="F2173" s="77">
        <f>+IF(ISNUMBER(DATA!G692),DATA!G692,"n/a")</f>
        <v>-0.124964662868914</v>
      </c>
      <c r="G2173" s="76">
        <f>+IF(ISNUMBER(DATA!P692),DATA!P692,"n/a")</f>
        <v>1009476.96</v>
      </c>
      <c r="H2173" s="77">
        <f>+IF(ISNUMBER(DATA!Q692),DATA!Q692,"n/a")</f>
        <v>-0.11861611171945501</v>
      </c>
      <c r="I2173" s="76">
        <f>+IF(ISNUMBER(DATA!Z692),DATA!Z692,"n/a")</f>
        <v>1789462.07</v>
      </c>
      <c r="J2173" s="77">
        <f>+IF(ISNUMBER(DATA!AA692),DATA!AA692,"n/a")</f>
        <v>-0.12202501659123299</v>
      </c>
      <c r="K2173" s="76">
        <f>+IF(ISNUMBER(DATA!AJ692),DATA!AJ692,"n/a")</f>
        <v>3707039.66</v>
      </c>
      <c r="L2173" s="77">
        <f>+IF(ISNUMBER(DATA!AK692),DATA!AK692,"n/a")</f>
        <v>-9.6223597906725106E-2</v>
      </c>
      <c r="M2173" s="66"/>
      <c r="N2173" s="66"/>
      <c r="O2173" s="66"/>
      <c r="P2173" s="66"/>
      <c r="Q2173" s="66"/>
      <c r="S2173" s="70"/>
      <c r="U2173" s="70"/>
      <c r="W2173" s="70"/>
      <c r="Y2173" s="70"/>
    </row>
    <row r="2174" spans="1:25" s="69" customFormat="1" x14ac:dyDescent="0.2">
      <c r="A2174" s="66" t="s">
        <v>12</v>
      </c>
      <c r="B2174" s="66" t="s">
        <v>24</v>
      </c>
      <c r="C2174" s="66" t="s">
        <v>0</v>
      </c>
      <c r="D2174" s="66" t="s">
        <v>296</v>
      </c>
      <c r="E2174" s="76">
        <f>+IF(ISNUMBER(DATA!F693),DATA!F693,"n/a")</f>
        <v>301462.81</v>
      </c>
      <c r="F2174" s="77">
        <f>+IF(ISNUMBER(DATA!G693),DATA!G693,"n/a")</f>
        <v>-8.9602720355023202E-2</v>
      </c>
      <c r="G2174" s="76">
        <f>+IF(ISNUMBER(DATA!P693),DATA!P693,"n/a")</f>
        <v>1208580.1299999999</v>
      </c>
      <c r="H2174" s="77">
        <f>+IF(ISNUMBER(DATA!Q693),DATA!Q693,"n/a")</f>
        <v>1.50212428139203E-2</v>
      </c>
      <c r="I2174" s="76">
        <f>+IF(ISNUMBER(DATA!Z693),DATA!Z693,"n/a")</f>
        <v>2234936.31</v>
      </c>
      <c r="J2174" s="77">
        <f>+IF(ISNUMBER(DATA!AA693),DATA!AA693,"n/a")</f>
        <v>1.78342114137971E-2</v>
      </c>
      <c r="K2174" s="76">
        <f>+IF(ISNUMBER(DATA!AJ693),DATA!AJ693,"n/a")</f>
        <v>4502961.62</v>
      </c>
      <c r="L2174" s="77">
        <f>+IF(ISNUMBER(DATA!AK693),DATA!AK693,"n/a")</f>
        <v>3.3140684175431601E-3</v>
      </c>
      <c r="M2174" s="66"/>
      <c r="N2174" s="66"/>
      <c r="O2174" s="66"/>
      <c r="P2174" s="66"/>
      <c r="Q2174" s="66"/>
      <c r="S2174" s="70"/>
      <c r="U2174" s="70"/>
      <c r="W2174" s="70"/>
      <c r="Y2174" s="70"/>
    </row>
    <row r="2175" spans="1:25" s="69" customFormat="1" x14ac:dyDescent="0.2">
      <c r="A2175" s="66" t="s">
        <v>12</v>
      </c>
      <c r="B2175" s="66" t="s">
        <v>24</v>
      </c>
      <c r="C2175" s="66" t="s">
        <v>0</v>
      </c>
      <c r="D2175" s="66" t="s">
        <v>297</v>
      </c>
      <c r="E2175" s="76">
        <f>+IF(ISNUMBER(DATA!F694),DATA!F694,"n/a")</f>
        <v>133628.65</v>
      </c>
      <c r="F2175" s="77">
        <f>+IF(ISNUMBER(DATA!G694),DATA!G694,"n/a")</f>
        <v>3.2587374210338499E-2</v>
      </c>
      <c r="G2175" s="76">
        <f>+IF(ISNUMBER(DATA!P694),DATA!P694,"n/a")</f>
        <v>432656.67</v>
      </c>
      <c r="H2175" s="77">
        <f>+IF(ISNUMBER(DATA!Q694),DATA!Q694,"n/a")</f>
        <v>-1.3590918509958701E-2</v>
      </c>
      <c r="I2175" s="76">
        <f>+IF(ISNUMBER(DATA!Z694),DATA!Z694,"n/a")</f>
        <v>799212.76</v>
      </c>
      <c r="J2175" s="77">
        <f>+IF(ISNUMBER(DATA!AA694),DATA!AA694,"n/a")</f>
        <v>-5.74918771000823E-2</v>
      </c>
      <c r="K2175" s="76">
        <f>+IF(ISNUMBER(DATA!AJ694),DATA!AJ694,"n/a")</f>
        <v>1586215.85</v>
      </c>
      <c r="L2175" s="77">
        <f>+IF(ISNUMBER(DATA!AK694),DATA!AK694,"n/a")</f>
        <v>-7.7830078768407099E-2</v>
      </c>
      <c r="M2175" s="66"/>
      <c r="N2175" s="66"/>
      <c r="O2175" s="66"/>
      <c r="P2175" s="66"/>
      <c r="Q2175" s="66"/>
      <c r="S2175" s="70"/>
      <c r="U2175" s="70"/>
      <c r="W2175" s="70"/>
      <c r="Y2175" s="70"/>
    </row>
    <row r="2176" spans="1:25" s="69" customFormat="1" x14ac:dyDescent="0.2">
      <c r="A2176" s="66" t="s">
        <v>12</v>
      </c>
      <c r="B2176" s="66" t="s">
        <v>24</v>
      </c>
      <c r="C2176" s="66" t="s">
        <v>0</v>
      </c>
      <c r="D2176" s="66" t="s">
        <v>298</v>
      </c>
      <c r="E2176" s="76">
        <f>+IF(ISNUMBER(DATA!F695),DATA!F695,"n/a")</f>
        <v>236066.38</v>
      </c>
      <c r="F2176" s="77">
        <f>+IF(ISNUMBER(DATA!G695),DATA!G695,"n/a")</f>
        <v>-0.25236023835781102</v>
      </c>
      <c r="G2176" s="76">
        <f>+IF(ISNUMBER(DATA!P695),DATA!P695,"n/a")</f>
        <v>737835.71</v>
      </c>
      <c r="H2176" s="77">
        <f>+IF(ISNUMBER(DATA!Q695),DATA!Q695,"n/a")</f>
        <v>-0.115260030574692</v>
      </c>
      <c r="I2176" s="76">
        <f>+IF(ISNUMBER(DATA!Z695),DATA!Z695,"n/a")</f>
        <v>1440628.35</v>
      </c>
      <c r="J2176" s="77">
        <f>+IF(ISNUMBER(DATA!AA695),DATA!AA695,"n/a")</f>
        <v>-6.7078585523139597E-2</v>
      </c>
      <c r="K2176" s="76">
        <f>+IF(ISNUMBER(DATA!AJ695),DATA!AJ695,"n/a")</f>
        <v>3563304.92</v>
      </c>
      <c r="L2176" s="77">
        <f>+IF(ISNUMBER(DATA!AK695),DATA!AK695,"n/a")</f>
        <v>-1.68346926129758E-2</v>
      </c>
      <c r="M2176" s="66"/>
      <c r="N2176" s="66"/>
      <c r="O2176" s="66"/>
      <c r="P2176" s="66"/>
      <c r="Q2176" s="66"/>
      <c r="S2176" s="70"/>
      <c r="U2176" s="70"/>
      <c r="W2176" s="70"/>
      <c r="Y2176" s="70"/>
    </row>
    <row r="2177" spans="1:25" s="69" customFormat="1" x14ac:dyDescent="0.2">
      <c r="A2177" s="66" t="s">
        <v>12</v>
      </c>
      <c r="B2177" s="66" t="s">
        <v>24</v>
      </c>
      <c r="C2177" s="66" t="s">
        <v>0</v>
      </c>
      <c r="D2177" s="66" t="s">
        <v>299</v>
      </c>
      <c r="E2177" s="76">
        <f>+IF(ISNUMBER(DATA!F696),DATA!F696,"n/a")</f>
        <v>1626765.09</v>
      </c>
      <c r="F2177" s="77">
        <f>+IF(ISNUMBER(DATA!G696),DATA!G696,"n/a")</f>
        <v>-7.2808008313390198E-3</v>
      </c>
      <c r="G2177" s="76">
        <f>+IF(ISNUMBER(DATA!P696),DATA!P696,"n/a")</f>
        <v>7721788.7800000003</v>
      </c>
      <c r="H2177" s="77">
        <f>+IF(ISNUMBER(DATA!Q696),DATA!Q696,"n/a")</f>
        <v>0.23800261050299601</v>
      </c>
      <c r="I2177" s="76">
        <f>+IF(ISNUMBER(DATA!Z696),DATA!Z696,"n/a")</f>
        <v>12710657.35</v>
      </c>
      <c r="J2177" s="77">
        <f>+IF(ISNUMBER(DATA!AA696),DATA!AA696,"n/a")</f>
        <v>2.9009083991557601E-2</v>
      </c>
      <c r="K2177" s="76">
        <f>+IF(ISNUMBER(DATA!AJ696),DATA!AJ696,"n/a")</f>
        <v>22976081.75</v>
      </c>
      <c r="L2177" s="77">
        <f>+IF(ISNUMBER(DATA!AK696),DATA!AK696,"n/a")</f>
        <v>4.8902229091868303E-2</v>
      </c>
      <c r="M2177" s="66"/>
      <c r="N2177" s="66"/>
      <c r="O2177" s="66"/>
      <c r="P2177" s="66"/>
      <c r="Q2177" s="66"/>
      <c r="S2177" s="70"/>
      <c r="U2177" s="70"/>
      <c r="W2177" s="70"/>
      <c r="Y2177" s="70"/>
    </row>
    <row r="2178" spans="1:25" s="69" customFormat="1" x14ac:dyDescent="0.2">
      <c r="A2178" s="66" t="s">
        <v>12</v>
      </c>
      <c r="B2178" s="66" t="s">
        <v>24</v>
      </c>
      <c r="C2178" s="66" t="s">
        <v>0</v>
      </c>
      <c r="D2178" s="66" t="s">
        <v>300</v>
      </c>
      <c r="E2178" s="76">
        <f>+IF(ISNUMBER(DATA!F697),DATA!F697,"n/a")</f>
        <v>1053932.56</v>
      </c>
      <c r="F2178" s="77">
        <f>+IF(ISNUMBER(DATA!G697),DATA!G697,"n/a")</f>
        <v>-3.4595142651267403E-2</v>
      </c>
      <c r="G2178" s="76">
        <f>+IF(ISNUMBER(DATA!P697),DATA!P697,"n/a")</f>
        <v>3568777.47</v>
      </c>
      <c r="H2178" s="77">
        <f>+IF(ISNUMBER(DATA!Q697),DATA!Q697,"n/a")</f>
        <v>7.5096189361308196E-3</v>
      </c>
      <c r="I2178" s="76">
        <f>+IF(ISNUMBER(DATA!Z697),DATA!Z697,"n/a")</f>
        <v>6506569.4199999999</v>
      </c>
      <c r="J2178" s="77">
        <f>+IF(ISNUMBER(DATA!AA697),DATA!AA697,"n/a")</f>
        <v>-2.9595840214931002E-3</v>
      </c>
      <c r="K2178" s="76">
        <f>+IF(ISNUMBER(DATA!AJ697),DATA!AJ697,"n/a")</f>
        <v>12929994.869999999</v>
      </c>
      <c r="L2178" s="77">
        <f>+IF(ISNUMBER(DATA!AK697),DATA!AK697,"n/a")</f>
        <v>5.7395658544772297E-3</v>
      </c>
      <c r="M2178" s="66"/>
      <c r="N2178" s="66"/>
      <c r="O2178" s="66"/>
      <c r="P2178" s="66"/>
      <c r="Q2178" s="66"/>
      <c r="S2178" s="70"/>
      <c r="U2178" s="70"/>
      <c r="W2178" s="70"/>
      <c r="Y2178" s="70"/>
    </row>
    <row r="2179" spans="1:25" s="69" customFormat="1" x14ac:dyDescent="0.2">
      <c r="A2179" s="66" t="s">
        <v>12</v>
      </c>
      <c r="B2179" s="66" t="s">
        <v>24</v>
      </c>
      <c r="C2179" s="66" t="s">
        <v>0</v>
      </c>
      <c r="D2179" s="66" t="s">
        <v>301</v>
      </c>
      <c r="E2179" s="76">
        <f>+IF(ISNUMBER(DATA!F698),DATA!F698,"n/a")</f>
        <v>102697.23</v>
      </c>
      <c r="F2179" s="77">
        <f>+IF(ISNUMBER(DATA!G698),DATA!G698,"n/a")</f>
        <v>6.7067577643468906E-2</v>
      </c>
      <c r="G2179" s="76">
        <f>+IF(ISNUMBER(DATA!P698),DATA!P698,"n/a")</f>
        <v>331710.12</v>
      </c>
      <c r="H2179" s="77">
        <f>+IF(ISNUMBER(DATA!Q698),DATA!Q698,"n/a")</f>
        <v>1.26906075460641E-2</v>
      </c>
      <c r="I2179" s="76">
        <f>+IF(ISNUMBER(DATA!Z698),DATA!Z698,"n/a")</f>
        <v>636286.18000000005</v>
      </c>
      <c r="J2179" s="77">
        <f>+IF(ISNUMBER(DATA!AA698),DATA!AA698,"n/a")</f>
        <v>2.2636140006830299E-2</v>
      </c>
      <c r="K2179" s="76">
        <f>+IF(ISNUMBER(DATA!AJ698),DATA!AJ698,"n/a")</f>
        <v>1259358.28</v>
      </c>
      <c r="L2179" s="77">
        <f>+IF(ISNUMBER(DATA!AK698),DATA!AK698,"n/a")</f>
        <v>1.3232315911618201E-2</v>
      </c>
      <c r="M2179" s="66"/>
      <c r="N2179" s="66"/>
      <c r="O2179" s="66"/>
      <c r="P2179" s="66"/>
      <c r="Q2179" s="66"/>
      <c r="S2179" s="70"/>
      <c r="U2179" s="70"/>
      <c r="W2179" s="70"/>
      <c r="Y2179" s="70"/>
    </row>
    <row r="2180" spans="1:25" s="69" customFormat="1" x14ac:dyDescent="0.2">
      <c r="A2180" s="66" t="s">
        <v>12</v>
      </c>
      <c r="B2180" s="66" t="s">
        <v>24</v>
      </c>
      <c r="C2180" s="66" t="s">
        <v>0</v>
      </c>
      <c r="D2180" s="66" t="s">
        <v>302</v>
      </c>
      <c r="E2180" s="76">
        <f>+IF(ISNUMBER(DATA!F699),DATA!F699,"n/a")</f>
        <v>324180.07</v>
      </c>
      <c r="F2180" s="77">
        <f>+IF(ISNUMBER(DATA!G699),DATA!G699,"n/a")</f>
        <v>2.07953070002335E-2</v>
      </c>
      <c r="G2180" s="76">
        <f>+IF(ISNUMBER(DATA!P699),DATA!P699,"n/a")</f>
        <v>1056373.3400000001</v>
      </c>
      <c r="H2180" s="77">
        <f>+IF(ISNUMBER(DATA!Q699),DATA!Q699,"n/a")</f>
        <v>-2.67672747894015E-2</v>
      </c>
      <c r="I2180" s="76">
        <f>+IF(ISNUMBER(DATA!Z699),DATA!Z699,"n/a")</f>
        <v>1998334.86</v>
      </c>
      <c r="J2180" s="77">
        <f>+IF(ISNUMBER(DATA!AA699),DATA!AA699,"n/a")</f>
        <v>-2.29450432871359E-2</v>
      </c>
      <c r="K2180" s="76">
        <f>+IF(ISNUMBER(DATA!AJ699),DATA!AJ699,"n/a")</f>
        <v>3843873.71</v>
      </c>
      <c r="L2180" s="77">
        <f>+IF(ISNUMBER(DATA!AK699),DATA!AK699,"n/a")</f>
        <v>-1.53544483232801E-2</v>
      </c>
      <c r="M2180" s="66"/>
      <c r="N2180" s="66"/>
      <c r="O2180" s="66"/>
      <c r="P2180" s="66"/>
      <c r="Q2180" s="66"/>
      <c r="S2180" s="70"/>
      <c r="U2180" s="70"/>
      <c r="W2180" s="70"/>
      <c r="Y2180" s="70"/>
    </row>
    <row r="2181" spans="1:25" s="69" customFormat="1" x14ac:dyDescent="0.2">
      <c r="A2181" s="66" t="s">
        <v>12</v>
      </c>
      <c r="B2181" s="66" t="s">
        <v>24</v>
      </c>
      <c r="C2181" s="66" t="s">
        <v>0</v>
      </c>
      <c r="D2181" s="66" t="s">
        <v>303</v>
      </c>
      <c r="E2181" s="76">
        <f>+IF(ISNUMBER(DATA!F700),DATA!F700,"n/a")</f>
        <v>191821.51</v>
      </c>
      <c r="F2181" s="77">
        <f>+IF(ISNUMBER(DATA!G700),DATA!G700,"n/a")</f>
        <v>1.1494466828178399E-2</v>
      </c>
      <c r="G2181" s="76">
        <f>+IF(ISNUMBER(DATA!P700),DATA!P700,"n/a")</f>
        <v>657439.42000000004</v>
      </c>
      <c r="H2181" s="77">
        <f>+IF(ISNUMBER(DATA!Q700),DATA!Q700,"n/a")</f>
        <v>2.6950604138465901E-2</v>
      </c>
      <c r="I2181" s="76">
        <f>+IF(ISNUMBER(DATA!Z700),DATA!Z700,"n/a")</f>
        <v>1238206.81</v>
      </c>
      <c r="J2181" s="77">
        <f>+IF(ISNUMBER(DATA!AA700),DATA!AA700,"n/a")</f>
        <v>4.2471260640251397E-3</v>
      </c>
      <c r="K2181" s="76">
        <f>+IF(ISNUMBER(DATA!AJ700),DATA!AJ700,"n/a")</f>
        <v>2490383.8199999998</v>
      </c>
      <c r="L2181" s="77">
        <f>+IF(ISNUMBER(DATA!AK700),DATA!AK700,"n/a")</f>
        <v>-2.21816648518369E-2</v>
      </c>
      <c r="M2181" s="66"/>
      <c r="N2181" s="66"/>
      <c r="O2181" s="66"/>
      <c r="P2181" s="66"/>
      <c r="Q2181" s="66"/>
      <c r="S2181" s="70"/>
      <c r="U2181" s="70"/>
      <c r="W2181" s="70"/>
      <c r="Y2181" s="70"/>
    </row>
    <row r="2182" spans="1:25" s="69" customFormat="1" x14ac:dyDescent="0.2">
      <c r="A2182" s="66" t="s">
        <v>12</v>
      </c>
      <c r="B2182" s="66" t="s">
        <v>24</v>
      </c>
      <c r="C2182" s="66" t="s">
        <v>0</v>
      </c>
      <c r="D2182" s="66" t="s">
        <v>304</v>
      </c>
      <c r="E2182" s="76">
        <f>+IF(ISNUMBER(DATA!F701),DATA!F701,"n/a")</f>
        <v>595872.03</v>
      </c>
      <c r="F2182" s="77">
        <f>+IF(ISNUMBER(DATA!G701),DATA!G701,"n/a")</f>
        <v>3.3873732811931803E-2</v>
      </c>
      <c r="G2182" s="76">
        <f>+IF(ISNUMBER(DATA!P701),DATA!P701,"n/a")</f>
        <v>2145599.7599999998</v>
      </c>
      <c r="H2182" s="77">
        <f>+IF(ISNUMBER(DATA!Q701),DATA!Q701,"n/a")</f>
        <v>6.4133644765714801E-2</v>
      </c>
      <c r="I2182" s="76">
        <f>+IF(ISNUMBER(DATA!Z701),DATA!Z701,"n/a")</f>
        <v>3833475.07</v>
      </c>
      <c r="J2182" s="77">
        <f>+IF(ISNUMBER(DATA!AA701),DATA!AA701,"n/a")</f>
        <v>-2.5121648113230501E-2</v>
      </c>
      <c r="K2182" s="76">
        <f>+IF(ISNUMBER(DATA!AJ701),DATA!AJ701,"n/a")</f>
        <v>7292030.7400000002</v>
      </c>
      <c r="L2182" s="77">
        <f>+IF(ISNUMBER(DATA!AK701),DATA!AK701,"n/a")</f>
        <v>-6.2083770338301498E-4</v>
      </c>
      <c r="M2182" s="66"/>
      <c r="N2182" s="66"/>
      <c r="O2182" s="66"/>
      <c r="P2182" s="66"/>
      <c r="Q2182" s="66"/>
      <c r="S2182" s="70"/>
      <c r="U2182" s="70"/>
      <c r="W2182" s="70"/>
      <c r="Y2182" s="70"/>
    </row>
    <row r="2183" spans="1:25" s="69" customFormat="1" x14ac:dyDescent="0.2">
      <c r="A2183" s="66" t="s">
        <v>12</v>
      </c>
      <c r="B2183" s="66" t="s">
        <v>24</v>
      </c>
      <c r="C2183" s="66" t="s">
        <v>0</v>
      </c>
      <c r="D2183" s="66" t="s">
        <v>305</v>
      </c>
      <c r="E2183" s="76">
        <f>+IF(ISNUMBER(DATA!F702),DATA!F702,"n/a")</f>
        <v>568724.78</v>
      </c>
      <c r="F2183" s="77">
        <f>+IF(ISNUMBER(DATA!G702),DATA!G702,"n/a")</f>
        <v>0.104355407757069</v>
      </c>
      <c r="G2183" s="76">
        <f>+IF(ISNUMBER(DATA!P702),DATA!P702,"n/a")</f>
        <v>1906404.86</v>
      </c>
      <c r="H2183" s="77">
        <f>+IF(ISNUMBER(DATA!Q702),DATA!Q702,"n/a")</f>
        <v>0.152569478242426</v>
      </c>
      <c r="I2183" s="76">
        <f>+IF(ISNUMBER(DATA!Z702),DATA!Z702,"n/a")</f>
        <v>3592729.94</v>
      </c>
      <c r="J2183" s="77">
        <f>+IF(ISNUMBER(DATA!AA702),DATA!AA702,"n/a")</f>
        <v>0.13456576837924999</v>
      </c>
      <c r="K2183" s="76">
        <f>+IF(ISNUMBER(DATA!AJ702),DATA!AJ702,"n/a")</f>
        <v>6573950.3799999999</v>
      </c>
      <c r="L2183" s="77">
        <f>+IF(ISNUMBER(DATA!AK702),DATA!AK702,"n/a")</f>
        <v>0.100056405675712</v>
      </c>
      <c r="M2183" s="66"/>
      <c r="N2183" s="66"/>
      <c r="O2183" s="66"/>
      <c r="P2183" s="66"/>
      <c r="Q2183" s="66"/>
      <c r="S2183" s="70"/>
      <c r="U2183" s="70"/>
      <c r="W2183" s="70"/>
      <c r="Y2183" s="70"/>
    </row>
    <row r="2184" spans="1:25" s="69" customFormat="1" x14ac:dyDescent="0.2">
      <c r="A2184" s="66" t="s">
        <v>12</v>
      </c>
      <c r="B2184" s="66" t="s">
        <v>24</v>
      </c>
      <c r="C2184" s="66" t="s">
        <v>0</v>
      </c>
      <c r="D2184" s="66" t="s">
        <v>306</v>
      </c>
      <c r="E2184" s="76">
        <f>+IF(ISNUMBER(DATA!F703),DATA!F703,"n/a")</f>
        <v>467749.79</v>
      </c>
      <c r="F2184" s="77">
        <f>+IF(ISNUMBER(DATA!G703),DATA!G703,"n/a")</f>
        <v>-1.85106296667752E-3</v>
      </c>
      <c r="G2184" s="76">
        <f>+IF(ISNUMBER(DATA!P703),DATA!P703,"n/a")</f>
        <v>1516355.22</v>
      </c>
      <c r="H2184" s="77">
        <f>+IF(ISNUMBER(DATA!Q703),DATA!Q703,"n/a")</f>
        <v>-2.7182668733329501E-2</v>
      </c>
      <c r="I2184" s="76">
        <f>+IF(ISNUMBER(DATA!Z703),DATA!Z703,"n/a")</f>
        <v>2844244.29</v>
      </c>
      <c r="J2184" s="77">
        <f>+IF(ISNUMBER(DATA!AA703),DATA!AA703,"n/a")</f>
        <v>-6.4839403414838195E-2</v>
      </c>
      <c r="K2184" s="76">
        <f>+IF(ISNUMBER(DATA!AJ703),DATA!AJ703,"n/a")</f>
        <v>5392314.0599999996</v>
      </c>
      <c r="L2184" s="77">
        <f>+IF(ISNUMBER(DATA!AK703),DATA!AK703,"n/a")</f>
        <v>-4.9379199941899897E-2</v>
      </c>
      <c r="M2184" s="66"/>
      <c r="N2184" s="66"/>
      <c r="O2184" s="66"/>
      <c r="P2184" s="66"/>
      <c r="Q2184" s="66"/>
      <c r="S2184" s="70"/>
      <c r="U2184" s="70"/>
      <c r="W2184" s="70"/>
      <c r="Y2184" s="70"/>
    </row>
    <row r="2185" spans="1:25" s="69" customFormat="1" x14ac:dyDescent="0.2">
      <c r="A2185" s="66" t="s">
        <v>12</v>
      </c>
      <c r="B2185" s="66" t="s">
        <v>24</v>
      </c>
      <c r="C2185" s="66" t="s">
        <v>0</v>
      </c>
      <c r="D2185" s="66" t="s">
        <v>307</v>
      </c>
      <c r="E2185" s="76">
        <f>+IF(ISNUMBER(DATA!F704),DATA!F704,"n/a")</f>
        <v>393268.96</v>
      </c>
      <c r="F2185" s="77">
        <f>+IF(ISNUMBER(DATA!G704),DATA!G704,"n/a")</f>
        <v>1.7928025540026E-2</v>
      </c>
      <c r="G2185" s="76">
        <f>+IF(ISNUMBER(DATA!P704),DATA!P704,"n/a")</f>
        <v>1316937.8400000001</v>
      </c>
      <c r="H2185" s="77">
        <f>+IF(ISNUMBER(DATA!Q704),DATA!Q704,"n/a")</f>
        <v>-1.47808107768585E-2</v>
      </c>
      <c r="I2185" s="76">
        <f>+IF(ISNUMBER(DATA!Z704),DATA!Z704,"n/a")</f>
        <v>2520643.39</v>
      </c>
      <c r="J2185" s="77">
        <f>+IF(ISNUMBER(DATA!AA704),DATA!AA704,"n/a")</f>
        <v>-2.7595857632747099E-2</v>
      </c>
      <c r="K2185" s="76">
        <f>+IF(ISNUMBER(DATA!AJ704),DATA!AJ704,"n/a")</f>
        <v>4880676.87</v>
      </c>
      <c r="L2185" s="77">
        <f>+IF(ISNUMBER(DATA!AK704),DATA!AK704,"n/a")</f>
        <v>-2.4288280028811501E-2</v>
      </c>
      <c r="M2185" s="66"/>
      <c r="N2185" s="66"/>
      <c r="O2185" s="66"/>
      <c r="P2185" s="66"/>
      <c r="Q2185" s="66"/>
      <c r="S2185" s="70"/>
      <c r="U2185" s="70"/>
      <c r="W2185" s="70"/>
      <c r="Y2185" s="70"/>
    </row>
    <row r="2186" spans="1:25" s="69" customFormat="1" x14ac:dyDescent="0.2">
      <c r="A2186" s="66" t="s">
        <v>12</v>
      </c>
      <c r="B2186" s="66" t="s">
        <v>24</v>
      </c>
      <c r="C2186" s="66" t="s">
        <v>0</v>
      </c>
      <c r="D2186" s="66" t="s">
        <v>308</v>
      </c>
      <c r="E2186" s="76">
        <f>+IF(ISNUMBER(DATA!F705),DATA!F705,"n/a")</f>
        <v>277059.8</v>
      </c>
      <c r="F2186" s="77">
        <f>+IF(ISNUMBER(DATA!G705),DATA!G705,"n/a")</f>
        <v>-4.21136990355441E-2</v>
      </c>
      <c r="G2186" s="76">
        <f>+IF(ISNUMBER(DATA!P705),DATA!P705,"n/a")</f>
        <v>908304.48</v>
      </c>
      <c r="H2186" s="77">
        <f>+IF(ISNUMBER(DATA!Q705),DATA!Q705,"n/a")</f>
        <v>-4.3134429636927103E-2</v>
      </c>
      <c r="I2186" s="76">
        <f>+IF(ISNUMBER(DATA!Z705),DATA!Z705,"n/a")</f>
        <v>1707392.61</v>
      </c>
      <c r="J2186" s="77">
        <f>+IF(ISNUMBER(DATA!AA705),DATA!AA705,"n/a")</f>
        <v>-6.9300163950293994E-2</v>
      </c>
      <c r="K2186" s="76">
        <f>+IF(ISNUMBER(DATA!AJ705),DATA!AJ705,"n/a")</f>
        <v>3340432.09</v>
      </c>
      <c r="L2186" s="77">
        <f>+IF(ISNUMBER(DATA!AK705),DATA!AK705,"n/a")</f>
        <v>-7.3269298699172994E-2</v>
      </c>
      <c r="M2186" s="66"/>
      <c r="N2186" s="66"/>
      <c r="O2186" s="66"/>
      <c r="P2186" s="66"/>
      <c r="Q2186" s="66"/>
      <c r="S2186" s="70"/>
      <c r="U2186" s="70"/>
      <c r="W2186" s="70"/>
      <c r="Y2186" s="70"/>
    </row>
    <row r="2187" spans="1:25" s="69" customFormat="1" x14ac:dyDescent="0.2">
      <c r="A2187" s="66" t="s">
        <v>12</v>
      </c>
      <c r="B2187" s="66" t="s">
        <v>24</v>
      </c>
      <c r="C2187" s="66" t="s">
        <v>0</v>
      </c>
      <c r="D2187" s="66" t="s">
        <v>309</v>
      </c>
      <c r="E2187" s="76">
        <f>+IF(ISNUMBER(DATA!F706),DATA!F706,"n/a")</f>
        <v>253693.8</v>
      </c>
      <c r="F2187" s="77">
        <f>+IF(ISNUMBER(DATA!G706),DATA!G706,"n/a")</f>
        <v>-5.5316041929949003E-2</v>
      </c>
      <c r="G2187" s="76">
        <f>+IF(ISNUMBER(DATA!P706),DATA!P706,"n/a")</f>
        <v>859338.67</v>
      </c>
      <c r="H2187" s="77">
        <f>+IF(ISNUMBER(DATA!Q706),DATA!Q706,"n/a")</f>
        <v>2.7277331064958399E-3</v>
      </c>
      <c r="I2187" s="76">
        <f>+IF(ISNUMBER(DATA!Z706),DATA!Z706,"n/a")</f>
        <v>1617600.13</v>
      </c>
      <c r="J2187" s="77">
        <f>+IF(ISNUMBER(DATA!AA706),DATA!AA706,"n/a")</f>
        <v>-1.49801797355341E-2</v>
      </c>
      <c r="K2187" s="76">
        <f>+IF(ISNUMBER(DATA!AJ706),DATA!AJ706,"n/a")</f>
        <v>3184975.25</v>
      </c>
      <c r="L2187" s="77">
        <f>+IF(ISNUMBER(DATA!AK706),DATA!AK706,"n/a")</f>
        <v>-1.8194816335375098E-2</v>
      </c>
      <c r="M2187" s="66"/>
      <c r="N2187" s="66"/>
      <c r="O2187" s="66"/>
      <c r="P2187" s="66"/>
      <c r="Q2187" s="66"/>
      <c r="S2187" s="70"/>
      <c r="U2187" s="70"/>
      <c r="W2187" s="70"/>
      <c r="Y2187" s="70"/>
    </row>
    <row r="2188" spans="1:25" s="69" customFormat="1" x14ac:dyDescent="0.2">
      <c r="A2188" s="66" t="s">
        <v>12</v>
      </c>
      <c r="B2188" s="66" t="s">
        <v>24</v>
      </c>
      <c r="C2188" s="66" t="s">
        <v>0</v>
      </c>
      <c r="D2188" s="66" t="s">
        <v>310</v>
      </c>
      <c r="E2188" s="76">
        <f>+IF(ISNUMBER(DATA!F707),DATA!F707,"n/a")</f>
        <v>198721.62</v>
      </c>
      <c r="F2188" s="77">
        <f>+IF(ISNUMBER(DATA!G707),DATA!G707,"n/a")</f>
        <v>-7.4303063774744493E-2</v>
      </c>
      <c r="G2188" s="76">
        <f>+IF(ISNUMBER(DATA!P707),DATA!P707,"n/a")</f>
        <v>644662.68000000005</v>
      </c>
      <c r="H2188" s="77">
        <f>+IF(ISNUMBER(DATA!Q707),DATA!Q707,"n/a")</f>
        <v>-3.0642244734884999E-2</v>
      </c>
      <c r="I2188" s="76">
        <f>+IF(ISNUMBER(DATA!Z707),DATA!Z707,"n/a")</f>
        <v>1208546.52</v>
      </c>
      <c r="J2188" s="77">
        <f>+IF(ISNUMBER(DATA!AA707),DATA!AA707,"n/a")</f>
        <v>-3.8968169703943102E-2</v>
      </c>
      <c r="K2188" s="76">
        <f>+IF(ISNUMBER(DATA!AJ707),DATA!AJ707,"n/a")</f>
        <v>2470128.2999999998</v>
      </c>
      <c r="L2188" s="77">
        <f>+IF(ISNUMBER(DATA!AK707),DATA!AK707,"n/a")</f>
        <v>-2.0165664799091199E-2</v>
      </c>
      <c r="M2188" s="66"/>
      <c r="N2188" s="66"/>
      <c r="O2188" s="66"/>
      <c r="P2188" s="66"/>
      <c r="Q2188" s="66"/>
      <c r="S2188" s="70"/>
      <c r="U2188" s="70"/>
      <c r="W2188" s="70"/>
      <c r="Y2188" s="70"/>
    </row>
    <row r="2189" spans="1:25" s="69" customFormat="1" x14ac:dyDescent="0.2">
      <c r="A2189" s="66" t="s">
        <v>12</v>
      </c>
      <c r="B2189" s="66" t="s">
        <v>24</v>
      </c>
      <c r="C2189" s="66" t="s">
        <v>0</v>
      </c>
      <c r="D2189" s="66" t="s">
        <v>311</v>
      </c>
      <c r="E2189" s="76">
        <f>+IF(ISNUMBER(DATA!F708),DATA!F708,"n/a")</f>
        <v>437381.97</v>
      </c>
      <c r="F2189" s="77">
        <f>+IF(ISNUMBER(DATA!G708),DATA!G708,"n/a")</f>
        <v>0.18694722689447801</v>
      </c>
      <c r="G2189" s="76">
        <f>+IF(ISNUMBER(DATA!P708),DATA!P708,"n/a")</f>
        <v>1469852.45</v>
      </c>
      <c r="H2189" s="77">
        <f>+IF(ISNUMBER(DATA!Q708),DATA!Q708,"n/a")</f>
        <v>0.23109638672535501</v>
      </c>
      <c r="I2189" s="76">
        <f>+IF(ISNUMBER(DATA!Z708),DATA!Z708,"n/a")</f>
        <v>2577488.9900000002</v>
      </c>
      <c r="J2189" s="77">
        <f>+IF(ISNUMBER(DATA!AA708),DATA!AA708,"n/a")</f>
        <v>0.16985205086833499</v>
      </c>
      <c r="K2189" s="76">
        <f>+IF(ISNUMBER(DATA!AJ708),DATA!AJ708,"n/a")</f>
        <v>4676440.3499999996</v>
      </c>
      <c r="L2189" s="77">
        <f>+IF(ISNUMBER(DATA!AK708),DATA!AK708,"n/a")</f>
        <v>0.121904446161513</v>
      </c>
      <c r="M2189" s="66"/>
      <c r="N2189" s="66"/>
      <c r="O2189" s="66"/>
      <c r="P2189" s="66"/>
      <c r="Q2189" s="66"/>
      <c r="S2189" s="70"/>
      <c r="U2189" s="70"/>
      <c r="W2189" s="70"/>
      <c r="Y2189" s="70"/>
    </row>
    <row r="2190" spans="1:25" s="69" customFormat="1" x14ac:dyDescent="0.2">
      <c r="A2190" s="66" t="s">
        <v>12</v>
      </c>
      <c r="B2190" s="66" t="s">
        <v>24</v>
      </c>
      <c r="C2190" s="66" t="s">
        <v>0</v>
      </c>
      <c r="D2190" s="66" t="s">
        <v>312</v>
      </c>
      <c r="E2190" s="76">
        <f>+IF(ISNUMBER(DATA!F709),DATA!F709,"n/a")</f>
        <v>180334.41</v>
      </c>
      <c r="F2190" s="77">
        <f>+IF(ISNUMBER(DATA!G709),DATA!G709,"n/a")</f>
        <v>7.5545467406047404E-3</v>
      </c>
      <c r="G2190" s="76">
        <f>+IF(ISNUMBER(DATA!P709),DATA!P709,"n/a")</f>
        <v>624809.62</v>
      </c>
      <c r="H2190" s="77">
        <f>+IF(ISNUMBER(DATA!Q709),DATA!Q709,"n/a")</f>
        <v>6.6866520063568996E-2</v>
      </c>
      <c r="I2190" s="76">
        <f>+IF(ISNUMBER(DATA!Z709),DATA!Z709,"n/a")</f>
        <v>1135543.5</v>
      </c>
      <c r="J2190" s="77">
        <f>+IF(ISNUMBER(DATA!AA709),DATA!AA709,"n/a")</f>
        <v>-5.4743409203378201E-3</v>
      </c>
      <c r="K2190" s="76">
        <f>+IF(ISNUMBER(DATA!AJ709),DATA!AJ709,"n/a")</f>
        <v>2249443.9900000002</v>
      </c>
      <c r="L2190" s="77">
        <f>+IF(ISNUMBER(DATA!AK709),DATA!AK709,"n/a")</f>
        <v>-9.3350138283672199E-3</v>
      </c>
      <c r="M2190" s="66"/>
      <c r="N2190" s="66"/>
      <c r="O2190" s="66"/>
      <c r="P2190" s="66"/>
      <c r="Q2190" s="66"/>
      <c r="S2190" s="70"/>
      <c r="U2190" s="70"/>
      <c r="W2190" s="70"/>
      <c r="Y2190" s="70"/>
    </row>
    <row r="2191" spans="1:25" s="69" customFormat="1" x14ac:dyDescent="0.2">
      <c r="A2191" s="66" t="s">
        <v>12</v>
      </c>
      <c r="B2191" s="66" t="s">
        <v>24</v>
      </c>
      <c r="C2191" s="66" t="s">
        <v>0</v>
      </c>
      <c r="D2191" s="66" t="s">
        <v>313</v>
      </c>
      <c r="E2191" s="76">
        <f>+IF(ISNUMBER(DATA!F710),DATA!F710,"n/a")</f>
        <v>312862.02</v>
      </c>
      <c r="F2191" s="77">
        <f>+IF(ISNUMBER(DATA!G710),DATA!G710,"n/a")</f>
        <v>-3.1616049230705101E-2</v>
      </c>
      <c r="G2191" s="76">
        <f>+IF(ISNUMBER(DATA!P710),DATA!P710,"n/a")</f>
        <v>1083314.05</v>
      </c>
      <c r="H2191" s="77">
        <f>+IF(ISNUMBER(DATA!Q710),DATA!Q710,"n/a")</f>
        <v>2.07520160321099E-2</v>
      </c>
      <c r="I2191" s="76">
        <f>+IF(ISNUMBER(DATA!Z710),DATA!Z710,"n/a")</f>
        <v>2067030.24</v>
      </c>
      <c r="J2191" s="77">
        <f>+IF(ISNUMBER(DATA!AA710),DATA!AA710,"n/a")</f>
        <v>1.56364251284371E-2</v>
      </c>
      <c r="K2191" s="76">
        <f>+IF(ISNUMBER(DATA!AJ710),DATA!AJ710,"n/a")</f>
        <v>3956641.8</v>
      </c>
      <c r="L2191" s="77">
        <f>+IF(ISNUMBER(DATA!AK710),DATA!AK710,"n/a")</f>
        <v>5.1534183984182098E-3</v>
      </c>
      <c r="M2191" s="66"/>
      <c r="N2191" s="66"/>
      <c r="O2191" s="66"/>
      <c r="P2191" s="66"/>
      <c r="Q2191" s="66"/>
      <c r="S2191" s="70"/>
      <c r="U2191" s="70"/>
      <c r="W2191" s="70"/>
      <c r="Y2191" s="70"/>
    </row>
    <row r="2192" spans="1:25" s="69" customFormat="1" x14ac:dyDescent="0.2">
      <c r="A2192" s="66" t="s">
        <v>12</v>
      </c>
      <c r="B2192" s="66" t="s">
        <v>24</v>
      </c>
      <c r="C2192" s="66" t="s">
        <v>0</v>
      </c>
      <c r="D2192" s="66" t="s">
        <v>314</v>
      </c>
      <c r="E2192" s="76">
        <f>+IF(ISNUMBER(DATA!F711),DATA!F711,"n/a")</f>
        <v>880005.53</v>
      </c>
      <c r="F2192" s="77">
        <f>+IF(ISNUMBER(DATA!G711),DATA!G711,"n/a")</f>
        <v>1.5650076769390699E-2</v>
      </c>
      <c r="G2192" s="76">
        <f>+IF(ISNUMBER(DATA!P711),DATA!P711,"n/a")</f>
        <v>2974127.6</v>
      </c>
      <c r="H2192" s="77">
        <f>+IF(ISNUMBER(DATA!Q711),DATA!Q711,"n/a")</f>
        <v>7.1750081371494204E-2</v>
      </c>
      <c r="I2192" s="76">
        <f>+IF(ISNUMBER(DATA!Z711),DATA!Z711,"n/a")</f>
        <v>5636537.2999999998</v>
      </c>
      <c r="J2192" s="77">
        <f>+IF(ISNUMBER(DATA!AA711),DATA!AA711,"n/a")</f>
        <v>7.8806267738532498E-2</v>
      </c>
      <c r="K2192" s="76">
        <f>+IF(ISNUMBER(DATA!AJ711),DATA!AJ711,"n/a")</f>
        <v>10689852.060000001</v>
      </c>
      <c r="L2192" s="77">
        <f>+IF(ISNUMBER(DATA!AK711),DATA!AK711,"n/a")</f>
        <v>8.1669541247470195E-2</v>
      </c>
      <c r="M2192" s="66"/>
      <c r="N2192" s="66"/>
      <c r="O2192" s="66"/>
      <c r="P2192" s="66"/>
      <c r="Q2192" s="66"/>
      <c r="S2192" s="70"/>
      <c r="U2192" s="70"/>
      <c r="W2192" s="70"/>
      <c r="Y2192" s="70"/>
    </row>
    <row r="2193" spans="1:25" s="69" customFormat="1" x14ac:dyDescent="0.2">
      <c r="A2193" s="66" t="s">
        <v>12</v>
      </c>
      <c r="B2193" s="66" t="s">
        <v>24</v>
      </c>
      <c r="C2193" s="66" t="s">
        <v>0</v>
      </c>
      <c r="D2193" s="66" t="s">
        <v>315</v>
      </c>
      <c r="E2193" s="76">
        <f>+IF(ISNUMBER(DATA!F712),DATA!F712,"n/a")</f>
        <v>498838.24</v>
      </c>
      <c r="F2193" s="77">
        <f>+IF(ISNUMBER(DATA!G712),DATA!G712,"n/a")</f>
        <v>-1.7612495326238101E-2</v>
      </c>
      <c r="G2193" s="76">
        <f>+IF(ISNUMBER(DATA!P712),DATA!P712,"n/a")</f>
        <v>1667919.09</v>
      </c>
      <c r="H2193" s="77">
        <f>+IF(ISNUMBER(DATA!Q712),DATA!Q712,"n/a")</f>
        <v>-3.4586884869103801E-2</v>
      </c>
      <c r="I2193" s="76">
        <f>+IF(ISNUMBER(DATA!Z712),DATA!Z712,"n/a")</f>
        <v>3165276.22</v>
      </c>
      <c r="J2193" s="77">
        <f>+IF(ISNUMBER(DATA!AA712),DATA!AA712,"n/a")</f>
        <v>-4.7272569464594197E-2</v>
      </c>
      <c r="K2193" s="76">
        <f>+IF(ISNUMBER(DATA!AJ712),DATA!AJ712,"n/a")</f>
        <v>6219003.1799999997</v>
      </c>
      <c r="L2193" s="77">
        <f>+IF(ISNUMBER(DATA!AK712),DATA!AK712,"n/a")</f>
        <v>-5.4906605011210301E-2</v>
      </c>
      <c r="M2193" s="66"/>
      <c r="N2193" s="66"/>
      <c r="O2193" s="66"/>
      <c r="P2193" s="66"/>
      <c r="Q2193" s="66"/>
      <c r="S2193" s="70"/>
      <c r="U2193" s="70"/>
      <c r="W2193" s="70"/>
      <c r="Y2193" s="70"/>
    </row>
    <row r="2194" spans="1:25" s="69" customFormat="1" x14ac:dyDescent="0.2">
      <c r="A2194" s="66" t="s">
        <v>12</v>
      </c>
      <c r="B2194" s="66" t="s">
        <v>24</v>
      </c>
      <c r="C2194" s="66" t="s">
        <v>0</v>
      </c>
      <c r="D2194" s="66" t="s">
        <v>316</v>
      </c>
      <c r="E2194" s="76">
        <f>+IF(ISNUMBER(DATA!F713),DATA!F713,"n/a")</f>
        <v>344048.58</v>
      </c>
      <c r="F2194" s="77">
        <f>+IF(ISNUMBER(DATA!G713),DATA!G713,"n/a")</f>
        <v>1.7135364853179302E-2</v>
      </c>
      <c r="G2194" s="76">
        <f>+IF(ISNUMBER(DATA!P713),DATA!P713,"n/a")</f>
        <v>1090630.1299999999</v>
      </c>
      <c r="H2194" s="77">
        <f>+IF(ISNUMBER(DATA!Q713),DATA!Q713,"n/a")</f>
        <v>-3.58036956627135E-3</v>
      </c>
      <c r="I2194" s="76">
        <f>+IF(ISNUMBER(DATA!Z713),DATA!Z713,"n/a")</f>
        <v>2049280.33</v>
      </c>
      <c r="J2194" s="77">
        <f>+IF(ISNUMBER(DATA!AA713),DATA!AA713,"n/a")</f>
        <v>-4.9836556326905996E-3</v>
      </c>
      <c r="K2194" s="76">
        <f>+IF(ISNUMBER(DATA!AJ713),DATA!AJ713,"n/a")</f>
        <v>4032242.84</v>
      </c>
      <c r="L2194" s="77">
        <f>+IF(ISNUMBER(DATA!AK713),DATA!AK713,"n/a")</f>
        <v>-3.6392116439684701E-2</v>
      </c>
      <c r="M2194" s="66"/>
      <c r="N2194" s="66"/>
      <c r="O2194" s="66"/>
      <c r="P2194" s="66"/>
      <c r="Q2194" s="66"/>
      <c r="S2194" s="70"/>
      <c r="U2194" s="70"/>
      <c r="W2194" s="70"/>
      <c r="Y2194" s="70"/>
    </row>
    <row r="2195" spans="1:25" s="69" customFormat="1" x14ac:dyDescent="0.2">
      <c r="A2195" s="66" t="s">
        <v>12</v>
      </c>
      <c r="B2195" s="66" t="s">
        <v>24</v>
      </c>
      <c r="C2195" s="66" t="s">
        <v>0</v>
      </c>
      <c r="D2195" s="66" t="s">
        <v>317</v>
      </c>
      <c r="E2195" s="76">
        <f>+IF(ISNUMBER(DATA!F714),DATA!F714,"n/a")</f>
        <v>283580.52</v>
      </c>
      <c r="F2195" s="77">
        <f>+IF(ISNUMBER(DATA!G714),DATA!G714,"n/a")</f>
        <v>-4.7731346156441999E-2</v>
      </c>
      <c r="G2195" s="76">
        <f>+IF(ISNUMBER(DATA!P714),DATA!P714,"n/a")</f>
        <v>1046706.94</v>
      </c>
      <c r="H2195" s="77">
        <f>+IF(ISNUMBER(DATA!Q714),DATA!Q714,"n/a")</f>
        <v>-4.12387790667623E-2</v>
      </c>
      <c r="I2195" s="76">
        <f>+IF(ISNUMBER(DATA!Z714),DATA!Z714,"n/a")</f>
        <v>2011302.7</v>
      </c>
      <c r="J2195" s="77">
        <f>+IF(ISNUMBER(DATA!AA714),DATA!AA714,"n/a")</f>
        <v>-1.8068424794248202E-2</v>
      </c>
      <c r="K2195" s="76">
        <f>+IF(ISNUMBER(DATA!AJ714),DATA!AJ714,"n/a")</f>
        <v>3827162.63</v>
      </c>
      <c r="L2195" s="77">
        <f>+IF(ISNUMBER(DATA!AK714),DATA!AK714,"n/a")</f>
        <v>-3.08499904874385E-2</v>
      </c>
      <c r="M2195" s="66"/>
      <c r="N2195" s="66"/>
      <c r="O2195" s="66"/>
      <c r="P2195" s="66"/>
      <c r="Q2195" s="66"/>
      <c r="S2195" s="70"/>
      <c r="U2195" s="70"/>
      <c r="W2195" s="70"/>
      <c r="Y2195" s="70"/>
    </row>
    <row r="2196" spans="1:25" s="69" customFormat="1" x14ac:dyDescent="0.2">
      <c r="A2196" s="66" t="s">
        <v>12</v>
      </c>
      <c r="B2196" s="66" t="s">
        <v>24</v>
      </c>
      <c r="C2196" s="66" t="s">
        <v>0</v>
      </c>
      <c r="D2196" s="66" t="s">
        <v>318</v>
      </c>
      <c r="E2196" s="76">
        <f>+IF(ISNUMBER(DATA!F715),DATA!F715,"n/a")</f>
        <v>426903</v>
      </c>
      <c r="F2196" s="77">
        <f>+IF(ISNUMBER(DATA!G715),DATA!G715,"n/a")</f>
        <v>2.5300265082327501E-2</v>
      </c>
      <c r="G2196" s="76">
        <f>+IF(ISNUMBER(DATA!P715),DATA!P715,"n/a")</f>
        <v>1388944.38</v>
      </c>
      <c r="H2196" s="77">
        <f>+IF(ISNUMBER(DATA!Q715),DATA!Q715,"n/a")</f>
        <v>-1.19268477602925E-2</v>
      </c>
      <c r="I2196" s="76">
        <f>+IF(ISNUMBER(DATA!Z715),DATA!Z715,"n/a")</f>
        <v>2588469.0699999998</v>
      </c>
      <c r="J2196" s="77">
        <f>+IF(ISNUMBER(DATA!AA715),DATA!AA715,"n/a")</f>
        <v>-1.12108484954385E-2</v>
      </c>
      <c r="K2196" s="76">
        <f>+IF(ISNUMBER(DATA!AJ715),DATA!AJ715,"n/a")</f>
        <v>4859503.79</v>
      </c>
      <c r="L2196" s="77">
        <f>+IF(ISNUMBER(DATA!AK715),DATA!AK715,"n/a")</f>
        <v>-1.57039327240696E-2</v>
      </c>
      <c r="M2196" s="66"/>
      <c r="N2196" s="66"/>
      <c r="O2196" s="66"/>
      <c r="P2196" s="66"/>
      <c r="Q2196" s="66"/>
      <c r="S2196" s="70"/>
      <c r="U2196" s="70"/>
      <c r="W2196" s="70"/>
      <c r="Y2196" s="70"/>
    </row>
    <row r="2197" spans="1:25" s="69" customFormat="1" x14ac:dyDescent="0.2">
      <c r="A2197" s="66" t="s">
        <v>12</v>
      </c>
      <c r="B2197" s="66" t="s">
        <v>24</v>
      </c>
      <c r="C2197" s="66" t="s">
        <v>0</v>
      </c>
      <c r="D2197" s="66" t="s">
        <v>344</v>
      </c>
      <c r="E2197" s="76">
        <f>+IF(ISNUMBER(DATA!F716),DATA!F716,"n/a")</f>
        <v>166630.74</v>
      </c>
      <c r="F2197" s="77">
        <f>+IF(ISNUMBER(DATA!G716),DATA!G716,"n/a")</f>
        <v>-9.4175043548769793E-2</v>
      </c>
      <c r="G2197" s="76">
        <f>+IF(ISNUMBER(DATA!P716),DATA!P716,"n/a")</f>
        <v>593873.99</v>
      </c>
      <c r="H2197" s="77">
        <f>+IF(ISNUMBER(DATA!Q716),DATA!Q716,"n/a")</f>
        <v>-2.77401374618572E-2</v>
      </c>
      <c r="I2197" s="76">
        <f>+IF(ISNUMBER(DATA!Z716),DATA!Z716,"n/a")</f>
        <v>1104232.2</v>
      </c>
      <c r="J2197" s="77">
        <f>+IF(ISNUMBER(DATA!AA716),DATA!AA716,"n/a")</f>
        <v>-3.5556388474838399E-2</v>
      </c>
      <c r="K2197" s="76">
        <f>+IF(ISNUMBER(DATA!AJ716),DATA!AJ716,"n/a")</f>
        <v>2301619.9700000002</v>
      </c>
      <c r="L2197" s="77">
        <f>+IF(ISNUMBER(DATA!AK716),DATA!AK716,"n/a")</f>
        <v>-2.2192841836896201E-3</v>
      </c>
      <c r="M2197" s="66"/>
      <c r="N2197" s="66"/>
      <c r="O2197" s="66"/>
      <c r="P2197" s="66"/>
      <c r="Q2197" s="66"/>
      <c r="S2197" s="70"/>
      <c r="U2197" s="70"/>
      <c r="W2197" s="70"/>
      <c r="Y2197" s="70"/>
    </row>
    <row r="2198" spans="1:25" s="69" customFormat="1" x14ac:dyDescent="0.2">
      <c r="A2198" s="66" t="s">
        <v>12</v>
      </c>
      <c r="B2198" s="66" t="s">
        <v>24</v>
      </c>
      <c r="C2198" s="66" t="s">
        <v>0</v>
      </c>
      <c r="D2198" s="66" t="s">
        <v>345</v>
      </c>
      <c r="E2198" s="76">
        <f>+IF(ISNUMBER(DATA!F717),DATA!F717,"n/a")</f>
        <v>362296.44</v>
      </c>
      <c r="F2198" s="77">
        <f>+IF(ISNUMBER(DATA!G717),DATA!G717,"n/a")</f>
        <v>3.5893238530014401E-2</v>
      </c>
      <c r="G2198" s="76">
        <f>+IF(ISNUMBER(DATA!P717),DATA!P717,"n/a")</f>
        <v>1184015.3600000001</v>
      </c>
      <c r="H2198" s="77">
        <f>+IF(ISNUMBER(DATA!Q717),DATA!Q717,"n/a")</f>
        <v>6.05285218638376E-2</v>
      </c>
      <c r="I2198" s="76">
        <f>+IF(ISNUMBER(DATA!Z717),DATA!Z717,"n/a")</f>
        <v>2258607.5699999998</v>
      </c>
      <c r="J2198" s="77">
        <f>+IF(ISNUMBER(DATA!AA717),DATA!AA717,"n/a")</f>
        <v>5.2759902259499197E-2</v>
      </c>
      <c r="K2198" s="76">
        <f>+IF(ISNUMBER(DATA!AJ717),DATA!AJ717,"n/a")</f>
        <v>4478129.33</v>
      </c>
      <c r="L2198" s="77">
        <f>+IF(ISNUMBER(DATA!AK717),DATA!AK717,"n/a")</f>
        <v>3.48733894511387E-2</v>
      </c>
      <c r="M2198" s="66"/>
      <c r="N2198" s="66"/>
      <c r="O2198" s="66"/>
      <c r="P2198" s="66"/>
      <c r="Q2198" s="66"/>
      <c r="S2198" s="70"/>
      <c r="U2198" s="70"/>
      <c r="W2198" s="70"/>
      <c r="Y2198" s="70"/>
    </row>
    <row r="2199" spans="1:25" x14ac:dyDescent="0.2">
      <c r="E2199" s="100"/>
      <c r="F2199" s="102"/>
      <c r="G2199" s="100"/>
      <c r="H2199" s="102"/>
      <c r="I2199" s="100"/>
      <c r="J2199" s="102"/>
      <c r="K2199" s="100"/>
      <c r="L2199" s="102"/>
    </row>
    <row r="2200" spans="1:25" s="69" customFormat="1" x14ac:dyDescent="0.2">
      <c r="A2200" s="66" t="s">
        <v>12</v>
      </c>
      <c r="B2200" s="66" t="s">
        <v>24</v>
      </c>
      <c r="C2200" s="66" t="s">
        <v>9</v>
      </c>
      <c r="D2200" s="66" t="s">
        <v>271</v>
      </c>
      <c r="E2200" s="86">
        <f>+IF(ISNUMBER(DATA!H668),DATA!H668,"n/a")</f>
        <v>73277.27</v>
      </c>
      <c r="F2200" s="77">
        <f>+IF(ISNUMBER(DATA!I668),DATA!I668,"n/a")</f>
        <v>-4.7264117249127401E-2</v>
      </c>
      <c r="G2200" s="86">
        <f>+IF(ISNUMBER(DATA!R668),DATA!R668,"n/a")</f>
        <v>274511.01</v>
      </c>
      <c r="H2200" s="77">
        <f>+IF(ISNUMBER(DATA!S668),DATA!S668,"n/a")</f>
        <v>7.2534744922591696E-2</v>
      </c>
      <c r="I2200" s="86">
        <f>+IF(ISNUMBER(DATA!AB668),DATA!AB668,"n/a")</f>
        <v>494358.96</v>
      </c>
      <c r="J2200" s="77">
        <f>+IF(ISNUMBER(DATA!AC668),DATA!AC668,"n/a")</f>
        <v>2.95923448452661E-2</v>
      </c>
      <c r="K2200" s="86">
        <f>+IF(ISNUMBER(DATA!AL668),DATA!AL668,"n/a")</f>
        <v>930337.67</v>
      </c>
      <c r="L2200" s="77">
        <f>+IF(ISNUMBER(DATA!AM668),DATA!AM668,"n/a")</f>
        <v>2.9975672944163801E-2</v>
      </c>
      <c r="M2200" s="66"/>
      <c r="N2200" s="66"/>
      <c r="O2200" s="66"/>
      <c r="P2200" s="66"/>
      <c r="Q2200" s="66"/>
      <c r="S2200" s="70"/>
      <c r="U2200" s="70"/>
      <c r="W2200" s="70"/>
      <c r="Y2200" s="70"/>
    </row>
    <row r="2201" spans="1:25" s="69" customFormat="1" x14ac:dyDescent="0.2">
      <c r="A2201" s="66" t="s">
        <v>12</v>
      </c>
      <c r="B2201" s="66" t="s">
        <v>24</v>
      </c>
      <c r="C2201" s="66" t="s">
        <v>9</v>
      </c>
      <c r="D2201" s="66" t="s">
        <v>272</v>
      </c>
      <c r="E2201" s="86">
        <f>+IF(ISNUMBER(DATA!H669),DATA!H669,"n/a")</f>
        <v>100816.33</v>
      </c>
      <c r="F2201" s="77">
        <f>+IF(ISNUMBER(DATA!I669),DATA!I669,"n/a")</f>
        <v>0.123255169813574</v>
      </c>
      <c r="G2201" s="86">
        <f>+IF(ISNUMBER(DATA!R669),DATA!R669,"n/a")</f>
        <v>320813.67</v>
      </c>
      <c r="H2201" s="77">
        <f>+IF(ISNUMBER(DATA!S669),DATA!S669,"n/a")</f>
        <v>2.3209406414885999E-2</v>
      </c>
      <c r="I2201" s="86">
        <f>+IF(ISNUMBER(DATA!AB669),DATA!AB669,"n/a")</f>
        <v>604754.94999999995</v>
      </c>
      <c r="J2201" s="77">
        <f>+IF(ISNUMBER(DATA!AC669),DATA!AC669,"n/a")</f>
        <v>-5.4200836708489901E-4</v>
      </c>
      <c r="K2201" s="86">
        <f>+IF(ISNUMBER(DATA!AL669),DATA!AL669,"n/a")</f>
        <v>1180659.2</v>
      </c>
      <c r="L2201" s="77">
        <f>+IF(ISNUMBER(DATA!AM669),DATA!AM669,"n/a")</f>
        <v>2.9984615251526701E-4</v>
      </c>
      <c r="M2201" s="66"/>
      <c r="N2201" s="66"/>
      <c r="O2201" s="66"/>
      <c r="P2201" s="66"/>
      <c r="Q2201" s="66"/>
      <c r="S2201" s="70"/>
      <c r="U2201" s="70"/>
      <c r="W2201" s="70"/>
      <c r="Y2201" s="70"/>
    </row>
    <row r="2202" spans="1:25" s="69" customFormat="1" x14ac:dyDescent="0.2">
      <c r="A2202" s="66" t="s">
        <v>12</v>
      </c>
      <c r="B2202" s="66" t="s">
        <v>24</v>
      </c>
      <c r="C2202" s="66" t="s">
        <v>9</v>
      </c>
      <c r="D2202" s="66" t="s">
        <v>273</v>
      </c>
      <c r="E2202" s="86">
        <f>+IF(ISNUMBER(DATA!H670),DATA!H670,"n/a")</f>
        <v>230808.52</v>
      </c>
      <c r="F2202" s="77">
        <f>+IF(ISNUMBER(DATA!I670),DATA!I670,"n/a")</f>
        <v>-1.3759976071316101E-2</v>
      </c>
      <c r="G2202" s="86">
        <f>+IF(ISNUMBER(DATA!R670),DATA!R670,"n/a")</f>
        <v>775667.35</v>
      </c>
      <c r="H2202" s="77">
        <f>+IF(ISNUMBER(DATA!S670),DATA!S670,"n/a")</f>
        <v>8.3499370036700105E-2</v>
      </c>
      <c r="I2202" s="86">
        <f>+IF(ISNUMBER(DATA!AB670),DATA!AB670,"n/a")</f>
        <v>1457235.89</v>
      </c>
      <c r="J2202" s="77">
        <f>+IF(ISNUMBER(DATA!AC670),DATA!AC670,"n/a")</f>
        <v>8.3602426513643802E-2</v>
      </c>
      <c r="K2202" s="86">
        <f>+IF(ISNUMBER(DATA!AL670),DATA!AL670,"n/a")</f>
        <v>2765274.79</v>
      </c>
      <c r="L2202" s="77">
        <f>+IF(ISNUMBER(DATA!AM670),DATA!AM670,"n/a")</f>
        <v>0.13055231228081501</v>
      </c>
      <c r="M2202" s="66"/>
      <c r="N2202" s="66"/>
      <c r="O2202" s="66"/>
      <c r="P2202" s="66"/>
      <c r="Q2202" s="66"/>
      <c r="S2202" s="70"/>
      <c r="U2202" s="70"/>
      <c r="W2202" s="70"/>
      <c r="Y2202" s="70"/>
    </row>
    <row r="2203" spans="1:25" s="69" customFormat="1" x14ac:dyDescent="0.2">
      <c r="A2203" s="66" t="s">
        <v>12</v>
      </c>
      <c r="B2203" s="66" t="s">
        <v>24</v>
      </c>
      <c r="C2203" s="66" t="s">
        <v>9</v>
      </c>
      <c r="D2203" s="66" t="s">
        <v>274</v>
      </c>
      <c r="E2203" s="86">
        <f>+IF(ISNUMBER(DATA!H671),DATA!H671,"n/a")</f>
        <v>63463.93</v>
      </c>
      <c r="F2203" s="77">
        <f>+IF(ISNUMBER(DATA!I671),DATA!I671,"n/a")</f>
        <v>2.7090463328942601E-2</v>
      </c>
      <c r="G2203" s="86">
        <f>+IF(ISNUMBER(DATA!R671),DATA!R671,"n/a")</f>
        <v>200615.34</v>
      </c>
      <c r="H2203" s="77">
        <f>+IF(ISNUMBER(DATA!S671),DATA!S671,"n/a")</f>
        <v>-7.7463562320808296E-3</v>
      </c>
      <c r="I2203" s="86">
        <f>+IF(ISNUMBER(DATA!AB671),DATA!AB671,"n/a")</f>
        <v>377383.79</v>
      </c>
      <c r="J2203" s="77">
        <f>+IF(ISNUMBER(DATA!AC671),DATA!AC671,"n/a")</f>
        <v>-1.5541161538113199E-2</v>
      </c>
      <c r="K2203" s="86">
        <f>+IF(ISNUMBER(DATA!AL671),DATA!AL671,"n/a")</f>
        <v>764824.9</v>
      </c>
      <c r="L2203" s="77">
        <f>+IF(ISNUMBER(DATA!AM671),DATA!AM671,"n/a")</f>
        <v>-2.0925813286467001E-2</v>
      </c>
      <c r="M2203" s="66"/>
      <c r="N2203" s="66"/>
      <c r="O2203" s="66"/>
      <c r="P2203" s="66"/>
      <c r="Q2203" s="66"/>
      <c r="S2203" s="70"/>
      <c r="U2203" s="70"/>
      <c r="W2203" s="70"/>
      <c r="Y2203" s="70"/>
    </row>
    <row r="2204" spans="1:25" s="69" customFormat="1" x14ac:dyDescent="0.2">
      <c r="A2204" s="66" t="s">
        <v>12</v>
      </c>
      <c r="B2204" s="66" t="s">
        <v>24</v>
      </c>
      <c r="C2204" s="66" t="s">
        <v>9</v>
      </c>
      <c r="D2204" s="66" t="s">
        <v>275</v>
      </c>
      <c r="E2204" s="86">
        <f>+IF(ISNUMBER(DATA!H672),DATA!H672,"n/a")</f>
        <v>237861.22</v>
      </c>
      <c r="F2204" s="77">
        <f>+IF(ISNUMBER(DATA!I672),DATA!I672,"n/a")</f>
        <v>-5.3854518686655299E-2</v>
      </c>
      <c r="G2204" s="86">
        <f>+IF(ISNUMBER(DATA!R672),DATA!R672,"n/a")</f>
        <v>917561.61</v>
      </c>
      <c r="H2204" s="77">
        <f>+IF(ISNUMBER(DATA!S672),DATA!S672,"n/a")</f>
        <v>0.13945167157388599</v>
      </c>
      <c r="I2204" s="86">
        <f>+IF(ISNUMBER(DATA!AB672),DATA!AB672,"n/a")</f>
        <v>1684043.46</v>
      </c>
      <c r="J2204" s="77">
        <f>+IF(ISNUMBER(DATA!AC672),DATA!AC672,"n/a")</f>
        <v>0.10819610558614701</v>
      </c>
      <c r="K2204" s="86">
        <f>+IF(ISNUMBER(DATA!AL672),DATA!AL672,"n/a")</f>
        <v>3097700.66</v>
      </c>
      <c r="L2204" s="77">
        <f>+IF(ISNUMBER(DATA!AM672),DATA!AM672,"n/a")</f>
        <v>0.12683861867955901</v>
      </c>
      <c r="M2204" s="66"/>
      <c r="N2204" s="66"/>
      <c r="O2204" s="66"/>
      <c r="P2204" s="66"/>
      <c r="Q2204" s="66"/>
      <c r="S2204" s="70"/>
      <c r="U2204" s="70"/>
      <c r="W2204" s="70"/>
      <c r="Y2204" s="70"/>
    </row>
    <row r="2205" spans="1:25" s="69" customFormat="1" x14ac:dyDescent="0.2">
      <c r="A2205" s="66" t="s">
        <v>12</v>
      </c>
      <c r="B2205" s="66" t="s">
        <v>24</v>
      </c>
      <c r="C2205" s="66" t="s">
        <v>9</v>
      </c>
      <c r="D2205" s="66" t="s">
        <v>276</v>
      </c>
      <c r="E2205" s="86">
        <f>+IF(ISNUMBER(DATA!H673),DATA!H673,"n/a")</f>
        <v>98660.91</v>
      </c>
      <c r="F2205" s="77">
        <f>+IF(ISNUMBER(DATA!I673),DATA!I673,"n/a")</f>
        <v>-0.110090913125253</v>
      </c>
      <c r="G2205" s="86">
        <f>+IF(ISNUMBER(DATA!R673),DATA!R673,"n/a")</f>
        <v>345955.38</v>
      </c>
      <c r="H2205" s="77">
        <f>+IF(ISNUMBER(DATA!S673),DATA!S673,"n/a")</f>
        <v>-0.12703954657531799</v>
      </c>
      <c r="I2205" s="86">
        <f>+IF(ISNUMBER(DATA!AB673),DATA!AB673,"n/a")</f>
        <v>603770.85</v>
      </c>
      <c r="J2205" s="77">
        <f>+IF(ISNUMBER(DATA!AC673),DATA!AC673,"n/a")</f>
        <v>-0.15326154772525699</v>
      </c>
      <c r="K2205" s="86">
        <f>+IF(ISNUMBER(DATA!AL673),DATA!AL673,"n/a")</f>
        <v>1197069.42</v>
      </c>
      <c r="L2205" s="77">
        <f>+IF(ISNUMBER(DATA!AM673),DATA!AM673,"n/a")</f>
        <v>-6.9548795344264197E-2</v>
      </c>
      <c r="M2205" s="66"/>
      <c r="N2205" s="66"/>
      <c r="O2205" s="66"/>
      <c r="P2205" s="66"/>
      <c r="Q2205" s="66"/>
      <c r="S2205" s="70"/>
      <c r="U2205" s="70"/>
      <c r="W2205" s="70"/>
      <c r="Y2205" s="70"/>
    </row>
    <row r="2206" spans="1:25" s="69" customFormat="1" x14ac:dyDescent="0.2">
      <c r="A2206" s="66" t="s">
        <v>12</v>
      </c>
      <c r="B2206" s="66" t="s">
        <v>24</v>
      </c>
      <c r="C2206" s="66" t="s">
        <v>9</v>
      </c>
      <c r="D2206" s="66" t="s">
        <v>277</v>
      </c>
      <c r="E2206" s="86">
        <f>+IF(ISNUMBER(DATA!H674),DATA!H674,"n/a")</f>
        <v>55747.040000000001</v>
      </c>
      <c r="F2206" s="77">
        <f>+IF(ISNUMBER(DATA!I674),DATA!I674,"n/a")</f>
        <v>-7.9835256180864303E-2</v>
      </c>
      <c r="G2206" s="86">
        <f>+IF(ISNUMBER(DATA!R674),DATA!R674,"n/a")</f>
        <v>183676.87</v>
      </c>
      <c r="H2206" s="77">
        <f>+IF(ISNUMBER(DATA!S674),DATA!S674,"n/a")</f>
        <v>-6.1980845453195398E-2</v>
      </c>
      <c r="I2206" s="86">
        <f>+IF(ISNUMBER(DATA!AB674),DATA!AB674,"n/a")</f>
        <v>343530.09</v>
      </c>
      <c r="J2206" s="77">
        <f>+IF(ISNUMBER(DATA!AC674),DATA!AC674,"n/a")</f>
        <v>-7.0905449502008305E-2</v>
      </c>
      <c r="K2206" s="86">
        <f>+IF(ISNUMBER(DATA!AL674),DATA!AL674,"n/a")</f>
        <v>666506.02</v>
      </c>
      <c r="L2206" s="77">
        <f>+IF(ISNUMBER(DATA!AM674),DATA!AM674,"n/a")</f>
        <v>-9.1561005080193006E-2</v>
      </c>
      <c r="M2206" s="66"/>
      <c r="N2206" s="66"/>
      <c r="O2206" s="66"/>
      <c r="P2206" s="66"/>
      <c r="Q2206" s="66"/>
      <c r="S2206" s="70"/>
      <c r="U2206" s="70"/>
      <c r="W2206" s="70"/>
      <c r="Y2206" s="70"/>
    </row>
    <row r="2207" spans="1:25" s="69" customFormat="1" x14ac:dyDescent="0.2">
      <c r="A2207" s="66" t="s">
        <v>12</v>
      </c>
      <c r="B2207" s="66" t="s">
        <v>24</v>
      </c>
      <c r="C2207" s="66" t="s">
        <v>9</v>
      </c>
      <c r="D2207" s="66" t="s">
        <v>278</v>
      </c>
      <c r="E2207" s="86">
        <f>+IF(ISNUMBER(DATA!H675),DATA!H675,"n/a")</f>
        <v>203605.59</v>
      </c>
      <c r="F2207" s="77">
        <f>+IF(ISNUMBER(DATA!I675),DATA!I675,"n/a")</f>
        <v>7.3338194149634495E-2</v>
      </c>
      <c r="G2207" s="86">
        <f>+IF(ISNUMBER(DATA!R675),DATA!R675,"n/a")</f>
        <v>705567.21</v>
      </c>
      <c r="H2207" s="77">
        <f>+IF(ISNUMBER(DATA!S675),DATA!S675,"n/a")</f>
        <v>9.4912211147617997E-2</v>
      </c>
      <c r="I2207" s="86">
        <f>+IF(ISNUMBER(DATA!AB675),DATA!AB675,"n/a")</f>
        <v>1281278.45</v>
      </c>
      <c r="J2207" s="77">
        <f>+IF(ISNUMBER(DATA!AC675),DATA!AC675,"n/a")</f>
        <v>4.4519374256746701E-2</v>
      </c>
      <c r="K2207" s="86">
        <f>+IF(ISNUMBER(DATA!AL675),DATA!AL675,"n/a")</f>
        <v>2433510.7000000002</v>
      </c>
      <c r="L2207" s="77">
        <f>+IF(ISNUMBER(DATA!AM675),DATA!AM675,"n/a")</f>
        <v>3.2768398276454599E-2</v>
      </c>
      <c r="M2207" s="66"/>
      <c r="N2207" s="66"/>
      <c r="O2207" s="66"/>
      <c r="P2207" s="66"/>
      <c r="Q2207" s="66"/>
      <c r="S2207" s="70"/>
      <c r="U2207" s="70"/>
      <c r="W2207" s="70"/>
      <c r="Y2207" s="70"/>
    </row>
    <row r="2208" spans="1:25" s="69" customFormat="1" x14ac:dyDescent="0.2">
      <c r="A2208" s="66" t="s">
        <v>12</v>
      </c>
      <c r="B2208" s="66" t="s">
        <v>24</v>
      </c>
      <c r="C2208" s="66" t="s">
        <v>9</v>
      </c>
      <c r="D2208" s="66" t="s">
        <v>279</v>
      </c>
      <c r="E2208" s="86">
        <f>+IF(ISNUMBER(DATA!H676),DATA!H676,"n/a")</f>
        <v>82171.27</v>
      </c>
      <c r="F2208" s="77">
        <f>+IF(ISNUMBER(DATA!I676),DATA!I676,"n/a")</f>
        <v>0.116813305326221</v>
      </c>
      <c r="G2208" s="86">
        <f>+IF(ISNUMBER(DATA!R676),DATA!R676,"n/a")</f>
        <v>283507.28000000003</v>
      </c>
      <c r="H2208" s="77">
        <f>+IF(ISNUMBER(DATA!S676),DATA!S676,"n/a")</f>
        <v>0.162367500170046</v>
      </c>
      <c r="I2208" s="86">
        <f>+IF(ISNUMBER(DATA!AB676),DATA!AB676,"n/a")</f>
        <v>526721.01</v>
      </c>
      <c r="J2208" s="77">
        <f>+IF(ISNUMBER(DATA!AC676),DATA!AC676,"n/a")</f>
        <v>9.2145992053549994E-2</v>
      </c>
      <c r="K2208" s="86">
        <f>+IF(ISNUMBER(DATA!AL676),DATA!AL676,"n/a")</f>
        <v>1018629.94</v>
      </c>
      <c r="L2208" s="77">
        <f>+IF(ISNUMBER(DATA!AM676),DATA!AM676,"n/a")</f>
        <v>4.39883437915118E-2</v>
      </c>
      <c r="M2208" s="66"/>
      <c r="N2208" s="66"/>
      <c r="O2208" s="66"/>
      <c r="P2208" s="66"/>
      <c r="Q2208" s="66"/>
      <c r="S2208" s="70"/>
      <c r="U2208" s="70"/>
      <c r="W2208" s="70"/>
      <c r="Y2208" s="70"/>
    </row>
    <row r="2209" spans="1:25" s="69" customFormat="1" x14ac:dyDescent="0.2">
      <c r="A2209" s="66" t="s">
        <v>12</v>
      </c>
      <c r="B2209" s="66" t="s">
        <v>24</v>
      </c>
      <c r="C2209" s="66" t="s">
        <v>9</v>
      </c>
      <c r="D2209" s="66" t="s">
        <v>280</v>
      </c>
      <c r="E2209" s="86">
        <f>+IF(ISNUMBER(DATA!H677),DATA!H677,"n/a")</f>
        <v>72816.070000000007</v>
      </c>
      <c r="F2209" s="77">
        <f>+IF(ISNUMBER(DATA!I677),DATA!I677,"n/a")</f>
        <v>0.10018560023787799</v>
      </c>
      <c r="G2209" s="86">
        <f>+IF(ISNUMBER(DATA!R677),DATA!R677,"n/a")</f>
        <v>257398.99</v>
      </c>
      <c r="H2209" s="77">
        <f>+IF(ISNUMBER(DATA!S677),DATA!S677,"n/a")</f>
        <v>2.5558949750203199E-2</v>
      </c>
      <c r="I2209" s="86">
        <f>+IF(ISNUMBER(DATA!AB677),DATA!AB677,"n/a")</f>
        <v>477415.87</v>
      </c>
      <c r="J2209" s="77">
        <f>+IF(ISNUMBER(DATA!AC677),DATA!AC677,"n/a")</f>
        <v>-0.122764849646728</v>
      </c>
      <c r="K2209" s="86">
        <f>+IF(ISNUMBER(DATA!AL677),DATA!AL677,"n/a")</f>
        <v>885498.19</v>
      </c>
      <c r="L2209" s="77">
        <f>+IF(ISNUMBER(DATA!AM677),DATA!AM677,"n/a")</f>
        <v>-0.10952413898450999</v>
      </c>
      <c r="M2209" s="66"/>
      <c r="N2209" s="66"/>
      <c r="O2209" s="66"/>
      <c r="P2209" s="66"/>
      <c r="Q2209" s="66"/>
      <c r="S2209" s="70"/>
      <c r="U2209" s="70"/>
      <c r="W2209" s="70"/>
      <c r="Y2209" s="70"/>
    </row>
    <row r="2210" spans="1:25" s="69" customFormat="1" x14ac:dyDescent="0.2">
      <c r="A2210" s="66" t="s">
        <v>12</v>
      </c>
      <c r="B2210" s="66" t="s">
        <v>24</v>
      </c>
      <c r="C2210" s="66" t="s">
        <v>9</v>
      </c>
      <c r="D2210" s="66" t="s">
        <v>281</v>
      </c>
      <c r="E2210" s="86">
        <f>+IF(ISNUMBER(DATA!H678),DATA!H678,"n/a")</f>
        <v>60093.279999999999</v>
      </c>
      <c r="F2210" s="77">
        <f>+IF(ISNUMBER(DATA!I678),DATA!I678,"n/a")</f>
        <v>-1.0603857627590901E-2</v>
      </c>
      <c r="G2210" s="86">
        <f>+IF(ISNUMBER(DATA!R678),DATA!R678,"n/a")</f>
        <v>207002.03</v>
      </c>
      <c r="H2210" s="77">
        <f>+IF(ISNUMBER(DATA!S678),DATA!S678,"n/a")</f>
        <v>1.0919385048629399E-2</v>
      </c>
      <c r="I2210" s="86">
        <f>+IF(ISNUMBER(DATA!AB678),DATA!AB678,"n/a")</f>
        <v>393926.11</v>
      </c>
      <c r="J2210" s="77">
        <f>+IF(ISNUMBER(DATA!AC678),DATA!AC678,"n/a")</f>
        <v>-2.2787996285798601E-2</v>
      </c>
      <c r="K2210" s="86">
        <f>+IF(ISNUMBER(DATA!AL678),DATA!AL678,"n/a")</f>
        <v>785037.63</v>
      </c>
      <c r="L2210" s="77">
        <f>+IF(ISNUMBER(DATA!AM678),DATA!AM678,"n/a")</f>
        <v>-1.71290297859607E-2</v>
      </c>
      <c r="M2210" s="66"/>
      <c r="N2210" s="66"/>
      <c r="O2210" s="66"/>
      <c r="P2210" s="66"/>
      <c r="Q2210" s="66"/>
      <c r="S2210" s="70"/>
      <c r="U2210" s="70"/>
      <c r="W2210" s="70"/>
      <c r="Y2210" s="70"/>
    </row>
    <row r="2211" spans="1:25" s="69" customFormat="1" x14ac:dyDescent="0.2">
      <c r="A2211" s="66" t="s">
        <v>12</v>
      </c>
      <c r="B2211" s="66" t="s">
        <v>24</v>
      </c>
      <c r="C2211" s="66" t="s">
        <v>9</v>
      </c>
      <c r="D2211" s="66" t="s">
        <v>282</v>
      </c>
      <c r="E2211" s="86">
        <f>+IF(ISNUMBER(DATA!H679),DATA!H679,"n/a")</f>
        <v>147079.60999999999</v>
      </c>
      <c r="F2211" s="77">
        <f>+IF(ISNUMBER(DATA!I679),DATA!I679,"n/a")</f>
        <v>9.9529520533382793E-3</v>
      </c>
      <c r="G2211" s="86">
        <f>+IF(ISNUMBER(DATA!R679),DATA!R679,"n/a")</f>
        <v>478763.61</v>
      </c>
      <c r="H2211" s="77">
        <f>+IF(ISNUMBER(DATA!S679),DATA!S679,"n/a")</f>
        <v>2.8278497882783801E-2</v>
      </c>
      <c r="I2211" s="86">
        <f>+IF(ISNUMBER(DATA!AB679),DATA!AB679,"n/a")</f>
        <v>916579.77</v>
      </c>
      <c r="J2211" s="77">
        <f>+IF(ISNUMBER(DATA!AC679),DATA!AC679,"n/a")</f>
        <v>-3.6576478102043598E-2</v>
      </c>
      <c r="K2211" s="86">
        <f>+IF(ISNUMBER(DATA!AL679),DATA!AL679,"n/a")</f>
        <v>1813540.36</v>
      </c>
      <c r="L2211" s="77">
        <f>+IF(ISNUMBER(DATA!AM679),DATA!AM679,"n/a")</f>
        <v>-5.1912870248603103E-2</v>
      </c>
      <c r="M2211" s="66"/>
      <c r="N2211" s="66"/>
      <c r="O2211" s="66"/>
      <c r="P2211" s="66"/>
      <c r="Q2211" s="66"/>
      <c r="S2211" s="70"/>
      <c r="U2211" s="70"/>
      <c r="W2211" s="70"/>
      <c r="Y2211" s="70"/>
    </row>
    <row r="2212" spans="1:25" s="69" customFormat="1" x14ac:dyDescent="0.2">
      <c r="A2212" s="66" t="s">
        <v>12</v>
      </c>
      <c r="B2212" s="66" t="s">
        <v>24</v>
      </c>
      <c r="C2212" s="66" t="s">
        <v>9</v>
      </c>
      <c r="D2212" s="66" t="s">
        <v>283</v>
      </c>
      <c r="E2212" s="86">
        <f>+IF(ISNUMBER(DATA!H680),DATA!H680,"n/a")</f>
        <v>129863.78</v>
      </c>
      <c r="F2212" s="77">
        <f>+IF(ISNUMBER(DATA!I680),DATA!I680,"n/a")</f>
        <v>-0.13336876901706701</v>
      </c>
      <c r="G2212" s="86">
        <f>+IF(ISNUMBER(DATA!R680),DATA!R680,"n/a")</f>
        <v>447005.41</v>
      </c>
      <c r="H2212" s="77">
        <f>+IF(ISNUMBER(DATA!S680),DATA!S680,"n/a")</f>
        <v>-9.1389480799808298E-2</v>
      </c>
      <c r="I2212" s="86">
        <f>+IF(ISNUMBER(DATA!AB680),DATA!AB680,"n/a")</f>
        <v>863893.14</v>
      </c>
      <c r="J2212" s="77">
        <f>+IF(ISNUMBER(DATA!AC680),DATA!AC680,"n/a")</f>
        <v>-0.10269584756041</v>
      </c>
      <c r="K2212" s="86">
        <f>+IF(ISNUMBER(DATA!AL680),DATA!AL680,"n/a")</f>
        <v>1732598.18</v>
      </c>
      <c r="L2212" s="77">
        <f>+IF(ISNUMBER(DATA!AM680),DATA!AM680,"n/a")</f>
        <v>-9.4872950871913206E-2</v>
      </c>
      <c r="M2212" s="66"/>
      <c r="N2212" s="66"/>
      <c r="O2212" s="66"/>
      <c r="P2212" s="66"/>
      <c r="Q2212" s="66"/>
      <c r="S2212" s="70"/>
      <c r="U2212" s="70"/>
      <c r="W2212" s="70"/>
      <c r="Y2212" s="70"/>
    </row>
    <row r="2213" spans="1:25" s="69" customFormat="1" x14ac:dyDescent="0.2">
      <c r="A2213" s="66" t="s">
        <v>12</v>
      </c>
      <c r="B2213" s="66" t="s">
        <v>24</v>
      </c>
      <c r="C2213" s="66" t="s">
        <v>9</v>
      </c>
      <c r="D2213" s="66" t="s">
        <v>284</v>
      </c>
      <c r="E2213" s="86">
        <f>+IF(ISNUMBER(DATA!H681),DATA!H681,"n/a")</f>
        <v>150282.15</v>
      </c>
      <c r="F2213" s="77">
        <f>+IF(ISNUMBER(DATA!I681),DATA!I681,"n/a")</f>
        <v>0.120298659537252</v>
      </c>
      <c r="G2213" s="86">
        <f>+IF(ISNUMBER(DATA!R681),DATA!R681,"n/a")</f>
        <v>510678.39</v>
      </c>
      <c r="H2213" s="77">
        <f>+IF(ISNUMBER(DATA!S681),DATA!S681,"n/a")</f>
        <v>0.106277039349992</v>
      </c>
      <c r="I2213" s="86">
        <f>+IF(ISNUMBER(DATA!AB681),DATA!AB681,"n/a")</f>
        <v>958615.32</v>
      </c>
      <c r="J2213" s="77">
        <f>+IF(ISNUMBER(DATA!AC681),DATA!AC681,"n/a")</f>
        <v>6.3778517528145395E-2</v>
      </c>
      <c r="K2213" s="86">
        <f>+IF(ISNUMBER(DATA!AL681),DATA!AL681,"n/a")</f>
        <v>1916044.63</v>
      </c>
      <c r="L2213" s="77">
        <f>+IF(ISNUMBER(DATA!AM681),DATA!AM681,"n/a")</f>
        <v>5.4094222803679398E-2</v>
      </c>
      <c r="M2213" s="66"/>
      <c r="N2213" s="66"/>
      <c r="O2213" s="66"/>
      <c r="P2213" s="66"/>
      <c r="Q2213" s="66"/>
      <c r="S2213" s="70"/>
      <c r="U2213" s="70"/>
      <c r="W2213" s="70"/>
      <c r="Y2213" s="70"/>
    </row>
    <row r="2214" spans="1:25" s="69" customFormat="1" x14ac:dyDescent="0.2">
      <c r="A2214" s="66" t="s">
        <v>12</v>
      </c>
      <c r="B2214" s="66" t="s">
        <v>24</v>
      </c>
      <c r="C2214" s="66" t="s">
        <v>9</v>
      </c>
      <c r="D2214" s="66" t="s">
        <v>285</v>
      </c>
      <c r="E2214" s="86">
        <f>+IF(ISNUMBER(DATA!H682),DATA!H682,"n/a")</f>
        <v>65828.289999999994</v>
      </c>
      <c r="F2214" s="77">
        <f>+IF(ISNUMBER(DATA!I682),DATA!I682,"n/a")</f>
        <v>7.2276192162488401E-2</v>
      </c>
      <c r="G2214" s="86">
        <f>+IF(ISNUMBER(DATA!R682),DATA!R682,"n/a")</f>
        <v>223542.27</v>
      </c>
      <c r="H2214" s="77">
        <f>+IF(ISNUMBER(DATA!S682),DATA!S682,"n/a")</f>
        <v>8.24653054362217E-2</v>
      </c>
      <c r="I2214" s="86">
        <f>+IF(ISNUMBER(DATA!AB682),DATA!AB682,"n/a")</f>
        <v>409997.54</v>
      </c>
      <c r="J2214" s="77">
        <f>+IF(ISNUMBER(DATA!AC682),DATA!AC682,"n/a")</f>
        <v>5.9509873993543502E-2</v>
      </c>
      <c r="K2214" s="86">
        <f>+IF(ISNUMBER(DATA!AL682),DATA!AL682,"n/a")</f>
        <v>837947.23</v>
      </c>
      <c r="L2214" s="77">
        <f>+IF(ISNUMBER(DATA!AM682),DATA!AM682,"n/a")</f>
        <v>2.7820082624521101E-2</v>
      </c>
      <c r="M2214" s="66"/>
      <c r="N2214" s="66"/>
      <c r="O2214" s="66"/>
      <c r="P2214" s="66"/>
      <c r="Q2214" s="66"/>
      <c r="S2214" s="70"/>
      <c r="U2214" s="70"/>
      <c r="W2214" s="70"/>
      <c r="Y2214" s="70"/>
    </row>
    <row r="2215" spans="1:25" s="69" customFormat="1" x14ac:dyDescent="0.2">
      <c r="A2215" s="66" t="s">
        <v>12</v>
      </c>
      <c r="B2215" s="66" t="s">
        <v>24</v>
      </c>
      <c r="C2215" s="66" t="s">
        <v>9</v>
      </c>
      <c r="D2215" s="66" t="s">
        <v>286</v>
      </c>
      <c r="E2215" s="86">
        <f>+IF(ISNUMBER(DATA!H683),DATA!H683,"n/a")</f>
        <v>120068.07</v>
      </c>
      <c r="F2215" s="77">
        <f>+IF(ISNUMBER(DATA!I683),DATA!I683,"n/a")</f>
        <v>-4.6547903181644597E-2</v>
      </c>
      <c r="G2215" s="86">
        <f>+IF(ISNUMBER(DATA!R683),DATA!R683,"n/a")</f>
        <v>435571.7</v>
      </c>
      <c r="H2215" s="77">
        <f>+IF(ISNUMBER(DATA!S683),DATA!S683,"n/a")</f>
        <v>0.109975155939217</v>
      </c>
      <c r="I2215" s="86">
        <f>+IF(ISNUMBER(DATA!AB683),DATA!AB683,"n/a")</f>
        <v>782248.12</v>
      </c>
      <c r="J2215" s="77">
        <f>+IF(ISNUMBER(DATA!AC683),DATA!AC683,"n/a")</f>
        <v>0.114742784864315</v>
      </c>
      <c r="K2215" s="86">
        <f>+IF(ISNUMBER(DATA!AL683),DATA!AL683,"n/a")</f>
        <v>1473990.97</v>
      </c>
      <c r="L2215" s="77">
        <f>+IF(ISNUMBER(DATA!AM683),DATA!AM683,"n/a")</f>
        <v>0.11561081352897599</v>
      </c>
      <c r="M2215" s="66"/>
      <c r="N2215" s="66"/>
      <c r="O2215" s="66"/>
      <c r="P2215" s="66"/>
      <c r="Q2215" s="66"/>
      <c r="S2215" s="70"/>
      <c r="U2215" s="70"/>
      <c r="W2215" s="70"/>
      <c r="Y2215" s="70"/>
    </row>
    <row r="2216" spans="1:25" s="69" customFormat="1" x14ac:dyDescent="0.2">
      <c r="A2216" s="66" t="s">
        <v>12</v>
      </c>
      <c r="B2216" s="66" t="s">
        <v>24</v>
      </c>
      <c r="C2216" s="66" t="s">
        <v>9</v>
      </c>
      <c r="D2216" s="66" t="s">
        <v>287</v>
      </c>
      <c r="E2216" s="86">
        <f>+IF(ISNUMBER(DATA!H684),DATA!H684,"n/a")</f>
        <v>144742.47</v>
      </c>
      <c r="F2216" s="77">
        <f>+IF(ISNUMBER(DATA!I684),DATA!I684,"n/a")</f>
        <v>-8.2825861993691199E-2</v>
      </c>
      <c r="G2216" s="86">
        <f>+IF(ISNUMBER(DATA!R684),DATA!R684,"n/a")</f>
        <v>585513.97</v>
      </c>
      <c r="H2216" s="77">
        <f>+IF(ISNUMBER(DATA!S684),DATA!S684,"n/a")</f>
        <v>0.136842495016749</v>
      </c>
      <c r="I2216" s="86">
        <f>+IF(ISNUMBER(DATA!AB684),DATA!AB684,"n/a")</f>
        <v>1041852.22</v>
      </c>
      <c r="J2216" s="77">
        <f>+IF(ISNUMBER(DATA!AC684),DATA!AC684,"n/a")</f>
        <v>0.11359776017525899</v>
      </c>
      <c r="K2216" s="86">
        <f>+IF(ISNUMBER(DATA!AL684),DATA!AL684,"n/a")</f>
        <v>1856362.03</v>
      </c>
      <c r="L2216" s="77">
        <f>+IF(ISNUMBER(DATA!AM684),DATA!AM684,"n/a")</f>
        <v>0.15655218436985199</v>
      </c>
      <c r="M2216" s="66"/>
      <c r="N2216" s="66"/>
      <c r="O2216" s="66"/>
      <c r="P2216" s="66"/>
      <c r="Q2216" s="66"/>
      <c r="S2216" s="70"/>
      <c r="U2216" s="70"/>
      <c r="W2216" s="70"/>
      <c r="Y2216" s="70"/>
    </row>
    <row r="2217" spans="1:25" s="69" customFormat="1" x14ac:dyDescent="0.2">
      <c r="A2217" s="66" t="s">
        <v>12</v>
      </c>
      <c r="B2217" s="66" t="s">
        <v>24</v>
      </c>
      <c r="C2217" s="66" t="s">
        <v>9</v>
      </c>
      <c r="D2217" s="66" t="s">
        <v>288</v>
      </c>
      <c r="E2217" s="86">
        <f>+IF(ISNUMBER(DATA!H685),DATA!H685,"n/a")</f>
        <v>137540.68</v>
      </c>
      <c r="F2217" s="77">
        <f>+IF(ISNUMBER(DATA!I685),DATA!I685,"n/a")</f>
        <v>-8.3185658785572894E-2</v>
      </c>
      <c r="G2217" s="86">
        <f>+IF(ISNUMBER(DATA!R685),DATA!R685,"n/a")</f>
        <v>445635.12</v>
      </c>
      <c r="H2217" s="77">
        <f>+IF(ISNUMBER(DATA!S685),DATA!S685,"n/a")</f>
        <v>-5.4944616823815698E-2</v>
      </c>
      <c r="I2217" s="86">
        <f>+IF(ISNUMBER(DATA!AB685),DATA!AB685,"n/a")</f>
        <v>867483.89</v>
      </c>
      <c r="J2217" s="77">
        <f>+IF(ISNUMBER(DATA!AC685),DATA!AC685,"n/a")</f>
        <v>-9.5391049116641993E-2</v>
      </c>
      <c r="K2217" s="86">
        <f>+IF(ISNUMBER(DATA!AL685),DATA!AL685,"n/a")</f>
        <v>1748797.03</v>
      </c>
      <c r="L2217" s="77">
        <f>+IF(ISNUMBER(DATA!AM685),DATA!AM685,"n/a")</f>
        <v>-0.107822524681965</v>
      </c>
      <c r="M2217" s="66"/>
      <c r="N2217" s="66"/>
      <c r="O2217" s="66"/>
      <c r="P2217" s="66"/>
      <c r="Q2217" s="66"/>
      <c r="S2217" s="70"/>
      <c r="U2217" s="70"/>
      <c r="W2217" s="70"/>
      <c r="Y2217" s="70"/>
    </row>
    <row r="2218" spans="1:25" s="69" customFormat="1" x14ac:dyDescent="0.2">
      <c r="A2218" s="66" t="s">
        <v>12</v>
      </c>
      <c r="B2218" s="66" t="s">
        <v>24</v>
      </c>
      <c r="C2218" s="66" t="s">
        <v>9</v>
      </c>
      <c r="D2218" s="66" t="s">
        <v>289</v>
      </c>
      <c r="E2218" s="86">
        <f>+IF(ISNUMBER(DATA!H686),DATA!H686,"n/a")</f>
        <v>56463.71</v>
      </c>
      <c r="F2218" s="77">
        <f>+IF(ISNUMBER(DATA!I686),DATA!I686,"n/a")</f>
        <v>7.7023071881511598E-2</v>
      </c>
      <c r="G2218" s="86">
        <f>+IF(ISNUMBER(DATA!R686),DATA!R686,"n/a")</f>
        <v>186665.71</v>
      </c>
      <c r="H2218" s="77">
        <f>+IF(ISNUMBER(DATA!S686),DATA!S686,"n/a")</f>
        <v>9.2599896140043297E-2</v>
      </c>
      <c r="I2218" s="86">
        <f>+IF(ISNUMBER(DATA!AB686),DATA!AB686,"n/a")</f>
        <v>350593.73</v>
      </c>
      <c r="J2218" s="77">
        <f>+IF(ISNUMBER(DATA!AC686),DATA!AC686,"n/a")</f>
        <v>5.6678047407294901E-2</v>
      </c>
      <c r="K2218" s="86">
        <f>+IF(ISNUMBER(DATA!AL686),DATA!AL686,"n/a")</f>
        <v>704580.3</v>
      </c>
      <c r="L2218" s="77">
        <f>+IF(ISNUMBER(DATA!AM686),DATA!AM686,"n/a")</f>
        <v>3.5244553610667001E-2</v>
      </c>
      <c r="M2218" s="66"/>
      <c r="N2218" s="66"/>
      <c r="O2218" s="66"/>
      <c r="P2218" s="66"/>
      <c r="Q2218" s="66"/>
      <c r="S2218" s="70"/>
      <c r="U2218" s="70"/>
      <c r="W2218" s="70"/>
      <c r="Y2218" s="70"/>
    </row>
    <row r="2219" spans="1:25" s="69" customFormat="1" x14ac:dyDescent="0.2">
      <c r="A2219" s="66" t="s">
        <v>12</v>
      </c>
      <c r="B2219" s="66" t="s">
        <v>24</v>
      </c>
      <c r="C2219" s="66" t="s">
        <v>9</v>
      </c>
      <c r="D2219" s="66" t="s">
        <v>290</v>
      </c>
      <c r="E2219" s="86">
        <f>+IF(ISNUMBER(DATA!H687),DATA!H687,"n/a")</f>
        <v>44631.45</v>
      </c>
      <c r="F2219" s="77">
        <f>+IF(ISNUMBER(DATA!I687),DATA!I687,"n/a")</f>
        <v>2.84315327187524E-2</v>
      </c>
      <c r="G2219" s="86">
        <f>+IF(ISNUMBER(DATA!R687),DATA!R687,"n/a")</f>
        <v>141121.95000000001</v>
      </c>
      <c r="H2219" s="77">
        <f>+IF(ISNUMBER(DATA!S687),DATA!S687,"n/a")</f>
        <v>-4.5203172977674497E-2</v>
      </c>
      <c r="I2219" s="86">
        <f>+IF(ISNUMBER(DATA!AB687),DATA!AB687,"n/a")</f>
        <v>271876.51</v>
      </c>
      <c r="J2219" s="77">
        <f>+IF(ISNUMBER(DATA!AC687),DATA!AC687,"n/a")</f>
        <v>-3.8941061211735302E-2</v>
      </c>
      <c r="K2219" s="86">
        <f>+IF(ISNUMBER(DATA!AL687),DATA!AL687,"n/a")</f>
        <v>534077.05000000005</v>
      </c>
      <c r="L2219" s="77">
        <f>+IF(ISNUMBER(DATA!AM687),DATA!AM687,"n/a")</f>
        <v>-2.2977301402593599E-2</v>
      </c>
      <c r="M2219" s="66"/>
      <c r="N2219" s="66"/>
      <c r="O2219" s="66"/>
      <c r="P2219" s="66"/>
      <c r="Q2219" s="66"/>
      <c r="S2219" s="70"/>
      <c r="U2219" s="70"/>
      <c r="W2219" s="70"/>
      <c r="Y2219" s="70"/>
    </row>
    <row r="2220" spans="1:25" s="69" customFormat="1" x14ac:dyDescent="0.2">
      <c r="A2220" s="66" t="s">
        <v>12</v>
      </c>
      <c r="B2220" s="66" t="s">
        <v>24</v>
      </c>
      <c r="C2220" s="66" t="s">
        <v>9</v>
      </c>
      <c r="D2220" s="66" t="s">
        <v>291</v>
      </c>
      <c r="E2220" s="86">
        <f>+IF(ISNUMBER(DATA!H688),DATA!H688,"n/a")</f>
        <v>60209.89</v>
      </c>
      <c r="F2220" s="77">
        <f>+IF(ISNUMBER(DATA!I688),DATA!I688,"n/a")</f>
        <v>-0.11361109258636901</v>
      </c>
      <c r="G2220" s="86">
        <f>+IF(ISNUMBER(DATA!R688),DATA!R688,"n/a")</f>
        <v>194660.22</v>
      </c>
      <c r="H2220" s="77">
        <f>+IF(ISNUMBER(DATA!S688),DATA!S688,"n/a")</f>
        <v>-6.5436734276876601E-2</v>
      </c>
      <c r="I2220" s="86">
        <f>+IF(ISNUMBER(DATA!AB688),DATA!AB688,"n/a")</f>
        <v>373449.28</v>
      </c>
      <c r="J2220" s="77">
        <f>+IF(ISNUMBER(DATA!AC688),DATA!AC688,"n/a")</f>
        <v>-3.0302400824762502E-2</v>
      </c>
      <c r="K2220" s="86">
        <f>+IF(ISNUMBER(DATA!AL688),DATA!AL688,"n/a")</f>
        <v>758503.8</v>
      </c>
      <c r="L2220" s="77">
        <f>+IF(ISNUMBER(DATA!AM688),DATA!AM688,"n/a")</f>
        <v>1.4494695897877601E-2</v>
      </c>
      <c r="M2220" s="66"/>
      <c r="N2220" s="66"/>
      <c r="O2220" s="66"/>
      <c r="P2220" s="66"/>
      <c r="Q2220" s="66"/>
      <c r="S2220" s="70"/>
      <c r="U2220" s="70"/>
      <c r="W2220" s="70"/>
      <c r="Y2220" s="70"/>
    </row>
    <row r="2221" spans="1:25" s="69" customFormat="1" x14ac:dyDescent="0.2">
      <c r="A2221" s="66" t="s">
        <v>12</v>
      </c>
      <c r="B2221" s="66" t="s">
        <v>24</v>
      </c>
      <c r="C2221" s="66" t="s">
        <v>9</v>
      </c>
      <c r="D2221" s="66" t="s">
        <v>292</v>
      </c>
      <c r="E2221" s="86">
        <f>+IF(ISNUMBER(DATA!H689),DATA!H689,"n/a")</f>
        <v>380921.26</v>
      </c>
      <c r="F2221" s="77">
        <f>+IF(ISNUMBER(DATA!I689),DATA!I689,"n/a")</f>
        <v>-1.4156736965868499E-2</v>
      </c>
      <c r="G2221" s="86">
        <f>+IF(ISNUMBER(DATA!R689),DATA!R689,"n/a")</f>
        <v>1277390.58</v>
      </c>
      <c r="H2221" s="77">
        <f>+IF(ISNUMBER(DATA!S689),DATA!S689,"n/a")</f>
        <v>3.9937407908809203E-2</v>
      </c>
      <c r="I2221" s="86">
        <f>+IF(ISNUMBER(DATA!AB689),DATA!AB689,"n/a")</f>
        <v>2448583.38</v>
      </c>
      <c r="J2221" s="77">
        <f>+IF(ISNUMBER(DATA!AC689),DATA!AC689,"n/a")</f>
        <v>3.24511255608868E-2</v>
      </c>
      <c r="K2221" s="86">
        <f>+IF(ISNUMBER(DATA!AL689),DATA!AL689,"n/a")</f>
        <v>4724520.54</v>
      </c>
      <c r="L2221" s="77">
        <f>+IF(ISNUMBER(DATA!AM689),DATA!AM689,"n/a")</f>
        <v>5.8691822297011802E-2</v>
      </c>
      <c r="M2221" s="66"/>
      <c r="N2221" s="66"/>
      <c r="O2221" s="66"/>
      <c r="P2221" s="66"/>
      <c r="Q2221" s="66"/>
      <c r="S2221" s="70"/>
      <c r="U2221" s="70"/>
      <c r="W2221" s="70"/>
      <c r="Y2221" s="70"/>
    </row>
    <row r="2222" spans="1:25" s="69" customFormat="1" x14ac:dyDescent="0.2">
      <c r="A2222" s="66" t="s">
        <v>12</v>
      </c>
      <c r="B2222" s="66" t="s">
        <v>24</v>
      </c>
      <c r="C2222" s="66" t="s">
        <v>9</v>
      </c>
      <c r="D2222" s="66" t="s">
        <v>293</v>
      </c>
      <c r="E2222" s="86">
        <f>+IF(ISNUMBER(DATA!H690),DATA!H690,"n/a")</f>
        <v>29073.19</v>
      </c>
      <c r="F2222" s="77">
        <f>+IF(ISNUMBER(DATA!I690),DATA!I690,"n/a")</f>
        <v>4.8508891626262299E-3</v>
      </c>
      <c r="G2222" s="86">
        <f>+IF(ISNUMBER(DATA!R690),DATA!R690,"n/a")</f>
        <v>97650.19</v>
      </c>
      <c r="H2222" s="77">
        <f>+IF(ISNUMBER(DATA!S690),DATA!S690,"n/a")</f>
        <v>1.1035184132463199E-3</v>
      </c>
      <c r="I2222" s="86">
        <f>+IF(ISNUMBER(DATA!AB690),DATA!AB690,"n/a")</f>
        <v>179755.95</v>
      </c>
      <c r="J2222" s="77">
        <f>+IF(ISNUMBER(DATA!AC690),DATA!AC690,"n/a")</f>
        <v>-3.8111979323436497E-2</v>
      </c>
      <c r="K2222" s="86">
        <f>+IF(ISNUMBER(DATA!AL690),DATA!AL690,"n/a")</f>
        <v>366144.5</v>
      </c>
      <c r="L2222" s="77">
        <f>+IF(ISNUMBER(DATA!AM690),DATA!AM690,"n/a")</f>
        <v>-3.6960443164241699E-2</v>
      </c>
      <c r="M2222" s="66"/>
      <c r="N2222" s="66"/>
      <c r="O2222" s="66"/>
      <c r="P2222" s="66"/>
      <c r="Q2222" s="66"/>
      <c r="S2222" s="70"/>
      <c r="U2222" s="70"/>
      <c r="W2222" s="70"/>
      <c r="Y2222" s="70"/>
    </row>
    <row r="2223" spans="1:25" s="69" customFormat="1" x14ac:dyDescent="0.2">
      <c r="A2223" s="66" t="s">
        <v>12</v>
      </c>
      <c r="B2223" s="66" t="s">
        <v>24</v>
      </c>
      <c r="C2223" s="66" t="s">
        <v>9</v>
      </c>
      <c r="D2223" s="66" t="s">
        <v>294</v>
      </c>
      <c r="E2223" s="86">
        <f>+IF(ISNUMBER(DATA!H691),DATA!H691,"n/a")</f>
        <v>151292.67000000001</v>
      </c>
      <c r="F2223" s="77">
        <f>+IF(ISNUMBER(DATA!I691),DATA!I691,"n/a")</f>
        <v>2.1111094238002E-2</v>
      </c>
      <c r="G2223" s="86">
        <f>+IF(ISNUMBER(DATA!R691),DATA!R691,"n/a")</f>
        <v>481232.38</v>
      </c>
      <c r="H2223" s="77">
        <f>+IF(ISNUMBER(DATA!S691),DATA!S691,"n/a")</f>
        <v>-5.6011289125620797E-2</v>
      </c>
      <c r="I2223" s="86">
        <f>+IF(ISNUMBER(DATA!AB691),DATA!AB691,"n/a")</f>
        <v>925706.39</v>
      </c>
      <c r="J2223" s="77">
        <f>+IF(ISNUMBER(DATA!AC691),DATA!AC691,"n/a")</f>
        <v>-3.9278271631094E-2</v>
      </c>
      <c r="K2223" s="86">
        <f>+IF(ISNUMBER(DATA!AL691),DATA!AL691,"n/a")</f>
        <v>1777782.61</v>
      </c>
      <c r="L2223" s="77">
        <f>+IF(ISNUMBER(DATA!AM691),DATA!AM691,"n/a")</f>
        <v>-1.53395514139323E-2</v>
      </c>
      <c r="M2223" s="66"/>
      <c r="N2223" s="66"/>
      <c r="O2223" s="66"/>
      <c r="P2223" s="66"/>
      <c r="Q2223" s="66"/>
      <c r="S2223" s="70"/>
      <c r="U2223" s="70"/>
      <c r="W2223" s="70"/>
      <c r="Y2223" s="70"/>
    </row>
    <row r="2224" spans="1:25" s="69" customFormat="1" x14ac:dyDescent="0.2">
      <c r="A2224" s="66" t="s">
        <v>12</v>
      </c>
      <c r="B2224" s="66" t="s">
        <v>24</v>
      </c>
      <c r="C2224" s="66" t="s">
        <v>9</v>
      </c>
      <c r="D2224" s="66" t="s">
        <v>295</v>
      </c>
      <c r="E2224" s="86">
        <f>+IF(ISNUMBER(DATA!H692),DATA!H692,"n/a")</f>
        <v>82329.960000000006</v>
      </c>
      <c r="F2224" s="77">
        <f>+IF(ISNUMBER(DATA!I692),DATA!I692,"n/a")</f>
        <v>-0.24277348670281801</v>
      </c>
      <c r="G2224" s="86">
        <f>+IF(ISNUMBER(DATA!R692),DATA!R692,"n/a")</f>
        <v>345490.93</v>
      </c>
      <c r="H2224" s="77">
        <f>+IF(ISNUMBER(DATA!S692),DATA!S692,"n/a")</f>
        <v>-0.23105396313395701</v>
      </c>
      <c r="I2224" s="86">
        <f>+IF(ISNUMBER(DATA!AB692),DATA!AB692,"n/a")</f>
        <v>604039.27</v>
      </c>
      <c r="J2224" s="77">
        <f>+IF(ISNUMBER(DATA!AC692),DATA!AC692,"n/a")</f>
        <v>-0.171836281964339</v>
      </c>
      <c r="K2224" s="86">
        <f>+IF(ISNUMBER(DATA!AL692),DATA!AL692,"n/a")</f>
        <v>1302414.45</v>
      </c>
      <c r="L2224" s="77">
        <f>+IF(ISNUMBER(DATA!AM692),DATA!AM692,"n/a")</f>
        <v>-0.12519323836416299</v>
      </c>
      <c r="M2224" s="66"/>
      <c r="N2224" s="66"/>
      <c r="O2224" s="66"/>
      <c r="P2224" s="66"/>
      <c r="Q2224" s="66"/>
      <c r="S2224" s="70"/>
      <c r="U2224" s="70"/>
      <c r="W2224" s="70"/>
      <c r="Y2224" s="70"/>
    </row>
    <row r="2225" spans="1:25" s="69" customFormat="1" x14ac:dyDescent="0.2">
      <c r="A2225" s="66" t="s">
        <v>12</v>
      </c>
      <c r="B2225" s="66" t="s">
        <v>24</v>
      </c>
      <c r="C2225" s="66" t="s">
        <v>9</v>
      </c>
      <c r="D2225" s="66" t="s">
        <v>296</v>
      </c>
      <c r="E2225" s="86">
        <f>+IF(ISNUMBER(DATA!H693),DATA!H693,"n/a")</f>
        <v>91797.39</v>
      </c>
      <c r="F2225" s="77">
        <f>+IF(ISNUMBER(DATA!I693),DATA!I693,"n/a")</f>
        <v>-0.163340455471084</v>
      </c>
      <c r="G2225" s="86">
        <f>+IF(ISNUMBER(DATA!R693),DATA!R693,"n/a")</f>
        <v>410116.36</v>
      </c>
      <c r="H2225" s="77">
        <f>+IF(ISNUMBER(DATA!S693),DATA!S693,"n/a")</f>
        <v>9.9408096343672793E-3</v>
      </c>
      <c r="I2225" s="86">
        <f>+IF(ISNUMBER(DATA!AB693),DATA!AB693,"n/a")</f>
        <v>755320.35</v>
      </c>
      <c r="J2225" s="77">
        <f>+IF(ISNUMBER(DATA!AC693),DATA!AC693,"n/a")</f>
        <v>6.0352551758178802E-2</v>
      </c>
      <c r="K2225" s="86">
        <f>+IF(ISNUMBER(DATA!AL693),DATA!AL693,"n/a")</f>
        <v>1525299.57</v>
      </c>
      <c r="L2225" s="77">
        <f>+IF(ISNUMBER(DATA!AM693),DATA!AM693,"n/a")</f>
        <v>2.3545320278412701E-2</v>
      </c>
      <c r="M2225" s="66"/>
      <c r="N2225" s="66"/>
      <c r="O2225" s="66"/>
      <c r="P2225" s="66"/>
      <c r="Q2225" s="66"/>
      <c r="S2225" s="70"/>
      <c r="U2225" s="70"/>
      <c r="W2225" s="70"/>
      <c r="Y2225" s="70"/>
    </row>
    <row r="2226" spans="1:25" s="69" customFormat="1" x14ac:dyDescent="0.2">
      <c r="A2226" s="66" t="s">
        <v>12</v>
      </c>
      <c r="B2226" s="66" t="s">
        <v>24</v>
      </c>
      <c r="C2226" s="66" t="s">
        <v>9</v>
      </c>
      <c r="D2226" s="66" t="s">
        <v>297</v>
      </c>
      <c r="E2226" s="86">
        <f>+IF(ISNUMBER(DATA!H694),DATA!H694,"n/a")</f>
        <v>36938.269999999997</v>
      </c>
      <c r="F2226" s="77">
        <f>+IF(ISNUMBER(DATA!I694),DATA!I694,"n/a")</f>
        <v>-8.2977737470648801E-3</v>
      </c>
      <c r="G2226" s="86">
        <f>+IF(ISNUMBER(DATA!R694),DATA!R694,"n/a")</f>
        <v>119397.59</v>
      </c>
      <c r="H2226" s="77">
        <f>+IF(ISNUMBER(DATA!S694),DATA!S694,"n/a")</f>
        <v>-5.0063008189751901E-2</v>
      </c>
      <c r="I2226" s="86">
        <f>+IF(ISNUMBER(DATA!AB694),DATA!AB694,"n/a")</f>
        <v>225700.27</v>
      </c>
      <c r="J2226" s="77">
        <f>+IF(ISNUMBER(DATA!AC694),DATA!AC694,"n/a")</f>
        <v>-6.6750304815029401E-2</v>
      </c>
      <c r="K2226" s="86">
        <f>+IF(ISNUMBER(DATA!AL694),DATA!AL694,"n/a")</f>
        <v>452678.36</v>
      </c>
      <c r="L2226" s="77">
        <f>+IF(ISNUMBER(DATA!AM694),DATA!AM694,"n/a")</f>
        <v>-7.8431376540810394E-2</v>
      </c>
      <c r="M2226" s="66"/>
      <c r="N2226" s="66"/>
      <c r="O2226" s="66"/>
      <c r="P2226" s="66"/>
      <c r="Q2226" s="66"/>
      <c r="S2226" s="70"/>
      <c r="U2226" s="70"/>
      <c r="W2226" s="70"/>
      <c r="Y2226" s="70"/>
    </row>
    <row r="2227" spans="1:25" s="69" customFormat="1" x14ac:dyDescent="0.2">
      <c r="A2227" s="66" t="s">
        <v>12</v>
      </c>
      <c r="B2227" s="66" t="s">
        <v>24</v>
      </c>
      <c r="C2227" s="66" t="s">
        <v>9</v>
      </c>
      <c r="D2227" s="66" t="s">
        <v>298</v>
      </c>
      <c r="E2227" s="86">
        <f>+IF(ISNUMBER(DATA!H695),DATA!H695,"n/a")</f>
        <v>67653.97</v>
      </c>
      <c r="F2227" s="77">
        <f>+IF(ISNUMBER(DATA!I695),DATA!I695,"n/a")</f>
        <v>-0.254791087185538</v>
      </c>
      <c r="G2227" s="86">
        <f>+IF(ISNUMBER(DATA!R695),DATA!R695,"n/a")</f>
        <v>211370.52</v>
      </c>
      <c r="H2227" s="77">
        <f>+IF(ISNUMBER(DATA!S695),DATA!S695,"n/a")</f>
        <v>-0.116564174096741</v>
      </c>
      <c r="I2227" s="86">
        <f>+IF(ISNUMBER(DATA!AB695),DATA!AB695,"n/a")</f>
        <v>413067.88</v>
      </c>
      <c r="J2227" s="77">
        <f>+IF(ISNUMBER(DATA!AC695),DATA!AC695,"n/a")</f>
        <v>-6.5019049765927595E-2</v>
      </c>
      <c r="K2227" s="86">
        <f>+IF(ISNUMBER(DATA!AL695),DATA!AL695,"n/a")</f>
        <v>1032402.7</v>
      </c>
      <c r="L2227" s="77">
        <f>+IF(ISNUMBER(DATA!AM695),DATA!AM695,"n/a")</f>
        <v>-1.2310062957510999E-2</v>
      </c>
      <c r="M2227" s="66"/>
      <c r="N2227" s="66"/>
      <c r="O2227" s="66"/>
      <c r="P2227" s="66"/>
      <c r="Q2227" s="66"/>
      <c r="S2227" s="70"/>
      <c r="U2227" s="70"/>
      <c r="W2227" s="70"/>
      <c r="Y2227" s="70"/>
    </row>
    <row r="2228" spans="1:25" s="69" customFormat="1" x14ac:dyDescent="0.2">
      <c r="A2228" s="66" t="s">
        <v>12</v>
      </c>
      <c r="B2228" s="66" t="s">
        <v>24</v>
      </c>
      <c r="C2228" s="66" t="s">
        <v>9</v>
      </c>
      <c r="D2228" s="66" t="s">
        <v>299</v>
      </c>
      <c r="E2228" s="86">
        <f>+IF(ISNUMBER(DATA!H696),DATA!H696,"n/a")</f>
        <v>484995.15</v>
      </c>
      <c r="F2228" s="77">
        <f>+IF(ISNUMBER(DATA!I696),DATA!I696,"n/a")</f>
        <v>-2.6715521353573302E-2</v>
      </c>
      <c r="G2228" s="86">
        <f>+IF(ISNUMBER(DATA!R696),DATA!R696,"n/a")</f>
        <v>2483004.23</v>
      </c>
      <c r="H2228" s="77">
        <f>+IF(ISNUMBER(DATA!S696),DATA!S696,"n/a")</f>
        <v>0.30526850838810698</v>
      </c>
      <c r="I2228" s="86">
        <f>+IF(ISNUMBER(DATA!AB696),DATA!AB696,"n/a")</f>
        <v>4032552.16</v>
      </c>
      <c r="J2228" s="77">
        <f>+IF(ISNUMBER(DATA!AC696),DATA!AC696,"n/a")</f>
        <v>7.8440638919501801E-2</v>
      </c>
      <c r="K2228" s="86">
        <f>+IF(ISNUMBER(DATA!AL696),DATA!AL696,"n/a")</f>
        <v>7118449.2599999998</v>
      </c>
      <c r="L2228" s="77">
        <f>+IF(ISNUMBER(DATA!AM696),DATA!AM696,"n/a")</f>
        <v>0.11011488028179101</v>
      </c>
      <c r="M2228" s="66"/>
      <c r="N2228" s="66"/>
      <c r="O2228" s="66"/>
      <c r="P2228" s="66"/>
      <c r="Q2228" s="66"/>
      <c r="S2228" s="70"/>
      <c r="U2228" s="70"/>
      <c r="W2228" s="70"/>
      <c r="Y2228" s="70"/>
    </row>
    <row r="2229" spans="1:25" s="69" customFormat="1" x14ac:dyDescent="0.2">
      <c r="A2229" s="66" t="s">
        <v>12</v>
      </c>
      <c r="B2229" s="66" t="s">
        <v>24</v>
      </c>
      <c r="C2229" s="66" t="s">
        <v>9</v>
      </c>
      <c r="D2229" s="66" t="s">
        <v>300</v>
      </c>
      <c r="E2229" s="86">
        <f>+IF(ISNUMBER(DATA!H697),DATA!H697,"n/a")</f>
        <v>291619.44</v>
      </c>
      <c r="F2229" s="77">
        <f>+IF(ISNUMBER(DATA!I697),DATA!I697,"n/a")</f>
        <v>-3.2705766188593298E-2</v>
      </c>
      <c r="G2229" s="86">
        <f>+IF(ISNUMBER(DATA!R697),DATA!R697,"n/a")</f>
        <v>991666.02</v>
      </c>
      <c r="H2229" s="77">
        <f>+IF(ISNUMBER(DATA!S697),DATA!S697,"n/a")</f>
        <v>1.76696575638229E-2</v>
      </c>
      <c r="I2229" s="86">
        <f>+IF(ISNUMBER(DATA!AB697),DATA!AB697,"n/a")</f>
        <v>1821711.28</v>
      </c>
      <c r="J2229" s="77">
        <f>+IF(ISNUMBER(DATA!AC697),DATA!AC697,"n/a")</f>
        <v>5.4558765675855802E-3</v>
      </c>
      <c r="K2229" s="86">
        <f>+IF(ISNUMBER(DATA!AL697),DATA!AL697,"n/a")</f>
        <v>3583878.9</v>
      </c>
      <c r="L2229" s="77">
        <f>+IF(ISNUMBER(DATA!AM697),DATA!AM697,"n/a")</f>
        <v>7.4607831022832404E-3</v>
      </c>
      <c r="M2229" s="66"/>
      <c r="N2229" s="66"/>
      <c r="O2229" s="66"/>
      <c r="P2229" s="66"/>
      <c r="Q2229" s="66"/>
      <c r="S2229" s="70"/>
      <c r="U2229" s="70"/>
      <c r="W2229" s="70"/>
      <c r="Y2229" s="70"/>
    </row>
    <row r="2230" spans="1:25" s="69" customFormat="1" x14ac:dyDescent="0.2">
      <c r="A2230" s="66" t="s">
        <v>12</v>
      </c>
      <c r="B2230" s="66" t="s">
        <v>24</v>
      </c>
      <c r="C2230" s="66" t="s">
        <v>9</v>
      </c>
      <c r="D2230" s="66" t="s">
        <v>301</v>
      </c>
      <c r="E2230" s="86">
        <f>+IF(ISNUMBER(DATA!H698),DATA!H698,"n/a")</f>
        <v>29003.87</v>
      </c>
      <c r="F2230" s="77">
        <f>+IF(ISNUMBER(DATA!I698),DATA!I698,"n/a")</f>
        <v>8.7025384652574894E-2</v>
      </c>
      <c r="G2230" s="86">
        <f>+IF(ISNUMBER(DATA!R698),DATA!R698,"n/a")</f>
        <v>92555.97</v>
      </c>
      <c r="H2230" s="77">
        <f>+IF(ISNUMBER(DATA!S698),DATA!S698,"n/a")</f>
        <v>2.70625453506807E-2</v>
      </c>
      <c r="I2230" s="86">
        <f>+IF(ISNUMBER(DATA!AB698),DATA!AB698,"n/a")</f>
        <v>177234.3</v>
      </c>
      <c r="J2230" s="77">
        <f>+IF(ISNUMBER(DATA!AC698),DATA!AC698,"n/a")</f>
        <v>3.4849581142196703E-2</v>
      </c>
      <c r="K2230" s="86">
        <f>+IF(ISNUMBER(DATA!AL698),DATA!AL698,"n/a")</f>
        <v>351445.91</v>
      </c>
      <c r="L2230" s="77">
        <f>+IF(ISNUMBER(DATA!AM698),DATA!AM698,"n/a")</f>
        <v>2.33506617293293E-2</v>
      </c>
      <c r="M2230" s="66"/>
      <c r="N2230" s="66"/>
      <c r="O2230" s="66"/>
      <c r="P2230" s="66"/>
      <c r="Q2230" s="66"/>
      <c r="S2230" s="70"/>
      <c r="U2230" s="70"/>
      <c r="W2230" s="70"/>
      <c r="Y2230" s="70"/>
    </row>
    <row r="2231" spans="1:25" s="69" customFormat="1" x14ac:dyDescent="0.2">
      <c r="A2231" s="66" t="s">
        <v>12</v>
      </c>
      <c r="B2231" s="66" t="s">
        <v>24</v>
      </c>
      <c r="C2231" s="66" t="s">
        <v>9</v>
      </c>
      <c r="D2231" s="66" t="s">
        <v>302</v>
      </c>
      <c r="E2231" s="86">
        <f>+IF(ISNUMBER(DATA!H699),DATA!H699,"n/a")</f>
        <v>91852.33</v>
      </c>
      <c r="F2231" s="77">
        <f>+IF(ISNUMBER(DATA!I699),DATA!I699,"n/a")</f>
        <v>3.9153344314004504E-3</v>
      </c>
      <c r="G2231" s="86">
        <f>+IF(ISNUMBER(DATA!R699),DATA!R699,"n/a")</f>
        <v>295756.82</v>
      </c>
      <c r="H2231" s="77">
        <f>+IF(ISNUMBER(DATA!S699),DATA!S699,"n/a")</f>
        <v>-6.1417785315035299E-2</v>
      </c>
      <c r="I2231" s="86">
        <f>+IF(ISNUMBER(DATA!AB699),DATA!AB699,"n/a")</f>
        <v>562348.80000000005</v>
      </c>
      <c r="J2231" s="77">
        <f>+IF(ISNUMBER(DATA!AC699),DATA!AC699,"n/a")</f>
        <v>-5.17068823512686E-2</v>
      </c>
      <c r="K2231" s="86">
        <f>+IF(ISNUMBER(DATA!AL699),DATA!AL699,"n/a")</f>
        <v>1098067.24</v>
      </c>
      <c r="L2231" s="77">
        <f>+IF(ISNUMBER(DATA!AM699),DATA!AM699,"n/a")</f>
        <v>-3.5774500644099198E-2</v>
      </c>
      <c r="M2231" s="66"/>
      <c r="N2231" s="66"/>
      <c r="O2231" s="66"/>
      <c r="P2231" s="66"/>
      <c r="Q2231" s="66"/>
      <c r="S2231" s="70"/>
      <c r="U2231" s="70"/>
      <c r="W2231" s="70"/>
      <c r="Y2231" s="70"/>
    </row>
    <row r="2232" spans="1:25" s="69" customFormat="1" x14ac:dyDescent="0.2">
      <c r="A2232" s="66" t="s">
        <v>12</v>
      </c>
      <c r="B2232" s="66" t="s">
        <v>24</v>
      </c>
      <c r="C2232" s="66" t="s">
        <v>9</v>
      </c>
      <c r="D2232" s="66" t="s">
        <v>303</v>
      </c>
      <c r="E2232" s="86">
        <f>+IF(ISNUMBER(DATA!H700),DATA!H700,"n/a")</f>
        <v>56022.36</v>
      </c>
      <c r="F2232" s="77">
        <f>+IF(ISNUMBER(DATA!I700),DATA!I700,"n/a")</f>
        <v>5.5694290445785097E-2</v>
      </c>
      <c r="G2232" s="86">
        <f>+IF(ISNUMBER(DATA!R700),DATA!R700,"n/a")</f>
        <v>190888.64</v>
      </c>
      <c r="H2232" s="77">
        <f>+IF(ISNUMBER(DATA!S700),DATA!S700,"n/a")</f>
        <v>3.5817487973030901E-2</v>
      </c>
      <c r="I2232" s="86">
        <f>+IF(ISNUMBER(DATA!AB700),DATA!AB700,"n/a")</f>
        <v>363139.15</v>
      </c>
      <c r="J2232" s="77">
        <f>+IF(ISNUMBER(DATA!AC700),DATA!AC700,"n/a")</f>
        <v>3.4577575750634602E-2</v>
      </c>
      <c r="K2232" s="86">
        <f>+IF(ISNUMBER(DATA!AL700),DATA!AL700,"n/a")</f>
        <v>715703.38</v>
      </c>
      <c r="L2232" s="77">
        <f>+IF(ISNUMBER(DATA!AM700),DATA!AM700,"n/a")</f>
        <v>-2.12021492751166E-2</v>
      </c>
      <c r="M2232" s="66"/>
      <c r="N2232" s="66"/>
      <c r="O2232" s="66"/>
      <c r="P2232" s="66"/>
      <c r="Q2232" s="66"/>
      <c r="S2232" s="70"/>
      <c r="U2232" s="70"/>
      <c r="W2232" s="70"/>
      <c r="Y2232" s="70"/>
    </row>
    <row r="2233" spans="1:25" s="69" customFormat="1" x14ac:dyDescent="0.2">
      <c r="A2233" s="66" t="s">
        <v>12</v>
      </c>
      <c r="B2233" s="66" t="s">
        <v>24</v>
      </c>
      <c r="C2233" s="66" t="s">
        <v>9</v>
      </c>
      <c r="D2233" s="66" t="s">
        <v>304</v>
      </c>
      <c r="E2233" s="86">
        <f>+IF(ISNUMBER(DATA!H701),DATA!H701,"n/a")</f>
        <v>222479.85</v>
      </c>
      <c r="F2233" s="77">
        <f>+IF(ISNUMBER(DATA!I701),DATA!I701,"n/a")</f>
        <v>0.260099407909202</v>
      </c>
      <c r="G2233" s="86">
        <f>+IF(ISNUMBER(DATA!R701),DATA!R701,"n/a")</f>
        <v>699347.74</v>
      </c>
      <c r="H2233" s="77">
        <f>+IF(ISNUMBER(DATA!S701),DATA!S701,"n/a")</f>
        <v>0.14227271043447601</v>
      </c>
      <c r="I2233" s="86">
        <f>+IF(ISNUMBER(DATA!AB701),DATA!AB701,"n/a")</f>
        <v>1224730.3400000001</v>
      </c>
      <c r="J2233" s="77">
        <f>+IF(ISNUMBER(DATA!AC701),DATA!AC701,"n/a")</f>
        <v>4.2441369721940299E-2</v>
      </c>
      <c r="K2233" s="86">
        <f>+IF(ISNUMBER(DATA!AL701),DATA!AL701,"n/a")</f>
        <v>2264938.15</v>
      </c>
      <c r="L2233" s="77">
        <f>+IF(ISNUMBER(DATA!AM701),DATA!AM701,"n/a")</f>
        <v>5.2940294497916401E-2</v>
      </c>
      <c r="M2233" s="66"/>
      <c r="N2233" s="66"/>
      <c r="O2233" s="66"/>
      <c r="P2233" s="66"/>
      <c r="Q2233" s="66"/>
      <c r="S2233" s="70"/>
      <c r="U2233" s="70"/>
      <c r="W2233" s="70"/>
      <c r="Y2233" s="70"/>
    </row>
    <row r="2234" spans="1:25" s="69" customFormat="1" x14ac:dyDescent="0.2">
      <c r="A2234" s="66" t="s">
        <v>12</v>
      </c>
      <c r="B2234" s="66" t="s">
        <v>24</v>
      </c>
      <c r="C2234" s="66" t="s">
        <v>9</v>
      </c>
      <c r="D2234" s="66" t="s">
        <v>305</v>
      </c>
      <c r="E2234" s="86">
        <f>+IF(ISNUMBER(DATA!H702),DATA!H702,"n/a")</f>
        <v>148827.70000000001</v>
      </c>
      <c r="F2234" s="77">
        <f>+IF(ISNUMBER(DATA!I702),DATA!I702,"n/a")</f>
        <v>4.4258349705304602E-2</v>
      </c>
      <c r="G2234" s="86">
        <f>+IF(ISNUMBER(DATA!R702),DATA!R702,"n/a")</f>
        <v>492821.06</v>
      </c>
      <c r="H2234" s="77">
        <f>+IF(ISNUMBER(DATA!S702),DATA!S702,"n/a")</f>
        <v>8.8217357535183505E-2</v>
      </c>
      <c r="I2234" s="86">
        <f>+IF(ISNUMBER(DATA!AB702),DATA!AB702,"n/a")</f>
        <v>929751.62</v>
      </c>
      <c r="J2234" s="77">
        <f>+IF(ISNUMBER(DATA!AC702),DATA!AC702,"n/a")</f>
        <v>6.9070024648762093E-2</v>
      </c>
      <c r="K2234" s="86">
        <f>+IF(ISNUMBER(DATA!AL702),DATA!AL702,"n/a")</f>
        <v>1733295.84</v>
      </c>
      <c r="L2234" s="77">
        <f>+IF(ISNUMBER(DATA!AM702),DATA!AM702,"n/a")</f>
        <v>4.9857604732950901E-2</v>
      </c>
      <c r="M2234" s="66"/>
      <c r="N2234" s="66"/>
      <c r="O2234" s="66"/>
      <c r="P2234" s="66"/>
      <c r="Q2234" s="66"/>
      <c r="S2234" s="70"/>
      <c r="U2234" s="70"/>
      <c r="W2234" s="70"/>
      <c r="Y2234" s="70"/>
    </row>
    <row r="2235" spans="1:25" s="69" customFormat="1" x14ac:dyDescent="0.2">
      <c r="A2235" s="66" t="s">
        <v>12</v>
      </c>
      <c r="B2235" s="66" t="s">
        <v>24</v>
      </c>
      <c r="C2235" s="66" t="s">
        <v>9</v>
      </c>
      <c r="D2235" s="66" t="s">
        <v>306</v>
      </c>
      <c r="E2235" s="86">
        <f>+IF(ISNUMBER(DATA!H703),DATA!H703,"n/a")</f>
        <v>129033.02</v>
      </c>
      <c r="F2235" s="77">
        <f>+IF(ISNUMBER(DATA!I703),DATA!I703,"n/a")</f>
        <v>3.9436270264827301E-2</v>
      </c>
      <c r="G2235" s="86">
        <f>+IF(ISNUMBER(DATA!R703),DATA!R703,"n/a")</f>
        <v>459128.96</v>
      </c>
      <c r="H2235" s="77">
        <f>+IF(ISNUMBER(DATA!S703),DATA!S703,"n/a")</f>
        <v>1.31830836328888E-2</v>
      </c>
      <c r="I2235" s="86">
        <f>+IF(ISNUMBER(DATA!AB703),DATA!AB703,"n/a")</f>
        <v>861066.84</v>
      </c>
      <c r="J2235" s="77">
        <f>+IF(ISNUMBER(DATA!AC703),DATA!AC703,"n/a")</f>
        <v>-8.5988456367711796E-2</v>
      </c>
      <c r="K2235" s="86">
        <f>+IF(ISNUMBER(DATA!AL703),DATA!AL703,"n/a")</f>
        <v>1581756.71</v>
      </c>
      <c r="L2235" s="77">
        <f>+IF(ISNUMBER(DATA!AM703),DATA!AM703,"n/a")</f>
        <v>-8.2509326665688498E-2</v>
      </c>
      <c r="M2235" s="66"/>
      <c r="N2235" s="66"/>
      <c r="O2235" s="66"/>
      <c r="P2235" s="66"/>
      <c r="Q2235" s="66"/>
      <c r="S2235" s="70"/>
      <c r="U2235" s="70"/>
      <c r="W2235" s="70"/>
      <c r="Y2235" s="70"/>
    </row>
    <row r="2236" spans="1:25" s="69" customFormat="1" x14ac:dyDescent="0.2">
      <c r="A2236" s="66" t="s">
        <v>12</v>
      </c>
      <c r="B2236" s="66" t="s">
        <v>24</v>
      </c>
      <c r="C2236" s="66" t="s">
        <v>9</v>
      </c>
      <c r="D2236" s="66" t="s">
        <v>307</v>
      </c>
      <c r="E2236" s="86">
        <f>+IF(ISNUMBER(DATA!H704),DATA!H704,"n/a")</f>
        <v>118651.28</v>
      </c>
      <c r="F2236" s="77">
        <f>+IF(ISNUMBER(DATA!I704),DATA!I704,"n/a")</f>
        <v>-8.1520412537424598E-3</v>
      </c>
      <c r="G2236" s="86">
        <f>+IF(ISNUMBER(DATA!R704),DATA!R704,"n/a")</f>
        <v>394812.13</v>
      </c>
      <c r="H2236" s="77">
        <f>+IF(ISNUMBER(DATA!S704),DATA!S704,"n/a")</f>
        <v>-3.2084102344792503E-2</v>
      </c>
      <c r="I2236" s="86">
        <f>+IF(ISNUMBER(DATA!AB704),DATA!AB704,"n/a")</f>
        <v>747632.53</v>
      </c>
      <c r="J2236" s="77">
        <f>+IF(ISNUMBER(DATA!AC704),DATA!AC704,"n/a")</f>
        <v>-5.0118731262863501E-2</v>
      </c>
      <c r="K2236" s="86">
        <f>+IF(ISNUMBER(DATA!AL704),DATA!AL704,"n/a")</f>
        <v>1460499.89</v>
      </c>
      <c r="L2236" s="77">
        <f>+IF(ISNUMBER(DATA!AM704),DATA!AM704,"n/a")</f>
        <v>-1.9510704587515498E-2</v>
      </c>
      <c r="M2236" s="66"/>
      <c r="N2236" s="66"/>
      <c r="O2236" s="66"/>
      <c r="P2236" s="66"/>
      <c r="Q2236" s="66"/>
      <c r="S2236" s="70"/>
      <c r="U2236" s="70"/>
      <c r="W2236" s="70"/>
      <c r="Y2236" s="70"/>
    </row>
    <row r="2237" spans="1:25" s="69" customFormat="1" x14ac:dyDescent="0.2">
      <c r="A2237" s="66" t="s">
        <v>12</v>
      </c>
      <c r="B2237" s="66" t="s">
        <v>24</v>
      </c>
      <c r="C2237" s="66" t="s">
        <v>9</v>
      </c>
      <c r="D2237" s="66" t="s">
        <v>308</v>
      </c>
      <c r="E2237" s="86">
        <f>+IF(ISNUMBER(DATA!H705),DATA!H705,"n/a")</f>
        <v>80695.289999999994</v>
      </c>
      <c r="F2237" s="77">
        <f>+IF(ISNUMBER(DATA!I705),DATA!I705,"n/a")</f>
        <v>-0.11848927552848899</v>
      </c>
      <c r="G2237" s="86">
        <f>+IF(ISNUMBER(DATA!R705),DATA!R705,"n/a")</f>
        <v>263520.18</v>
      </c>
      <c r="H2237" s="77">
        <f>+IF(ISNUMBER(DATA!S705),DATA!S705,"n/a")</f>
        <v>-0.10723275136367801</v>
      </c>
      <c r="I2237" s="86">
        <f>+IF(ISNUMBER(DATA!AB705),DATA!AB705,"n/a")</f>
        <v>499288.6</v>
      </c>
      <c r="J2237" s="77">
        <f>+IF(ISNUMBER(DATA!AC705),DATA!AC705,"n/a")</f>
        <v>-0.12512864696119799</v>
      </c>
      <c r="K2237" s="86">
        <f>+IF(ISNUMBER(DATA!AL705),DATA!AL705,"n/a")</f>
        <v>981516.06</v>
      </c>
      <c r="L2237" s="77">
        <f>+IF(ISNUMBER(DATA!AM705),DATA!AM705,"n/a")</f>
        <v>-0.116454130177187</v>
      </c>
      <c r="M2237" s="66"/>
      <c r="N2237" s="66"/>
      <c r="O2237" s="66"/>
      <c r="P2237" s="66"/>
      <c r="Q2237" s="66"/>
      <c r="S2237" s="70"/>
      <c r="U2237" s="70"/>
      <c r="W2237" s="70"/>
      <c r="Y2237" s="70"/>
    </row>
    <row r="2238" spans="1:25" s="69" customFormat="1" x14ac:dyDescent="0.2">
      <c r="A2238" s="66" t="s">
        <v>12</v>
      </c>
      <c r="B2238" s="66" t="s">
        <v>24</v>
      </c>
      <c r="C2238" s="66" t="s">
        <v>9</v>
      </c>
      <c r="D2238" s="66" t="s">
        <v>309</v>
      </c>
      <c r="E2238" s="86">
        <f>+IF(ISNUMBER(DATA!H706),DATA!H706,"n/a")</f>
        <v>70632.679999999993</v>
      </c>
      <c r="F2238" s="77">
        <f>+IF(ISNUMBER(DATA!I706),DATA!I706,"n/a")</f>
        <v>-8.6509552616178598E-2</v>
      </c>
      <c r="G2238" s="86">
        <f>+IF(ISNUMBER(DATA!R706),DATA!R706,"n/a")</f>
        <v>235211.32</v>
      </c>
      <c r="H2238" s="77">
        <f>+IF(ISNUMBER(DATA!S706),DATA!S706,"n/a")</f>
        <v>-3.2799751237541398E-2</v>
      </c>
      <c r="I2238" s="86">
        <f>+IF(ISNUMBER(DATA!AB706),DATA!AB706,"n/a")</f>
        <v>444804.91</v>
      </c>
      <c r="J2238" s="77">
        <f>+IF(ISNUMBER(DATA!AC706),DATA!AC706,"n/a")</f>
        <v>-4.1883138087585398E-2</v>
      </c>
      <c r="K2238" s="86">
        <f>+IF(ISNUMBER(DATA!AL706),DATA!AL706,"n/a")</f>
        <v>880868.13</v>
      </c>
      <c r="L2238" s="77">
        <f>+IF(ISNUMBER(DATA!AM706),DATA!AM706,"n/a")</f>
        <v>-4.1048756776355798E-2</v>
      </c>
      <c r="M2238" s="66"/>
      <c r="N2238" s="66"/>
      <c r="O2238" s="66"/>
      <c r="P2238" s="66"/>
      <c r="Q2238" s="66"/>
      <c r="S2238" s="70"/>
      <c r="U2238" s="70"/>
      <c r="W2238" s="70"/>
      <c r="Y2238" s="70"/>
    </row>
    <row r="2239" spans="1:25" s="69" customFormat="1" x14ac:dyDescent="0.2">
      <c r="A2239" s="66" t="s">
        <v>12</v>
      </c>
      <c r="B2239" s="66" t="s">
        <v>24</v>
      </c>
      <c r="C2239" s="66" t="s">
        <v>9</v>
      </c>
      <c r="D2239" s="66" t="s">
        <v>310</v>
      </c>
      <c r="E2239" s="86">
        <f>+IF(ISNUMBER(DATA!H707),DATA!H707,"n/a")</f>
        <v>53656.34</v>
      </c>
      <c r="F2239" s="77">
        <f>+IF(ISNUMBER(DATA!I707),DATA!I707,"n/a")</f>
        <v>-0.10535668790658501</v>
      </c>
      <c r="G2239" s="86">
        <f>+IF(ISNUMBER(DATA!R707),DATA!R707,"n/a")</f>
        <v>171771.88</v>
      </c>
      <c r="H2239" s="77">
        <f>+IF(ISNUMBER(DATA!S707),DATA!S707,"n/a")</f>
        <v>-9.3281504322266104E-2</v>
      </c>
      <c r="I2239" s="86">
        <f>+IF(ISNUMBER(DATA!AB707),DATA!AB707,"n/a")</f>
        <v>322519.73</v>
      </c>
      <c r="J2239" s="77">
        <f>+IF(ISNUMBER(DATA!AC707),DATA!AC707,"n/a")</f>
        <v>-9.4224440261437198E-2</v>
      </c>
      <c r="K2239" s="86">
        <f>+IF(ISNUMBER(DATA!AL707),DATA!AL707,"n/a")</f>
        <v>664202.78</v>
      </c>
      <c r="L2239" s="77">
        <f>+IF(ISNUMBER(DATA!AM707),DATA!AM707,"n/a")</f>
        <v>-5.6731430734603301E-2</v>
      </c>
      <c r="M2239" s="66"/>
      <c r="N2239" s="66"/>
      <c r="O2239" s="66"/>
      <c r="P2239" s="66"/>
      <c r="Q2239" s="66"/>
      <c r="S2239" s="70"/>
      <c r="U2239" s="70"/>
      <c r="W2239" s="70"/>
      <c r="Y2239" s="70"/>
    </row>
    <row r="2240" spans="1:25" s="69" customFormat="1" x14ac:dyDescent="0.2">
      <c r="A2240" s="66" t="s">
        <v>12</v>
      </c>
      <c r="B2240" s="66" t="s">
        <v>24</v>
      </c>
      <c r="C2240" s="66" t="s">
        <v>9</v>
      </c>
      <c r="D2240" s="66" t="s">
        <v>311</v>
      </c>
      <c r="E2240" s="86">
        <f>+IF(ISNUMBER(DATA!H708),DATA!H708,"n/a")</f>
        <v>165263.49</v>
      </c>
      <c r="F2240" s="77">
        <f>+IF(ISNUMBER(DATA!I708),DATA!I708,"n/a")</f>
        <v>4.8404617019080498E-2</v>
      </c>
      <c r="G2240" s="86">
        <f>+IF(ISNUMBER(DATA!R708),DATA!R708,"n/a")</f>
        <v>554633.54</v>
      </c>
      <c r="H2240" s="77">
        <f>+IF(ISNUMBER(DATA!S708),DATA!S708,"n/a")</f>
        <v>6.5378063597879704E-2</v>
      </c>
      <c r="I2240" s="86">
        <f>+IF(ISNUMBER(DATA!AB708),DATA!AB708,"n/a")</f>
        <v>1019296.76</v>
      </c>
      <c r="J2240" s="77">
        <f>+IF(ISNUMBER(DATA!AC708),DATA!AC708,"n/a")</f>
        <v>6.2163103025011102E-2</v>
      </c>
      <c r="K2240" s="86">
        <f>+IF(ISNUMBER(DATA!AL708),DATA!AL708,"n/a")</f>
        <v>1896314.09</v>
      </c>
      <c r="L2240" s="77">
        <f>+IF(ISNUMBER(DATA!AM708),DATA!AM708,"n/a")</f>
        <v>4.2105262521582303E-2</v>
      </c>
      <c r="M2240" s="66"/>
      <c r="N2240" s="66"/>
      <c r="O2240" s="66"/>
      <c r="P2240" s="66"/>
      <c r="Q2240" s="66"/>
      <c r="S2240" s="70"/>
      <c r="U2240" s="70"/>
      <c r="W2240" s="70"/>
      <c r="Y2240" s="70"/>
    </row>
    <row r="2241" spans="1:25" s="69" customFormat="1" x14ac:dyDescent="0.2">
      <c r="A2241" s="66" t="s">
        <v>12</v>
      </c>
      <c r="B2241" s="66" t="s">
        <v>24</v>
      </c>
      <c r="C2241" s="66" t="s">
        <v>9</v>
      </c>
      <c r="D2241" s="66" t="s">
        <v>312</v>
      </c>
      <c r="E2241" s="86">
        <f>+IF(ISNUMBER(DATA!H709),DATA!H709,"n/a")</f>
        <v>51084.88</v>
      </c>
      <c r="F2241" s="77">
        <f>+IF(ISNUMBER(DATA!I709),DATA!I709,"n/a")</f>
        <v>1.21772967419151E-4</v>
      </c>
      <c r="G2241" s="86">
        <f>+IF(ISNUMBER(DATA!R709),DATA!R709,"n/a")</f>
        <v>176267.43</v>
      </c>
      <c r="H2241" s="77">
        <f>+IF(ISNUMBER(DATA!S709),DATA!S709,"n/a")</f>
        <v>6.6748040146428697E-2</v>
      </c>
      <c r="I2241" s="86">
        <f>+IF(ISNUMBER(DATA!AB709),DATA!AB709,"n/a")</f>
        <v>321417.92</v>
      </c>
      <c r="J2241" s="77">
        <f>+IF(ISNUMBER(DATA!AC709),DATA!AC709,"n/a")</f>
        <v>3.0994794815643201E-3</v>
      </c>
      <c r="K2241" s="86">
        <f>+IF(ISNUMBER(DATA!AL709),DATA!AL709,"n/a")</f>
        <v>640572.91</v>
      </c>
      <c r="L2241" s="77">
        <f>+IF(ISNUMBER(DATA!AM709),DATA!AM709,"n/a")</f>
        <v>-8.5893900865981494E-3</v>
      </c>
      <c r="M2241" s="66"/>
      <c r="N2241" s="66"/>
      <c r="O2241" s="66"/>
      <c r="P2241" s="66"/>
      <c r="Q2241" s="66"/>
      <c r="S2241" s="70"/>
      <c r="U2241" s="70"/>
      <c r="W2241" s="70"/>
      <c r="Y2241" s="70"/>
    </row>
    <row r="2242" spans="1:25" s="69" customFormat="1" x14ac:dyDescent="0.2">
      <c r="A2242" s="66" t="s">
        <v>12</v>
      </c>
      <c r="B2242" s="66" t="s">
        <v>24</v>
      </c>
      <c r="C2242" s="66" t="s">
        <v>9</v>
      </c>
      <c r="D2242" s="66" t="s">
        <v>313</v>
      </c>
      <c r="E2242" s="86">
        <f>+IF(ISNUMBER(DATA!H710),DATA!H710,"n/a")</f>
        <v>81262.210000000006</v>
      </c>
      <c r="F2242" s="77">
        <f>+IF(ISNUMBER(DATA!I710),DATA!I710,"n/a")</f>
        <v>-5.7735495945102799E-2</v>
      </c>
      <c r="G2242" s="86">
        <f>+IF(ISNUMBER(DATA!R710),DATA!R710,"n/a")</f>
        <v>278813.59000000003</v>
      </c>
      <c r="H2242" s="77">
        <f>+IF(ISNUMBER(DATA!S710),DATA!S710,"n/a")</f>
        <v>6.5597202160301796E-3</v>
      </c>
      <c r="I2242" s="86">
        <f>+IF(ISNUMBER(DATA!AB710),DATA!AB710,"n/a")</f>
        <v>535351.14</v>
      </c>
      <c r="J2242" s="77">
        <f>+IF(ISNUMBER(DATA!AC710),DATA!AC710,"n/a")</f>
        <v>8.1549743034489003E-3</v>
      </c>
      <c r="K2242" s="86">
        <f>+IF(ISNUMBER(DATA!AL710),DATA!AL710,"n/a")</f>
        <v>1040607.98</v>
      </c>
      <c r="L2242" s="77">
        <f>+IF(ISNUMBER(DATA!AM710),DATA!AM710,"n/a")</f>
        <v>3.5744898764077902E-2</v>
      </c>
      <c r="M2242" s="66"/>
      <c r="N2242" s="66"/>
      <c r="O2242" s="66"/>
      <c r="P2242" s="66"/>
      <c r="Q2242" s="66"/>
      <c r="S2242" s="70"/>
      <c r="U2242" s="70"/>
      <c r="W2242" s="70"/>
      <c r="Y2242" s="70"/>
    </row>
    <row r="2243" spans="1:25" s="69" customFormat="1" x14ac:dyDescent="0.2">
      <c r="A2243" s="66" t="s">
        <v>12</v>
      </c>
      <c r="B2243" s="66" t="s">
        <v>24</v>
      </c>
      <c r="C2243" s="66" t="s">
        <v>9</v>
      </c>
      <c r="D2243" s="66" t="s">
        <v>314</v>
      </c>
      <c r="E2243" s="86">
        <f>+IF(ISNUMBER(DATA!H711),DATA!H711,"n/a")</f>
        <v>232477.32</v>
      </c>
      <c r="F2243" s="77">
        <f>+IF(ISNUMBER(DATA!I711),DATA!I711,"n/a")</f>
        <v>-1.6130782636060699E-3</v>
      </c>
      <c r="G2243" s="86">
        <f>+IF(ISNUMBER(DATA!R711),DATA!R711,"n/a")</f>
        <v>760661.86</v>
      </c>
      <c r="H2243" s="77">
        <f>+IF(ISNUMBER(DATA!S711),DATA!S711,"n/a")</f>
        <v>1.9581011750124298E-2</v>
      </c>
      <c r="I2243" s="86">
        <f>+IF(ISNUMBER(DATA!AB711),DATA!AB711,"n/a")</f>
        <v>1447418.87</v>
      </c>
      <c r="J2243" s="77">
        <f>+IF(ISNUMBER(DATA!AC711),DATA!AC711,"n/a")</f>
        <v>2.4258801250414502E-2</v>
      </c>
      <c r="K2243" s="86">
        <f>+IF(ISNUMBER(DATA!AL711),DATA!AL711,"n/a")</f>
        <v>2793786.79</v>
      </c>
      <c r="L2243" s="77">
        <f>+IF(ISNUMBER(DATA!AM711),DATA!AM711,"n/a")</f>
        <v>4.4586214909146903E-2</v>
      </c>
      <c r="M2243" s="66"/>
      <c r="N2243" s="66"/>
      <c r="O2243" s="66"/>
      <c r="P2243" s="66"/>
      <c r="Q2243" s="66"/>
      <c r="S2243" s="70"/>
      <c r="U2243" s="70"/>
      <c r="W2243" s="70"/>
      <c r="Y2243" s="70"/>
    </row>
    <row r="2244" spans="1:25" s="69" customFormat="1" x14ac:dyDescent="0.2">
      <c r="A2244" s="66" t="s">
        <v>12</v>
      </c>
      <c r="B2244" s="66" t="s">
        <v>24</v>
      </c>
      <c r="C2244" s="66" t="s">
        <v>9</v>
      </c>
      <c r="D2244" s="66" t="s">
        <v>315</v>
      </c>
      <c r="E2244" s="86">
        <f>+IF(ISNUMBER(DATA!H712),DATA!H712,"n/a")</f>
        <v>142986.23999999999</v>
      </c>
      <c r="F2244" s="77">
        <f>+IF(ISNUMBER(DATA!I712),DATA!I712,"n/a")</f>
        <v>-2.4660057909390298E-2</v>
      </c>
      <c r="G2244" s="86">
        <f>+IF(ISNUMBER(DATA!R712),DATA!R712,"n/a")</f>
        <v>474437.56</v>
      </c>
      <c r="H2244" s="77">
        <f>+IF(ISNUMBER(DATA!S712),DATA!S712,"n/a")</f>
        <v>-3.6537264139630703E-2</v>
      </c>
      <c r="I2244" s="86">
        <f>+IF(ISNUMBER(DATA!AB712),DATA!AB712,"n/a")</f>
        <v>914884.68</v>
      </c>
      <c r="J2244" s="77">
        <f>+IF(ISNUMBER(DATA!AC712),DATA!AC712,"n/a")</f>
        <v>-3.49407203281311E-2</v>
      </c>
      <c r="K2244" s="86">
        <f>+IF(ISNUMBER(DATA!AL712),DATA!AL712,"n/a")</f>
        <v>1816184.06</v>
      </c>
      <c r="L2244" s="77">
        <f>+IF(ISNUMBER(DATA!AM712),DATA!AM712,"n/a")</f>
        <v>7.5324396608879101E-4</v>
      </c>
      <c r="M2244" s="66"/>
      <c r="N2244" s="66"/>
      <c r="O2244" s="66"/>
      <c r="P2244" s="66"/>
      <c r="Q2244" s="66"/>
      <c r="S2244" s="70"/>
      <c r="U2244" s="70"/>
      <c r="W2244" s="70"/>
      <c r="Y2244" s="70"/>
    </row>
    <row r="2245" spans="1:25" s="69" customFormat="1" x14ac:dyDescent="0.2">
      <c r="A2245" s="66" t="s">
        <v>12</v>
      </c>
      <c r="B2245" s="66" t="s">
        <v>24</v>
      </c>
      <c r="C2245" s="66" t="s">
        <v>9</v>
      </c>
      <c r="D2245" s="66" t="s">
        <v>316</v>
      </c>
      <c r="E2245" s="86">
        <f>+IF(ISNUMBER(DATA!H713),DATA!H713,"n/a")</f>
        <v>96608.55</v>
      </c>
      <c r="F2245" s="77">
        <f>+IF(ISNUMBER(DATA!I713),DATA!I713,"n/a")</f>
        <v>-7.0244234955875399E-3</v>
      </c>
      <c r="G2245" s="86">
        <f>+IF(ISNUMBER(DATA!R713),DATA!R713,"n/a")</f>
        <v>306008.53999999998</v>
      </c>
      <c r="H2245" s="77">
        <f>+IF(ISNUMBER(DATA!S713),DATA!S713,"n/a")</f>
        <v>-3.2028829299378697E-2</v>
      </c>
      <c r="I2245" s="86">
        <f>+IF(ISNUMBER(DATA!AB713),DATA!AB713,"n/a")</f>
        <v>577863.99</v>
      </c>
      <c r="J2245" s="77">
        <f>+IF(ISNUMBER(DATA!AC713),DATA!AC713,"n/a")</f>
        <v>-3.0376038704552001E-2</v>
      </c>
      <c r="K2245" s="86">
        <f>+IF(ISNUMBER(DATA!AL713),DATA!AL713,"n/a")</f>
        <v>1144136.28</v>
      </c>
      <c r="L2245" s="77">
        <f>+IF(ISNUMBER(DATA!AM713),DATA!AM713,"n/a")</f>
        <v>-5.1003671348896898E-2</v>
      </c>
      <c r="M2245" s="66"/>
      <c r="N2245" s="66"/>
      <c r="O2245" s="66"/>
      <c r="P2245" s="66"/>
      <c r="Q2245" s="66"/>
      <c r="S2245" s="70"/>
      <c r="U2245" s="70"/>
      <c r="W2245" s="70"/>
      <c r="Y2245" s="70"/>
    </row>
    <row r="2246" spans="1:25" s="69" customFormat="1" x14ac:dyDescent="0.2">
      <c r="A2246" s="66" t="s">
        <v>12</v>
      </c>
      <c r="B2246" s="66" t="s">
        <v>24</v>
      </c>
      <c r="C2246" s="66" t="s">
        <v>9</v>
      </c>
      <c r="D2246" s="66" t="s">
        <v>317</v>
      </c>
      <c r="E2246" s="86">
        <f>+IF(ISNUMBER(DATA!H714),DATA!H714,"n/a")</f>
        <v>86904.69</v>
      </c>
      <c r="F2246" s="77">
        <f>+IF(ISNUMBER(DATA!I714),DATA!I714,"n/a")</f>
        <v>1.3905742655209399E-2</v>
      </c>
      <c r="G2246" s="86">
        <f>+IF(ISNUMBER(DATA!R714),DATA!R714,"n/a")</f>
        <v>314470.93</v>
      </c>
      <c r="H2246" s="77">
        <f>+IF(ISNUMBER(DATA!S714),DATA!S714,"n/a")</f>
        <v>-6.8890858265603996E-2</v>
      </c>
      <c r="I2246" s="86">
        <f>+IF(ISNUMBER(DATA!AB714),DATA!AB714,"n/a")</f>
        <v>635020.98</v>
      </c>
      <c r="J2246" s="77">
        <f>+IF(ISNUMBER(DATA!AC714),DATA!AC714,"n/a")</f>
        <v>3.14051853148931E-2</v>
      </c>
      <c r="K2246" s="86">
        <f>+IF(ISNUMBER(DATA!AL714),DATA!AL714,"n/a")</f>
        <v>1158853.45</v>
      </c>
      <c r="L2246" s="77">
        <f>+IF(ISNUMBER(DATA!AM714),DATA!AM714,"n/a")</f>
        <v>-2.98402372599278E-2</v>
      </c>
      <c r="M2246" s="66"/>
      <c r="N2246" s="66"/>
      <c r="O2246" s="66"/>
      <c r="P2246" s="66"/>
      <c r="Q2246" s="66"/>
      <c r="S2246" s="70"/>
      <c r="U2246" s="70"/>
      <c r="W2246" s="70"/>
      <c r="Y2246" s="70"/>
    </row>
    <row r="2247" spans="1:25" s="69" customFormat="1" x14ac:dyDescent="0.2">
      <c r="A2247" s="66" t="s">
        <v>12</v>
      </c>
      <c r="B2247" s="66" t="s">
        <v>24</v>
      </c>
      <c r="C2247" s="66" t="s">
        <v>9</v>
      </c>
      <c r="D2247" s="66" t="s">
        <v>318</v>
      </c>
      <c r="E2247" s="86">
        <f>+IF(ISNUMBER(DATA!H715),DATA!H715,"n/a")</f>
        <v>120557.75999999999</v>
      </c>
      <c r="F2247" s="77">
        <f>+IF(ISNUMBER(DATA!I715),DATA!I715,"n/a")</f>
        <v>4.0433149135932099E-3</v>
      </c>
      <c r="G2247" s="86">
        <f>+IF(ISNUMBER(DATA!R715),DATA!R715,"n/a")</f>
        <v>394805.21</v>
      </c>
      <c r="H2247" s="77">
        <f>+IF(ISNUMBER(DATA!S715),DATA!S715,"n/a")</f>
        <v>-3.3590274658684798E-2</v>
      </c>
      <c r="I2247" s="86">
        <f>+IF(ISNUMBER(DATA!AB715),DATA!AB715,"n/a")</f>
        <v>740428.97</v>
      </c>
      <c r="J2247" s="77">
        <f>+IF(ISNUMBER(DATA!AC715),DATA!AC715,"n/a")</f>
        <v>-2.54902635887789E-2</v>
      </c>
      <c r="K2247" s="86">
        <f>+IF(ISNUMBER(DATA!AL715),DATA!AL715,"n/a")</f>
        <v>1402423.9</v>
      </c>
      <c r="L2247" s="77">
        <f>+IF(ISNUMBER(DATA!AM715),DATA!AM715,"n/a")</f>
        <v>-2.4668206283915899E-2</v>
      </c>
      <c r="M2247" s="66"/>
      <c r="N2247" s="66"/>
      <c r="O2247" s="66"/>
      <c r="P2247" s="66"/>
      <c r="Q2247" s="66"/>
      <c r="S2247" s="70"/>
      <c r="U2247" s="70"/>
      <c r="W2247" s="70"/>
      <c r="Y2247" s="70"/>
    </row>
    <row r="2248" spans="1:25" s="69" customFormat="1" x14ac:dyDescent="0.2">
      <c r="A2248" s="66" t="s">
        <v>12</v>
      </c>
      <c r="B2248" s="66" t="s">
        <v>24</v>
      </c>
      <c r="C2248" s="66" t="s">
        <v>9</v>
      </c>
      <c r="D2248" s="66" t="s">
        <v>344</v>
      </c>
      <c r="E2248" s="86">
        <f>+IF(ISNUMBER(DATA!H716),DATA!H716,"n/a")</f>
        <v>49602.81</v>
      </c>
      <c r="F2248" s="77">
        <f>+IF(ISNUMBER(DATA!I716),DATA!I716,"n/a")</f>
        <v>-1.66326359125256E-3</v>
      </c>
      <c r="G2248" s="86">
        <f>+IF(ISNUMBER(DATA!R716),DATA!R716,"n/a")</f>
        <v>170300.14</v>
      </c>
      <c r="H2248" s="77">
        <f>+IF(ISNUMBER(DATA!S716),DATA!S716,"n/a")</f>
        <v>2.8232537344342699E-2</v>
      </c>
      <c r="I2248" s="86">
        <f>+IF(ISNUMBER(DATA!AB716),DATA!AB716,"n/a")</f>
        <v>321403.56</v>
      </c>
      <c r="J2248" s="77">
        <f>+IF(ISNUMBER(DATA!AC716),DATA!AC716,"n/a")</f>
        <v>1.2980281362715101E-2</v>
      </c>
      <c r="K2248" s="86">
        <f>+IF(ISNUMBER(DATA!AL716),DATA!AL716,"n/a")</f>
        <v>660430.96</v>
      </c>
      <c r="L2248" s="77">
        <f>+IF(ISNUMBER(DATA!AM716),DATA!AM716,"n/a")</f>
        <v>1.1341702237687599E-2</v>
      </c>
      <c r="M2248" s="66"/>
      <c r="N2248" s="66"/>
      <c r="O2248" s="66"/>
      <c r="P2248" s="66"/>
      <c r="Q2248" s="66"/>
      <c r="S2248" s="70"/>
      <c r="U2248" s="70"/>
      <c r="W2248" s="70"/>
      <c r="Y2248" s="70"/>
    </row>
    <row r="2249" spans="1:25" s="69" customFormat="1" x14ac:dyDescent="0.2">
      <c r="A2249" s="66" t="s">
        <v>12</v>
      </c>
      <c r="B2249" s="66" t="s">
        <v>24</v>
      </c>
      <c r="C2249" s="66" t="s">
        <v>9</v>
      </c>
      <c r="D2249" s="66" t="s">
        <v>345</v>
      </c>
      <c r="E2249" s="86">
        <f>+IF(ISNUMBER(DATA!H717),DATA!H717,"n/a")</f>
        <v>97391.54</v>
      </c>
      <c r="F2249" s="77">
        <f>+IF(ISNUMBER(DATA!I717),DATA!I717,"n/a")</f>
        <v>3.6269166526747498E-2</v>
      </c>
      <c r="G2249" s="86">
        <f>+IF(ISNUMBER(DATA!R717),DATA!R717,"n/a")</f>
        <v>314313.38</v>
      </c>
      <c r="H2249" s="77">
        <f>+IF(ISNUMBER(DATA!S717),DATA!S717,"n/a")</f>
        <v>6.2643389895695706E-2</v>
      </c>
      <c r="I2249" s="86">
        <f>+IF(ISNUMBER(DATA!AB717),DATA!AB717,"n/a")</f>
        <v>598526.81000000006</v>
      </c>
      <c r="J2249" s="77">
        <f>+IF(ISNUMBER(DATA!AC717),DATA!AC717,"n/a")</f>
        <v>5.64727619101952E-2</v>
      </c>
      <c r="K2249" s="86">
        <f>+IF(ISNUMBER(DATA!AL717),DATA!AL717,"n/a")</f>
        <v>1192646.81</v>
      </c>
      <c r="L2249" s="77">
        <f>+IF(ISNUMBER(DATA!AM717),DATA!AM717,"n/a")</f>
        <v>3.66000813567883E-2</v>
      </c>
      <c r="M2249" s="66"/>
      <c r="N2249" s="66"/>
      <c r="O2249" s="66"/>
      <c r="P2249" s="66"/>
      <c r="Q2249" s="66"/>
      <c r="S2249" s="70"/>
      <c r="U2249" s="70"/>
      <c r="W2249" s="70"/>
      <c r="Y2249" s="70"/>
    </row>
    <row r="2250" spans="1:25" x14ac:dyDescent="0.2">
      <c r="E2250" s="100"/>
      <c r="F2250" s="102"/>
      <c r="G2250" s="100"/>
      <c r="H2250" s="102"/>
      <c r="I2250" s="100"/>
      <c r="J2250" s="102"/>
      <c r="K2250" s="100"/>
      <c r="L2250" s="102"/>
    </row>
    <row r="2251" spans="1:25" s="69" customFormat="1" x14ac:dyDescent="0.2">
      <c r="A2251" s="66" t="s">
        <v>12</v>
      </c>
      <c r="B2251" s="66" t="s">
        <v>24</v>
      </c>
      <c r="C2251" s="66" t="s">
        <v>25</v>
      </c>
      <c r="D2251" s="66" t="s">
        <v>271</v>
      </c>
      <c r="E2251" s="86">
        <f>+IF(ISNUMBER(DATA!J668),DATA!J668,"n/a")</f>
        <v>112632.77</v>
      </c>
      <c r="F2251" s="77">
        <f>+IF(ISNUMBER(DATA!K668),DATA!K668,"n/a")</f>
        <v>-7.7526189692085704E-2</v>
      </c>
      <c r="G2251" s="86">
        <f>+IF(ISNUMBER(DATA!T668),DATA!T668,"n/a")</f>
        <v>407292.38</v>
      </c>
      <c r="H2251" s="77">
        <f>+IF(ISNUMBER(DATA!U668),DATA!U668,"n/a")</f>
        <v>4.7822774942854897E-2</v>
      </c>
      <c r="I2251" s="86">
        <f>+IF(ISNUMBER(DATA!AD668),DATA!AD668,"n/a")</f>
        <v>750995.64</v>
      </c>
      <c r="J2251" s="77">
        <f>+IF(ISNUMBER(DATA!AE668),DATA!AE668,"n/a")</f>
        <v>3.1162884423462399E-2</v>
      </c>
      <c r="K2251" s="86">
        <f>+IF(ISNUMBER(DATA!AN668),DATA!AN668,"n/a")</f>
        <v>1445017.77</v>
      </c>
      <c r="L2251" s="77">
        <f>+IF(ISNUMBER(DATA!AO668),DATA!AO668,"n/a")</f>
        <v>3.4447271875021099E-2</v>
      </c>
      <c r="M2251" s="66"/>
      <c r="N2251" s="66"/>
      <c r="O2251" s="66"/>
      <c r="P2251" s="66"/>
      <c r="Q2251" s="66"/>
      <c r="S2251" s="70"/>
      <c r="U2251" s="70"/>
      <c r="W2251" s="70"/>
      <c r="Y2251" s="70"/>
    </row>
    <row r="2252" spans="1:25" s="69" customFormat="1" x14ac:dyDescent="0.2">
      <c r="A2252" s="66" t="s">
        <v>12</v>
      </c>
      <c r="B2252" s="66" t="s">
        <v>24</v>
      </c>
      <c r="C2252" s="66" t="s">
        <v>25</v>
      </c>
      <c r="D2252" s="66" t="s">
        <v>272</v>
      </c>
      <c r="E2252" s="86">
        <f>+IF(ISNUMBER(DATA!J669),DATA!J669,"n/a")</f>
        <v>147290.96</v>
      </c>
      <c r="F2252" s="77">
        <f>+IF(ISNUMBER(DATA!K669),DATA!K669,"n/a")</f>
        <v>0.13163201647228701</v>
      </c>
      <c r="G2252" s="86">
        <f>+IF(ISNUMBER(DATA!T669),DATA!T669,"n/a")</f>
        <v>467740.15</v>
      </c>
      <c r="H2252" s="77">
        <f>+IF(ISNUMBER(DATA!U669),DATA!U669,"n/a")</f>
        <v>3.7097475202593697E-2</v>
      </c>
      <c r="I2252" s="86">
        <f>+IF(ISNUMBER(DATA!AD669),DATA!AD669,"n/a")</f>
        <v>884844.84</v>
      </c>
      <c r="J2252" s="77">
        <f>+IF(ISNUMBER(DATA!AE669),DATA!AE669,"n/a")</f>
        <v>5.5756731841934597E-3</v>
      </c>
      <c r="K2252" s="86">
        <f>+IF(ISNUMBER(DATA!AN669),DATA!AN669,"n/a")</f>
        <v>1735231.65</v>
      </c>
      <c r="L2252" s="77">
        <f>+IF(ISNUMBER(DATA!AO669),DATA!AO669,"n/a")</f>
        <v>6.3819937372074703E-3</v>
      </c>
      <c r="M2252" s="66"/>
      <c r="N2252" s="66"/>
      <c r="O2252" s="66"/>
      <c r="P2252" s="66"/>
      <c r="Q2252" s="66"/>
      <c r="S2252" s="70"/>
      <c r="U2252" s="70"/>
      <c r="W2252" s="70"/>
      <c r="Y2252" s="70"/>
    </row>
    <row r="2253" spans="1:25" s="69" customFormat="1" x14ac:dyDescent="0.2">
      <c r="A2253" s="66" t="s">
        <v>12</v>
      </c>
      <c r="B2253" s="66" t="s">
        <v>24</v>
      </c>
      <c r="C2253" s="66" t="s">
        <v>25</v>
      </c>
      <c r="D2253" s="66" t="s">
        <v>273</v>
      </c>
      <c r="E2253" s="86">
        <f>+IF(ISNUMBER(DATA!J670),DATA!J670,"n/a")</f>
        <v>378544.93</v>
      </c>
      <c r="F2253" s="77">
        <f>+IF(ISNUMBER(DATA!K670),DATA!K670,"n/a")</f>
        <v>2.1501179828828801E-3</v>
      </c>
      <c r="G2253" s="86">
        <f>+IF(ISNUMBER(DATA!T670),DATA!T670,"n/a")</f>
        <v>1234414.1200000001</v>
      </c>
      <c r="H2253" s="77">
        <f>+IF(ISNUMBER(DATA!U670),DATA!U670,"n/a")</f>
        <v>7.2740973829617098E-2</v>
      </c>
      <c r="I2253" s="86">
        <f>+IF(ISNUMBER(DATA!AD670),DATA!AD670,"n/a")</f>
        <v>2351213.7400000002</v>
      </c>
      <c r="J2253" s="77">
        <f>+IF(ISNUMBER(DATA!AE670),DATA!AE670,"n/a")</f>
        <v>6.1006980804816299E-2</v>
      </c>
      <c r="K2253" s="86">
        <f>+IF(ISNUMBER(DATA!AN670),DATA!AN670,"n/a")</f>
        <v>4494351.54</v>
      </c>
      <c r="L2253" s="77">
        <f>+IF(ISNUMBER(DATA!AO670),DATA!AO670,"n/a")</f>
        <v>9.74372931770877E-2</v>
      </c>
      <c r="M2253" s="66"/>
      <c r="N2253" s="66"/>
      <c r="O2253" s="66"/>
      <c r="P2253" s="66"/>
      <c r="Q2253" s="66"/>
      <c r="S2253" s="70"/>
      <c r="U2253" s="70"/>
      <c r="W2253" s="70"/>
      <c r="Y2253" s="70"/>
    </row>
    <row r="2254" spans="1:25" s="69" customFormat="1" x14ac:dyDescent="0.2">
      <c r="A2254" s="66" t="s">
        <v>12</v>
      </c>
      <c r="B2254" s="66" t="s">
        <v>24</v>
      </c>
      <c r="C2254" s="66" t="s">
        <v>25</v>
      </c>
      <c r="D2254" s="66" t="s">
        <v>274</v>
      </c>
      <c r="E2254" s="86">
        <f>+IF(ISNUMBER(DATA!J671),DATA!J671,"n/a")</f>
        <v>94860.39</v>
      </c>
      <c r="F2254" s="77">
        <f>+IF(ISNUMBER(DATA!K671),DATA!K671,"n/a")</f>
        <v>7.62577562058155E-2</v>
      </c>
      <c r="G2254" s="86">
        <f>+IF(ISNUMBER(DATA!T671),DATA!T671,"n/a")</f>
        <v>301547.82</v>
      </c>
      <c r="H2254" s="77">
        <f>+IF(ISNUMBER(DATA!U671),DATA!U671,"n/a")</f>
        <v>2.8242413950781101E-2</v>
      </c>
      <c r="I2254" s="86">
        <f>+IF(ISNUMBER(DATA!AD671),DATA!AD671,"n/a")</f>
        <v>562621.99</v>
      </c>
      <c r="J2254" s="77">
        <f>+IF(ISNUMBER(DATA!AE671),DATA!AE671,"n/a")</f>
        <v>8.8054913451871102E-3</v>
      </c>
      <c r="K2254" s="86">
        <f>+IF(ISNUMBER(DATA!AN671),DATA!AN671,"n/a")</f>
        <v>1133817.6000000001</v>
      </c>
      <c r="L2254" s="77">
        <f>+IF(ISNUMBER(DATA!AO671),DATA!AO671,"n/a")</f>
        <v>-1.21444490746368E-2</v>
      </c>
      <c r="M2254" s="66"/>
      <c r="N2254" s="66"/>
      <c r="O2254" s="66"/>
      <c r="P2254" s="66"/>
      <c r="Q2254" s="66"/>
      <c r="S2254" s="70"/>
      <c r="U2254" s="70"/>
      <c r="W2254" s="70"/>
      <c r="Y2254" s="70"/>
    </row>
    <row r="2255" spans="1:25" s="69" customFormat="1" x14ac:dyDescent="0.2">
      <c r="A2255" s="66" t="s">
        <v>12</v>
      </c>
      <c r="B2255" s="66" t="s">
        <v>24</v>
      </c>
      <c r="C2255" s="66" t="s">
        <v>25</v>
      </c>
      <c r="D2255" s="66" t="s">
        <v>275</v>
      </c>
      <c r="E2255" s="86">
        <f>+IF(ISNUMBER(DATA!J672),DATA!J672,"n/a")</f>
        <v>378743.83</v>
      </c>
      <c r="F2255" s="77">
        <f>+IF(ISNUMBER(DATA!K672),DATA!K672,"n/a")</f>
        <v>-1.29785981868272E-2</v>
      </c>
      <c r="G2255" s="86">
        <f>+IF(ISNUMBER(DATA!T672),DATA!T672,"n/a")</f>
        <v>1390851.01</v>
      </c>
      <c r="H2255" s="77">
        <f>+IF(ISNUMBER(DATA!U672),DATA!U672,"n/a")</f>
        <v>0.137590937073097</v>
      </c>
      <c r="I2255" s="86">
        <f>+IF(ISNUMBER(DATA!AD672),DATA!AD672,"n/a")</f>
        <v>2617854.2999999998</v>
      </c>
      <c r="J2255" s="77">
        <f>+IF(ISNUMBER(DATA!AE672),DATA!AE672,"n/a")</f>
        <v>0.11312623117741399</v>
      </c>
      <c r="K2255" s="86">
        <f>+IF(ISNUMBER(DATA!AN672),DATA!AN672,"n/a")</f>
        <v>4838700.76</v>
      </c>
      <c r="L2255" s="77">
        <f>+IF(ISNUMBER(DATA!AO672),DATA!AO672,"n/a")</f>
        <v>0.122047361308601</v>
      </c>
      <c r="M2255" s="66"/>
      <c r="N2255" s="66"/>
      <c r="O2255" s="66"/>
      <c r="P2255" s="66"/>
      <c r="Q2255" s="66"/>
      <c r="S2255" s="70"/>
      <c r="U2255" s="70"/>
      <c r="W2255" s="70"/>
      <c r="Y2255" s="70"/>
    </row>
    <row r="2256" spans="1:25" s="69" customFormat="1" x14ac:dyDescent="0.2">
      <c r="A2256" s="66" t="s">
        <v>12</v>
      </c>
      <c r="B2256" s="66" t="s">
        <v>24</v>
      </c>
      <c r="C2256" s="66" t="s">
        <v>25</v>
      </c>
      <c r="D2256" s="66" t="s">
        <v>276</v>
      </c>
      <c r="E2256" s="86">
        <f>+IF(ISNUMBER(DATA!J673),DATA!J673,"n/a")</f>
        <v>142012.07999999999</v>
      </c>
      <c r="F2256" s="77">
        <f>+IF(ISNUMBER(DATA!K673),DATA!K673,"n/a")</f>
        <v>-2.3609654194020301E-2</v>
      </c>
      <c r="G2256" s="86">
        <f>+IF(ISNUMBER(DATA!T673),DATA!T673,"n/a")</f>
        <v>454108.17</v>
      </c>
      <c r="H2256" s="77">
        <f>+IF(ISNUMBER(DATA!U673),DATA!U673,"n/a")</f>
        <v>-0.118399633496919</v>
      </c>
      <c r="I2256" s="86">
        <f>+IF(ISNUMBER(DATA!AD673),DATA!AD673,"n/a")</f>
        <v>777267.55</v>
      </c>
      <c r="J2256" s="77">
        <f>+IF(ISNUMBER(DATA!AE673),DATA!AE673,"n/a")</f>
        <v>-0.185895260743769</v>
      </c>
      <c r="K2256" s="86">
        <f>+IF(ISNUMBER(DATA!AN673),DATA!AN673,"n/a")</f>
        <v>1569783.87</v>
      </c>
      <c r="L2256" s="77">
        <f>+IF(ISNUMBER(DATA!AO673),DATA!AO673,"n/a")</f>
        <v>-0.12070872545974699</v>
      </c>
      <c r="M2256" s="66"/>
      <c r="N2256" s="66"/>
      <c r="O2256" s="66"/>
      <c r="P2256" s="66"/>
      <c r="Q2256" s="66"/>
      <c r="S2256" s="70"/>
      <c r="U2256" s="70"/>
      <c r="W2256" s="70"/>
      <c r="Y2256" s="70"/>
    </row>
    <row r="2257" spans="1:25" s="69" customFormat="1" x14ac:dyDescent="0.2">
      <c r="A2257" s="66" t="s">
        <v>12</v>
      </c>
      <c r="B2257" s="66" t="s">
        <v>24</v>
      </c>
      <c r="C2257" s="66" t="s">
        <v>25</v>
      </c>
      <c r="D2257" s="66" t="s">
        <v>277</v>
      </c>
      <c r="E2257" s="86">
        <f>+IF(ISNUMBER(DATA!J674),DATA!J674,"n/a")</f>
        <v>86706.91</v>
      </c>
      <c r="F2257" s="77">
        <f>+IF(ISNUMBER(DATA!K674),DATA!K674,"n/a")</f>
        <v>-7.4868144540385803E-2</v>
      </c>
      <c r="G2257" s="86">
        <f>+IF(ISNUMBER(DATA!T674),DATA!T674,"n/a")</f>
        <v>284446.58</v>
      </c>
      <c r="H2257" s="77">
        <f>+IF(ISNUMBER(DATA!U674),DATA!U674,"n/a")</f>
        <v>-3.7492723161238702E-2</v>
      </c>
      <c r="I2257" s="86">
        <f>+IF(ISNUMBER(DATA!AD674),DATA!AD674,"n/a")</f>
        <v>533686.37</v>
      </c>
      <c r="J2257" s="77">
        <f>+IF(ISNUMBER(DATA!AE674),DATA!AE674,"n/a")</f>
        <v>-5.3880732176382701E-2</v>
      </c>
      <c r="K2257" s="86">
        <f>+IF(ISNUMBER(DATA!AN674),DATA!AN674,"n/a")</f>
        <v>1038566.82</v>
      </c>
      <c r="L2257" s="77">
        <f>+IF(ISNUMBER(DATA!AO674),DATA!AO674,"n/a")</f>
        <v>-6.7913970323949205E-2</v>
      </c>
      <c r="M2257" s="66"/>
      <c r="N2257" s="66"/>
      <c r="O2257" s="66"/>
      <c r="P2257" s="66"/>
      <c r="Q2257" s="66"/>
      <c r="S2257" s="70"/>
      <c r="U2257" s="70"/>
      <c r="W2257" s="70"/>
      <c r="Y2257" s="70"/>
    </row>
    <row r="2258" spans="1:25" s="69" customFormat="1" x14ac:dyDescent="0.2">
      <c r="A2258" s="66" t="s">
        <v>12</v>
      </c>
      <c r="B2258" s="66" t="s">
        <v>24</v>
      </c>
      <c r="C2258" s="66" t="s">
        <v>25</v>
      </c>
      <c r="D2258" s="66" t="s">
        <v>278</v>
      </c>
      <c r="E2258" s="86">
        <f>+IF(ISNUMBER(DATA!J675),DATA!J675,"n/a")</f>
        <v>324095.13</v>
      </c>
      <c r="F2258" s="77">
        <f>+IF(ISNUMBER(DATA!K675),DATA!K675,"n/a")</f>
        <v>0.11488526983948499</v>
      </c>
      <c r="G2258" s="86">
        <f>+IF(ISNUMBER(DATA!T675),DATA!T675,"n/a")</f>
        <v>1112543.5</v>
      </c>
      <c r="H2258" s="77">
        <f>+IF(ISNUMBER(DATA!U675),DATA!U675,"n/a")</f>
        <v>0.13131897146921001</v>
      </c>
      <c r="I2258" s="86">
        <f>+IF(ISNUMBER(DATA!AD675),DATA!AD675,"n/a")</f>
        <v>2014684.55</v>
      </c>
      <c r="J2258" s="77">
        <f>+IF(ISNUMBER(DATA!AE675),DATA!AE675,"n/a")</f>
        <v>7.8174362965154898E-2</v>
      </c>
      <c r="K2258" s="86">
        <f>+IF(ISNUMBER(DATA!AN675),DATA!AN675,"n/a")</f>
        <v>3778613.98</v>
      </c>
      <c r="L2258" s="77">
        <f>+IF(ISNUMBER(DATA!AO675),DATA!AO675,"n/a")</f>
        <v>5.9645501628690603E-2</v>
      </c>
      <c r="M2258" s="66"/>
      <c r="N2258" s="66"/>
      <c r="O2258" s="66"/>
      <c r="P2258" s="66"/>
      <c r="Q2258" s="66"/>
      <c r="S2258" s="70"/>
      <c r="U2258" s="70"/>
      <c r="W2258" s="70"/>
      <c r="Y2258" s="70"/>
    </row>
    <row r="2259" spans="1:25" s="69" customFormat="1" x14ac:dyDescent="0.2">
      <c r="A2259" s="66" t="s">
        <v>12</v>
      </c>
      <c r="B2259" s="66" t="s">
        <v>24</v>
      </c>
      <c r="C2259" s="66" t="s">
        <v>25</v>
      </c>
      <c r="D2259" s="66" t="s">
        <v>279</v>
      </c>
      <c r="E2259" s="86">
        <f>+IF(ISNUMBER(DATA!J676),DATA!J676,"n/a")</f>
        <v>122441.64</v>
      </c>
      <c r="F2259" s="77">
        <f>+IF(ISNUMBER(DATA!K676),DATA!K676,"n/a")</f>
        <v>0.16913859205668599</v>
      </c>
      <c r="G2259" s="86">
        <f>+IF(ISNUMBER(DATA!T676),DATA!T676,"n/a")</f>
        <v>407466.06</v>
      </c>
      <c r="H2259" s="77">
        <f>+IF(ISNUMBER(DATA!U676),DATA!U676,"n/a")</f>
        <v>0.18340208721885801</v>
      </c>
      <c r="I2259" s="86">
        <f>+IF(ISNUMBER(DATA!AD676),DATA!AD676,"n/a")</f>
        <v>765211.5</v>
      </c>
      <c r="J2259" s="77">
        <f>+IF(ISNUMBER(DATA!AE676),DATA!AE676,"n/a")</f>
        <v>9.4312503496541994E-2</v>
      </c>
      <c r="K2259" s="86">
        <f>+IF(ISNUMBER(DATA!AN676),DATA!AN676,"n/a")</f>
        <v>1496408.75</v>
      </c>
      <c r="L2259" s="77">
        <f>+IF(ISNUMBER(DATA!AO676),DATA!AO676,"n/a")</f>
        <v>3.5060476533965997E-2</v>
      </c>
      <c r="M2259" s="66"/>
      <c r="N2259" s="66"/>
      <c r="O2259" s="66"/>
      <c r="P2259" s="66"/>
      <c r="Q2259" s="66"/>
      <c r="S2259" s="70"/>
      <c r="U2259" s="70"/>
      <c r="W2259" s="70"/>
      <c r="Y2259" s="70"/>
    </row>
    <row r="2260" spans="1:25" s="69" customFormat="1" x14ac:dyDescent="0.2">
      <c r="A2260" s="66" t="s">
        <v>12</v>
      </c>
      <c r="B2260" s="66" t="s">
        <v>24</v>
      </c>
      <c r="C2260" s="66" t="s">
        <v>25</v>
      </c>
      <c r="D2260" s="66" t="s">
        <v>280</v>
      </c>
      <c r="E2260" s="86">
        <f>+IF(ISNUMBER(DATA!J677),DATA!J677,"n/a")</f>
        <v>119153.73</v>
      </c>
      <c r="F2260" s="77">
        <f>+IF(ISNUMBER(DATA!K677),DATA!K677,"n/a")</f>
        <v>7.5437964380154696E-2</v>
      </c>
      <c r="G2260" s="86">
        <f>+IF(ISNUMBER(DATA!T677),DATA!T677,"n/a")</f>
        <v>439493.32</v>
      </c>
      <c r="H2260" s="77">
        <f>+IF(ISNUMBER(DATA!U677),DATA!U677,"n/a")</f>
        <v>2.0753262790430198E-2</v>
      </c>
      <c r="I2260" s="86">
        <f>+IF(ISNUMBER(DATA!AD677),DATA!AD677,"n/a")</f>
        <v>836736.96</v>
      </c>
      <c r="J2260" s="77">
        <f>+IF(ISNUMBER(DATA!AE677),DATA!AE677,"n/a")</f>
        <v>-0.14072116589097799</v>
      </c>
      <c r="K2260" s="86">
        <f>+IF(ISNUMBER(DATA!AN677),DATA!AN677,"n/a")</f>
        <v>1535287.81</v>
      </c>
      <c r="L2260" s="77">
        <f>+IF(ISNUMBER(DATA!AO677),DATA!AO677,"n/a")</f>
        <v>-0.123083018297849</v>
      </c>
      <c r="M2260" s="66"/>
      <c r="N2260" s="66"/>
      <c r="O2260" s="66"/>
      <c r="P2260" s="66"/>
      <c r="Q2260" s="66"/>
      <c r="S2260" s="70"/>
      <c r="U2260" s="70"/>
      <c r="W2260" s="70"/>
      <c r="Y2260" s="70"/>
    </row>
    <row r="2261" spans="1:25" s="69" customFormat="1" x14ac:dyDescent="0.2">
      <c r="A2261" s="66" t="s">
        <v>12</v>
      </c>
      <c r="B2261" s="66" t="s">
        <v>24</v>
      </c>
      <c r="C2261" s="66" t="s">
        <v>25</v>
      </c>
      <c r="D2261" s="66" t="s">
        <v>281</v>
      </c>
      <c r="E2261" s="86">
        <f>+IF(ISNUMBER(DATA!J678),DATA!J678,"n/a")</f>
        <v>95905.3</v>
      </c>
      <c r="F2261" s="77">
        <f>+IF(ISNUMBER(DATA!K678),DATA!K678,"n/a")</f>
        <v>-3.3809394408121701E-3</v>
      </c>
      <c r="G2261" s="86">
        <f>+IF(ISNUMBER(DATA!T678),DATA!T678,"n/a")</f>
        <v>328995.03000000003</v>
      </c>
      <c r="H2261" s="77">
        <f>+IF(ISNUMBER(DATA!U678),DATA!U678,"n/a")</f>
        <v>6.3865213381791696E-3</v>
      </c>
      <c r="I2261" s="86">
        <f>+IF(ISNUMBER(DATA!AD678),DATA!AD678,"n/a")</f>
        <v>629913.13</v>
      </c>
      <c r="J2261" s="77">
        <f>+IF(ISNUMBER(DATA!AE678),DATA!AE678,"n/a")</f>
        <v>-4.2057702327407499E-2</v>
      </c>
      <c r="K2261" s="86">
        <f>+IF(ISNUMBER(DATA!AN678),DATA!AN678,"n/a")</f>
        <v>1248355.94</v>
      </c>
      <c r="L2261" s="77">
        <f>+IF(ISNUMBER(DATA!AO678),DATA!AO678,"n/a")</f>
        <v>-3.7476011419496601E-2</v>
      </c>
      <c r="M2261" s="66"/>
      <c r="N2261" s="66"/>
      <c r="O2261" s="66"/>
      <c r="P2261" s="66"/>
      <c r="Q2261" s="66"/>
      <c r="S2261" s="70"/>
      <c r="U2261" s="70"/>
      <c r="W2261" s="70"/>
      <c r="Y2261" s="70"/>
    </row>
    <row r="2262" spans="1:25" s="69" customFormat="1" x14ac:dyDescent="0.2">
      <c r="A2262" s="66" t="s">
        <v>12</v>
      </c>
      <c r="B2262" s="66" t="s">
        <v>24</v>
      </c>
      <c r="C2262" s="66" t="s">
        <v>25</v>
      </c>
      <c r="D2262" s="66" t="s">
        <v>282</v>
      </c>
      <c r="E2262" s="86">
        <f>+IF(ISNUMBER(DATA!J679),DATA!J679,"n/a")</f>
        <v>240184.8</v>
      </c>
      <c r="F2262" s="77">
        <f>+IF(ISNUMBER(DATA!K679),DATA!K679,"n/a")</f>
        <v>3.8812661462442201E-2</v>
      </c>
      <c r="G2262" s="86">
        <f>+IF(ISNUMBER(DATA!T679),DATA!T679,"n/a")</f>
        <v>770524.6</v>
      </c>
      <c r="H2262" s="77">
        <f>+IF(ISNUMBER(DATA!U679),DATA!U679,"n/a")</f>
        <v>3.6116245546035701E-2</v>
      </c>
      <c r="I2262" s="86">
        <f>+IF(ISNUMBER(DATA!AD679),DATA!AD679,"n/a")</f>
        <v>1475362</v>
      </c>
      <c r="J2262" s="77">
        <f>+IF(ISNUMBER(DATA!AE679),DATA!AE679,"n/a")</f>
        <v>-2.2634976400405502E-2</v>
      </c>
      <c r="K2262" s="86">
        <f>+IF(ISNUMBER(DATA!AN679),DATA!AN679,"n/a")</f>
        <v>2915900.52</v>
      </c>
      <c r="L2262" s="77">
        <f>+IF(ISNUMBER(DATA!AO679),DATA!AO679,"n/a")</f>
        <v>-4.11557868400022E-2</v>
      </c>
      <c r="M2262" s="66"/>
      <c r="N2262" s="66"/>
      <c r="O2262" s="66"/>
      <c r="P2262" s="66"/>
      <c r="Q2262" s="66"/>
      <c r="S2262" s="70"/>
      <c r="U2262" s="70"/>
      <c r="W2262" s="70"/>
      <c r="Y2262" s="70"/>
    </row>
    <row r="2263" spans="1:25" s="69" customFormat="1" x14ac:dyDescent="0.2">
      <c r="A2263" s="66" t="s">
        <v>12</v>
      </c>
      <c r="B2263" s="66" t="s">
        <v>24</v>
      </c>
      <c r="C2263" s="66" t="s">
        <v>25</v>
      </c>
      <c r="D2263" s="66" t="s">
        <v>283</v>
      </c>
      <c r="E2263" s="86">
        <f>+IF(ISNUMBER(DATA!J680),DATA!J680,"n/a")</f>
        <v>204687.49</v>
      </c>
      <c r="F2263" s="77">
        <f>+IF(ISNUMBER(DATA!K680),DATA!K680,"n/a")</f>
        <v>-0.26526359211718598</v>
      </c>
      <c r="G2263" s="86">
        <f>+IF(ISNUMBER(DATA!T680),DATA!T680,"n/a")</f>
        <v>704642.99</v>
      </c>
      <c r="H2263" s="77">
        <f>+IF(ISNUMBER(DATA!U680),DATA!U680,"n/a")</f>
        <v>-0.22324710017174099</v>
      </c>
      <c r="I2263" s="86">
        <f>+IF(ISNUMBER(DATA!AD680),DATA!AD680,"n/a")</f>
        <v>1387447.21</v>
      </c>
      <c r="J2263" s="77">
        <f>+IF(ISNUMBER(DATA!AE680),DATA!AE680,"n/a")</f>
        <v>-0.20731307478309</v>
      </c>
      <c r="K2263" s="86">
        <f>+IF(ISNUMBER(DATA!AN680),DATA!AN680,"n/a")</f>
        <v>2846768.77</v>
      </c>
      <c r="L2263" s="77">
        <f>+IF(ISNUMBER(DATA!AO680),DATA!AO680,"n/a")</f>
        <v>-0.15689423069969</v>
      </c>
      <c r="M2263" s="66"/>
      <c r="N2263" s="66"/>
      <c r="O2263" s="66"/>
      <c r="P2263" s="66"/>
      <c r="Q2263" s="66"/>
      <c r="S2263" s="70"/>
      <c r="U2263" s="70"/>
      <c r="W2263" s="70"/>
      <c r="Y2263" s="70"/>
    </row>
    <row r="2264" spans="1:25" s="69" customFormat="1" x14ac:dyDescent="0.2">
      <c r="A2264" s="66" t="s">
        <v>12</v>
      </c>
      <c r="B2264" s="66" t="s">
        <v>24</v>
      </c>
      <c r="C2264" s="66" t="s">
        <v>25</v>
      </c>
      <c r="D2264" s="66" t="s">
        <v>284</v>
      </c>
      <c r="E2264" s="86">
        <f>+IF(ISNUMBER(DATA!J681),DATA!J681,"n/a")</f>
        <v>241475.55</v>
      </c>
      <c r="F2264" s="77">
        <f>+IF(ISNUMBER(DATA!K681),DATA!K681,"n/a")</f>
        <v>0.167111244938381</v>
      </c>
      <c r="G2264" s="86">
        <f>+IF(ISNUMBER(DATA!T681),DATA!T681,"n/a")</f>
        <v>799764.52</v>
      </c>
      <c r="H2264" s="77">
        <f>+IF(ISNUMBER(DATA!U681),DATA!U681,"n/a")</f>
        <v>0.112104803577004</v>
      </c>
      <c r="I2264" s="86">
        <f>+IF(ISNUMBER(DATA!AD681),DATA!AD681,"n/a")</f>
        <v>1517742.26</v>
      </c>
      <c r="J2264" s="77">
        <f>+IF(ISNUMBER(DATA!AE681),DATA!AE681,"n/a")</f>
        <v>7.0707506952562102E-2</v>
      </c>
      <c r="K2264" s="86">
        <f>+IF(ISNUMBER(DATA!AN681),DATA!AN681,"n/a")</f>
        <v>3043006.43</v>
      </c>
      <c r="L2264" s="77">
        <f>+IF(ISNUMBER(DATA!AO681),DATA!AO681,"n/a")</f>
        <v>5.95858054759104E-2</v>
      </c>
      <c r="M2264" s="66"/>
      <c r="N2264" s="66"/>
      <c r="O2264" s="66"/>
      <c r="P2264" s="66"/>
      <c r="Q2264" s="66"/>
      <c r="S2264" s="70"/>
      <c r="U2264" s="70"/>
      <c r="W2264" s="70"/>
      <c r="Y2264" s="70"/>
    </row>
    <row r="2265" spans="1:25" s="69" customFormat="1" x14ac:dyDescent="0.2">
      <c r="A2265" s="66" t="s">
        <v>12</v>
      </c>
      <c r="B2265" s="66" t="s">
        <v>24</v>
      </c>
      <c r="C2265" s="66" t="s">
        <v>25</v>
      </c>
      <c r="D2265" s="66" t="s">
        <v>285</v>
      </c>
      <c r="E2265" s="86">
        <f>+IF(ISNUMBER(DATA!J682),DATA!J682,"n/a")</f>
        <v>115064.67</v>
      </c>
      <c r="F2265" s="77">
        <f>+IF(ISNUMBER(DATA!K682),DATA!K682,"n/a")</f>
        <v>0.10692621394266399</v>
      </c>
      <c r="G2265" s="86">
        <f>+IF(ISNUMBER(DATA!T682),DATA!T682,"n/a")</f>
        <v>381033.17</v>
      </c>
      <c r="H2265" s="77">
        <f>+IF(ISNUMBER(DATA!U682),DATA!U682,"n/a")</f>
        <v>8.1260339006618207E-2</v>
      </c>
      <c r="I2265" s="86">
        <f>+IF(ISNUMBER(DATA!AD682),DATA!AD682,"n/a")</f>
        <v>706971.45</v>
      </c>
      <c r="J2265" s="77">
        <f>+IF(ISNUMBER(DATA!AE682),DATA!AE682,"n/a")</f>
        <v>8.0556030430114597E-2</v>
      </c>
      <c r="K2265" s="86">
        <f>+IF(ISNUMBER(DATA!AN682),DATA!AN682,"n/a")</f>
        <v>1431914.02</v>
      </c>
      <c r="L2265" s="77">
        <f>+IF(ISNUMBER(DATA!AO682),DATA!AO682,"n/a")</f>
        <v>4.8752917623436497E-2</v>
      </c>
      <c r="M2265" s="66"/>
      <c r="N2265" s="66"/>
      <c r="O2265" s="66"/>
      <c r="P2265" s="66"/>
      <c r="Q2265" s="66"/>
      <c r="S2265" s="70"/>
      <c r="U2265" s="70"/>
      <c r="W2265" s="70"/>
      <c r="Y2265" s="70"/>
    </row>
    <row r="2266" spans="1:25" s="69" customFormat="1" x14ac:dyDescent="0.2">
      <c r="A2266" s="66" t="s">
        <v>12</v>
      </c>
      <c r="B2266" s="66" t="s">
        <v>24</v>
      </c>
      <c r="C2266" s="66" t="s">
        <v>25</v>
      </c>
      <c r="D2266" s="66" t="s">
        <v>286</v>
      </c>
      <c r="E2266" s="86">
        <f>+IF(ISNUMBER(DATA!J683),DATA!J683,"n/a")</f>
        <v>187083.82</v>
      </c>
      <c r="F2266" s="77">
        <f>+IF(ISNUMBER(DATA!K683),DATA!K683,"n/a")</f>
        <v>-1.6853409730062101E-2</v>
      </c>
      <c r="G2266" s="86">
        <f>+IF(ISNUMBER(DATA!T683),DATA!T683,"n/a")</f>
        <v>625011.68000000005</v>
      </c>
      <c r="H2266" s="77">
        <f>+IF(ISNUMBER(DATA!U683),DATA!U683,"n/a")</f>
        <v>9.6727447511254394E-2</v>
      </c>
      <c r="I2266" s="86">
        <f>+IF(ISNUMBER(DATA!AD683),DATA!AD683,"n/a")</f>
        <v>1162959.3799999999</v>
      </c>
      <c r="J2266" s="77">
        <f>+IF(ISNUMBER(DATA!AE683),DATA!AE683,"n/a")</f>
        <v>0.120191153860306</v>
      </c>
      <c r="K2266" s="86">
        <f>+IF(ISNUMBER(DATA!AN683),DATA!AN683,"n/a")</f>
        <v>2222473.12</v>
      </c>
      <c r="L2266" s="77">
        <f>+IF(ISNUMBER(DATA!AO683),DATA!AO683,"n/a")</f>
        <v>0.115155982002605</v>
      </c>
      <c r="M2266" s="66"/>
      <c r="N2266" s="66"/>
      <c r="O2266" s="66"/>
      <c r="P2266" s="66"/>
      <c r="Q2266" s="66"/>
      <c r="S2266" s="70"/>
      <c r="U2266" s="70"/>
      <c r="W2266" s="70"/>
      <c r="Y2266" s="70"/>
    </row>
    <row r="2267" spans="1:25" s="69" customFormat="1" x14ac:dyDescent="0.2">
      <c r="A2267" s="66" t="s">
        <v>12</v>
      </c>
      <c r="B2267" s="66" t="s">
        <v>24</v>
      </c>
      <c r="C2267" s="66" t="s">
        <v>25</v>
      </c>
      <c r="D2267" s="66" t="s">
        <v>287</v>
      </c>
      <c r="E2267" s="86">
        <f>+IF(ISNUMBER(DATA!J684),DATA!J684,"n/a")</f>
        <v>241482.68</v>
      </c>
      <c r="F2267" s="77">
        <f>+IF(ISNUMBER(DATA!K684),DATA!K684,"n/a")</f>
        <v>-1.5082513454774699E-2</v>
      </c>
      <c r="G2267" s="86">
        <f>+IF(ISNUMBER(DATA!T684),DATA!T684,"n/a")</f>
        <v>841367.99</v>
      </c>
      <c r="H2267" s="77">
        <f>+IF(ISNUMBER(DATA!U684),DATA!U684,"n/a")</f>
        <v>8.9100298251897705E-2</v>
      </c>
      <c r="I2267" s="86">
        <f>+IF(ISNUMBER(DATA!AD684),DATA!AD684,"n/a")</f>
        <v>1576151.7</v>
      </c>
      <c r="J2267" s="77">
        <f>+IF(ISNUMBER(DATA!AE684),DATA!AE684,"n/a")</f>
        <v>8.8959549758011999E-2</v>
      </c>
      <c r="K2267" s="86">
        <f>+IF(ISNUMBER(DATA!AN684),DATA!AN684,"n/a")</f>
        <v>2861367.69</v>
      </c>
      <c r="L2267" s="77">
        <f>+IF(ISNUMBER(DATA!AO684),DATA!AO684,"n/a")</f>
        <v>0.123199779116466</v>
      </c>
      <c r="M2267" s="66"/>
      <c r="N2267" s="66"/>
      <c r="O2267" s="66"/>
      <c r="P2267" s="66"/>
      <c r="Q2267" s="66"/>
      <c r="S2267" s="70"/>
      <c r="U2267" s="70"/>
      <c r="W2267" s="70"/>
      <c r="Y2267" s="70"/>
    </row>
    <row r="2268" spans="1:25" s="69" customFormat="1" x14ac:dyDescent="0.2">
      <c r="A2268" s="66" t="s">
        <v>12</v>
      </c>
      <c r="B2268" s="66" t="s">
        <v>24</v>
      </c>
      <c r="C2268" s="66" t="s">
        <v>25</v>
      </c>
      <c r="D2268" s="66" t="s">
        <v>288</v>
      </c>
      <c r="E2268" s="86">
        <f>+IF(ISNUMBER(DATA!J685),DATA!J685,"n/a")</f>
        <v>221926.67</v>
      </c>
      <c r="F2268" s="77">
        <f>+IF(ISNUMBER(DATA!K685),DATA!K685,"n/a")</f>
        <v>-2.1522118746573601E-2</v>
      </c>
      <c r="G2268" s="86">
        <f>+IF(ISNUMBER(DATA!T685),DATA!T685,"n/a")</f>
        <v>709654.99</v>
      </c>
      <c r="H2268" s="77">
        <f>+IF(ISNUMBER(DATA!U685),DATA!U685,"n/a")</f>
        <v>-6.1576061480353803E-3</v>
      </c>
      <c r="I2268" s="86">
        <f>+IF(ISNUMBER(DATA!AD685),DATA!AD685,"n/a")</f>
        <v>1394225.91</v>
      </c>
      <c r="J2268" s="77">
        <f>+IF(ISNUMBER(DATA!AE685),DATA!AE685,"n/a")</f>
        <v>-4.9475613376979803E-2</v>
      </c>
      <c r="K2268" s="86">
        <f>+IF(ISNUMBER(DATA!AN685),DATA!AN685,"n/a")</f>
        <v>2805863.09</v>
      </c>
      <c r="L2268" s="77">
        <f>+IF(ISNUMBER(DATA!AO685),DATA!AO685,"n/a")</f>
        <v>-6.8804349499891101E-2</v>
      </c>
      <c r="M2268" s="66"/>
      <c r="N2268" s="66"/>
      <c r="O2268" s="66"/>
      <c r="P2268" s="66"/>
      <c r="Q2268" s="66"/>
      <c r="S2268" s="70"/>
      <c r="U2268" s="70"/>
      <c r="W2268" s="70"/>
      <c r="Y2268" s="70"/>
    </row>
    <row r="2269" spans="1:25" s="69" customFormat="1" x14ac:dyDescent="0.2">
      <c r="A2269" s="66" t="s">
        <v>12</v>
      </c>
      <c r="B2269" s="66" t="s">
        <v>24</v>
      </c>
      <c r="C2269" s="66" t="s">
        <v>25</v>
      </c>
      <c r="D2269" s="66" t="s">
        <v>289</v>
      </c>
      <c r="E2269" s="86">
        <f>+IF(ISNUMBER(DATA!J686),DATA!J686,"n/a")</f>
        <v>88253.51</v>
      </c>
      <c r="F2269" s="77">
        <f>+IF(ISNUMBER(DATA!K686),DATA!K686,"n/a")</f>
        <v>0.103474261501871</v>
      </c>
      <c r="G2269" s="86">
        <f>+IF(ISNUMBER(DATA!T686),DATA!T686,"n/a")</f>
        <v>285623.67999999999</v>
      </c>
      <c r="H2269" s="77">
        <f>+IF(ISNUMBER(DATA!U686),DATA!U686,"n/a")</f>
        <v>8.7014086283419098E-2</v>
      </c>
      <c r="I2269" s="86">
        <f>+IF(ISNUMBER(DATA!AD686),DATA!AD686,"n/a")</f>
        <v>541832.84</v>
      </c>
      <c r="J2269" s="77">
        <f>+IF(ISNUMBER(DATA!AE686),DATA!AE686,"n/a")</f>
        <v>4.0344307366130101E-2</v>
      </c>
      <c r="K2269" s="86">
        <f>+IF(ISNUMBER(DATA!AN686),DATA!AN686,"n/a")</f>
        <v>1093340.74</v>
      </c>
      <c r="L2269" s="77">
        <f>+IF(ISNUMBER(DATA!AO686),DATA!AO686,"n/a")</f>
        <v>1.66104782423151E-2</v>
      </c>
      <c r="M2269" s="66"/>
      <c r="N2269" s="66"/>
      <c r="O2269" s="66"/>
      <c r="P2269" s="66"/>
      <c r="Q2269" s="66"/>
      <c r="S2269" s="70"/>
      <c r="U2269" s="70"/>
      <c r="W2269" s="70"/>
      <c r="Y2269" s="70"/>
    </row>
    <row r="2270" spans="1:25" s="69" customFormat="1" x14ac:dyDescent="0.2">
      <c r="A2270" s="66" t="s">
        <v>12</v>
      </c>
      <c r="B2270" s="66" t="s">
        <v>24</v>
      </c>
      <c r="C2270" s="66" t="s">
        <v>25</v>
      </c>
      <c r="D2270" s="66" t="s">
        <v>290</v>
      </c>
      <c r="E2270" s="86">
        <f>+IF(ISNUMBER(DATA!J687),DATA!J687,"n/a")</f>
        <v>65743.41</v>
      </c>
      <c r="F2270" s="77">
        <f>+IF(ISNUMBER(DATA!K687),DATA!K687,"n/a")</f>
        <v>6.6247444804202804E-2</v>
      </c>
      <c r="G2270" s="86">
        <f>+IF(ISNUMBER(DATA!T687),DATA!T687,"n/a")</f>
        <v>211637.39</v>
      </c>
      <c r="H2270" s="77">
        <f>+IF(ISNUMBER(DATA!U687),DATA!U687,"n/a")</f>
        <v>-1.0948677071461599E-2</v>
      </c>
      <c r="I2270" s="86">
        <f>+IF(ISNUMBER(DATA!AD687),DATA!AD687,"n/a")</f>
        <v>401894.47</v>
      </c>
      <c r="J2270" s="77">
        <f>+IF(ISNUMBER(DATA!AE687),DATA!AE687,"n/a")</f>
        <v>-2.5410013030197701E-2</v>
      </c>
      <c r="K2270" s="86">
        <f>+IF(ISNUMBER(DATA!AN687),DATA!AN687,"n/a")</f>
        <v>790494.67</v>
      </c>
      <c r="L2270" s="77">
        <f>+IF(ISNUMBER(DATA!AO687),DATA!AO687,"n/a")</f>
        <v>-1.23614449645542E-2</v>
      </c>
      <c r="M2270" s="66"/>
      <c r="N2270" s="66"/>
      <c r="O2270" s="66"/>
      <c r="P2270" s="66"/>
      <c r="Q2270" s="66"/>
      <c r="S2270" s="70"/>
      <c r="U2270" s="70"/>
      <c r="W2270" s="70"/>
      <c r="Y2270" s="70"/>
    </row>
    <row r="2271" spans="1:25" s="69" customFormat="1" x14ac:dyDescent="0.2">
      <c r="A2271" s="66" t="s">
        <v>12</v>
      </c>
      <c r="B2271" s="66" t="s">
        <v>24</v>
      </c>
      <c r="C2271" s="66" t="s">
        <v>25</v>
      </c>
      <c r="D2271" s="66" t="s">
        <v>291</v>
      </c>
      <c r="E2271" s="86">
        <f>+IF(ISNUMBER(DATA!J688),DATA!J688,"n/a")</f>
        <v>102875.5</v>
      </c>
      <c r="F2271" s="77">
        <f>+IF(ISNUMBER(DATA!K688),DATA!K688,"n/a")</f>
        <v>-0.14502449892861599</v>
      </c>
      <c r="G2271" s="86">
        <f>+IF(ISNUMBER(DATA!T688),DATA!T688,"n/a")</f>
        <v>327499.93</v>
      </c>
      <c r="H2271" s="77">
        <f>+IF(ISNUMBER(DATA!U688),DATA!U688,"n/a")</f>
        <v>-9.8459800134964096E-2</v>
      </c>
      <c r="I2271" s="86">
        <f>+IF(ISNUMBER(DATA!AD688),DATA!AD688,"n/a")</f>
        <v>629435.68999999994</v>
      </c>
      <c r="J2271" s="77">
        <f>+IF(ISNUMBER(DATA!AE688),DATA!AE688,"n/a")</f>
        <v>-5.4074718570123498E-2</v>
      </c>
      <c r="K2271" s="86">
        <f>+IF(ISNUMBER(DATA!AN688),DATA!AN688,"n/a")</f>
        <v>1273138.19</v>
      </c>
      <c r="L2271" s="77">
        <f>+IF(ISNUMBER(DATA!AO688),DATA!AO688,"n/a")</f>
        <v>-1.0828158213395099E-2</v>
      </c>
      <c r="M2271" s="66"/>
      <c r="N2271" s="66"/>
      <c r="O2271" s="66"/>
      <c r="P2271" s="66"/>
      <c r="Q2271" s="66"/>
      <c r="S2271" s="70"/>
      <c r="U2271" s="70"/>
      <c r="W2271" s="70"/>
      <c r="Y2271" s="70"/>
    </row>
    <row r="2272" spans="1:25" s="69" customFormat="1" x14ac:dyDescent="0.2">
      <c r="A2272" s="66" t="s">
        <v>12</v>
      </c>
      <c r="B2272" s="66" t="s">
        <v>24</v>
      </c>
      <c r="C2272" s="66" t="s">
        <v>25</v>
      </c>
      <c r="D2272" s="66" t="s">
        <v>292</v>
      </c>
      <c r="E2272" s="86">
        <f>+IF(ISNUMBER(DATA!J689),DATA!J689,"n/a")</f>
        <v>676797.3</v>
      </c>
      <c r="F2272" s="77">
        <f>+IF(ISNUMBER(DATA!K689),DATA!K689,"n/a")</f>
        <v>-1.16274866966762E-2</v>
      </c>
      <c r="G2272" s="86">
        <f>+IF(ISNUMBER(DATA!T689),DATA!T689,"n/a")</f>
        <v>2249812.37</v>
      </c>
      <c r="H2272" s="77">
        <f>+IF(ISNUMBER(DATA!U689),DATA!U689,"n/a")</f>
        <v>3.7924356278452601E-2</v>
      </c>
      <c r="I2272" s="86">
        <f>+IF(ISNUMBER(DATA!AD689),DATA!AD689,"n/a")</f>
        <v>4321449.96</v>
      </c>
      <c r="J2272" s="77">
        <f>+IF(ISNUMBER(DATA!AE689),DATA!AE689,"n/a")</f>
        <v>3.4341767399273901E-2</v>
      </c>
      <c r="K2272" s="86">
        <f>+IF(ISNUMBER(DATA!AN689),DATA!AN689,"n/a")</f>
        <v>8331100.0700000003</v>
      </c>
      <c r="L2272" s="77">
        <f>+IF(ISNUMBER(DATA!AO689),DATA!AO689,"n/a")</f>
        <v>6.0834802632158499E-2</v>
      </c>
      <c r="M2272" s="66"/>
      <c r="N2272" s="66"/>
      <c r="O2272" s="66"/>
      <c r="P2272" s="66"/>
      <c r="Q2272" s="66"/>
      <c r="S2272" s="70"/>
      <c r="U2272" s="70"/>
      <c r="W2272" s="70"/>
      <c r="Y2272" s="70"/>
    </row>
    <row r="2273" spans="1:25" s="69" customFormat="1" x14ac:dyDescent="0.2">
      <c r="A2273" s="66" t="s">
        <v>12</v>
      </c>
      <c r="B2273" s="66" t="s">
        <v>24</v>
      </c>
      <c r="C2273" s="66" t="s">
        <v>25</v>
      </c>
      <c r="D2273" s="66" t="s">
        <v>293</v>
      </c>
      <c r="E2273" s="86">
        <f>+IF(ISNUMBER(DATA!J690),DATA!J690,"n/a")</f>
        <v>41638.720000000001</v>
      </c>
      <c r="F2273" s="77">
        <f>+IF(ISNUMBER(DATA!K690),DATA!K690,"n/a")</f>
        <v>5.2514171487065596E-3</v>
      </c>
      <c r="G2273" s="86">
        <f>+IF(ISNUMBER(DATA!T690),DATA!T690,"n/a")</f>
        <v>135909.92000000001</v>
      </c>
      <c r="H2273" s="77">
        <f>+IF(ISNUMBER(DATA!U690),DATA!U690,"n/a")</f>
        <v>-1.5273164949848201E-2</v>
      </c>
      <c r="I2273" s="86">
        <f>+IF(ISNUMBER(DATA!AD690),DATA!AD690,"n/a")</f>
        <v>252450.58</v>
      </c>
      <c r="J2273" s="77">
        <f>+IF(ISNUMBER(DATA!AE690),DATA!AE690,"n/a")</f>
        <v>-5.9761734599113298E-2</v>
      </c>
      <c r="K2273" s="86">
        <f>+IF(ISNUMBER(DATA!AN690),DATA!AN690,"n/a")</f>
        <v>521355.1</v>
      </c>
      <c r="L2273" s="77">
        <f>+IF(ISNUMBER(DATA!AO690),DATA!AO690,"n/a")</f>
        <v>-5.7290330112052902E-2</v>
      </c>
      <c r="M2273" s="66"/>
      <c r="N2273" s="66"/>
      <c r="O2273" s="66"/>
      <c r="P2273" s="66"/>
      <c r="Q2273" s="66"/>
      <c r="S2273" s="70"/>
      <c r="U2273" s="70"/>
      <c r="W2273" s="70"/>
      <c r="Y2273" s="70"/>
    </row>
    <row r="2274" spans="1:25" s="69" customFormat="1" x14ac:dyDescent="0.2">
      <c r="A2274" s="66" t="s">
        <v>12</v>
      </c>
      <c r="B2274" s="66" t="s">
        <v>24</v>
      </c>
      <c r="C2274" s="66" t="s">
        <v>25</v>
      </c>
      <c r="D2274" s="66" t="s">
        <v>294</v>
      </c>
      <c r="E2274" s="86">
        <f>+IF(ISNUMBER(DATA!J691),DATA!J691,"n/a")</f>
        <v>224381.47</v>
      </c>
      <c r="F2274" s="77">
        <f>+IF(ISNUMBER(DATA!K691),DATA!K691,"n/a")</f>
        <v>5.7587670488232497E-2</v>
      </c>
      <c r="G2274" s="86">
        <f>+IF(ISNUMBER(DATA!T691),DATA!T691,"n/a")</f>
        <v>732968.78</v>
      </c>
      <c r="H2274" s="77">
        <f>+IF(ISNUMBER(DATA!U691),DATA!U691,"n/a")</f>
        <v>3.7247030402597298E-3</v>
      </c>
      <c r="I2274" s="86">
        <f>+IF(ISNUMBER(DATA!AD691),DATA!AD691,"n/a")</f>
        <v>1392188.63</v>
      </c>
      <c r="J2274" s="77">
        <f>+IF(ISNUMBER(DATA!AE691),DATA!AE691,"n/a")</f>
        <v>3.9783236410628397E-3</v>
      </c>
      <c r="K2274" s="86">
        <f>+IF(ISNUMBER(DATA!AN691),DATA!AN691,"n/a")</f>
        <v>2655235.91</v>
      </c>
      <c r="L2274" s="77">
        <f>+IF(ISNUMBER(DATA!AO691),DATA!AO691,"n/a")</f>
        <v>1.8009487572883998E-2</v>
      </c>
      <c r="M2274" s="66"/>
      <c r="N2274" s="66"/>
      <c r="O2274" s="66"/>
      <c r="P2274" s="66"/>
      <c r="Q2274" s="66"/>
      <c r="S2274" s="70"/>
      <c r="U2274" s="70"/>
      <c r="W2274" s="70"/>
      <c r="Y2274" s="70"/>
    </row>
    <row r="2275" spans="1:25" s="69" customFormat="1" x14ac:dyDescent="0.2">
      <c r="A2275" s="66" t="s">
        <v>12</v>
      </c>
      <c r="B2275" s="66" t="s">
        <v>24</v>
      </c>
      <c r="C2275" s="66" t="s">
        <v>25</v>
      </c>
      <c r="D2275" s="66" t="s">
        <v>295</v>
      </c>
      <c r="E2275" s="86">
        <f>+IF(ISNUMBER(DATA!J692),DATA!J692,"n/a")</f>
        <v>123978.96</v>
      </c>
      <c r="F2275" s="77">
        <f>+IF(ISNUMBER(DATA!K692),DATA!K692,"n/a")</f>
        <v>-0.31654132167507798</v>
      </c>
      <c r="G2275" s="86">
        <f>+IF(ISNUMBER(DATA!T692),DATA!T692,"n/a")</f>
        <v>565498.47</v>
      </c>
      <c r="H2275" s="77">
        <f>+IF(ISNUMBER(DATA!U692),DATA!U692,"n/a")</f>
        <v>-0.27926012965348801</v>
      </c>
      <c r="I2275" s="86">
        <f>+IF(ISNUMBER(DATA!AD692),DATA!AD692,"n/a")</f>
        <v>1002670.91</v>
      </c>
      <c r="J2275" s="77">
        <f>+IF(ISNUMBER(DATA!AE692),DATA!AE692,"n/a")</f>
        <v>-0.206167616074832</v>
      </c>
      <c r="K2275" s="86">
        <f>+IF(ISNUMBER(DATA!AN692),DATA!AN692,"n/a")</f>
        <v>2193569.7599999998</v>
      </c>
      <c r="L2275" s="77">
        <f>+IF(ISNUMBER(DATA!AO692),DATA!AO692,"n/a")</f>
        <v>-0.148963790936256</v>
      </c>
      <c r="M2275" s="66"/>
      <c r="N2275" s="66"/>
      <c r="O2275" s="66"/>
      <c r="P2275" s="66"/>
      <c r="Q2275" s="66"/>
      <c r="S2275" s="70"/>
      <c r="U2275" s="70"/>
      <c r="W2275" s="70"/>
      <c r="Y2275" s="70"/>
    </row>
    <row r="2276" spans="1:25" s="69" customFormat="1" x14ac:dyDescent="0.2">
      <c r="A2276" s="66" t="s">
        <v>12</v>
      </c>
      <c r="B2276" s="66" t="s">
        <v>24</v>
      </c>
      <c r="C2276" s="66" t="s">
        <v>25</v>
      </c>
      <c r="D2276" s="66" t="s">
        <v>296</v>
      </c>
      <c r="E2276" s="86">
        <f>+IF(ISNUMBER(DATA!J693),DATA!J693,"n/a")</f>
        <v>161162.37</v>
      </c>
      <c r="F2276" s="77">
        <f>+IF(ISNUMBER(DATA!K693),DATA!K693,"n/a")</f>
        <v>-0.174977923458776</v>
      </c>
      <c r="G2276" s="86">
        <f>+IF(ISNUMBER(DATA!T693),DATA!T693,"n/a")</f>
        <v>740276.35</v>
      </c>
      <c r="H2276" s="77">
        <f>+IF(ISNUMBER(DATA!U693),DATA!U693,"n/a")</f>
        <v>1.4437720167287799E-2</v>
      </c>
      <c r="I2276" s="86">
        <f>+IF(ISNUMBER(DATA!AD693),DATA!AD693,"n/a")</f>
        <v>1367222.06</v>
      </c>
      <c r="J2276" s="77">
        <f>+IF(ISNUMBER(DATA!AE693),DATA!AE693,"n/a")</f>
        <v>6.9525523593409494E-2</v>
      </c>
      <c r="K2276" s="86">
        <f>+IF(ISNUMBER(DATA!AN693),DATA!AN693,"n/a")</f>
        <v>2745597.56</v>
      </c>
      <c r="L2276" s="77">
        <f>+IF(ISNUMBER(DATA!AO693),DATA!AO693,"n/a")</f>
        <v>2.5228622526602101E-2</v>
      </c>
      <c r="M2276" s="66"/>
      <c r="N2276" s="66"/>
      <c r="O2276" s="66"/>
      <c r="P2276" s="66"/>
      <c r="Q2276" s="66"/>
      <c r="S2276" s="70"/>
      <c r="U2276" s="70"/>
      <c r="W2276" s="70"/>
      <c r="Y2276" s="70"/>
    </row>
    <row r="2277" spans="1:25" s="69" customFormat="1" x14ac:dyDescent="0.2">
      <c r="A2277" s="66" t="s">
        <v>12</v>
      </c>
      <c r="B2277" s="66" t="s">
        <v>24</v>
      </c>
      <c r="C2277" s="66" t="s">
        <v>25</v>
      </c>
      <c r="D2277" s="66" t="s">
        <v>297</v>
      </c>
      <c r="E2277" s="86">
        <f>+IF(ISNUMBER(DATA!J694),DATA!J694,"n/a")</f>
        <v>53222.76</v>
      </c>
      <c r="F2277" s="77">
        <f>+IF(ISNUMBER(DATA!K694),DATA!K694,"n/a")</f>
        <v>-4.6661568697194799E-3</v>
      </c>
      <c r="G2277" s="86">
        <f>+IF(ISNUMBER(DATA!T694),DATA!T694,"n/a")</f>
        <v>170803.73</v>
      </c>
      <c r="H2277" s="77">
        <f>+IF(ISNUMBER(DATA!U694),DATA!U694,"n/a")</f>
        <v>-4.3754873146608697E-2</v>
      </c>
      <c r="I2277" s="86">
        <f>+IF(ISNUMBER(DATA!AD694),DATA!AD694,"n/a")</f>
        <v>321921.34999999998</v>
      </c>
      <c r="J2277" s="77">
        <f>+IF(ISNUMBER(DATA!AE694),DATA!AE694,"n/a")</f>
        <v>-7.1736567370500798E-2</v>
      </c>
      <c r="K2277" s="86">
        <f>+IF(ISNUMBER(DATA!AN694),DATA!AN694,"n/a")</f>
        <v>647537.32999999996</v>
      </c>
      <c r="L2277" s="77">
        <f>+IF(ISNUMBER(DATA!AO694),DATA!AO694,"n/a")</f>
        <v>-8.6753487638979707E-2</v>
      </c>
      <c r="M2277" s="66"/>
      <c r="N2277" s="66"/>
      <c r="O2277" s="66"/>
      <c r="P2277" s="66"/>
      <c r="Q2277" s="66"/>
      <c r="S2277" s="70"/>
      <c r="U2277" s="70"/>
      <c r="W2277" s="70"/>
      <c r="Y2277" s="70"/>
    </row>
    <row r="2278" spans="1:25" s="69" customFormat="1" x14ac:dyDescent="0.2">
      <c r="A2278" s="66" t="s">
        <v>12</v>
      </c>
      <c r="B2278" s="66" t="s">
        <v>24</v>
      </c>
      <c r="C2278" s="66" t="s">
        <v>25</v>
      </c>
      <c r="D2278" s="66" t="s">
        <v>298</v>
      </c>
      <c r="E2278" s="86">
        <f>+IF(ISNUMBER(DATA!J695),DATA!J695,"n/a")</f>
        <v>95934.95</v>
      </c>
      <c r="F2278" s="77">
        <f>+IF(ISNUMBER(DATA!K695),DATA!K695,"n/a")</f>
        <v>-0.231616165904036</v>
      </c>
      <c r="G2278" s="86">
        <f>+IF(ISNUMBER(DATA!T695),DATA!T695,"n/a")</f>
        <v>302985.26</v>
      </c>
      <c r="H2278" s="77">
        <f>+IF(ISNUMBER(DATA!U695),DATA!U695,"n/a")</f>
        <v>-0.10544090519376501</v>
      </c>
      <c r="I2278" s="86">
        <f>+IF(ISNUMBER(DATA!AD695),DATA!AD695,"n/a")</f>
        <v>583451.1</v>
      </c>
      <c r="J2278" s="77">
        <f>+IF(ISNUMBER(DATA!AE695),DATA!AE695,"n/a")</f>
        <v>-7.1678016506550493E-2</v>
      </c>
      <c r="K2278" s="86">
        <f>+IF(ISNUMBER(DATA!AN695),DATA!AN695,"n/a")</f>
        <v>1429074.87</v>
      </c>
      <c r="L2278" s="77">
        <f>+IF(ISNUMBER(DATA!AO695),DATA!AO695,"n/a")</f>
        <v>-4.0548434602504402E-2</v>
      </c>
      <c r="M2278" s="66"/>
      <c r="N2278" s="66"/>
      <c r="O2278" s="66"/>
      <c r="P2278" s="66"/>
      <c r="Q2278" s="66"/>
      <c r="S2278" s="70"/>
      <c r="U2278" s="70"/>
      <c r="W2278" s="70"/>
      <c r="Y2278" s="70"/>
    </row>
    <row r="2279" spans="1:25" s="69" customFormat="1" x14ac:dyDescent="0.2">
      <c r="A2279" s="66" t="s">
        <v>12</v>
      </c>
      <c r="B2279" s="66" t="s">
        <v>24</v>
      </c>
      <c r="C2279" s="66" t="s">
        <v>25</v>
      </c>
      <c r="D2279" s="66" t="s">
        <v>299</v>
      </c>
      <c r="E2279" s="86">
        <f>+IF(ISNUMBER(DATA!J696),DATA!J696,"n/a")</f>
        <v>692179.79</v>
      </c>
      <c r="F2279" s="77">
        <f>+IF(ISNUMBER(DATA!K696),DATA!K696,"n/a")</f>
        <v>1.1149940837528601E-2</v>
      </c>
      <c r="G2279" s="86">
        <f>+IF(ISNUMBER(DATA!T696),DATA!T696,"n/a")</f>
        <v>2645191.79</v>
      </c>
      <c r="H2279" s="77">
        <f>+IF(ISNUMBER(DATA!U696),DATA!U696,"n/a")</f>
        <v>0.14228062692003099</v>
      </c>
      <c r="I2279" s="86">
        <f>+IF(ISNUMBER(DATA!AD696),DATA!AD696,"n/a")</f>
        <v>4803149.13</v>
      </c>
      <c r="J2279" s="77">
        <f>+IF(ISNUMBER(DATA!AE696),DATA!AE696,"n/a")</f>
        <v>5.5320605398968999E-2</v>
      </c>
      <c r="K2279" s="86">
        <f>+IF(ISNUMBER(DATA!AN696),DATA!AN696,"n/a")</f>
        <v>8856068.5199999996</v>
      </c>
      <c r="L2279" s="77">
        <f>+IF(ISNUMBER(DATA!AO696),DATA!AO696,"n/a")</f>
        <v>5.8435740909857301E-2</v>
      </c>
      <c r="M2279" s="66"/>
      <c r="N2279" s="66"/>
      <c r="O2279" s="66"/>
      <c r="P2279" s="66"/>
      <c r="Q2279" s="66"/>
      <c r="S2279" s="70"/>
      <c r="U2279" s="70"/>
      <c r="W2279" s="70"/>
      <c r="Y2279" s="70"/>
    </row>
    <row r="2280" spans="1:25" s="69" customFormat="1" x14ac:dyDescent="0.2">
      <c r="A2280" s="66" t="s">
        <v>12</v>
      </c>
      <c r="B2280" s="66" t="s">
        <v>24</v>
      </c>
      <c r="C2280" s="66" t="s">
        <v>25</v>
      </c>
      <c r="D2280" s="66" t="s">
        <v>300</v>
      </c>
      <c r="E2280" s="86">
        <f>+IF(ISNUMBER(DATA!J697),DATA!J697,"n/a")</f>
        <v>475721.5</v>
      </c>
      <c r="F2280" s="77">
        <f>+IF(ISNUMBER(DATA!K697),DATA!K697,"n/a")</f>
        <v>-3.2267881368849602E-2</v>
      </c>
      <c r="G2280" s="86">
        <f>+IF(ISNUMBER(DATA!T697),DATA!T697,"n/a")</f>
        <v>1590595.05</v>
      </c>
      <c r="H2280" s="77">
        <f>+IF(ISNUMBER(DATA!U697),DATA!U697,"n/a")</f>
        <v>1.28629344476585E-2</v>
      </c>
      <c r="I2280" s="86">
        <f>+IF(ISNUMBER(DATA!AD697),DATA!AD697,"n/a")</f>
        <v>2955514.69</v>
      </c>
      <c r="J2280" s="77">
        <f>+IF(ISNUMBER(DATA!AE697),DATA!AE697,"n/a")</f>
        <v>1.05494478261145E-2</v>
      </c>
      <c r="K2280" s="86">
        <f>+IF(ISNUMBER(DATA!AN697),DATA!AN697,"n/a")</f>
        <v>5840188.4800000004</v>
      </c>
      <c r="L2280" s="77">
        <f>+IF(ISNUMBER(DATA!AO697),DATA!AO697,"n/a")</f>
        <v>9.9428326129083495E-3</v>
      </c>
      <c r="M2280" s="66"/>
      <c r="N2280" s="66"/>
      <c r="O2280" s="66"/>
      <c r="P2280" s="66"/>
      <c r="Q2280" s="66"/>
      <c r="S2280" s="70"/>
      <c r="U2280" s="70"/>
      <c r="W2280" s="70"/>
      <c r="Y2280" s="70"/>
    </row>
    <row r="2281" spans="1:25" s="69" customFormat="1" x14ac:dyDescent="0.2">
      <c r="A2281" s="66" t="s">
        <v>12</v>
      </c>
      <c r="B2281" s="66" t="s">
        <v>24</v>
      </c>
      <c r="C2281" s="66" t="s">
        <v>25</v>
      </c>
      <c r="D2281" s="66" t="s">
        <v>301</v>
      </c>
      <c r="E2281" s="86">
        <f>+IF(ISNUMBER(DATA!J698),DATA!J698,"n/a")</f>
        <v>45421.26</v>
      </c>
      <c r="F2281" s="77">
        <f>+IF(ISNUMBER(DATA!K698),DATA!K698,"n/a")</f>
        <v>4.37249330283591E-2</v>
      </c>
      <c r="G2281" s="86">
        <f>+IF(ISNUMBER(DATA!T698),DATA!T698,"n/a")</f>
        <v>144689.99</v>
      </c>
      <c r="H2281" s="77">
        <f>+IF(ISNUMBER(DATA!U698),DATA!U698,"n/a")</f>
        <v>-1.14517606326164E-2</v>
      </c>
      <c r="I2281" s="86">
        <f>+IF(ISNUMBER(DATA!AD698),DATA!AD698,"n/a")</f>
        <v>278893.2</v>
      </c>
      <c r="J2281" s="77">
        <f>+IF(ISNUMBER(DATA!AE698),DATA!AE698,"n/a")</f>
        <v>1.13890111300834E-2</v>
      </c>
      <c r="K2281" s="86">
        <f>+IF(ISNUMBER(DATA!AN698),DATA!AN698,"n/a")</f>
        <v>554294.26</v>
      </c>
      <c r="L2281" s="77">
        <f>+IF(ISNUMBER(DATA!AO698),DATA!AO698,"n/a")</f>
        <v>1.72476557364847E-2</v>
      </c>
      <c r="M2281" s="66"/>
      <c r="N2281" s="66"/>
      <c r="O2281" s="66"/>
      <c r="P2281" s="66"/>
      <c r="Q2281" s="66"/>
      <c r="S2281" s="70"/>
      <c r="U2281" s="70"/>
      <c r="W2281" s="70"/>
      <c r="Y2281" s="70"/>
    </row>
    <row r="2282" spans="1:25" s="69" customFormat="1" x14ac:dyDescent="0.2">
      <c r="A2282" s="66" t="s">
        <v>12</v>
      </c>
      <c r="B2282" s="66" t="s">
        <v>24</v>
      </c>
      <c r="C2282" s="66" t="s">
        <v>25</v>
      </c>
      <c r="D2282" s="66" t="s">
        <v>302</v>
      </c>
      <c r="E2282" s="86">
        <f>+IF(ISNUMBER(DATA!J699),DATA!J699,"n/a")</f>
        <v>133635.37</v>
      </c>
      <c r="F2282" s="77">
        <f>+IF(ISNUMBER(DATA!K699),DATA!K699,"n/a")</f>
        <v>4.9405185579335098E-2</v>
      </c>
      <c r="G2282" s="86">
        <f>+IF(ISNUMBER(DATA!T699),DATA!T699,"n/a")</f>
        <v>437484.95</v>
      </c>
      <c r="H2282" s="77">
        <f>+IF(ISNUMBER(DATA!U699),DATA!U699,"n/a")</f>
        <v>-1.56062269649558E-2</v>
      </c>
      <c r="I2282" s="86">
        <f>+IF(ISNUMBER(DATA!AD699),DATA!AD699,"n/a")</f>
        <v>825082.15</v>
      </c>
      <c r="J2282" s="77">
        <f>+IF(ISNUMBER(DATA!AE699),DATA!AE699,"n/a")</f>
        <v>-1.8791098079522998E-2</v>
      </c>
      <c r="K2282" s="86">
        <f>+IF(ISNUMBER(DATA!AN699),DATA!AN699,"n/a")</f>
        <v>1604301.72</v>
      </c>
      <c r="L2282" s="77">
        <f>+IF(ISNUMBER(DATA!AO699),DATA!AO699,"n/a")</f>
        <v>-1.3849907821834999E-2</v>
      </c>
      <c r="M2282" s="66"/>
      <c r="N2282" s="66"/>
      <c r="O2282" s="66"/>
      <c r="P2282" s="66"/>
      <c r="Q2282" s="66"/>
      <c r="S2282" s="70"/>
      <c r="U2282" s="70"/>
      <c r="W2282" s="70"/>
      <c r="Y2282" s="70"/>
    </row>
    <row r="2283" spans="1:25" s="69" customFormat="1" x14ac:dyDescent="0.2">
      <c r="A2283" s="66" t="s">
        <v>12</v>
      </c>
      <c r="B2283" s="66" t="s">
        <v>24</v>
      </c>
      <c r="C2283" s="66" t="s">
        <v>25</v>
      </c>
      <c r="D2283" s="66" t="s">
        <v>303</v>
      </c>
      <c r="E2283" s="86">
        <f>+IF(ISNUMBER(DATA!J700),DATA!J700,"n/a")</f>
        <v>84535.56</v>
      </c>
      <c r="F2283" s="77">
        <f>+IF(ISNUMBER(DATA!K700),DATA!K700,"n/a")</f>
        <v>0.10078664673323</v>
      </c>
      <c r="G2283" s="86">
        <f>+IF(ISNUMBER(DATA!T700),DATA!T700,"n/a")</f>
        <v>288495.2</v>
      </c>
      <c r="H2283" s="77">
        <f>+IF(ISNUMBER(DATA!U700),DATA!U700,"n/a")</f>
        <v>6.3833584601362903E-2</v>
      </c>
      <c r="I2283" s="86">
        <f>+IF(ISNUMBER(DATA!AD700),DATA!AD700,"n/a")</f>
        <v>549487.80000000005</v>
      </c>
      <c r="J2283" s="77">
        <f>+IF(ISNUMBER(DATA!AE700),DATA!AE700,"n/a")</f>
        <v>4.6097724221461897E-2</v>
      </c>
      <c r="K2283" s="86">
        <f>+IF(ISNUMBER(DATA!AN700),DATA!AN700,"n/a")</f>
        <v>1067492.1599999999</v>
      </c>
      <c r="L2283" s="77">
        <f>+IF(ISNUMBER(DATA!AO700),DATA!AO700,"n/a")</f>
        <v>-3.7428091405345601E-2</v>
      </c>
      <c r="M2283" s="66"/>
      <c r="N2283" s="66"/>
      <c r="O2283" s="66"/>
      <c r="P2283" s="66"/>
      <c r="Q2283" s="66"/>
      <c r="S2283" s="70"/>
      <c r="U2283" s="70"/>
      <c r="W2283" s="70"/>
      <c r="Y2283" s="70"/>
    </row>
    <row r="2284" spans="1:25" s="69" customFormat="1" x14ac:dyDescent="0.2">
      <c r="A2284" s="66" t="s">
        <v>12</v>
      </c>
      <c r="B2284" s="66" t="s">
        <v>24</v>
      </c>
      <c r="C2284" s="66" t="s">
        <v>25</v>
      </c>
      <c r="D2284" s="66" t="s">
        <v>304</v>
      </c>
      <c r="E2284" s="86">
        <f>+IF(ISNUMBER(DATA!J701),DATA!J701,"n/a")</f>
        <v>309332.03999999998</v>
      </c>
      <c r="F2284" s="77">
        <f>+IF(ISNUMBER(DATA!K701),DATA!K701,"n/a")</f>
        <v>0.18617311586445601</v>
      </c>
      <c r="G2284" s="86">
        <f>+IF(ISNUMBER(DATA!T701),DATA!T701,"n/a")</f>
        <v>926261.68</v>
      </c>
      <c r="H2284" s="77">
        <f>+IF(ISNUMBER(DATA!U701),DATA!U701,"n/a")</f>
        <v>9.66264088793026E-2</v>
      </c>
      <c r="I2284" s="86">
        <f>+IF(ISNUMBER(DATA!AD701),DATA!AD701,"n/a")</f>
        <v>1724272.4</v>
      </c>
      <c r="J2284" s="77">
        <f>+IF(ISNUMBER(DATA!AE701),DATA!AE701,"n/a")</f>
        <v>4.0566710765885201E-2</v>
      </c>
      <c r="K2284" s="86">
        <f>+IF(ISNUMBER(DATA!AN701),DATA!AN701,"n/a")</f>
        <v>3254219.49</v>
      </c>
      <c r="L2284" s="77">
        <f>+IF(ISNUMBER(DATA!AO701),DATA!AO701,"n/a")</f>
        <v>4.5566741476194599E-2</v>
      </c>
      <c r="M2284" s="66"/>
      <c r="N2284" s="66"/>
      <c r="O2284" s="66"/>
      <c r="P2284" s="66"/>
      <c r="Q2284" s="66"/>
      <c r="S2284" s="70"/>
      <c r="U2284" s="70"/>
      <c r="W2284" s="70"/>
      <c r="Y2284" s="70"/>
    </row>
    <row r="2285" spans="1:25" s="69" customFormat="1" x14ac:dyDescent="0.2">
      <c r="A2285" s="66" t="s">
        <v>12</v>
      </c>
      <c r="B2285" s="66" t="s">
        <v>24</v>
      </c>
      <c r="C2285" s="66" t="s">
        <v>25</v>
      </c>
      <c r="D2285" s="66" t="s">
        <v>305</v>
      </c>
      <c r="E2285" s="86">
        <f>+IF(ISNUMBER(DATA!J702),DATA!J702,"n/a")</f>
        <v>250321.38</v>
      </c>
      <c r="F2285" s="77">
        <f>+IF(ISNUMBER(DATA!K702),DATA!K702,"n/a")</f>
        <v>5.84493462104248E-3</v>
      </c>
      <c r="G2285" s="86">
        <f>+IF(ISNUMBER(DATA!T702),DATA!T702,"n/a")</f>
        <v>829962.74</v>
      </c>
      <c r="H2285" s="77">
        <f>+IF(ISNUMBER(DATA!U702),DATA!U702,"n/a")</f>
        <v>5.2910266159628197E-2</v>
      </c>
      <c r="I2285" s="86">
        <f>+IF(ISNUMBER(DATA!AD702),DATA!AD702,"n/a")</f>
        <v>1576600.53</v>
      </c>
      <c r="J2285" s="77">
        <f>+IF(ISNUMBER(DATA!AE702),DATA!AE702,"n/a")</f>
        <v>4.2956075753593399E-2</v>
      </c>
      <c r="K2285" s="86">
        <f>+IF(ISNUMBER(DATA!AN702),DATA!AN702,"n/a")</f>
        <v>2973398.95</v>
      </c>
      <c r="L2285" s="77">
        <f>+IF(ISNUMBER(DATA!AO702),DATA!AO702,"n/a")</f>
        <v>3.10115012470011E-2</v>
      </c>
      <c r="M2285" s="66"/>
      <c r="N2285" s="66"/>
      <c r="O2285" s="66"/>
      <c r="P2285" s="66"/>
      <c r="Q2285" s="66"/>
      <c r="S2285" s="70"/>
      <c r="U2285" s="70"/>
      <c r="W2285" s="70"/>
      <c r="Y2285" s="70"/>
    </row>
    <row r="2286" spans="1:25" s="69" customFormat="1" x14ac:dyDescent="0.2">
      <c r="A2286" s="66" t="s">
        <v>12</v>
      </c>
      <c r="B2286" s="66" t="s">
        <v>24</v>
      </c>
      <c r="C2286" s="66" t="s">
        <v>25</v>
      </c>
      <c r="D2286" s="66" t="s">
        <v>306</v>
      </c>
      <c r="E2286" s="86">
        <f>+IF(ISNUMBER(DATA!J703),DATA!J703,"n/a")</f>
        <v>208333.93</v>
      </c>
      <c r="F2286" s="77">
        <f>+IF(ISNUMBER(DATA!K703),DATA!K703,"n/a")</f>
        <v>3.5836904184382901E-2</v>
      </c>
      <c r="G2286" s="86">
        <f>+IF(ISNUMBER(DATA!T703),DATA!T703,"n/a")</f>
        <v>764087.26</v>
      </c>
      <c r="H2286" s="77">
        <f>+IF(ISNUMBER(DATA!U703),DATA!U703,"n/a")</f>
        <v>1.9807471126528298E-2</v>
      </c>
      <c r="I2286" s="86">
        <f>+IF(ISNUMBER(DATA!AD703),DATA!AD703,"n/a")</f>
        <v>1468102.97</v>
      </c>
      <c r="J2286" s="77">
        <f>+IF(ISNUMBER(DATA!AE703),DATA!AE703,"n/a")</f>
        <v>-9.6382994815448694E-2</v>
      </c>
      <c r="K2286" s="86">
        <f>+IF(ISNUMBER(DATA!AN703),DATA!AN703,"n/a")</f>
        <v>2648844.16</v>
      </c>
      <c r="L2286" s="77">
        <f>+IF(ISNUMBER(DATA!AO703),DATA!AO703,"n/a")</f>
        <v>-9.80980963564584E-2</v>
      </c>
      <c r="M2286" s="66"/>
      <c r="N2286" s="66"/>
      <c r="O2286" s="66"/>
      <c r="P2286" s="66"/>
      <c r="Q2286" s="66"/>
      <c r="S2286" s="70"/>
      <c r="U2286" s="70"/>
      <c r="W2286" s="70"/>
      <c r="Y2286" s="70"/>
    </row>
    <row r="2287" spans="1:25" s="69" customFormat="1" x14ac:dyDescent="0.2">
      <c r="A2287" s="66" t="s">
        <v>12</v>
      </c>
      <c r="B2287" s="66" t="s">
        <v>24</v>
      </c>
      <c r="C2287" s="66" t="s">
        <v>25</v>
      </c>
      <c r="D2287" s="66" t="s">
        <v>307</v>
      </c>
      <c r="E2287" s="86">
        <f>+IF(ISNUMBER(DATA!J704),DATA!J704,"n/a")</f>
        <v>211071.83</v>
      </c>
      <c r="F2287" s="77">
        <f>+IF(ISNUMBER(DATA!K704),DATA!K704,"n/a")</f>
        <v>-6.0558365404421499E-2</v>
      </c>
      <c r="G2287" s="86">
        <f>+IF(ISNUMBER(DATA!T704),DATA!T704,"n/a")</f>
        <v>696008.31</v>
      </c>
      <c r="H2287" s="77">
        <f>+IF(ISNUMBER(DATA!U704),DATA!U704,"n/a")</f>
        <v>-8.2293769841946196E-2</v>
      </c>
      <c r="I2287" s="86">
        <f>+IF(ISNUMBER(DATA!AD704),DATA!AD704,"n/a")</f>
        <v>1338915.07</v>
      </c>
      <c r="J2287" s="77">
        <f>+IF(ISNUMBER(DATA!AE704),DATA!AE704,"n/a")</f>
        <v>-8.18752921865223E-2</v>
      </c>
      <c r="K2287" s="86">
        <f>+IF(ISNUMBER(DATA!AN704),DATA!AN704,"n/a")</f>
        <v>2646059.2999999998</v>
      </c>
      <c r="L2287" s="77">
        <f>+IF(ISNUMBER(DATA!AO704),DATA!AO704,"n/a")</f>
        <v>-4.7603987121231102E-2</v>
      </c>
      <c r="M2287" s="66"/>
      <c r="N2287" s="66"/>
      <c r="O2287" s="66"/>
      <c r="P2287" s="66"/>
      <c r="Q2287" s="66"/>
      <c r="S2287" s="70"/>
      <c r="U2287" s="70"/>
      <c r="W2287" s="70"/>
      <c r="Y2287" s="70"/>
    </row>
    <row r="2288" spans="1:25" s="69" customFormat="1" x14ac:dyDescent="0.2">
      <c r="A2288" s="66" t="s">
        <v>12</v>
      </c>
      <c r="B2288" s="66" t="s">
        <v>24</v>
      </c>
      <c r="C2288" s="66" t="s">
        <v>25</v>
      </c>
      <c r="D2288" s="66" t="s">
        <v>308</v>
      </c>
      <c r="E2288" s="86">
        <f>+IF(ISNUMBER(DATA!J705),DATA!J705,"n/a")</f>
        <v>127793.66</v>
      </c>
      <c r="F2288" s="77">
        <f>+IF(ISNUMBER(DATA!K705),DATA!K705,"n/a")</f>
        <v>-0.100135014610505</v>
      </c>
      <c r="G2288" s="86">
        <f>+IF(ISNUMBER(DATA!T705),DATA!T705,"n/a")</f>
        <v>417342.73</v>
      </c>
      <c r="H2288" s="77">
        <f>+IF(ISNUMBER(DATA!U705),DATA!U705,"n/a")</f>
        <v>-7.2100585648464402E-2</v>
      </c>
      <c r="I2288" s="86">
        <f>+IF(ISNUMBER(DATA!AD705),DATA!AD705,"n/a")</f>
        <v>792268.79</v>
      </c>
      <c r="J2288" s="77">
        <f>+IF(ISNUMBER(DATA!AE705),DATA!AE705,"n/a")</f>
        <v>-9.7798344235887999E-2</v>
      </c>
      <c r="K2288" s="86">
        <f>+IF(ISNUMBER(DATA!AN705),DATA!AN705,"n/a")</f>
        <v>1558527.29</v>
      </c>
      <c r="L2288" s="77">
        <f>+IF(ISNUMBER(DATA!AO705),DATA!AO705,"n/a")</f>
        <v>-9.1405702520125906E-2</v>
      </c>
      <c r="M2288" s="66"/>
      <c r="N2288" s="66"/>
      <c r="O2288" s="66"/>
      <c r="P2288" s="66"/>
      <c r="Q2288" s="66"/>
      <c r="S2288" s="70"/>
      <c r="U2288" s="70"/>
      <c r="W2288" s="70"/>
      <c r="Y2288" s="70"/>
    </row>
    <row r="2289" spans="1:25" s="69" customFormat="1" x14ac:dyDescent="0.2">
      <c r="A2289" s="66" t="s">
        <v>12</v>
      </c>
      <c r="B2289" s="66" t="s">
        <v>24</v>
      </c>
      <c r="C2289" s="66" t="s">
        <v>25</v>
      </c>
      <c r="D2289" s="66" t="s">
        <v>309</v>
      </c>
      <c r="E2289" s="86">
        <f>+IF(ISNUMBER(DATA!J706),DATA!J706,"n/a")</f>
        <v>122624.58</v>
      </c>
      <c r="F2289" s="77">
        <f>+IF(ISNUMBER(DATA!K706),DATA!K706,"n/a")</f>
        <v>-4.6520622284178102E-2</v>
      </c>
      <c r="G2289" s="86">
        <f>+IF(ISNUMBER(DATA!T706),DATA!T706,"n/a")</f>
        <v>402215.22</v>
      </c>
      <c r="H2289" s="77">
        <f>+IF(ISNUMBER(DATA!U706),DATA!U706,"n/a")</f>
        <v>1.6273712138853199E-3</v>
      </c>
      <c r="I2289" s="86">
        <f>+IF(ISNUMBER(DATA!AD706),DATA!AD706,"n/a")</f>
        <v>768176.42</v>
      </c>
      <c r="J2289" s="77">
        <f>+IF(ISNUMBER(DATA!AE706),DATA!AE706,"n/a")</f>
        <v>-4.0032467223478302E-3</v>
      </c>
      <c r="K2289" s="86">
        <f>+IF(ISNUMBER(DATA!AN706),DATA!AN706,"n/a")</f>
        <v>1520760.82</v>
      </c>
      <c r="L2289" s="77">
        <f>+IF(ISNUMBER(DATA!AO706),DATA!AO706,"n/a")</f>
        <v>-6.8438697115644201E-3</v>
      </c>
      <c r="M2289" s="66"/>
      <c r="N2289" s="66"/>
      <c r="O2289" s="66"/>
      <c r="P2289" s="66"/>
      <c r="Q2289" s="66"/>
      <c r="S2289" s="70"/>
      <c r="U2289" s="70"/>
      <c r="W2289" s="70"/>
      <c r="Y2289" s="70"/>
    </row>
    <row r="2290" spans="1:25" s="69" customFormat="1" x14ac:dyDescent="0.2">
      <c r="A2290" s="66" t="s">
        <v>12</v>
      </c>
      <c r="B2290" s="66" t="s">
        <v>24</v>
      </c>
      <c r="C2290" s="66" t="s">
        <v>25</v>
      </c>
      <c r="D2290" s="66" t="s">
        <v>310</v>
      </c>
      <c r="E2290" s="86">
        <f>+IF(ISNUMBER(DATA!J707),DATA!J707,"n/a")</f>
        <v>92678.63</v>
      </c>
      <c r="F2290" s="77">
        <f>+IF(ISNUMBER(DATA!K707),DATA!K707,"n/a")</f>
        <v>-8.8342115596938095E-2</v>
      </c>
      <c r="G2290" s="86">
        <f>+IF(ISNUMBER(DATA!T707),DATA!T707,"n/a")</f>
        <v>293339.48</v>
      </c>
      <c r="H2290" s="77">
        <f>+IF(ISNUMBER(DATA!U707),DATA!U707,"n/a")</f>
        <v>-8.8622358630502801E-2</v>
      </c>
      <c r="I2290" s="86">
        <f>+IF(ISNUMBER(DATA!AD707),DATA!AD707,"n/a")</f>
        <v>553888.96</v>
      </c>
      <c r="J2290" s="77">
        <f>+IF(ISNUMBER(DATA!AE707),DATA!AE707,"n/a")</f>
        <v>-8.6440710477955499E-2</v>
      </c>
      <c r="K2290" s="86">
        <f>+IF(ISNUMBER(DATA!AN707),DATA!AN707,"n/a")</f>
        <v>1141817.57</v>
      </c>
      <c r="L2290" s="77">
        <f>+IF(ISNUMBER(DATA!AO707),DATA!AO707,"n/a")</f>
        <v>-5.3384017159865703E-2</v>
      </c>
      <c r="M2290" s="66"/>
      <c r="N2290" s="66"/>
      <c r="O2290" s="66"/>
      <c r="P2290" s="66"/>
      <c r="Q2290" s="66"/>
      <c r="S2290" s="70"/>
      <c r="U2290" s="70"/>
      <c r="W2290" s="70"/>
      <c r="Y2290" s="70"/>
    </row>
    <row r="2291" spans="1:25" s="69" customFormat="1" x14ac:dyDescent="0.2">
      <c r="A2291" s="66" t="s">
        <v>12</v>
      </c>
      <c r="B2291" s="66" t="s">
        <v>24</v>
      </c>
      <c r="C2291" s="66" t="s">
        <v>25</v>
      </c>
      <c r="D2291" s="66" t="s">
        <v>311</v>
      </c>
      <c r="E2291" s="86">
        <f>+IF(ISNUMBER(DATA!J708),DATA!J708,"n/a")</f>
        <v>171143.89</v>
      </c>
      <c r="F2291" s="77">
        <f>+IF(ISNUMBER(DATA!K708),DATA!K708,"n/a")</f>
        <v>0.17088129425896001</v>
      </c>
      <c r="G2291" s="86">
        <f>+IF(ISNUMBER(DATA!T708),DATA!T708,"n/a")</f>
        <v>554979.63</v>
      </c>
      <c r="H2291" s="77">
        <f>+IF(ISNUMBER(DATA!U708),DATA!U708,"n/a")</f>
        <v>0.19362553469934399</v>
      </c>
      <c r="I2291" s="86">
        <f>+IF(ISNUMBER(DATA!AD708),DATA!AD708,"n/a")</f>
        <v>968246.65</v>
      </c>
      <c r="J2291" s="77">
        <f>+IF(ISNUMBER(DATA!AE708),DATA!AE708,"n/a")</f>
        <v>0.11524669192440901</v>
      </c>
      <c r="K2291" s="86">
        <f>+IF(ISNUMBER(DATA!AN708),DATA!AN708,"n/a")</f>
        <v>1778372.11</v>
      </c>
      <c r="L2291" s="77">
        <f>+IF(ISNUMBER(DATA!AO708),DATA!AO708,"n/a")</f>
        <v>8.3255133561044706E-2</v>
      </c>
      <c r="M2291" s="66"/>
      <c r="N2291" s="66"/>
      <c r="O2291" s="66"/>
      <c r="P2291" s="66"/>
      <c r="Q2291" s="66"/>
      <c r="S2291" s="70"/>
      <c r="U2291" s="70"/>
      <c r="W2291" s="70"/>
      <c r="Y2291" s="70"/>
    </row>
    <row r="2292" spans="1:25" s="69" customFormat="1" x14ac:dyDescent="0.2">
      <c r="A2292" s="66" t="s">
        <v>12</v>
      </c>
      <c r="B2292" s="66" t="s">
        <v>24</v>
      </c>
      <c r="C2292" s="66" t="s">
        <v>25</v>
      </c>
      <c r="D2292" s="66" t="s">
        <v>312</v>
      </c>
      <c r="E2292" s="86">
        <f>+IF(ISNUMBER(DATA!J709),DATA!J709,"n/a")</f>
        <v>80198.41</v>
      </c>
      <c r="F2292" s="77">
        <f>+IF(ISNUMBER(DATA!K709),DATA!K709,"n/a")</f>
        <v>-4.1072078735206003E-3</v>
      </c>
      <c r="G2292" s="86">
        <f>+IF(ISNUMBER(DATA!T709),DATA!T709,"n/a")</f>
        <v>273879.58</v>
      </c>
      <c r="H2292" s="77">
        <f>+IF(ISNUMBER(DATA!U709),DATA!U709,"n/a")</f>
        <v>4.0660129410168798E-2</v>
      </c>
      <c r="I2292" s="86">
        <f>+IF(ISNUMBER(DATA!AD709),DATA!AD709,"n/a")</f>
        <v>500498.78</v>
      </c>
      <c r="J2292" s="77">
        <f>+IF(ISNUMBER(DATA!AE709),DATA!AE709,"n/a")</f>
        <v>-2.7899450879357801E-2</v>
      </c>
      <c r="K2292" s="86">
        <f>+IF(ISNUMBER(DATA!AN709),DATA!AN709,"n/a")</f>
        <v>999682.56000000006</v>
      </c>
      <c r="L2292" s="77">
        <f>+IF(ISNUMBER(DATA!AO709),DATA!AO709,"n/a")</f>
        <v>-5.0252242375333801E-2</v>
      </c>
      <c r="M2292" s="66"/>
      <c r="N2292" s="66"/>
      <c r="O2292" s="66"/>
      <c r="P2292" s="66"/>
      <c r="Q2292" s="66"/>
      <c r="S2292" s="70"/>
      <c r="U2292" s="70"/>
      <c r="W2292" s="70"/>
      <c r="Y2292" s="70"/>
    </row>
    <row r="2293" spans="1:25" s="69" customFormat="1" x14ac:dyDescent="0.2">
      <c r="A2293" s="66" t="s">
        <v>12</v>
      </c>
      <c r="B2293" s="66" t="s">
        <v>24</v>
      </c>
      <c r="C2293" s="66" t="s">
        <v>25</v>
      </c>
      <c r="D2293" s="66" t="s">
        <v>313</v>
      </c>
      <c r="E2293" s="86">
        <f>+IF(ISNUMBER(DATA!J710),DATA!J710,"n/a")</f>
        <v>147758.66</v>
      </c>
      <c r="F2293" s="77">
        <f>+IF(ISNUMBER(DATA!K710),DATA!K710,"n/a")</f>
        <v>-5.8820614334044903E-2</v>
      </c>
      <c r="G2293" s="86">
        <f>+IF(ISNUMBER(DATA!T710),DATA!T710,"n/a")</f>
        <v>502805.64</v>
      </c>
      <c r="H2293" s="77">
        <f>+IF(ISNUMBER(DATA!U710),DATA!U710,"n/a")</f>
        <v>3.60180824342654E-3</v>
      </c>
      <c r="I2293" s="86">
        <f>+IF(ISNUMBER(DATA!AD710),DATA!AD710,"n/a")</f>
        <v>969608.47</v>
      </c>
      <c r="J2293" s="77">
        <f>+IF(ISNUMBER(DATA!AE710),DATA!AE710,"n/a")</f>
        <v>1.19554034648482E-2</v>
      </c>
      <c r="K2293" s="86">
        <f>+IF(ISNUMBER(DATA!AN710),DATA!AN710,"n/a")</f>
        <v>1884770.45</v>
      </c>
      <c r="L2293" s="77">
        <f>+IF(ISNUMBER(DATA!AO710),DATA!AO710,"n/a")</f>
        <v>4.3613663092662E-2</v>
      </c>
      <c r="M2293" s="66"/>
      <c r="N2293" s="66"/>
      <c r="O2293" s="66"/>
      <c r="P2293" s="66"/>
      <c r="Q2293" s="66"/>
      <c r="S2293" s="70"/>
      <c r="U2293" s="70"/>
      <c r="W2293" s="70"/>
      <c r="Y2293" s="70"/>
    </row>
    <row r="2294" spans="1:25" s="69" customFormat="1" x14ac:dyDescent="0.2">
      <c r="A2294" s="66" t="s">
        <v>12</v>
      </c>
      <c r="B2294" s="66" t="s">
        <v>24</v>
      </c>
      <c r="C2294" s="66" t="s">
        <v>25</v>
      </c>
      <c r="D2294" s="66" t="s">
        <v>314</v>
      </c>
      <c r="E2294" s="86">
        <f>+IF(ISNUMBER(DATA!J711),DATA!J711,"n/a")</f>
        <v>350298.15</v>
      </c>
      <c r="F2294" s="77">
        <f>+IF(ISNUMBER(DATA!K711),DATA!K711,"n/a")</f>
        <v>-1.49505869834438E-2</v>
      </c>
      <c r="G2294" s="86">
        <f>+IF(ISNUMBER(DATA!T711),DATA!T711,"n/a")</f>
        <v>1145668.6000000001</v>
      </c>
      <c r="H2294" s="77">
        <f>+IF(ISNUMBER(DATA!U711),DATA!U711,"n/a")</f>
        <v>6.2253214104997703E-3</v>
      </c>
      <c r="I2294" s="86">
        <f>+IF(ISNUMBER(DATA!AD711),DATA!AD711,"n/a")</f>
        <v>2193682.38</v>
      </c>
      <c r="J2294" s="77">
        <f>+IF(ISNUMBER(DATA!AE711),DATA!AE711,"n/a")</f>
        <v>5.6376904243116603E-3</v>
      </c>
      <c r="K2294" s="86">
        <f>+IF(ISNUMBER(DATA!AN711),DATA!AN711,"n/a")</f>
        <v>4274939.41</v>
      </c>
      <c r="L2294" s="77">
        <f>+IF(ISNUMBER(DATA!AO711),DATA!AO711,"n/a")</f>
        <v>2.9960123956433899E-2</v>
      </c>
      <c r="M2294" s="66"/>
      <c r="N2294" s="66"/>
      <c r="O2294" s="66"/>
      <c r="P2294" s="66"/>
      <c r="Q2294" s="66"/>
      <c r="S2294" s="70"/>
      <c r="U2294" s="70"/>
      <c r="W2294" s="70"/>
      <c r="Y2294" s="70"/>
    </row>
    <row r="2295" spans="1:25" s="69" customFormat="1" x14ac:dyDescent="0.2">
      <c r="A2295" s="66" t="s">
        <v>12</v>
      </c>
      <c r="B2295" s="66" t="s">
        <v>24</v>
      </c>
      <c r="C2295" s="66" t="s">
        <v>25</v>
      </c>
      <c r="D2295" s="66" t="s">
        <v>315</v>
      </c>
      <c r="E2295" s="86">
        <f>+IF(ISNUMBER(DATA!J712),DATA!J712,"n/a")</f>
        <v>247977.46</v>
      </c>
      <c r="F2295" s="77">
        <f>+IF(ISNUMBER(DATA!K712),DATA!K712,"n/a")</f>
        <v>-7.1022026346561795E-2</v>
      </c>
      <c r="G2295" s="86">
        <f>+IF(ISNUMBER(DATA!T712),DATA!T712,"n/a")</f>
        <v>818341.84</v>
      </c>
      <c r="H2295" s="77">
        <f>+IF(ISNUMBER(DATA!U712),DATA!U712,"n/a")</f>
        <v>-8.7400503526649201E-2</v>
      </c>
      <c r="I2295" s="86">
        <f>+IF(ISNUMBER(DATA!AD712),DATA!AD712,"n/a")</f>
        <v>1589235.37</v>
      </c>
      <c r="J2295" s="77">
        <f>+IF(ISNUMBER(DATA!AE712),DATA!AE712,"n/a")</f>
        <v>-7.8256491938293496E-2</v>
      </c>
      <c r="K2295" s="86">
        <f>+IF(ISNUMBER(DATA!AN712),DATA!AN712,"n/a")</f>
        <v>3186637.72</v>
      </c>
      <c r="L2295" s="77">
        <f>+IF(ISNUMBER(DATA!AO712),DATA!AO712,"n/a")</f>
        <v>-4.1990975208453199E-2</v>
      </c>
      <c r="M2295" s="66"/>
      <c r="N2295" s="66"/>
      <c r="O2295" s="66"/>
      <c r="P2295" s="66"/>
      <c r="Q2295" s="66"/>
      <c r="S2295" s="70"/>
      <c r="U2295" s="70"/>
      <c r="W2295" s="70"/>
      <c r="Y2295" s="70"/>
    </row>
    <row r="2296" spans="1:25" s="69" customFormat="1" x14ac:dyDescent="0.2">
      <c r="A2296" s="66" t="s">
        <v>12</v>
      </c>
      <c r="B2296" s="66" t="s">
        <v>24</v>
      </c>
      <c r="C2296" s="66" t="s">
        <v>25</v>
      </c>
      <c r="D2296" s="66" t="s">
        <v>316</v>
      </c>
      <c r="E2296" s="86">
        <f>+IF(ISNUMBER(DATA!J713),DATA!J713,"n/a")</f>
        <v>153552.35999999999</v>
      </c>
      <c r="F2296" s="77">
        <f>+IF(ISNUMBER(DATA!K713),DATA!K713,"n/a")</f>
        <v>1.47079172962648E-2</v>
      </c>
      <c r="G2296" s="86">
        <f>+IF(ISNUMBER(DATA!T713),DATA!T713,"n/a")</f>
        <v>488656.33</v>
      </c>
      <c r="H2296" s="77">
        <f>+IF(ISNUMBER(DATA!U713),DATA!U713,"n/a")</f>
        <v>2.24965367815941E-3</v>
      </c>
      <c r="I2296" s="86">
        <f>+IF(ISNUMBER(DATA!AD713),DATA!AD713,"n/a")</f>
        <v>921484.73</v>
      </c>
      <c r="J2296" s="77">
        <f>+IF(ISNUMBER(DATA!AE713),DATA!AE713,"n/a")</f>
        <v>-4.3894888107353196E-3</v>
      </c>
      <c r="K2296" s="86">
        <f>+IF(ISNUMBER(DATA!AN713),DATA!AN713,"n/a")</f>
        <v>1818643.97</v>
      </c>
      <c r="L2296" s="77">
        <f>+IF(ISNUMBER(DATA!AO713),DATA!AO713,"n/a")</f>
        <v>-3.0322401315402599E-2</v>
      </c>
      <c r="M2296" s="66"/>
      <c r="N2296" s="66"/>
      <c r="O2296" s="66"/>
      <c r="P2296" s="66"/>
      <c r="Q2296" s="66"/>
      <c r="S2296" s="70"/>
      <c r="U2296" s="70"/>
      <c r="W2296" s="70"/>
      <c r="Y2296" s="70"/>
    </row>
    <row r="2297" spans="1:25" s="69" customFormat="1" x14ac:dyDescent="0.2">
      <c r="A2297" s="66" t="s">
        <v>12</v>
      </c>
      <c r="B2297" s="66" t="s">
        <v>24</v>
      </c>
      <c r="C2297" s="66" t="s">
        <v>25</v>
      </c>
      <c r="D2297" s="66" t="s">
        <v>317</v>
      </c>
      <c r="E2297" s="86">
        <f>+IF(ISNUMBER(DATA!J714),DATA!J714,"n/a")</f>
        <v>133740.53</v>
      </c>
      <c r="F2297" s="77">
        <f>+IF(ISNUMBER(DATA!K714),DATA!K714,"n/a")</f>
        <v>-5.87344821832037E-2</v>
      </c>
      <c r="G2297" s="86">
        <f>+IF(ISNUMBER(DATA!T714),DATA!T714,"n/a")</f>
        <v>508721.38</v>
      </c>
      <c r="H2297" s="77">
        <f>+IF(ISNUMBER(DATA!U714),DATA!U714,"n/a")</f>
        <v>-8.3880843244409295E-2</v>
      </c>
      <c r="I2297" s="86">
        <f>+IF(ISNUMBER(DATA!AD714),DATA!AD714,"n/a")</f>
        <v>1012599.53</v>
      </c>
      <c r="J2297" s="77">
        <f>+IF(ISNUMBER(DATA!AE714),DATA!AE714,"n/a")</f>
        <v>1.46122365859603E-2</v>
      </c>
      <c r="K2297" s="86">
        <f>+IF(ISNUMBER(DATA!AN714),DATA!AN714,"n/a")</f>
        <v>1848176.74</v>
      </c>
      <c r="L2297" s="77">
        <f>+IF(ISNUMBER(DATA!AO714),DATA!AO714,"n/a")</f>
        <v>-4.2179296828966699E-2</v>
      </c>
      <c r="M2297" s="66"/>
      <c r="N2297" s="66"/>
      <c r="O2297" s="66"/>
      <c r="P2297" s="66"/>
      <c r="Q2297" s="66"/>
      <c r="S2297" s="70"/>
      <c r="U2297" s="70"/>
      <c r="W2297" s="70"/>
      <c r="Y2297" s="70"/>
    </row>
    <row r="2298" spans="1:25" s="69" customFormat="1" x14ac:dyDescent="0.2">
      <c r="A2298" s="66" t="s">
        <v>12</v>
      </c>
      <c r="B2298" s="66" t="s">
        <v>24</v>
      </c>
      <c r="C2298" s="66" t="s">
        <v>25</v>
      </c>
      <c r="D2298" s="66" t="s">
        <v>318</v>
      </c>
      <c r="E2298" s="86">
        <f>+IF(ISNUMBER(DATA!J715),DATA!J715,"n/a")</f>
        <v>180459.75</v>
      </c>
      <c r="F2298" s="77">
        <f>+IF(ISNUMBER(DATA!K715),DATA!K715,"n/a")</f>
        <v>4.8428992686433699E-2</v>
      </c>
      <c r="G2298" s="86">
        <f>+IF(ISNUMBER(DATA!T715),DATA!T715,"n/a")</f>
        <v>593766.97</v>
      </c>
      <c r="H2298" s="77">
        <f>+IF(ISNUMBER(DATA!U715),DATA!U715,"n/a")</f>
        <v>6.4963989562773104E-3</v>
      </c>
      <c r="I2298" s="86">
        <f>+IF(ISNUMBER(DATA!AD715),DATA!AD715,"n/a")</f>
        <v>1105297.94</v>
      </c>
      <c r="J2298" s="77">
        <f>+IF(ISNUMBER(DATA!AE715),DATA!AE715,"n/a")</f>
        <v>1.86534204950245E-3</v>
      </c>
      <c r="K2298" s="86">
        <f>+IF(ISNUMBER(DATA!AN715),DATA!AN715,"n/a")</f>
        <v>2085834.74</v>
      </c>
      <c r="L2298" s="77">
        <f>+IF(ISNUMBER(DATA!AO715),DATA!AO715,"n/a")</f>
        <v>-3.06045020415051E-3</v>
      </c>
      <c r="M2298" s="66"/>
      <c r="N2298" s="66"/>
      <c r="O2298" s="66"/>
      <c r="P2298" s="66"/>
      <c r="Q2298" s="66"/>
      <c r="S2298" s="70"/>
      <c r="U2298" s="70"/>
      <c r="W2298" s="70"/>
      <c r="Y2298" s="70"/>
    </row>
    <row r="2299" spans="1:25" s="69" customFormat="1" x14ac:dyDescent="0.2">
      <c r="A2299" s="66" t="s">
        <v>12</v>
      </c>
      <c r="B2299" s="66" t="s">
        <v>24</v>
      </c>
      <c r="C2299" s="66" t="s">
        <v>25</v>
      </c>
      <c r="D2299" s="66" t="s">
        <v>344</v>
      </c>
      <c r="E2299" s="86">
        <f>+IF(ISNUMBER(DATA!J716),DATA!J716,"n/a")</f>
        <v>79886.679999999993</v>
      </c>
      <c r="F2299" s="77">
        <f>+IF(ISNUMBER(DATA!K716),DATA!K716,"n/a")</f>
        <v>1.19436460429671E-3</v>
      </c>
      <c r="G2299" s="86">
        <f>+IF(ISNUMBER(DATA!T716),DATA!T716,"n/a")</f>
        <v>268802.06</v>
      </c>
      <c r="H2299" s="77">
        <f>+IF(ISNUMBER(DATA!U716),DATA!U716,"n/a")</f>
        <v>1.7884371569329101E-2</v>
      </c>
      <c r="I2299" s="86">
        <f>+IF(ISNUMBER(DATA!AD716),DATA!AD716,"n/a")</f>
        <v>512424.58</v>
      </c>
      <c r="J2299" s="77">
        <f>+IF(ISNUMBER(DATA!AE716),DATA!AE716,"n/a")</f>
        <v>1.21905967599675E-4</v>
      </c>
      <c r="K2299" s="86">
        <f>+IF(ISNUMBER(DATA!AN716),DATA!AN716,"n/a")</f>
        <v>1057186.18</v>
      </c>
      <c r="L2299" s="77">
        <f>+IF(ISNUMBER(DATA!AO716),DATA!AO716,"n/a")</f>
        <v>-2.8041547691199601E-3</v>
      </c>
      <c r="M2299" s="66"/>
      <c r="N2299" s="66"/>
      <c r="O2299" s="66"/>
      <c r="P2299" s="66"/>
      <c r="Q2299" s="66"/>
      <c r="S2299" s="70"/>
      <c r="U2299" s="70"/>
      <c r="W2299" s="70"/>
      <c r="Y2299" s="70"/>
    </row>
    <row r="2300" spans="1:25" s="69" customFormat="1" x14ac:dyDescent="0.2">
      <c r="A2300" s="66" t="s">
        <v>12</v>
      </c>
      <c r="B2300" s="66" t="s">
        <v>24</v>
      </c>
      <c r="C2300" s="66" t="s">
        <v>25</v>
      </c>
      <c r="D2300" s="66" t="s">
        <v>345</v>
      </c>
      <c r="E2300" s="86">
        <f>+IF(ISNUMBER(DATA!J717),DATA!J717,"n/a")</f>
        <v>165759.65</v>
      </c>
      <c r="F2300" s="77">
        <f>+IF(ISNUMBER(DATA!K717),DATA!K717,"n/a")</f>
        <v>1.69456534776137E-2</v>
      </c>
      <c r="G2300" s="86">
        <f>+IF(ISNUMBER(DATA!T717),DATA!T717,"n/a")</f>
        <v>531527.21</v>
      </c>
      <c r="H2300" s="77">
        <f>+IF(ISNUMBER(DATA!U717),DATA!U717,"n/a")</f>
        <v>3.5207382810687797E-2</v>
      </c>
      <c r="I2300" s="86">
        <f>+IF(ISNUMBER(DATA!AD717),DATA!AD717,"n/a")</f>
        <v>1016057.48</v>
      </c>
      <c r="J2300" s="77">
        <f>+IF(ISNUMBER(DATA!AE717),DATA!AE717,"n/a")</f>
        <v>2.7771921585034099E-2</v>
      </c>
      <c r="K2300" s="86">
        <f>+IF(ISNUMBER(DATA!AN717),DATA!AN717,"n/a")</f>
        <v>2041842.91</v>
      </c>
      <c r="L2300" s="77">
        <f>+IF(ISNUMBER(DATA!AO717),DATA!AO717,"n/a")</f>
        <v>2.6703045725148301E-2</v>
      </c>
      <c r="M2300" s="66"/>
      <c r="N2300" s="66"/>
      <c r="O2300" s="66"/>
      <c r="P2300" s="66"/>
      <c r="Q2300" s="66"/>
      <c r="S2300" s="70"/>
      <c r="U2300" s="70"/>
      <c r="W2300" s="70"/>
      <c r="Y2300" s="70"/>
    </row>
    <row r="2301" spans="1:25" x14ac:dyDescent="0.2">
      <c r="E2301" s="100"/>
      <c r="F2301" s="102"/>
      <c r="G2301" s="100"/>
      <c r="H2301" s="102"/>
      <c r="I2301" s="100"/>
      <c r="J2301" s="102"/>
      <c r="K2301" s="100"/>
      <c r="L2301" s="102"/>
    </row>
    <row r="2302" spans="1:25" s="69" customFormat="1" x14ac:dyDescent="0.2">
      <c r="A2302" s="66" t="s">
        <v>12</v>
      </c>
      <c r="B2302" s="66" t="s">
        <v>24</v>
      </c>
      <c r="C2302" s="66" t="s">
        <v>10</v>
      </c>
      <c r="D2302" s="66" t="s">
        <v>271</v>
      </c>
      <c r="E2302" s="87">
        <f>+IF(ISNUMBER(DATA!L668),DATA!L668,"n/a")</f>
        <v>4.0545622128116898</v>
      </c>
      <c r="F2302" s="77">
        <f>+IF(ISNUMBER(DATA!M668),DATA!M668,"n/a")</f>
        <v>0.109489206240553</v>
      </c>
      <c r="G2302" s="87">
        <f>+IF(ISNUMBER(DATA!V668),DATA!V668,"n/a")</f>
        <v>3.7699613578340601</v>
      </c>
      <c r="H2302" s="77">
        <f>+IF(ISNUMBER(DATA!W668),DATA!W668,"n/a")</f>
        <v>-1.3173715196063199E-2</v>
      </c>
      <c r="I2302" s="87">
        <f>+IF(ISNUMBER(DATA!AF668),DATA!AF668,"n/a")</f>
        <v>3.7409121906074101</v>
      </c>
      <c r="J2302" s="77">
        <f>+IF(ISNUMBER(DATA!AG668),DATA!AG668,"n/a")</f>
        <v>-2.7170864980342001E-2</v>
      </c>
      <c r="K2302" s="87">
        <f>+IF(ISNUMBER(DATA!AP668),DATA!AP668,"n/a")</f>
        <v>3.7990919146593298</v>
      </c>
      <c r="L2302" s="77">
        <f>+IF(ISNUMBER(DATA!AQ668),DATA!AQ668,"n/a")</f>
        <v>-1.4973938565133601E-2</v>
      </c>
      <c r="M2302" s="66"/>
      <c r="N2302" s="66"/>
      <c r="O2302" s="66"/>
      <c r="P2302" s="66"/>
      <c r="Q2302" s="66"/>
      <c r="S2302" s="70"/>
      <c r="U2302" s="70"/>
      <c r="W2302" s="70"/>
      <c r="Y2302" s="70"/>
    </row>
    <row r="2303" spans="1:25" s="69" customFormat="1" x14ac:dyDescent="0.2">
      <c r="A2303" s="66" t="s">
        <v>12</v>
      </c>
      <c r="B2303" s="66" t="s">
        <v>24</v>
      </c>
      <c r="C2303" s="66" t="s">
        <v>10</v>
      </c>
      <c r="D2303" s="66" t="s">
        <v>272</v>
      </c>
      <c r="E2303" s="87">
        <f>+IF(ISNUMBER(DATA!L669),DATA!L669,"n/a")</f>
        <v>3.5506397624273802</v>
      </c>
      <c r="F2303" s="77">
        <f>+IF(ISNUMBER(DATA!M669),DATA!M669,"n/a")</f>
        <v>2.4589921063051601E-3</v>
      </c>
      <c r="G2303" s="87">
        <f>+IF(ISNUMBER(DATA!V669),DATA!V669,"n/a")</f>
        <v>3.5787328202068198</v>
      </c>
      <c r="H2303" s="77">
        <f>+IF(ISNUMBER(DATA!W669),DATA!W669,"n/a")</f>
        <v>1.46442629594898E-2</v>
      </c>
      <c r="I2303" s="87">
        <f>+IF(ISNUMBER(DATA!AF669),DATA!AF669,"n/a")</f>
        <v>3.5578899023480499</v>
      </c>
      <c r="J2303" s="77">
        <f>+IF(ISNUMBER(DATA!AG669),DATA!AG669,"n/a")</f>
        <v>7.11150202992858E-3</v>
      </c>
      <c r="K2303" s="87">
        <f>+IF(ISNUMBER(DATA!AP669),DATA!AP669,"n/a")</f>
        <v>3.5396717105156199</v>
      </c>
      <c r="L2303" s="77">
        <f>+IF(ISNUMBER(DATA!AQ669),DATA!AQ669,"n/a")</f>
        <v>6.6506575690424797E-3</v>
      </c>
      <c r="M2303" s="66"/>
      <c r="N2303" s="66"/>
      <c r="O2303" s="66"/>
      <c r="P2303" s="66"/>
      <c r="Q2303" s="66"/>
      <c r="S2303" s="70"/>
      <c r="U2303" s="70"/>
      <c r="W2303" s="70"/>
      <c r="Y2303" s="70"/>
    </row>
    <row r="2304" spans="1:25" s="69" customFormat="1" x14ac:dyDescent="0.2">
      <c r="A2304" s="66" t="s">
        <v>12</v>
      </c>
      <c r="B2304" s="66" t="s">
        <v>24</v>
      </c>
      <c r="C2304" s="66" t="s">
        <v>10</v>
      </c>
      <c r="D2304" s="66" t="s">
        <v>273</v>
      </c>
      <c r="E2304" s="87">
        <f>+IF(ISNUMBER(DATA!L670),DATA!L670,"n/a")</f>
        <v>3.42074400026481</v>
      </c>
      <c r="F2304" s="77">
        <f>+IF(ISNUMBER(DATA!M670),DATA!M670,"n/a")</f>
        <v>2.3637354876429199E-2</v>
      </c>
      <c r="G2304" s="87">
        <f>+IF(ISNUMBER(DATA!V670),DATA!V670,"n/a")</f>
        <v>3.4750375531469802</v>
      </c>
      <c r="H2304" s="77">
        <f>+IF(ISNUMBER(DATA!W670),DATA!W670,"n/a")</f>
        <v>4.0483135547496798E-3</v>
      </c>
      <c r="I2304" s="87">
        <f>+IF(ISNUMBER(DATA!AF670),DATA!AF670,"n/a")</f>
        <v>3.4428301240919899</v>
      </c>
      <c r="J2304" s="77">
        <f>+IF(ISNUMBER(DATA!AG670),DATA!AG670,"n/a")</f>
        <v>-1.36928576953286E-2</v>
      </c>
      <c r="K2304" s="87">
        <f>+IF(ISNUMBER(DATA!AP670),DATA!AP670,"n/a")</f>
        <v>3.43691313223884</v>
      </c>
      <c r="L2304" s="77">
        <f>+IF(ISNUMBER(DATA!AQ670),DATA!AQ670,"n/a")</f>
        <v>-4.2853497097947398E-2</v>
      </c>
      <c r="M2304" s="66"/>
      <c r="N2304" s="66"/>
      <c r="O2304" s="66"/>
      <c r="P2304" s="66"/>
      <c r="Q2304" s="66"/>
      <c r="S2304" s="70"/>
      <c r="U2304" s="70"/>
      <c r="W2304" s="70"/>
      <c r="Y2304" s="70"/>
    </row>
    <row r="2305" spans="1:25" s="69" customFormat="1" x14ac:dyDescent="0.2">
      <c r="A2305" s="66" t="s">
        <v>12</v>
      </c>
      <c r="B2305" s="66" t="s">
        <v>24</v>
      </c>
      <c r="C2305" s="66" t="s">
        <v>10</v>
      </c>
      <c r="D2305" s="66" t="s">
        <v>274</v>
      </c>
      <c r="E2305" s="87">
        <f>+IF(ISNUMBER(DATA!L671),DATA!L671,"n/a")</f>
        <v>3.5619352599185099</v>
      </c>
      <c r="F2305" s="77">
        <f>+IF(ISNUMBER(DATA!M671),DATA!M671,"n/a")</f>
        <v>1.9299004958192999E-2</v>
      </c>
      <c r="G2305" s="87">
        <f>+IF(ISNUMBER(DATA!V671),DATA!V671,"n/a")</f>
        <v>3.58137169370996</v>
      </c>
      <c r="H2305" s="77">
        <f>+IF(ISNUMBER(DATA!W671),DATA!W671,"n/a")</f>
        <v>2.4463982116168501E-2</v>
      </c>
      <c r="I2305" s="87">
        <f>+IF(ISNUMBER(DATA!AF671),DATA!AF671,"n/a")</f>
        <v>3.5570332260429098</v>
      </c>
      <c r="J2305" s="77">
        <f>+IF(ISNUMBER(DATA!AG671),DATA!AG671,"n/a")</f>
        <v>1.9557919510775099E-2</v>
      </c>
      <c r="K2305" s="87">
        <f>+IF(ISNUMBER(DATA!AP671),DATA!AP671,"n/a")</f>
        <v>3.5139789120359399</v>
      </c>
      <c r="L2305" s="77">
        <f>+IF(ISNUMBER(DATA!AQ671),DATA!AQ671,"n/a")</f>
        <v>1.40402092230681E-2</v>
      </c>
      <c r="M2305" s="66"/>
      <c r="N2305" s="66"/>
      <c r="O2305" s="66"/>
      <c r="P2305" s="66"/>
      <c r="Q2305" s="66"/>
      <c r="S2305" s="70"/>
      <c r="U2305" s="70"/>
      <c r="W2305" s="70"/>
      <c r="Y2305" s="70"/>
    </row>
    <row r="2306" spans="1:25" s="69" customFormat="1" x14ac:dyDescent="0.2">
      <c r="A2306" s="66" t="s">
        <v>12</v>
      </c>
      <c r="B2306" s="66" t="s">
        <v>24</v>
      </c>
      <c r="C2306" s="66" t="s">
        <v>10</v>
      </c>
      <c r="D2306" s="66" t="s">
        <v>275</v>
      </c>
      <c r="E2306" s="87">
        <f>+IF(ISNUMBER(DATA!L672),DATA!L672,"n/a")</f>
        <v>3.31216698543798</v>
      </c>
      <c r="F2306" s="77">
        <f>+IF(ISNUMBER(DATA!M672),DATA!M672,"n/a")</f>
        <v>8.6692820623875105E-3</v>
      </c>
      <c r="G2306" s="87">
        <f>+IF(ISNUMBER(DATA!V672),DATA!V672,"n/a")</f>
        <v>3.32926319792303</v>
      </c>
      <c r="H2306" s="77">
        <f>+IF(ISNUMBER(DATA!W672),DATA!W672,"n/a")</f>
        <v>-2.4284561056831501E-2</v>
      </c>
      <c r="I2306" s="87">
        <f>+IF(ISNUMBER(DATA!AF672),DATA!AF672,"n/a")</f>
        <v>3.2729830915408802</v>
      </c>
      <c r="J2306" s="77">
        <f>+IF(ISNUMBER(DATA!AG672),DATA!AG672,"n/a")</f>
        <v>-3.9120378928383298E-2</v>
      </c>
      <c r="K2306" s="87">
        <f>+IF(ISNUMBER(DATA!AP672),DATA!AP672,"n/a")</f>
        <v>3.2977558586955298</v>
      </c>
      <c r="L2306" s="77">
        <f>+IF(ISNUMBER(DATA!AQ672),DATA!AQ672,"n/a")</f>
        <v>-4.2832896552690403E-2</v>
      </c>
      <c r="M2306" s="66"/>
      <c r="N2306" s="66"/>
      <c r="O2306" s="66"/>
      <c r="P2306" s="66"/>
      <c r="Q2306" s="66"/>
      <c r="S2306" s="70"/>
      <c r="U2306" s="70"/>
      <c r="W2306" s="70"/>
      <c r="Y2306" s="70"/>
    </row>
    <row r="2307" spans="1:25" s="69" customFormat="1" x14ac:dyDescent="0.2">
      <c r="A2307" s="66" t="s">
        <v>12</v>
      </c>
      <c r="B2307" s="66" t="s">
        <v>24</v>
      </c>
      <c r="C2307" s="66" t="s">
        <v>10</v>
      </c>
      <c r="D2307" s="66" t="s">
        <v>276</v>
      </c>
      <c r="E2307" s="87">
        <f>+IF(ISNUMBER(DATA!L673),DATA!L673,"n/a")</f>
        <v>3.3096374237780699</v>
      </c>
      <c r="F2307" s="77">
        <f>+IF(ISNUMBER(DATA!M673),DATA!M673,"n/a")</f>
        <v>-5.68373663086141E-2</v>
      </c>
      <c r="G2307" s="87">
        <f>+IF(ISNUMBER(DATA!V673),DATA!V673,"n/a")</f>
        <v>3.3610249680175501</v>
      </c>
      <c r="H2307" s="77">
        <f>+IF(ISNUMBER(DATA!W673),DATA!W673,"n/a")</f>
        <v>-2.7318851822390099E-2</v>
      </c>
      <c r="I2307" s="87">
        <f>+IF(ISNUMBER(DATA!AF673),DATA!AF673,"n/a")</f>
        <v>3.3903362343511598</v>
      </c>
      <c r="J2307" s="77">
        <f>+IF(ISNUMBER(DATA!AG673),DATA!AG673,"n/a")</f>
        <v>-1.8393213816721599E-2</v>
      </c>
      <c r="K2307" s="87">
        <f>+IF(ISNUMBER(DATA!AP673),DATA!AP673,"n/a")</f>
        <v>3.3623199062256601</v>
      </c>
      <c r="L2307" s="77">
        <f>+IF(ISNUMBER(DATA!AQ673),DATA!AQ673,"n/a")</f>
        <v>-3.60826286285858E-2</v>
      </c>
      <c r="M2307" s="66"/>
      <c r="N2307" s="66"/>
      <c r="O2307" s="66"/>
      <c r="P2307" s="66"/>
      <c r="Q2307" s="66"/>
      <c r="S2307" s="70"/>
      <c r="U2307" s="70"/>
      <c r="W2307" s="70"/>
      <c r="Y2307" s="70"/>
    </row>
    <row r="2308" spans="1:25" s="69" customFormat="1" x14ac:dyDescent="0.2">
      <c r="A2308" s="66" t="s">
        <v>12</v>
      </c>
      <c r="B2308" s="66" t="s">
        <v>24</v>
      </c>
      <c r="C2308" s="66" t="s">
        <v>10</v>
      </c>
      <c r="D2308" s="66" t="s">
        <v>277</v>
      </c>
      <c r="E2308" s="87">
        <f>+IF(ISNUMBER(DATA!L674),DATA!L674,"n/a")</f>
        <v>3.3782425039966202</v>
      </c>
      <c r="F2308" s="77">
        <f>+IF(ISNUMBER(DATA!M674),DATA!M674,"n/a")</f>
        <v>8.5634873900379799E-2</v>
      </c>
      <c r="G2308" s="87">
        <f>+IF(ISNUMBER(DATA!V674),DATA!V674,"n/a")</f>
        <v>3.37445874377106</v>
      </c>
      <c r="H2308" s="77">
        <f>+IF(ISNUMBER(DATA!W674),DATA!W674,"n/a")</f>
        <v>6.0723849521525597E-2</v>
      </c>
      <c r="I2308" s="87">
        <f>+IF(ISNUMBER(DATA!AF674),DATA!AF674,"n/a")</f>
        <v>3.34826637748094</v>
      </c>
      <c r="J2308" s="77">
        <f>+IF(ISNUMBER(DATA!AG674),DATA!AG674,"n/a")</f>
        <v>5.14200023220968E-2</v>
      </c>
      <c r="K2308" s="87">
        <f>+IF(ISNUMBER(DATA!AP674),DATA!AP674,"n/a")</f>
        <v>3.3394892967358301</v>
      </c>
      <c r="L2308" s="77">
        <f>+IF(ISNUMBER(DATA!AQ674),DATA!AQ674,"n/a")</f>
        <v>3.8721055741904702E-2</v>
      </c>
      <c r="M2308" s="66"/>
      <c r="N2308" s="66"/>
      <c r="O2308" s="66"/>
      <c r="P2308" s="66"/>
      <c r="Q2308" s="66"/>
      <c r="S2308" s="70"/>
      <c r="U2308" s="70"/>
      <c r="W2308" s="70"/>
      <c r="Y2308" s="70"/>
    </row>
    <row r="2309" spans="1:25" s="69" customFormat="1" x14ac:dyDescent="0.2">
      <c r="A2309" s="66" t="s">
        <v>12</v>
      </c>
      <c r="B2309" s="66" t="s">
        <v>24</v>
      </c>
      <c r="C2309" s="66" t="s">
        <v>10</v>
      </c>
      <c r="D2309" s="66" t="s">
        <v>278</v>
      </c>
      <c r="E2309" s="87">
        <f>+IF(ISNUMBER(DATA!L675),DATA!L675,"n/a")</f>
        <v>3.27056771869574</v>
      </c>
      <c r="F2309" s="77">
        <f>+IF(ISNUMBER(DATA!M675),DATA!M675,"n/a")</f>
        <v>1.42093219705274E-2</v>
      </c>
      <c r="G2309" s="87">
        <f>+IF(ISNUMBER(DATA!V675),DATA!V675,"n/a")</f>
        <v>3.2585158258700799</v>
      </c>
      <c r="H2309" s="77">
        <f>+IF(ISNUMBER(DATA!W675),DATA!W675,"n/a")</f>
        <v>3.0623680828834399E-3</v>
      </c>
      <c r="I2309" s="87">
        <f>+IF(ISNUMBER(DATA!AF675),DATA!AF675,"n/a")</f>
        <v>3.2745864960110702</v>
      </c>
      <c r="J2309" s="77">
        <f>+IF(ISNUMBER(DATA!AG675),DATA!AG675,"n/a")</f>
        <v>-2.938611488407E-3</v>
      </c>
      <c r="K2309" s="87">
        <f>+IF(ISNUMBER(DATA!AP675),DATA!AP675,"n/a")</f>
        <v>3.2888214134418998</v>
      </c>
      <c r="L2309" s="77">
        <f>+IF(ISNUMBER(DATA!AQ675),DATA!AQ675,"n/a")</f>
        <v>-1.27273852975855E-3</v>
      </c>
      <c r="M2309" s="66"/>
      <c r="N2309" s="66"/>
      <c r="O2309" s="66"/>
      <c r="P2309" s="66"/>
      <c r="Q2309" s="66"/>
      <c r="S2309" s="70"/>
      <c r="U2309" s="70"/>
      <c r="W2309" s="70"/>
      <c r="Y2309" s="70"/>
    </row>
    <row r="2310" spans="1:25" s="69" customFormat="1" x14ac:dyDescent="0.2">
      <c r="A2310" s="66" t="s">
        <v>12</v>
      </c>
      <c r="B2310" s="66" t="s">
        <v>24</v>
      </c>
      <c r="C2310" s="66" t="s">
        <v>10</v>
      </c>
      <c r="D2310" s="66" t="s">
        <v>279</v>
      </c>
      <c r="E2310" s="87">
        <f>+IF(ISNUMBER(DATA!L676),DATA!L676,"n/a")</f>
        <v>3.2059189300591302</v>
      </c>
      <c r="F2310" s="77">
        <f>+IF(ISNUMBER(DATA!M676),DATA!M676,"n/a")</f>
        <v>1.32207460604812E-2</v>
      </c>
      <c r="G2310" s="87">
        <f>+IF(ISNUMBER(DATA!V676),DATA!V676,"n/a")</f>
        <v>3.2658097174788598</v>
      </c>
      <c r="H2310" s="77">
        <f>+IF(ISNUMBER(DATA!W676),DATA!W676,"n/a")</f>
        <v>-4.6814504755289497E-2</v>
      </c>
      <c r="I2310" s="87">
        <f>+IF(ISNUMBER(DATA!AF676),DATA!AF676,"n/a")</f>
        <v>3.2857505911905802</v>
      </c>
      <c r="J2310" s="77">
        <f>+IF(ISNUMBER(DATA!AG676),DATA!AG676,"n/a")</f>
        <v>-4.3696251271566199E-2</v>
      </c>
      <c r="K2310" s="87">
        <f>+IF(ISNUMBER(DATA!AP676),DATA!AP676,"n/a")</f>
        <v>3.3514005194074699</v>
      </c>
      <c r="L2310" s="77">
        <f>+IF(ISNUMBER(DATA!AQ676),DATA!AQ676,"n/a")</f>
        <v>-1.59146291187196E-2</v>
      </c>
      <c r="M2310" s="66"/>
      <c r="N2310" s="66"/>
      <c r="O2310" s="66"/>
      <c r="P2310" s="66"/>
      <c r="Q2310" s="66"/>
      <c r="S2310" s="70"/>
      <c r="U2310" s="70"/>
      <c r="W2310" s="70"/>
      <c r="Y2310" s="70"/>
    </row>
    <row r="2311" spans="1:25" s="69" customFormat="1" x14ac:dyDescent="0.2">
      <c r="A2311" s="66" t="s">
        <v>12</v>
      </c>
      <c r="B2311" s="66" t="s">
        <v>24</v>
      </c>
      <c r="C2311" s="66" t="s">
        <v>10</v>
      </c>
      <c r="D2311" s="66" t="s">
        <v>280</v>
      </c>
      <c r="E2311" s="87">
        <f>+IF(ISNUMBER(DATA!L677),DATA!L677,"n/a")</f>
        <v>3.7363369102452202</v>
      </c>
      <c r="F2311" s="77">
        <f>+IF(ISNUMBER(DATA!M677),DATA!M677,"n/a")</f>
        <v>-4.7612477151532398E-2</v>
      </c>
      <c r="G2311" s="87">
        <f>+IF(ISNUMBER(DATA!V677),DATA!V677,"n/a")</f>
        <v>3.3722094247533798</v>
      </c>
      <c r="H2311" s="77">
        <f>+IF(ISNUMBER(DATA!W677),DATA!W677,"n/a")</f>
        <v>-3.8234646957507799E-2</v>
      </c>
      <c r="I2311" s="87">
        <f>+IF(ISNUMBER(DATA!AF677),DATA!AF677,"n/a")</f>
        <v>3.3810910810317201</v>
      </c>
      <c r="J2311" s="77">
        <f>+IF(ISNUMBER(DATA!AG677),DATA!AG677,"n/a")</f>
        <v>3.9522221841910697E-2</v>
      </c>
      <c r="K2311" s="87">
        <f>+IF(ISNUMBER(DATA!AP677),DATA!AP677,"n/a")</f>
        <v>3.49620519269497</v>
      </c>
      <c r="L2311" s="77">
        <f>+IF(ISNUMBER(DATA!AQ677),DATA!AQ677,"n/a")</f>
        <v>5.2854541155655403E-2</v>
      </c>
      <c r="M2311" s="66"/>
      <c r="N2311" s="66"/>
      <c r="O2311" s="66"/>
      <c r="P2311" s="66"/>
      <c r="Q2311" s="66"/>
      <c r="S2311" s="70"/>
      <c r="U2311" s="70"/>
      <c r="W2311" s="70"/>
      <c r="Y2311" s="70"/>
    </row>
    <row r="2312" spans="1:25" s="69" customFormat="1" x14ac:dyDescent="0.2">
      <c r="A2312" s="66" t="s">
        <v>12</v>
      </c>
      <c r="B2312" s="66" t="s">
        <v>24</v>
      </c>
      <c r="C2312" s="66" t="s">
        <v>10</v>
      </c>
      <c r="D2312" s="66" t="s">
        <v>281</v>
      </c>
      <c r="E2312" s="87">
        <f>+IF(ISNUMBER(DATA!L678),DATA!L678,"n/a")</f>
        <v>3.5331622770466198</v>
      </c>
      <c r="F2312" s="77">
        <f>+IF(ISNUMBER(DATA!M678),DATA!M678,"n/a")</f>
        <v>-5.5587272194422298E-2</v>
      </c>
      <c r="G2312" s="87">
        <f>+IF(ISNUMBER(DATA!V678),DATA!V678,"n/a")</f>
        <v>3.4858753317539901</v>
      </c>
      <c r="H2312" s="77">
        <f>+IF(ISNUMBER(DATA!W678),DATA!W678,"n/a")</f>
        <v>-3.1804838577822202E-2</v>
      </c>
      <c r="I2312" s="87">
        <f>+IF(ISNUMBER(DATA!AF678),DATA!AF678,"n/a")</f>
        <v>3.45314815511975</v>
      </c>
      <c r="J2312" s="77">
        <f>+IF(ISNUMBER(DATA!AG678),DATA!AG678,"n/a")</f>
        <v>-9.52031467148577E-3</v>
      </c>
      <c r="K2312" s="87">
        <f>+IF(ISNUMBER(DATA!AP678),DATA!AP678,"n/a")</f>
        <v>3.5010801201975501</v>
      </c>
      <c r="L2312" s="77">
        <f>+IF(ISNUMBER(DATA!AQ678),DATA!AQ678,"n/a")</f>
        <v>1.30516105388307E-2</v>
      </c>
      <c r="M2312" s="66"/>
      <c r="N2312" s="66"/>
      <c r="O2312" s="66"/>
      <c r="P2312" s="66"/>
      <c r="Q2312" s="66"/>
      <c r="S2312" s="70"/>
      <c r="U2312" s="70"/>
      <c r="W2312" s="70"/>
      <c r="Y2312" s="70"/>
    </row>
    <row r="2313" spans="1:25" s="69" customFormat="1" x14ac:dyDescent="0.2">
      <c r="A2313" s="66" t="s">
        <v>12</v>
      </c>
      <c r="B2313" s="66" t="s">
        <v>24</v>
      </c>
      <c r="C2313" s="66" t="s">
        <v>10</v>
      </c>
      <c r="D2313" s="66" t="s">
        <v>282</v>
      </c>
      <c r="E2313" s="87">
        <f>+IF(ISNUMBER(DATA!L679),DATA!L679,"n/a")</f>
        <v>3.6432275010791799</v>
      </c>
      <c r="F2313" s="77">
        <f>+IF(ISNUMBER(DATA!M679),DATA!M679,"n/a")</f>
        <v>-4.9937025684822501E-5</v>
      </c>
      <c r="G2313" s="87">
        <f>+IF(ISNUMBER(DATA!V679),DATA!V679,"n/a")</f>
        <v>3.76713077671045</v>
      </c>
      <c r="H2313" s="77">
        <f>+IF(ISNUMBER(DATA!W679),DATA!W679,"n/a")</f>
        <v>2.6767064177411599E-2</v>
      </c>
      <c r="I2313" s="87">
        <f>+IF(ISNUMBER(DATA!AF679),DATA!AF679,"n/a")</f>
        <v>3.7294402100975899</v>
      </c>
      <c r="J2313" s="77">
        <f>+IF(ISNUMBER(DATA!AG679),DATA!AG679,"n/a")</f>
        <v>3.1738646273687998E-2</v>
      </c>
      <c r="K2313" s="87">
        <f>+IF(ISNUMBER(DATA!AP679),DATA!AP679,"n/a")</f>
        <v>3.6570439711636702</v>
      </c>
      <c r="L2313" s="77">
        <f>+IF(ISNUMBER(DATA!AQ679),DATA!AQ679,"n/a")</f>
        <v>2.1640826609447401E-2</v>
      </c>
      <c r="M2313" s="66"/>
      <c r="N2313" s="66"/>
      <c r="O2313" s="66"/>
      <c r="P2313" s="66"/>
      <c r="Q2313" s="66"/>
      <c r="S2313" s="70"/>
      <c r="U2313" s="70"/>
      <c r="W2313" s="70"/>
      <c r="Y2313" s="70"/>
    </row>
    <row r="2314" spans="1:25" s="69" customFormat="1" x14ac:dyDescent="0.2">
      <c r="A2314" s="66" t="s">
        <v>12</v>
      </c>
      <c r="B2314" s="66" t="s">
        <v>24</v>
      </c>
      <c r="C2314" s="66" t="s">
        <v>10</v>
      </c>
      <c r="D2314" s="66" t="s">
        <v>283</v>
      </c>
      <c r="E2314" s="87">
        <f>+IF(ISNUMBER(DATA!L680),DATA!L680,"n/a")</f>
        <v>3.7945441754429101</v>
      </c>
      <c r="F2314" s="77">
        <f>+IF(ISNUMBER(DATA!M680),DATA!M680,"n/a")</f>
        <v>9.1981566393806707E-3</v>
      </c>
      <c r="G2314" s="87">
        <f>+IF(ISNUMBER(DATA!V680),DATA!V680,"n/a")</f>
        <v>3.7645473015639799</v>
      </c>
      <c r="H2314" s="77">
        <f>+IF(ISNUMBER(DATA!W680),DATA!W680,"n/a")</f>
        <v>-5.5054952600511404E-3</v>
      </c>
      <c r="I2314" s="87">
        <f>+IF(ISNUMBER(DATA!AF680),DATA!AF680,"n/a")</f>
        <v>3.7196768456802398</v>
      </c>
      <c r="J2314" s="77">
        <f>+IF(ISNUMBER(DATA!AG680),DATA!AG680,"n/a")</f>
        <v>-2.0691108244864101E-2</v>
      </c>
      <c r="K2314" s="87">
        <f>+IF(ISNUMBER(DATA!AP680),DATA!AP680,"n/a")</f>
        <v>3.6691913239802698</v>
      </c>
      <c r="L2314" s="77">
        <f>+IF(ISNUMBER(DATA!AQ680),DATA!AQ680,"n/a")</f>
        <v>-1.8126033167208101E-2</v>
      </c>
      <c r="M2314" s="66"/>
      <c r="N2314" s="66"/>
      <c r="O2314" s="66"/>
      <c r="P2314" s="66"/>
      <c r="Q2314" s="66"/>
      <c r="S2314" s="70"/>
      <c r="U2314" s="70"/>
      <c r="W2314" s="70"/>
      <c r="Y2314" s="70"/>
    </row>
    <row r="2315" spans="1:25" s="69" customFormat="1" x14ac:dyDescent="0.2">
      <c r="A2315" s="66" t="s">
        <v>12</v>
      </c>
      <c r="B2315" s="66" t="s">
        <v>24</v>
      </c>
      <c r="C2315" s="66" t="s">
        <v>10</v>
      </c>
      <c r="D2315" s="66" t="s">
        <v>284</v>
      </c>
      <c r="E2315" s="87">
        <f>+IF(ISNUMBER(DATA!L681),DATA!L681,"n/a")</f>
        <v>3.3844336802474499</v>
      </c>
      <c r="F2315" s="77">
        <f>+IF(ISNUMBER(DATA!M681),DATA!M681,"n/a")</f>
        <v>-0.10282496171750601</v>
      </c>
      <c r="G2315" s="87">
        <f>+IF(ISNUMBER(DATA!V681),DATA!V681,"n/a")</f>
        <v>3.5299412610743102</v>
      </c>
      <c r="H2315" s="77">
        <f>+IF(ISNUMBER(DATA!W681),DATA!W681,"n/a")</f>
        <v>-3.8673068481134699E-2</v>
      </c>
      <c r="I2315" s="87">
        <f>+IF(ISNUMBER(DATA!AF681),DATA!AF681,"n/a")</f>
        <v>3.4942996633936501</v>
      </c>
      <c r="J2315" s="77">
        <f>+IF(ISNUMBER(DATA!AG681),DATA!AG681,"n/a")</f>
        <v>-3.6936044677253303E-2</v>
      </c>
      <c r="K2315" s="87">
        <f>+IF(ISNUMBER(DATA!AP681),DATA!AP681,"n/a")</f>
        <v>3.5465792099007598</v>
      </c>
      <c r="L2315" s="77">
        <f>+IF(ISNUMBER(DATA!AQ681),DATA!AQ681,"n/a")</f>
        <v>-1.55578721603738E-2</v>
      </c>
      <c r="M2315" s="66"/>
      <c r="N2315" s="66"/>
      <c r="O2315" s="66"/>
      <c r="P2315" s="66"/>
      <c r="Q2315" s="66"/>
      <c r="S2315" s="70"/>
      <c r="U2315" s="70"/>
      <c r="W2315" s="70"/>
      <c r="Y2315" s="70"/>
    </row>
    <row r="2316" spans="1:25" s="69" customFormat="1" x14ac:dyDescent="0.2">
      <c r="A2316" s="66" t="s">
        <v>12</v>
      </c>
      <c r="B2316" s="66" t="s">
        <v>24</v>
      </c>
      <c r="C2316" s="66" t="s">
        <v>10</v>
      </c>
      <c r="D2316" s="66" t="s">
        <v>285</v>
      </c>
      <c r="E2316" s="87">
        <f>+IF(ISNUMBER(DATA!L682),DATA!L682,"n/a")</f>
        <v>3.0320113130692001</v>
      </c>
      <c r="F2316" s="77">
        <f>+IF(ISNUMBER(DATA!M682),DATA!M682,"n/a")</f>
        <v>-0.119108265089211</v>
      </c>
      <c r="G2316" s="87">
        <f>+IF(ISNUMBER(DATA!V682),DATA!V682,"n/a")</f>
        <v>3.3195044498742901</v>
      </c>
      <c r="H2316" s="77">
        <f>+IF(ISNUMBER(DATA!W682),DATA!W682,"n/a")</f>
        <v>-4.3912796796233597E-2</v>
      </c>
      <c r="I2316" s="87">
        <f>+IF(ISNUMBER(DATA!AF682),DATA!AF682,"n/a")</f>
        <v>3.2786376230452499</v>
      </c>
      <c r="J2316" s="77">
        <f>+IF(ISNUMBER(DATA!AG682),DATA!AG682,"n/a")</f>
        <v>-5.0388033015161801E-2</v>
      </c>
      <c r="K2316" s="87">
        <f>+IF(ISNUMBER(DATA!AP682),DATA!AP682,"n/a")</f>
        <v>3.3637987919597299</v>
      </c>
      <c r="L2316" s="77">
        <f>+IF(ISNUMBER(DATA!AQ682),DATA!AQ682,"n/a")</f>
        <v>-2.33442221396927E-2</v>
      </c>
      <c r="M2316" s="66"/>
      <c r="N2316" s="66"/>
      <c r="O2316" s="66"/>
      <c r="P2316" s="66"/>
      <c r="Q2316" s="66"/>
      <c r="S2316" s="70"/>
      <c r="U2316" s="70"/>
      <c r="W2316" s="70"/>
      <c r="Y2316" s="70"/>
    </row>
    <row r="2317" spans="1:25" s="69" customFormat="1" x14ac:dyDescent="0.2">
      <c r="A2317" s="66" t="s">
        <v>12</v>
      </c>
      <c r="B2317" s="66" t="s">
        <v>24</v>
      </c>
      <c r="C2317" s="66" t="s">
        <v>10</v>
      </c>
      <c r="D2317" s="66" t="s">
        <v>286</v>
      </c>
      <c r="E2317" s="87">
        <f>+IF(ISNUMBER(DATA!L683),DATA!L683,"n/a")</f>
        <v>3.2705029738547502</v>
      </c>
      <c r="F2317" s="77">
        <f>+IF(ISNUMBER(DATA!M683),DATA!M683,"n/a")</f>
        <v>1.4823142333333501E-2</v>
      </c>
      <c r="G2317" s="87">
        <f>+IF(ISNUMBER(DATA!V683),DATA!V683,"n/a")</f>
        <v>3.26218135843077</v>
      </c>
      <c r="H2317" s="77">
        <f>+IF(ISNUMBER(DATA!W683),DATA!W683,"n/a")</f>
        <v>-1.8974523380901599E-2</v>
      </c>
      <c r="I2317" s="87">
        <f>+IF(ISNUMBER(DATA!AF683),DATA!AF683,"n/a")</f>
        <v>3.2510560204350498</v>
      </c>
      <c r="J2317" s="77">
        <f>+IF(ISNUMBER(DATA!AG683),DATA!AG683,"n/a")</f>
        <v>-3.6081079467355399E-2</v>
      </c>
      <c r="K2317" s="87">
        <f>+IF(ISNUMBER(DATA!AP683),DATA!AP683,"n/a")</f>
        <v>3.3101388674043202</v>
      </c>
      <c r="L2317" s="77">
        <f>+IF(ISNUMBER(DATA!AQ683),DATA!AQ683,"n/a")</f>
        <v>-2.75670287532058E-2</v>
      </c>
      <c r="M2317" s="66"/>
      <c r="N2317" s="66"/>
      <c r="O2317" s="66"/>
      <c r="P2317" s="66"/>
      <c r="Q2317" s="66"/>
      <c r="S2317" s="70"/>
      <c r="U2317" s="70"/>
      <c r="W2317" s="70"/>
      <c r="Y2317" s="70"/>
    </row>
    <row r="2318" spans="1:25" s="69" customFormat="1" x14ac:dyDescent="0.2">
      <c r="A2318" s="66" t="s">
        <v>12</v>
      </c>
      <c r="B2318" s="66" t="s">
        <v>24</v>
      </c>
      <c r="C2318" s="66" t="s">
        <v>10</v>
      </c>
      <c r="D2318" s="66" t="s">
        <v>287</v>
      </c>
      <c r="E2318" s="87">
        <f>+IF(ISNUMBER(DATA!L684),DATA!L684,"n/a")</f>
        <v>3.2296478704557101</v>
      </c>
      <c r="F2318" s="77">
        <f>+IF(ISNUMBER(DATA!M684),DATA!M684,"n/a")</f>
        <v>1.4286069224268901E-2</v>
      </c>
      <c r="G2318" s="87">
        <f>+IF(ISNUMBER(DATA!V684),DATA!V684,"n/a")</f>
        <v>3.1920916250725799</v>
      </c>
      <c r="H2318" s="77">
        <f>+IF(ISNUMBER(DATA!W684),DATA!W684,"n/a")</f>
        <v>-4.3622021111335299E-2</v>
      </c>
      <c r="I2318" s="87">
        <f>+IF(ISNUMBER(DATA!AF684),DATA!AF684,"n/a")</f>
        <v>3.1691660358510299</v>
      </c>
      <c r="J2318" s="77">
        <f>+IF(ISNUMBER(DATA!AG684),DATA!AG684,"n/a")</f>
        <v>-4.7443754470378602E-2</v>
      </c>
      <c r="K2318" s="87">
        <f>+IF(ISNUMBER(DATA!AP684),DATA!AP684,"n/a")</f>
        <v>3.2048809789543</v>
      </c>
      <c r="L2318" s="77">
        <f>+IF(ISNUMBER(DATA!AQ684),DATA!AQ684,"n/a")</f>
        <v>-5.5184321517296499E-2</v>
      </c>
      <c r="M2318" s="66"/>
      <c r="N2318" s="66"/>
      <c r="O2318" s="66"/>
      <c r="P2318" s="66"/>
      <c r="Q2318" s="66"/>
      <c r="S2318" s="70"/>
      <c r="U2318" s="70"/>
      <c r="W2318" s="70"/>
      <c r="Y2318" s="70"/>
    </row>
    <row r="2319" spans="1:25" s="69" customFormat="1" x14ac:dyDescent="0.2">
      <c r="A2319" s="66" t="s">
        <v>12</v>
      </c>
      <c r="B2319" s="66" t="s">
        <v>24</v>
      </c>
      <c r="C2319" s="66" t="s">
        <v>10</v>
      </c>
      <c r="D2319" s="66" t="s">
        <v>288</v>
      </c>
      <c r="E2319" s="87">
        <f>+IF(ISNUMBER(DATA!L685),DATA!L685,"n/a")</f>
        <v>3.6414294301874901</v>
      </c>
      <c r="F2319" s="77">
        <f>+IF(ISNUMBER(DATA!M685),DATA!M685,"n/a")</f>
        <v>6.9406196809371698E-2</v>
      </c>
      <c r="G2319" s="87">
        <f>+IF(ISNUMBER(DATA!V685),DATA!V685,"n/a")</f>
        <v>3.7209931524247901</v>
      </c>
      <c r="H2319" s="77">
        <f>+IF(ISNUMBER(DATA!W685),DATA!W685,"n/a")</f>
        <v>8.9900296458571505E-2</v>
      </c>
      <c r="I2319" s="87">
        <f>+IF(ISNUMBER(DATA!AF685),DATA!AF685,"n/a")</f>
        <v>3.65348187618793</v>
      </c>
      <c r="J2319" s="77">
        <f>+IF(ISNUMBER(DATA!AG685),DATA!AG685,"n/a")</f>
        <v>7.8174097761044503E-2</v>
      </c>
      <c r="K2319" s="87">
        <f>+IF(ISNUMBER(DATA!AP685),DATA!AP685,"n/a")</f>
        <v>3.5484289563323399</v>
      </c>
      <c r="L2319" s="77">
        <f>+IF(ISNUMBER(DATA!AQ685),DATA!AQ685,"n/a")</f>
        <v>5.0427180450195702E-2</v>
      </c>
      <c r="M2319" s="66"/>
      <c r="N2319" s="66"/>
      <c r="O2319" s="66"/>
      <c r="P2319" s="66"/>
      <c r="Q2319" s="66"/>
      <c r="S2319" s="70"/>
      <c r="U2319" s="70"/>
      <c r="W2319" s="70"/>
      <c r="Y2319" s="70"/>
    </row>
    <row r="2320" spans="1:25" s="69" customFormat="1" x14ac:dyDescent="0.2">
      <c r="A2320" s="66" t="s">
        <v>12</v>
      </c>
      <c r="B2320" s="66" t="s">
        <v>24</v>
      </c>
      <c r="C2320" s="66" t="s">
        <v>10</v>
      </c>
      <c r="D2320" s="66" t="s">
        <v>289</v>
      </c>
      <c r="E2320" s="87">
        <f>+IF(ISNUMBER(DATA!L686),DATA!L686,"n/a")</f>
        <v>3.43954408946915</v>
      </c>
      <c r="F2320" s="77">
        <f>+IF(ISNUMBER(DATA!M686),DATA!M686,"n/a")</f>
        <v>-4.4616280709382297E-2</v>
      </c>
      <c r="G2320" s="87">
        <f>+IF(ISNUMBER(DATA!V686),DATA!V686,"n/a")</f>
        <v>3.5193108043250199</v>
      </c>
      <c r="H2320" s="77">
        <f>+IF(ISNUMBER(DATA!W686),DATA!W686,"n/a")</f>
        <v>-2.4115196006834198E-2</v>
      </c>
      <c r="I2320" s="87">
        <f>+IF(ISNUMBER(DATA!AF686),DATA!AF686,"n/a")</f>
        <v>3.5029065123326699</v>
      </c>
      <c r="J2320" s="77">
        <f>+IF(ISNUMBER(DATA!AG686),DATA!AG686,"n/a")</f>
        <v>-2.1195235568230501E-2</v>
      </c>
      <c r="K2320" s="87">
        <f>+IF(ISNUMBER(DATA!AP686),DATA!AP686,"n/a")</f>
        <v>3.5332832751639498</v>
      </c>
      <c r="L2320" s="77">
        <f>+IF(ISNUMBER(DATA!AQ686),DATA!AQ686,"n/a")</f>
        <v>-4.8833565112799101E-3</v>
      </c>
      <c r="M2320" s="66"/>
      <c r="N2320" s="66"/>
      <c r="O2320" s="66"/>
      <c r="P2320" s="66"/>
      <c r="Q2320" s="66"/>
      <c r="S2320" s="70"/>
      <c r="U2320" s="70"/>
      <c r="W2320" s="70"/>
      <c r="Y2320" s="70"/>
    </row>
    <row r="2321" spans="1:25" s="69" customFormat="1" x14ac:dyDescent="0.2">
      <c r="A2321" s="66" t="s">
        <v>12</v>
      </c>
      <c r="B2321" s="66" t="s">
        <v>24</v>
      </c>
      <c r="C2321" s="66" t="s">
        <v>10</v>
      </c>
      <c r="D2321" s="66" t="s">
        <v>290</v>
      </c>
      <c r="E2321" s="87">
        <f>+IF(ISNUMBER(DATA!L687),DATA!L687,"n/a")</f>
        <v>3.5648662546253802</v>
      </c>
      <c r="F2321" s="77">
        <f>+IF(ISNUMBER(DATA!M687),DATA!M687,"n/a")</f>
        <v>1.7561788739826899E-2</v>
      </c>
      <c r="G2321" s="87">
        <f>+IF(ISNUMBER(DATA!V687),DATA!V687,"n/a")</f>
        <v>3.5921659954387</v>
      </c>
      <c r="H2321" s="77">
        <f>+IF(ISNUMBER(DATA!W687),DATA!W687,"n/a")</f>
        <v>3.2237563438806599E-2</v>
      </c>
      <c r="I2321" s="87">
        <f>+IF(ISNUMBER(DATA!AF687),DATA!AF687,"n/a")</f>
        <v>3.5650785351040399</v>
      </c>
      <c r="J2321" s="77">
        <f>+IF(ISNUMBER(DATA!AG687),DATA!AG687,"n/a")</f>
        <v>2.05182560306175E-2</v>
      </c>
      <c r="K2321" s="87">
        <f>+IF(ISNUMBER(DATA!AP687),DATA!AP687,"n/a")</f>
        <v>3.51743125828005</v>
      </c>
      <c r="L2321" s="77">
        <f>+IF(ISNUMBER(DATA!AQ687),DATA!AQ687,"n/a")</f>
        <v>1.34410855229489E-2</v>
      </c>
      <c r="M2321" s="66"/>
      <c r="N2321" s="66"/>
      <c r="O2321" s="66"/>
      <c r="P2321" s="66"/>
      <c r="Q2321" s="66"/>
      <c r="S2321" s="70"/>
      <c r="U2321" s="70"/>
      <c r="W2321" s="70"/>
      <c r="Y2321" s="70"/>
    </row>
    <row r="2322" spans="1:25" s="69" customFormat="1" x14ac:dyDescent="0.2">
      <c r="A2322" s="66" t="s">
        <v>12</v>
      </c>
      <c r="B2322" s="66" t="s">
        <v>24</v>
      </c>
      <c r="C2322" s="66" t="s">
        <v>10</v>
      </c>
      <c r="D2322" s="66" t="s">
        <v>291</v>
      </c>
      <c r="E2322" s="87">
        <f>+IF(ISNUMBER(DATA!L688),DATA!L688,"n/a")</f>
        <v>3.7353454723135999</v>
      </c>
      <c r="F2322" s="77">
        <f>+IF(ISNUMBER(DATA!M688),DATA!M688,"n/a")</f>
        <v>8.3307631938698098E-2</v>
      </c>
      <c r="G2322" s="87">
        <f>+IF(ISNUMBER(DATA!V688),DATA!V688,"n/a")</f>
        <v>3.7487215415661201</v>
      </c>
      <c r="H2322" s="77">
        <f>+IF(ISNUMBER(DATA!W688),DATA!W688,"n/a")</f>
        <v>3.3704024850672698E-2</v>
      </c>
      <c r="I2322" s="87">
        <f>+IF(ISNUMBER(DATA!AF688),DATA!AF688,"n/a")</f>
        <v>3.7022819805677498</v>
      </c>
      <c r="J2322" s="77">
        <f>+IF(ISNUMBER(DATA!AG688),DATA!AG688,"n/a")</f>
        <v>9.8196005475363092E-3</v>
      </c>
      <c r="K2322" s="87">
        <f>+IF(ISNUMBER(DATA!AP688),DATA!AP688,"n/a")</f>
        <v>3.65123827988733</v>
      </c>
      <c r="L2322" s="77">
        <f>+IF(ISNUMBER(DATA!AQ688),DATA!AQ688,"n/a")</f>
        <v>1.0795890070895899E-2</v>
      </c>
      <c r="M2322" s="66"/>
      <c r="N2322" s="66"/>
      <c r="O2322" s="66"/>
      <c r="P2322" s="66"/>
      <c r="Q2322" s="66"/>
      <c r="S2322" s="70"/>
      <c r="U2322" s="70"/>
      <c r="W2322" s="70"/>
      <c r="Y2322" s="70"/>
    </row>
    <row r="2323" spans="1:25" s="69" customFormat="1" x14ac:dyDescent="0.2">
      <c r="A2323" s="66" t="s">
        <v>12</v>
      </c>
      <c r="B2323" s="66" t="s">
        <v>24</v>
      </c>
      <c r="C2323" s="66" t="s">
        <v>10</v>
      </c>
      <c r="D2323" s="66" t="s">
        <v>292</v>
      </c>
      <c r="E2323" s="87">
        <f>+IF(ISNUMBER(DATA!L689),DATA!L689,"n/a")</f>
        <v>3.7802281762902901</v>
      </c>
      <c r="F2323" s="77">
        <f>+IF(ISNUMBER(DATA!M689),DATA!M689,"n/a")</f>
        <v>1.4050053152202599E-2</v>
      </c>
      <c r="G2323" s="87">
        <f>+IF(ISNUMBER(DATA!V689),DATA!V689,"n/a")</f>
        <v>3.8275077541279501</v>
      </c>
      <c r="H2323" s="77">
        <f>+IF(ISNUMBER(DATA!W689),DATA!W689,"n/a")</f>
        <v>6.7559097390121796E-3</v>
      </c>
      <c r="I2323" s="87">
        <f>+IF(ISNUMBER(DATA!AF689),DATA!AF689,"n/a")</f>
        <v>3.8113666319176001</v>
      </c>
      <c r="J2323" s="77">
        <f>+IF(ISNUMBER(DATA!AG689),DATA!AG689,"n/a")</f>
        <v>-5.0343026735057497E-4</v>
      </c>
      <c r="K2323" s="87">
        <f>+IF(ISNUMBER(DATA!AP689),DATA!AP689,"n/a")</f>
        <v>3.7688801348718401</v>
      </c>
      <c r="L2323" s="77">
        <f>+IF(ISNUMBER(DATA!AQ689),DATA!AQ689,"n/a")</f>
        <v>-2.6320444687680699E-2</v>
      </c>
      <c r="M2323" s="66"/>
      <c r="N2323" s="66"/>
      <c r="O2323" s="66"/>
      <c r="P2323" s="66"/>
      <c r="Q2323" s="66"/>
      <c r="S2323" s="70"/>
      <c r="U2323" s="70"/>
      <c r="W2323" s="70"/>
      <c r="Y2323" s="70"/>
    </row>
    <row r="2324" spans="1:25" s="69" customFormat="1" x14ac:dyDescent="0.2">
      <c r="A2324" s="66" t="s">
        <v>12</v>
      </c>
      <c r="B2324" s="66" t="s">
        <v>24</v>
      </c>
      <c r="C2324" s="66" t="s">
        <v>10</v>
      </c>
      <c r="D2324" s="66" t="s">
        <v>293</v>
      </c>
      <c r="E2324" s="87">
        <f>+IF(ISNUMBER(DATA!L690),DATA!L690,"n/a")</f>
        <v>3.5705242527565799</v>
      </c>
      <c r="F2324" s="77">
        <f>+IF(ISNUMBER(DATA!M690),DATA!M690,"n/a")</f>
        <v>4.5959748940550002E-3</v>
      </c>
      <c r="G2324" s="87">
        <f>+IF(ISNUMBER(DATA!V690),DATA!V690,"n/a")</f>
        <v>3.63400491079434</v>
      </c>
      <c r="H2324" s="77">
        <f>+IF(ISNUMBER(DATA!W690),DATA!W690,"n/a")</f>
        <v>2.0489077201434301E-2</v>
      </c>
      <c r="I2324" s="87">
        <f>+IF(ISNUMBER(DATA!AF690),DATA!AF690,"n/a")</f>
        <v>3.5516170118430002</v>
      </c>
      <c r="J2324" s="77">
        <f>+IF(ISNUMBER(DATA!AG690),DATA!AG690,"n/a")</f>
        <v>3.5404239533139999E-4</v>
      </c>
      <c r="K2324" s="87">
        <f>+IF(ISNUMBER(DATA!AP690),DATA!AP690,"n/a")</f>
        <v>3.5188735594826599</v>
      </c>
      <c r="L2324" s="77">
        <f>+IF(ISNUMBER(DATA!AQ690),DATA!AQ690,"n/a")</f>
        <v>1.46520473995887E-4</v>
      </c>
      <c r="M2324" s="66"/>
      <c r="N2324" s="66"/>
      <c r="O2324" s="66"/>
      <c r="P2324" s="66"/>
      <c r="Q2324" s="66"/>
      <c r="S2324" s="70"/>
      <c r="U2324" s="70"/>
      <c r="W2324" s="70"/>
      <c r="Y2324" s="70"/>
    </row>
    <row r="2325" spans="1:25" s="69" customFormat="1" x14ac:dyDescent="0.2">
      <c r="A2325" s="66" t="s">
        <v>12</v>
      </c>
      <c r="B2325" s="66" t="s">
        <v>24</v>
      </c>
      <c r="C2325" s="66" t="s">
        <v>10</v>
      </c>
      <c r="D2325" s="66" t="s">
        <v>294</v>
      </c>
      <c r="E2325" s="87">
        <f>+IF(ISNUMBER(DATA!L691),DATA!L691,"n/a")</f>
        <v>3.64408916836486</v>
      </c>
      <c r="F2325" s="77">
        <f>+IF(ISNUMBER(DATA!M691),DATA!M691,"n/a")</f>
        <v>4.3040932884730997E-3</v>
      </c>
      <c r="G2325" s="87">
        <f>+IF(ISNUMBER(DATA!V691),DATA!V691,"n/a")</f>
        <v>3.7115902716271898</v>
      </c>
      <c r="H2325" s="77">
        <f>+IF(ISNUMBER(DATA!W691),DATA!W691,"n/a")</f>
        <v>3.8494414838891898E-2</v>
      </c>
      <c r="I2325" s="87">
        <f>+IF(ISNUMBER(DATA!AF691),DATA!AF691,"n/a")</f>
        <v>3.6908083458298302</v>
      </c>
      <c r="J2325" s="77">
        <f>+IF(ISNUMBER(DATA!AG691),DATA!AG691,"n/a")</f>
        <v>2.73758938813067E-2</v>
      </c>
      <c r="K2325" s="87">
        <f>+IF(ISNUMBER(DATA!AP691),DATA!AP691,"n/a")</f>
        <v>3.6331416134169499</v>
      </c>
      <c r="L2325" s="77">
        <f>+IF(ISNUMBER(DATA!AQ691),DATA!AQ691,"n/a")</f>
        <v>1.46353746375225E-2</v>
      </c>
      <c r="M2325" s="66"/>
      <c r="N2325" s="66"/>
      <c r="O2325" s="66"/>
      <c r="P2325" s="66"/>
      <c r="Q2325" s="66"/>
      <c r="S2325" s="70"/>
      <c r="U2325" s="70"/>
      <c r="W2325" s="70"/>
      <c r="Y2325" s="70"/>
    </row>
    <row r="2326" spans="1:25" s="69" customFormat="1" x14ac:dyDescent="0.2">
      <c r="A2326" s="66" t="s">
        <v>12</v>
      </c>
      <c r="B2326" s="66" t="s">
        <v>24</v>
      </c>
      <c r="C2326" s="66" t="s">
        <v>10</v>
      </c>
      <c r="D2326" s="66" t="s">
        <v>295</v>
      </c>
      <c r="E2326" s="87">
        <f>+IF(ISNUMBER(DATA!L692),DATA!L692,"n/a")</f>
        <v>3.1122310760262701</v>
      </c>
      <c r="F2326" s="77">
        <f>+IF(ISNUMBER(DATA!M692),DATA!M692,"n/a")</f>
        <v>0.15557936993110599</v>
      </c>
      <c r="G2326" s="87">
        <f>+IF(ISNUMBER(DATA!V692),DATA!V692,"n/a")</f>
        <v>2.9218624060550602</v>
      </c>
      <c r="H2326" s="77">
        <f>+IF(ISNUMBER(DATA!W692),DATA!W692,"n/a")</f>
        <v>0.14622333170837201</v>
      </c>
      <c r="I2326" s="87">
        <f>+IF(ISNUMBER(DATA!AF692),DATA!AF692,"n/a")</f>
        <v>2.96249293526893</v>
      </c>
      <c r="J2326" s="77">
        <f>+IF(ISNUMBER(DATA!AG692),DATA!AG692,"n/a")</f>
        <v>6.0146640438745402E-2</v>
      </c>
      <c r="K2326" s="87">
        <f>+IF(ISNUMBER(DATA!AP692),DATA!AP692,"n/a")</f>
        <v>2.8462826560316499</v>
      </c>
      <c r="L2326" s="77">
        <f>+IF(ISNUMBER(DATA!AQ692),DATA!AQ692,"n/a")</f>
        <v>3.3115473871357201E-2</v>
      </c>
      <c r="M2326" s="66"/>
      <c r="N2326" s="66"/>
      <c r="O2326" s="66"/>
      <c r="P2326" s="66"/>
      <c r="Q2326" s="66"/>
      <c r="S2326" s="70"/>
      <c r="U2326" s="70"/>
      <c r="W2326" s="70"/>
      <c r="Y2326" s="70"/>
    </row>
    <row r="2327" spans="1:25" s="69" customFormat="1" x14ac:dyDescent="0.2">
      <c r="A2327" s="66" t="s">
        <v>12</v>
      </c>
      <c r="B2327" s="66" t="s">
        <v>24</v>
      </c>
      <c r="C2327" s="66" t="s">
        <v>10</v>
      </c>
      <c r="D2327" s="66" t="s">
        <v>296</v>
      </c>
      <c r="E2327" s="87">
        <f>+IF(ISNUMBER(DATA!L693),DATA!L693,"n/a")</f>
        <v>3.2840019743480702</v>
      </c>
      <c r="F2327" s="77">
        <f>+IF(ISNUMBER(DATA!M693),DATA!M693,"n/a")</f>
        <v>8.8133501372507694E-2</v>
      </c>
      <c r="G2327" s="87">
        <f>+IF(ISNUMBER(DATA!V693),DATA!V693,"n/a")</f>
        <v>2.94692006434467</v>
      </c>
      <c r="H2327" s="77">
        <f>+IF(ISNUMBER(DATA!W693),DATA!W693,"n/a")</f>
        <v>5.0304266656896902E-3</v>
      </c>
      <c r="I2327" s="87">
        <f>+IF(ISNUMBER(DATA!AF693),DATA!AF693,"n/a")</f>
        <v>2.9589250574276198</v>
      </c>
      <c r="J2327" s="77">
        <f>+IF(ISNUMBER(DATA!AG693),DATA!AG693,"n/a")</f>
        <v>-4.0098305298442098E-2</v>
      </c>
      <c r="K2327" s="87">
        <f>+IF(ISNUMBER(DATA!AP693),DATA!AP693,"n/a")</f>
        <v>2.9521817933771501</v>
      </c>
      <c r="L2327" s="77">
        <f>+IF(ISNUMBER(DATA!AQ693),DATA!AQ693,"n/a")</f>
        <v>-1.9765858394395801E-2</v>
      </c>
      <c r="M2327" s="66"/>
      <c r="N2327" s="66"/>
      <c r="O2327" s="66"/>
      <c r="P2327" s="66"/>
      <c r="Q2327" s="66"/>
      <c r="S2327" s="70"/>
      <c r="U2327" s="70"/>
      <c r="W2327" s="70"/>
      <c r="Y2327" s="70"/>
    </row>
    <row r="2328" spans="1:25" s="69" customFormat="1" x14ac:dyDescent="0.2">
      <c r="A2328" s="66" t="s">
        <v>12</v>
      </c>
      <c r="B2328" s="66" t="s">
        <v>24</v>
      </c>
      <c r="C2328" s="66" t="s">
        <v>10</v>
      </c>
      <c r="D2328" s="66" t="s">
        <v>297</v>
      </c>
      <c r="E2328" s="87">
        <f>+IF(ISNUMBER(DATA!L694),DATA!L694,"n/a")</f>
        <v>3.61762069528432</v>
      </c>
      <c r="F2328" s="77">
        <f>+IF(ISNUMBER(DATA!M694),DATA!M694,"n/a")</f>
        <v>4.1227242286108898E-2</v>
      </c>
      <c r="G2328" s="87">
        <f>+IF(ISNUMBER(DATA!V694),DATA!V694,"n/a")</f>
        <v>3.62366334194853</v>
      </c>
      <c r="H2328" s="77">
        <f>+IF(ISNUMBER(DATA!W694),DATA!W694,"n/a")</f>
        <v>3.8394219821137998E-2</v>
      </c>
      <c r="I2328" s="87">
        <f>+IF(ISNUMBER(DATA!AF694),DATA!AF694,"n/a")</f>
        <v>3.5410359057169098</v>
      </c>
      <c r="J2328" s="77">
        <f>+IF(ISNUMBER(DATA!AG694),DATA!AG694,"n/a")</f>
        <v>9.9206329910582498E-3</v>
      </c>
      <c r="K2328" s="87">
        <f>+IF(ISNUMBER(DATA!AP694),DATA!AP694,"n/a")</f>
        <v>3.50406820860622</v>
      </c>
      <c r="L2328" s="77">
        <f>+IF(ISNUMBER(DATA!AQ694),DATA!AQ694,"n/a")</f>
        <v>6.5247205373190204E-4</v>
      </c>
      <c r="M2328" s="66"/>
      <c r="N2328" s="66"/>
      <c r="O2328" s="66"/>
      <c r="P2328" s="66"/>
      <c r="Q2328" s="66"/>
      <c r="S2328" s="70"/>
      <c r="U2328" s="70"/>
      <c r="W2328" s="70"/>
      <c r="Y2328" s="70"/>
    </row>
    <row r="2329" spans="1:25" s="69" customFormat="1" x14ac:dyDescent="0.2">
      <c r="A2329" s="66" t="s">
        <v>12</v>
      </c>
      <c r="B2329" s="66" t="s">
        <v>24</v>
      </c>
      <c r="C2329" s="66" t="s">
        <v>10</v>
      </c>
      <c r="D2329" s="66" t="s">
        <v>298</v>
      </c>
      <c r="E2329" s="87">
        <f>+IF(ISNUMBER(DATA!L695),DATA!L695,"n/a")</f>
        <v>3.4893204345583899</v>
      </c>
      <c r="F2329" s="77">
        <f>+IF(ISNUMBER(DATA!M695),DATA!M695,"n/a")</f>
        <v>3.2619696113754498E-3</v>
      </c>
      <c r="G2329" s="87">
        <f>+IF(ISNUMBER(DATA!V695),DATA!V695,"n/a")</f>
        <v>3.4907219322732401</v>
      </c>
      <c r="H2329" s="77">
        <f>+IF(ISNUMBER(DATA!W695),DATA!W695,"n/a")</f>
        <v>1.47621760835319E-3</v>
      </c>
      <c r="I2329" s="87">
        <f>+IF(ISNUMBER(DATA!AF695),DATA!AF695,"n/a")</f>
        <v>3.4876310159966901</v>
      </c>
      <c r="J2329" s="77">
        <f>+IF(ISNUMBER(DATA!AG695),DATA!AG695,"n/a")</f>
        <v>-2.2027569189470701E-3</v>
      </c>
      <c r="K2329" s="87">
        <f>+IF(ISNUMBER(DATA!AP695),DATA!AP695,"n/a")</f>
        <v>3.4514680366488801</v>
      </c>
      <c r="L2329" s="77">
        <f>+IF(ISNUMBER(DATA!AQ695),DATA!AQ695,"n/a")</f>
        <v>-4.5810223287414097E-3</v>
      </c>
      <c r="M2329" s="66"/>
      <c r="N2329" s="66"/>
      <c r="O2329" s="66"/>
      <c r="P2329" s="66"/>
      <c r="Q2329" s="66"/>
      <c r="S2329" s="70"/>
      <c r="U2329" s="70"/>
      <c r="W2329" s="70"/>
      <c r="Y2329" s="70"/>
    </row>
    <row r="2330" spans="1:25" s="69" customFormat="1" x14ac:dyDescent="0.2">
      <c r="A2330" s="66" t="s">
        <v>12</v>
      </c>
      <c r="B2330" s="66" t="s">
        <v>24</v>
      </c>
      <c r="C2330" s="66" t="s">
        <v>10</v>
      </c>
      <c r="D2330" s="66" t="s">
        <v>299</v>
      </c>
      <c r="E2330" s="87">
        <f>+IF(ISNUMBER(DATA!L696),DATA!L696,"n/a")</f>
        <v>3.3541883666259298</v>
      </c>
      <c r="F2330" s="77">
        <f>+IF(ISNUMBER(DATA!M696),DATA!M696,"n/a")</f>
        <v>1.99681808850612E-2</v>
      </c>
      <c r="G2330" s="87">
        <f>+IF(ISNUMBER(DATA!V696),DATA!V696,"n/a")</f>
        <v>3.1098572796229198</v>
      </c>
      <c r="H2330" s="77">
        <f>+IF(ISNUMBER(DATA!W696),DATA!W696,"n/a")</f>
        <v>-5.1534146003551898E-2</v>
      </c>
      <c r="I2330" s="87">
        <f>+IF(ISNUMBER(DATA!AF696),DATA!AF696,"n/a")</f>
        <v>3.1520131285791</v>
      </c>
      <c r="J2330" s="77">
        <f>+IF(ISNUMBER(DATA!AG696),DATA!AG696,"n/a")</f>
        <v>-4.5836138906514202E-2</v>
      </c>
      <c r="K2330" s="87">
        <f>+IF(ISNUMBER(DATA!AP696),DATA!AP696,"n/a")</f>
        <v>3.2276807645602301</v>
      </c>
      <c r="L2330" s="77">
        <f>+IF(ISNUMBER(DATA!AQ696),DATA!AQ696,"n/a")</f>
        <v>-5.5140825762451197E-2</v>
      </c>
      <c r="M2330" s="66"/>
      <c r="N2330" s="66"/>
      <c r="O2330" s="66"/>
      <c r="P2330" s="66"/>
      <c r="Q2330" s="66"/>
      <c r="S2330" s="70"/>
      <c r="U2330" s="70"/>
      <c r="W2330" s="70"/>
      <c r="Y2330" s="70"/>
    </row>
    <row r="2331" spans="1:25" s="69" customFormat="1" x14ac:dyDescent="0.2">
      <c r="A2331" s="66" t="s">
        <v>12</v>
      </c>
      <c r="B2331" s="66" t="s">
        <v>24</v>
      </c>
      <c r="C2331" s="66" t="s">
        <v>10</v>
      </c>
      <c r="D2331" s="66" t="s">
        <v>300</v>
      </c>
      <c r="E2331" s="87">
        <f>+IF(ISNUMBER(DATA!L697),DATA!L697,"n/a")</f>
        <v>3.6140682527886301</v>
      </c>
      <c r="F2331" s="77">
        <f>+IF(ISNUMBER(DATA!M697),DATA!M697,"n/a")</f>
        <v>-1.95325930480261E-3</v>
      </c>
      <c r="G2331" s="87">
        <f>+IF(ISNUMBER(DATA!V697),DATA!V697,"n/a")</f>
        <v>3.5987695433993001</v>
      </c>
      <c r="H2331" s="77">
        <f>+IF(ISNUMBER(DATA!W697),DATA!W697,"n/a")</f>
        <v>-9.9836312817008603E-3</v>
      </c>
      <c r="I2331" s="87">
        <f>+IF(ISNUMBER(DATA!AF697),DATA!AF697,"n/a")</f>
        <v>3.5716798218431198</v>
      </c>
      <c r="J2331" s="77">
        <f>+IF(ISNUMBER(DATA!AG697),DATA!AG697,"n/a")</f>
        <v>-8.3697960151242097E-3</v>
      </c>
      <c r="K2331" s="87">
        <f>+IF(ISNUMBER(DATA!AP697),DATA!AP697,"n/a")</f>
        <v>3.6078213663971699</v>
      </c>
      <c r="L2331" s="77">
        <f>+IF(ISNUMBER(DATA!AQ697),DATA!AQ697,"n/a")</f>
        <v>-1.7084707183399001E-3</v>
      </c>
      <c r="M2331" s="66"/>
      <c r="N2331" s="66"/>
      <c r="O2331" s="66"/>
      <c r="P2331" s="66"/>
      <c r="Q2331" s="66"/>
      <c r="S2331" s="70"/>
      <c r="U2331" s="70"/>
      <c r="W2331" s="70"/>
      <c r="Y2331" s="70"/>
    </row>
    <row r="2332" spans="1:25" s="69" customFormat="1" x14ac:dyDescent="0.2">
      <c r="A2332" s="66" t="s">
        <v>12</v>
      </c>
      <c r="B2332" s="66" t="s">
        <v>24</v>
      </c>
      <c r="C2332" s="66" t="s">
        <v>10</v>
      </c>
      <c r="D2332" s="66" t="s">
        <v>301</v>
      </c>
      <c r="E2332" s="87">
        <f>+IF(ISNUMBER(DATA!L698),DATA!L698,"n/a")</f>
        <v>3.5408112779432499</v>
      </c>
      <c r="F2332" s="77">
        <f>+IF(ISNUMBER(DATA!M698),DATA!M698,"n/a")</f>
        <v>-1.8360019269913101E-2</v>
      </c>
      <c r="G2332" s="87">
        <f>+IF(ISNUMBER(DATA!V698),DATA!V698,"n/a")</f>
        <v>3.5838868092463398</v>
      </c>
      <c r="H2332" s="77">
        <f>+IF(ISNUMBER(DATA!W698),DATA!W698,"n/a")</f>
        <v>-1.39932449778016E-2</v>
      </c>
      <c r="I2332" s="87">
        <f>+IF(ISNUMBER(DATA!AF698),DATA!AF698,"n/a")</f>
        <v>3.5900848763473001</v>
      </c>
      <c r="J2332" s="77">
        <f>+IF(ISNUMBER(DATA!AG698),DATA!AG698,"n/a")</f>
        <v>-1.18021414492782E-2</v>
      </c>
      <c r="K2332" s="87">
        <f>+IF(ISNUMBER(DATA!AP698),DATA!AP698,"n/a")</f>
        <v>3.58336302732901</v>
      </c>
      <c r="L2332" s="77">
        <f>+IF(ISNUMBER(DATA!AQ698),DATA!AQ698,"n/a")</f>
        <v>-9.8874669222497793E-3</v>
      </c>
      <c r="M2332" s="66"/>
      <c r="N2332" s="66"/>
      <c r="O2332" s="66"/>
      <c r="P2332" s="66"/>
      <c r="Q2332" s="66"/>
      <c r="S2332" s="70"/>
      <c r="U2332" s="70"/>
      <c r="W2332" s="70"/>
      <c r="Y2332" s="70"/>
    </row>
    <row r="2333" spans="1:25" s="69" customFormat="1" x14ac:dyDescent="0.2">
      <c r="A2333" s="66" t="s">
        <v>12</v>
      </c>
      <c r="B2333" s="66" t="s">
        <v>24</v>
      </c>
      <c r="C2333" s="66" t="s">
        <v>10</v>
      </c>
      <c r="D2333" s="66" t="s">
        <v>302</v>
      </c>
      <c r="E2333" s="87">
        <f>+IF(ISNUMBER(DATA!L699),DATA!L699,"n/a")</f>
        <v>3.5293614217516298</v>
      </c>
      <c r="F2333" s="77">
        <f>+IF(ISNUMBER(DATA!M699),DATA!M699,"n/a")</f>
        <v>1.6814139589165299E-2</v>
      </c>
      <c r="G2333" s="87">
        <f>+IF(ISNUMBER(DATA!V699),DATA!V699,"n/a")</f>
        <v>3.5717632479278101</v>
      </c>
      <c r="H2333" s="77">
        <f>+IF(ISNUMBER(DATA!W699),DATA!W699,"n/a")</f>
        <v>3.6917927895388697E-2</v>
      </c>
      <c r="I2333" s="87">
        <f>+IF(ISNUMBER(DATA!AF699),DATA!AF699,"n/a")</f>
        <v>3.5535505010413502</v>
      </c>
      <c r="J2333" s="77">
        <f>+IF(ISNUMBER(DATA!AG699),DATA!AG699,"n/a")</f>
        <v>3.0330114738623199E-2</v>
      </c>
      <c r="K2333" s="87">
        <f>+IF(ISNUMBER(DATA!AP699),DATA!AP699,"n/a")</f>
        <v>3.5005813578410701</v>
      </c>
      <c r="L2333" s="77">
        <f>+IF(ISNUMBER(DATA!AQ699),DATA!AQ699,"n/a")</f>
        <v>2.11776729970942E-2</v>
      </c>
      <c r="M2333" s="66"/>
      <c r="N2333" s="66"/>
      <c r="O2333" s="66"/>
      <c r="P2333" s="66"/>
      <c r="Q2333" s="66"/>
      <c r="S2333" s="70"/>
      <c r="U2333" s="70"/>
      <c r="W2333" s="70"/>
      <c r="Y2333" s="70"/>
    </row>
    <row r="2334" spans="1:25" s="69" customFormat="1" x14ac:dyDescent="0.2">
      <c r="A2334" s="66" t="s">
        <v>12</v>
      </c>
      <c r="B2334" s="66" t="s">
        <v>24</v>
      </c>
      <c r="C2334" s="66" t="s">
        <v>10</v>
      </c>
      <c r="D2334" s="66" t="s">
        <v>303</v>
      </c>
      <c r="E2334" s="87">
        <f>+IF(ISNUMBER(DATA!L700),DATA!L700,"n/a")</f>
        <v>3.4240169460908101</v>
      </c>
      <c r="F2334" s="77">
        <f>+IF(ISNUMBER(DATA!M700),DATA!M700,"n/a")</f>
        <v>-4.1868014270440498E-2</v>
      </c>
      <c r="G2334" s="87">
        <f>+IF(ISNUMBER(DATA!V700),DATA!V700,"n/a")</f>
        <v>3.44409924026909</v>
      </c>
      <c r="H2334" s="77">
        <f>+IF(ISNUMBER(DATA!W700),DATA!W700,"n/a")</f>
        <v>-8.5602762431791803E-3</v>
      </c>
      <c r="I2334" s="87">
        <f>+IF(ISNUMBER(DATA!AF700),DATA!AF700,"n/a")</f>
        <v>3.4097309805345999</v>
      </c>
      <c r="J2334" s="77">
        <f>+IF(ISNUMBER(DATA!AG700),DATA!AG700,"n/a")</f>
        <v>-2.9316747624849E-2</v>
      </c>
      <c r="K2334" s="87">
        <f>+IF(ISNUMBER(DATA!AP700),DATA!AP700,"n/a")</f>
        <v>3.4796312125841902</v>
      </c>
      <c r="L2334" s="77">
        <f>+IF(ISNUMBER(DATA!AQ700),DATA!AQ700,"n/a")</f>
        <v>-1.0007332729580201E-3</v>
      </c>
      <c r="M2334" s="66"/>
      <c r="N2334" s="66"/>
      <c r="O2334" s="66"/>
      <c r="P2334" s="66"/>
      <c r="Q2334" s="66"/>
      <c r="S2334" s="70"/>
      <c r="U2334" s="70"/>
      <c r="W2334" s="70"/>
      <c r="Y2334" s="70"/>
    </row>
    <row r="2335" spans="1:25" s="69" customFormat="1" x14ac:dyDescent="0.2">
      <c r="A2335" s="66" t="s">
        <v>12</v>
      </c>
      <c r="B2335" s="66" t="s">
        <v>24</v>
      </c>
      <c r="C2335" s="66" t="s">
        <v>10</v>
      </c>
      <c r="D2335" s="66" t="s">
        <v>304</v>
      </c>
      <c r="E2335" s="87">
        <f>+IF(ISNUMBER(DATA!L701),DATA!L701,"n/a")</f>
        <v>2.67831909271783</v>
      </c>
      <c r="F2335" s="77">
        <f>+IF(ISNUMBER(DATA!M701),DATA!M701,"n/a")</f>
        <v>-0.179530022534199</v>
      </c>
      <c r="G2335" s="87">
        <f>+IF(ISNUMBER(DATA!V701),DATA!V701,"n/a")</f>
        <v>3.0680012778764398</v>
      </c>
      <c r="H2335" s="77">
        <f>+IF(ISNUMBER(DATA!W701),DATA!W701,"n/a")</f>
        <v>-6.8406664148563806E-2</v>
      </c>
      <c r="I2335" s="87">
        <f>+IF(ISNUMBER(DATA!AF701),DATA!AF701,"n/a")</f>
        <v>3.1300564253188998</v>
      </c>
      <c r="J2335" s="77">
        <f>+IF(ISNUMBER(DATA!AG701),DATA!AG701,"n/a")</f>
        <v>-6.4812295249940602E-2</v>
      </c>
      <c r="K2335" s="87">
        <f>+IF(ISNUMBER(DATA!AP701),DATA!AP701,"n/a")</f>
        <v>3.2195275354428601</v>
      </c>
      <c r="L2335" s="77">
        <f>+IF(ISNUMBER(DATA!AQ701),DATA!AQ701,"n/a")</f>
        <v>-5.0868156989698501E-2</v>
      </c>
      <c r="M2335" s="66"/>
      <c r="N2335" s="66"/>
      <c r="O2335" s="66"/>
      <c r="P2335" s="66"/>
      <c r="Q2335" s="66"/>
      <c r="S2335" s="70"/>
      <c r="U2335" s="70"/>
      <c r="W2335" s="70"/>
      <c r="Y2335" s="70"/>
    </row>
    <row r="2336" spans="1:25" s="69" customFormat="1" x14ac:dyDescent="0.2">
      <c r="A2336" s="66" t="s">
        <v>12</v>
      </c>
      <c r="B2336" s="66" t="s">
        <v>24</v>
      </c>
      <c r="C2336" s="66" t="s">
        <v>10</v>
      </c>
      <c r="D2336" s="66" t="s">
        <v>305</v>
      </c>
      <c r="E2336" s="87">
        <f>+IF(ISNUMBER(DATA!L702),DATA!L702,"n/a")</f>
        <v>3.82136376494429</v>
      </c>
      <c r="F2336" s="77">
        <f>+IF(ISNUMBER(DATA!M702),DATA!M702,"n/a")</f>
        <v>5.7549990448937799E-2</v>
      </c>
      <c r="G2336" s="87">
        <f>+IF(ISNUMBER(DATA!V702),DATA!V702,"n/a")</f>
        <v>3.8683510400306398</v>
      </c>
      <c r="H2336" s="77">
        <f>+IF(ISNUMBER(DATA!W702),DATA!W702,"n/a")</f>
        <v>5.9135355875043302E-2</v>
      </c>
      <c r="I2336" s="87">
        <f>+IF(ISNUMBER(DATA!AF702),DATA!AF702,"n/a")</f>
        <v>3.8641825006984099</v>
      </c>
      <c r="J2336" s="77">
        <f>+IF(ISNUMBER(DATA!AG702),DATA!AG702,"n/a")</f>
        <v>6.12642223805746E-2</v>
      </c>
      <c r="K2336" s="87">
        <f>+IF(ISNUMBER(DATA!AP702),DATA!AP702,"n/a")</f>
        <v>3.7927457207766699</v>
      </c>
      <c r="L2336" s="77">
        <f>+IF(ISNUMBER(DATA!AQ702),DATA!AQ702,"n/a")</f>
        <v>4.7814866241341597E-2</v>
      </c>
      <c r="M2336" s="66"/>
      <c r="N2336" s="66"/>
      <c r="O2336" s="66"/>
      <c r="P2336" s="66"/>
      <c r="Q2336" s="66"/>
      <c r="S2336" s="70"/>
      <c r="U2336" s="70"/>
      <c r="W2336" s="70"/>
      <c r="Y2336" s="70"/>
    </row>
    <row r="2337" spans="1:25" s="69" customFormat="1" x14ac:dyDescent="0.2">
      <c r="A2337" s="66" t="s">
        <v>12</v>
      </c>
      <c r="B2337" s="66" t="s">
        <v>24</v>
      </c>
      <c r="C2337" s="66" t="s">
        <v>10</v>
      </c>
      <c r="D2337" s="66" t="s">
        <v>306</v>
      </c>
      <c r="E2337" s="87">
        <f>+IF(ISNUMBER(DATA!L703),DATA!L703,"n/a")</f>
        <v>3.6250394666419501</v>
      </c>
      <c r="F2337" s="77">
        <f>+IF(ISNUMBER(DATA!M703),DATA!M703,"n/a")</f>
        <v>-3.9720889498098502E-2</v>
      </c>
      <c r="G2337" s="87">
        <f>+IF(ISNUMBER(DATA!V703),DATA!V703,"n/a")</f>
        <v>3.3026782279209699</v>
      </c>
      <c r="H2337" s="77">
        <f>+IF(ISNUMBER(DATA!W703),DATA!W703,"n/a")</f>
        <v>-3.9840531309979998E-2</v>
      </c>
      <c r="I2337" s="87">
        <f>+IF(ISNUMBER(DATA!AF703),DATA!AF703,"n/a")</f>
        <v>3.3031631899795402</v>
      </c>
      <c r="J2337" s="77">
        <f>+IF(ISNUMBER(DATA!AG703),DATA!AG703,"n/a")</f>
        <v>2.3138715369859598E-2</v>
      </c>
      <c r="K2337" s="87">
        <f>+IF(ISNUMBER(DATA!AP703),DATA!AP703,"n/a")</f>
        <v>3.4090666572863801</v>
      </c>
      <c r="L2337" s="77">
        <f>+IF(ISNUMBER(DATA!AQ703),DATA!AQ703,"n/a")</f>
        <v>3.6109497008169303E-2</v>
      </c>
      <c r="M2337" s="66"/>
      <c r="N2337" s="66"/>
      <c r="O2337" s="66"/>
      <c r="P2337" s="66"/>
      <c r="Q2337" s="66"/>
      <c r="S2337" s="70"/>
      <c r="U2337" s="70"/>
      <c r="W2337" s="70"/>
      <c r="Y2337" s="70"/>
    </row>
    <row r="2338" spans="1:25" s="69" customFormat="1" x14ac:dyDescent="0.2">
      <c r="A2338" s="66" t="s">
        <v>12</v>
      </c>
      <c r="B2338" s="66" t="s">
        <v>24</v>
      </c>
      <c r="C2338" s="66" t="s">
        <v>10</v>
      </c>
      <c r="D2338" s="66" t="s">
        <v>307</v>
      </c>
      <c r="E2338" s="87">
        <f>+IF(ISNUMBER(DATA!L704),DATA!L704,"n/a")</f>
        <v>3.3144940366425</v>
      </c>
      <c r="F2338" s="77">
        <f>+IF(ISNUMBER(DATA!M704),DATA!M704,"n/a")</f>
        <v>2.6294419990272301E-2</v>
      </c>
      <c r="G2338" s="87">
        <f>+IF(ISNUMBER(DATA!V704),DATA!V704,"n/a")</f>
        <v>3.3356063300284098</v>
      </c>
      <c r="H2338" s="77">
        <f>+IF(ISNUMBER(DATA!W704),DATA!W704,"n/a")</f>
        <v>1.78768543939113E-2</v>
      </c>
      <c r="I2338" s="87">
        <f>+IF(ISNUMBER(DATA!AF704),DATA!AF704,"n/a")</f>
        <v>3.3715004214704201</v>
      </c>
      <c r="J2338" s="77">
        <f>+IF(ISNUMBER(DATA!AG704),DATA!AG704,"n/a")</f>
        <v>2.3711251470471199E-2</v>
      </c>
      <c r="K2338" s="87">
        <f>+IF(ISNUMBER(DATA!AP704),DATA!AP704,"n/a")</f>
        <v>3.3417851678167501</v>
      </c>
      <c r="L2338" s="77">
        <f>+IF(ISNUMBER(DATA!AQ704),DATA!AQ704,"n/a")</f>
        <v>-4.8726441621028301E-3</v>
      </c>
      <c r="M2338" s="66"/>
      <c r="N2338" s="66"/>
      <c r="O2338" s="66"/>
      <c r="P2338" s="66"/>
      <c r="Q2338" s="66"/>
      <c r="S2338" s="70"/>
      <c r="U2338" s="70"/>
      <c r="W2338" s="70"/>
      <c r="Y2338" s="70"/>
    </row>
    <row r="2339" spans="1:25" s="69" customFormat="1" x14ac:dyDescent="0.2">
      <c r="A2339" s="66" t="s">
        <v>12</v>
      </c>
      <c r="B2339" s="66" t="s">
        <v>24</v>
      </c>
      <c r="C2339" s="66" t="s">
        <v>10</v>
      </c>
      <c r="D2339" s="66" t="s">
        <v>308</v>
      </c>
      <c r="E2339" s="87">
        <f>+IF(ISNUMBER(DATA!L705),DATA!L705,"n/a")</f>
        <v>3.4334073277387098</v>
      </c>
      <c r="F2339" s="77">
        <f>+IF(ISNUMBER(DATA!M705),DATA!M705,"n/a")</f>
        <v>8.6641687245194401E-2</v>
      </c>
      <c r="G2339" s="87">
        <f>+IF(ISNUMBER(DATA!V705),DATA!V705,"n/a")</f>
        <v>3.44681185327059</v>
      </c>
      <c r="H2339" s="77">
        <f>+IF(ISNUMBER(DATA!W705),DATA!W705,"n/a")</f>
        <v>7.1797349000715993E-2</v>
      </c>
      <c r="I2339" s="87">
        <f>+IF(ISNUMBER(DATA!AF705),DATA!AF705,"n/a")</f>
        <v>3.4196506990145599</v>
      </c>
      <c r="J2339" s="77">
        <f>+IF(ISNUMBER(DATA!AG705),DATA!AG705,"n/a")</f>
        <v>6.3813362749835206E-2</v>
      </c>
      <c r="K2339" s="87">
        <f>+IF(ISNUMBER(DATA!AP705),DATA!AP705,"n/a")</f>
        <v>3.4033392077150499</v>
      </c>
      <c r="L2339" s="77">
        <f>+IF(ISNUMBER(DATA!AQ705),DATA!AQ705,"n/a")</f>
        <v>4.88767283657544E-2</v>
      </c>
      <c r="M2339" s="66"/>
      <c r="N2339" s="66"/>
      <c r="O2339" s="66"/>
      <c r="P2339" s="66"/>
      <c r="Q2339" s="66"/>
      <c r="S2339" s="70"/>
      <c r="U2339" s="70"/>
      <c r="W2339" s="70"/>
      <c r="Y2339" s="70"/>
    </row>
    <row r="2340" spans="1:25" s="69" customFormat="1" x14ac:dyDescent="0.2">
      <c r="A2340" s="66" t="s">
        <v>12</v>
      </c>
      <c r="B2340" s="66" t="s">
        <v>24</v>
      </c>
      <c r="C2340" s="66" t="s">
        <v>10</v>
      </c>
      <c r="D2340" s="66" t="s">
        <v>309</v>
      </c>
      <c r="E2340" s="87">
        <f>+IF(ISNUMBER(DATA!L706),DATA!L706,"n/a")</f>
        <v>3.59173402453369</v>
      </c>
      <c r="F2340" s="77">
        <f>+IF(ISNUMBER(DATA!M706),DATA!M706,"n/a")</f>
        <v>3.4147604690958497E-2</v>
      </c>
      <c r="G2340" s="87">
        <f>+IF(ISNUMBER(DATA!V706),DATA!V706,"n/a")</f>
        <v>3.65347496880677</v>
      </c>
      <c r="H2340" s="77">
        <f>+IF(ISNUMBER(DATA!W706),DATA!W706,"n/a")</f>
        <v>3.67322944648691E-2</v>
      </c>
      <c r="I2340" s="87">
        <f>+IF(ISNUMBER(DATA!AF706),DATA!AF706,"n/a")</f>
        <v>3.6366507959635599</v>
      </c>
      <c r="J2340" s="77">
        <f>+IF(ISNUMBER(DATA!AG706),DATA!AG706,"n/a")</f>
        <v>2.8078994767248601E-2</v>
      </c>
      <c r="K2340" s="87">
        <f>+IF(ISNUMBER(DATA!AP706),DATA!AP706,"n/a")</f>
        <v>3.6157231048874499</v>
      </c>
      <c r="L2340" s="77">
        <f>+IF(ISNUMBER(DATA!AQ706),DATA!AQ706,"n/a")</f>
        <v>2.38322235905906E-2</v>
      </c>
      <c r="M2340" s="66"/>
      <c r="N2340" s="66"/>
      <c r="O2340" s="66"/>
      <c r="P2340" s="66"/>
      <c r="Q2340" s="66"/>
      <c r="S2340" s="70"/>
      <c r="U2340" s="70"/>
      <c r="W2340" s="70"/>
      <c r="Y2340" s="70"/>
    </row>
    <row r="2341" spans="1:25" s="69" customFormat="1" x14ac:dyDescent="0.2">
      <c r="A2341" s="66" t="s">
        <v>12</v>
      </c>
      <c r="B2341" s="66" t="s">
        <v>24</v>
      </c>
      <c r="C2341" s="66" t="s">
        <v>10</v>
      </c>
      <c r="D2341" s="66" t="s">
        <v>310</v>
      </c>
      <c r="E2341" s="87">
        <f>+IF(ISNUMBER(DATA!L707),DATA!L707,"n/a")</f>
        <v>3.7035999846430099</v>
      </c>
      <c r="F2341" s="77">
        <f>+IF(ISNUMBER(DATA!M707),DATA!M707,"n/a")</f>
        <v>3.4710620100850201E-2</v>
      </c>
      <c r="G2341" s="87">
        <f>+IF(ISNUMBER(DATA!V707),DATA!V707,"n/a")</f>
        <v>3.75301638428828</v>
      </c>
      <c r="H2341" s="77">
        <f>+IF(ISNUMBER(DATA!W707),DATA!W707,"n/a")</f>
        <v>6.9083469550889495E-2</v>
      </c>
      <c r="I2341" s="87">
        <f>+IF(ISNUMBER(DATA!AF707),DATA!AF707,"n/a")</f>
        <v>3.7472018223505299</v>
      </c>
      <c r="J2341" s="77">
        <f>+IF(ISNUMBER(DATA!AG707),DATA!AG707,"n/a")</f>
        <v>6.10043735044506E-2</v>
      </c>
      <c r="K2341" s="87">
        <f>+IF(ISNUMBER(DATA!AP707),DATA!AP707,"n/a")</f>
        <v>3.7189370089658502</v>
      </c>
      <c r="L2341" s="77">
        <f>+IF(ISNUMBER(DATA!AQ707),DATA!AQ707,"n/a")</f>
        <v>3.87649574330554E-2</v>
      </c>
      <c r="M2341" s="66"/>
      <c r="N2341" s="66"/>
      <c r="O2341" s="66"/>
      <c r="P2341" s="66"/>
      <c r="Q2341" s="66"/>
      <c r="S2341" s="70"/>
      <c r="U2341" s="70"/>
      <c r="W2341" s="70"/>
      <c r="Y2341" s="70"/>
    </row>
    <row r="2342" spans="1:25" s="69" customFormat="1" x14ac:dyDescent="0.2">
      <c r="A2342" s="66" t="s">
        <v>12</v>
      </c>
      <c r="B2342" s="66" t="s">
        <v>24</v>
      </c>
      <c r="C2342" s="66" t="s">
        <v>10</v>
      </c>
      <c r="D2342" s="66" t="s">
        <v>311</v>
      </c>
      <c r="E2342" s="87">
        <f>+IF(ISNUMBER(DATA!L708),DATA!L708,"n/a")</f>
        <v>2.64657348093036</v>
      </c>
      <c r="F2342" s="77">
        <f>+IF(ISNUMBER(DATA!M708),DATA!M708,"n/a")</f>
        <v>0.132146127197832</v>
      </c>
      <c r="G2342" s="87">
        <f>+IF(ISNUMBER(DATA!V708),DATA!V708,"n/a")</f>
        <v>2.65013264434026</v>
      </c>
      <c r="H2342" s="77">
        <f>+IF(ISNUMBER(DATA!W708),DATA!W708,"n/a")</f>
        <v>0.15554884110137299</v>
      </c>
      <c r="I2342" s="87">
        <f>+IF(ISNUMBER(DATA!AF708),DATA!AF708,"n/a")</f>
        <v>2.5286934003400501</v>
      </c>
      <c r="J2342" s="77">
        <f>+IF(ISNUMBER(DATA!AG708),DATA!AG708,"n/a")</f>
        <v>0.10138645141845801</v>
      </c>
      <c r="K2342" s="87">
        <f>+IF(ISNUMBER(DATA!AP708),DATA!AP708,"n/a")</f>
        <v>2.4660684507174699</v>
      </c>
      <c r="L2342" s="77">
        <f>+IF(ISNUMBER(DATA!AQ708),DATA!AQ708,"n/a")</f>
        <v>7.6574974246690505E-2</v>
      </c>
      <c r="M2342" s="66"/>
      <c r="N2342" s="66"/>
      <c r="O2342" s="66"/>
      <c r="P2342" s="66"/>
      <c r="Q2342" s="66"/>
      <c r="S2342" s="70"/>
      <c r="U2342" s="70"/>
      <c r="W2342" s="70"/>
      <c r="Y2342" s="70"/>
    </row>
    <row r="2343" spans="1:25" s="69" customFormat="1" x14ac:dyDescent="0.2">
      <c r="A2343" s="66" t="s">
        <v>12</v>
      </c>
      <c r="B2343" s="66" t="s">
        <v>24</v>
      </c>
      <c r="C2343" s="66" t="s">
        <v>10</v>
      </c>
      <c r="D2343" s="66" t="s">
        <v>312</v>
      </c>
      <c r="E2343" s="87">
        <f>+IF(ISNUMBER(DATA!L709),DATA!L709,"n/a")</f>
        <v>3.5300936402317098</v>
      </c>
      <c r="F2343" s="77">
        <f>+IF(ISNUMBER(DATA!M709),DATA!M709,"n/a")</f>
        <v>7.4318687724718004E-3</v>
      </c>
      <c r="G2343" s="87">
        <f>+IF(ISNUMBER(DATA!V709),DATA!V709,"n/a")</f>
        <v>3.5446685754708098</v>
      </c>
      <c r="H2343" s="77">
        <f>+IF(ISNUMBER(DATA!W709),DATA!W709,"n/a")</f>
        <v>1.11066449321977E-4</v>
      </c>
      <c r="I2343" s="87">
        <f>+IF(ISNUMBER(DATA!AF709),DATA!AF709,"n/a")</f>
        <v>3.5329190730871498</v>
      </c>
      <c r="J2343" s="77">
        <f>+IF(ISNUMBER(DATA!AG709),DATA!AG709,"n/a")</f>
        <v>-8.5473281337293504E-3</v>
      </c>
      <c r="K2343" s="87">
        <f>+IF(ISNUMBER(DATA!AP709),DATA!AP709,"n/a")</f>
        <v>3.51161273741657</v>
      </c>
      <c r="L2343" s="77">
        <f>+IF(ISNUMBER(DATA!AQ709),DATA!AQ709,"n/a")</f>
        <v>-7.5208368189055299E-4</v>
      </c>
      <c r="M2343" s="66"/>
      <c r="N2343" s="66"/>
      <c r="O2343" s="66"/>
      <c r="P2343" s="66"/>
      <c r="Q2343" s="66"/>
      <c r="S2343" s="70"/>
      <c r="U2343" s="70"/>
      <c r="W2343" s="70"/>
      <c r="Y2343" s="70"/>
    </row>
    <row r="2344" spans="1:25" s="69" customFormat="1" x14ac:dyDescent="0.2">
      <c r="A2344" s="66" t="s">
        <v>12</v>
      </c>
      <c r="B2344" s="66" t="s">
        <v>24</v>
      </c>
      <c r="C2344" s="66" t="s">
        <v>10</v>
      </c>
      <c r="D2344" s="66" t="s">
        <v>313</v>
      </c>
      <c r="E2344" s="87">
        <f>+IF(ISNUMBER(DATA!L710),DATA!L710,"n/a")</f>
        <v>3.8500309061247502</v>
      </c>
      <c r="F2344" s="77">
        <f>+IF(ISNUMBER(DATA!M710),DATA!M710,"n/a")</f>
        <v>2.7719866982144101E-2</v>
      </c>
      <c r="G2344" s="87">
        <f>+IF(ISNUMBER(DATA!V710),DATA!V710,"n/a")</f>
        <v>3.8854420618449801</v>
      </c>
      <c r="H2344" s="77">
        <f>+IF(ISNUMBER(DATA!W710),DATA!W710,"n/a")</f>
        <v>1.40998050399173E-2</v>
      </c>
      <c r="I2344" s="87">
        <f>+IF(ISNUMBER(DATA!AF710),DATA!AF710,"n/a")</f>
        <v>3.8610737617930502</v>
      </c>
      <c r="J2344" s="77">
        <f>+IF(ISNUMBER(DATA!AG710),DATA!AG710,"n/a")</f>
        <v>7.4209333045818296E-3</v>
      </c>
      <c r="K2344" s="87">
        <f>+IF(ISNUMBER(DATA!AP710),DATA!AP710,"n/a")</f>
        <v>3.8022404940619401</v>
      </c>
      <c r="L2344" s="77">
        <f>+IF(ISNUMBER(DATA!AQ710),DATA!AQ710,"n/a")</f>
        <v>-2.9535728732203798E-2</v>
      </c>
      <c r="M2344" s="66"/>
      <c r="N2344" s="66"/>
      <c r="O2344" s="66"/>
      <c r="P2344" s="66"/>
      <c r="Q2344" s="66"/>
      <c r="S2344" s="70"/>
      <c r="U2344" s="70"/>
      <c r="W2344" s="70"/>
      <c r="Y2344" s="70"/>
    </row>
    <row r="2345" spans="1:25" s="69" customFormat="1" x14ac:dyDescent="0.2">
      <c r="A2345" s="66" t="s">
        <v>12</v>
      </c>
      <c r="B2345" s="66" t="s">
        <v>24</v>
      </c>
      <c r="C2345" s="66" t="s">
        <v>10</v>
      </c>
      <c r="D2345" s="66" t="s">
        <v>314</v>
      </c>
      <c r="E2345" s="87">
        <f>+IF(ISNUMBER(DATA!L711),DATA!L711,"n/a")</f>
        <v>3.7853392752462902</v>
      </c>
      <c r="F2345" s="77">
        <f>+IF(ISNUMBER(DATA!M711),DATA!M711,"n/a")</f>
        <v>1.72910468448172E-2</v>
      </c>
      <c r="G2345" s="87">
        <f>+IF(ISNUMBER(DATA!V711),DATA!V711,"n/a")</f>
        <v>3.9099207629524102</v>
      </c>
      <c r="H2345" s="77">
        <f>+IF(ISNUMBER(DATA!W711),DATA!W711,"n/a")</f>
        <v>5.1167164766849599E-2</v>
      </c>
      <c r="I2345" s="87">
        <f>+IF(ISNUMBER(DATA!AF711),DATA!AF711,"n/a")</f>
        <v>3.8941991270294798</v>
      </c>
      <c r="J2345" s="77">
        <f>+IF(ISNUMBER(DATA!AG711),DATA!AG711,"n/a")</f>
        <v>5.3255550668958297E-2</v>
      </c>
      <c r="K2345" s="87">
        <f>+IF(ISNUMBER(DATA!AP711),DATA!AP711,"n/a")</f>
        <v>3.8262948691227798</v>
      </c>
      <c r="L2345" s="77">
        <f>+IF(ISNUMBER(DATA!AQ711),DATA!AQ711,"n/a")</f>
        <v>3.55004936969694E-2</v>
      </c>
      <c r="M2345" s="66"/>
      <c r="N2345" s="66"/>
      <c r="O2345" s="66"/>
      <c r="P2345" s="66"/>
      <c r="Q2345" s="66"/>
      <c r="S2345" s="70"/>
      <c r="U2345" s="70"/>
      <c r="W2345" s="70"/>
      <c r="Y2345" s="70"/>
    </row>
    <row r="2346" spans="1:25" s="69" customFormat="1" x14ac:dyDescent="0.2">
      <c r="A2346" s="66" t="s">
        <v>12</v>
      </c>
      <c r="B2346" s="66" t="s">
        <v>24</v>
      </c>
      <c r="C2346" s="66" t="s">
        <v>10</v>
      </c>
      <c r="D2346" s="66" t="s">
        <v>315</v>
      </c>
      <c r="E2346" s="87">
        <f>+IF(ISNUMBER(DATA!L712),DATA!L712,"n/a")</f>
        <v>3.4887149980305798</v>
      </c>
      <c r="F2346" s="77">
        <f>+IF(ISNUMBER(DATA!M712),DATA!M712,"n/a")</f>
        <v>7.2257499965047703E-3</v>
      </c>
      <c r="G2346" s="87">
        <f>+IF(ISNUMBER(DATA!V712),DATA!V712,"n/a")</f>
        <v>3.5155713430445901</v>
      </c>
      <c r="H2346" s="77">
        <f>+IF(ISNUMBER(DATA!W712),DATA!W712,"n/a")</f>
        <v>2.0243432339759398E-3</v>
      </c>
      <c r="I2346" s="87">
        <f>+IF(ISNUMBER(DATA!AF712),DATA!AF712,"n/a")</f>
        <v>3.4597543157023898</v>
      </c>
      <c r="J2346" s="77">
        <f>+IF(ISNUMBER(DATA!AG712),DATA!AG712,"n/a")</f>
        <v>-1.27783333067955E-2</v>
      </c>
      <c r="K2346" s="87">
        <f>+IF(ISNUMBER(DATA!AP712),DATA!AP712,"n/a")</f>
        <v>3.42421416252271</v>
      </c>
      <c r="L2346" s="77">
        <f>+IF(ISNUMBER(DATA!AQ712),DATA!AQ712,"n/a")</f>
        <v>-5.5617955088222697E-2</v>
      </c>
      <c r="M2346" s="66"/>
      <c r="N2346" s="66"/>
      <c r="O2346" s="66"/>
      <c r="P2346" s="66"/>
      <c r="Q2346" s="66"/>
      <c r="S2346" s="70"/>
      <c r="U2346" s="70"/>
      <c r="W2346" s="70"/>
      <c r="Y2346" s="70"/>
    </row>
    <row r="2347" spans="1:25" s="69" customFormat="1" x14ac:dyDescent="0.2">
      <c r="A2347" s="66" t="s">
        <v>12</v>
      </c>
      <c r="B2347" s="66" t="s">
        <v>24</v>
      </c>
      <c r="C2347" s="66" t="s">
        <v>10</v>
      </c>
      <c r="D2347" s="66" t="s">
        <v>316</v>
      </c>
      <c r="E2347" s="87">
        <f>+IF(ISNUMBER(DATA!L713),DATA!L713,"n/a")</f>
        <v>3.5612642980357299</v>
      </c>
      <c r="F2347" s="77">
        <f>+IF(ISNUMBER(DATA!M713),DATA!M713,"n/a")</f>
        <v>2.43306974717514E-2</v>
      </c>
      <c r="G2347" s="87">
        <f>+IF(ISNUMBER(DATA!V713),DATA!V713,"n/a")</f>
        <v>3.56405128432037</v>
      </c>
      <c r="H2347" s="77">
        <f>+IF(ISNUMBER(DATA!W713),DATA!W713,"n/a")</f>
        <v>2.9389779979207699E-2</v>
      </c>
      <c r="I2347" s="87">
        <f>+IF(ISNUMBER(DATA!AF713),DATA!AF713,"n/a")</f>
        <v>3.5463021843600302</v>
      </c>
      <c r="J2347" s="77">
        <f>+IF(ISNUMBER(DATA!AG713),DATA!AG713,"n/a")</f>
        <v>2.61878667250924E-2</v>
      </c>
      <c r="K2347" s="87">
        <f>+IF(ISNUMBER(DATA!AP713),DATA!AP713,"n/a")</f>
        <v>3.5242679657007301</v>
      </c>
      <c r="L2347" s="77">
        <f>+IF(ISNUMBER(DATA!AQ713),DATA!AQ713,"n/a")</f>
        <v>1.53968508286866E-2</v>
      </c>
      <c r="M2347" s="66"/>
      <c r="N2347" s="66"/>
      <c r="O2347" s="66"/>
      <c r="P2347" s="66"/>
      <c r="Q2347" s="66"/>
      <c r="S2347" s="70"/>
      <c r="U2347" s="70"/>
      <c r="W2347" s="70"/>
      <c r="Y2347" s="70"/>
    </row>
    <row r="2348" spans="1:25" s="69" customFormat="1" x14ac:dyDescent="0.2">
      <c r="A2348" s="66" t="s">
        <v>12</v>
      </c>
      <c r="B2348" s="66" t="s">
        <v>24</v>
      </c>
      <c r="C2348" s="66" t="s">
        <v>10</v>
      </c>
      <c r="D2348" s="66" t="s">
        <v>317</v>
      </c>
      <c r="E2348" s="87">
        <f>+IF(ISNUMBER(DATA!L714),DATA!L714,"n/a")</f>
        <v>3.2631210122261498</v>
      </c>
      <c r="F2348" s="77">
        <f>+IF(ISNUMBER(DATA!M714),DATA!M714,"n/a")</f>
        <v>-6.0791734594812102E-2</v>
      </c>
      <c r="G2348" s="87">
        <f>+IF(ISNUMBER(DATA!V714),DATA!V714,"n/a")</f>
        <v>3.3284696299273202</v>
      </c>
      <c r="H2348" s="77">
        <f>+IF(ISNUMBER(DATA!W714),DATA!W714,"n/a")</f>
        <v>2.9697999900778101E-2</v>
      </c>
      <c r="I2348" s="87">
        <f>+IF(ISNUMBER(DATA!AF714),DATA!AF714,"n/a")</f>
        <v>3.1673011811357799</v>
      </c>
      <c r="J2348" s="77">
        <f>+IF(ISNUMBER(DATA!AG714),DATA!AG714,"n/a")</f>
        <v>-4.7967191568885299E-2</v>
      </c>
      <c r="K2348" s="87">
        <f>+IF(ISNUMBER(DATA!AP714),DATA!AP714,"n/a")</f>
        <v>3.3025423792801401</v>
      </c>
      <c r="L2348" s="77">
        <f>+IF(ISNUMBER(DATA!AQ714),DATA!AQ714,"n/a")</f>
        <v>-1.04081128314244E-3</v>
      </c>
      <c r="M2348" s="66"/>
      <c r="N2348" s="66"/>
      <c r="O2348" s="66"/>
      <c r="P2348" s="66"/>
      <c r="Q2348" s="66"/>
      <c r="S2348" s="70"/>
      <c r="U2348" s="70"/>
      <c r="W2348" s="70"/>
      <c r="Y2348" s="70"/>
    </row>
    <row r="2349" spans="1:25" s="69" customFormat="1" x14ac:dyDescent="0.2">
      <c r="A2349" s="66" t="s">
        <v>12</v>
      </c>
      <c r="B2349" s="66" t="s">
        <v>24</v>
      </c>
      <c r="C2349" s="66" t="s">
        <v>10</v>
      </c>
      <c r="D2349" s="66" t="s">
        <v>318</v>
      </c>
      <c r="E2349" s="87">
        <f>+IF(ISNUMBER(DATA!L715),DATA!L715,"n/a")</f>
        <v>3.5410661246526098</v>
      </c>
      <c r="F2349" s="77">
        <f>+IF(ISNUMBER(DATA!M715),DATA!M715,"n/a")</f>
        <v>2.1171347742665499E-2</v>
      </c>
      <c r="G2349" s="87">
        <f>+IF(ISNUMBER(DATA!V715),DATA!V715,"n/a")</f>
        <v>3.5180497744697901</v>
      </c>
      <c r="H2349" s="77">
        <f>+IF(ISNUMBER(DATA!W715),DATA!W715,"n/a")</f>
        <v>2.2416399928861599E-2</v>
      </c>
      <c r="I2349" s="87">
        <f>+IF(ISNUMBER(DATA!AF715),DATA!AF715,"n/a")</f>
        <v>3.4959046375508498</v>
      </c>
      <c r="J2349" s="77">
        <f>+IF(ISNUMBER(DATA!AG715),DATA!AG715,"n/a")</f>
        <v>1.46529219358307E-2</v>
      </c>
      <c r="K2349" s="87">
        <f>+IF(ISNUMBER(DATA!AP715),DATA!AP715,"n/a")</f>
        <v>3.4650748536159401</v>
      </c>
      <c r="L2349" s="77">
        <f>+IF(ISNUMBER(DATA!AQ715),DATA!AQ715,"n/a")</f>
        <v>9.1909990196175108E-3</v>
      </c>
      <c r="M2349" s="66"/>
      <c r="N2349" s="66"/>
      <c r="O2349" s="66"/>
      <c r="P2349" s="66"/>
      <c r="Q2349" s="66"/>
      <c r="S2349" s="70"/>
      <c r="U2349" s="70"/>
      <c r="W2349" s="70"/>
      <c r="Y2349" s="70"/>
    </row>
    <row r="2350" spans="1:25" s="69" customFormat="1" x14ac:dyDescent="0.2">
      <c r="A2350" s="66" t="s">
        <v>12</v>
      </c>
      <c r="B2350" s="66" t="s">
        <v>24</v>
      </c>
      <c r="C2350" s="66" t="s">
        <v>10</v>
      </c>
      <c r="D2350" s="66" t="s">
        <v>344</v>
      </c>
      <c r="E2350" s="87">
        <f>+IF(ISNUMBER(DATA!L716),DATA!L716,"n/a")</f>
        <v>3.3593004106017399</v>
      </c>
      <c r="F2350" s="77">
        <f>+IF(ISNUMBER(DATA!M716),DATA!M716,"n/a")</f>
        <v>-9.2665907788091501E-2</v>
      </c>
      <c r="G2350" s="87">
        <f>+IF(ISNUMBER(DATA!V716),DATA!V716,"n/a")</f>
        <v>3.4872196229551</v>
      </c>
      <c r="H2350" s="77">
        <f>+IF(ISNUMBER(DATA!W716),DATA!W716,"n/a")</f>
        <v>-5.4435813664059703E-2</v>
      </c>
      <c r="I2350" s="87">
        <f>+IF(ISNUMBER(DATA!AF716),DATA!AF716,"n/a")</f>
        <v>3.43565640654385</v>
      </c>
      <c r="J2350" s="77">
        <f>+IF(ISNUMBER(DATA!AG716),DATA!AG716,"n/a")</f>
        <v>-4.7914723248373002E-2</v>
      </c>
      <c r="K2350" s="87">
        <f>+IF(ISNUMBER(DATA!AP716),DATA!AP716,"n/a")</f>
        <v>3.48502736758434</v>
      </c>
      <c r="L2350" s="77">
        <f>+IF(ISNUMBER(DATA!AQ716),DATA!AQ716,"n/a")</f>
        <v>-1.3408906595438801E-2</v>
      </c>
      <c r="M2350" s="66"/>
      <c r="N2350" s="66"/>
      <c r="O2350" s="66"/>
      <c r="P2350" s="66"/>
      <c r="Q2350" s="66"/>
      <c r="S2350" s="70"/>
      <c r="U2350" s="70"/>
      <c r="W2350" s="70"/>
      <c r="Y2350" s="70"/>
    </row>
    <row r="2351" spans="1:25" s="69" customFormat="1" x14ac:dyDescent="0.2">
      <c r="A2351" s="66" t="s">
        <v>12</v>
      </c>
      <c r="B2351" s="66" t="s">
        <v>24</v>
      </c>
      <c r="C2351" s="66" t="s">
        <v>10</v>
      </c>
      <c r="D2351" s="66" t="s">
        <v>345</v>
      </c>
      <c r="E2351" s="87">
        <f>+IF(ISNUMBER(DATA!L717),DATA!L717,"n/a")</f>
        <v>3.7199990882164902</v>
      </c>
      <c r="F2351" s="77">
        <f>+IF(ISNUMBER(DATA!M717),DATA!M717,"n/a")</f>
        <v>-3.62770609100597E-4</v>
      </c>
      <c r="G2351" s="87">
        <f>+IF(ISNUMBER(DATA!V717),DATA!V717,"n/a")</f>
        <v>3.7669900021437202</v>
      </c>
      <c r="H2351" s="77">
        <f>+IF(ISNUMBER(DATA!W717),DATA!W717,"n/a")</f>
        <v>-1.99019544276815E-3</v>
      </c>
      <c r="I2351" s="87">
        <f>+IF(ISNUMBER(DATA!AF717),DATA!AF717,"n/a")</f>
        <v>3.7736113608678599</v>
      </c>
      <c r="J2351" s="77">
        <f>+IF(ISNUMBER(DATA!AG717),DATA!AG717,"n/a")</f>
        <v>-3.5143922158323401E-3</v>
      </c>
      <c r="K2351" s="87">
        <f>+IF(ISNUMBER(DATA!AP717),DATA!AP717,"n/a")</f>
        <v>3.7547824657326698</v>
      </c>
      <c r="L2351" s="77">
        <f>+IF(ISNUMBER(DATA!AQ717),DATA!AQ717,"n/a")</f>
        <v>-1.6657261915217899E-3</v>
      </c>
      <c r="M2351" s="66"/>
      <c r="N2351" s="66"/>
      <c r="O2351" s="66"/>
      <c r="P2351" s="66"/>
      <c r="Q2351" s="66"/>
      <c r="S2351" s="70"/>
      <c r="U2351" s="70"/>
      <c r="W2351" s="70"/>
      <c r="Y2351" s="70"/>
    </row>
    <row r="2352" spans="1:25" x14ac:dyDescent="0.2">
      <c r="E2352" s="100"/>
      <c r="F2352" s="102"/>
      <c r="G2352" s="100"/>
      <c r="H2352" s="102"/>
      <c r="I2352" s="100"/>
      <c r="J2352" s="102"/>
      <c r="K2352" s="100"/>
      <c r="L2352" s="102"/>
    </row>
    <row r="2353" spans="1:25" s="69" customFormat="1" x14ac:dyDescent="0.2">
      <c r="A2353" s="66" t="s">
        <v>12</v>
      </c>
      <c r="B2353" s="66" t="s">
        <v>24</v>
      </c>
      <c r="C2353" s="66" t="s">
        <v>26</v>
      </c>
      <c r="D2353" s="66" t="s">
        <v>271</v>
      </c>
      <c r="E2353" s="87">
        <f>+IF(ISNUMBER(DATA!N668),DATA!N668,"n/a")</f>
        <v>2.6378402129327001</v>
      </c>
      <c r="F2353" s="77">
        <f>+IF(ISNUMBER(DATA!O668),DATA!O668,"n/a")</f>
        <v>0.14588638343816401</v>
      </c>
      <c r="G2353" s="87">
        <f>+IF(ISNUMBER(DATA!X668),DATA!X668,"n/a")</f>
        <v>2.5409164296174702</v>
      </c>
      <c r="H2353" s="77">
        <f>+IF(ISNUMBER(DATA!Y668),DATA!Y668,"n/a")</f>
        <v>1.0099706711205501E-2</v>
      </c>
      <c r="I2353" s="87">
        <f>+IF(ISNUMBER(DATA!AH668),DATA!AH668,"n/a")</f>
        <v>2.4625355481424598</v>
      </c>
      <c r="J2353" s="77">
        <f>+IF(ISNUMBER(DATA!AI668),DATA!AI668,"n/a")</f>
        <v>-2.86525578170902E-2</v>
      </c>
      <c r="K2353" s="87">
        <f>+IF(ISNUMBER(DATA!AR668),DATA!AR668,"n/a")</f>
        <v>2.4459479968886502</v>
      </c>
      <c r="L2353" s="77">
        <f>+IF(ISNUMBER(DATA!AS668),DATA!AS668,"n/a")</f>
        <v>-1.9231904730189899E-2</v>
      </c>
      <c r="M2353" s="66"/>
      <c r="N2353" s="66"/>
      <c r="O2353" s="66"/>
      <c r="P2353" s="66"/>
      <c r="Q2353" s="66"/>
      <c r="S2353" s="70"/>
      <c r="U2353" s="70"/>
      <c r="W2353" s="70"/>
      <c r="Y2353" s="70"/>
    </row>
    <row r="2354" spans="1:25" s="69" customFormat="1" x14ac:dyDescent="0.2">
      <c r="A2354" s="66" t="s">
        <v>12</v>
      </c>
      <c r="B2354" s="66" t="s">
        <v>24</v>
      </c>
      <c r="C2354" s="66" t="s">
        <v>26</v>
      </c>
      <c r="D2354" s="66" t="s">
        <v>272</v>
      </c>
      <c r="E2354" s="87">
        <f>+IF(ISNUMBER(DATA!N669),DATA!N669,"n/a")</f>
        <v>2.4303084860061999</v>
      </c>
      <c r="F2354" s="77">
        <f>+IF(ISNUMBER(DATA!O669),DATA!O669,"n/a")</f>
        <v>-4.9616580134223603E-3</v>
      </c>
      <c r="G2354" s="87">
        <f>+IF(ISNUMBER(DATA!X669),DATA!X669,"n/a")</f>
        <v>2.4545816945583998</v>
      </c>
      <c r="H2354" s="77">
        <f>+IF(ISNUMBER(DATA!Y669),DATA!Y669,"n/a")</f>
        <v>1.0568715561103999E-3</v>
      </c>
      <c r="I2354" s="87">
        <f>+IF(ISNUMBER(DATA!AH669),DATA!AH669,"n/a")</f>
        <v>2.43167099217079</v>
      </c>
      <c r="J2354" s="77">
        <f>+IF(ISNUMBER(DATA!AI669),DATA!AI669,"n/a")</f>
        <v>9.844768637974591E-4</v>
      </c>
      <c r="K2354" s="87">
        <f>+IF(ISNUMBER(DATA!AR669),DATA!AR669,"n/a")</f>
        <v>2.4084081050504098</v>
      </c>
      <c r="L2354" s="77">
        <f>+IF(ISNUMBER(DATA!AS669),DATA!AS669,"n/a")</f>
        <v>5.6688629365834998E-4</v>
      </c>
      <c r="M2354" s="66"/>
      <c r="N2354" s="66"/>
      <c r="O2354" s="66"/>
      <c r="P2354" s="66"/>
      <c r="Q2354" s="66"/>
      <c r="S2354" s="70"/>
      <c r="U2354" s="70"/>
      <c r="W2354" s="70"/>
      <c r="Y2354" s="70"/>
    </row>
    <row r="2355" spans="1:25" s="69" customFormat="1" x14ac:dyDescent="0.2">
      <c r="A2355" s="66" t="s">
        <v>12</v>
      </c>
      <c r="B2355" s="66" t="s">
        <v>24</v>
      </c>
      <c r="C2355" s="66" t="s">
        <v>26</v>
      </c>
      <c r="D2355" s="66" t="s">
        <v>273</v>
      </c>
      <c r="E2355" s="87">
        <f>+IF(ISNUMBER(DATA!N670),DATA!N670,"n/a")</f>
        <v>2.0857150563342599</v>
      </c>
      <c r="F2355" s="77">
        <f>+IF(ISNUMBER(DATA!O670),DATA!O670,"n/a")</f>
        <v>7.38613033308842E-3</v>
      </c>
      <c r="G2355" s="87">
        <f>+IF(ISNUMBER(DATA!X670),DATA!X670,"n/a")</f>
        <v>2.1836052636857399</v>
      </c>
      <c r="H2355" s="77">
        <f>+IF(ISNUMBER(DATA!Y670),DATA!Y670,"n/a")</f>
        <v>1.4117798949451499E-2</v>
      </c>
      <c r="I2355" s="87">
        <f>+IF(ISNUMBER(DATA!AH670),DATA!AH670,"n/a")</f>
        <v>2.13379818884522</v>
      </c>
      <c r="J2355" s="77">
        <f>+IF(ISNUMBER(DATA!AI670),DATA!AI670,"n/a")</f>
        <v>7.3117632820650699E-3</v>
      </c>
      <c r="K2355" s="87">
        <f>+IF(ISNUMBER(DATA!AR670),DATA!AR670,"n/a")</f>
        <v>2.1146563982398199</v>
      </c>
      <c r="L2355" s="77">
        <f>+IF(ISNUMBER(DATA!AS670),DATA!AS670,"n/a")</f>
        <v>-1.3971733259844601E-2</v>
      </c>
      <c r="M2355" s="66"/>
      <c r="N2355" s="66"/>
      <c r="O2355" s="66"/>
      <c r="P2355" s="66"/>
      <c r="Q2355" s="66"/>
      <c r="S2355" s="70"/>
      <c r="U2355" s="70"/>
      <c r="W2355" s="70"/>
      <c r="Y2355" s="70"/>
    </row>
    <row r="2356" spans="1:25" s="69" customFormat="1" x14ac:dyDescent="0.2">
      <c r="A2356" s="66" t="s">
        <v>12</v>
      </c>
      <c r="B2356" s="66" t="s">
        <v>24</v>
      </c>
      <c r="C2356" s="66" t="s">
        <v>26</v>
      </c>
      <c r="D2356" s="66" t="s">
        <v>274</v>
      </c>
      <c r="E2356" s="87">
        <f>+IF(ISNUMBER(DATA!N671),DATA!N671,"n/a")</f>
        <v>2.38302214443774</v>
      </c>
      <c r="F2356" s="77">
        <f>+IF(ISNUMBER(DATA!O671),DATA!O671,"n/a")</f>
        <v>-2.7266209013004399E-2</v>
      </c>
      <c r="G2356" s="87">
        <f>+IF(ISNUMBER(DATA!X671),DATA!X671,"n/a")</f>
        <v>2.38263403794463</v>
      </c>
      <c r="H2356" s="77">
        <f>+IF(ISNUMBER(DATA!Y671),DATA!Y671,"n/a")</f>
        <v>-1.1392541902654299E-2</v>
      </c>
      <c r="I2356" s="87">
        <f>+IF(ISNUMBER(DATA!AH671),DATA!AH671,"n/a")</f>
        <v>2.3859122178996199</v>
      </c>
      <c r="J2356" s="77">
        <f>+IF(ISNUMBER(DATA!AI671),DATA!AI671,"n/a")</f>
        <v>-5.0482339783863997E-3</v>
      </c>
      <c r="K2356" s="87">
        <f>+IF(ISNUMBER(DATA!AR671),DATA!AR671,"n/a")</f>
        <v>2.3703800064490101</v>
      </c>
      <c r="L2356" s="77">
        <f>+IF(ISNUMBER(DATA!AS671),DATA!AS671,"n/a")</f>
        <v>5.0260812017325698E-3</v>
      </c>
      <c r="M2356" s="66"/>
      <c r="N2356" s="66"/>
      <c r="O2356" s="66"/>
      <c r="P2356" s="66"/>
      <c r="Q2356" s="66"/>
      <c r="S2356" s="70"/>
      <c r="U2356" s="70"/>
      <c r="W2356" s="70"/>
      <c r="Y2356" s="70"/>
    </row>
    <row r="2357" spans="1:25" s="69" customFormat="1" x14ac:dyDescent="0.2">
      <c r="A2357" s="66" t="s">
        <v>12</v>
      </c>
      <c r="B2357" s="66" t="s">
        <v>24</v>
      </c>
      <c r="C2357" s="66" t="s">
        <v>26</v>
      </c>
      <c r="D2357" s="66" t="s">
        <v>275</v>
      </c>
      <c r="E2357" s="87">
        <f>+IF(ISNUMBER(DATA!N672),DATA!N672,"n/a")</f>
        <v>2.08012914692234</v>
      </c>
      <c r="F2357" s="77">
        <f>+IF(ISNUMBER(DATA!O672),DATA!O672,"n/a")</f>
        <v>-3.3103150945103799E-2</v>
      </c>
      <c r="G2357" s="87">
        <f>+IF(ISNUMBER(DATA!X672),DATA!X672,"n/a")</f>
        <v>2.1963560999966498</v>
      </c>
      <c r="H2357" s="77">
        <f>+IF(ISNUMBER(DATA!Y672),DATA!Y672,"n/a")</f>
        <v>-2.2688603036222402E-2</v>
      </c>
      <c r="I2357" s="87">
        <f>+IF(ISNUMBER(DATA!AH672),DATA!AH672,"n/a")</f>
        <v>2.1054822531567199</v>
      </c>
      <c r="J2357" s="77">
        <f>+IF(ISNUMBER(DATA!AI672),DATA!AI672,"n/a")</f>
        <v>-4.3376192040397797E-2</v>
      </c>
      <c r="K2357" s="87">
        <f>+IF(ISNUMBER(DATA!AR672),DATA!AR672,"n/a")</f>
        <v>2.11119906079912</v>
      </c>
      <c r="L2357" s="77">
        <f>+IF(ISNUMBER(DATA!AS672),DATA!AS672,"n/a")</f>
        <v>-3.8745694801882502E-2</v>
      </c>
      <c r="M2357" s="66"/>
      <c r="N2357" s="66"/>
      <c r="O2357" s="66"/>
      <c r="P2357" s="66"/>
      <c r="Q2357" s="66"/>
      <c r="S2357" s="70"/>
      <c r="U2357" s="70"/>
      <c r="W2357" s="70"/>
      <c r="Y2357" s="70"/>
    </row>
    <row r="2358" spans="1:25" s="69" customFormat="1" x14ac:dyDescent="0.2">
      <c r="A2358" s="66" t="s">
        <v>12</v>
      </c>
      <c r="B2358" s="66" t="s">
        <v>24</v>
      </c>
      <c r="C2358" s="66" t="s">
        <v>26</v>
      </c>
      <c r="D2358" s="66" t="s">
        <v>276</v>
      </c>
      <c r="E2358" s="87">
        <f>+IF(ISNUMBER(DATA!N673),DATA!N673,"n/a")</f>
        <v>2.2993243955021301</v>
      </c>
      <c r="F2358" s="77">
        <f>+IF(ISNUMBER(DATA!O673),DATA!O673,"n/a")</f>
        <v>-0.14037556625998501</v>
      </c>
      <c r="G2358" s="87">
        <f>+IF(ISNUMBER(DATA!X673),DATA!X673,"n/a")</f>
        <v>2.56054558542737</v>
      </c>
      <c r="H2358" s="77">
        <f>+IF(ISNUMBER(DATA!Y673),DATA!Y673,"n/a")</f>
        <v>-3.6851380270156699E-2</v>
      </c>
      <c r="I2358" s="87">
        <f>+IF(ISNUMBER(DATA!AH673),DATA!AH673,"n/a")</f>
        <v>2.6335670259230599</v>
      </c>
      <c r="J2358" s="77">
        <f>+IF(ISNUMBER(DATA!AI673),DATA!AI673,"n/a")</f>
        <v>2.0954885528081099E-2</v>
      </c>
      <c r="K2358" s="87">
        <f>+IF(ISNUMBER(DATA!AR673),DATA!AR673,"n/a")</f>
        <v>2.56400286492942</v>
      </c>
      <c r="L2358" s="77">
        <f>+IF(ISNUMBER(DATA!AS673),DATA!AS673,"n/a")</f>
        <v>2.0001113794817001E-2</v>
      </c>
      <c r="M2358" s="66"/>
      <c r="N2358" s="66"/>
      <c r="O2358" s="66"/>
      <c r="P2358" s="66"/>
      <c r="Q2358" s="66"/>
      <c r="S2358" s="70"/>
      <c r="U2358" s="70"/>
      <c r="W2358" s="70"/>
      <c r="Y2358" s="70"/>
    </row>
    <row r="2359" spans="1:25" s="69" customFormat="1" x14ac:dyDescent="0.2">
      <c r="A2359" s="66" t="s">
        <v>12</v>
      </c>
      <c r="B2359" s="66" t="s">
        <v>24</v>
      </c>
      <c r="C2359" s="66" t="s">
        <v>26</v>
      </c>
      <c r="D2359" s="66" t="s">
        <v>277</v>
      </c>
      <c r="E2359" s="87">
        <f>+IF(ISNUMBER(DATA!N674),DATA!N674,"n/a")</f>
        <v>2.1719955191575799</v>
      </c>
      <c r="F2359" s="77">
        <f>+IF(ISNUMBER(DATA!O674),DATA!O674,"n/a")</f>
        <v>7.9806007898591297E-2</v>
      </c>
      <c r="G2359" s="87">
        <f>+IF(ISNUMBER(DATA!X674),DATA!X674,"n/a")</f>
        <v>2.1790032420147201</v>
      </c>
      <c r="H2359" s="77">
        <f>+IF(ISNUMBER(DATA!Y674),DATA!Y674,"n/a")</f>
        <v>3.3736899947086597E-2</v>
      </c>
      <c r="I2359" s="87">
        <f>+IF(ISNUMBER(DATA!AH674),DATA!AH674,"n/a")</f>
        <v>2.15525506113263</v>
      </c>
      <c r="J2359" s="77">
        <f>+IF(ISNUMBER(DATA!AI674),DATA!AI674,"n/a")</f>
        <v>3.2500476064885597E-2</v>
      </c>
      <c r="K2359" s="87">
        <f>+IF(ISNUMBER(DATA!AR674),DATA!AR674,"n/a")</f>
        <v>2.1431357878350101</v>
      </c>
      <c r="L2359" s="77">
        <f>+IF(ISNUMBER(DATA!AS674),DATA!AS674,"n/a")</f>
        <v>1.23686889805362E-2</v>
      </c>
      <c r="M2359" s="66"/>
      <c r="N2359" s="66"/>
      <c r="O2359" s="66"/>
      <c r="P2359" s="66"/>
      <c r="Q2359" s="66"/>
      <c r="S2359" s="70"/>
      <c r="U2359" s="70"/>
      <c r="W2359" s="70"/>
      <c r="Y2359" s="70"/>
    </row>
    <row r="2360" spans="1:25" s="69" customFormat="1" x14ac:dyDescent="0.2">
      <c r="A2360" s="66" t="s">
        <v>12</v>
      </c>
      <c r="B2360" s="66" t="s">
        <v>24</v>
      </c>
      <c r="C2360" s="66" t="s">
        <v>26</v>
      </c>
      <c r="D2360" s="66" t="s">
        <v>278</v>
      </c>
      <c r="E2360" s="87">
        <f>+IF(ISNUMBER(DATA!N675),DATA!N675,"n/a")</f>
        <v>2.0546617593420802</v>
      </c>
      <c r="F2360" s="77">
        <f>+IF(ISNUMBER(DATA!O675),DATA!O675,"n/a")</f>
        <v>-2.3585985407897799E-2</v>
      </c>
      <c r="G2360" s="87">
        <f>+IF(ISNUMBER(DATA!X675),DATA!X675,"n/a")</f>
        <v>2.0665276638621299</v>
      </c>
      <c r="H2360" s="77">
        <f>+IF(ISNUMBER(DATA!Y675),DATA!Y675,"n/a")</f>
        <v>-2.9216990916088498E-2</v>
      </c>
      <c r="I2360" s="87">
        <f>+IF(ISNUMBER(DATA!AH675),DATA!AH675,"n/a")</f>
        <v>2.0825379883912798</v>
      </c>
      <c r="J2360" s="77">
        <f>+IF(ISNUMBER(DATA!AI675),DATA!AI675,"n/a")</f>
        <v>-3.4061675553538999E-2</v>
      </c>
      <c r="K2360" s="87">
        <f>+IF(ISNUMBER(DATA!AR675),DATA!AR675,"n/a")</f>
        <v>2.1180734900049201</v>
      </c>
      <c r="L2360" s="77">
        <f>+IF(ISNUMBER(DATA!AS675),DATA!AS675,"n/a")</f>
        <v>-2.6604696987538399E-2</v>
      </c>
      <c r="M2360" s="66"/>
      <c r="N2360" s="66"/>
      <c r="O2360" s="66"/>
      <c r="P2360" s="66"/>
      <c r="Q2360" s="66"/>
      <c r="S2360" s="70"/>
      <c r="U2360" s="70"/>
      <c r="W2360" s="70"/>
      <c r="Y2360" s="70"/>
    </row>
    <row r="2361" spans="1:25" s="69" customFormat="1" x14ac:dyDescent="0.2">
      <c r="A2361" s="66" t="s">
        <v>12</v>
      </c>
      <c r="B2361" s="66" t="s">
        <v>24</v>
      </c>
      <c r="C2361" s="66" t="s">
        <v>26</v>
      </c>
      <c r="D2361" s="66" t="s">
        <v>279</v>
      </c>
      <c r="E2361" s="87">
        <f>+IF(ISNUMBER(DATA!N676),DATA!N676,"n/a")</f>
        <v>2.1515101398511201</v>
      </c>
      <c r="F2361" s="77">
        <f>+IF(ISNUMBER(DATA!O676),DATA!O676,"n/a")</f>
        <v>-3.21263722530159E-2</v>
      </c>
      <c r="G2361" s="87">
        <f>+IF(ISNUMBER(DATA!X676),DATA!X676,"n/a")</f>
        <v>2.2722894515435201</v>
      </c>
      <c r="H2361" s="77">
        <f>+IF(ISNUMBER(DATA!Y676),DATA!Y676,"n/a")</f>
        <v>-6.3757066788883404E-2</v>
      </c>
      <c r="I2361" s="87">
        <f>+IF(ISNUMBER(DATA!AH676),DATA!AH676,"n/a")</f>
        <v>2.26169349258342</v>
      </c>
      <c r="J2361" s="77">
        <f>+IF(ISNUMBER(DATA!AI676),DATA!AI676,"n/a")</f>
        <v>-4.5589534047716797E-2</v>
      </c>
      <c r="K2361" s="87">
        <f>+IF(ISNUMBER(DATA!AR676),DATA!AR676,"n/a")</f>
        <v>2.2813532131511498</v>
      </c>
      <c r="L2361" s="77">
        <f>+IF(ISNUMBER(DATA!AS676),DATA!AS676,"n/a")</f>
        <v>-7.4264453260766902E-3</v>
      </c>
      <c r="M2361" s="66"/>
      <c r="N2361" s="66"/>
      <c r="O2361" s="66"/>
      <c r="P2361" s="66"/>
      <c r="Q2361" s="66"/>
      <c r="S2361" s="70"/>
      <c r="U2361" s="70"/>
      <c r="W2361" s="70"/>
      <c r="Y2361" s="70"/>
    </row>
    <row r="2362" spans="1:25" s="69" customFormat="1" x14ac:dyDescent="0.2">
      <c r="A2362" s="66" t="s">
        <v>12</v>
      </c>
      <c r="B2362" s="66" t="s">
        <v>24</v>
      </c>
      <c r="C2362" s="66" t="s">
        <v>26</v>
      </c>
      <c r="D2362" s="66" t="s">
        <v>280</v>
      </c>
      <c r="E2362" s="87">
        <f>+IF(ISNUMBER(DATA!N677),DATA!N677,"n/a")</f>
        <v>2.28331391723952</v>
      </c>
      <c r="F2362" s="77">
        <f>+IF(ISNUMBER(DATA!O677),DATA!O677,"n/a")</f>
        <v>-2.56964388568665E-2</v>
      </c>
      <c r="G2362" s="87">
        <f>+IF(ISNUMBER(DATA!X677),DATA!X677,"n/a")</f>
        <v>1.9750090854623199</v>
      </c>
      <c r="H2362" s="77">
        <f>+IF(ISNUMBER(DATA!Y677),DATA!Y677,"n/a")</f>
        <v>-3.37066739556455E-2</v>
      </c>
      <c r="I2362" s="87">
        <f>+IF(ISNUMBER(DATA!AH677),DATA!AH677,"n/a")</f>
        <v>1.9291445426290199</v>
      </c>
      <c r="J2362" s="77">
        <f>+IF(ISNUMBER(DATA!AI677),DATA!AI677,"n/a")</f>
        <v>6.1245077121679002E-2</v>
      </c>
      <c r="K2362" s="87">
        <f>+IF(ISNUMBER(DATA!AR677),DATA!AR677,"n/a")</f>
        <v>2.01648404281931</v>
      </c>
      <c r="L2362" s="77">
        <f>+IF(ISNUMBER(DATA!AS677),DATA!AS677,"n/a")</f>
        <v>6.9133764794729796E-2</v>
      </c>
      <c r="M2362" s="66"/>
      <c r="N2362" s="66"/>
      <c r="O2362" s="66"/>
      <c r="P2362" s="66"/>
      <c r="Q2362" s="66"/>
      <c r="S2362" s="70"/>
      <c r="U2362" s="70"/>
      <c r="W2362" s="70"/>
      <c r="Y2362" s="70"/>
    </row>
    <row r="2363" spans="1:25" s="69" customFormat="1" x14ac:dyDescent="0.2">
      <c r="A2363" s="66" t="s">
        <v>12</v>
      </c>
      <c r="B2363" s="66" t="s">
        <v>24</v>
      </c>
      <c r="C2363" s="66" t="s">
        <v>26</v>
      </c>
      <c r="D2363" s="66" t="s">
        <v>281</v>
      </c>
      <c r="E2363" s="87">
        <f>+IF(ISNUMBER(DATA!N678),DATA!N678,"n/a")</f>
        <v>2.21384334338144</v>
      </c>
      <c r="F2363" s="77">
        <f>+IF(ISNUMBER(DATA!O678),DATA!O678,"n/a")</f>
        <v>-6.2431829094292103E-2</v>
      </c>
      <c r="G2363" s="87">
        <f>+IF(ISNUMBER(DATA!X678),DATA!X678,"n/a")</f>
        <v>2.1932953516045499</v>
      </c>
      <c r="H2363" s="77">
        <f>+IF(ISNUMBER(DATA!Y678),DATA!Y678,"n/a")</f>
        <v>-2.7443992502490799E-2</v>
      </c>
      <c r="I2363" s="87">
        <f>+IF(ISNUMBER(DATA!AH678),DATA!AH678,"n/a")</f>
        <v>2.1594806572773</v>
      </c>
      <c r="J2363" s="77">
        <f>+IF(ISNUMBER(DATA!AI678),DATA!AI678,"n/a")</f>
        <v>1.04039045876881E-2</v>
      </c>
      <c r="K2363" s="87">
        <f>+IF(ISNUMBER(DATA!AR678),DATA!AR678,"n/a")</f>
        <v>2.2016794665149799</v>
      </c>
      <c r="L2363" s="77">
        <f>+IF(ISNUMBER(DATA!AS678),DATA!AS678,"n/a")</f>
        <v>3.44667053915379E-2</v>
      </c>
      <c r="M2363" s="66"/>
      <c r="N2363" s="66"/>
      <c r="O2363" s="66"/>
      <c r="P2363" s="66"/>
      <c r="Q2363" s="66"/>
      <c r="S2363" s="70"/>
      <c r="U2363" s="70"/>
      <c r="W2363" s="70"/>
      <c r="Y2363" s="70"/>
    </row>
    <row r="2364" spans="1:25" s="69" customFormat="1" x14ac:dyDescent="0.2">
      <c r="A2364" s="66" t="s">
        <v>12</v>
      </c>
      <c r="B2364" s="66" t="s">
        <v>24</v>
      </c>
      <c r="C2364" s="66" t="s">
        <v>26</v>
      </c>
      <c r="D2364" s="66" t="s">
        <v>282</v>
      </c>
      <c r="E2364" s="87">
        <f>+IF(ISNUMBER(DATA!N679),DATA!N679,"n/a")</f>
        <v>2.2309674883672899</v>
      </c>
      <c r="F2364" s="77">
        <f>+IF(ISNUMBER(DATA!O679),DATA!O679,"n/a")</f>
        <v>-2.7829987569569399E-2</v>
      </c>
      <c r="G2364" s="87">
        <f>+IF(ISNUMBER(DATA!X679),DATA!X679,"n/a")</f>
        <v>2.3406976623458902</v>
      </c>
      <c r="H2364" s="77">
        <f>+IF(ISNUMBER(DATA!Y679),DATA!Y679,"n/a")</f>
        <v>1.9000038814616201E-2</v>
      </c>
      <c r="I2364" s="87">
        <f>+IF(ISNUMBER(DATA!AH679),DATA!AH679,"n/a")</f>
        <v>2.3169428587695799</v>
      </c>
      <c r="J2364" s="77">
        <f>+IF(ISNUMBER(DATA!AI679),DATA!AI679,"n/a")</f>
        <v>1.7021538800684001E-2</v>
      </c>
      <c r="K2364" s="87">
        <f>+IF(ISNUMBER(DATA!AR679),DATA!AR679,"n/a")</f>
        <v>2.2744935207871899</v>
      </c>
      <c r="L2364" s="77">
        <f>+IF(ISNUMBER(DATA!AS679),DATA!AS679,"n/a")</f>
        <v>1.01792404261701E-2</v>
      </c>
      <c r="M2364" s="66"/>
      <c r="N2364" s="66"/>
      <c r="O2364" s="66"/>
      <c r="P2364" s="66"/>
      <c r="Q2364" s="66"/>
      <c r="S2364" s="70"/>
      <c r="U2364" s="70"/>
      <c r="W2364" s="70"/>
      <c r="Y2364" s="70"/>
    </row>
    <row r="2365" spans="1:25" s="69" customFormat="1" x14ac:dyDescent="0.2">
      <c r="A2365" s="66" t="s">
        <v>12</v>
      </c>
      <c r="B2365" s="66" t="s">
        <v>24</v>
      </c>
      <c r="C2365" s="66" t="s">
        <v>26</v>
      </c>
      <c r="D2365" s="66" t="s">
        <v>283</v>
      </c>
      <c r="E2365" s="87">
        <f>+IF(ISNUMBER(DATA!N680),DATA!N680,"n/a")</f>
        <v>2.4074448809744098</v>
      </c>
      <c r="F2365" s="77">
        <f>+IF(ISNUMBER(DATA!O680),DATA!O680,"n/a")</f>
        <v>0.190362463885942</v>
      </c>
      <c r="G2365" s="87">
        <f>+IF(ISNUMBER(DATA!X680),DATA!X680,"n/a")</f>
        <v>2.3881214088285998</v>
      </c>
      <c r="H2365" s="77">
        <f>+IF(ISNUMBER(DATA!Y680),DATA!Y680,"n/a")</f>
        <v>0.163314830872586</v>
      </c>
      <c r="I2365" s="87">
        <f>+IF(ISNUMBER(DATA!AH680),DATA!AH680,"n/a")</f>
        <v>2.3160544681191899</v>
      </c>
      <c r="J2365" s="77">
        <f>+IF(ISNUMBER(DATA!AI680),DATA!AI680,"n/a")</f>
        <v>0.10855611104275401</v>
      </c>
      <c r="K2365" s="87">
        <f>+IF(ISNUMBER(DATA!AR680),DATA!AR680,"n/a")</f>
        <v>2.2331403509109</v>
      </c>
      <c r="L2365" s="77">
        <f>+IF(ISNUMBER(DATA!AS680),DATA!AS680,"n/a")</f>
        <v>5.4103433490437398E-2</v>
      </c>
      <c r="M2365" s="66"/>
      <c r="N2365" s="66"/>
      <c r="O2365" s="66"/>
      <c r="P2365" s="66"/>
      <c r="Q2365" s="66"/>
      <c r="S2365" s="70"/>
      <c r="U2365" s="70"/>
      <c r="W2365" s="70"/>
      <c r="Y2365" s="70"/>
    </row>
    <row r="2366" spans="1:25" s="69" customFormat="1" x14ac:dyDescent="0.2">
      <c r="A2366" s="66" t="s">
        <v>12</v>
      </c>
      <c r="B2366" s="66" t="s">
        <v>24</v>
      </c>
      <c r="C2366" s="66" t="s">
        <v>26</v>
      </c>
      <c r="D2366" s="66" t="s">
        <v>284</v>
      </c>
      <c r="E2366" s="87">
        <f>+IF(ISNUMBER(DATA!N681),DATA!N681,"n/a")</f>
        <v>2.1063000788278599</v>
      </c>
      <c r="F2366" s="77">
        <f>+IF(ISNUMBER(DATA!O681),DATA!O681,"n/a")</f>
        <v>-0.138810462912448</v>
      </c>
      <c r="G2366" s="87">
        <f>+IF(ISNUMBER(DATA!X681),DATA!X681,"n/a")</f>
        <v>2.2539943632408201</v>
      </c>
      <c r="H2366" s="77">
        <f>+IF(ISNUMBER(DATA!Y681),DATA!Y681,"n/a")</f>
        <v>-4.3710711232023802E-2</v>
      </c>
      <c r="I2366" s="87">
        <f>+IF(ISNUMBER(DATA!AH681),DATA!AH681,"n/a")</f>
        <v>2.20702109856254</v>
      </c>
      <c r="J2366" s="77">
        <f>+IF(ISNUMBER(DATA!AI681),DATA!AI681,"n/a")</f>
        <v>-4.3168428328378597E-2</v>
      </c>
      <c r="K2366" s="87">
        <f>+IF(ISNUMBER(DATA!AR681),DATA!AR681,"n/a")</f>
        <v>2.2331218176229699</v>
      </c>
      <c r="L2366" s="77">
        <f>+IF(ISNUMBER(DATA!AS681),DATA!AS681,"n/a")</f>
        <v>-2.0660002920449599E-2</v>
      </c>
      <c r="M2366" s="66"/>
      <c r="N2366" s="66"/>
      <c r="O2366" s="66"/>
      <c r="P2366" s="66"/>
      <c r="Q2366" s="66"/>
      <c r="S2366" s="70"/>
      <c r="U2366" s="70"/>
      <c r="W2366" s="70"/>
      <c r="Y2366" s="70"/>
    </row>
    <row r="2367" spans="1:25" s="69" customFormat="1" x14ac:dyDescent="0.2">
      <c r="A2367" s="66" t="s">
        <v>12</v>
      </c>
      <c r="B2367" s="66" t="s">
        <v>24</v>
      </c>
      <c r="C2367" s="66" t="s">
        <v>26</v>
      </c>
      <c r="D2367" s="66" t="s">
        <v>285</v>
      </c>
      <c r="E2367" s="87">
        <f>+IF(ISNUMBER(DATA!N682),DATA!N682,"n/a")</f>
        <v>1.73460819902408</v>
      </c>
      <c r="F2367" s="77">
        <f>+IF(ISNUMBER(DATA!O682),DATA!O682,"n/a")</f>
        <v>-0.14668274784711599</v>
      </c>
      <c r="G2367" s="87">
        <f>+IF(ISNUMBER(DATA!X682),DATA!X682,"n/a")</f>
        <v>1.94746709321921</v>
      </c>
      <c r="H2367" s="77">
        <f>+IF(ISNUMBER(DATA!Y682),DATA!Y682,"n/a")</f>
        <v>-4.2847324456156598E-2</v>
      </c>
      <c r="I2367" s="87">
        <f>+IF(ISNUMBER(DATA!AH682),DATA!AH682,"n/a")</f>
        <v>1.90139695174395</v>
      </c>
      <c r="J2367" s="77">
        <f>+IF(ISNUMBER(DATA!AI682),DATA!AI682,"n/a")</f>
        <v>-6.8883771735205199E-2</v>
      </c>
      <c r="K2367" s="87">
        <f>+IF(ISNUMBER(DATA!AR682),DATA!AR682,"n/a")</f>
        <v>1.96847425238563</v>
      </c>
      <c r="L2367" s="77">
        <f>+IF(ISNUMBER(DATA!AS682),DATA!AS682,"n/a")</f>
        <v>-4.2838017012765003E-2</v>
      </c>
      <c r="M2367" s="66"/>
      <c r="N2367" s="66"/>
      <c r="O2367" s="66"/>
      <c r="P2367" s="66"/>
      <c r="Q2367" s="66"/>
      <c r="S2367" s="70"/>
      <c r="U2367" s="70"/>
      <c r="W2367" s="70"/>
      <c r="Y2367" s="70"/>
    </row>
    <row r="2368" spans="1:25" s="69" customFormat="1" x14ac:dyDescent="0.2">
      <c r="A2368" s="66" t="s">
        <v>12</v>
      </c>
      <c r="B2368" s="66" t="s">
        <v>24</v>
      </c>
      <c r="C2368" s="66" t="s">
        <v>26</v>
      </c>
      <c r="D2368" s="66" t="s">
        <v>286</v>
      </c>
      <c r="E2368" s="87">
        <f>+IF(ISNUMBER(DATA!N683),DATA!N683,"n/a")</f>
        <v>2.09896815235011</v>
      </c>
      <c r="F2368" s="77">
        <f>+IF(ISNUMBER(DATA!O683),DATA!O683,"n/a")</f>
        <v>-1.5828094677270799E-2</v>
      </c>
      <c r="G2368" s="87">
        <f>+IF(ISNUMBER(DATA!X683),DATA!X683,"n/a")</f>
        <v>2.2734197223322301</v>
      </c>
      <c r="H2368" s="77">
        <f>+IF(ISNUMBER(DATA!Y683),DATA!Y683,"n/a")</f>
        <v>-7.1244146741808404E-3</v>
      </c>
      <c r="I2368" s="87">
        <f>+IF(ISNUMBER(DATA!AH683),DATA!AH683,"n/a")</f>
        <v>2.1867766869037202</v>
      </c>
      <c r="J2368" s="77">
        <f>+IF(ISNUMBER(DATA!AI683),DATA!AI683,"n/a")</f>
        <v>-4.0769373909943098E-2</v>
      </c>
      <c r="K2368" s="87">
        <f>+IF(ISNUMBER(DATA!AR683),DATA!AR683,"n/a")</f>
        <v>2.19535379577504</v>
      </c>
      <c r="L2368" s="77">
        <f>+IF(ISNUMBER(DATA!AS683),DATA!AS683,"n/a")</f>
        <v>-2.7170408746907501E-2</v>
      </c>
      <c r="M2368" s="66"/>
      <c r="N2368" s="66"/>
      <c r="O2368" s="66"/>
      <c r="P2368" s="66"/>
      <c r="Q2368" s="66"/>
      <c r="S2368" s="70"/>
      <c r="U2368" s="70"/>
      <c r="W2368" s="70"/>
      <c r="Y2368" s="70"/>
    </row>
    <row r="2369" spans="1:25" s="69" customFormat="1" x14ac:dyDescent="0.2">
      <c r="A2369" s="66" t="s">
        <v>12</v>
      </c>
      <c r="B2369" s="66" t="s">
        <v>24</v>
      </c>
      <c r="C2369" s="66" t="s">
        <v>26</v>
      </c>
      <c r="D2369" s="66" t="s">
        <v>287</v>
      </c>
      <c r="E2369" s="87">
        <f>+IF(ISNUMBER(DATA!N684),DATA!N684,"n/a")</f>
        <v>1.9358208630117899</v>
      </c>
      <c r="F2369" s="77">
        <f>+IF(ISNUMBER(DATA!O684),DATA!O684,"n/a")</f>
        <v>-5.5477272014238098E-2</v>
      </c>
      <c r="G2369" s="87">
        <f>+IF(ISNUMBER(DATA!X684),DATA!X684,"n/a")</f>
        <v>2.22139927144126</v>
      </c>
      <c r="H2369" s="77">
        <f>+IF(ISNUMBER(DATA!Y684),DATA!Y684,"n/a")</f>
        <v>-1.69788820735849E-3</v>
      </c>
      <c r="I2369" s="87">
        <f>+IF(ISNUMBER(DATA!AH684),DATA!AH684,"n/a")</f>
        <v>2.0948508129008099</v>
      </c>
      <c r="J2369" s="77">
        <f>+IF(ISNUMBER(DATA!AI684),DATA!AI684,"n/a")</f>
        <v>-2.58917315170583E-2</v>
      </c>
      <c r="K2369" s="87">
        <f>+IF(ISNUMBER(DATA!AR684),DATA!AR684,"n/a")</f>
        <v>2.0792222477356601</v>
      </c>
      <c r="L2369" s="77">
        <f>+IF(ISNUMBER(DATA!AS684),DATA!AS684,"n/a")</f>
        <v>-2.71288713788569E-2</v>
      </c>
      <c r="M2369" s="66"/>
      <c r="N2369" s="66"/>
      <c r="O2369" s="66"/>
      <c r="P2369" s="66"/>
      <c r="Q2369" s="66"/>
      <c r="S2369" s="70"/>
      <c r="U2369" s="70"/>
      <c r="W2369" s="70"/>
      <c r="Y2369" s="70"/>
    </row>
    <row r="2370" spans="1:25" s="69" customFormat="1" x14ac:dyDescent="0.2">
      <c r="A2370" s="66" t="s">
        <v>12</v>
      </c>
      <c r="B2370" s="66" t="s">
        <v>24</v>
      </c>
      <c r="C2370" s="66" t="s">
        <v>26</v>
      </c>
      <c r="D2370" s="66" t="s">
        <v>288</v>
      </c>
      <c r="E2370" s="87">
        <f>+IF(ISNUMBER(DATA!N685),DATA!N685,"n/a")</f>
        <v>2.2568025735708099</v>
      </c>
      <c r="F2370" s="77">
        <f>+IF(ISNUMBER(DATA!O685),DATA!O685,"n/a")</f>
        <v>2.01236696578275E-3</v>
      </c>
      <c r="G2370" s="87">
        <f>+IF(ISNUMBER(DATA!X685),DATA!X685,"n/a")</f>
        <v>2.3366357643733302</v>
      </c>
      <c r="H2370" s="77">
        <f>+IF(ISNUMBER(DATA!Y685),DATA!Y685,"n/a")</f>
        <v>3.6397872203181303E-2</v>
      </c>
      <c r="I2370" s="87">
        <f>+IF(ISNUMBER(DATA!AH685),DATA!AH685,"n/a")</f>
        <v>2.2731873272961902</v>
      </c>
      <c r="J2370" s="77">
        <f>+IF(ISNUMBER(DATA!AI685),DATA!AI685,"n/a")</f>
        <v>2.6092495017748001E-2</v>
      </c>
      <c r="K2370" s="87">
        <f>+IF(ISNUMBER(DATA!AR685),DATA!AR685,"n/a")</f>
        <v>2.2116125487790601</v>
      </c>
      <c r="L2370" s="77">
        <f>+IF(ISNUMBER(DATA!AS685),DATA!AS685,"n/a")</f>
        <v>6.4130662081392899E-3</v>
      </c>
      <c r="M2370" s="66"/>
      <c r="N2370" s="66"/>
      <c r="O2370" s="66"/>
      <c r="P2370" s="66"/>
      <c r="Q2370" s="66"/>
      <c r="S2370" s="70"/>
      <c r="U2370" s="70"/>
      <c r="W2370" s="70"/>
      <c r="Y2370" s="70"/>
    </row>
    <row r="2371" spans="1:25" s="69" customFormat="1" x14ac:dyDescent="0.2">
      <c r="A2371" s="66" t="s">
        <v>12</v>
      </c>
      <c r="B2371" s="66" t="s">
        <v>24</v>
      </c>
      <c r="C2371" s="66" t="s">
        <v>26</v>
      </c>
      <c r="D2371" s="66" t="s">
        <v>289</v>
      </c>
      <c r="E2371" s="87">
        <f>+IF(ISNUMBER(DATA!N686),DATA!N686,"n/a")</f>
        <v>2.20058578973233</v>
      </c>
      <c r="F2371" s="77">
        <f>+IF(ISNUMBER(DATA!O686),DATA!O686,"n/a")</f>
        <v>-6.7517617696404603E-2</v>
      </c>
      <c r="G2371" s="87">
        <f>+IF(ISNUMBER(DATA!X686),DATA!X686,"n/a")</f>
        <v>2.3000006512065099</v>
      </c>
      <c r="H2371" s="77">
        <f>+IF(ISNUMBER(DATA!Y686),DATA!Y686,"n/a")</f>
        <v>-1.91004431845294E-2</v>
      </c>
      <c r="I2371" s="87">
        <f>+IF(ISNUMBER(DATA!AH686),DATA!AH686,"n/a")</f>
        <v>2.26656077176865</v>
      </c>
      <c r="J2371" s="77">
        <f>+IF(ISNUMBER(DATA!AI686),DATA!AI686,"n/a")</f>
        <v>-5.8276861328343602E-3</v>
      </c>
      <c r="K2371" s="87">
        <f>+IF(ISNUMBER(DATA!AR686),DATA!AR686,"n/a")</f>
        <v>2.2769496268839302</v>
      </c>
      <c r="L2371" s="77">
        <f>+IF(ISNUMBER(DATA!AS686),DATA!AS686,"n/a")</f>
        <v>1.3356745210994799E-2</v>
      </c>
      <c r="M2371" s="66"/>
      <c r="N2371" s="66"/>
      <c r="O2371" s="66"/>
      <c r="P2371" s="66"/>
      <c r="Q2371" s="66"/>
      <c r="S2371" s="70"/>
      <c r="U2371" s="70"/>
      <c r="W2371" s="70"/>
      <c r="Y2371" s="70"/>
    </row>
    <row r="2372" spans="1:25" s="69" customFormat="1" x14ac:dyDescent="0.2">
      <c r="A2372" s="66" t="s">
        <v>12</v>
      </c>
      <c r="B2372" s="66" t="s">
        <v>24</v>
      </c>
      <c r="C2372" s="66" t="s">
        <v>26</v>
      </c>
      <c r="D2372" s="66" t="s">
        <v>290</v>
      </c>
      <c r="E2372" s="87">
        <f>+IF(ISNUMBER(DATA!N687),DATA!N687,"n/a")</f>
        <v>2.4200927515016302</v>
      </c>
      <c r="F2372" s="77">
        <f>+IF(ISNUMBER(DATA!O687),DATA!O687,"n/a")</f>
        <v>-1.8527420507061399E-2</v>
      </c>
      <c r="G2372" s="87">
        <f>+IF(ISNUMBER(DATA!X687),DATA!X687,"n/a")</f>
        <v>2.3952925803895</v>
      </c>
      <c r="H2372" s="77">
        <f>+IF(ISNUMBER(DATA!Y687),DATA!Y687,"n/a")</f>
        <v>-3.5126312895702302E-3</v>
      </c>
      <c r="I2372" s="87">
        <f>+IF(ISNUMBER(DATA!AH687),DATA!AH687,"n/a")</f>
        <v>2.41173039778328</v>
      </c>
      <c r="J2372" s="77">
        <f>+IF(ISNUMBER(DATA!AI687),DATA!AI687,"n/a")</f>
        <v>6.3495472637412204E-3</v>
      </c>
      <c r="K2372" s="87">
        <f>+IF(ISNUMBER(DATA!AR687),DATA!AR687,"n/a")</f>
        <v>2.3764604383733499</v>
      </c>
      <c r="L2372" s="77">
        <f>+IF(ISNUMBER(DATA!AS687),DATA!AS687,"n/a")</f>
        <v>2.5478847487686602E-3</v>
      </c>
      <c r="M2372" s="66"/>
      <c r="N2372" s="66"/>
      <c r="O2372" s="66"/>
      <c r="P2372" s="66"/>
      <c r="Q2372" s="66"/>
      <c r="S2372" s="70"/>
      <c r="U2372" s="70"/>
      <c r="W2372" s="70"/>
      <c r="Y2372" s="70"/>
    </row>
    <row r="2373" spans="1:25" s="69" customFormat="1" x14ac:dyDescent="0.2">
      <c r="A2373" s="66" t="s">
        <v>12</v>
      </c>
      <c r="B2373" s="66" t="s">
        <v>24</v>
      </c>
      <c r="C2373" s="66" t="s">
        <v>26</v>
      </c>
      <c r="D2373" s="66" t="s">
        <v>291</v>
      </c>
      <c r="E2373" s="87">
        <f>+IF(ISNUMBER(DATA!N688),DATA!N688,"n/a")</f>
        <v>2.1861836880501202</v>
      </c>
      <c r="F2373" s="77">
        <f>+IF(ISNUMBER(DATA!O688),DATA!O688,"n/a")</f>
        <v>0.12311038978743601</v>
      </c>
      <c r="G2373" s="87">
        <f>+IF(ISNUMBER(DATA!X688),DATA!X688,"n/a")</f>
        <v>2.2281743999151402</v>
      </c>
      <c r="H2373" s="77">
        <f>+IF(ISNUMBER(DATA!Y688),DATA!Y688,"n/a")</f>
        <v>7.1568200064960494E-2</v>
      </c>
      <c r="I2373" s="87">
        <f>+IF(ISNUMBER(DATA!AH688),DATA!AH688,"n/a")</f>
        <v>2.1965938092897099</v>
      </c>
      <c r="J2373" s="77">
        <f>+IF(ISNUMBER(DATA!AI688),DATA!AI688,"n/a")</f>
        <v>3.5197664630380002E-2</v>
      </c>
      <c r="K2373" s="87">
        <f>+IF(ISNUMBER(DATA!AR688),DATA!AR688,"n/a")</f>
        <v>2.1753161846476399</v>
      </c>
      <c r="L2373" s="77">
        <f>+IF(ISNUMBER(DATA!AS688),DATA!AS688,"n/a")</f>
        <v>3.6672321019747399E-2</v>
      </c>
      <c r="M2373" s="66"/>
      <c r="N2373" s="66"/>
      <c r="O2373" s="66"/>
      <c r="P2373" s="66"/>
      <c r="Q2373" s="66"/>
      <c r="S2373" s="70"/>
      <c r="U2373" s="70"/>
      <c r="W2373" s="70"/>
      <c r="Y2373" s="70"/>
    </row>
    <row r="2374" spans="1:25" s="69" customFormat="1" x14ac:dyDescent="0.2">
      <c r="A2374" s="66" t="s">
        <v>12</v>
      </c>
      <c r="B2374" s="66" t="s">
        <v>24</v>
      </c>
      <c r="C2374" s="66" t="s">
        <v>26</v>
      </c>
      <c r="D2374" s="66" t="s">
        <v>292</v>
      </c>
      <c r="E2374" s="87">
        <f>+IF(ISNUMBER(DATA!N689),DATA!N689,"n/a")</f>
        <v>2.1276226722535698</v>
      </c>
      <c r="F2374" s="77">
        <f>+IF(ISNUMBER(DATA!O689),DATA!O689,"n/a")</f>
        <v>1.14550939284404E-2</v>
      </c>
      <c r="G2374" s="87">
        <f>+IF(ISNUMBER(DATA!X689),DATA!X689,"n/a")</f>
        <v>2.1731689340831601</v>
      </c>
      <c r="H2374" s="77">
        <f>+IF(ISNUMBER(DATA!Y689),DATA!Y689,"n/a")</f>
        <v>8.7085102471433796E-3</v>
      </c>
      <c r="I2374" s="87">
        <f>+IF(ISNUMBER(DATA!AH689),DATA!AH689,"n/a")</f>
        <v>2.15956428429869</v>
      </c>
      <c r="J2374" s="77">
        <f>+IF(ISNUMBER(DATA!AI689),DATA!AI689,"n/a")</f>
        <v>-2.3303796293707899E-3</v>
      </c>
      <c r="K2374" s="87">
        <f>+IF(ISNUMBER(DATA!AR689),DATA!AR689,"n/a")</f>
        <v>2.1373109745877801</v>
      </c>
      <c r="L2374" s="77">
        <f>+IF(ISNUMBER(DATA!AS689),DATA!AS689,"n/a")</f>
        <v>-2.8287363697682501E-2</v>
      </c>
      <c r="M2374" s="66"/>
      <c r="N2374" s="66"/>
      <c r="O2374" s="66"/>
      <c r="P2374" s="66"/>
      <c r="Q2374" s="66"/>
      <c r="S2374" s="70"/>
      <c r="U2374" s="70"/>
      <c r="W2374" s="70"/>
      <c r="Y2374" s="70"/>
    </row>
    <row r="2375" spans="1:25" s="69" customFormat="1" x14ac:dyDescent="0.2">
      <c r="A2375" s="66" t="s">
        <v>12</v>
      </c>
      <c r="B2375" s="66" t="s">
        <v>24</v>
      </c>
      <c r="C2375" s="66" t="s">
        <v>26</v>
      </c>
      <c r="D2375" s="66" t="s">
        <v>293</v>
      </c>
      <c r="E2375" s="87">
        <f>+IF(ISNUMBER(DATA!N690),DATA!N690,"n/a")</f>
        <v>2.4930288443064499</v>
      </c>
      <c r="F2375" s="77">
        <f>+IF(ISNUMBER(DATA!O690),DATA!O690,"n/a")</f>
        <v>4.1957080595251602E-3</v>
      </c>
      <c r="G2375" s="87">
        <f>+IF(ISNUMBER(DATA!X690),DATA!X690,"n/a")</f>
        <v>2.61100344993213</v>
      </c>
      <c r="H2375" s="77">
        <f>+IF(ISNUMBER(DATA!Y690),DATA!Y690,"n/a")</f>
        <v>3.7460511205234102E-2</v>
      </c>
      <c r="I2375" s="87">
        <f>+IF(ISNUMBER(DATA!AH690),DATA!AH690,"n/a")</f>
        <v>2.5289079945865001</v>
      </c>
      <c r="J2375" s="77">
        <f>+IF(ISNUMBER(DATA!AI690),DATA!AI690,"n/a")</f>
        <v>2.3388012617399499E-2</v>
      </c>
      <c r="K2375" s="87">
        <f>+IF(ISNUMBER(DATA!AR690),DATA!AR690,"n/a")</f>
        <v>2.4712833920680901</v>
      </c>
      <c r="L2375" s="77">
        <f>+IF(ISNUMBER(DATA!AS690),DATA!AS690,"n/a")</f>
        <v>2.17150546069915E-2</v>
      </c>
      <c r="M2375" s="66"/>
      <c r="N2375" s="66"/>
      <c r="O2375" s="66"/>
      <c r="P2375" s="66"/>
      <c r="Q2375" s="66"/>
      <c r="S2375" s="70"/>
      <c r="U2375" s="70"/>
      <c r="W2375" s="70"/>
      <c r="Y2375" s="70"/>
    </row>
    <row r="2376" spans="1:25" s="69" customFormat="1" x14ac:dyDescent="0.2">
      <c r="A2376" s="66" t="s">
        <v>12</v>
      </c>
      <c r="B2376" s="66" t="s">
        <v>24</v>
      </c>
      <c r="C2376" s="66" t="s">
        <v>26</v>
      </c>
      <c r="D2376" s="66" t="s">
        <v>294</v>
      </c>
      <c r="E2376" s="87">
        <f>+IF(ISNUMBER(DATA!N691),DATA!N691,"n/a")</f>
        <v>2.45708337680469</v>
      </c>
      <c r="F2376" s="77">
        <f>+IF(ISNUMBER(DATA!O691),DATA!O691,"n/a")</f>
        <v>-3.03347133651104E-2</v>
      </c>
      <c r="G2376" s="87">
        <f>+IF(ISNUMBER(DATA!X691),DATA!X691,"n/a")</f>
        <v>2.4368533404656101</v>
      </c>
      <c r="H2376" s="77">
        <f>+IF(ISNUMBER(DATA!Y691),DATA!Y691,"n/a")</f>
        <v>-2.3310873046543699E-2</v>
      </c>
      <c r="I2376" s="87">
        <f>+IF(ISNUMBER(DATA!AH691),DATA!AH691,"n/a")</f>
        <v>2.4541249629369601</v>
      </c>
      <c r="J2376" s="77">
        <f>+IF(ISNUMBER(DATA!AI691),DATA!AI691,"n/a")</f>
        <v>-1.68887901138851E-2</v>
      </c>
      <c r="K2376" s="87">
        <f>+IF(ISNUMBER(DATA!AR691),DATA!AR691,"n/a")</f>
        <v>2.4325281063255901</v>
      </c>
      <c r="L2376" s="77">
        <f>+IF(ISNUMBER(DATA!AS691),DATA!AS691,"n/a")</f>
        <v>-1.86031315642845E-2</v>
      </c>
      <c r="M2376" s="66"/>
      <c r="N2376" s="66"/>
      <c r="O2376" s="66"/>
      <c r="P2376" s="66"/>
      <c r="Q2376" s="66"/>
      <c r="S2376" s="70"/>
      <c r="U2376" s="70"/>
      <c r="W2376" s="70"/>
      <c r="Y2376" s="70"/>
    </row>
    <row r="2377" spans="1:25" s="69" customFormat="1" x14ac:dyDescent="0.2">
      <c r="A2377" s="66" t="s">
        <v>12</v>
      </c>
      <c r="B2377" s="66" t="s">
        <v>24</v>
      </c>
      <c r="C2377" s="66" t="s">
        <v>26</v>
      </c>
      <c r="D2377" s="66" t="s">
        <v>295</v>
      </c>
      <c r="E2377" s="87">
        <f>+IF(ISNUMBER(DATA!N692),DATA!N692,"n/a")</f>
        <v>2.06672051451311</v>
      </c>
      <c r="F2377" s="77">
        <f>+IF(ISNUMBER(DATA!O692),DATA!O692,"n/a")</f>
        <v>0.280304669297193</v>
      </c>
      <c r="G2377" s="87">
        <f>+IF(ISNUMBER(DATA!X692),DATA!X692,"n/a")</f>
        <v>1.78510997562911</v>
      </c>
      <c r="H2377" s="77">
        <f>+IF(ISNUMBER(DATA!Y692),DATA!Y692,"n/a")</f>
        <v>0.222887652734959</v>
      </c>
      <c r="I2377" s="87">
        <f>+IF(ISNUMBER(DATA!AH692),DATA!AH692,"n/a")</f>
        <v>1.7846953094510301</v>
      </c>
      <c r="J2377" s="77">
        <f>+IF(ISNUMBER(DATA!AI692),DATA!AI692,"n/a")</f>
        <v>0.10599542319947799</v>
      </c>
      <c r="K2377" s="87">
        <f>+IF(ISNUMBER(DATA!AR692),DATA!AR692,"n/a")</f>
        <v>1.6899574964964901</v>
      </c>
      <c r="L2377" s="77">
        <f>+IF(ISNUMBER(DATA!AS692),DATA!AS692,"n/a")</f>
        <v>6.1971738062182001E-2</v>
      </c>
      <c r="M2377" s="66"/>
      <c r="N2377" s="66"/>
      <c r="O2377" s="66"/>
      <c r="P2377" s="66"/>
      <c r="Q2377" s="66"/>
      <c r="S2377" s="70"/>
      <c r="U2377" s="70"/>
      <c r="W2377" s="70"/>
      <c r="Y2377" s="70"/>
    </row>
    <row r="2378" spans="1:25" s="69" customFormat="1" x14ac:dyDescent="0.2">
      <c r="A2378" s="66" t="s">
        <v>12</v>
      </c>
      <c r="B2378" s="66" t="s">
        <v>24</v>
      </c>
      <c r="C2378" s="66" t="s">
        <v>26</v>
      </c>
      <c r="D2378" s="66" t="s">
        <v>296</v>
      </c>
      <c r="E2378" s="87">
        <f>+IF(ISNUMBER(DATA!N693),DATA!N693,"n/a")</f>
        <v>1.87055334319047</v>
      </c>
      <c r="F2378" s="77">
        <f>+IF(ISNUMBER(DATA!O693),DATA!O693,"n/a")</f>
        <v>0.10348232554172999</v>
      </c>
      <c r="G2378" s="87">
        <f>+IF(ISNUMBER(DATA!X693),DATA!X693,"n/a")</f>
        <v>1.63260670153788</v>
      </c>
      <c r="H2378" s="77">
        <f>+IF(ISNUMBER(DATA!Y693),DATA!Y693,"n/a")</f>
        <v>5.7521781281569999E-4</v>
      </c>
      <c r="I2378" s="87">
        <f>+IF(ISNUMBER(DATA!AH693),DATA!AH693,"n/a")</f>
        <v>1.63465495136906</v>
      </c>
      <c r="J2378" s="77">
        <f>+IF(ISNUMBER(DATA!AI693),DATA!AI693,"n/a")</f>
        <v>-4.8331069281955102E-2</v>
      </c>
      <c r="K2378" s="87">
        <f>+IF(ISNUMBER(DATA!AR693),DATA!AR693,"n/a")</f>
        <v>1.6400661501170599</v>
      </c>
      <c r="L2378" s="77">
        <f>+IF(ISNUMBER(DATA!AS693),DATA!AS693,"n/a")</f>
        <v>-2.1375285109629501E-2</v>
      </c>
      <c r="M2378" s="66"/>
      <c r="N2378" s="66"/>
      <c r="O2378" s="66"/>
      <c r="P2378" s="66"/>
      <c r="Q2378" s="66"/>
      <c r="S2378" s="70"/>
      <c r="U2378" s="70"/>
      <c r="W2378" s="70"/>
      <c r="Y2378" s="70"/>
    </row>
    <row r="2379" spans="1:25" s="69" customFormat="1" x14ac:dyDescent="0.2">
      <c r="A2379" s="66" t="s">
        <v>12</v>
      </c>
      <c r="B2379" s="66" t="s">
        <v>24</v>
      </c>
      <c r="C2379" s="66" t="s">
        <v>26</v>
      </c>
      <c r="D2379" s="66" t="s">
        <v>297</v>
      </c>
      <c r="E2379" s="87">
        <f>+IF(ISNUMBER(DATA!N694),DATA!N694,"n/a")</f>
        <v>2.5107425845634501</v>
      </c>
      <c r="F2379" s="77">
        <f>+IF(ISNUMBER(DATA!O694),DATA!O694,"n/a")</f>
        <v>3.7428176824468702E-2</v>
      </c>
      <c r="G2379" s="87">
        <f>+IF(ISNUMBER(DATA!X694),DATA!X694,"n/a")</f>
        <v>2.5330633587451499</v>
      </c>
      <c r="H2379" s="77">
        <f>+IF(ISNUMBER(DATA!Y694),DATA!Y694,"n/a")</f>
        <v>3.1544165601039099E-2</v>
      </c>
      <c r="I2379" s="87">
        <f>+IF(ISNUMBER(DATA!AH694),DATA!AH694,"n/a")</f>
        <v>2.48263359979076</v>
      </c>
      <c r="J2379" s="77">
        <f>+IF(ISNUMBER(DATA!AI694),DATA!AI694,"n/a")</f>
        <v>1.53455256015713E-2</v>
      </c>
      <c r="K2379" s="87">
        <f>+IF(ISNUMBER(DATA!AR694),DATA!AR694,"n/a")</f>
        <v>2.4496129821581101</v>
      </c>
      <c r="L2379" s="77">
        <f>+IF(ISNUMBER(DATA!AS694),DATA!AS694,"n/a")</f>
        <v>9.7710845317140506E-3</v>
      </c>
      <c r="M2379" s="66"/>
      <c r="N2379" s="66"/>
      <c r="O2379" s="66"/>
      <c r="P2379" s="66"/>
      <c r="Q2379" s="66"/>
      <c r="S2379" s="70"/>
      <c r="U2379" s="70"/>
      <c r="W2379" s="70"/>
      <c r="Y2379" s="70"/>
    </row>
    <row r="2380" spans="1:25" s="69" customFormat="1" x14ac:dyDescent="0.2">
      <c r="A2380" s="66" t="s">
        <v>12</v>
      </c>
      <c r="B2380" s="66" t="s">
        <v>24</v>
      </c>
      <c r="C2380" s="66" t="s">
        <v>26</v>
      </c>
      <c r="D2380" s="66" t="s">
        <v>298</v>
      </c>
      <c r="E2380" s="87">
        <f>+IF(ISNUMBER(DATA!N695),DATA!N695,"n/a")</f>
        <v>2.4606921669318602</v>
      </c>
      <c r="F2380" s="77">
        <f>+IF(ISNUMBER(DATA!O695),DATA!O695,"n/a")</f>
        <v>-2.69970183302746E-2</v>
      </c>
      <c r="G2380" s="87">
        <f>+IF(ISNUMBER(DATA!X695),DATA!X695,"n/a")</f>
        <v>2.4352198189443302</v>
      </c>
      <c r="H2380" s="77">
        <f>+IF(ISNUMBER(DATA!Y695),DATA!Y695,"n/a")</f>
        <v>-1.0976497179378E-2</v>
      </c>
      <c r="I2380" s="87">
        <f>+IF(ISNUMBER(DATA!AH695),DATA!AH695,"n/a")</f>
        <v>2.46915011386558</v>
      </c>
      <c r="J2380" s="77">
        <f>+IF(ISNUMBER(DATA!AI695),DATA!AI695,"n/a")</f>
        <v>4.9545643270264396E-3</v>
      </c>
      <c r="K2380" s="87">
        <f>+IF(ISNUMBER(DATA!AR695),DATA!AR695,"n/a")</f>
        <v>2.4934347351584201</v>
      </c>
      <c r="L2380" s="77">
        <f>+IF(ISNUMBER(DATA!AS695),DATA!AS695,"n/a")</f>
        <v>2.4715934440842899E-2</v>
      </c>
      <c r="M2380" s="66"/>
      <c r="N2380" s="66"/>
      <c r="O2380" s="66"/>
      <c r="P2380" s="66"/>
      <c r="Q2380" s="66"/>
      <c r="S2380" s="70"/>
      <c r="U2380" s="70"/>
      <c r="W2380" s="70"/>
      <c r="Y2380" s="70"/>
    </row>
    <row r="2381" spans="1:25" s="69" customFormat="1" x14ac:dyDescent="0.2">
      <c r="A2381" s="66" t="s">
        <v>12</v>
      </c>
      <c r="B2381" s="66" t="s">
        <v>24</v>
      </c>
      <c r="C2381" s="66" t="s">
        <v>26</v>
      </c>
      <c r="D2381" s="66" t="s">
        <v>299</v>
      </c>
      <c r="E2381" s="87">
        <f>+IF(ISNUMBER(DATA!N696),DATA!N696,"n/a")</f>
        <v>2.3502059920010101</v>
      </c>
      <c r="F2381" s="77">
        <f>+IF(ISNUMBER(DATA!O696),DATA!O696,"n/a")</f>
        <v>-1.8227506054741702E-2</v>
      </c>
      <c r="G2381" s="87">
        <f>+IF(ISNUMBER(DATA!X696),DATA!X696,"n/a")</f>
        <v>2.9191791722595699</v>
      </c>
      <c r="H2381" s="77">
        <f>+IF(ISNUMBER(DATA!Y696),DATA!Y696,"n/a")</f>
        <v>8.37990081658508E-2</v>
      </c>
      <c r="I2381" s="87">
        <f>+IF(ISNUMBER(DATA!AH696),DATA!AH696,"n/a")</f>
        <v>2.64631744840286</v>
      </c>
      <c r="J2381" s="77">
        <f>+IF(ISNUMBER(DATA!AI696),DATA!AI696,"n/a")</f>
        <v>-2.4932254021008401E-2</v>
      </c>
      <c r="K2381" s="87">
        <f>+IF(ISNUMBER(DATA!AR696),DATA!AR696,"n/a")</f>
        <v>2.59438843524214</v>
      </c>
      <c r="L2381" s="77">
        <f>+IF(ISNUMBER(DATA!AS696),DATA!AS696,"n/a")</f>
        <v>-9.0071711011892198E-3</v>
      </c>
      <c r="M2381" s="66"/>
      <c r="N2381" s="66"/>
      <c r="O2381" s="66"/>
      <c r="P2381" s="66"/>
      <c r="Q2381" s="66"/>
      <c r="S2381" s="70"/>
      <c r="U2381" s="70"/>
      <c r="W2381" s="70"/>
      <c r="Y2381" s="70"/>
    </row>
    <row r="2382" spans="1:25" s="69" customFormat="1" x14ac:dyDescent="0.2">
      <c r="A2382" s="66" t="s">
        <v>12</v>
      </c>
      <c r="B2382" s="66" t="s">
        <v>24</v>
      </c>
      <c r="C2382" s="66" t="s">
        <v>26</v>
      </c>
      <c r="D2382" s="66" t="s">
        <v>300</v>
      </c>
      <c r="E2382" s="87">
        <f>+IF(ISNUMBER(DATA!N697),DATA!N697,"n/a")</f>
        <v>2.2154402523325101</v>
      </c>
      <c r="F2382" s="77">
        <f>+IF(ISNUMBER(DATA!O697),DATA!O697,"n/a")</f>
        <v>-2.40486105360403E-3</v>
      </c>
      <c r="G2382" s="87">
        <f>+IF(ISNUMBER(DATA!X697),DATA!X697,"n/a")</f>
        <v>2.2436744474968702</v>
      </c>
      <c r="H2382" s="77">
        <f>+IF(ISNUMBER(DATA!Y697),DATA!Y697,"n/a")</f>
        <v>-5.2853306498444304E-3</v>
      </c>
      <c r="I2382" s="87">
        <f>+IF(ISNUMBER(DATA!AH697),DATA!AH697,"n/a")</f>
        <v>2.2015012958707398</v>
      </c>
      <c r="J2382" s="77">
        <f>+IF(ISNUMBER(DATA!AI697),DATA!AI697,"n/a")</f>
        <v>-1.3368006757777299E-2</v>
      </c>
      <c r="K2382" s="87">
        <f>+IF(ISNUMBER(DATA!AR697),DATA!AR697,"n/a")</f>
        <v>2.2139687638985199</v>
      </c>
      <c r="L2382" s="77">
        <f>+IF(ISNUMBER(DATA!AS697),DATA!AS697,"n/a")</f>
        <v>-4.1618858243257801E-3</v>
      </c>
      <c r="M2382" s="66"/>
      <c r="N2382" s="66"/>
      <c r="O2382" s="66"/>
      <c r="P2382" s="66"/>
      <c r="Q2382" s="66"/>
      <c r="S2382" s="70"/>
      <c r="U2382" s="70"/>
      <c r="W2382" s="70"/>
      <c r="Y2382" s="70"/>
    </row>
    <row r="2383" spans="1:25" s="69" customFormat="1" x14ac:dyDescent="0.2">
      <c r="A2383" s="66" t="s">
        <v>12</v>
      </c>
      <c r="B2383" s="66" t="s">
        <v>24</v>
      </c>
      <c r="C2383" s="66" t="s">
        <v>26</v>
      </c>
      <c r="D2383" s="66" t="s">
        <v>301</v>
      </c>
      <c r="E2383" s="87">
        <f>+IF(ISNUMBER(DATA!N698),DATA!N698,"n/a")</f>
        <v>2.2609947412291098</v>
      </c>
      <c r="F2383" s="77">
        <f>+IF(ISNUMBER(DATA!O698),DATA!O698,"n/a")</f>
        <v>2.23647475272831E-2</v>
      </c>
      <c r="G2383" s="87">
        <f>+IF(ISNUMBER(DATA!X698),DATA!X698,"n/a")</f>
        <v>2.2925574879091499</v>
      </c>
      <c r="H2383" s="77">
        <f>+IF(ISNUMBER(DATA!Y698),DATA!Y698,"n/a")</f>
        <v>2.44220435758708E-2</v>
      </c>
      <c r="I2383" s="87">
        <f>+IF(ISNUMBER(DATA!AH698),DATA!AH698,"n/a")</f>
        <v>2.2814689637467001</v>
      </c>
      <c r="J2383" s="77">
        <f>+IF(ISNUMBER(DATA!AI698),DATA!AI698,"n/a")</f>
        <v>1.11204776332105E-2</v>
      </c>
      <c r="K2383" s="87">
        <f>+IF(ISNUMBER(DATA!AR698),DATA!AR698,"n/a")</f>
        <v>2.27200310535419</v>
      </c>
      <c r="L2383" s="77">
        <f>+IF(ISNUMBER(DATA!AS698),DATA!AS698,"n/a")</f>
        <v>-3.9472588628964604E-3</v>
      </c>
      <c r="M2383" s="66"/>
      <c r="N2383" s="66"/>
      <c r="O2383" s="66"/>
      <c r="P2383" s="66"/>
      <c r="Q2383" s="66"/>
      <c r="S2383" s="70"/>
      <c r="U2383" s="70"/>
      <c r="W2383" s="70"/>
      <c r="Y2383" s="70"/>
    </row>
    <row r="2384" spans="1:25" s="69" customFormat="1" x14ac:dyDescent="0.2">
      <c r="A2384" s="66" t="s">
        <v>12</v>
      </c>
      <c r="B2384" s="66" t="s">
        <v>24</v>
      </c>
      <c r="C2384" s="66" t="s">
        <v>26</v>
      </c>
      <c r="D2384" s="66" t="s">
        <v>302</v>
      </c>
      <c r="E2384" s="87">
        <f>+IF(ISNUMBER(DATA!N699),DATA!N699,"n/a")</f>
        <v>2.4258552956451598</v>
      </c>
      <c r="F2384" s="77">
        <f>+IF(ISNUMBER(DATA!O699),DATA!O699,"n/a")</f>
        <v>-2.72629475937907E-2</v>
      </c>
      <c r="G2384" s="87">
        <f>+IF(ISNUMBER(DATA!X699),DATA!X699,"n/a")</f>
        <v>2.41465069826973</v>
      </c>
      <c r="H2384" s="77">
        <f>+IF(ISNUMBER(DATA!Y699),DATA!Y699,"n/a")</f>
        <v>-1.1337991086671001E-2</v>
      </c>
      <c r="I2384" s="87">
        <f>+IF(ISNUMBER(DATA!AH699),DATA!AH699,"n/a")</f>
        <v>2.4219829019449799</v>
      </c>
      <c r="J2384" s="77">
        <f>+IF(ISNUMBER(DATA!AI699),DATA!AI699,"n/a")</f>
        <v>-4.2334972700336301E-3</v>
      </c>
      <c r="K2384" s="87">
        <f>+IF(ISNUMBER(DATA!AR699),DATA!AR699,"n/a")</f>
        <v>2.3959792987069801</v>
      </c>
      <c r="L2384" s="77">
        <f>+IF(ISNUMBER(DATA!AS699),DATA!AS699,"n/a")</f>
        <v>-1.5256709028156001E-3</v>
      </c>
      <c r="M2384" s="66"/>
      <c r="N2384" s="66"/>
      <c r="O2384" s="66"/>
      <c r="P2384" s="66"/>
      <c r="Q2384" s="66"/>
      <c r="S2384" s="70"/>
      <c r="U2384" s="70"/>
      <c r="W2384" s="70"/>
      <c r="Y2384" s="70"/>
    </row>
    <row r="2385" spans="1:25" s="69" customFormat="1" x14ac:dyDescent="0.2">
      <c r="A2385" s="66" t="s">
        <v>12</v>
      </c>
      <c r="B2385" s="66" t="s">
        <v>24</v>
      </c>
      <c r="C2385" s="66" t="s">
        <v>26</v>
      </c>
      <c r="D2385" s="66" t="s">
        <v>303</v>
      </c>
      <c r="E2385" s="87">
        <f>+IF(ISNUMBER(DATA!N700),DATA!N700,"n/a")</f>
        <v>2.2691221303792202</v>
      </c>
      <c r="F2385" s="77">
        <f>+IF(ISNUMBER(DATA!O700),DATA!O700,"n/a")</f>
        <v>-8.1116699743807502E-2</v>
      </c>
      <c r="G2385" s="87">
        <f>+IF(ISNUMBER(DATA!X700),DATA!X700,"n/a")</f>
        <v>2.27885739520103</v>
      </c>
      <c r="H2385" s="77">
        <f>+IF(ISNUMBER(DATA!Y700),DATA!Y700,"n/a")</f>
        <v>-3.4669877880117501E-2</v>
      </c>
      <c r="I2385" s="87">
        <f>+IF(ISNUMBER(DATA!AH700),DATA!AH700,"n/a")</f>
        <v>2.2533836238038401</v>
      </c>
      <c r="J2385" s="77">
        <f>+IF(ISNUMBER(DATA!AI700),DATA!AI700,"n/a")</f>
        <v>-4.0006394420352302E-2</v>
      </c>
      <c r="K2385" s="87">
        <f>+IF(ISNUMBER(DATA!AR700),DATA!AR700,"n/a")</f>
        <v>2.3329293772049802</v>
      </c>
      <c r="L2385" s="77">
        <f>+IF(ISNUMBER(DATA!AS700),DATA!AS700,"n/a")</f>
        <v>1.5839259817760899E-2</v>
      </c>
      <c r="M2385" s="66"/>
      <c r="N2385" s="66"/>
      <c r="O2385" s="66"/>
      <c r="P2385" s="66"/>
      <c r="Q2385" s="66"/>
      <c r="S2385" s="70"/>
      <c r="U2385" s="70"/>
      <c r="W2385" s="70"/>
      <c r="Y2385" s="70"/>
    </row>
    <row r="2386" spans="1:25" s="69" customFormat="1" x14ac:dyDescent="0.2">
      <c r="A2386" s="66" t="s">
        <v>12</v>
      </c>
      <c r="B2386" s="66" t="s">
        <v>24</v>
      </c>
      <c r="C2386" s="66" t="s">
        <v>26</v>
      </c>
      <c r="D2386" s="66" t="s">
        <v>304</v>
      </c>
      <c r="E2386" s="87">
        <f>+IF(ISNUMBER(DATA!N701),DATA!N701,"n/a")</f>
        <v>1.9263184958144</v>
      </c>
      <c r="F2386" s="77">
        <f>+IF(ISNUMBER(DATA!O701),DATA!O701,"n/a")</f>
        <v>-0.12839557819646899</v>
      </c>
      <c r="G2386" s="87">
        <f>+IF(ISNUMBER(DATA!X701),DATA!X701,"n/a")</f>
        <v>2.31640777798343</v>
      </c>
      <c r="H2386" s="77">
        <f>+IF(ISNUMBER(DATA!Y701),DATA!Y701,"n/a")</f>
        <v>-2.9629747971138001E-2</v>
      </c>
      <c r="I2386" s="87">
        <f>+IF(ISNUMBER(DATA!AH701),DATA!AH701,"n/a")</f>
        <v>2.22324214549859</v>
      </c>
      <c r="J2386" s="77">
        <f>+IF(ISNUMBER(DATA!AI701),DATA!AI701,"n/a")</f>
        <v>-6.3127484475039006E-2</v>
      </c>
      <c r="K2386" s="87">
        <f>+IF(ISNUMBER(DATA!AR701),DATA!AR701,"n/a")</f>
        <v>2.2407925348637101</v>
      </c>
      <c r="L2386" s="77">
        <f>+IF(ISNUMBER(DATA!AS701),DATA!AS701,"n/a")</f>
        <v>-4.4174682827388997E-2</v>
      </c>
      <c r="M2386" s="66"/>
      <c r="N2386" s="66"/>
      <c r="O2386" s="66"/>
      <c r="P2386" s="66"/>
      <c r="Q2386" s="66"/>
      <c r="S2386" s="70"/>
      <c r="U2386" s="70"/>
      <c r="W2386" s="70"/>
      <c r="Y2386" s="70"/>
    </row>
    <row r="2387" spans="1:25" s="69" customFormat="1" x14ac:dyDescent="0.2">
      <c r="A2387" s="66" t="s">
        <v>12</v>
      </c>
      <c r="B2387" s="66" t="s">
        <v>24</v>
      </c>
      <c r="C2387" s="66" t="s">
        <v>26</v>
      </c>
      <c r="D2387" s="66" t="s">
        <v>305</v>
      </c>
      <c r="E2387" s="87">
        <f>+IF(ISNUMBER(DATA!N702),DATA!N702,"n/a")</f>
        <v>2.2719784462677501</v>
      </c>
      <c r="F2387" s="77">
        <f>+IF(ISNUMBER(DATA!O702),DATA!O702,"n/a")</f>
        <v>9.7938031743571297E-2</v>
      </c>
      <c r="G2387" s="87">
        <f>+IF(ISNUMBER(DATA!X702),DATA!X702,"n/a")</f>
        <v>2.2969764401712802</v>
      </c>
      <c r="H2387" s="77">
        <f>+IF(ISNUMBER(DATA!Y702),DATA!Y702,"n/a")</f>
        <v>9.4651192305582998E-2</v>
      </c>
      <c r="I2387" s="87">
        <f>+IF(ISNUMBER(DATA!AH702),DATA!AH702,"n/a")</f>
        <v>2.2787826539675202</v>
      </c>
      <c r="J2387" s="77">
        <f>+IF(ISNUMBER(DATA!AI702),DATA!AI702,"n/a")</f>
        <v>8.7836577930152704E-2</v>
      </c>
      <c r="K2387" s="87">
        <f>+IF(ISNUMBER(DATA!AR702),DATA!AR702,"n/a")</f>
        <v>2.2109210672856401</v>
      </c>
      <c r="L2387" s="77">
        <f>+IF(ISNUMBER(DATA!AS702),DATA!AS702,"n/a")</f>
        <v>6.6968122416870696E-2</v>
      </c>
      <c r="M2387" s="66"/>
      <c r="N2387" s="66"/>
      <c r="O2387" s="66"/>
      <c r="P2387" s="66"/>
      <c r="Q2387" s="66"/>
      <c r="S2387" s="70"/>
      <c r="U2387" s="70"/>
      <c r="W2387" s="70"/>
      <c r="Y2387" s="70"/>
    </row>
    <row r="2388" spans="1:25" s="69" customFormat="1" x14ac:dyDescent="0.2">
      <c r="A2388" s="66" t="s">
        <v>12</v>
      </c>
      <c r="B2388" s="66" t="s">
        <v>24</v>
      </c>
      <c r="C2388" s="66" t="s">
        <v>26</v>
      </c>
      <c r="D2388" s="66" t="s">
        <v>306</v>
      </c>
      <c r="E2388" s="87">
        <f>+IF(ISNUMBER(DATA!N703),DATA!N703,"n/a")</f>
        <v>2.2451925617685</v>
      </c>
      <c r="F2388" s="77">
        <f>+IF(ISNUMBER(DATA!O703),DATA!O703,"n/a")</f>
        <v>-3.6384074557312497E-2</v>
      </c>
      <c r="G2388" s="87">
        <f>+IF(ISNUMBER(DATA!X703),DATA!X703,"n/a")</f>
        <v>1.98453147877377</v>
      </c>
      <c r="H2388" s="77">
        <f>+IF(ISNUMBER(DATA!Y703),DATA!Y703,"n/a")</f>
        <v>-4.6077461864394903E-2</v>
      </c>
      <c r="I2388" s="87">
        <f>+IF(ISNUMBER(DATA!AH703),DATA!AH703,"n/a")</f>
        <v>1.93736021799615</v>
      </c>
      <c r="J2388" s="77">
        <f>+IF(ISNUMBER(DATA!AI703),DATA!AI703,"n/a")</f>
        <v>3.4908142741479499E-2</v>
      </c>
      <c r="K2388" s="87">
        <f>+IF(ISNUMBER(DATA!AR703),DATA!AR703,"n/a")</f>
        <v>2.0357234077523101</v>
      </c>
      <c r="L2388" s="77">
        <f>+IF(ISNUMBER(DATA!AS703),DATA!AS703,"n/a")</f>
        <v>5.4017954965769298E-2</v>
      </c>
      <c r="M2388" s="66"/>
      <c r="N2388" s="66"/>
      <c r="O2388" s="66"/>
      <c r="P2388" s="66"/>
      <c r="Q2388" s="66"/>
      <c r="S2388" s="70"/>
      <c r="U2388" s="70"/>
      <c r="W2388" s="70"/>
      <c r="Y2388" s="70"/>
    </row>
    <row r="2389" spans="1:25" s="69" customFormat="1" x14ac:dyDescent="0.2">
      <c r="A2389" s="66" t="s">
        <v>12</v>
      </c>
      <c r="B2389" s="66" t="s">
        <v>24</v>
      </c>
      <c r="C2389" s="66" t="s">
        <v>26</v>
      </c>
      <c r="D2389" s="66" t="s">
        <v>307</v>
      </c>
      <c r="E2389" s="87">
        <f>+IF(ISNUMBER(DATA!N704),DATA!N704,"n/a")</f>
        <v>1.86319965103823</v>
      </c>
      <c r="F2389" s="77">
        <f>+IF(ISNUMBER(DATA!O704),DATA!O704,"n/a")</f>
        <v>8.3545787257167201E-2</v>
      </c>
      <c r="G2389" s="87">
        <f>+IF(ISNUMBER(DATA!X704),DATA!X704,"n/a")</f>
        <v>1.8921294775920099</v>
      </c>
      <c r="H2389" s="77">
        <f>+IF(ISNUMBER(DATA!Y704),DATA!Y704,"n/a")</f>
        <v>7.3567070644665999E-2</v>
      </c>
      <c r="I2389" s="87">
        <f>+IF(ISNUMBER(DATA!AH704),DATA!AH704,"n/a")</f>
        <v>1.88260140353787</v>
      </c>
      <c r="J2389" s="77">
        <f>+IF(ISNUMBER(DATA!AI704),DATA!AI704,"n/a")</f>
        <v>5.9119893073177603E-2</v>
      </c>
      <c r="K2389" s="87">
        <f>+IF(ISNUMBER(DATA!AR704),DATA!AR704,"n/a")</f>
        <v>1.84450774402524</v>
      </c>
      <c r="L2389" s="77">
        <f>+IF(ISNUMBER(DATA!AS704),DATA!AS704,"n/a")</f>
        <v>2.44811053145257E-2</v>
      </c>
      <c r="M2389" s="66"/>
      <c r="N2389" s="66"/>
      <c r="O2389" s="66"/>
      <c r="P2389" s="66"/>
      <c r="Q2389" s="66"/>
      <c r="S2389" s="70"/>
      <c r="U2389" s="70"/>
      <c r="W2389" s="70"/>
      <c r="Y2389" s="70"/>
    </row>
    <row r="2390" spans="1:25" s="69" customFormat="1" x14ac:dyDescent="0.2">
      <c r="A2390" s="66" t="s">
        <v>12</v>
      </c>
      <c r="B2390" s="66" t="s">
        <v>24</v>
      </c>
      <c r="C2390" s="66" t="s">
        <v>26</v>
      </c>
      <c r="D2390" s="66" t="s">
        <v>308</v>
      </c>
      <c r="E2390" s="87">
        <f>+IF(ISNUMBER(DATA!N705),DATA!N705,"n/a")</f>
        <v>2.1680246109235801</v>
      </c>
      <c r="F2390" s="77">
        <f>+IF(ISNUMBER(DATA!O705),DATA!O705,"n/a")</f>
        <v>6.4477801133518697E-2</v>
      </c>
      <c r="G2390" s="87">
        <f>+IF(ISNUMBER(DATA!X705),DATA!X705,"n/a")</f>
        <v>2.1763994307508399</v>
      </c>
      <c r="H2390" s="77">
        <f>+IF(ISNUMBER(DATA!Y705),DATA!Y705,"n/a")</f>
        <v>3.1216913776996501E-2</v>
      </c>
      <c r="I2390" s="87">
        <f>+IF(ISNUMBER(DATA!AH705),DATA!AH705,"n/a")</f>
        <v>2.15506736040934</v>
      </c>
      <c r="J2390" s="77">
        <f>+IF(ISNUMBER(DATA!AI705),DATA!AI705,"n/a")</f>
        <v>3.1587373070666301E-2</v>
      </c>
      <c r="K2390" s="87">
        <f>+IF(ISNUMBER(DATA!AR705),DATA!AR705,"n/a")</f>
        <v>2.14332601773049</v>
      </c>
      <c r="L2390" s="77">
        <f>+IF(ISNUMBER(DATA!AS705),DATA!AS705,"n/a")</f>
        <v>1.9960948325624499E-2</v>
      </c>
      <c r="M2390" s="66"/>
      <c r="N2390" s="66"/>
      <c r="O2390" s="66"/>
      <c r="P2390" s="66"/>
      <c r="Q2390" s="66"/>
      <c r="S2390" s="70"/>
      <c r="U2390" s="70"/>
      <c r="W2390" s="70"/>
      <c r="Y2390" s="70"/>
    </row>
    <row r="2391" spans="1:25" s="69" customFormat="1" x14ac:dyDescent="0.2">
      <c r="A2391" s="66" t="s">
        <v>12</v>
      </c>
      <c r="B2391" s="66" t="s">
        <v>24</v>
      </c>
      <c r="C2391" s="66" t="s">
        <v>26</v>
      </c>
      <c r="D2391" s="66" t="s">
        <v>309</v>
      </c>
      <c r="E2391" s="87">
        <f>+IF(ISNUMBER(DATA!N706),DATA!N706,"n/a")</f>
        <v>2.0688658016198702</v>
      </c>
      <c r="F2391" s="77">
        <f>+IF(ISNUMBER(DATA!O706),DATA!O706,"n/a")</f>
        <v>-9.2245515229091996E-3</v>
      </c>
      <c r="G2391" s="87">
        <f>+IF(ISNUMBER(DATA!X706),DATA!X706,"n/a")</f>
        <v>2.1365145505930898</v>
      </c>
      <c r="H2391" s="77">
        <f>+IF(ISNUMBER(DATA!Y706),DATA!Y706,"n/a")</f>
        <v>1.0985741047360501E-3</v>
      </c>
      <c r="I2391" s="87">
        <f>+IF(ISNUMBER(DATA!AH706),DATA!AH706,"n/a")</f>
        <v>2.10576644620255</v>
      </c>
      <c r="J2391" s="77">
        <f>+IF(ISNUMBER(DATA!AI706),DATA!AI706,"n/a")</f>
        <v>-1.1021053007515399E-2</v>
      </c>
      <c r="K2391" s="87">
        <f>+IF(ISNUMBER(DATA!AR706),DATA!AR706,"n/a")</f>
        <v>2.0943301590318502</v>
      </c>
      <c r="L2391" s="77">
        <f>+IF(ISNUMBER(DATA!AS706),DATA!AS706,"n/a")</f>
        <v>-1.14291663492164E-2</v>
      </c>
      <c r="M2391" s="66"/>
      <c r="N2391" s="66"/>
      <c r="O2391" s="66"/>
      <c r="P2391" s="66"/>
      <c r="Q2391" s="66"/>
      <c r="S2391" s="70"/>
      <c r="U2391" s="70"/>
      <c r="W2391" s="70"/>
      <c r="Y2391" s="70"/>
    </row>
    <row r="2392" spans="1:25" s="69" customFormat="1" x14ac:dyDescent="0.2">
      <c r="A2392" s="66" t="s">
        <v>12</v>
      </c>
      <c r="B2392" s="66" t="s">
        <v>24</v>
      </c>
      <c r="C2392" s="66" t="s">
        <v>26</v>
      </c>
      <c r="D2392" s="66" t="s">
        <v>310</v>
      </c>
      <c r="E2392" s="87">
        <f>+IF(ISNUMBER(DATA!N707),DATA!N707,"n/a")</f>
        <v>2.1442010957650099</v>
      </c>
      <c r="F2392" s="77">
        <f>+IF(ISNUMBER(DATA!O707),DATA!O707,"n/a")</f>
        <v>1.539947392808E-2</v>
      </c>
      <c r="G2392" s="87">
        <f>+IF(ISNUMBER(DATA!X707),DATA!X707,"n/a")</f>
        <v>2.1976676306919201</v>
      </c>
      <c r="H2392" s="77">
        <f>+IF(ISNUMBER(DATA!Y707),DATA!Y707,"n/a")</f>
        <v>6.3618099966214994E-2</v>
      </c>
      <c r="I2392" s="87">
        <f>+IF(ISNUMBER(DATA!AH707),DATA!AH707,"n/a")</f>
        <v>2.1819292444463998</v>
      </c>
      <c r="J2392" s="77">
        <f>+IF(ISNUMBER(DATA!AI707),DATA!AI707,"n/a")</f>
        <v>5.1964378577825099E-2</v>
      </c>
      <c r="K2392" s="87">
        <f>+IF(ISNUMBER(DATA!AR707),DATA!AR707,"n/a")</f>
        <v>2.1633300843321202</v>
      </c>
      <c r="L2392" s="77">
        <f>+IF(ISNUMBER(DATA!AS707),DATA!AS707,"n/a")</f>
        <v>3.5091687614558803E-2</v>
      </c>
      <c r="M2392" s="66"/>
      <c r="N2392" s="66"/>
      <c r="O2392" s="66"/>
      <c r="P2392" s="66"/>
      <c r="Q2392" s="66"/>
      <c r="S2392" s="70"/>
      <c r="U2392" s="70"/>
      <c r="W2392" s="70"/>
      <c r="Y2392" s="70"/>
    </row>
    <row r="2393" spans="1:25" s="69" customFormat="1" x14ac:dyDescent="0.2">
      <c r="A2393" s="66" t="s">
        <v>12</v>
      </c>
      <c r="B2393" s="66" t="s">
        <v>24</v>
      </c>
      <c r="C2393" s="66" t="s">
        <v>26</v>
      </c>
      <c r="D2393" s="66" t="s">
        <v>311</v>
      </c>
      <c r="E2393" s="87">
        <f>+IF(ISNUMBER(DATA!N708),DATA!N708,"n/a")</f>
        <v>2.5556388253182698</v>
      </c>
      <c r="F2393" s="77">
        <f>+IF(ISNUMBER(DATA!O708),DATA!O708,"n/a")</f>
        <v>1.37212309345891E-2</v>
      </c>
      <c r="G2393" s="87">
        <f>+IF(ISNUMBER(DATA!X708),DATA!X708,"n/a")</f>
        <v>2.64847999916682</v>
      </c>
      <c r="H2393" s="77">
        <f>+IF(ISNUMBER(DATA!Y708),DATA!Y708,"n/a")</f>
        <v>3.1392468522759003E-2</v>
      </c>
      <c r="I2393" s="87">
        <f>+IF(ISNUMBER(DATA!AH708),DATA!AH708,"n/a")</f>
        <v>2.6620169457854601</v>
      </c>
      <c r="J2393" s="77">
        <f>+IF(ISNUMBER(DATA!AI708),DATA!AI708,"n/a")</f>
        <v>4.8962583201840403E-2</v>
      </c>
      <c r="K2393" s="87">
        <f>+IF(ISNUMBER(DATA!AR708),DATA!AR708,"n/a")</f>
        <v>2.6296185841556001</v>
      </c>
      <c r="L2393" s="77">
        <f>+IF(ISNUMBER(DATA!AS708),DATA!AS708,"n/a")</f>
        <v>3.5678864011855001E-2</v>
      </c>
      <c r="M2393" s="66"/>
      <c r="N2393" s="66"/>
      <c r="O2393" s="66"/>
      <c r="P2393" s="66"/>
      <c r="Q2393" s="66"/>
      <c r="S2393" s="70"/>
      <c r="U2393" s="70"/>
      <c r="W2393" s="70"/>
      <c r="Y2393" s="70"/>
    </row>
    <row r="2394" spans="1:25" s="69" customFormat="1" x14ac:dyDescent="0.2">
      <c r="A2394" s="66" t="s">
        <v>12</v>
      </c>
      <c r="B2394" s="66" t="s">
        <v>24</v>
      </c>
      <c r="C2394" s="66" t="s">
        <v>26</v>
      </c>
      <c r="D2394" s="66" t="s">
        <v>312</v>
      </c>
      <c r="E2394" s="87">
        <f>+IF(ISNUMBER(DATA!N709),DATA!N709,"n/a")</f>
        <v>2.24860330772144</v>
      </c>
      <c r="F2394" s="77">
        <f>+IF(ISNUMBER(DATA!O709),DATA!O709,"n/a")</f>
        <v>1.17098493997779E-2</v>
      </c>
      <c r="G2394" s="87">
        <f>+IF(ISNUMBER(DATA!X709),DATA!X709,"n/a")</f>
        <v>2.2813296997169301</v>
      </c>
      <c r="H2394" s="77">
        <f>+IF(ISNUMBER(DATA!Y709),DATA!Y709,"n/a")</f>
        <v>2.5182468236054599E-2</v>
      </c>
      <c r="I2394" s="87">
        <f>+IF(ISNUMBER(DATA!AH709),DATA!AH709,"n/a")</f>
        <v>2.2688237122176398</v>
      </c>
      <c r="J2394" s="77">
        <f>+IF(ISNUMBER(DATA!AI709),DATA!AI709,"n/a")</f>
        <v>2.3068714423940699E-2</v>
      </c>
      <c r="K2394" s="87">
        <f>+IF(ISNUMBER(DATA!AR709),DATA!AR709,"n/a")</f>
        <v>2.2501582802444799</v>
      </c>
      <c r="L2394" s="77">
        <f>+IF(ISNUMBER(DATA!AS709),DATA!AS709,"n/a")</f>
        <v>4.3082206005204002E-2</v>
      </c>
      <c r="M2394" s="66"/>
      <c r="N2394" s="66"/>
      <c r="O2394" s="66"/>
      <c r="P2394" s="66"/>
      <c r="Q2394" s="66"/>
      <c r="S2394" s="70"/>
      <c r="U2394" s="70"/>
      <c r="W2394" s="70"/>
      <c r="Y2394" s="70"/>
    </row>
    <row r="2395" spans="1:25" s="69" customFormat="1" x14ac:dyDescent="0.2">
      <c r="A2395" s="66" t="s">
        <v>12</v>
      </c>
      <c r="B2395" s="66" t="s">
        <v>24</v>
      </c>
      <c r="C2395" s="66" t="s">
        <v>26</v>
      </c>
      <c r="D2395" s="66" t="s">
        <v>313</v>
      </c>
      <c r="E2395" s="87">
        <f>+IF(ISNUMBER(DATA!N710),DATA!N710,"n/a")</f>
        <v>2.11738533633156</v>
      </c>
      <c r="F2395" s="77">
        <f>+IF(ISNUMBER(DATA!O710),DATA!O710,"n/a")</f>
        <v>2.8904760896447401E-2</v>
      </c>
      <c r="G2395" s="87">
        <f>+IF(ISNUMBER(DATA!X710),DATA!X710,"n/a")</f>
        <v>2.1545383818685901</v>
      </c>
      <c r="H2395" s="77">
        <f>+IF(ISNUMBER(DATA!Y710),DATA!Y710,"n/a")</f>
        <v>1.70886577204367E-2</v>
      </c>
      <c r="I2395" s="87">
        <f>+IF(ISNUMBER(DATA!AH710),DATA!AH710,"n/a")</f>
        <v>2.1318194961725099</v>
      </c>
      <c r="J2395" s="77">
        <f>+IF(ISNUMBER(DATA!AI710),DATA!AI710,"n/a")</f>
        <v>3.63753348318052E-3</v>
      </c>
      <c r="K2395" s="87">
        <f>+IF(ISNUMBER(DATA!AR710),DATA!AR710,"n/a")</f>
        <v>2.09926986068781</v>
      </c>
      <c r="L2395" s="77">
        <f>+IF(ISNUMBER(DATA!AS710),DATA!AS710,"n/a")</f>
        <v>-3.6852952442448898E-2</v>
      </c>
      <c r="M2395" s="66"/>
      <c r="N2395" s="66"/>
      <c r="O2395" s="66"/>
      <c r="P2395" s="66"/>
      <c r="Q2395" s="66"/>
      <c r="S2395" s="70"/>
      <c r="U2395" s="70"/>
      <c r="W2395" s="70"/>
      <c r="Y2395" s="70"/>
    </row>
    <row r="2396" spans="1:25" s="69" customFormat="1" x14ac:dyDescent="0.2">
      <c r="A2396" s="66" t="s">
        <v>12</v>
      </c>
      <c r="B2396" s="66" t="s">
        <v>24</v>
      </c>
      <c r="C2396" s="66" t="s">
        <v>26</v>
      </c>
      <c r="D2396" s="66" t="s">
        <v>314</v>
      </c>
      <c r="E2396" s="87">
        <f>+IF(ISNUMBER(DATA!N711),DATA!N711,"n/a")</f>
        <v>2.5121615115580802</v>
      </c>
      <c r="F2396" s="77">
        <f>+IF(ISNUMBER(DATA!O711),DATA!O711,"n/a")</f>
        <v>3.10651053119506E-2</v>
      </c>
      <c r="G2396" s="87">
        <f>+IF(ISNUMBER(DATA!X711),DATA!X711,"n/a")</f>
        <v>2.5959754854065098</v>
      </c>
      <c r="H2396" s="77">
        <f>+IF(ISNUMBER(DATA!Y711),DATA!Y711,"n/a")</f>
        <v>6.5119370946800995E-2</v>
      </c>
      <c r="I2396" s="87">
        <f>+IF(ISNUMBER(DATA!AH711),DATA!AH711,"n/a")</f>
        <v>2.56944093246535</v>
      </c>
      <c r="J2396" s="77">
        <f>+IF(ISNUMBER(DATA!AI711),DATA!AI711,"n/a")</f>
        <v>7.2758388046642003E-2</v>
      </c>
      <c r="K2396" s="87">
        <f>+IF(ISNUMBER(DATA!AR711),DATA!AR711,"n/a")</f>
        <v>2.5005856305224201</v>
      </c>
      <c r="L2396" s="77">
        <f>+IF(ISNUMBER(DATA!AS711),DATA!AS711,"n/a")</f>
        <v>5.0205261435173398E-2</v>
      </c>
      <c r="M2396" s="66"/>
      <c r="N2396" s="66"/>
      <c r="O2396" s="66"/>
      <c r="P2396" s="66"/>
      <c r="Q2396" s="66"/>
      <c r="S2396" s="70"/>
      <c r="U2396" s="70"/>
      <c r="W2396" s="70"/>
      <c r="Y2396" s="70"/>
    </row>
    <row r="2397" spans="1:25" s="69" customFormat="1" x14ac:dyDescent="0.2">
      <c r="A2397" s="66" t="s">
        <v>12</v>
      </c>
      <c r="B2397" s="66" t="s">
        <v>24</v>
      </c>
      <c r="C2397" s="66" t="s">
        <v>26</v>
      </c>
      <c r="D2397" s="66" t="s">
        <v>315</v>
      </c>
      <c r="E2397" s="87">
        <f>+IF(ISNUMBER(DATA!N712),DATA!N712,"n/a")</f>
        <v>2.0116273470984001</v>
      </c>
      <c r="F2397" s="77">
        <f>+IF(ISNUMBER(DATA!O712),DATA!O712,"n/a")</f>
        <v>5.7492785119842502E-2</v>
      </c>
      <c r="G2397" s="87">
        <f>+IF(ISNUMBER(DATA!X712),DATA!X712,"n/a")</f>
        <v>2.0381691470156298</v>
      </c>
      <c r="H2397" s="77">
        <f>+IF(ISNUMBER(DATA!Y712),DATA!Y712,"n/a")</f>
        <v>5.7871628092759697E-2</v>
      </c>
      <c r="I2397" s="87">
        <f>+IF(ISNUMBER(DATA!AH712),DATA!AH712,"n/a")</f>
        <v>1.9916975671136701</v>
      </c>
      <c r="J2397" s="77">
        <f>+IF(ISNUMBER(DATA!AI712),DATA!AI712,"n/a")</f>
        <v>3.3614473226780898E-2</v>
      </c>
      <c r="K2397" s="87">
        <f>+IF(ISNUMBER(DATA!AR712),DATA!AR712,"n/a")</f>
        <v>1.95158776316751</v>
      </c>
      <c r="L2397" s="77">
        <f>+IF(ISNUMBER(DATA!AS712),DATA!AS712,"n/a")</f>
        <v>-1.3481741266025599E-2</v>
      </c>
      <c r="M2397" s="66"/>
      <c r="N2397" s="66"/>
      <c r="O2397" s="66"/>
      <c r="P2397" s="66"/>
      <c r="Q2397" s="66"/>
      <c r="S2397" s="70"/>
      <c r="U2397" s="70"/>
      <c r="W2397" s="70"/>
      <c r="Y2397" s="70"/>
    </row>
    <row r="2398" spans="1:25" s="69" customFormat="1" x14ac:dyDescent="0.2">
      <c r="A2398" s="66" t="s">
        <v>12</v>
      </c>
      <c r="B2398" s="66" t="s">
        <v>24</v>
      </c>
      <c r="C2398" s="66" t="s">
        <v>26</v>
      </c>
      <c r="D2398" s="66" t="s">
        <v>316</v>
      </c>
      <c r="E2398" s="87">
        <f>+IF(ISNUMBER(DATA!N713),DATA!N713,"n/a")</f>
        <v>2.2405945437764698</v>
      </c>
      <c r="F2398" s="77">
        <f>+IF(ISNUMBER(DATA!O713),DATA!O713,"n/a")</f>
        <v>2.3922623599730401E-3</v>
      </c>
      <c r="G2398" s="87">
        <f>+IF(ISNUMBER(DATA!X713),DATA!X713,"n/a")</f>
        <v>2.2318960444040501</v>
      </c>
      <c r="H2398" s="77">
        <f>+IF(ISNUMBER(DATA!Y713),DATA!Y713,"n/a")</f>
        <v>-5.8169371503747399E-3</v>
      </c>
      <c r="I2398" s="87">
        <f>+IF(ISNUMBER(DATA!AH713),DATA!AH713,"n/a")</f>
        <v>2.2238896243022901</v>
      </c>
      <c r="J2398" s="77">
        <f>+IF(ISNUMBER(DATA!AI713),DATA!AI713,"n/a")</f>
        <v>-5.9678640922092296E-4</v>
      </c>
      <c r="K2398" s="87">
        <f>+IF(ISNUMBER(DATA!AR713),DATA!AR713,"n/a")</f>
        <v>2.21716999397084</v>
      </c>
      <c r="L2398" s="77">
        <f>+IF(ISNUMBER(DATA!AS713),DATA!AS713,"n/a")</f>
        <v>-6.25951876429432E-3</v>
      </c>
      <c r="M2398" s="66"/>
      <c r="N2398" s="66"/>
      <c r="O2398" s="66"/>
      <c r="P2398" s="66"/>
      <c r="Q2398" s="66"/>
      <c r="S2398" s="70"/>
      <c r="U2398" s="70"/>
      <c r="W2398" s="70"/>
      <c r="Y2398" s="70"/>
    </row>
    <row r="2399" spans="1:25" s="69" customFormat="1" x14ac:dyDescent="0.2">
      <c r="A2399" s="66" t="s">
        <v>12</v>
      </c>
      <c r="B2399" s="66" t="s">
        <v>24</v>
      </c>
      <c r="C2399" s="66" t="s">
        <v>26</v>
      </c>
      <c r="D2399" s="66" t="s">
        <v>317</v>
      </c>
      <c r="E2399" s="87">
        <f>+IF(ISNUMBER(DATA!N714),DATA!N714,"n/a")</f>
        <v>2.12037831762742</v>
      </c>
      <c r="F2399" s="77">
        <f>+IF(ISNUMBER(DATA!O714),DATA!O714,"n/a")</f>
        <v>1.16897260321219E-2</v>
      </c>
      <c r="G2399" s="87">
        <f>+IF(ISNUMBER(DATA!X714),DATA!X714,"n/a")</f>
        <v>2.0575249658270698</v>
      </c>
      <c r="H2399" s="77">
        <f>+IF(ISNUMBER(DATA!Y714),DATA!Y714,"n/a")</f>
        <v>4.65464168751396E-2</v>
      </c>
      <c r="I2399" s="87">
        <f>+IF(ISNUMBER(DATA!AH714),DATA!AH714,"n/a")</f>
        <v>1.9862765490321701</v>
      </c>
      <c r="J2399" s="77">
        <f>+IF(ISNUMBER(DATA!AI714),DATA!AI714,"n/a")</f>
        <v>-3.22100012219197E-2</v>
      </c>
      <c r="K2399" s="87">
        <f>+IF(ISNUMBER(DATA!AR714),DATA!AR714,"n/a")</f>
        <v>2.0707774030312698</v>
      </c>
      <c r="L2399" s="77">
        <f>+IF(ISNUMBER(DATA!AS714),DATA!AS714,"n/a")</f>
        <v>1.1828212006715501E-2</v>
      </c>
      <c r="M2399" s="66"/>
      <c r="N2399" s="66"/>
      <c r="O2399" s="66"/>
      <c r="P2399" s="66"/>
      <c r="Q2399" s="66"/>
      <c r="S2399" s="70"/>
      <c r="U2399" s="70"/>
      <c r="W2399" s="70"/>
      <c r="Y2399" s="70"/>
    </row>
    <row r="2400" spans="1:25" s="69" customFormat="1" x14ac:dyDescent="0.2">
      <c r="A2400" s="66" t="s">
        <v>12</v>
      </c>
      <c r="B2400" s="66" t="s">
        <v>24</v>
      </c>
      <c r="C2400" s="66" t="s">
        <v>26</v>
      </c>
      <c r="D2400" s="66" t="s">
        <v>318</v>
      </c>
      <c r="E2400" s="87">
        <f>+IF(ISNUMBER(DATA!N715),DATA!N715,"n/a")</f>
        <v>2.36564109171159</v>
      </c>
      <c r="F2400" s="77">
        <f>+IF(ISNUMBER(DATA!O715),DATA!O715,"n/a")</f>
        <v>-2.2060366286554601E-2</v>
      </c>
      <c r="G2400" s="87">
        <f>+IF(ISNUMBER(DATA!X715),DATA!X715,"n/a")</f>
        <v>2.3392078882393901</v>
      </c>
      <c r="H2400" s="77">
        <f>+IF(ISNUMBER(DATA!Y715),DATA!Y715,"n/a")</f>
        <v>-1.8304334457306101E-2</v>
      </c>
      <c r="I2400" s="87">
        <f>+IF(ISNUMBER(DATA!AH715),DATA!AH715,"n/a")</f>
        <v>2.34187450851487</v>
      </c>
      <c r="J2400" s="77">
        <f>+IF(ISNUMBER(DATA!AI715),DATA!AI715,"n/a")</f>
        <v>-1.3051844390775299E-2</v>
      </c>
      <c r="K2400" s="87">
        <f>+IF(ISNUMBER(DATA!AR715),DATA!AR715,"n/a")</f>
        <v>2.32976452870854</v>
      </c>
      <c r="L2400" s="77">
        <f>+IF(ISNUMBER(DATA!AS715),DATA!AS715,"n/a")</f>
        <v>-1.2682296055471101E-2</v>
      </c>
      <c r="M2400" s="66"/>
      <c r="N2400" s="66"/>
      <c r="O2400" s="66"/>
      <c r="P2400" s="66"/>
      <c r="Q2400" s="66"/>
      <c r="S2400" s="70"/>
      <c r="U2400" s="70"/>
      <c r="W2400" s="70"/>
      <c r="Y2400" s="70"/>
    </row>
    <row r="2401" spans="1:25" s="69" customFormat="1" x14ac:dyDescent="0.2">
      <c r="A2401" s="66" t="s">
        <v>12</v>
      </c>
      <c r="B2401" s="66" t="s">
        <v>24</v>
      </c>
      <c r="C2401" s="66" t="s">
        <v>26</v>
      </c>
      <c r="D2401" s="66" t="s">
        <v>344</v>
      </c>
      <c r="E2401" s="87">
        <f>+IF(ISNUMBER(DATA!N716),DATA!N716,"n/a")</f>
        <v>2.0858388407178801</v>
      </c>
      <c r="F2401" s="77">
        <f>+IF(ISNUMBER(DATA!O716),DATA!O716,"n/a")</f>
        <v>-9.5255638190452005E-2</v>
      </c>
      <c r="G2401" s="87">
        <f>+IF(ISNUMBER(DATA!X716),DATA!X716,"n/a")</f>
        <v>2.2093357097040101</v>
      </c>
      <c r="H2401" s="77">
        <f>+IF(ISNUMBER(DATA!Y716),DATA!Y716,"n/a")</f>
        <v>-4.4822879990626299E-2</v>
      </c>
      <c r="I2401" s="87">
        <f>+IF(ISNUMBER(DATA!AH716),DATA!AH716,"n/a")</f>
        <v>2.15491653425368</v>
      </c>
      <c r="J2401" s="77">
        <f>+IF(ISNUMBER(DATA!AI716),DATA!AI716,"n/a")</f>
        <v>-3.5673945575584502E-2</v>
      </c>
      <c r="K2401" s="87">
        <f>+IF(ISNUMBER(DATA!AR716),DATA!AR716,"n/a")</f>
        <v>2.1771188590452399</v>
      </c>
      <c r="L2401" s="77">
        <f>+IF(ISNUMBER(DATA!AS716),DATA!AS716,"n/a")</f>
        <v>5.8651526500790605E-4</v>
      </c>
      <c r="M2401" s="66"/>
      <c r="N2401" s="66"/>
      <c r="O2401" s="66"/>
      <c r="P2401" s="66"/>
      <c r="Q2401" s="66"/>
      <c r="S2401" s="70"/>
      <c r="U2401" s="70"/>
      <c r="W2401" s="70"/>
      <c r="Y2401" s="70"/>
    </row>
    <row r="2402" spans="1:25" s="69" customFormat="1" x14ac:dyDescent="0.2">
      <c r="A2402" s="66" t="s">
        <v>12</v>
      </c>
      <c r="B2402" s="66" t="s">
        <v>24</v>
      </c>
      <c r="C2402" s="66" t="s">
        <v>26</v>
      </c>
      <c r="D2402" s="66" t="s">
        <v>345</v>
      </c>
      <c r="E2402" s="87">
        <f>+IF(ISNUMBER(DATA!N717),DATA!N717,"n/a")</f>
        <v>2.1856732926258</v>
      </c>
      <c r="F2402" s="77">
        <f>+IF(ISNUMBER(DATA!O717),DATA!O717,"n/a")</f>
        <v>1.8631856075697301E-2</v>
      </c>
      <c r="G2402" s="87">
        <f>+IF(ISNUMBER(DATA!X717),DATA!X717,"n/a")</f>
        <v>2.2275724322749202</v>
      </c>
      <c r="H2402" s="77">
        <f>+IF(ISNUMBER(DATA!Y717),DATA!Y717,"n/a")</f>
        <v>2.4459967609968599E-2</v>
      </c>
      <c r="I2402" s="87">
        <f>+IF(ISNUMBER(DATA!AH717),DATA!AH717,"n/a")</f>
        <v>2.22291318597448</v>
      </c>
      <c r="J2402" s="77">
        <f>+IF(ISNUMBER(DATA!AI717),DATA!AI717,"n/a")</f>
        <v>2.4312768377568302E-2</v>
      </c>
      <c r="K2402" s="87">
        <f>+IF(ISNUMBER(DATA!AR717),DATA!AR717,"n/a")</f>
        <v>2.1931801452835602</v>
      </c>
      <c r="L2402" s="77">
        <f>+IF(ISNUMBER(DATA!AS717),DATA!AS717,"n/a")</f>
        <v>7.9578450263774504E-3</v>
      </c>
      <c r="M2402" s="66"/>
      <c r="N2402" s="66"/>
      <c r="O2402" s="66"/>
      <c r="P2402" s="66"/>
      <c r="Q2402" s="66"/>
      <c r="S2402" s="70"/>
      <c r="U2402" s="70"/>
      <c r="W2402" s="70"/>
      <c r="Y2402" s="70"/>
    </row>
    <row r="2403" spans="1:25" x14ac:dyDescent="0.2">
      <c r="E2403" s="100"/>
      <c r="F2403" s="102"/>
      <c r="G2403" s="100"/>
      <c r="H2403" s="102"/>
      <c r="I2403" s="100"/>
      <c r="J2403" s="102"/>
      <c r="K2403" s="100"/>
      <c r="L2403" s="102"/>
    </row>
    <row r="2404" spans="1:25" s="69" customFormat="1" x14ac:dyDescent="0.2">
      <c r="A2404" s="66" t="s">
        <v>11</v>
      </c>
      <c r="B2404" s="66" t="s">
        <v>23</v>
      </c>
      <c r="C2404" s="66" t="s">
        <v>0</v>
      </c>
      <c r="D2404" s="66" t="s">
        <v>271</v>
      </c>
      <c r="E2404" s="76">
        <f>+IF(ISNUMBER(DATA!F373),DATA!F373,"n/a")</f>
        <v>67335.47</v>
      </c>
      <c r="F2404" s="77">
        <f>+IF(ISNUMBER(DATA!G373),DATA!G373,"n/a")</f>
        <v>0.13262589073714101</v>
      </c>
      <c r="G2404" s="76">
        <f>+IF(ISNUMBER(DATA!P373),DATA!P373,"n/a")</f>
        <v>224682.17</v>
      </c>
      <c r="H2404" s="77">
        <f>+IF(ISNUMBER(DATA!Q373),DATA!Q373,"n/a")</f>
        <v>5.2157679768403797E-2</v>
      </c>
      <c r="I2404" s="76">
        <f>+IF(ISNUMBER(DATA!Z373),DATA!Z373,"n/a")</f>
        <v>422899.49</v>
      </c>
      <c r="J2404" s="77">
        <f>+IF(ISNUMBER(DATA!AA373),DATA!AA373,"n/a")</f>
        <v>9.6177125310515296E-3</v>
      </c>
      <c r="K2404" s="76">
        <f>+IF(ISNUMBER(DATA!AJ373),DATA!AJ373,"n/a")</f>
        <v>843422.09</v>
      </c>
      <c r="L2404" s="77">
        <f>+IF(ISNUMBER(DATA!AK373),DATA!AK373,"n/a")</f>
        <v>-4.8520602227139102E-2</v>
      </c>
      <c r="M2404" s="66"/>
      <c r="N2404" s="66"/>
      <c r="O2404" s="66"/>
      <c r="P2404" s="66"/>
      <c r="Q2404" s="66"/>
      <c r="S2404" s="70"/>
      <c r="U2404" s="70"/>
      <c r="W2404" s="70"/>
      <c r="Y2404" s="70"/>
    </row>
    <row r="2405" spans="1:25" s="69" customFormat="1" x14ac:dyDescent="0.2">
      <c r="A2405" s="66" t="s">
        <v>11</v>
      </c>
      <c r="B2405" s="66" t="s">
        <v>23</v>
      </c>
      <c r="C2405" s="66" t="s">
        <v>0</v>
      </c>
      <c r="D2405" s="66" t="s">
        <v>272</v>
      </c>
      <c r="E2405" s="76">
        <f>+IF(ISNUMBER(DATA!F374),DATA!F374,"n/a")</f>
        <v>304811.09999999998</v>
      </c>
      <c r="F2405" s="77">
        <f>+IF(ISNUMBER(DATA!G374),DATA!G374,"n/a")</f>
        <v>1.5721584590598501E-2</v>
      </c>
      <c r="G2405" s="76">
        <f>+IF(ISNUMBER(DATA!P374),DATA!P374,"n/a")</f>
        <v>918097.65</v>
      </c>
      <c r="H2405" s="77">
        <f>+IF(ISNUMBER(DATA!Q374),DATA!Q374,"n/a")</f>
        <v>3.6269619827810698E-2</v>
      </c>
      <c r="I2405" s="76">
        <f>+IF(ISNUMBER(DATA!Z374),DATA!Z374,"n/a")</f>
        <v>1762712.89</v>
      </c>
      <c r="J2405" s="77">
        <f>+IF(ISNUMBER(DATA!AA374),DATA!AA374,"n/a")</f>
        <v>4.91624700871547E-2</v>
      </c>
      <c r="K2405" s="76">
        <f>+IF(ISNUMBER(DATA!AJ374),DATA!AJ374,"n/a")</f>
        <v>3472127.45</v>
      </c>
      <c r="L2405" s="77">
        <f>+IF(ISNUMBER(DATA!AK374),DATA!AK374,"n/a")</f>
        <v>8.0766527934478194E-2</v>
      </c>
      <c r="M2405" s="66"/>
      <c r="N2405" s="66"/>
      <c r="O2405" s="66"/>
      <c r="P2405" s="66"/>
      <c r="Q2405" s="66"/>
      <c r="S2405" s="70"/>
      <c r="U2405" s="70"/>
      <c r="W2405" s="70"/>
      <c r="Y2405" s="70"/>
    </row>
    <row r="2406" spans="1:25" s="69" customFormat="1" x14ac:dyDescent="0.2">
      <c r="A2406" s="66" t="s">
        <v>11</v>
      </c>
      <c r="B2406" s="66" t="s">
        <v>23</v>
      </c>
      <c r="C2406" s="66" t="s">
        <v>0</v>
      </c>
      <c r="D2406" s="66" t="s">
        <v>273</v>
      </c>
      <c r="E2406" s="76">
        <f>+IF(ISNUMBER(DATA!F375),DATA!F375,"n/a")</f>
        <v>476118.62</v>
      </c>
      <c r="F2406" s="77">
        <f>+IF(ISNUMBER(DATA!G375),DATA!G375,"n/a")</f>
        <v>0.14796812404534099</v>
      </c>
      <c r="G2406" s="76">
        <f>+IF(ISNUMBER(DATA!P375),DATA!P375,"n/a")</f>
        <v>1485482.95</v>
      </c>
      <c r="H2406" s="77">
        <f>+IF(ISNUMBER(DATA!Q375),DATA!Q375,"n/a")</f>
        <v>0.170976044605784</v>
      </c>
      <c r="I2406" s="76">
        <f>+IF(ISNUMBER(DATA!Z375),DATA!Z375,"n/a")</f>
        <v>2838747.31</v>
      </c>
      <c r="J2406" s="77">
        <f>+IF(ISNUMBER(DATA!AA375),DATA!AA375,"n/a")</f>
        <v>0.14334000463208699</v>
      </c>
      <c r="K2406" s="76">
        <f>+IF(ISNUMBER(DATA!AJ375),DATA!AJ375,"n/a")</f>
        <v>5252081.78</v>
      </c>
      <c r="L2406" s="77">
        <f>+IF(ISNUMBER(DATA!AK375),DATA!AK375,"n/a")</f>
        <v>0.101083111589193</v>
      </c>
      <c r="M2406" s="66"/>
      <c r="N2406" s="66"/>
      <c r="O2406" s="66"/>
      <c r="P2406" s="66"/>
      <c r="Q2406" s="66"/>
      <c r="S2406" s="70"/>
      <c r="U2406" s="70"/>
      <c r="W2406" s="70"/>
      <c r="Y2406" s="70"/>
    </row>
    <row r="2407" spans="1:25" s="69" customFormat="1" x14ac:dyDescent="0.2">
      <c r="A2407" s="66" t="s">
        <v>11</v>
      </c>
      <c r="B2407" s="66" t="s">
        <v>23</v>
      </c>
      <c r="C2407" s="66" t="s">
        <v>0</v>
      </c>
      <c r="D2407" s="66" t="s">
        <v>274</v>
      </c>
      <c r="E2407" s="76">
        <f>+IF(ISNUMBER(DATA!F376),DATA!F376,"n/a")</f>
        <v>208502.62</v>
      </c>
      <c r="F2407" s="77">
        <f>+IF(ISNUMBER(DATA!G376),DATA!G376,"n/a")</f>
        <v>3.8879204430821303E-2</v>
      </c>
      <c r="G2407" s="76">
        <f>+IF(ISNUMBER(DATA!P376),DATA!P376,"n/a")</f>
        <v>608121.42000000004</v>
      </c>
      <c r="H2407" s="77">
        <f>+IF(ISNUMBER(DATA!Q376),DATA!Q376,"n/a")</f>
        <v>6.77231855270925E-2</v>
      </c>
      <c r="I2407" s="76">
        <f>+IF(ISNUMBER(DATA!Z376),DATA!Z376,"n/a")</f>
        <v>1141188.04</v>
      </c>
      <c r="J2407" s="77">
        <f>+IF(ISNUMBER(DATA!AA376),DATA!AA376,"n/a")</f>
        <v>7.3955170747909998E-2</v>
      </c>
      <c r="K2407" s="76">
        <f>+IF(ISNUMBER(DATA!AJ376),DATA!AJ376,"n/a")</f>
        <v>2253557.0099999998</v>
      </c>
      <c r="L2407" s="77">
        <f>+IF(ISNUMBER(DATA!AK376),DATA!AK376,"n/a")</f>
        <v>0.102013210082782</v>
      </c>
      <c r="M2407" s="66"/>
      <c r="N2407" s="66"/>
      <c r="O2407" s="66"/>
      <c r="P2407" s="66"/>
      <c r="Q2407" s="66"/>
      <c r="S2407" s="70"/>
      <c r="U2407" s="70"/>
      <c r="W2407" s="70"/>
      <c r="Y2407" s="70"/>
    </row>
    <row r="2408" spans="1:25" s="69" customFormat="1" x14ac:dyDescent="0.2">
      <c r="A2408" s="66" t="s">
        <v>11</v>
      </c>
      <c r="B2408" s="66" t="s">
        <v>23</v>
      </c>
      <c r="C2408" s="66" t="s">
        <v>0</v>
      </c>
      <c r="D2408" s="66" t="s">
        <v>275</v>
      </c>
      <c r="E2408" s="76">
        <f>+IF(ISNUMBER(DATA!F377),DATA!F377,"n/a")</f>
        <v>421945.81</v>
      </c>
      <c r="F2408" s="77">
        <f>+IF(ISNUMBER(DATA!G377),DATA!G377,"n/a")</f>
        <v>0.19678768727381801</v>
      </c>
      <c r="G2408" s="76">
        <f>+IF(ISNUMBER(DATA!P377),DATA!P377,"n/a")</f>
        <v>1335564.82</v>
      </c>
      <c r="H2408" s="77">
        <f>+IF(ISNUMBER(DATA!Q377),DATA!Q377,"n/a")</f>
        <v>0.22014922134687301</v>
      </c>
      <c r="I2408" s="76">
        <f>+IF(ISNUMBER(DATA!Z377),DATA!Z377,"n/a")</f>
        <v>2487776.38</v>
      </c>
      <c r="J2408" s="77">
        <f>+IF(ISNUMBER(DATA!AA377),DATA!AA377,"n/a")</f>
        <v>0.184654838002627</v>
      </c>
      <c r="K2408" s="76">
        <f>+IF(ISNUMBER(DATA!AJ377),DATA!AJ377,"n/a")</f>
        <v>4437195.84</v>
      </c>
      <c r="L2408" s="77">
        <f>+IF(ISNUMBER(DATA!AK377),DATA!AK377,"n/a")</f>
        <v>0.13459169502801199</v>
      </c>
      <c r="M2408" s="66"/>
      <c r="N2408" s="66"/>
      <c r="O2408" s="66"/>
      <c r="P2408" s="66"/>
      <c r="Q2408" s="66"/>
      <c r="S2408" s="70"/>
      <c r="U2408" s="70"/>
      <c r="W2408" s="70"/>
      <c r="Y2408" s="70"/>
    </row>
    <row r="2409" spans="1:25" s="69" customFormat="1" x14ac:dyDescent="0.2">
      <c r="A2409" s="66" t="s">
        <v>11</v>
      </c>
      <c r="B2409" s="66" t="s">
        <v>23</v>
      </c>
      <c r="C2409" s="66" t="s">
        <v>0</v>
      </c>
      <c r="D2409" s="66" t="s">
        <v>276</v>
      </c>
      <c r="E2409" s="76">
        <f>+IF(ISNUMBER(DATA!F378),DATA!F378,"n/a")</f>
        <v>167775.41</v>
      </c>
      <c r="F2409" s="77">
        <f>+IF(ISNUMBER(DATA!G378),DATA!G378,"n/a")</f>
        <v>-5.0079634017568701E-2</v>
      </c>
      <c r="G2409" s="76">
        <f>+IF(ISNUMBER(DATA!P378),DATA!P378,"n/a")</f>
        <v>551266.36</v>
      </c>
      <c r="H2409" s="77">
        <f>+IF(ISNUMBER(DATA!Q378),DATA!Q378,"n/a")</f>
        <v>-3.0488196832086499E-2</v>
      </c>
      <c r="I2409" s="76">
        <f>+IF(ISNUMBER(DATA!Z378),DATA!Z378,"n/a")</f>
        <v>1068989.4399999999</v>
      </c>
      <c r="J2409" s="77">
        <f>+IF(ISNUMBER(DATA!AA378),DATA!AA378,"n/a")</f>
        <v>-4.9649697329107997E-2</v>
      </c>
      <c r="K2409" s="76">
        <f>+IF(ISNUMBER(DATA!AJ378),DATA!AJ378,"n/a")</f>
        <v>2076246.43</v>
      </c>
      <c r="L2409" s="77">
        <f>+IF(ISNUMBER(DATA!AK378),DATA!AK378,"n/a")</f>
        <v>-8.78107663267369E-2</v>
      </c>
      <c r="M2409" s="66"/>
      <c r="N2409" s="66"/>
      <c r="O2409" s="66"/>
      <c r="P2409" s="66"/>
      <c r="Q2409" s="66"/>
      <c r="S2409" s="70"/>
      <c r="U2409" s="70"/>
      <c r="W2409" s="70"/>
      <c r="Y2409" s="70"/>
    </row>
    <row r="2410" spans="1:25" s="69" customFormat="1" x14ac:dyDescent="0.2">
      <c r="A2410" s="66" t="s">
        <v>11</v>
      </c>
      <c r="B2410" s="66" t="s">
        <v>23</v>
      </c>
      <c r="C2410" s="66" t="s">
        <v>0</v>
      </c>
      <c r="D2410" s="66" t="s">
        <v>277</v>
      </c>
      <c r="E2410" s="76">
        <f>+IF(ISNUMBER(DATA!F379),DATA!F379,"n/a")</f>
        <v>122544.69</v>
      </c>
      <c r="F2410" s="77">
        <f>+IF(ISNUMBER(DATA!G379),DATA!G379,"n/a")</f>
        <v>0.15804727475713301</v>
      </c>
      <c r="G2410" s="76">
        <f>+IF(ISNUMBER(DATA!P379),DATA!P379,"n/a")</f>
        <v>378463.79</v>
      </c>
      <c r="H2410" s="77">
        <f>+IF(ISNUMBER(DATA!Q379),DATA!Q379,"n/a")</f>
        <v>0.15960629177701299</v>
      </c>
      <c r="I2410" s="76">
        <f>+IF(ISNUMBER(DATA!Z379),DATA!Z379,"n/a")</f>
        <v>700797.89</v>
      </c>
      <c r="J2410" s="77">
        <f>+IF(ISNUMBER(DATA!AA379),DATA!AA379,"n/a")</f>
        <v>0.15210785984717001</v>
      </c>
      <c r="K2410" s="76">
        <f>+IF(ISNUMBER(DATA!AJ379),DATA!AJ379,"n/a")</f>
        <v>1286034.3500000001</v>
      </c>
      <c r="L2410" s="77">
        <f>+IF(ISNUMBER(DATA!AK379),DATA!AK379,"n/a")</f>
        <v>5.6177656688701699E-2</v>
      </c>
      <c r="M2410" s="66"/>
      <c r="N2410" s="66"/>
      <c r="O2410" s="66"/>
      <c r="P2410" s="66"/>
      <c r="Q2410" s="66"/>
      <c r="S2410" s="70"/>
      <c r="U2410" s="70"/>
      <c r="W2410" s="70"/>
      <c r="Y2410" s="70"/>
    </row>
    <row r="2411" spans="1:25" s="69" customFormat="1" x14ac:dyDescent="0.2">
      <c r="A2411" s="66" t="s">
        <v>11</v>
      </c>
      <c r="B2411" s="66" t="s">
        <v>23</v>
      </c>
      <c r="C2411" s="66" t="s">
        <v>0</v>
      </c>
      <c r="D2411" s="66" t="s">
        <v>278</v>
      </c>
      <c r="E2411" s="76">
        <f>+IF(ISNUMBER(DATA!F380),DATA!F380,"n/a")</f>
        <v>200618.06</v>
      </c>
      <c r="F2411" s="77">
        <f>+IF(ISNUMBER(DATA!G380),DATA!G380,"n/a")</f>
        <v>1.8654888298501399E-2</v>
      </c>
      <c r="G2411" s="76">
        <f>+IF(ISNUMBER(DATA!P380),DATA!P380,"n/a")</f>
        <v>651126.35</v>
      </c>
      <c r="H2411" s="77">
        <f>+IF(ISNUMBER(DATA!Q380),DATA!Q380,"n/a")</f>
        <v>1.8530370678587298E-2</v>
      </c>
      <c r="I2411" s="76">
        <f>+IF(ISNUMBER(DATA!Z380),DATA!Z380,"n/a")</f>
        <v>1232291.6100000001</v>
      </c>
      <c r="J2411" s="77">
        <f>+IF(ISNUMBER(DATA!AA380),DATA!AA380,"n/a")</f>
        <v>1.94801623429177E-2</v>
      </c>
      <c r="K2411" s="76">
        <f>+IF(ISNUMBER(DATA!AJ380),DATA!AJ380,"n/a")</f>
        <v>2427151.5099999998</v>
      </c>
      <c r="L2411" s="77">
        <f>+IF(ISNUMBER(DATA!AK380),DATA!AK380,"n/a")</f>
        <v>6.2649109927121402E-2</v>
      </c>
      <c r="M2411" s="66"/>
      <c r="N2411" s="66"/>
      <c r="O2411" s="66"/>
      <c r="P2411" s="66"/>
      <c r="Q2411" s="66"/>
      <c r="S2411" s="70"/>
      <c r="U2411" s="70"/>
      <c r="W2411" s="70"/>
      <c r="Y2411" s="70"/>
    </row>
    <row r="2412" spans="1:25" s="69" customFormat="1" x14ac:dyDescent="0.2">
      <c r="A2412" s="66" t="s">
        <v>11</v>
      </c>
      <c r="B2412" s="66" t="s">
        <v>23</v>
      </c>
      <c r="C2412" s="66" t="s">
        <v>0</v>
      </c>
      <c r="D2412" s="66" t="s">
        <v>279</v>
      </c>
      <c r="E2412" s="76">
        <f>+IF(ISNUMBER(DATA!F381),DATA!F381,"n/a")</f>
        <v>107737.03</v>
      </c>
      <c r="F2412" s="77">
        <f>+IF(ISNUMBER(DATA!G381),DATA!G381,"n/a")</f>
        <v>0.12094595297598899</v>
      </c>
      <c r="G2412" s="76">
        <f>+IF(ISNUMBER(DATA!P381),DATA!P381,"n/a")</f>
        <v>350489.7</v>
      </c>
      <c r="H2412" s="77">
        <f>+IF(ISNUMBER(DATA!Q381),DATA!Q381,"n/a")</f>
        <v>0.144087589611131</v>
      </c>
      <c r="I2412" s="76">
        <f>+IF(ISNUMBER(DATA!Z381),DATA!Z381,"n/a")</f>
        <v>690876.93</v>
      </c>
      <c r="J2412" s="77">
        <f>+IF(ISNUMBER(DATA!AA381),DATA!AA381,"n/a")</f>
        <v>0.16603917745670099</v>
      </c>
      <c r="K2412" s="76">
        <f>+IF(ISNUMBER(DATA!AJ381),DATA!AJ381,"n/a")</f>
        <v>1324686.83</v>
      </c>
      <c r="L2412" s="77">
        <f>+IF(ISNUMBER(DATA!AK381),DATA!AK381,"n/a")</f>
        <v>0.13051450801123099</v>
      </c>
      <c r="M2412" s="66"/>
      <c r="N2412" s="66"/>
      <c r="O2412" s="66"/>
      <c r="P2412" s="66"/>
      <c r="Q2412" s="66"/>
      <c r="S2412" s="70"/>
      <c r="U2412" s="70"/>
      <c r="W2412" s="70"/>
      <c r="Y2412" s="70"/>
    </row>
    <row r="2413" spans="1:25" s="69" customFormat="1" x14ac:dyDescent="0.2">
      <c r="A2413" s="66" t="s">
        <v>11</v>
      </c>
      <c r="B2413" s="66" t="s">
        <v>23</v>
      </c>
      <c r="C2413" s="66" t="s">
        <v>0</v>
      </c>
      <c r="D2413" s="66" t="s">
        <v>280</v>
      </c>
      <c r="E2413" s="76">
        <f>+IF(ISNUMBER(DATA!F382),DATA!F382,"n/a")</f>
        <v>85966.37</v>
      </c>
      <c r="F2413" s="77">
        <f>+IF(ISNUMBER(DATA!G382),DATA!G382,"n/a")</f>
        <v>9.6854966990250604E-2</v>
      </c>
      <c r="G2413" s="76">
        <f>+IF(ISNUMBER(DATA!P382),DATA!P382,"n/a")</f>
        <v>324585.94</v>
      </c>
      <c r="H2413" s="77">
        <f>+IF(ISNUMBER(DATA!Q382),DATA!Q382,"n/a")</f>
        <v>0.13934777763152101</v>
      </c>
      <c r="I2413" s="76">
        <f>+IF(ISNUMBER(DATA!Z382),DATA!Z382,"n/a")</f>
        <v>639450.1</v>
      </c>
      <c r="J2413" s="77">
        <f>+IF(ISNUMBER(DATA!AA382),DATA!AA382,"n/a")</f>
        <v>0.11827707605103099</v>
      </c>
      <c r="K2413" s="76">
        <f>+IF(ISNUMBER(DATA!AJ382),DATA!AJ382,"n/a")</f>
        <v>1241027</v>
      </c>
      <c r="L2413" s="77">
        <f>+IF(ISNUMBER(DATA!AK382),DATA!AK382,"n/a")</f>
        <v>0.114474017425289</v>
      </c>
      <c r="M2413" s="66"/>
      <c r="N2413" s="66"/>
      <c r="O2413" s="66"/>
      <c r="P2413" s="66"/>
      <c r="Q2413" s="66"/>
      <c r="S2413" s="70"/>
      <c r="U2413" s="70"/>
      <c r="W2413" s="70"/>
      <c r="Y2413" s="70"/>
    </row>
    <row r="2414" spans="1:25" s="69" customFormat="1" x14ac:dyDescent="0.2">
      <c r="A2414" s="66" t="s">
        <v>11</v>
      </c>
      <c r="B2414" s="66" t="s">
        <v>23</v>
      </c>
      <c r="C2414" s="66" t="s">
        <v>0</v>
      </c>
      <c r="D2414" s="66" t="s">
        <v>281</v>
      </c>
      <c r="E2414" s="76">
        <f>+IF(ISNUMBER(DATA!F383),DATA!F383,"n/a")</f>
        <v>94717.440000000002</v>
      </c>
      <c r="F2414" s="77">
        <f>+IF(ISNUMBER(DATA!G383),DATA!G383,"n/a")</f>
        <v>5.46066523740147E-2</v>
      </c>
      <c r="G2414" s="76">
        <f>+IF(ISNUMBER(DATA!P383),DATA!P383,"n/a")</f>
        <v>303360.19</v>
      </c>
      <c r="H2414" s="77">
        <f>+IF(ISNUMBER(DATA!Q383),DATA!Q383,"n/a")</f>
        <v>8.7720384611606E-2</v>
      </c>
      <c r="I2414" s="76">
        <f>+IF(ISNUMBER(DATA!Z383),DATA!Z383,"n/a")</f>
        <v>588732.71</v>
      </c>
      <c r="J2414" s="77">
        <f>+IF(ISNUMBER(DATA!AA383),DATA!AA383,"n/a")</f>
        <v>9.4712775283722003E-2</v>
      </c>
      <c r="K2414" s="76">
        <f>+IF(ISNUMBER(DATA!AJ383),DATA!AJ383,"n/a")</f>
        <v>1137850.8</v>
      </c>
      <c r="L2414" s="77">
        <f>+IF(ISNUMBER(DATA!AK383),DATA!AK383,"n/a")</f>
        <v>0.103659195323844</v>
      </c>
      <c r="M2414" s="66"/>
      <c r="N2414" s="66"/>
      <c r="O2414" s="66"/>
      <c r="P2414" s="66"/>
      <c r="Q2414" s="66"/>
      <c r="S2414" s="70"/>
      <c r="U2414" s="70"/>
      <c r="W2414" s="70"/>
      <c r="Y2414" s="70"/>
    </row>
    <row r="2415" spans="1:25" s="69" customFormat="1" x14ac:dyDescent="0.2">
      <c r="A2415" s="66" t="s">
        <v>11</v>
      </c>
      <c r="B2415" s="66" t="s">
        <v>23</v>
      </c>
      <c r="C2415" s="66" t="s">
        <v>0</v>
      </c>
      <c r="D2415" s="66" t="s">
        <v>282</v>
      </c>
      <c r="E2415" s="76">
        <f>+IF(ISNUMBER(DATA!F384),DATA!F384,"n/a")</f>
        <v>244579.96</v>
      </c>
      <c r="F2415" s="77">
        <f>+IF(ISNUMBER(DATA!G384),DATA!G384,"n/a")</f>
        <v>0.18854739298272899</v>
      </c>
      <c r="G2415" s="76">
        <f>+IF(ISNUMBER(DATA!P384),DATA!P384,"n/a")</f>
        <v>777587.62</v>
      </c>
      <c r="H2415" s="77">
        <f>+IF(ISNUMBER(DATA!Q384),DATA!Q384,"n/a")</f>
        <v>0.203184652714547</v>
      </c>
      <c r="I2415" s="76">
        <f>+IF(ISNUMBER(DATA!Z384),DATA!Z384,"n/a")</f>
        <v>1469470.03</v>
      </c>
      <c r="J2415" s="77">
        <f>+IF(ISNUMBER(DATA!AA384),DATA!AA384,"n/a")</f>
        <v>0.222414325101394</v>
      </c>
      <c r="K2415" s="76">
        <f>+IF(ISNUMBER(DATA!AJ384),DATA!AJ384,"n/a")</f>
        <v>2724748.95</v>
      </c>
      <c r="L2415" s="77">
        <f>+IF(ISNUMBER(DATA!AK384),DATA!AK384,"n/a")</f>
        <v>0.20649940850842799</v>
      </c>
      <c r="M2415" s="66"/>
      <c r="N2415" s="66"/>
      <c r="O2415" s="66"/>
      <c r="P2415" s="66"/>
      <c r="Q2415" s="66"/>
      <c r="S2415" s="70"/>
      <c r="U2415" s="70"/>
      <c r="W2415" s="70"/>
      <c r="Y2415" s="70"/>
    </row>
    <row r="2416" spans="1:25" s="69" customFormat="1" x14ac:dyDescent="0.2">
      <c r="A2416" s="66" t="s">
        <v>11</v>
      </c>
      <c r="B2416" s="66" t="s">
        <v>23</v>
      </c>
      <c r="C2416" s="66" t="s">
        <v>0</v>
      </c>
      <c r="D2416" s="66" t="s">
        <v>283</v>
      </c>
      <c r="E2416" s="76">
        <f>+IF(ISNUMBER(DATA!F385),DATA!F385,"n/a")</f>
        <v>153770.59</v>
      </c>
      <c r="F2416" s="77">
        <f>+IF(ISNUMBER(DATA!G385),DATA!G385,"n/a")</f>
        <v>0.40202838820783499</v>
      </c>
      <c r="G2416" s="76">
        <f>+IF(ISNUMBER(DATA!P385),DATA!P385,"n/a")</f>
        <v>492638.52</v>
      </c>
      <c r="H2416" s="77">
        <f>+IF(ISNUMBER(DATA!Q385),DATA!Q385,"n/a")</f>
        <v>0.400836984414078</v>
      </c>
      <c r="I2416" s="76">
        <f>+IF(ISNUMBER(DATA!Z385),DATA!Z385,"n/a")</f>
        <v>927724.9</v>
      </c>
      <c r="J2416" s="77">
        <f>+IF(ISNUMBER(DATA!AA385),DATA!AA385,"n/a")</f>
        <v>0.41455292079803402</v>
      </c>
      <c r="K2416" s="76">
        <f>+IF(ISNUMBER(DATA!AJ385),DATA!AJ385,"n/a")</f>
        <v>1637714.3</v>
      </c>
      <c r="L2416" s="77">
        <f>+IF(ISNUMBER(DATA!AK385),DATA!AK385,"n/a")</f>
        <v>0.47006026296820902</v>
      </c>
      <c r="M2416" s="66"/>
      <c r="N2416" s="66"/>
      <c r="O2416" s="66"/>
      <c r="P2416" s="66"/>
      <c r="Q2416" s="66"/>
      <c r="S2416" s="70"/>
      <c r="U2416" s="70"/>
      <c r="W2416" s="70"/>
      <c r="Y2416" s="70"/>
    </row>
    <row r="2417" spans="1:25" s="69" customFormat="1" x14ac:dyDescent="0.2">
      <c r="A2417" s="66" t="s">
        <v>11</v>
      </c>
      <c r="B2417" s="66" t="s">
        <v>23</v>
      </c>
      <c r="C2417" s="66" t="s">
        <v>0</v>
      </c>
      <c r="D2417" s="66" t="s">
        <v>284</v>
      </c>
      <c r="E2417" s="76">
        <f>+IF(ISNUMBER(DATA!F386),DATA!F386,"n/a")</f>
        <v>148563.49</v>
      </c>
      <c r="F2417" s="77">
        <f>+IF(ISNUMBER(DATA!G386),DATA!G386,"n/a")</f>
        <v>3.9065453361038303E-2</v>
      </c>
      <c r="G2417" s="76">
        <f>+IF(ISNUMBER(DATA!P386),DATA!P386,"n/a")</f>
        <v>477042.78</v>
      </c>
      <c r="H2417" s="77">
        <f>+IF(ISNUMBER(DATA!Q386),DATA!Q386,"n/a")</f>
        <v>0.122188182691473</v>
      </c>
      <c r="I2417" s="76">
        <f>+IF(ISNUMBER(DATA!Z386),DATA!Z386,"n/a")</f>
        <v>912555.38</v>
      </c>
      <c r="J2417" s="77">
        <f>+IF(ISNUMBER(DATA!AA386),DATA!AA386,"n/a")</f>
        <v>8.4044112275208097E-2</v>
      </c>
      <c r="K2417" s="76">
        <f>+IF(ISNUMBER(DATA!AJ386),DATA!AJ386,"n/a")</f>
        <v>1711931.48</v>
      </c>
      <c r="L2417" s="77">
        <f>+IF(ISNUMBER(DATA!AK386),DATA!AK386,"n/a")</f>
        <v>2.0209703082004701E-2</v>
      </c>
      <c r="M2417" s="66"/>
      <c r="N2417" s="66"/>
      <c r="O2417" s="66"/>
      <c r="P2417" s="66"/>
      <c r="Q2417" s="66"/>
      <c r="S2417" s="70"/>
      <c r="U2417" s="70"/>
      <c r="W2417" s="70"/>
      <c r="Y2417" s="70"/>
    </row>
    <row r="2418" spans="1:25" s="69" customFormat="1" x14ac:dyDescent="0.2">
      <c r="A2418" s="66" t="s">
        <v>11</v>
      </c>
      <c r="B2418" s="66" t="s">
        <v>23</v>
      </c>
      <c r="C2418" s="66" t="s">
        <v>0</v>
      </c>
      <c r="D2418" s="66" t="s">
        <v>285</v>
      </c>
      <c r="E2418" s="76">
        <f>+IF(ISNUMBER(DATA!F387),DATA!F387,"n/a")</f>
        <v>92885.1</v>
      </c>
      <c r="F2418" s="77">
        <f>+IF(ISNUMBER(DATA!G387),DATA!G387,"n/a")</f>
        <v>9.6245753284130903E-2</v>
      </c>
      <c r="G2418" s="76">
        <f>+IF(ISNUMBER(DATA!P387),DATA!P387,"n/a")</f>
        <v>305564.09000000003</v>
      </c>
      <c r="H2418" s="77">
        <f>+IF(ISNUMBER(DATA!Q387),DATA!Q387,"n/a")</f>
        <v>0.156625015197628</v>
      </c>
      <c r="I2418" s="76">
        <f>+IF(ISNUMBER(DATA!Z387),DATA!Z387,"n/a")</f>
        <v>573699.74</v>
      </c>
      <c r="J2418" s="77">
        <f>+IF(ISNUMBER(DATA!AA387),DATA!AA387,"n/a")</f>
        <v>9.57227829652368E-2</v>
      </c>
      <c r="K2418" s="76">
        <f>+IF(ISNUMBER(DATA!AJ387),DATA!AJ387,"n/a")</f>
        <v>1068969.31</v>
      </c>
      <c r="L2418" s="77">
        <f>+IF(ISNUMBER(DATA!AK387),DATA!AK387,"n/a")</f>
        <v>1.4505443248445301E-2</v>
      </c>
      <c r="M2418" s="66"/>
      <c r="N2418" s="66"/>
      <c r="O2418" s="66"/>
      <c r="P2418" s="66"/>
      <c r="Q2418" s="66"/>
      <c r="S2418" s="70"/>
      <c r="U2418" s="70"/>
      <c r="W2418" s="70"/>
      <c r="Y2418" s="70"/>
    </row>
    <row r="2419" spans="1:25" s="69" customFormat="1" x14ac:dyDescent="0.2">
      <c r="A2419" s="66" t="s">
        <v>11</v>
      </c>
      <c r="B2419" s="66" t="s">
        <v>23</v>
      </c>
      <c r="C2419" s="66" t="s">
        <v>0</v>
      </c>
      <c r="D2419" s="66" t="s">
        <v>286</v>
      </c>
      <c r="E2419" s="76">
        <f>+IF(ISNUMBER(DATA!F388),DATA!F388,"n/a")</f>
        <v>254496.71</v>
      </c>
      <c r="F2419" s="77">
        <f>+IF(ISNUMBER(DATA!G388),DATA!G388,"n/a")</f>
        <v>6.5381887411414694E-2</v>
      </c>
      <c r="G2419" s="76">
        <f>+IF(ISNUMBER(DATA!P388),DATA!P388,"n/a")</f>
        <v>815039.71</v>
      </c>
      <c r="H2419" s="77">
        <f>+IF(ISNUMBER(DATA!Q388),DATA!Q388,"n/a")</f>
        <v>8.8279901994420804E-2</v>
      </c>
      <c r="I2419" s="76">
        <f>+IF(ISNUMBER(DATA!Z388),DATA!Z388,"n/a")</f>
        <v>1545646.74</v>
      </c>
      <c r="J2419" s="77">
        <f>+IF(ISNUMBER(DATA!AA388),DATA!AA388,"n/a")</f>
        <v>4.0491281753193102E-2</v>
      </c>
      <c r="K2419" s="76">
        <f>+IF(ISNUMBER(DATA!AJ388),DATA!AJ388,"n/a")</f>
        <v>2963291.84</v>
      </c>
      <c r="L2419" s="77">
        <f>+IF(ISNUMBER(DATA!AK388),DATA!AK388,"n/a")</f>
        <v>3.23842692758236E-2</v>
      </c>
      <c r="M2419" s="66"/>
      <c r="N2419" s="66"/>
      <c r="O2419" s="66"/>
      <c r="P2419" s="66"/>
      <c r="Q2419" s="66"/>
      <c r="S2419" s="70"/>
      <c r="U2419" s="70"/>
      <c r="W2419" s="70"/>
      <c r="Y2419" s="70"/>
    </row>
    <row r="2420" spans="1:25" s="69" customFormat="1" x14ac:dyDescent="0.2">
      <c r="A2420" s="66" t="s">
        <v>11</v>
      </c>
      <c r="B2420" s="66" t="s">
        <v>23</v>
      </c>
      <c r="C2420" s="66" t="s">
        <v>0</v>
      </c>
      <c r="D2420" s="66" t="s">
        <v>287</v>
      </c>
      <c r="E2420" s="76">
        <f>+IF(ISNUMBER(DATA!F389),DATA!F389,"n/a")</f>
        <v>266316</v>
      </c>
      <c r="F2420" s="77">
        <f>+IF(ISNUMBER(DATA!G389),DATA!G389,"n/a")</f>
        <v>9.8472357220062506E-2</v>
      </c>
      <c r="G2420" s="76">
        <f>+IF(ISNUMBER(DATA!P389),DATA!P389,"n/a")</f>
        <v>839998.56</v>
      </c>
      <c r="H2420" s="77">
        <f>+IF(ISNUMBER(DATA!Q389),DATA!Q389,"n/a")</f>
        <v>0.25450116161779601</v>
      </c>
      <c r="I2420" s="76">
        <f>+IF(ISNUMBER(DATA!Z389),DATA!Z389,"n/a")</f>
        <v>1529205.08</v>
      </c>
      <c r="J2420" s="77">
        <f>+IF(ISNUMBER(DATA!AA389),DATA!AA389,"n/a")</f>
        <v>0.1059958386864</v>
      </c>
      <c r="K2420" s="76">
        <f>+IF(ISNUMBER(DATA!AJ389),DATA!AJ389,"n/a")</f>
        <v>2865705.63</v>
      </c>
      <c r="L2420" s="77">
        <f>+IF(ISNUMBER(DATA!AK389),DATA!AK389,"n/a")</f>
        <v>8.3108493423272506E-2</v>
      </c>
      <c r="M2420" s="66"/>
      <c r="N2420" s="66"/>
      <c r="O2420" s="66"/>
      <c r="P2420" s="66"/>
      <c r="Q2420" s="66"/>
      <c r="S2420" s="70"/>
      <c r="U2420" s="70"/>
      <c r="W2420" s="70"/>
      <c r="Y2420" s="70"/>
    </row>
    <row r="2421" spans="1:25" s="69" customFormat="1" x14ac:dyDescent="0.2">
      <c r="A2421" s="66" t="s">
        <v>11</v>
      </c>
      <c r="B2421" s="66" t="s">
        <v>23</v>
      </c>
      <c r="C2421" s="66" t="s">
        <v>0</v>
      </c>
      <c r="D2421" s="66" t="s">
        <v>288</v>
      </c>
      <c r="E2421" s="76">
        <f>+IF(ISNUMBER(DATA!F390),DATA!F390,"n/a")</f>
        <v>164467.82</v>
      </c>
      <c r="F2421" s="77">
        <f>+IF(ISNUMBER(DATA!G390),DATA!G390,"n/a")</f>
        <v>0.23854606455375299</v>
      </c>
      <c r="G2421" s="76">
        <f>+IF(ISNUMBER(DATA!P390),DATA!P390,"n/a")</f>
        <v>519366.71</v>
      </c>
      <c r="H2421" s="77">
        <f>+IF(ISNUMBER(DATA!Q390),DATA!Q390,"n/a")</f>
        <v>0.233208823654699</v>
      </c>
      <c r="I2421" s="76">
        <f>+IF(ISNUMBER(DATA!Z390),DATA!Z390,"n/a")</f>
        <v>969152.09</v>
      </c>
      <c r="J2421" s="77">
        <f>+IF(ISNUMBER(DATA!AA390),DATA!AA390,"n/a")</f>
        <v>0.227581287296101</v>
      </c>
      <c r="K2421" s="76">
        <f>+IF(ISNUMBER(DATA!AJ390),DATA!AJ390,"n/a")</f>
        <v>1751960.52</v>
      </c>
      <c r="L2421" s="77">
        <f>+IF(ISNUMBER(DATA!AK390),DATA!AK390,"n/a")</f>
        <v>0.15407364008147001</v>
      </c>
      <c r="M2421" s="66"/>
      <c r="N2421" s="66"/>
      <c r="O2421" s="66"/>
      <c r="P2421" s="66"/>
      <c r="Q2421" s="66"/>
      <c r="S2421" s="70"/>
      <c r="U2421" s="70"/>
      <c r="W2421" s="70"/>
      <c r="Y2421" s="70"/>
    </row>
    <row r="2422" spans="1:25" s="69" customFormat="1" x14ac:dyDescent="0.2">
      <c r="A2422" s="66" t="s">
        <v>11</v>
      </c>
      <c r="B2422" s="66" t="s">
        <v>23</v>
      </c>
      <c r="C2422" s="66" t="s">
        <v>0</v>
      </c>
      <c r="D2422" s="66" t="s">
        <v>289</v>
      </c>
      <c r="E2422" s="76">
        <f>+IF(ISNUMBER(DATA!F391),DATA!F391,"n/a")</f>
        <v>92404.67</v>
      </c>
      <c r="F2422" s="77">
        <f>+IF(ISNUMBER(DATA!G391),DATA!G391,"n/a")</f>
        <v>9.9280340864371402E-2</v>
      </c>
      <c r="G2422" s="76">
        <f>+IF(ISNUMBER(DATA!P391),DATA!P391,"n/a")</f>
        <v>297185.14</v>
      </c>
      <c r="H2422" s="77">
        <f>+IF(ISNUMBER(DATA!Q391),DATA!Q391,"n/a")</f>
        <v>0.112390773821756</v>
      </c>
      <c r="I2422" s="76">
        <f>+IF(ISNUMBER(DATA!Z391),DATA!Z391,"n/a")</f>
        <v>564695.93000000005</v>
      </c>
      <c r="J2422" s="77">
        <f>+IF(ISNUMBER(DATA!AA391),DATA!AA391,"n/a")</f>
        <v>6.6921191648654205E-2</v>
      </c>
      <c r="K2422" s="76">
        <f>+IF(ISNUMBER(DATA!AJ391),DATA!AJ391,"n/a")</f>
        <v>1083415.74</v>
      </c>
      <c r="L2422" s="77">
        <f>+IF(ISNUMBER(DATA!AK391),DATA!AK391,"n/a")</f>
        <v>-2.2906370609569698E-3</v>
      </c>
      <c r="M2422" s="66"/>
      <c r="N2422" s="66"/>
      <c r="O2422" s="66"/>
      <c r="P2422" s="66"/>
      <c r="Q2422" s="66"/>
      <c r="S2422" s="70"/>
      <c r="U2422" s="70"/>
      <c r="W2422" s="70"/>
      <c r="Y2422" s="70"/>
    </row>
    <row r="2423" spans="1:25" s="69" customFormat="1" x14ac:dyDescent="0.2">
      <c r="A2423" s="66" t="s">
        <v>11</v>
      </c>
      <c r="B2423" s="66" t="s">
        <v>23</v>
      </c>
      <c r="C2423" s="66" t="s">
        <v>0</v>
      </c>
      <c r="D2423" s="66" t="s">
        <v>290</v>
      </c>
      <c r="E2423" s="76">
        <f>+IF(ISNUMBER(DATA!F392),DATA!F392,"n/a")</f>
        <v>140264.84</v>
      </c>
      <c r="F2423" s="77">
        <f>+IF(ISNUMBER(DATA!G392),DATA!G392,"n/a")</f>
        <v>-4.46546231644665E-2</v>
      </c>
      <c r="G2423" s="76">
        <f>+IF(ISNUMBER(DATA!P392),DATA!P392,"n/a")</f>
        <v>403237.13</v>
      </c>
      <c r="H2423" s="77">
        <f>+IF(ISNUMBER(DATA!Q392),DATA!Q392,"n/a")</f>
        <v>-3.4129548995124101E-4</v>
      </c>
      <c r="I2423" s="76">
        <f>+IF(ISNUMBER(DATA!Z392),DATA!Z392,"n/a")</f>
        <v>789423.68</v>
      </c>
      <c r="J2423" s="77">
        <f>+IF(ISNUMBER(DATA!AA392),DATA!AA392,"n/a")</f>
        <v>3.3843313788815201E-2</v>
      </c>
      <c r="K2423" s="76">
        <f>+IF(ISNUMBER(DATA!AJ392),DATA!AJ392,"n/a")</f>
        <v>1542259.9</v>
      </c>
      <c r="L2423" s="77">
        <f>+IF(ISNUMBER(DATA!AK392),DATA!AK392,"n/a")</f>
        <v>7.0025502278437096E-2</v>
      </c>
      <c r="M2423" s="66"/>
      <c r="N2423" s="66"/>
      <c r="O2423" s="66"/>
      <c r="P2423" s="66"/>
      <c r="Q2423" s="66"/>
      <c r="S2423" s="70"/>
      <c r="U2423" s="70"/>
      <c r="W2423" s="70"/>
      <c r="Y2423" s="70"/>
    </row>
    <row r="2424" spans="1:25" s="69" customFormat="1" x14ac:dyDescent="0.2">
      <c r="A2424" s="66" t="s">
        <v>11</v>
      </c>
      <c r="B2424" s="66" t="s">
        <v>23</v>
      </c>
      <c r="C2424" s="66" t="s">
        <v>0</v>
      </c>
      <c r="D2424" s="66" t="s">
        <v>291</v>
      </c>
      <c r="E2424" s="76">
        <f>+IF(ISNUMBER(DATA!F393),DATA!F393,"n/a")</f>
        <v>32167.1</v>
      </c>
      <c r="F2424" s="77">
        <f>+IF(ISNUMBER(DATA!G393),DATA!G393,"n/a")</f>
        <v>0.34835562910631601</v>
      </c>
      <c r="G2424" s="76">
        <f>+IF(ISNUMBER(DATA!P393),DATA!P393,"n/a")</f>
        <v>97824.95</v>
      </c>
      <c r="H2424" s="77">
        <f>+IF(ISNUMBER(DATA!Q393),DATA!Q393,"n/a")</f>
        <v>0.22749908023788901</v>
      </c>
      <c r="I2424" s="76">
        <f>+IF(ISNUMBER(DATA!Z393),DATA!Z393,"n/a")</f>
        <v>180646.75</v>
      </c>
      <c r="J2424" s="77">
        <f>+IF(ISNUMBER(DATA!AA393),DATA!AA393,"n/a")</f>
        <v>0.158692476201478</v>
      </c>
      <c r="K2424" s="76">
        <f>+IF(ISNUMBER(DATA!AJ393),DATA!AJ393,"n/a")</f>
        <v>337234</v>
      </c>
      <c r="L2424" s="77">
        <f>+IF(ISNUMBER(DATA!AK393),DATA!AK393,"n/a")</f>
        <v>-0.39700479277428502</v>
      </c>
      <c r="M2424" s="66"/>
      <c r="N2424" s="66"/>
      <c r="O2424" s="66"/>
      <c r="P2424" s="66"/>
      <c r="Q2424" s="66"/>
      <c r="S2424" s="70"/>
      <c r="U2424" s="70"/>
      <c r="W2424" s="70"/>
      <c r="Y2424" s="70"/>
    </row>
    <row r="2425" spans="1:25" s="69" customFormat="1" x14ac:dyDescent="0.2">
      <c r="A2425" s="66" t="s">
        <v>11</v>
      </c>
      <c r="B2425" s="66" t="s">
        <v>23</v>
      </c>
      <c r="C2425" s="66" t="s">
        <v>0</v>
      </c>
      <c r="D2425" s="66" t="s">
        <v>292</v>
      </c>
      <c r="E2425" s="76">
        <f>+IF(ISNUMBER(DATA!F394),DATA!F394,"n/a")</f>
        <v>426374.41</v>
      </c>
      <c r="F2425" s="77">
        <f>+IF(ISNUMBER(DATA!G394),DATA!G394,"n/a")</f>
        <v>9.4777387895410695E-2</v>
      </c>
      <c r="G2425" s="76">
        <f>+IF(ISNUMBER(DATA!P394),DATA!P394,"n/a")</f>
        <v>1419301.48</v>
      </c>
      <c r="H2425" s="77">
        <f>+IF(ISNUMBER(DATA!Q394),DATA!Q394,"n/a")</f>
        <v>5.4272718935011698E-2</v>
      </c>
      <c r="I2425" s="76">
        <f>+IF(ISNUMBER(DATA!Z394),DATA!Z394,"n/a")</f>
        <v>2705719.77</v>
      </c>
      <c r="J2425" s="77">
        <f>+IF(ISNUMBER(DATA!AA394),DATA!AA394,"n/a")</f>
        <v>1.68205895130722E-2</v>
      </c>
      <c r="K2425" s="76">
        <f>+IF(ISNUMBER(DATA!AJ394),DATA!AJ394,"n/a")</f>
        <v>5097423.37</v>
      </c>
      <c r="L2425" s="77">
        <f>+IF(ISNUMBER(DATA!AK394),DATA!AK394,"n/a")</f>
        <v>7.1944024338007799E-3</v>
      </c>
      <c r="M2425" s="66"/>
      <c r="N2425" s="66"/>
      <c r="O2425" s="66"/>
      <c r="P2425" s="66"/>
      <c r="Q2425" s="66"/>
      <c r="S2425" s="70"/>
      <c r="U2425" s="70"/>
      <c r="W2425" s="70"/>
      <c r="Y2425" s="70"/>
    </row>
    <row r="2426" spans="1:25" s="69" customFormat="1" x14ac:dyDescent="0.2">
      <c r="A2426" s="66" t="s">
        <v>11</v>
      </c>
      <c r="B2426" s="66" t="s">
        <v>23</v>
      </c>
      <c r="C2426" s="66" t="s">
        <v>0</v>
      </c>
      <c r="D2426" s="66" t="s">
        <v>293</v>
      </c>
      <c r="E2426" s="76">
        <f>+IF(ISNUMBER(DATA!F395),DATA!F395,"n/a")</f>
        <v>47467.79</v>
      </c>
      <c r="F2426" s="77">
        <f>+IF(ISNUMBER(DATA!G395),DATA!G395,"n/a")</f>
        <v>7.5208771683839007E-2</v>
      </c>
      <c r="G2426" s="76">
        <f>+IF(ISNUMBER(DATA!P395),DATA!P395,"n/a")</f>
        <v>146232.59</v>
      </c>
      <c r="H2426" s="77">
        <f>+IF(ISNUMBER(DATA!Q395),DATA!Q395,"n/a")</f>
        <v>9.6138726143401201E-2</v>
      </c>
      <c r="I2426" s="76">
        <f>+IF(ISNUMBER(DATA!Z395),DATA!Z395,"n/a")</f>
        <v>268590.53999999998</v>
      </c>
      <c r="J2426" s="77">
        <f>+IF(ISNUMBER(DATA!AA395),DATA!AA395,"n/a")</f>
        <v>5.76549766211032E-2</v>
      </c>
      <c r="K2426" s="76">
        <f>+IF(ISNUMBER(DATA!AJ395),DATA!AJ395,"n/a")</f>
        <v>515541.01</v>
      </c>
      <c r="L2426" s="77">
        <f>+IF(ISNUMBER(DATA!AK395),DATA!AK395,"n/a")</f>
        <v>7.1508091580778005E-2</v>
      </c>
      <c r="M2426" s="66"/>
      <c r="N2426" s="66"/>
      <c r="O2426" s="66"/>
      <c r="P2426" s="66"/>
      <c r="Q2426" s="66"/>
      <c r="S2426" s="70"/>
      <c r="U2426" s="70"/>
      <c r="W2426" s="70"/>
      <c r="Y2426" s="70"/>
    </row>
    <row r="2427" spans="1:25" s="69" customFormat="1" x14ac:dyDescent="0.2">
      <c r="A2427" s="66" t="s">
        <v>11</v>
      </c>
      <c r="B2427" s="66" t="s">
        <v>23</v>
      </c>
      <c r="C2427" s="66" t="s">
        <v>0</v>
      </c>
      <c r="D2427" s="66" t="s">
        <v>294</v>
      </c>
      <c r="E2427" s="76">
        <f>+IF(ISNUMBER(DATA!F396),DATA!F396,"n/a")</f>
        <v>372044.39</v>
      </c>
      <c r="F2427" s="77">
        <f>+IF(ISNUMBER(DATA!G396),DATA!G396,"n/a")</f>
        <v>-4.8129454708751102E-2</v>
      </c>
      <c r="G2427" s="76">
        <f>+IF(ISNUMBER(DATA!P396),DATA!P396,"n/a")</f>
        <v>1113020.72</v>
      </c>
      <c r="H2427" s="77">
        <f>+IF(ISNUMBER(DATA!Q396),DATA!Q396,"n/a")</f>
        <v>-1.8607923106002702E-2</v>
      </c>
      <c r="I2427" s="76">
        <f>+IF(ISNUMBER(DATA!Z396),DATA!Z396,"n/a")</f>
        <v>2267052.02</v>
      </c>
      <c r="J2427" s="77">
        <f>+IF(ISNUMBER(DATA!AA396),DATA!AA396,"n/a")</f>
        <v>3.7333964083801498E-2</v>
      </c>
      <c r="K2427" s="76">
        <f>+IF(ISNUMBER(DATA!AJ396),DATA!AJ396,"n/a")</f>
        <v>4455663.34</v>
      </c>
      <c r="L2427" s="77">
        <f>+IF(ISNUMBER(DATA!AK396),DATA!AK396,"n/a")</f>
        <v>9.3041177788261806E-2</v>
      </c>
      <c r="M2427" s="66"/>
      <c r="N2427" s="66"/>
      <c r="O2427" s="66"/>
      <c r="P2427" s="66"/>
      <c r="Q2427" s="66"/>
      <c r="S2427" s="70"/>
      <c r="U2427" s="70"/>
      <c r="W2427" s="70"/>
      <c r="Y2427" s="70"/>
    </row>
    <row r="2428" spans="1:25" s="69" customFormat="1" x14ac:dyDescent="0.2">
      <c r="A2428" s="66" t="s">
        <v>11</v>
      </c>
      <c r="B2428" s="66" t="s">
        <v>23</v>
      </c>
      <c r="C2428" s="66" t="s">
        <v>0</v>
      </c>
      <c r="D2428" s="66" t="s">
        <v>295</v>
      </c>
      <c r="E2428" s="76">
        <f>+IF(ISNUMBER(DATA!F397),DATA!F397,"n/a")</f>
        <v>25690.080000000002</v>
      </c>
      <c r="F2428" s="77">
        <f>+IF(ISNUMBER(DATA!G397),DATA!G397,"n/a")</f>
        <v>0.31560355237458299</v>
      </c>
      <c r="G2428" s="76">
        <f>+IF(ISNUMBER(DATA!P397),DATA!P397,"n/a")</f>
        <v>85526.45</v>
      </c>
      <c r="H2428" s="77">
        <f>+IF(ISNUMBER(DATA!Q397),DATA!Q397,"n/a")</f>
        <v>0.40029457670725399</v>
      </c>
      <c r="I2428" s="76">
        <f>+IF(ISNUMBER(DATA!Z397),DATA!Z397,"n/a")</f>
        <v>148924.84</v>
      </c>
      <c r="J2428" s="77">
        <f>+IF(ISNUMBER(DATA!AA397),DATA!AA397,"n/a")</f>
        <v>0.28417214418304498</v>
      </c>
      <c r="K2428" s="76">
        <f>+IF(ISNUMBER(DATA!AJ397),DATA!AJ397,"n/a")</f>
        <v>260331.64</v>
      </c>
      <c r="L2428" s="77">
        <f>+IF(ISNUMBER(DATA!AK397),DATA!AK397,"n/a")</f>
        <v>-0.33643362735292398</v>
      </c>
      <c r="M2428" s="66"/>
      <c r="N2428" s="66"/>
      <c r="O2428" s="66"/>
      <c r="P2428" s="66"/>
      <c r="Q2428" s="66"/>
      <c r="S2428" s="70"/>
      <c r="U2428" s="70"/>
      <c r="W2428" s="70"/>
      <c r="Y2428" s="70"/>
    </row>
    <row r="2429" spans="1:25" s="69" customFormat="1" x14ac:dyDescent="0.2">
      <c r="A2429" s="66" t="s">
        <v>11</v>
      </c>
      <c r="B2429" s="66" t="s">
        <v>23</v>
      </c>
      <c r="C2429" s="66" t="s">
        <v>0</v>
      </c>
      <c r="D2429" s="66" t="s">
        <v>296</v>
      </c>
      <c r="E2429" s="76">
        <f>+IF(ISNUMBER(DATA!F398),DATA!F398,"n/a")</f>
        <v>42415.83</v>
      </c>
      <c r="F2429" s="77">
        <f>+IF(ISNUMBER(DATA!G398),DATA!G398,"n/a")</f>
        <v>-0.59352849461386703</v>
      </c>
      <c r="G2429" s="76">
        <f>+IF(ISNUMBER(DATA!P398),DATA!P398,"n/a")</f>
        <v>142251.85999999999</v>
      </c>
      <c r="H2429" s="77">
        <f>+IF(ISNUMBER(DATA!Q398),DATA!Q398,"n/a")</f>
        <v>-0.56167176111944095</v>
      </c>
      <c r="I2429" s="76">
        <f>+IF(ISNUMBER(DATA!Z398),DATA!Z398,"n/a")</f>
        <v>268678.02</v>
      </c>
      <c r="J2429" s="77">
        <f>+IF(ISNUMBER(DATA!AA398),DATA!AA398,"n/a")</f>
        <v>-0.56964337319431302</v>
      </c>
      <c r="K2429" s="76">
        <f>+IF(ISNUMBER(DATA!AJ398),DATA!AJ398,"n/a")</f>
        <v>584049.68999999994</v>
      </c>
      <c r="L2429" s="77">
        <f>+IF(ISNUMBER(DATA!AK398),DATA!AK398,"n/a")</f>
        <v>-0.52627376478870402</v>
      </c>
      <c r="M2429" s="66"/>
      <c r="N2429" s="66"/>
      <c r="O2429" s="66"/>
      <c r="P2429" s="66"/>
      <c r="Q2429" s="66"/>
      <c r="S2429" s="70"/>
      <c r="U2429" s="70"/>
      <c r="W2429" s="70"/>
      <c r="Y2429" s="70"/>
    </row>
    <row r="2430" spans="1:25" s="69" customFormat="1" x14ac:dyDescent="0.2">
      <c r="A2430" s="66" t="s">
        <v>11</v>
      </c>
      <c r="B2430" s="66" t="s">
        <v>23</v>
      </c>
      <c r="C2430" s="66" t="s">
        <v>0</v>
      </c>
      <c r="D2430" s="66" t="s">
        <v>297</v>
      </c>
      <c r="E2430" s="76">
        <f>+IF(ISNUMBER(DATA!F399),DATA!F399,"n/a")</f>
        <v>93336.21</v>
      </c>
      <c r="F2430" s="77">
        <f>+IF(ISNUMBER(DATA!G399),DATA!G399,"n/a")</f>
        <v>4.7967395146233903E-2</v>
      </c>
      <c r="G2430" s="76">
        <f>+IF(ISNUMBER(DATA!P399),DATA!P399,"n/a")</f>
        <v>277063.52</v>
      </c>
      <c r="H2430" s="77">
        <f>+IF(ISNUMBER(DATA!Q399),DATA!Q399,"n/a")</f>
        <v>6.14394216795539E-2</v>
      </c>
      <c r="I2430" s="76">
        <f>+IF(ISNUMBER(DATA!Z399),DATA!Z399,"n/a")</f>
        <v>522339.24</v>
      </c>
      <c r="J2430" s="77">
        <f>+IF(ISNUMBER(DATA!AA399),DATA!AA399,"n/a")</f>
        <v>5.2508999605807197E-2</v>
      </c>
      <c r="K2430" s="76">
        <f>+IF(ISNUMBER(DATA!AJ399),DATA!AJ399,"n/a")</f>
        <v>1007430.43</v>
      </c>
      <c r="L2430" s="77">
        <f>+IF(ISNUMBER(DATA!AK399),DATA!AK399,"n/a")</f>
        <v>6.2114410030240597E-2</v>
      </c>
      <c r="M2430" s="66"/>
      <c r="N2430" s="66"/>
      <c r="O2430" s="66"/>
      <c r="P2430" s="66"/>
      <c r="Q2430" s="66"/>
      <c r="S2430" s="70"/>
      <c r="U2430" s="70"/>
      <c r="W2430" s="70"/>
      <c r="Y2430" s="70"/>
    </row>
    <row r="2431" spans="1:25" s="69" customFormat="1" x14ac:dyDescent="0.2">
      <c r="A2431" s="66" t="s">
        <v>11</v>
      </c>
      <c r="B2431" s="66" t="s">
        <v>23</v>
      </c>
      <c r="C2431" s="66" t="s">
        <v>0</v>
      </c>
      <c r="D2431" s="66" t="s">
        <v>298</v>
      </c>
      <c r="E2431" s="76">
        <f>+IF(ISNUMBER(DATA!F400),DATA!F400,"n/a")</f>
        <v>144460.10999999999</v>
      </c>
      <c r="F2431" s="77">
        <f>+IF(ISNUMBER(DATA!G400),DATA!G400,"n/a")</f>
        <v>0.19528625991937501</v>
      </c>
      <c r="G2431" s="76">
        <f>+IF(ISNUMBER(DATA!P400),DATA!P400,"n/a")</f>
        <v>413443.77</v>
      </c>
      <c r="H2431" s="77">
        <f>+IF(ISNUMBER(DATA!Q400),DATA!Q400,"n/a")</f>
        <v>0.200042545625089</v>
      </c>
      <c r="I2431" s="76">
        <f>+IF(ISNUMBER(DATA!Z400),DATA!Z400,"n/a")</f>
        <v>782102.07</v>
      </c>
      <c r="J2431" s="77">
        <f>+IF(ISNUMBER(DATA!AA400),DATA!AA400,"n/a")</f>
        <v>0.189560685800225</v>
      </c>
      <c r="K2431" s="76">
        <f>+IF(ISNUMBER(DATA!AJ400),DATA!AJ400,"n/a")</f>
        <v>1482431.06</v>
      </c>
      <c r="L2431" s="77">
        <f>+IF(ISNUMBER(DATA!AK400),DATA!AK400,"n/a")</f>
        <v>0.198973352857922</v>
      </c>
      <c r="M2431" s="66"/>
      <c r="N2431" s="66"/>
      <c r="O2431" s="66"/>
      <c r="P2431" s="66"/>
      <c r="Q2431" s="66"/>
      <c r="S2431" s="70"/>
      <c r="U2431" s="70"/>
      <c r="W2431" s="70"/>
      <c r="Y2431" s="70"/>
    </row>
    <row r="2432" spans="1:25" s="69" customFormat="1" x14ac:dyDescent="0.2">
      <c r="A2432" s="66" t="s">
        <v>11</v>
      </c>
      <c r="B2432" s="66" t="s">
        <v>23</v>
      </c>
      <c r="C2432" s="66" t="s">
        <v>0</v>
      </c>
      <c r="D2432" s="66" t="s">
        <v>299</v>
      </c>
      <c r="E2432" s="76">
        <f>+IF(ISNUMBER(DATA!F401),DATA!F401,"n/a")</f>
        <v>550687.13</v>
      </c>
      <c r="F2432" s="77">
        <f>+IF(ISNUMBER(DATA!G401),DATA!G401,"n/a")</f>
        <v>1.58035012707709E-2</v>
      </c>
      <c r="G2432" s="76">
        <f>+IF(ISNUMBER(DATA!P401),DATA!P401,"n/a")</f>
        <v>1778531.74</v>
      </c>
      <c r="H2432" s="77">
        <f>+IF(ISNUMBER(DATA!Q401),DATA!Q401,"n/a")</f>
        <v>5.4193511989498899E-2</v>
      </c>
      <c r="I2432" s="76">
        <f>+IF(ISNUMBER(DATA!Z401),DATA!Z401,"n/a")</f>
        <v>3427988.87</v>
      </c>
      <c r="J2432" s="77">
        <f>+IF(ISNUMBER(DATA!AA401),DATA!AA401,"n/a")</f>
        <v>5.43272417062182E-2</v>
      </c>
      <c r="K2432" s="76">
        <f>+IF(ISNUMBER(DATA!AJ401),DATA!AJ401,"n/a")</f>
        <v>6560808.6600000001</v>
      </c>
      <c r="L2432" s="77">
        <f>+IF(ISNUMBER(DATA!AK401),DATA!AK401,"n/a")</f>
        <v>4.0272893878794E-2</v>
      </c>
      <c r="M2432" s="66"/>
      <c r="N2432" s="66"/>
      <c r="O2432" s="66"/>
      <c r="P2432" s="66"/>
      <c r="Q2432" s="66"/>
      <c r="S2432" s="70"/>
      <c r="U2432" s="70"/>
      <c r="W2432" s="70"/>
      <c r="Y2432" s="70"/>
    </row>
    <row r="2433" spans="1:25" s="69" customFormat="1" x14ac:dyDescent="0.2">
      <c r="A2433" s="66" t="s">
        <v>11</v>
      </c>
      <c r="B2433" s="66" t="s">
        <v>23</v>
      </c>
      <c r="C2433" s="66" t="s">
        <v>0</v>
      </c>
      <c r="D2433" s="66" t="s">
        <v>300</v>
      </c>
      <c r="E2433" s="76">
        <f>+IF(ISNUMBER(DATA!F402),DATA!F402,"n/a")</f>
        <v>281853.39</v>
      </c>
      <c r="F2433" s="77">
        <f>+IF(ISNUMBER(DATA!G402),DATA!G402,"n/a")</f>
        <v>8.4032279273817595E-2</v>
      </c>
      <c r="G2433" s="76">
        <f>+IF(ISNUMBER(DATA!P402),DATA!P402,"n/a")</f>
        <v>910508.19</v>
      </c>
      <c r="H2433" s="77">
        <f>+IF(ISNUMBER(DATA!Q402),DATA!Q402,"n/a")</f>
        <v>0.133002410840698</v>
      </c>
      <c r="I2433" s="76">
        <f>+IF(ISNUMBER(DATA!Z402),DATA!Z402,"n/a")</f>
        <v>1652851.76</v>
      </c>
      <c r="J2433" s="77">
        <f>+IF(ISNUMBER(DATA!AA402),DATA!AA402,"n/a")</f>
        <v>0.118187083659092</v>
      </c>
      <c r="K2433" s="76">
        <f>+IF(ISNUMBER(DATA!AJ402),DATA!AJ402,"n/a")</f>
        <v>3068366.18</v>
      </c>
      <c r="L2433" s="77">
        <f>+IF(ISNUMBER(DATA!AK402),DATA!AK402,"n/a")</f>
        <v>7.5541238776863404E-2</v>
      </c>
      <c r="M2433" s="66"/>
      <c r="N2433" s="66"/>
      <c r="O2433" s="66"/>
      <c r="P2433" s="66"/>
      <c r="Q2433" s="66"/>
      <c r="S2433" s="70"/>
      <c r="U2433" s="70"/>
      <c r="W2433" s="70"/>
      <c r="Y2433" s="70"/>
    </row>
    <row r="2434" spans="1:25" s="69" customFormat="1" x14ac:dyDescent="0.2">
      <c r="A2434" s="66" t="s">
        <v>11</v>
      </c>
      <c r="B2434" s="66" t="s">
        <v>23</v>
      </c>
      <c r="C2434" s="66" t="s">
        <v>0</v>
      </c>
      <c r="D2434" s="66" t="s">
        <v>301</v>
      </c>
      <c r="E2434" s="76">
        <f>+IF(ISNUMBER(DATA!F403),DATA!F403,"n/a")</f>
        <v>41603.980000000003</v>
      </c>
      <c r="F2434" s="77">
        <f>+IF(ISNUMBER(DATA!G403),DATA!G403,"n/a")</f>
        <v>1.7986292755616199E-2</v>
      </c>
      <c r="G2434" s="76">
        <f>+IF(ISNUMBER(DATA!P403),DATA!P403,"n/a")</f>
        <v>135124.19</v>
      </c>
      <c r="H2434" s="77">
        <f>+IF(ISNUMBER(DATA!Q403),DATA!Q403,"n/a")</f>
        <v>0.17596737331307</v>
      </c>
      <c r="I2434" s="76">
        <f>+IF(ISNUMBER(DATA!Z403),DATA!Z403,"n/a")</f>
        <v>248037.74</v>
      </c>
      <c r="J2434" s="77">
        <f>+IF(ISNUMBER(DATA!AA403),DATA!AA403,"n/a")</f>
        <v>0.22747166394643201</v>
      </c>
      <c r="K2434" s="76">
        <f>+IF(ISNUMBER(DATA!AJ403),DATA!AJ403,"n/a")</f>
        <v>456558.69</v>
      </c>
      <c r="L2434" s="77">
        <f>+IF(ISNUMBER(DATA!AK403),DATA!AK403,"n/a")</f>
        <v>0.22579991352576401</v>
      </c>
      <c r="M2434" s="66"/>
      <c r="N2434" s="66"/>
      <c r="O2434" s="66"/>
      <c r="P2434" s="66"/>
      <c r="Q2434" s="66"/>
      <c r="S2434" s="70"/>
      <c r="U2434" s="70"/>
      <c r="W2434" s="70"/>
      <c r="Y2434" s="70"/>
    </row>
    <row r="2435" spans="1:25" s="69" customFormat="1" x14ac:dyDescent="0.2">
      <c r="A2435" s="66" t="s">
        <v>11</v>
      </c>
      <c r="B2435" s="66" t="s">
        <v>23</v>
      </c>
      <c r="C2435" s="66" t="s">
        <v>0</v>
      </c>
      <c r="D2435" s="66" t="s">
        <v>302</v>
      </c>
      <c r="E2435" s="76">
        <f>+IF(ISNUMBER(DATA!F404),DATA!F404,"n/a")</f>
        <v>236708.5</v>
      </c>
      <c r="F2435" s="77">
        <f>+IF(ISNUMBER(DATA!G404),DATA!G404,"n/a")</f>
        <v>-7.0217504335784997E-2</v>
      </c>
      <c r="G2435" s="76">
        <f>+IF(ISNUMBER(DATA!P404),DATA!P404,"n/a")</f>
        <v>699020.13</v>
      </c>
      <c r="H2435" s="77">
        <f>+IF(ISNUMBER(DATA!Q404),DATA!Q404,"n/a")</f>
        <v>-3.0346546383902901E-2</v>
      </c>
      <c r="I2435" s="76">
        <f>+IF(ISNUMBER(DATA!Z404),DATA!Z404,"n/a")</f>
        <v>1390701.43</v>
      </c>
      <c r="J2435" s="77">
        <f>+IF(ISNUMBER(DATA!AA404),DATA!AA404,"n/a")</f>
        <v>9.9509587868462403E-3</v>
      </c>
      <c r="K2435" s="76">
        <f>+IF(ISNUMBER(DATA!AJ404),DATA!AJ404,"n/a")</f>
        <v>2752205.75</v>
      </c>
      <c r="L2435" s="77">
        <f>+IF(ISNUMBER(DATA!AK404),DATA!AK404,"n/a")</f>
        <v>6.6762114324604896E-2</v>
      </c>
      <c r="M2435" s="66"/>
      <c r="N2435" s="66"/>
      <c r="O2435" s="66"/>
      <c r="P2435" s="66"/>
      <c r="Q2435" s="66"/>
      <c r="S2435" s="70"/>
      <c r="U2435" s="70"/>
      <c r="W2435" s="70"/>
      <c r="Y2435" s="70"/>
    </row>
    <row r="2436" spans="1:25" s="69" customFormat="1" x14ac:dyDescent="0.2">
      <c r="A2436" s="66" t="s">
        <v>11</v>
      </c>
      <c r="B2436" s="66" t="s">
        <v>23</v>
      </c>
      <c r="C2436" s="66" t="s">
        <v>0</v>
      </c>
      <c r="D2436" s="66" t="s">
        <v>303</v>
      </c>
      <c r="E2436" s="76">
        <f>+IF(ISNUMBER(DATA!F405),DATA!F405,"n/a")</f>
        <v>69564.960000000006</v>
      </c>
      <c r="F2436" s="77">
        <f>+IF(ISNUMBER(DATA!G405),DATA!G405,"n/a")</f>
        <v>3.20601246395242E-2</v>
      </c>
      <c r="G2436" s="76">
        <f>+IF(ISNUMBER(DATA!P405),DATA!P405,"n/a")</f>
        <v>218895.82</v>
      </c>
      <c r="H2436" s="77">
        <f>+IF(ISNUMBER(DATA!Q405),DATA!Q405,"n/a")</f>
        <v>0.12940364903924001</v>
      </c>
      <c r="I2436" s="76">
        <f>+IF(ISNUMBER(DATA!Z405),DATA!Z405,"n/a")</f>
        <v>402689.71</v>
      </c>
      <c r="J2436" s="77">
        <f>+IF(ISNUMBER(DATA!AA405),DATA!AA405,"n/a")</f>
        <v>8.9777115264884605E-2</v>
      </c>
      <c r="K2436" s="76">
        <f>+IF(ISNUMBER(DATA!AJ405),DATA!AJ405,"n/a")</f>
        <v>785998.2</v>
      </c>
      <c r="L2436" s="77">
        <f>+IF(ISNUMBER(DATA!AK405),DATA!AK405,"n/a")</f>
        <v>7.9501483425219399E-2</v>
      </c>
      <c r="M2436" s="66"/>
      <c r="N2436" s="66"/>
      <c r="O2436" s="66"/>
      <c r="P2436" s="66"/>
      <c r="Q2436" s="66"/>
      <c r="S2436" s="70"/>
      <c r="U2436" s="70"/>
      <c r="W2436" s="70"/>
      <c r="Y2436" s="70"/>
    </row>
    <row r="2437" spans="1:25" s="69" customFormat="1" x14ac:dyDescent="0.2">
      <c r="A2437" s="66" t="s">
        <v>11</v>
      </c>
      <c r="B2437" s="66" t="s">
        <v>23</v>
      </c>
      <c r="C2437" s="66" t="s">
        <v>0</v>
      </c>
      <c r="D2437" s="66" t="s">
        <v>304</v>
      </c>
      <c r="E2437" s="76">
        <f>+IF(ISNUMBER(DATA!F406),DATA!F406,"n/a")</f>
        <v>283934.61</v>
      </c>
      <c r="F2437" s="77">
        <f>+IF(ISNUMBER(DATA!G406),DATA!G406,"n/a")</f>
        <v>2.6981806155077601E-2</v>
      </c>
      <c r="G2437" s="76">
        <f>+IF(ISNUMBER(DATA!P406),DATA!P406,"n/a")</f>
        <v>925664.67</v>
      </c>
      <c r="H2437" s="77">
        <f>+IF(ISNUMBER(DATA!Q406),DATA!Q406,"n/a")</f>
        <v>5.0622911960489098E-2</v>
      </c>
      <c r="I2437" s="76">
        <f>+IF(ISNUMBER(DATA!Z406),DATA!Z406,"n/a")</f>
        <v>1791237.5</v>
      </c>
      <c r="J2437" s="77">
        <f>+IF(ISNUMBER(DATA!AA406),DATA!AA406,"n/a")</f>
        <v>2.8767952743460602E-2</v>
      </c>
      <c r="K2437" s="76">
        <f>+IF(ISNUMBER(DATA!AJ406),DATA!AJ406,"n/a")</f>
        <v>3443338.04</v>
      </c>
      <c r="L2437" s="77">
        <f>+IF(ISNUMBER(DATA!AK406),DATA!AK406,"n/a")</f>
        <v>5.1213568283376303E-2</v>
      </c>
      <c r="M2437" s="66"/>
      <c r="N2437" s="66"/>
      <c r="O2437" s="66"/>
      <c r="P2437" s="66"/>
      <c r="Q2437" s="66"/>
      <c r="S2437" s="70"/>
      <c r="U2437" s="70"/>
      <c r="W2437" s="70"/>
      <c r="Y2437" s="70"/>
    </row>
    <row r="2438" spans="1:25" s="69" customFormat="1" x14ac:dyDescent="0.2">
      <c r="A2438" s="66" t="s">
        <v>11</v>
      </c>
      <c r="B2438" s="66" t="s">
        <v>23</v>
      </c>
      <c r="C2438" s="66" t="s">
        <v>0</v>
      </c>
      <c r="D2438" s="66" t="s">
        <v>305</v>
      </c>
      <c r="E2438" s="76">
        <f>+IF(ISNUMBER(DATA!F407),DATA!F407,"n/a")</f>
        <v>167557.38</v>
      </c>
      <c r="F2438" s="77">
        <f>+IF(ISNUMBER(DATA!G407),DATA!G407,"n/a")</f>
        <v>5.5643740749348698E-2</v>
      </c>
      <c r="G2438" s="76">
        <f>+IF(ISNUMBER(DATA!P407),DATA!P407,"n/a")</f>
        <v>567436.42000000004</v>
      </c>
      <c r="H2438" s="77">
        <f>+IF(ISNUMBER(DATA!Q407),DATA!Q407,"n/a")</f>
        <v>0.188937937986765</v>
      </c>
      <c r="I2438" s="76">
        <f>+IF(ISNUMBER(DATA!Z407),DATA!Z407,"n/a")</f>
        <v>1071641.8700000001</v>
      </c>
      <c r="J2438" s="77">
        <f>+IF(ISNUMBER(DATA!AA407),DATA!AA407,"n/a")</f>
        <v>0.12939198518602499</v>
      </c>
      <c r="K2438" s="76">
        <f>+IF(ISNUMBER(DATA!AJ407),DATA!AJ407,"n/a")</f>
        <v>1937633.22</v>
      </c>
      <c r="L2438" s="77">
        <f>+IF(ISNUMBER(DATA!AK407),DATA!AK407,"n/a")</f>
        <v>0.12619758737460199</v>
      </c>
      <c r="M2438" s="66"/>
      <c r="N2438" s="66"/>
      <c r="O2438" s="66"/>
      <c r="P2438" s="66"/>
      <c r="Q2438" s="66"/>
      <c r="S2438" s="70"/>
      <c r="U2438" s="70"/>
      <c r="W2438" s="70"/>
      <c r="Y2438" s="70"/>
    </row>
    <row r="2439" spans="1:25" s="69" customFormat="1" x14ac:dyDescent="0.2">
      <c r="A2439" s="66" t="s">
        <v>11</v>
      </c>
      <c r="B2439" s="66" t="s">
        <v>23</v>
      </c>
      <c r="C2439" s="66" t="s">
        <v>0</v>
      </c>
      <c r="D2439" s="66" t="s">
        <v>306</v>
      </c>
      <c r="E2439" s="76">
        <f>+IF(ISNUMBER(DATA!F408),DATA!F408,"n/a")</f>
        <v>143435.25</v>
      </c>
      <c r="F2439" s="77">
        <f>+IF(ISNUMBER(DATA!G408),DATA!G408,"n/a")</f>
        <v>5.7415337438644999E-2</v>
      </c>
      <c r="G2439" s="76">
        <f>+IF(ISNUMBER(DATA!P408),DATA!P408,"n/a")</f>
        <v>536109.42000000004</v>
      </c>
      <c r="H2439" s="77">
        <f>+IF(ISNUMBER(DATA!Q408),DATA!Q408,"n/a")</f>
        <v>0.106654154669179</v>
      </c>
      <c r="I2439" s="76">
        <f>+IF(ISNUMBER(DATA!Z408),DATA!Z408,"n/a")</f>
        <v>1055425.3799999999</v>
      </c>
      <c r="J2439" s="77">
        <f>+IF(ISNUMBER(DATA!AA408),DATA!AA408,"n/a")</f>
        <v>0.107634507872737</v>
      </c>
      <c r="K2439" s="76">
        <f>+IF(ISNUMBER(DATA!AJ408),DATA!AJ408,"n/a")</f>
        <v>2054732.14</v>
      </c>
      <c r="L2439" s="77">
        <f>+IF(ISNUMBER(DATA!AK408),DATA!AK408,"n/a")</f>
        <v>0.108610161006665</v>
      </c>
      <c r="M2439" s="66"/>
      <c r="N2439" s="66"/>
      <c r="O2439" s="66"/>
      <c r="P2439" s="66"/>
      <c r="Q2439" s="66"/>
      <c r="S2439" s="70"/>
      <c r="U2439" s="70"/>
      <c r="W2439" s="70"/>
      <c r="Y2439" s="70"/>
    </row>
    <row r="2440" spans="1:25" s="69" customFormat="1" x14ac:dyDescent="0.2">
      <c r="A2440" s="66" t="s">
        <v>11</v>
      </c>
      <c r="B2440" s="66" t="s">
        <v>23</v>
      </c>
      <c r="C2440" s="66" t="s">
        <v>0</v>
      </c>
      <c r="D2440" s="66" t="s">
        <v>307</v>
      </c>
      <c r="E2440" s="76">
        <f>+IF(ISNUMBER(DATA!F409),DATA!F409,"n/a")</f>
        <v>120490.87</v>
      </c>
      <c r="F2440" s="77">
        <f>+IF(ISNUMBER(DATA!G409),DATA!G409,"n/a")</f>
        <v>-1.1087817705955299E-2</v>
      </c>
      <c r="G2440" s="76">
        <f>+IF(ISNUMBER(DATA!P409),DATA!P409,"n/a")</f>
        <v>396526.1</v>
      </c>
      <c r="H2440" s="77">
        <f>+IF(ISNUMBER(DATA!Q409),DATA!Q409,"n/a")</f>
        <v>1.8658645628207401E-2</v>
      </c>
      <c r="I2440" s="76">
        <f>+IF(ISNUMBER(DATA!Z409),DATA!Z409,"n/a")</f>
        <v>748773.24</v>
      </c>
      <c r="J2440" s="77">
        <f>+IF(ISNUMBER(DATA!AA409),DATA!AA409,"n/a")</f>
        <v>2.8773348653832699E-3</v>
      </c>
      <c r="K2440" s="76">
        <f>+IF(ISNUMBER(DATA!AJ409),DATA!AJ409,"n/a")</f>
        <v>1447988.01</v>
      </c>
      <c r="L2440" s="77">
        <f>+IF(ISNUMBER(DATA!AK409),DATA!AK409,"n/a")</f>
        <v>-2.3251027272871601E-2</v>
      </c>
      <c r="M2440" s="66"/>
      <c r="N2440" s="66"/>
      <c r="O2440" s="66"/>
      <c r="P2440" s="66"/>
      <c r="Q2440" s="66"/>
      <c r="S2440" s="70"/>
      <c r="U2440" s="70"/>
      <c r="W2440" s="70"/>
      <c r="Y2440" s="70"/>
    </row>
    <row r="2441" spans="1:25" s="69" customFormat="1" x14ac:dyDescent="0.2">
      <c r="A2441" s="66" t="s">
        <v>11</v>
      </c>
      <c r="B2441" s="66" t="s">
        <v>23</v>
      </c>
      <c r="C2441" s="66" t="s">
        <v>0</v>
      </c>
      <c r="D2441" s="66" t="s">
        <v>308</v>
      </c>
      <c r="E2441" s="76">
        <f>+IF(ISNUMBER(DATA!F410),DATA!F410,"n/a")</f>
        <v>160419.45000000001</v>
      </c>
      <c r="F2441" s="77">
        <f>+IF(ISNUMBER(DATA!G410),DATA!G410,"n/a")</f>
        <v>0.109471734170712</v>
      </c>
      <c r="G2441" s="76">
        <f>+IF(ISNUMBER(DATA!P410),DATA!P410,"n/a")</f>
        <v>492792.16</v>
      </c>
      <c r="H2441" s="77">
        <f>+IF(ISNUMBER(DATA!Q410),DATA!Q410,"n/a")</f>
        <v>8.9600311531590496E-2</v>
      </c>
      <c r="I2441" s="76">
        <f>+IF(ISNUMBER(DATA!Z410),DATA!Z410,"n/a")</f>
        <v>936726.3</v>
      </c>
      <c r="J2441" s="77">
        <f>+IF(ISNUMBER(DATA!AA410),DATA!AA410,"n/a")</f>
        <v>7.6984414252936104E-2</v>
      </c>
      <c r="K2441" s="76">
        <f>+IF(ISNUMBER(DATA!AJ410),DATA!AJ410,"n/a")</f>
        <v>1756590.04</v>
      </c>
      <c r="L2441" s="77">
        <f>+IF(ISNUMBER(DATA!AK410),DATA!AK410,"n/a")</f>
        <v>5.0903899438539797E-2</v>
      </c>
      <c r="M2441" s="66"/>
      <c r="N2441" s="66"/>
      <c r="O2441" s="66"/>
      <c r="P2441" s="66"/>
      <c r="Q2441" s="66"/>
      <c r="S2441" s="70"/>
      <c r="U2441" s="70"/>
      <c r="W2441" s="70"/>
      <c r="Y2441" s="70"/>
    </row>
    <row r="2442" spans="1:25" s="69" customFormat="1" x14ac:dyDescent="0.2">
      <c r="A2442" s="66" t="s">
        <v>11</v>
      </c>
      <c r="B2442" s="66" t="s">
        <v>23</v>
      </c>
      <c r="C2442" s="66" t="s">
        <v>0</v>
      </c>
      <c r="D2442" s="66" t="s">
        <v>309</v>
      </c>
      <c r="E2442" s="76">
        <f>+IF(ISNUMBER(DATA!F411),DATA!F411,"n/a")</f>
        <v>126368.83</v>
      </c>
      <c r="F2442" s="77">
        <f>+IF(ISNUMBER(DATA!G411),DATA!G411,"n/a")</f>
        <v>0.20981511207767001</v>
      </c>
      <c r="G2442" s="76">
        <f>+IF(ISNUMBER(DATA!P411),DATA!P411,"n/a")</f>
        <v>404385.16</v>
      </c>
      <c r="H2442" s="77">
        <f>+IF(ISNUMBER(DATA!Q411),DATA!Q411,"n/a")</f>
        <v>0.25065275088136502</v>
      </c>
      <c r="I2442" s="76">
        <f>+IF(ISNUMBER(DATA!Z411),DATA!Z411,"n/a")</f>
        <v>757082.76</v>
      </c>
      <c r="J2442" s="77">
        <f>+IF(ISNUMBER(DATA!AA411),DATA!AA411,"n/a")</f>
        <v>0.14810477948053599</v>
      </c>
      <c r="K2442" s="76">
        <f>+IF(ISNUMBER(DATA!AJ411),DATA!AJ411,"n/a")</f>
        <v>1393055.25</v>
      </c>
      <c r="L2442" s="77">
        <f>+IF(ISNUMBER(DATA!AK411),DATA!AK411,"n/a")</f>
        <v>7.6530966858179603E-2</v>
      </c>
      <c r="M2442" s="66"/>
      <c r="N2442" s="66"/>
      <c r="O2442" s="66"/>
      <c r="P2442" s="66"/>
      <c r="Q2442" s="66"/>
      <c r="S2442" s="70"/>
      <c r="U2442" s="70"/>
      <c r="W2442" s="70"/>
      <c r="Y2442" s="70"/>
    </row>
    <row r="2443" spans="1:25" s="69" customFormat="1" x14ac:dyDescent="0.2">
      <c r="A2443" s="66" t="s">
        <v>11</v>
      </c>
      <c r="B2443" s="66" t="s">
        <v>23</v>
      </c>
      <c r="C2443" s="66" t="s">
        <v>0</v>
      </c>
      <c r="D2443" s="66" t="s">
        <v>310</v>
      </c>
      <c r="E2443" s="76">
        <f>+IF(ISNUMBER(DATA!F412),DATA!F412,"n/a")</f>
        <v>75492.100000000006</v>
      </c>
      <c r="F2443" s="77">
        <f>+IF(ISNUMBER(DATA!G412),DATA!G412,"n/a")</f>
        <v>0.28198853663440598</v>
      </c>
      <c r="G2443" s="76">
        <f>+IF(ISNUMBER(DATA!P412),DATA!P412,"n/a")</f>
        <v>234263.73</v>
      </c>
      <c r="H2443" s="77">
        <f>+IF(ISNUMBER(DATA!Q412),DATA!Q412,"n/a")</f>
        <v>0.33847519558018802</v>
      </c>
      <c r="I2443" s="76">
        <f>+IF(ISNUMBER(DATA!Z412),DATA!Z412,"n/a")</f>
        <v>441850.54</v>
      </c>
      <c r="J2443" s="77">
        <f>+IF(ISNUMBER(DATA!AA412),DATA!AA412,"n/a")</f>
        <v>0.28059710386297898</v>
      </c>
      <c r="K2443" s="76">
        <f>+IF(ISNUMBER(DATA!AJ412),DATA!AJ412,"n/a")</f>
        <v>817858.34</v>
      </c>
      <c r="L2443" s="77">
        <f>+IF(ISNUMBER(DATA!AK412),DATA!AK412,"n/a")</f>
        <v>0.182249391234866</v>
      </c>
      <c r="M2443" s="66"/>
      <c r="N2443" s="66"/>
      <c r="O2443" s="66"/>
      <c r="P2443" s="66"/>
      <c r="Q2443" s="66"/>
      <c r="S2443" s="70"/>
      <c r="U2443" s="70"/>
      <c r="W2443" s="70"/>
      <c r="Y2443" s="70"/>
    </row>
    <row r="2444" spans="1:25" s="69" customFormat="1" x14ac:dyDescent="0.2">
      <c r="A2444" s="66" t="s">
        <v>11</v>
      </c>
      <c r="B2444" s="66" t="s">
        <v>23</v>
      </c>
      <c r="C2444" s="66" t="s">
        <v>0</v>
      </c>
      <c r="D2444" s="66" t="s">
        <v>311</v>
      </c>
      <c r="E2444" s="76">
        <f>+IF(ISNUMBER(DATA!F413),DATA!F413,"n/a")</f>
        <v>123873.41</v>
      </c>
      <c r="F2444" s="77">
        <f>+IF(ISNUMBER(DATA!G413),DATA!G413,"n/a")</f>
        <v>-0.21297237670716501</v>
      </c>
      <c r="G2444" s="76">
        <f>+IF(ISNUMBER(DATA!P413),DATA!P413,"n/a")</f>
        <v>401474.67</v>
      </c>
      <c r="H2444" s="77">
        <f>+IF(ISNUMBER(DATA!Q413),DATA!Q413,"n/a")</f>
        <v>-0.22851942961409799</v>
      </c>
      <c r="I2444" s="76">
        <f>+IF(ISNUMBER(DATA!Z413),DATA!Z413,"n/a")</f>
        <v>826087.13</v>
      </c>
      <c r="J2444" s="77">
        <f>+IF(ISNUMBER(DATA!AA413),DATA!AA413,"n/a")</f>
        <v>-0.14616503523697699</v>
      </c>
      <c r="K2444" s="76">
        <f>+IF(ISNUMBER(DATA!AJ413),DATA!AJ413,"n/a")</f>
        <v>1755322.08</v>
      </c>
      <c r="L2444" s="77">
        <f>+IF(ISNUMBER(DATA!AK413),DATA!AK413,"n/a")</f>
        <v>-1.2442733102624099E-2</v>
      </c>
      <c r="M2444" s="66"/>
      <c r="N2444" s="66"/>
      <c r="O2444" s="66"/>
      <c r="P2444" s="66"/>
      <c r="Q2444" s="66"/>
      <c r="S2444" s="70"/>
      <c r="U2444" s="70"/>
      <c r="W2444" s="70"/>
      <c r="Y2444" s="70"/>
    </row>
    <row r="2445" spans="1:25" s="69" customFormat="1" x14ac:dyDescent="0.2">
      <c r="A2445" s="66" t="s">
        <v>11</v>
      </c>
      <c r="B2445" s="66" t="s">
        <v>23</v>
      </c>
      <c r="C2445" s="66" t="s">
        <v>0</v>
      </c>
      <c r="D2445" s="66" t="s">
        <v>312</v>
      </c>
      <c r="E2445" s="76">
        <f>+IF(ISNUMBER(DATA!F414),DATA!F414,"n/a")</f>
        <v>43769.95</v>
      </c>
      <c r="F2445" s="77">
        <f>+IF(ISNUMBER(DATA!G414),DATA!G414,"n/a")</f>
        <v>0.119438924396226</v>
      </c>
      <c r="G2445" s="76">
        <f>+IF(ISNUMBER(DATA!P414),DATA!P414,"n/a")</f>
        <v>159305.37</v>
      </c>
      <c r="H2445" s="77">
        <f>+IF(ISNUMBER(DATA!Q414),DATA!Q414,"n/a")</f>
        <v>0.42025180492050301</v>
      </c>
      <c r="I2445" s="76">
        <f>+IF(ISNUMBER(DATA!Z414),DATA!Z414,"n/a")</f>
        <v>277948.34999999998</v>
      </c>
      <c r="J2445" s="77">
        <f>+IF(ISNUMBER(DATA!AA414),DATA!AA414,"n/a")</f>
        <v>0.40363684237557002</v>
      </c>
      <c r="K2445" s="76">
        <f>+IF(ISNUMBER(DATA!AJ414),DATA!AJ414,"n/a")</f>
        <v>491116.16</v>
      </c>
      <c r="L2445" s="77">
        <f>+IF(ISNUMBER(DATA!AK414),DATA!AK414,"n/a")</f>
        <v>0.44234261390989299</v>
      </c>
      <c r="M2445" s="66"/>
      <c r="N2445" s="66"/>
      <c r="O2445" s="66"/>
      <c r="P2445" s="66"/>
      <c r="Q2445" s="66"/>
      <c r="S2445" s="70"/>
      <c r="U2445" s="70"/>
      <c r="W2445" s="70"/>
      <c r="Y2445" s="70"/>
    </row>
    <row r="2446" spans="1:25" s="69" customFormat="1" x14ac:dyDescent="0.2">
      <c r="A2446" s="66" t="s">
        <v>11</v>
      </c>
      <c r="B2446" s="66" t="s">
        <v>23</v>
      </c>
      <c r="C2446" s="66" t="s">
        <v>0</v>
      </c>
      <c r="D2446" s="66" t="s">
        <v>313</v>
      </c>
      <c r="E2446" s="76">
        <f>+IF(ISNUMBER(DATA!F415),DATA!F415,"n/a")</f>
        <v>123818.14</v>
      </c>
      <c r="F2446" s="77">
        <f>+IF(ISNUMBER(DATA!G415),DATA!G415,"n/a")</f>
        <v>9.8119838406692805E-2</v>
      </c>
      <c r="G2446" s="76">
        <f>+IF(ISNUMBER(DATA!P415),DATA!P415,"n/a")</f>
        <v>408743.3</v>
      </c>
      <c r="H2446" s="77">
        <f>+IF(ISNUMBER(DATA!Q415),DATA!Q415,"n/a")</f>
        <v>4.95080108237567E-2</v>
      </c>
      <c r="I2446" s="76">
        <f>+IF(ISNUMBER(DATA!Z415),DATA!Z415,"n/a")</f>
        <v>776995.81</v>
      </c>
      <c r="J2446" s="77">
        <f>+IF(ISNUMBER(DATA!AA415),DATA!AA415,"n/a")</f>
        <v>3.1410070612147803E-2</v>
      </c>
      <c r="K2446" s="76">
        <f>+IF(ISNUMBER(DATA!AJ415),DATA!AJ415,"n/a")</f>
        <v>1446055.11</v>
      </c>
      <c r="L2446" s="77">
        <f>+IF(ISNUMBER(DATA!AK415),DATA!AK415,"n/a")</f>
        <v>-7.5400949159067704E-3</v>
      </c>
      <c r="M2446" s="66"/>
      <c r="N2446" s="66"/>
      <c r="O2446" s="66"/>
      <c r="P2446" s="66"/>
      <c r="Q2446" s="66"/>
      <c r="S2446" s="70"/>
      <c r="U2446" s="70"/>
      <c r="W2446" s="70"/>
      <c r="Y2446" s="70"/>
    </row>
    <row r="2447" spans="1:25" s="69" customFormat="1" x14ac:dyDescent="0.2">
      <c r="A2447" s="66" t="s">
        <v>11</v>
      </c>
      <c r="B2447" s="66" t="s">
        <v>23</v>
      </c>
      <c r="C2447" s="66" t="s">
        <v>0</v>
      </c>
      <c r="D2447" s="66" t="s">
        <v>314</v>
      </c>
      <c r="E2447" s="76">
        <f>+IF(ISNUMBER(DATA!F416),DATA!F416,"n/a")</f>
        <v>321098.42</v>
      </c>
      <c r="F2447" s="77">
        <f>+IF(ISNUMBER(DATA!G416),DATA!G416,"n/a")</f>
        <v>0.106765708265809</v>
      </c>
      <c r="G2447" s="76">
        <f>+IF(ISNUMBER(DATA!P416),DATA!P416,"n/a")</f>
        <v>1040600.61</v>
      </c>
      <c r="H2447" s="77">
        <f>+IF(ISNUMBER(DATA!Q416),DATA!Q416,"n/a")</f>
        <v>5.5580939684580798E-2</v>
      </c>
      <c r="I2447" s="76">
        <f>+IF(ISNUMBER(DATA!Z416),DATA!Z416,"n/a")</f>
        <v>2014491.99</v>
      </c>
      <c r="J2447" s="77">
        <f>+IF(ISNUMBER(DATA!AA416),DATA!AA416,"n/a")</f>
        <v>9.3369716176212897E-2</v>
      </c>
      <c r="K2447" s="76">
        <f>+IF(ISNUMBER(DATA!AJ416),DATA!AJ416,"n/a")</f>
        <v>3856441.31</v>
      </c>
      <c r="L2447" s="77">
        <f>+IF(ISNUMBER(DATA!AK416),DATA!AK416,"n/a")</f>
        <v>0.111728189624319</v>
      </c>
      <c r="M2447" s="66"/>
      <c r="N2447" s="66"/>
      <c r="O2447" s="66"/>
      <c r="P2447" s="66"/>
      <c r="Q2447" s="66"/>
      <c r="S2447" s="70"/>
      <c r="U2447" s="70"/>
      <c r="W2447" s="70"/>
      <c r="Y2447" s="70"/>
    </row>
    <row r="2448" spans="1:25" s="69" customFormat="1" x14ac:dyDescent="0.2">
      <c r="A2448" s="66" t="s">
        <v>11</v>
      </c>
      <c r="B2448" s="66" t="s">
        <v>23</v>
      </c>
      <c r="C2448" s="66" t="s">
        <v>0</v>
      </c>
      <c r="D2448" s="66" t="s">
        <v>315</v>
      </c>
      <c r="E2448" s="76">
        <f>+IF(ISNUMBER(DATA!F417),DATA!F417,"n/a")</f>
        <v>172995.91</v>
      </c>
      <c r="F2448" s="77">
        <f>+IF(ISNUMBER(DATA!G417),DATA!G417,"n/a")</f>
        <v>0.10404180754169</v>
      </c>
      <c r="G2448" s="76">
        <f>+IF(ISNUMBER(DATA!P417),DATA!P417,"n/a")</f>
        <v>553801.71</v>
      </c>
      <c r="H2448" s="77">
        <f>+IF(ISNUMBER(DATA!Q417),DATA!Q417,"n/a")</f>
        <v>0.15711070224430501</v>
      </c>
      <c r="I2448" s="76">
        <f>+IF(ISNUMBER(DATA!Z417),DATA!Z417,"n/a")</f>
        <v>1053929.6599999999</v>
      </c>
      <c r="J2448" s="77">
        <f>+IF(ISNUMBER(DATA!AA417),DATA!AA417,"n/a")</f>
        <v>0.17999651060477301</v>
      </c>
      <c r="K2448" s="76">
        <f>+IF(ISNUMBER(DATA!AJ417),DATA!AJ417,"n/a")</f>
        <v>1952103.92</v>
      </c>
      <c r="L2448" s="77">
        <f>+IF(ISNUMBER(DATA!AK417),DATA!AK417,"n/a")</f>
        <v>0.15692174471034701</v>
      </c>
      <c r="M2448" s="66"/>
      <c r="N2448" s="66"/>
      <c r="O2448" s="66"/>
      <c r="P2448" s="66"/>
      <c r="Q2448" s="66"/>
      <c r="S2448" s="70"/>
      <c r="U2448" s="70"/>
      <c r="W2448" s="70"/>
      <c r="Y2448" s="70"/>
    </row>
    <row r="2449" spans="1:25" s="69" customFormat="1" x14ac:dyDescent="0.2">
      <c r="A2449" s="66" t="s">
        <v>11</v>
      </c>
      <c r="B2449" s="66" t="s">
        <v>23</v>
      </c>
      <c r="C2449" s="66" t="s">
        <v>0</v>
      </c>
      <c r="D2449" s="66" t="s">
        <v>316</v>
      </c>
      <c r="E2449" s="76">
        <f>+IF(ISNUMBER(DATA!F418),DATA!F418,"n/a")</f>
        <v>250824.61</v>
      </c>
      <c r="F2449" s="77">
        <f>+IF(ISNUMBER(DATA!G418),DATA!G418,"n/a")</f>
        <v>-4.0828769590861597E-2</v>
      </c>
      <c r="G2449" s="76">
        <f>+IF(ISNUMBER(DATA!P418),DATA!P418,"n/a")</f>
        <v>758147.24</v>
      </c>
      <c r="H2449" s="77">
        <f>+IF(ISNUMBER(DATA!Q418),DATA!Q418,"n/a")</f>
        <v>2.8177983729056302E-2</v>
      </c>
      <c r="I2449" s="76">
        <f>+IF(ISNUMBER(DATA!Z418),DATA!Z418,"n/a")</f>
        <v>1457645.64</v>
      </c>
      <c r="J2449" s="77">
        <f>+IF(ISNUMBER(DATA!AA418),DATA!AA418,"n/a")</f>
        <v>7.3769761255107896E-2</v>
      </c>
      <c r="K2449" s="76">
        <f>+IF(ISNUMBER(DATA!AJ418),DATA!AJ418,"n/a")</f>
        <v>2908433.34</v>
      </c>
      <c r="L2449" s="77">
        <f>+IF(ISNUMBER(DATA!AK418),DATA!AK418,"n/a")</f>
        <v>8.7494987116506606E-2</v>
      </c>
      <c r="M2449" s="66"/>
      <c r="N2449" s="66"/>
      <c r="O2449" s="66"/>
      <c r="P2449" s="66"/>
      <c r="Q2449" s="66"/>
      <c r="S2449" s="70"/>
      <c r="U2449" s="70"/>
      <c r="W2449" s="70"/>
      <c r="Y2449" s="70"/>
    </row>
    <row r="2450" spans="1:25" s="69" customFormat="1" x14ac:dyDescent="0.2">
      <c r="A2450" s="66" t="s">
        <v>11</v>
      </c>
      <c r="B2450" s="66" t="s">
        <v>23</v>
      </c>
      <c r="C2450" s="66" t="s">
        <v>0</v>
      </c>
      <c r="D2450" s="66" t="s">
        <v>317</v>
      </c>
      <c r="E2450" s="76">
        <f>+IF(ISNUMBER(DATA!F419),DATA!F419,"n/a")</f>
        <v>137865.35</v>
      </c>
      <c r="F2450" s="77">
        <f>+IF(ISNUMBER(DATA!G419),DATA!G419,"n/a")</f>
        <v>8.67574995457569E-2</v>
      </c>
      <c r="G2450" s="76">
        <f>+IF(ISNUMBER(DATA!P419),DATA!P419,"n/a")</f>
        <v>463117.39</v>
      </c>
      <c r="H2450" s="77">
        <f>+IF(ISNUMBER(DATA!Q419),DATA!Q419,"n/a")</f>
        <v>0.22502430977524501</v>
      </c>
      <c r="I2450" s="76">
        <f>+IF(ISNUMBER(DATA!Z419),DATA!Z419,"n/a")</f>
        <v>833915.67</v>
      </c>
      <c r="J2450" s="77">
        <f>+IF(ISNUMBER(DATA!AA419),DATA!AA419,"n/a")</f>
        <v>0.18162967517824599</v>
      </c>
      <c r="K2450" s="76">
        <f>+IF(ISNUMBER(DATA!AJ419),DATA!AJ419,"n/a")</f>
        <v>1540928.98</v>
      </c>
      <c r="L2450" s="77">
        <f>+IF(ISNUMBER(DATA!AK419),DATA!AK419,"n/a")</f>
        <v>0.203053432563713</v>
      </c>
      <c r="M2450" s="66"/>
      <c r="N2450" s="66"/>
      <c r="O2450" s="66"/>
      <c r="P2450" s="66"/>
      <c r="Q2450" s="66"/>
      <c r="S2450" s="70"/>
      <c r="U2450" s="70"/>
      <c r="W2450" s="70"/>
      <c r="Y2450" s="70"/>
    </row>
    <row r="2451" spans="1:25" s="69" customFormat="1" x14ac:dyDescent="0.2">
      <c r="A2451" s="66" t="s">
        <v>11</v>
      </c>
      <c r="B2451" s="66" t="s">
        <v>23</v>
      </c>
      <c r="C2451" s="66" t="s">
        <v>0</v>
      </c>
      <c r="D2451" s="66" t="s">
        <v>318</v>
      </c>
      <c r="E2451" s="76">
        <f>+IF(ISNUMBER(DATA!F420),DATA!F420,"n/a")</f>
        <v>308582.76</v>
      </c>
      <c r="F2451" s="77">
        <f>+IF(ISNUMBER(DATA!G420),DATA!G420,"n/a")</f>
        <v>-9.1599552356697894E-2</v>
      </c>
      <c r="G2451" s="76">
        <f>+IF(ISNUMBER(DATA!P420),DATA!P420,"n/a")</f>
        <v>914972.96</v>
      </c>
      <c r="H2451" s="77">
        <f>+IF(ISNUMBER(DATA!Q420),DATA!Q420,"n/a")</f>
        <v>-4.1493515821041299E-2</v>
      </c>
      <c r="I2451" s="76">
        <f>+IF(ISNUMBER(DATA!Z420),DATA!Z420,"n/a")</f>
        <v>1812073.3</v>
      </c>
      <c r="J2451" s="77">
        <f>+IF(ISNUMBER(DATA!AA420),DATA!AA420,"n/a")</f>
        <v>-7.5751430609916903E-3</v>
      </c>
      <c r="K2451" s="76">
        <f>+IF(ISNUMBER(DATA!AJ420),DATA!AJ420,"n/a")</f>
        <v>3556072.66</v>
      </c>
      <c r="L2451" s="77">
        <f>+IF(ISNUMBER(DATA!AK420),DATA!AK420,"n/a")</f>
        <v>3.5595982877125502E-2</v>
      </c>
      <c r="M2451" s="66"/>
      <c r="N2451" s="66"/>
      <c r="O2451" s="66"/>
      <c r="P2451" s="66"/>
      <c r="Q2451" s="66"/>
      <c r="S2451" s="70"/>
      <c r="U2451" s="70"/>
      <c r="W2451" s="70"/>
      <c r="Y2451" s="70"/>
    </row>
    <row r="2452" spans="1:25" s="69" customFormat="1" x14ac:dyDescent="0.2">
      <c r="A2452" s="66" t="s">
        <v>11</v>
      </c>
      <c r="B2452" s="66" t="s">
        <v>23</v>
      </c>
      <c r="C2452" s="66" t="s">
        <v>0</v>
      </c>
      <c r="D2452" s="66" t="s">
        <v>344</v>
      </c>
      <c r="E2452" s="76">
        <f>+IF(ISNUMBER(DATA!F421),DATA!F421,"n/a")</f>
        <v>56102.2</v>
      </c>
      <c r="F2452" s="77">
        <f>+IF(ISNUMBER(DATA!G421),DATA!G421,"n/a")</f>
        <v>9.1062622204917995E-2</v>
      </c>
      <c r="G2452" s="76">
        <f>+IF(ISNUMBER(DATA!P421),DATA!P421,"n/a")</f>
        <v>172929.54</v>
      </c>
      <c r="H2452" s="77">
        <f>+IF(ISNUMBER(DATA!Q421),DATA!Q421,"n/a")</f>
        <v>0.134201151794729</v>
      </c>
      <c r="I2452" s="76">
        <f>+IF(ISNUMBER(DATA!Z421),DATA!Z421,"n/a")</f>
        <v>330687.64</v>
      </c>
      <c r="J2452" s="77">
        <f>+IF(ISNUMBER(DATA!AA421),DATA!AA421,"n/a")</f>
        <v>9.9430243115155206E-2</v>
      </c>
      <c r="K2452" s="76">
        <f>+IF(ISNUMBER(DATA!AJ421),DATA!AJ421,"n/a")</f>
        <v>637683.42000000004</v>
      </c>
      <c r="L2452" s="77">
        <f>+IF(ISNUMBER(DATA!AK421),DATA!AK421,"n/a")</f>
        <v>6.1249942958620698E-2</v>
      </c>
      <c r="M2452" s="66"/>
      <c r="N2452" s="66"/>
      <c r="O2452" s="66"/>
      <c r="P2452" s="66"/>
      <c r="Q2452" s="66"/>
      <c r="S2452" s="70"/>
      <c r="U2452" s="70"/>
      <c r="W2452" s="70"/>
      <c r="Y2452" s="70"/>
    </row>
    <row r="2453" spans="1:25" s="69" customFormat="1" x14ac:dyDescent="0.2">
      <c r="A2453" s="66" t="s">
        <v>11</v>
      </c>
      <c r="B2453" s="66" t="s">
        <v>23</v>
      </c>
      <c r="C2453" s="66" t="s">
        <v>0</v>
      </c>
      <c r="D2453" s="66" t="s">
        <v>345</v>
      </c>
      <c r="E2453" s="76">
        <f>+IF(ISNUMBER(DATA!F422),DATA!F422,"n/a")</f>
        <v>123465.02</v>
      </c>
      <c r="F2453" s="77">
        <f>+IF(ISNUMBER(DATA!G422),DATA!G422,"n/a")</f>
        <v>0.190585671817497</v>
      </c>
      <c r="G2453" s="76">
        <f>+IF(ISNUMBER(DATA!P422),DATA!P422,"n/a")</f>
        <v>391910.25</v>
      </c>
      <c r="H2453" s="77">
        <f>+IF(ISNUMBER(DATA!Q422),DATA!Q422,"n/a")</f>
        <v>0.21834090742915499</v>
      </c>
      <c r="I2453" s="76">
        <f>+IF(ISNUMBER(DATA!Z422),DATA!Z422,"n/a")</f>
        <v>743381.37</v>
      </c>
      <c r="J2453" s="77">
        <f>+IF(ISNUMBER(DATA!AA422),DATA!AA422,"n/a")</f>
        <v>0.13721674691991501</v>
      </c>
      <c r="K2453" s="76">
        <f>+IF(ISNUMBER(DATA!AJ422),DATA!AJ422,"n/a")</f>
        <v>1332521.43</v>
      </c>
      <c r="L2453" s="77">
        <f>+IF(ISNUMBER(DATA!AK422),DATA!AK422,"n/a")</f>
        <v>1.6851619780805901E-2</v>
      </c>
      <c r="M2453" s="66"/>
      <c r="N2453" s="66"/>
      <c r="O2453" s="66"/>
      <c r="P2453" s="66"/>
      <c r="Q2453" s="66"/>
      <c r="S2453" s="70"/>
      <c r="U2453" s="70"/>
      <c r="W2453" s="70"/>
      <c r="Y2453" s="70"/>
    </row>
    <row r="2454" spans="1:25" x14ac:dyDescent="0.2">
      <c r="E2454" s="100"/>
      <c r="F2454" s="102"/>
      <c r="G2454" s="100"/>
      <c r="H2454" s="102"/>
      <c r="I2454" s="100"/>
      <c r="J2454" s="102"/>
      <c r="K2454" s="100"/>
      <c r="L2454" s="102"/>
    </row>
    <row r="2455" spans="1:25" s="69" customFormat="1" x14ac:dyDescent="0.2">
      <c r="A2455" s="66" t="s">
        <v>11</v>
      </c>
      <c r="B2455" s="66" t="s">
        <v>23</v>
      </c>
      <c r="C2455" s="66" t="s">
        <v>9</v>
      </c>
      <c r="D2455" s="66" t="s">
        <v>271</v>
      </c>
      <c r="E2455" s="86">
        <f>+IF(ISNUMBER(DATA!H373),DATA!H373,"n/a")</f>
        <v>13947.26</v>
      </c>
      <c r="F2455" s="77">
        <f>+IF(ISNUMBER(DATA!I373),DATA!I373,"n/a")</f>
        <v>8.5378058137888097E-2</v>
      </c>
      <c r="G2455" s="86">
        <f>+IF(ISNUMBER(DATA!R373),DATA!R373,"n/a")</f>
        <v>45400.39</v>
      </c>
      <c r="H2455" s="77">
        <f>+IF(ISNUMBER(DATA!S373),DATA!S373,"n/a")</f>
        <v>3.4875459279026202E-2</v>
      </c>
      <c r="I2455" s="86">
        <f>+IF(ISNUMBER(DATA!AB373),DATA!AB373,"n/a")</f>
        <v>86116.34</v>
      </c>
      <c r="J2455" s="77">
        <f>+IF(ISNUMBER(DATA!AC373),DATA!AC373,"n/a")</f>
        <v>3.26266079568149E-2</v>
      </c>
      <c r="K2455" s="86">
        <f>+IF(ISNUMBER(DATA!AL373),DATA!AL373,"n/a")</f>
        <v>170562.24</v>
      </c>
      <c r="L2455" s="77">
        <f>+IF(ISNUMBER(DATA!AM373),DATA!AM373,"n/a")</f>
        <v>-3.1974886616383001E-2</v>
      </c>
      <c r="M2455" s="66"/>
      <c r="N2455" s="66"/>
      <c r="O2455" s="66"/>
      <c r="P2455" s="66"/>
      <c r="Q2455" s="66"/>
      <c r="S2455" s="70"/>
      <c r="U2455" s="70"/>
      <c r="W2455" s="70"/>
      <c r="Y2455" s="70"/>
    </row>
    <row r="2456" spans="1:25" s="69" customFormat="1" x14ac:dyDescent="0.2">
      <c r="A2456" s="66" t="s">
        <v>11</v>
      </c>
      <c r="B2456" s="66" t="s">
        <v>23</v>
      </c>
      <c r="C2456" s="66" t="s">
        <v>9</v>
      </c>
      <c r="D2456" s="66" t="s">
        <v>272</v>
      </c>
      <c r="E2456" s="86">
        <f>+IF(ISNUMBER(DATA!H374),DATA!H374,"n/a")</f>
        <v>66721.34</v>
      </c>
      <c r="F2456" s="77">
        <f>+IF(ISNUMBER(DATA!I374),DATA!I374,"n/a")</f>
        <v>3.9778207629647397E-4</v>
      </c>
      <c r="G2456" s="86">
        <f>+IF(ISNUMBER(DATA!R374),DATA!R374,"n/a")</f>
        <v>199230.67</v>
      </c>
      <c r="H2456" s="77">
        <f>+IF(ISNUMBER(DATA!S374),DATA!S374,"n/a")</f>
        <v>1.6441263509330301E-2</v>
      </c>
      <c r="I2456" s="86">
        <f>+IF(ISNUMBER(DATA!AB374),DATA!AB374,"n/a")</f>
        <v>388937.54</v>
      </c>
      <c r="J2456" s="77">
        <f>+IF(ISNUMBER(DATA!AC374),DATA!AC374,"n/a")</f>
        <v>3.6785319278664498E-2</v>
      </c>
      <c r="K2456" s="86">
        <f>+IF(ISNUMBER(DATA!AL374),DATA!AL374,"n/a")</f>
        <v>760977.47</v>
      </c>
      <c r="L2456" s="77">
        <f>+IF(ISNUMBER(DATA!AM374),DATA!AM374,"n/a")</f>
        <v>7.0640940658932699E-2</v>
      </c>
      <c r="M2456" s="66"/>
      <c r="N2456" s="66"/>
      <c r="O2456" s="66"/>
      <c r="P2456" s="66"/>
      <c r="Q2456" s="66"/>
      <c r="S2456" s="70"/>
      <c r="U2456" s="70"/>
      <c r="W2456" s="70"/>
      <c r="Y2456" s="70"/>
    </row>
    <row r="2457" spans="1:25" s="69" customFormat="1" x14ac:dyDescent="0.2">
      <c r="A2457" s="66" t="s">
        <v>11</v>
      </c>
      <c r="B2457" s="66" t="s">
        <v>23</v>
      </c>
      <c r="C2457" s="66" t="s">
        <v>9</v>
      </c>
      <c r="D2457" s="66" t="s">
        <v>273</v>
      </c>
      <c r="E2457" s="86">
        <f>+IF(ISNUMBER(DATA!H375),DATA!H375,"n/a")</f>
        <v>103734.49</v>
      </c>
      <c r="F2457" s="77">
        <f>+IF(ISNUMBER(DATA!I375),DATA!I375,"n/a")</f>
        <v>0.148512655789281</v>
      </c>
      <c r="G2457" s="86">
        <f>+IF(ISNUMBER(DATA!R375),DATA!R375,"n/a")</f>
        <v>329045.15000000002</v>
      </c>
      <c r="H2457" s="77">
        <f>+IF(ISNUMBER(DATA!S375),DATA!S375,"n/a")</f>
        <v>0.20233202136349501</v>
      </c>
      <c r="I2457" s="86">
        <f>+IF(ISNUMBER(DATA!AB375),DATA!AB375,"n/a")</f>
        <v>637115.93000000005</v>
      </c>
      <c r="J2457" s="77">
        <f>+IF(ISNUMBER(DATA!AC375),DATA!AC375,"n/a")</f>
        <v>0.17484320310639101</v>
      </c>
      <c r="K2457" s="86">
        <f>+IF(ISNUMBER(DATA!AL375),DATA!AL375,"n/a")</f>
        <v>1156947.1299999999</v>
      </c>
      <c r="L2457" s="77">
        <f>+IF(ISNUMBER(DATA!AM375),DATA!AM375,"n/a")</f>
        <v>0.109927791724515</v>
      </c>
      <c r="M2457" s="66"/>
      <c r="N2457" s="66"/>
      <c r="O2457" s="66"/>
      <c r="P2457" s="66"/>
      <c r="Q2457" s="66"/>
      <c r="S2457" s="70"/>
      <c r="U2457" s="70"/>
      <c r="W2457" s="70"/>
      <c r="Y2457" s="70"/>
    </row>
    <row r="2458" spans="1:25" s="69" customFormat="1" x14ac:dyDescent="0.2">
      <c r="A2458" s="66" t="s">
        <v>11</v>
      </c>
      <c r="B2458" s="66" t="s">
        <v>23</v>
      </c>
      <c r="C2458" s="66" t="s">
        <v>9</v>
      </c>
      <c r="D2458" s="66" t="s">
        <v>274</v>
      </c>
      <c r="E2458" s="86">
        <f>+IF(ISNUMBER(DATA!H376),DATA!H376,"n/a")</f>
        <v>45518.33</v>
      </c>
      <c r="F2458" s="77">
        <f>+IF(ISNUMBER(DATA!I376),DATA!I376,"n/a")</f>
        <v>1.6688645100998E-2</v>
      </c>
      <c r="G2458" s="86">
        <f>+IF(ISNUMBER(DATA!R376),DATA!R376,"n/a")</f>
        <v>131340.43</v>
      </c>
      <c r="H2458" s="77">
        <f>+IF(ISNUMBER(DATA!S376),DATA!S376,"n/a")</f>
        <v>3.7762123165541797E-2</v>
      </c>
      <c r="I2458" s="86">
        <f>+IF(ISNUMBER(DATA!AB376),DATA!AB376,"n/a")</f>
        <v>250376.41</v>
      </c>
      <c r="J2458" s="77">
        <f>+IF(ISNUMBER(DATA!AC376),DATA!AC376,"n/a")</f>
        <v>5.6338836910302503E-2</v>
      </c>
      <c r="K2458" s="86">
        <f>+IF(ISNUMBER(DATA!AL376),DATA!AL376,"n/a")</f>
        <v>492012.57</v>
      </c>
      <c r="L2458" s="77">
        <f>+IF(ISNUMBER(DATA!AM376),DATA!AM376,"n/a")</f>
        <v>9.4550118358555896E-2</v>
      </c>
      <c r="M2458" s="66"/>
      <c r="N2458" s="66"/>
      <c r="O2458" s="66"/>
      <c r="P2458" s="66"/>
      <c r="Q2458" s="66"/>
      <c r="S2458" s="70"/>
      <c r="U2458" s="70"/>
      <c r="W2458" s="70"/>
      <c r="Y2458" s="70"/>
    </row>
    <row r="2459" spans="1:25" s="69" customFormat="1" x14ac:dyDescent="0.2">
      <c r="A2459" s="66" t="s">
        <v>11</v>
      </c>
      <c r="B2459" s="66" t="s">
        <v>23</v>
      </c>
      <c r="C2459" s="66" t="s">
        <v>9</v>
      </c>
      <c r="D2459" s="66" t="s">
        <v>275</v>
      </c>
      <c r="E2459" s="86">
        <f>+IF(ISNUMBER(DATA!H377),DATA!H377,"n/a")</f>
        <v>109668.68</v>
      </c>
      <c r="F2459" s="77">
        <f>+IF(ISNUMBER(DATA!I377),DATA!I377,"n/a")</f>
        <v>0.225309224755499</v>
      </c>
      <c r="G2459" s="86">
        <f>+IF(ISNUMBER(DATA!R377),DATA!R377,"n/a")</f>
        <v>354498.44</v>
      </c>
      <c r="H2459" s="77">
        <f>+IF(ISNUMBER(DATA!S377),DATA!S377,"n/a")</f>
        <v>0.28014091506536398</v>
      </c>
      <c r="I2459" s="86">
        <f>+IF(ISNUMBER(DATA!AB377),DATA!AB377,"n/a")</f>
        <v>670391.30000000005</v>
      </c>
      <c r="J2459" s="77">
        <f>+IF(ISNUMBER(DATA!AC377),DATA!AC377,"n/a")</f>
        <v>0.28182189484606601</v>
      </c>
      <c r="K2459" s="86">
        <f>+IF(ISNUMBER(DATA!AL377),DATA!AL377,"n/a")</f>
        <v>1152837.94</v>
      </c>
      <c r="L2459" s="77">
        <f>+IF(ISNUMBER(DATA!AM377),DATA!AM377,"n/a")</f>
        <v>0.20359245908993101</v>
      </c>
      <c r="M2459" s="66"/>
      <c r="N2459" s="66"/>
      <c r="O2459" s="66"/>
      <c r="P2459" s="66"/>
      <c r="Q2459" s="66"/>
      <c r="S2459" s="70"/>
      <c r="U2459" s="70"/>
      <c r="W2459" s="70"/>
      <c r="Y2459" s="70"/>
    </row>
    <row r="2460" spans="1:25" s="69" customFormat="1" x14ac:dyDescent="0.2">
      <c r="A2460" s="66" t="s">
        <v>11</v>
      </c>
      <c r="B2460" s="66" t="s">
        <v>23</v>
      </c>
      <c r="C2460" s="66" t="s">
        <v>9</v>
      </c>
      <c r="D2460" s="66" t="s">
        <v>276</v>
      </c>
      <c r="E2460" s="86">
        <f>+IF(ISNUMBER(DATA!H378),DATA!H378,"n/a")</f>
        <v>40301.01</v>
      </c>
      <c r="F2460" s="77">
        <f>+IF(ISNUMBER(DATA!I378),DATA!I378,"n/a")</f>
        <v>-3.3540113794801998E-2</v>
      </c>
      <c r="G2460" s="86">
        <f>+IF(ISNUMBER(DATA!R378),DATA!R378,"n/a")</f>
        <v>131643.5</v>
      </c>
      <c r="H2460" s="77">
        <f>+IF(ISNUMBER(DATA!S378),DATA!S378,"n/a")</f>
        <v>-2.91308319096533E-2</v>
      </c>
      <c r="I2460" s="86">
        <f>+IF(ISNUMBER(DATA!AB378),DATA!AB378,"n/a")</f>
        <v>254174</v>
      </c>
      <c r="J2460" s="77">
        <f>+IF(ISNUMBER(DATA!AC378),DATA!AC378,"n/a")</f>
        <v>-5.09976651482444E-2</v>
      </c>
      <c r="K2460" s="86">
        <f>+IF(ISNUMBER(DATA!AL378),DATA!AL378,"n/a")</f>
        <v>489716.37</v>
      </c>
      <c r="L2460" s="77">
        <f>+IF(ISNUMBER(DATA!AM378),DATA!AM378,"n/a")</f>
        <v>-9.7516870360208702E-2</v>
      </c>
      <c r="M2460" s="66"/>
      <c r="N2460" s="66"/>
      <c r="O2460" s="66"/>
      <c r="P2460" s="66"/>
      <c r="Q2460" s="66"/>
      <c r="S2460" s="70"/>
      <c r="U2460" s="70"/>
      <c r="W2460" s="70"/>
      <c r="Y2460" s="70"/>
    </row>
    <row r="2461" spans="1:25" s="69" customFormat="1" x14ac:dyDescent="0.2">
      <c r="A2461" s="66" t="s">
        <v>11</v>
      </c>
      <c r="B2461" s="66" t="s">
        <v>23</v>
      </c>
      <c r="C2461" s="66" t="s">
        <v>9</v>
      </c>
      <c r="D2461" s="66" t="s">
        <v>277</v>
      </c>
      <c r="E2461" s="86">
        <f>+IF(ISNUMBER(DATA!H379),DATA!H379,"n/a")</f>
        <v>24782.94</v>
      </c>
      <c r="F2461" s="77">
        <f>+IF(ISNUMBER(DATA!I379),DATA!I379,"n/a")</f>
        <v>0.24287375696024499</v>
      </c>
      <c r="G2461" s="86">
        <f>+IF(ISNUMBER(DATA!R379),DATA!R379,"n/a")</f>
        <v>77519.38</v>
      </c>
      <c r="H2461" s="77">
        <f>+IF(ISNUMBER(DATA!S379),DATA!S379,"n/a")</f>
        <v>0.25561614121064902</v>
      </c>
      <c r="I2461" s="86">
        <f>+IF(ISNUMBER(DATA!AB379),DATA!AB379,"n/a")</f>
        <v>145657.71</v>
      </c>
      <c r="J2461" s="77">
        <f>+IF(ISNUMBER(DATA!AC379),DATA!AC379,"n/a")</f>
        <v>0.26590860441159497</v>
      </c>
      <c r="K2461" s="86">
        <f>+IF(ISNUMBER(DATA!AL379),DATA!AL379,"n/a")</f>
        <v>258098.86</v>
      </c>
      <c r="L2461" s="77">
        <f>+IF(ISNUMBER(DATA!AM379),DATA!AM379,"n/a")</f>
        <v>0.13277766561625001</v>
      </c>
      <c r="M2461" s="66"/>
      <c r="N2461" s="66"/>
      <c r="O2461" s="66"/>
      <c r="P2461" s="66"/>
      <c r="Q2461" s="66"/>
      <c r="S2461" s="70"/>
      <c r="U2461" s="70"/>
      <c r="W2461" s="70"/>
      <c r="Y2461" s="70"/>
    </row>
    <row r="2462" spans="1:25" s="69" customFormat="1" x14ac:dyDescent="0.2">
      <c r="A2462" s="66" t="s">
        <v>11</v>
      </c>
      <c r="B2462" s="66" t="s">
        <v>23</v>
      </c>
      <c r="C2462" s="66" t="s">
        <v>9</v>
      </c>
      <c r="D2462" s="66" t="s">
        <v>278</v>
      </c>
      <c r="E2462" s="86">
        <f>+IF(ISNUMBER(DATA!H380),DATA!H380,"n/a")</f>
        <v>39824.51</v>
      </c>
      <c r="F2462" s="77">
        <f>+IF(ISNUMBER(DATA!I380),DATA!I380,"n/a")</f>
        <v>1.9516590868654E-2</v>
      </c>
      <c r="G2462" s="86">
        <f>+IF(ISNUMBER(DATA!R380),DATA!R380,"n/a")</f>
        <v>127908.49</v>
      </c>
      <c r="H2462" s="77">
        <f>+IF(ISNUMBER(DATA!S380),DATA!S380,"n/a")</f>
        <v>-1.85878178233185E-2</v>
      </c>
      <c r="I2462" s="86">
        <f>+IF(ISNUMBER(DATA!AB380),DATA!AB380,"n/a")</f>
        <v>240140.89</v>
      </c>
      <c r="J2462" s="77">
        <f>+IF(ISNUMBER(DATA!AC380),DATA!AC380,"n/a")</f>
        <v>-2.8882490283199301E-2</v>
      </c>
      <c r="K2462" s="86">
        <f>+IF(ISNUMBER(DATA!AL380),DATA!AL380,"n/a")</f>
        <v>476357.21</v>
      </c>
      <c r="L2462" s="77">
        <f>+IF(ISNUMBER(DATA!AM380),DATA!AM380,"n/a")</f>
        <v>2.2933308721173901E-2</v>
      </c>
      <c r="M2462" s="66"/>
      <c r="N2462" s="66"/>
      <c r="O2462" s="66"/>
      <c r="P2462" s="66"/>
      <c r="Q2462" s="66"/>
      <c r="S2462" s="70"/>
      <c r="U2462" s="70"/>
      <c r="W2462" s="70"/>
      <c r="Y2462" s="70"/>
    </row>
    <row r="2463" spans="1:25" s="69" customFormat="1" x14ac:dyDescent="0.2">
      <c r="A2463" s="66" t="s">
        <v>11</v>
      </c>
      <c r="B2463" s="66" t="s">
        <v>23</v>
      </c>
      <c r="C2463" s="66" t="s">
        <v>9</v>
      </c>
      <c r="D2463" s="66" t="s">
        <v>279</v>
      </c>
      <c r="E2463" s="86">
        <f>+IF(ISNUMBER(DATA!H381),DATA!H381,"n/a")</f>
        <v>23137.45</v>
      </c>
      <c r="F2463" s="77">
        <f>+IF(ISNUMBER(DATA!I381),DATA!I381,"n/a")</f>
        <v>-6.4752229037267697E-2</v>
      </c>
      <c r="G2463" s="86">
        <f>+IF(ISNUMBER(DATA!R381),DATA!R381,"n/a")</f>
        <v>76294.73</v>
      </c>
      <c r="H2463" s="77">
        <f>+IF(ISNUMBER(DATA!S381),DATA!S381,"n/a")</f>
        <v>6.5756701809732296E-2</v>
      </c>
      <c r="I2463" s="86">
        <f>+IF(ISNUMBER(DATA!AB381),DATA!AB381,"n/a")</f>
        <v>151397.56</v>
      </c>
      <c r="J2463" s="77">
        <f>+IF(ISNUMBER(DATA!AC381),DATA!AC381,"n/a")</f>
        <v>0.135372647457212</v>
      </c>
      <c r="K2463" s="86">
        <f>+IF(ISNUMBER(DATA!AL381),DATA!AL381,"n/a")</f>
        <v>293523.96999999997</v>
      </c>
      <c r="L2463" s="77">
        <f>+IF(ISNUMBER(DATA!AM381),DATA!AM381,"n/a")</f>
        <v>0.14519607823246999</v>
      </c>
      <c r="M2463" s="66"/>
      <c r="N2463" s="66"/>
      <c r="O2463" s="66"/>
      <c r="P2463" s="66"/>
      <c r="Q2463" s="66"/>
      <c r="S2463" s="70"/>
      <c r="U2463" s="70"/>
      <c r="W2463" s="70"/>
      <c r="Y2463" s="70"/>
    </row>
    <row r="2464" spans="1:25" s="69" customFormat="1" x14ac:dyDescent="0.2">
      <c r="A2464" s="66" t="s">
        <v>11</v>
      </c>
      <c r="B2464" s="66" t="s">
        <v>23</v>
      </c>
      <c r="C2464" s="66" t="s">
        <v>9</v>
      </c>
      <c r="D2464" s="66" t="s">
        <v>280</v>
      </c>
      <c r="E2464" s="86">
        <f>+IF(ISNUMBER(DATA!H382),DATA!H382,"n/a")</f>
        <v>13275.31</v>
      </c>
      <c r="F2464" s="77">
        <f>+IF(ISNUMBER(DATA!I382),DATA!I382,"n/a")</f>
        <v>0.116197902521834</v>
      </c>
      <c r="G2464" s="86">
        <f>+IF(ISNUMBER(DATA!R382),DATA!R382,"n/a")</f>
        <v>58242.13</v>
      </c>
      <c r="H2464" s="77">
        <f>+IF(ISNUMBER(DATA!S382),DATA!S382,"n/a")</f>
        <v>0.218399035357802</v>
      </c>
      <c r="I2464" s="86">
        <f>+IF(ISNUMBER(DATA!AB382),DATA!AB382,"n/a")</f>
        <v>114009.81</v>
      </c>
      <c r="J2464" s="77">
        <f>+IF(ISNUMBER(DATA!AC382),DATA!AC382,"n/a")</f>
        <v>0.17182526916257701</v>
      </c>
      <c r="K2464" s="86">
        <f>+IF(ISNUMBER(DATA!AL382),DATA!AL382,"n/a")</f>
        <v>216276.72</v>
      </c>
      <c r="L2464" s="77">
        <f>+IF(ISNUMBER(DATA!AM382),DATA!AM382,"n/a")</f>
        <v>0.14537058686304399</v>
      </c>
      <c r="M2464" s="66"/>
      <c r="N2464" s="66"/>
      <c r="O2464" s="66"/>
      <c r="P2464" s="66"/>
      <c r="Q2464" s="66"/>
      <c r="S2464" s="70"/>
      <c r="U2464" s="70"/>
      <c r="W2464" s="70"/>
      <c r="Y2464" s="70"/>
    </row>
    <row r="2465" spans="1:25" s="69" customFormat="1" x14ac:dyDescent="0.2">
      <c r="A2465" s="66" t="s">
        <v>11</v>
      </c>
      <c r="B2465" s="66" t="s">
        <v>23</v>
      </c>
      <c r="C2465" s="66" t="s">
        <v>9</v>
      </c>
      <c r="D2465" s="66" t="s">
        <v>281</v>
      </c>
      <c r="E2465" s="86">
        <f>+IF(ISNUMBER(DATA!H383),DATA!H383,"n/a")</f>
        <v>16957.009999999998</v>
      </c>
      <c r="F2465" s="77">
        <f>+IF(ISNUMBER(DATA!I383),DATA!I383,"n/a")</f>
        <v>1.09043108125026E-2</v>
      </c>
      <c r="G2465" s="86">
        <f>+IF(ISNUMBER(DATA!R383),DATA!R383,"n/a")</f>
        <v>56454.7</v>
      </c>
      <c r="H2465" s="77">
        <f>+IF(ISNUMBER(DATA!S383),DATA!S383,"n/a")</f>
        <v>4.4895099044847203E-2</v>
      </c>
      <c r="I2465" s="86">
        <f>+IF(ISNUMBER(DATA!AB383),DATA!AB383,"n/a")</f>
        <v>109457.15</v>
      </c>
      <c r="J2465" s="77">
        <f>+IF(ISNUMBER(DATA!AC383),DATA!AC383,"n/a")</f>
        <v>4.2821384511479203E-2</v>
      </c>
      <c r="K2465" s="86">
        <f>+IF(ISNUMBER(DATA!AL383),DATA!AL383,"n/a")</f>
        <v>212129.12</v>
      </c>
      <c r="L2465" s="77">
        <f>+IF(ISNUMBER(DATA!AM383),DATA!AM383,"n/a")</f>
        <v>4.9410661923975002E-2</v>
      </c>
      <c r="M2465" s="66"/>
      <c r="N2465" s="66"/>
      <c r="O2465" s="66"/>
      <c r="P2465" s="66"/>
      <c r="Q2465" s="66"/>
      <c r="S2465" s="70"/>
      <c r="U2465" s="70"/>
      <c r="W2465" s="70"/>
      <c r="Y2465" s="70"/>
    </row>
    <row r="2466" spans="1:25" s="69" customFormat="1" x14ac:dyDescent="0.2">
      <c r="A2466" s="66" t="s">
        <v>11</v>
      </c>
      <c r="B2466" s="66" t="s">
        <v>23</v>
      </c>
      <c r="C2466" s="66" t="s">
        <v>9</v>
      </c>
      <c r="D2466" s="66" t="s">
        <v>282</v>
      </c>
      <c r="E2466" s="86">
        <f>+IF(ISNUMBER(DATA!H384),DATA!H384,"n/a")</f>
        <v>46044.82</v>
      </c>
      <c r="F2466" s="77">
        <f>+IF(ISNUMBER(DATA!I384),DATA!I384,"n/a")</f>
        <v>0.12047440456085599</v>
      </c>
      <c r="G2466" s="86">
        <f>+IF(ISNUMBER(DATA!R384),DATA!R384,"n/a")</f>
        <v>145952.69</v>
      </c>
      <c r="H2466" s="77">
        <f>+IF(ISNUMBER(DATA!S384),DATA!S384,"n/a")</f>
        <v>0.13814546455247201</v>
      </c>
      <c r="I2466" s="86">
        <f>+IF(ISNUMBER(DATA!AB384),DATA!AB384,"n/a")</f>
        <v>279233.52</v>
      </c>
      <c r="J2466" s="77">
        <f>+IF(ISNUMBER(DATA!AC384),DATA!AC384,"n/a")</f>
        <v>0.17431565213544201</v>
      </c>
      <c r="K2466" s="86">
        <f>+IF(ISNUMBER(DATA!AL384),DATA!AL384,"n/a")</f>
        <v>524277.44</v>
      </c>
      <c r="L2466" s="77">
        <f>+IF(ISNUMBER(DATA!AM384),DATA!AM384,"n/a")</f>
        <v>0.19292063177774699</v>
      </c>
      <c r="M2466" s="66"/>
      <c r="N2466" s="66"/>
      <c r="O2466" s="66"/>
      <c r="P2466" s="66"/>
      <c r="Q2466" s="66"/>
      <c r="S2466" s="70"/>
      <c r="U2466" s="70"/>
      <c r="W2466" s="70"/>
      <c r="Y2466" s="70"/>
    </row>
    <row r="2467" spans="1:25" s="69" customFormat="1" x14ac:dyDescent="0.2">
      <c r="A2467" s="66" t="s">
        <v>11</v>
      </c>
      <c r="B2467" s="66" t="s">
        <v>23</v>
      </c>
      <c r="C2467" s="66" t="s">
        <v>9</v>
      </c>
      <c r="D2467" s="66" t="s">
        <v>283</v>
      </c>
      <c r="E2467" s="86">
        <f>+IF(ISNUMBER(DATA!H385),DATA!H385,"n/a")</f>
        <v>28522.04</v>
      </c>
      <c r="F2467" s="77">
        <f>+IF(ISNUMBER(DATA!I385),DATA!I385,"n/a")</f>
        <v>0.33578115362585698</v>
      </c>
      <c r="G2467" s="86">
        <f>+IF(ISNUMBER(DATA!R385),DATA!R385,"n/a")</f>
        <v>90740.91</v>
      </c>
      <c r="H2467" s="77">
        <f>+IF(ISNUMBER(DATA!S385),DATA!S385,"n/a")</f>
        <v>0.32052910279286001</v>
      </c>
      <c r="I2467" s="86">
        <f>+IF(ISNUMBER(DATA!AB385),DATA!AB385,"n/a")</f>
        <v>171363.53</v>
      </c>
      <c r="J2467" s="77">
        <f>+IF(ISNUMBER(DATA!AC385),DATA!AC385,"n/a")</f>
        <v>0.35855355398010502</v>
      </c>
      <c r="K2467" s="86">
        <f>+IF(ISNUMBER(DATA!AL385),DATA!AL385,"n/a")</f>
        <v>307907.40000000002</v>
      </c>
      <c r="L2467" s="77">
        <f>+IF(ISNUMBER(DATA!AM385),DATA!AM385,"n/a")</f>
        <v>0.45674052985285901</v>
      </c>
      <c r="M2467" s="66"/>
      <c r="N2467" s="66"/>
      <c r="O2467" s="66"/>
      <c r="P2467" s="66"/>
      <c r="Q2467" s="66"/>
      <c r="S2467" s="70"/>
      <c r="U2467" s="70"/>
      <c r="W2467" s="70"/>
      <c r="Y2467" s="70"/>
    </row>
    <row r="2468" spans="1:25" s="69" customFormat="1" x14ac:dyDescent="0.2">
      <c r="A2468" s="66" t="s">
        <v>11</v>
      </c>
      <c r="B2468" s="66" t="s">
        <v>23</v>
      </c>
      <c r="C2468" s="66" t="s">
        <v>9</v>
      </c>
      <c r="D2468" s="66" t="s">
        <v>284</v>
      </c>
      <c r="E2468" s="86">
        <f>+IF(ISNUMBER(DATA!H386),DATA!H386,"n/a")</f>
        <v>30130.35</v>
      </c>
      <c r="F2468" s="77">
        <f>+IF(ISNUMBER(DATA!I386),DATA!I386,"n/a")</f>
        <v>-3.05097889058531E-2</v>
      </c>
      <c r="G2468" s="86">
        <f>+IF(ISNUMBER(DATA!R386),DATA!R386,"n/a")</f>
        <v>96053.759999999995</v>
      </c>
      <c r="H2468" s="77">
        <f>+IF(ISNUMBER(DATA!S386),DATA!S386,"n/a")</f>
        <v>4.1766532610679599E-2</v>
      </c>
      <c r="I2468" s="86">
        <f>+IF(ISNUMBER(DATA!AB386),DATA!AB386,"n/a")</f>
        <v>183904.43</v>
      </c>
      <c r="J2468" s="77">
        <f>+IF(ISNUMBER(DATA!AC386),DATA!AC386,"n/a")</f>
        <v>-8.5949886789019794E-3</v>
      </c>
      <c r="K2468" s="86">
        <f>+IF(ISNUMBER(DATA!AL386),DATA!AL386,"n/a")</f>
        <v>343107.46</v>
      </c>
      <c r="L2468" s="77">
        <f>+IF(ISNUMBER(DATA!AM386),DATA!AM386,"n/a")</f>
        <v>-5.8901681775523997E-2</v>
      </c>
      <c r="M2468" s="66"/>
      <c r="N2468" s="66"/>
      <c r="O2468" s="66"/>
      <c r="P2468" s="66"/>
      <c r="Q2468" s="66"/>
      <c r="S2468" s="70"/>
      <c r="U2468" s="70"/>
      <c r="W2468" s="70"/>
      <c r="Y2468" s="70"/>
    </row>
    <row r="2469" spans="1:25" s="69" customFormat="1" x14ac:dyDescent="0.2">
      <c r="A2469" s="66" t="s">
        <v>11</v>
      </c>
      <c r="B2469" s="66" t="s">
        <v>23</v>
      </c>
      <c r="C2469" s="66" t="s">
        <v>9</v>
      </c>
      <c r="D2469" s="66" t="s">
        <v>285</v>
      </c>
      <c r="E2469" s="86">
        <f>+IF(ISNUMBER(DATA!H387),DATA!H387,"n/a")</f>
        <v>22853.31</v>
      </c>
      <c r="F2469" s="77">
        <f>+IF(ISNUMBER(DATA!I387),DATA!I387,"n/a")</f>
        <v>0.11489078335955499</v>
      </c>
      <c r="G2469" s="86">
        <f>+IF(ISNUMBER(DATA!R387),DATA!R387,"n/a")</f>
        <v>75504.67</v>
      </c>
      <c r="H2469" s="77">
        <f>+IF(ISNUMBER(DATA!S387),DATA!S387,"n/a")</f>
        <v>0.18627049882181601</v>
      </c>
      <c r="I2469" s="86">
        <f>+IF(ISNUMBER(DATA!AB387),DATA!AB387,"n/a")</f>
        <v>153275.26999999999</v>
      </c>
      <c r="J2469" s="77">
        <f>+IF(ISNUMBER(DATA!AC387),DATA!AC387,"n/a")</f>
        <v>0.16327953252448699</v>
      </c>
      <c r="K2469" s="86">
        <f>+IF(ISNUMBER(DATA!AL387),DATA!AL387,"n/a")</f>
        <v>274378.58</v>
      </c>
      <c r="L2469" s="77">
        <f>+IF(ISNUMBER(DATA!AM387),DATA!AM387,"n/a")</f>
        <v>1.68220850838195E-2</v>
      </c>
      <c r="M2469" s="66"/>
      <c r="N2469" s="66"/>
      <c r="O2469" s="66"/>
      <c r="P2469" s="66"/>
      <c r="Q2469" s="66"/>
      <c r="S2469" s="70"/>
      <c r="U2469" s="70"/>
      <c r="W2469" s="70"/>
      <c r="Y2469" s="70"/>
    </row>
    <row r="2470" spans="1:25" s="69" customFormat="1" x14ac:dyDescent="0.2">
      <c r="A2470" s="66" t="s">
        <v>11</v>
      </c>
      <c r="B2470" s="66" t="s">
        <v>23</v>
      </c>
      <c r="C2470" s="66" t="s">
        <v>9</v>
      </c>
      <c r="D2470" s="66" t="s">
        <v>286</v>
      </c>
      <c r="E2470" s="86">
        <f>+IF(ISNUMBER(DATA!H388),DATA!H388,"n/a")</f>
        <v>61594.35</v>
      </c>
      <c r="F2470" s="77">
        <f>+IF(ISNUMBER(DATA!I388),DATA!I388,"n/a")</f>
        <v>5.4835408318688203E-2</v>
      </c>
      <c r="G2470" s="86">
        <f>+IF(ISNUMBER(DATA!R388),DATA!R388,"n/a")</f>
        <v>202714.6</v>
      </c>
      <c r="H2470" s="77">
        <f>+IF(ISNUMBER(DATA!S388),DATA!S388,"n/a")</f>
        <v>0.11959587432952699</v>
      </c>
      <c r="I2470" s="86">
        <f>+IF(ISNUMBER(DATA!AB388),DATA!AB388,"n/a")</f>
        <v>386009.51</v>
      </c>
      <c r="J2470" s="77">
        <f>+IF(ISNUMBER(DATA!AC388),DATA!AC388,"n/a")</f>
        <v>7.4601957475651903E-2</v>
      </c>
      <c r="K2470" s="86">
        <f>+IF(ISNUMBER(DATA!AL388),DATA!AL388,"n/a")</f>
        <v>725308.01</v>
      </c>
      <c r="L2470" s="77">
        <f>+IF(ISNUMBER(DATA!AM388),DATA!AM388,"n/a")</f>
        <v>5.85025706238382E-2</v>
      </c>
      <c r="M2470" s="66"/>
      <c r="N2470" s="66"/>
      <c r="O2470" s="66"/>
      <c r="P2470" s="66"/>
      <c r="Q2470" s="66"/>
      <c r="S2470" s="70"/>
      <c r="U2470" s="70"/>
      <c r="W2470" s="70"/>
      <c r="Y2470" s="70"/>
    </row>
    <row r="2471" spans="1:25" s="69" customFormat="1" x14ac:dyDescent="0.2">
      <c r="A2471" s="66" t="s">
        <v>11</v>
      </c>
      <c r="B2471" s="66" t="s">
        <v>23</v>
      </c>
      <c r="C2471" s="66" t="s">
        <v>9</v>
      </c>
      <c r="D2471" s="66" t="s">
        <v>287</v>
      </c>
      <c r="E2471" s="86">
        <f>+IF(ISNUMBER(DATA!H389),DATA!H389,"n/a")</f>
        <v>63073.25</v>
      </c>
      <c r="F2471" s="77">
        <f>+IF(ISNUMBER(DATA!I389),DATA!I389,"n/a")</f>
        <v>0.147020564380691</v>
      </c>
      <c r="G2471" s="86">
        <f>+IF(ISNUMBER(DATA!R389),DATA!R389,"n/a")</f>
        <v>202097.01</v>
      </c>
      <c r="H2471" s="77">
        <f>+IF(ISNUMBER(DATA!S389),DATA!S389,"n/a")</f>
        <v>0.322262606023836</v>
      </c>
      <c r="I2471" s="86">
        <f>+IF(ISNUMBER(DATA!AB389),DATA!AB389,"n/a")</f>
        <v>374466.33</v>
      </c>
      <c r="J2471" s="77">
        <f>+IF(ISNUMBER(DATA!AC389),DATA!AC389,"n/a")</f>
        <v>0.202455213667567</v>
      </c>
      <c r="K2471" s="86">
        <f>+IF(ISNUMBER(DATA!AL389),DATA!AL389,"n/a")</f>
        <v>673747.85</v>
      </c>
      <c r="L2471" s="77">
        <f>+IF(ISNUMBER(DATA!AM389),DATA!AM389,"n/a")</f>
        <v>0.14596545818617701</v>
      </c>
      <c r="M2471" s="66"/>
      <c r="N2471" s="66"/>
      <c r="O2471" s="66"/>
      <c r="P2471" s="66"/>
      <c r="Q2471" s="66"/>
      <c r="S2471" s="70"/>
      <c r="U2471" s="70"/>
      <c r="W2471" s="70"/>
      <c r="Y2471" s="70"/>
    </row>
    <row r="2472" spans="1:25" s="69" customFormat="1" x14ac:dyDescent="0.2">
      <c r="A2472" s="66" t="s">
        <v>11</v>
      </c>
      <c r="B2472" s="66" t="s">
        <v>23</v>
      </c>
      <c r="C2472" s="66" t="s">
        <v>9</v>
      </c>
      <c r="D2472" s="66" t="s">
        <v>288</v>
      </c>
      <c r="E2472" s="86">
        <f>+IF(ISNUMBER(DATA!H390),DATA!H390,"n/a")</f>
        <v>31033.68</v>
      </c>
      <c r="F2472" s="77">
        <f>+IF(ISNUMBER(DATA!I390),DATA!I390,"n/a")</f>
        <v>0.14771861114038901</v>
      </c>
      <c r="G2472" s="86">
        <f>+IF(ISNUMBER(DATA!R390),DATA!R390,"n/a")</f>
        <v>97746.18</v>
      </c>
      <c r="H2472" s="77">
        <f>+IF(ISNUMBER(DATA!S390),DATA!S390,"n/a")</f>
        <v>0.161596027578496</v>
      </c>
      <c r="I2472" s="86">
        <f>+IF(ISNUMBER(DATA!AB390),DATA!AB390,"n/a")</f>
        <v>185623.37</v>
      </c>
      <c r="J2472" s="77">
        <f>+IF(ISNUMBER(DATA!AC390),DATA!AC390,"n/a")</f>
        <v>0.18426699051270201</v>
      </c>
      <c r="K2472" s="86">
        <f>+IF(ISNUMBER(DATA!AL390),DATA!AL390,"n/a")</f>
        <v>339756.06</v>
      </c>
      <c r="L2472" s="77">
        <f>+IF(ISNUMBER(DATA!AM390),DATA!AM390,"n/a")</f>
        <v>0.14018168886438001</v>
      </c>
      <c r="M2472" s="66"/>
      <c r="N2472" s="66"/>
      <c r="O2472" s="66"/>
      <c r="P2472" s="66"/>
      <c r="Q2472" s="66"/>
      <c r="S2472" s="70"/>
      <c r="U2472" s="70"/>
      <c r="W2472" s="70"/>
      <c r="Y2472" s="70"/>
    </row>
    <row r="2473" spans="1:25" s="69" customFormat="1" x14ac:dyDescent="0.2">
      <c r="A2473" s="66" t="s">
        <v>11</v>
      </c>
      <c r="B2473" s="66" t="s">
        <v>23</v>
      </c>
      <c r="C2473" s="66" t="s">
        <v>9</v>
      </c>
      <c r="D2473" s="66" t="s">
        <v>289</v>
      </c>
      <c r="E2473" s="86">
        <f>+IF(ISNUMBER(DATA!H391),DATA!H391,"n/a")</f>
        <v>18313.11</v>
      </c>
      <c r="F2473" s="77">
        <f>+IF(ISNUMBER(DATA!I391),DATA!I391,"n/a")</f>
        <v>3.9364273621373701E-2</v>
      </c>
      <c r="G2473" s="86">
        <f>+IF(ISNUMBER(DATA!R391),DATA!R391,"n/a")</f>
        <v>59203.94</v>
      </c>
      <c r="H2473" s="77">
        <f>+IF(ISNUMBER(DATA!S391),DATA!S391,"n/a")</f>
        <v>2.9366819838542599E-2</v>
      </c>
      <c r="I2473" s="86">
        <f>+IF(ISNUMBER(DATA!AB391),DATA!AB391,"n/a")</f>
        <v>112579.61</v>
      </c>
      <c r="J2473" s="77">
        <f>+IF(ISNUMBER(DATA!AC391),DATA!AC391,"n/a")</f>
        <v>6.5819673318406203E-3</v>
      </c>
      <c r="K2473" s="86">
        <f>+IF(ISNUMBER(DATA!AL391),DATA!AL391,"n/a")</f>
        <v>214984.36</v>
      </c>
      <c r="L2473" s="77">
        <f>+IF(ISNUMBER(DATA!AM391),DATA!AM391,"n/a")</f>
        <v>-4.3369825867292898E-2</v>
      </c>
      <c r="M2473" s="66"/>
      <c r="N2473" s="66"/>
      <c r="O2473" s="66"/>
      <c r="P2473" s="66"/>
      <c r="Q2473" s="66"/>
      <c r="S2473" s="70"/>
      <c r="U2473" s="70"/>
      <c r="W2473" s="70"/>
      <c r="Y2473" s="70"/>
    </row>
    <row r="2474" spans="1:25" s="69" customFormat="1" x14ac:dyDescent="0.2">
      <c r="A2474" s="66" t="s">
        <v>11</v>
      </c>
      <c r="B2474" s="66" t="s">
        <v>23</v>
      </c>
      <c r="C2474" s="66" t="s">
        <v>9</v>
      </c>
      <c r="D2474" s="66" t="s">
        <v>290</v>
      </c>
      <c r="E2474" s="86">
        <f>+IF(ISNUMBER(DATA!H392),DATA!H392,"n/a")</f>
        <v>31052.67</v>
      </c>
      <c r="F2474" s="77">
        <f>+IF(ISNUMBER(DATA!I392),DATA!I392,"n/a")</f>
        <v>-7.1884370023576102E-2</v>
      </c>
      <c r="G2474" s="86">
        <f>+IF(ISNUMBER(DATA!R392),DATA!R392,"n/a")</f>
        <v>87784.59</v>
      </c>
      <c r="H2474" s="77">
        <f>+IF(ISNUMBER(DATA!S392),DATA!S392,"n/a")</f>
        <v>-3.6756494832849498E-2</v>
      </c>
      <c r="I2474" s="86">
        <f>+IF(ISNUMBER(DATA!AB392),DATA!AB392,"n/a")</f>
        <v>176753.95</v>
      </c>
      <c r="J2474" s="77">
        <f>+IF(ISNUMBER(DATA!AC392),DATA!AC392,"n/a")</f>
        <v>1.1503180884659601E-2</v>
      </c>
      <c r="K2474" s="86">
        <f>+IF(ISNUMBER(DATA!AL392),DATA!AL392,"n/a")</f>
        <v>342961.73</v>
      </c>
      <c r="L2474" s="77">
        <f>+IF(ISNUMBER(DATA!AM392),DATA!AM392,"n/a")</f>
        <v>5.0221950746811003E-2</v>
      </c>
      <c r="M2474" s="66"/>
      <c r="N2474" s="66"/>
      <c r="O2474" s="66"/>
      <c r="P2474" s="66"/>
      <c r="Q2474" s="66"/>
      <c r="S2474" s="70"/>
      <c r="U2474" s="70"/>
      <c r="W2474" s="70"/>
      <c r="Y2474" s="70"/>
    </row>
    <row r="2475" spans="1:25" s="69" customFormat="1" x14ac:dyDescent="0.2">
      <c r="A2475" s="66" t="s">
        <v>11</v>
      </c>
      <c r="B2475" s="66" t="s">
        <v>23</v>
      </c>
      <c r="C2475" s="66" t="s">
        <v>9</v>
      </c>
      <c r="D2475" s="66" t="s">
        <v>291</v>
      </c>
      <c r="E2475" s="86">
        <f>+IF(ISNUMBER(DATA!H393),DATA!H393,"n/a")</f>
        <v>6345.68</v>
      </c>
      <c r="F2475" s="77">
        <f>+IF(ISNUMBER(DATA!I393),DATA!I393,"n/a")</f>
        <v>0.30861967276671698</v>
      </c>
      <c r="G2475" s="86">
        <f>+IF(ISNUMBER(DATA!R393),DATA!R393,"n/a")</f>
        <v>18876.61</v>
      </c>
      <c r="H2475" s="77">
        <f>+IF(ISNUMBER(DATA!S393),DATA!S393,"n/a")</f>
        <v>0.201344754946573</v>
      </c>
      <c r="I2475" s="86">
        <f>+IF(ISNUMBER(DATA!AB393),DATA!AB393,"n/a")</f>
        <v>34817.67</v>
      </c>
      <c r="J2475" s="77">
        <f>+IF(ISNUMBER(DATA!AC393),DATA!AC393,"n/a")</f>
        <v>0.15079839088977301</v>
      </c>
      <c r="K2475" s="86">
        <f>+IF(ISNUMBER(DATA!AL393),DATA!AL393,"n/a")</f>
        <v>64796.51</v>
      </c>
      <c r="L2475" s="77">
        <f>+IF(ISNUMBER(DATA!AM393),DATA!AM393,"n/a")</f>
        <v>-0.33235375699005598</v>
      </c>
      <c r="M2475" s="66"/>
      <c r="N2475" s="66"/>
      <c r="O2475" s="66"/>
      <c r="P2475" s="66"/>
      <c r="Q2475" s="66"/>
      <c r="S2475" s="70"/>
      <c r="U2475" s="70"/>
      <c r="W2475" s="70"/>
      <c r="Y2475" s="70"/>
    </row>
    <row r="2476" spans="1:25" s="69" customFormat="1" x14ac:dyDescent="0.2">
      <c r="A2476" s="66" t="s">
        <v>11</v>
      </c>
      <c r="B2476" s="66" t="s">
        <v>23</v>
      </c>
      <c r="C2476" s="66" t="s">
        <v>9</v>
      </c>
      <c r="D2476" s="66" t="s">
        <v>292</v>
      </c>
      <c r="E2476" s="86">
        <f>+IF(ISNUMBER(DATA!H394),DATA!H394,"n/a")</f>
        <v>74796.92</v>
      </c>
      <c r="F2476" s="77">
        <f>+IF(ISNUMBER(DATA!I394),DATA!I394,"n/a")</f>
        <v>3.3600302464906598E-2</v>
      </c>
      <c r="G2476" s="86">
        <f>+IF(ISNUMBER(DATA!R394),DATA!R394,"n/a")</f>
        <v>249530.08</v>
      </c>
      <c r="H2476" s="77">
        <f>+IF(ISNUMBER(DATA!S394),DATA!S394,"n/a")</f>
        <v>-1.14336284135215E-3</v>
      </c>
      <c r="I2476" s="86">
        <f>+IF(ISNUMBER(DATA!AB394),DATA!AB394,"n/a")</f>
        <v>482733.42</v>
      </c>
      <c r="J2476" s="77">
        <f>+IF(ISNUMBER(DATA!AC394),DATA!AC394,"n/a")</f>
        <v>-1.61699725374107E-2</v>
      </c>
      <c r="K2476" s="86">
        <f>+IF(ISNUMBER(DATA!AL394),DATA!AL394,"n/a")</f>
        <v>932535.82</v>
      </c>
      <c r="L2476" s="77">
        <f>+IF(ISNUMBER(DATA!AM394),DATA!AM394,"n/a")</f>
        <v>1.2463583110936399E-2</v>
      </c>
      <c r="M2476" s="66"/>
      <c r="N2476" s="66"/>
      <c r="O2476" s="66"/>
      <c r="P2476" s="66"/>
      <c r="Q2476" s="66"/>
      <c r="S2476" s="70"/>
      <c r="U2476" s="70"/>
      <c r="W2476" s="70"/>
      <c r="Y2476" s="70"/>
    </row>
    <row r="2477" spans="1:25" s="69" customFormat="1" x14ac:dyDescent="0.2">
      <c r="A2477" s="66" t="s">
        <v>11</v>
      </c>
      <c r="B2477" s="66" t="s">
        <v>23</v>
      </c>
      <c r="C2477" s="66" t="s">
        <v>9</v>
      </c>
      <c r="D2477" s="66" t="s">
        <v>293</v>
      </c>
      <c r="E2477" s="86">
        <f>+IF(ISNUMBER(DATA!H395),DATA!H395,"n/a")</f>
        <v>9406.61</v>
      </c>
      <c r="F2477" s="77">
        <f>+IF(ISNUMBER(DATA!I395),DATA!I395,"n/a")</f>
        <v>0.29817251905868603</v>
      </c>
      <c r="G2477" s="86">
        <f>+IF(ISNUMBER(DATA!R395),DATA!R395,"n/a")</f>
        <v>28735.65</v>
      </c>
      <c r="H2477" s="77">
        <f>+IF(ISNUMBER(DATA!S395),DATA!S395,"n/a")</f>
        <v>0.30404446584397499</v>
      </c>
      <c r="I2477" s="86">
        <f>+IF(ISNUMBER(DATA!AB395),DATA!AB395,"n/a")</f>
        <v>53517.73</v>
      </c>
      <c r="J2477" s="77">
        <f>+IF(ISNUMBER(DATA!AC395),DATA!AC395,"n/a")</f>
        <v>0.234805502962321</v>
      </c>
      <c r="K2477" s="86">
        <f>+IF(ISNUMBER(DATA!AL395),DATA!AL395,"n/a")</f>
        <v>99534.44</v>
      </c>
      <c r="L2477" s="77">
        <f>+IF(ISNUMBER(DATA!AM395),DATA!AM395,"n/a")</f>
        <v>0.101427143783666</v>
      </c>
      <c r="M2477" s="66"/>
      <c r="N2477" s="66"/>
      <c r="O2477" s="66"/>
      <c r="P2477" s="66"/>
      <c r="Q2477" s="66"/>
      <c r="S2477" s="70"/>
      <c r="U2477" s="70"/>
      <c r="W2477" s="70"/>
      <c r="Y2477" s="70"/>
    </row>
    <row r="2478" spans="1:25" s="69" customFormat="1" x14ac:dyDescent="0.2">
      <c r="A2478" s="66" t="s">
        <v>11</v>
      </c>
      <c r="B2478" s="66" t="s">
        <v>23</v>
      </c>
      <c r="C2478" s="66" t="s">
        <v>9</v>
      </c>
      <c r="D2478" s="66" t="s">
        <v>294</v>
      </c>
      <c r="E2478" s="86">
        <f>+IF(ISNUMBER(DATA!H396),DATA!H396,"n/a")</f>
        <v>80173.56</v>
      </c>
      <c r="F2478" s="77">
        <f>+IF(ISNUMBER(DATA!I396),DATA!I396,"n/a")</f>
        <v>-6.8394168548213105E-2</v>
      </c>
      <c r="G2478" s="86">
        <f>+IF(ISNUMBER(DATA!R396),DATA!R396,"n/a")</f>
        <v>233606.39999999999</v>
      </c>
      <c r="H2478" s="77">
        <f>+IF(ISNUMBER(DATA!S396),DATA!S396,"n/a")</f>
        <v>-5.3292383406891103E-2</v>
      </c>
      <c r="I2478" s="86">
        <f>+IF(ISNUMBER(DATA!AB396),DATA!AB396,"n/a")</f>
        <v>494163.79</v>
      </c>
      <c r="J2478" s="77">
        <f>+IF(ISNUMBER(DATA!AC396),DATA!AC396,"n/a")</f>
        <v>2.1821160997962798E-2</v>
      </c>
      <c r="K2478" s="86">
        <f>+IF(ISNUMBER(DATA!AL396),DATA!AL396,"n/a")</f>
        <v>963049.16</v>
      </c>
      <c r="L2478" s="77">
        <f>+IF(ISNUMBER(DATA!AM396),DATA!AM396,"n/a")</f>
        <v>7.6114401770994905E-2</v>
      </c>
      <c r="M2478" s="66"/>
      <c r="N2478" s="66"/>
      <c r="O2478" s="66"/>
      <c r="P2478" s="66"/>
      <c r="Q2478" s="66"/>
      <c r="S2478" s="70"/>
      <c r="U2478" s="70"/>
      <c r="W2478" s="70"/>
      <c r="Y2478" s="70"/>
    </row>
    <row r="2479" spans="1:25" s="69" customFormat="1" x14ac:dyDescent="0.2">
      <c r="A2479" s="66" t="s">
        <v>11</v>
      </c>
      <c r="B2479" s="66" t="s">
        <v>23</v>
      </c>
      <c r="C2479" s="66" t="s">
        <v>9</v>
      </c>
      <c r="D2479" s="66" t="s">
        <v>295</v>
      </c>
      <c r="E2479" s="86">
        <f>+IF(ISNUMBER(DATA!H397),DATA!H397,"n/a")</f>
        <v>5518.56</v>
      </c>
      <c r="F2479" s="77">
        <f>+IF(ISNUMBER(DATA!I397),DATA!I397,"n/a")</f>
        <v>0.195023765956756</v>
      </c>
      <c r="G2479" s="86">
        <f>+IF(ISNUMBER(DATA!R397),DATA!R397,"n/a")</f>
        <v>18431.240000000002</v>
      </c>
      <c r="H2479" s="77">
        <f>+IF(ISNUMBER(DATA!S397),DATA!S397,"n/a")</f>
        <v>0.27475260535539903</v>
      </c>
      <c r="I2479" s="86">
        <f>+IF(ISNUMBER(DATA!AB397),DATA!AB397,"n/a")</f>
        <v>32493.84</v>
      </c>
      <c r="J2479" s="77">
        <f>+IF(ISNUMBER(DATA!AC397),DATA!AC397,"n/a")</f>
        <v>0.16993861518537001</v>
      </c>
      <c r="K2479" s="86">
        <f>+IF(ISNUMBER(DATA!AL397),DATA!AL397,"n/a")</f>
        <v>58189.41</v>
      </c>
      <c r="L2479" s="77">
        <f>+IF(ISNUMBER(DATA!AM397),DATA!AM397,"n/a")</f>
        <v>-0.34977092015108202</v>
      </c>
      <c r="M2479" s="66"/>
      <c r="N2479" s="66"/>
      <c r="O2479" s="66"/>
      <c r="P2479" s="66"/>
      <c r="Q2479" s="66"/>
      <c r="S2479" s="70"/>
      <c r="U2479" s="70"/>
      <c r="W2479" s="70"/>
      <c r="Y2479" s="70"/>
    </row>
    <row r="2480" spans="1:25" s="69" customFormat="1" x14ac:dyDescent="0.2">
      <c r="A2480" s="66" t="s">
        <v>11</v>
      </c>
      <c r="B2480" s="66" t="s">
        <v>23</v>
      </c>
      <c r="C2480" s="66" t="s">
        <v>9</v>
      </c>
      <c r="D2480" s="66" t="s">
        <v>296</v>
      </c>
      <c r="E2480" s="86">
        <f>+IF(ISNUMBER(DATA!H398),DATA!H398,"n/a")</f>
        <v>8825.2800000000007</v>
      </c>
      <c r="F2480" s="77">
        <f>+IF(ISNUMBER(DATA!I398),DATA!I398,"n/a")</f>
        <v>-0.62945552473731003</v>
      </c>
      <c r="G2480" s="86">
        <f>+IF(ISNUMBER(DATA!R398),DATA!R398,"n/a")</f>
        <v>29707.25</v>
      </c>
      <c r="H2480" s="77">
        <f>+IF(ISNUMBER(DATA!S398),DATA!S398,"n/a")</f>
        <v>-0.59204859177133495</v>
      </c>
      <c r="I2480" s="86">
        <f>+IF(ISNUMBER(DATA!AB398),DATA!AB398,"n/a")</f>
        <v>56841.27</v>
      </c>
      <c r="J2480" s="77">
        <f>+IF(ISNUMBER(DATA!AC398),DATA!AC398,"n/a")</f>
        <v>-0.59475484463537298</v>
      </c>
      <c r="K2480" s="86">
        <f>+IF(ISNUMBER(DATA!AL398),DATA!AL398,"n/a")</f>
        <v>125618.37</v>
      </c>
      <c r="L2480" s="77">
        <f>+IF(ISNUMBER(DATA!AM398),DATA!AM398,"n/a")</f>
        <v>-0.55352708229965297</v>
      </c>
      <c r="M2480" s="66"/>
      <c r="N2480" s="66"/>
      <c r="O2480" s="66"/>
      <c r="P2480" s="66"/>
      <c r="Q2480" s="66"/>
      <c r="S2480" s="70"/>
      <c r="U2480" s="70"/>
      <c r="W2480" s="70"/>
      <c r="Y2480" s="70"/>
    </row>
    <row r="2481" spans="1:25" s="69" customFormat="1" x14ac:dyDescent="0.2">
      <c r="A2481" s="66" t="s">
        <v>11</v>
      </c>
      <c r="B2481" s="66" t="s">
        <v>23</v>
      </c>
      <c r="C2481" s="66" t="s">
        <v>9</v>
      </c>
      <c r="D2481" s="66" t="s">
        <v>297</v>
      </c>
      <c r="E2481" s="86">
        <f>+IF(ISNUMBER(DATA!H399),DATA!H399,"n/a")</f>
        <v>19282.47</v>
      </c>
      <c r="F2481" s="77">
        <f>+IF(ISNUMBER(DATA!I399),DATA!I399,"n/a")</f>
        <v>0.155481662673735</v>
      </c>
      <c r="G2481" s="86">
        <f>+IF(ISNUMBER(DATA!R399),DATA!R399,"n/a")</f>
        <v>56773.56</v>
      </c>
      <c r="H2481" s="77">
        <f>+IF(ISNUMBER(DATA!S399),DATA!S399,"n/a")</f>
        <v>0.16695662326087701</v>
      </c>
      <c r="I2481" s="86">
        <f>+IF(ISNUMBER(DATA!AB399),DATA!AB399,"n/a")</f>
        <v>109381.36</v>
      </c>
      <c r="J2481" s="77">
        <f>+IF(ISNUMBER(DATA!AC399),DATA!AC399,"n/a")</f>
        <v>0.15824221298812</v>
      </c>
      <c r="K2481" s="86">
        <f>+IF(ISNUMBER(DATA!AL399),DATA!AL399,"n/a")</f>
        <v>206819.06</v>
      </c>
      <c r="L2481" s="77">
        <f>+IF(ISNUMBER(DATA!AM399),DATA!AM399,"n/a")</f>
        <v>9.33757842649071E-2</v>
      </c>
      <c r="M2481" s="66"/>
      <c r="N2481" s="66"/>
      <c r="O2481" s="66"/>
      <c r="P2481" s="66"/>
      <c r="Q2481" s="66"/>
      <c r="S2481" s="70"/>
      <c r="U2481" s="70"/>
      <c r="W2481" s="70"/>
      <c r="Y2481" s="70"/>
    </row>
    <row r="2482" spans="1:25" s="69" customFormat="1" x14ac:dyDescent="0.2">
      <c r="A2482" s="66" t="s">
        <v>11</v>
      </c>
      <c r="B2482" s="66" t="s">
        <v>23</v>
      </c>
      <c r="C2482" s="66" t="s">
        <v>9</v>
      </c>
      <c r="D2482" s="66" t="s">
        <v>298</v>
      </c>
      <c r="E2482" s="86">
        <f>+IF(ISNUMBER(DATA!H400),DATA!H400,"n/a")</f>
        <v>29034.1</v>
      </c>
      <c r="F2482" s="77">
        <f>+IF(ISNUMBER(DATA!I400),DATA!I400,"n/a")</f>
        <v>0.15504773695523399</v>
      </c>
      <c r="G2482" s="86">
        <f>+IF(ISNUMBER(DATA!R400),DATA!R400,"n/a")</f>
        <v>83317.83</v>
      </c>
      <c r="H2482" s="77">
        <f>+IF(ISNUMBER(DATA!S400),DATA!S400,"n/a")</f>
        <v>0.17037357831094599</v>
      </c>
      <c r="I2482" s="86">
        <f>+IF(ISNUMBER(DATA!AB400),DATA!AB400,"n/a")</f>
        <v>158163.07</v>
      </c>
      <c r="J2482" s="77">
        <f>+IF(ISNUMBER(DATA!AC400),DATA!AC400,"n/a")</f>
        <v>0.17508291581031599</v>
      </c>
      <c r="K2482" s="86">
        <f>+IF(ISNUMBER(DATA!AL400),DATA!AL400,"n/a")</f>
        <v>298996.90999999997</v>
      </c>
      <c r="L2482" s="77">
        <f>+IF(ISNUMBER(DATA!AM400),DATA!AM400,"n/a")</f>
        <v>0.207272547703304</v>
      </c>
      <c r="M2482" s="66"/>
      <c r="N2482" s="66"/>
      <c r="O2482" s="66"/>
      <c r="P2482" s="66"/>
      <c r="Q2482" s="66"/>
      <c r="S2482" s="70"/>
      <c r="U2482" s="70"/>
      <c r="W2482" s="70"/>
      <c r="Y2482" s="70"/>
    </row>
    <row r="2483" spans="1:25" s="69" customFormat="1" x14ac:dyDescent="0.2">
      <c r="A2483" s="66" t="s">
        <v>11</v>
      </c>
      <c r="B2483" s="66" t="s">
        <v>23</v>
      </c>
      <c r="C2483" s="66" t="s">
        <v>9</v>
      </c>
      <c r="D2483" s="66" t="s">
        <v>299</v>
      </c>
      <c r="E2483" s="86">
        <f>+IF(ISNUMBER(DATA!H401),DATA!H401,"n/a")</f>
        <v>127952.9</v>
      </c>
      <c r="F2483" s="77">
        <f>+IF(ISNUMBER(DATA!I401),DATA!I401,"n/a")</f>
        <v>9.3376804470676599E-3</v>
      </c>
      <c r="G2483" s="86">
        <f>+IF(ISNUMBER(DATA!R401),DATA!R401,"n/a")</f>
        <v>409261.15</v>
      </c>
      <c r="H2483" s="77">
        <f>+IF(ISNUMBER(DATA!S401),DATA!S401,"n/a")</f>
        <v>0.14698723738561401</v>
      </c>
      <c r="I2483" s="86">
        <f>+IF(ISNUMBER(DATA!AB401),DATA!AB401,"n/a")</f>
        <v>801757</v>
      </c>
      <c r="J2483" s="77">
        <f>+IF(ISNUMBER(DATA!AC401),DATA!AC401,"n/a")</f>
        <v>0.21235610456683099</v>
      </c>
      <c r="K2483" s="86">
        <f>+IF(ISNUMBER(DATA!AL401),DATA!AL401,"n/a")</f>
        <v>1499209.72</v>
      </c>
      <c r="L2483" s="77">
        <f>+IF(ISNUMBER(DATA!AM401),DATA!AM401,"n/a")</f>
        <v>0.18222428489792999</v>
      </c>
      <c r="M2483" s="66"/>
      <c r="N2483" s="66"/>
      <c r="O2483" s="66"/>
      <c r="P2483" s="66"/>
      <c r="Q2483" s="66"/>
      <c r="S2483" s="70"/>
      <c r="U2483" s="70"/>
      <c r="W2483" s="70"/>
      <c r="Y2483" s="70"/>
    </row>
    <row r="2484" spans="1:25" s="69" customFormat="1" x14ac:dyDescent="0.2">
      <c r="A2484" s="66" t="s">
        <v>11</v>
      </c>
      <c r="B2484" s="66" t="s">
        <v>23</v>
      </c>
      <c r="C2484" s="66" t="s">
        <v>9</v>
      </c>
      <c r="D2484" s="66" t="s">
        <v>300</v>
      </c>
      <c r="E2484" s="86">
        <f>+IF(ISNUMBER(DATA!H402),DATA!H402,"n/a")</f>
        <v>67319.009999999995</v>
      </c>
      <c r="F2484" s="77">
        <f>+IF(ISNUMBER(DATA!I402),DATA!I402,"n/a")</f>
        <v>8.3257234412621103E-2</v>
      </c>
      <c r="G2484" s="86">
        <f>+IF(ISNUMBER(DATA!R402),DATA!R402,"n/a")</f>
        <v>218042.7</v>
      </c>
      <c r="H2484" s="77">
        <f>+IF(ISNUMBER(DATA!S402),DATA!S402,"n/a")</f>
        <v>0.148764292860669</v>
      </c>
      <c r="I2484" s="86">
        <f>+IF(ISNUMBER(DATA!AB402),DATA!AB402,"n/a")</f>
        <v>399595.6</v>
      </c>
      <c r="J2484" s="77">
        <f>+IF(ISNUMBER(DATA!AC402),DATA!AC402,"n/a")</f>
        <v>0.16608954423168401</v>
      </c>
      <c r="K2484" s="86">
        <f>+IF(ISNUMBER(DATA!AL402),DATA!AL402,"n/a")</f>
        <v>724196.67</v>
      </c>
      <c r="L2484" s="77">
        <f>+IF(ISNUMBER(DATA!AM402),DATA!AM402,"n/a")</f>
        <v>0.101436719933742</v>
      </c>
      <c r="M2484" s="66"/>
      <c r="N2484" s="66"/>
      <c r="O2484" s="66"/>
      <c r="P2484" s="66"/>
      <c r="Q2484" s="66"/>
      <c r="S2484" s="70"/>
      <c r="U2484" s="70"/>
      <c r="W2484" s="70"/>
      <c r="Y2484" s="70"/>
    </row>
    <row r="2485" spans="1:25" s="69" customFormat="1" x14ac:dyDescent="0.2">
      <c r="A2485" s="66" t="s">
        <v>11</v>
      </c>
      <c r="B2485" s="66" t="s">
        <v>23</v>
      </c>
      <c r="C2485" s="66" t="s">
        <v>9</v>
      </c>
      <c r="D2485" s="66" t="s">
        <v>301</v>
      </c>
      <c r="E2485" s="86">
        <f>+IF(ISNUMBER(DATA!H403),DATA!H403,"n/a")</f>
        <v>7839.49</v>
      </c>
      <c r="F2485" s="77">
        <f>+IF(ISNUMBER(DATA!I403),DATA!I403,"n/a")</f>
        <v>3.7595427930074199E-2</v>
      </c>
      <c r="G2485" s="86">
        <f>+IF(ISNUMBER(DATA!R403),DATA!R403,"n/a")</f>
        <v>25475.73</v>
      </c>
      <c r="H2485" s="77">
        <f>+IF(ISNUMBER(DATA!S403),DATA!S403,"n/a")</f>
        <v>0.189911428287179</v>
      </c>
      <c r="I2485" s="86">
        <f>+IF(ISNUMBER(DATA!AB403),DATA!AB403,"n/a")</f>
        <v>46554.83</v>
      </c>
      <c r="J2485" s="77">
        <f>+IF(ISNUMBER(DATA!AC403),DATA!AC403,"n/a")</f>
        <v>0.22600563509061899</v>
      </c>
      <c r="K2485" s="86">
        <f>+IF(ISNUMBER(DATA!AL403),DATA!AL403,"n/a")</f>
        <v>85310.88</v>
      </c>
      <c r="L2485" s="77">
        <f>+IF(ISNUMBER(DATA!AM403),DATA!AM403,"n/a")</f>
        <v>0.202161077494976</v>
      </c>
      <c r="M2485" s="66"/>
      <c r="N2485" s="66"/>
      <c r="O2485" s="66"/>
      <c r="P2485" s="66"/>
      <c r="Q2485" s="66"/>
      <c r="S2485" s="70"/>
      <c r="U2485" s="70"/>
      <c r="W2485" s="70"/>
      <c r="Y2485" s="70"/>
    </row>
    <row r="2486" spans="1:25" s="69" customFormat="1" x14ac:dyDescent="0.2">
      <c r="A2486" s="66" t="s">
        <v>11</v>
      </c>
      <c r="B2486" s="66" t="s">
        <v>23</v>
      </c>
      <c r="C2486" s="66" t="s">
        <v>9</v>
      </c>
      <c r="D2486" s="66" t="s">
        <v>302</v>
      </c>
      <c r="E2486" s="86">
        <f>+IF(ISNUMBER(DATA!H404),DATA!H404,"n/a")</f>
        <v>52216.03</v>
      </c>
      <c r="F2486" s="77">
        <f>+IF(ISNUMBER(DATA!I404),DATA!I404,"n/a")</f>
        <v>-0.100435672384153</v>
      </c>
      <c r="G2486" s="86">
        <f>+IF(ISNUMBER(DATA!R404),DATA!R404,"n/a")</f>
        <v>151243.60999999999</v>
      </c>
      <c r="H2486" s="77">
        <f>+IF(ISNUMBER(DATA!S404),DATA!S404,"n/a")</f>
        <v>-7.3170419325835304E-2</v>
      </c>
      <c r="I2486" s="86">
        <f>+IF(ISNUMBER(DATA!AB404),DATA!AB404,"n/a")</f>
        <v>310488.33</v>
      </c>
      <c r="J2486" s="77">
        <f>+IF(ISNUMBER(DATA!AC404),DATA!AC404,"n/a")</f>
        <v>-1.5396011509485901E-2</v>
      </c>
      <c r="K2486" s="86">
        <f>+IF(ISNUMBER(DATA!AL404),DATA!AL404,"n/a")</f>
        <v>610411.1</v>
      </c>
      <c r="L2486" s="77">
        <f>+IF(ISNUMBER(DATA!AM404),DATA!AM404,"n/a")</f>
        <v>4.6682888356015403E-2</v>
      </c>
      <c r="M2486" s="66"/>
      <c r="N2486" s="66"/>
      <c r="O2486" s="66"/>
      <c r="P2486" s="66"/>
      <c r="Q2486" s="66"/>
      <c r="S2486" s="70"/>
      <c r="U2486" s="70"/>
      <c r="W2486" s="70"/>
      <c r="Y2486" s="70"/>
    </row>
    <row r="2487" spans="1:25" s="69" customFormat="1" x14ac:dyDescent="0.2">
      <c r="A2487" s="66" t="s">
        <v>11</v>
      </c>
      <c r="B2487" s="66" t="s">
        <v>23</v>
      </c>
      <c r="C2487" s="66" t="s">
        <v>9</v>
      </c>
      <c r="D2487" s="66" t="s">
        <v>303</v>
      </c>
      <c r="E2487" s="86">
        <f>+IF(ISNUMBER(DATA!H405),DATA!H405,"n/a")</f>
        <v>14217.27</v>
      </c>
      <c r="F2487" s="77">
        <f>+IF(ISNUMBER(DATA!I405),DATA!I405,"n/a")</f>
        <v>1.5785566644970699E-2</v>
      </c>
      <c r="G2487" s="86">
        <f>+IF(ISNUMBER(DATA!R405),DATA!R405,"n/a")</f>
        <v>44649.43</v>
      </c>
      <c r="H2487" s="77">
        <f>+IF(ISNUMBER(DATA!S405),DATA!S405,"n/a")</f>
        <v>9.0786607656760193E-2</v>
      </c>
      <c r="I2487" s="86">
        <f>+IF(ISNUMBER(DATA!AB405),DATA!AB405,"n/a")</f>
        <v>81763.88</v>
      </c>
      <c r="J2487" s="77">
        <f>+IF(ISNUMBER(DATA!AC405),DATA!AC405,"n/a")</f>
        <v>5.1430461385811199E-2</v>
      </c>
      <c r="K2487" s="86">
        <f>+IF(ISNUMBER(DATA!AL405),DATA!AL405,"n/a")</f>
        <v>157872.09</v>
      </c>
      <c r="L2487" s="77">
        <f>+IF(ISNUMBER(DATA!AM405),DATA!AM405,"n/a")</f>
        <v>4.5366463072208402E-2</v>
      </c>
      <c r="M2487" s="66"/>
      <c r="N2487" s="66"/>
      <c r="O2487" s="66"/>
      <c r="P2487" s="66"/>
      <c r="Q2487" s="66"/>
      <c r="S2487" s="70"/>
      <c r="U2487" s="70"/>
      <c r="W2487" s="70"/>
      <c r="Y2487" s="70"/>
    </row>
    <row r="2488" spans="1:25" s="69" customFormat="1" x14ac:dyDescent="0.2">
      <c r="A2488" s="66" t="s">
        <v>11</v>
      </c>
      <c r="B2488" s="66" t="s">
        <v>23</v>
      </c>
      <c r="C2488" s="66" t="s">
        <v>9</v>
      </c>
      <c r="D2488" s="66" t="s">
        <v>304</v>
      </c>
      <c r="E2488" s="86">
        <f>+IF(ISNUMBER(DATA!H406),DATA!H406,"n/a")</f>
        <v>64555.27</v>
      </c>
      <c r="F2488" s="77">
        <f>+IF(ISNUMBER(DATA!I406),DATA!I406,"n/a")</f>
        <v>1.30017695876658E-2</v>
      </c>
      <c r="G2488" s="86">
        <f>+IF(ISNUMBER(DATA!R406),DATA!R406,"n/a")</f>
        <v>212530.06</v>
      </c>
      <c r="H2488" s="77">
        <f>+IF(ISNUMBER(DATA!S406),DATA!S406,"n/a")</f>
        <v>8.3384933393994304E-2</v>
      </c>
      <c r="I2488" s="86">
        <f>+IF(ISNUMBER(DATA!AB406),DATA!AB406,"n/a")</f>
        <v>414101.89</v>
      </c>
      <c r="J2488" s="77">
        <f>+IF(ISNUMBER(DATA!AC406),DATA!AC406,"n/a")</f>
        <v>7.7642723901959795E-2</v>
      </c>
      <c r="K2488" s="86">
        <f>+IF(ISNUMBER(DATA!AL406),DATA!AL406,"n/a")</f>
        <v>785163.49</v>
      </c>
      <c r="L2488" s="77">
        <f>+IF(ISNUMBER(DATA!AM406),DATA!AM406,"n/a")</f>
        <v>0.110197954869938</v>
      </c>
      <c r="M2488" s="66"/>
      <c r="N2488" s="66"/>
      <c r="O2488" s="66"/>
      <c r="P2488" s="66"/>
      <c r="Q2488" s="66"/>
      <c r="S2488" s="70"/>
      <c r="U2488" s="70"/>
      <c r="W2488" s="70"/>
      <c r="Y2488" s="70"/>
    </row>
    <row r="2489" spans="1:25" s="69" customFormat="1" x14ac:dyDescent="0.2">
      <c r="A2489" s="66" t="s">
        <v>11</v>
      </c>
      <c r="B2489" s="66" t="s">
        <v>23</v>
      </c>
      <c r="C2489" s="66" t="s">
        <v>9</v>
      </c>
      <c r="D2489" s="66" t="s">
        <v>305</v>
      </c>
      <c r="E2489" s="86">
        <f>+IF(ISNUMBER(DATA!H407),DATA!H407,"n/a")</f>
        <v>27946.22</v>
      </c>
      <c r="F2489" s="77">
        <f>+IF(ISNUMBER(DATA!I407),DATA!I407,"n/a")</f>
        <v>-0.109471438845872</v>
      </c>
      <c r="G2489" s="86">
        <f>+IF(ISNUMBER(DATA!R407),DATA!R407,"n/a")</f>
        <v>94291.09</v>
      </c>
      <c r="H2489" s="77">
        <f>+IF(ISNUMBER(DATA!S407),DATA!S407,"n/a")</f>
        <v>1.4239744185210901E-2</v>
      </c>
      <c r="I2489" s="86">
        <f>+IF(ISNUMBER(DATA!AB407),DATA!AB407,"n/a")</f>
        <v>178651.25</v>
      </c>
      <c r="J2489" s="77">
        <f>+IF(ISNUMBER(DATA!AC407),DATA!AC407,"n/a")</f>
        <v>2.0186299048118399E-2</v>
      </c>
      <c r="K2489" s="86">
        <f>+IF(ISNUMBER(DATA!AL407),DATA!AL407,"n/a")</f>
        <v>344164.67</v>
      </c>
      <c r="L2489" s="77">
        <f>+IF(ISNUMBER(DATA!AM407),DATA!AM407,"n/a")</f>
        <v>7.2463134502084997E-2</v>
      </c>
      <c r="M2489" s="66"/>
      <c r="N2489" s="66"/>
      <c r="O2489" s="66"/>
      <c r="P2489" s="66"/>
      <c r="Q2489" s="66"/>
      <c r="S2489" s="70"/>
      <c r="U2489" s="70"/>
      <c r="W2489" s="70"/>
      <c r="Y2489" s="70"/>
    </row>
    <row r="2490" spans="1:25" s="69" customFormat="1" x14ac:dyDescent="0.2">
      <c r="A2490" s="66" t="s">
        <v>11</v>
      </c>
      <c r="B2490" s="66" t="s">
        <v>23</v>
      </c>
      <c r="C2490" s="66" t="s">
        <v>9</v>
      </c>
      <c r="D2490" s="66" t="s">
        <v>306</v>
      </c>
      <c r="E2490" s="86">
        <f>+IF(ISNUMBER(DATA!H408),DATA!H408,"n/a")</f>
        <v>22285.71</v>
      </c>
      <c r="F2490" s="77">
        <f>+IF(ISNUMBER(DATA!I408),DATA!I408,"n/a")</f>
        <v>8.3281970018082394E-2</v>
      </c>
      <c r="G2490" s="86">
        <f>+IF(ISNUMBER(DATA!R408),DATA!R408,"n/a")</f>
        <v>96891.92</v>
      </c>
      <c r="H2490" s="77">
        <f>+IF(ISNUMBER(DATA!S408),DATA!S408,"n/a")</f>
        <v>0.16400826574854899</v>
      </c>
      <c r="I2490" s="86">
        <f>+IF(ISNUMBER(DATA!AB408),DATA!AB408,"n/a")</f>
        <v>190570.55</v>
      </c>
      <c r="J2490" s="77">
        <f>+IF(ISNUMBER(DATA!AC408),DATA!AC408,"n/a")</f>
        <v>0.15182185512955099</v>
      </c>
      <c r="K2490" s="86">
        <f>+IF(ISNUMBER(DATA!AL408),DATA!AL408,"n/a")</f>
        <v>364323.08</v>
      </c>
      <c r="L2490" s="77">
        <f>+IF(ISNUMBER(DATA!AM408),DATA!AM408,"n/a")</f>
        <v>0.136908254195583</v>
      </c>
      <c r="M2490" s="66"/>
      <c r="N2490" s="66"/>
      <c r="O2490" s="66"/>
      <c r="P2490" s="66"/>
      <c r="Q2490" s="66"/>
      <c r="S2490" s="70"/>
      <c r="U2490" s="70"/>
      <c r="W2490" s="70"/>
      <c r="Y2490" s="70"/>
    </row>
    <row r="2491" spans="1:25" s="69" customFormat="1" x14ac:dyDescent="0.2">
      <c r="A2491" s="66" t="s">
        <v>11</v>
      </c>
      <c r="B2491" s="66" t="s">
        <v>23</v>
      </c>
      <c r="C2491" s="66" t="s">
        <v>9</v>
      </c>
      <c r="D2491" s="66" t="s">
        <v>307</v>
      </c>
      <c r="E2491" s="86">
        <f>+IF(ISNUMBER(DATA!H409),DATA!H409,"n/a")</f>
        <v>26989.09</v>
      </c>
      <c r="F2491" s="77">
        <f>+IF(ISNUMBER(DATA!I409),DATA!I409,"n/a")</f>
        <v>-1.2284101409893999E-2</v>
      </c>
      <c r="G2491" s="86">
        <f>+IF(ISNUMBER(DATA!R409),DATA!R409,"n/a")</f>
        <v>87745.87</v>
      </c>
      <c r="H2491" s="77">
        <f>+IF(ISNUMBER(DATA!S409),DATA!S409,"n/a")</f>
        <v>2.47574608556207E-3</v>
      </c>
      <c r="I2491" s="86">
        <f>+IF(ISNUMBER(DATA!AB409),DATA!AB409,"n/a")</f>
        <v>167395.15</v>
      </c>
      <c r="J2491" s="77">
        <f>+IF(ISNUMBER(DATA!AC409),DATA!AC409,"n/a")</f>
        <v>-3.7635357353426301E-6</v>
      </c>
      <c r="K2491" s="86">
        <f>+IF(ISNUMBER(DATA!AL409),DATA!AL409,"n/a")</f>
        <v>329783.78000000003</v>
      </c>
      <c r="L2491" s="77">
        <f>+IF(ISNUMBER(DATA!AM409),DATA!AM409,"n/a")</f>
        <v>-1.63262673967885E-2</v>
      </c>
      <c r="M2491" s="66"/>
      <c r="N2491" s="66"/>
      <c r="O2491" s="66"/>
      <c r="P2491" s="66"/>
      <c r="Q2491" s="66"/>
      <c r="S2491" s="70"/>
      <c r="U2491" s="70"/>
      <c r="W2491" s="70"/>
      <c r="Y2491" s="70"/>
    </row>
    <row r="2492" spans="1:25" s="69" customFormat="1" x14ac:dyDescent="0.2">
      <c r="A2492" s="66" t="s">
        <v>11</v>
      </c>
      <c r="B2492" s="66" t="s">
        <v>23</v>
      </c>
      <c r="C2492" s="66" t="s">
        <v>9</v>
      </c>
      <c r="D2492" s="66" t="s">
        <v>308</v>
      </c>
      <c r="E2492" s="86">
        <f>+IF(ISNUMBER(DATA!H410),DATA!H410,"n/a")</f>
        <v>32152.66</v>
      </c>
      <c r="F2492" s="77">
        <f>+IF(ISNUMBER(DATA!I410),DATA!I410,"n/a")</f>
        <v>0.233950756581422</v>
      </c>
      <c r="G2492" s="86">
        <f>+IF(ISNUMBER(DATA!R410),DATA!R410,"n/a")</f>
        <v>99625.04</v>
      </c>
      <c r="H2492" s="77">
        <f>+IF(ISNUMBER(DATA!S410),DATA!S410,"n/a")</f>
        <v>0.20713903861244001</v>
      </c>
      <c r="I2492" s="86">
        <f>+IF(ISNUMBER(DATA!AB410),DATA!AB410,"n/a")</f>
        <v>191420.25</v>
      </c>
      <c r="J2492" s="77">
        <f>+IF(ISNUMBER(DATA!AC410),DATA!AC410,"n/a")</f>
        <v>0.21115729908605299</v>
      </c>
      <c r="K2492" s="86">
        <f>+IF(ISNUMBER(DATA!AL410),DATA!AL410,"n/a")</f>
        <v>345966.16</v>
      </c>
      <c r="L2492" s="77">
        <f>+IF(ISNUMBER(DATA!AM410),DATA!AM410,"n/a")</f>
        <v>0.14080496278913901</v>
      </c>
      <c r="M2492" s="66"/>
      <c r="N2492" s="66"/>
      <c r="O2492" s="66"/>
      <c r="P2492" s="66"/>
      <c r="Q2492" s="66"/>
      <c r="S2492" s="70"/>
      <c r="U2492" s="70"/>
      <c r="W2492" s="70"/>
      <c r="Y2492" s="70"/>
    </row>
    <row r="2493" spans="1:25" s="69" customFormat="1" x14ac:dyDescent="0.2">
      <c r="A2493" s="66" t="s">
        <v>11</v>
      </c>
      <c r="B2493" s="66" t="s">
        <v>23</v>
      </c>
      <c r="C2493" s="66" t="s">
        <v>9</v>
      </c>
      <c r="D2493" s="66" t="s">
        <v>309</v>
      </c>
      <c r="E2493" s="86">
        <f>+IF(ISNUMBER(DATA!H411),DATA!H411,"n/a")</f>
        <v>26238.51</v>
      </c>
      <c r="F2493" s="77">
        <f>+IF(ISNUMBER(DATA!I411),DATA!I411,"n/a")</f>
        <v>0.336432327811239</v>
      </c>
      <c r="G2493" s="86">
        <f>+IF(ISNUMBER(DATA!R411),DATA!R411,"n/a")</f>
        <v>84615.95</v>
      </c>
      <c r="H2493" s="77">
        <f>+IF(ISNUMBER(DATA!S411),DATA!S411,"n/a")</f>
        <v>0.37702692784453401</v>
      </c>
      <c r="I2493" s="86">
        <f>+IF(ISNUMBER(DATA!AB411),DATA!AB411,"n/a")</f>
        <v>157700.15</v>
      </c>
      <c r="J2493" s="77">
        <f>+IF(ISNUMBER(DATA!AC411),DATA!AC411,"n/a")</f>
        <v>0.236144630822269</v>
      </c>
      <c r="K2493" s="86">
        <f>+IF(ISNUMBER(DATA!AL411),DATA!AL411,"n/a")</f>
        <v>276865.98</v>
      </c>
      <c r="L2493" s="77">
        <f>+IF(ISNUMBER(DATA!AM411),DATA!AM411,"n/a")</f>
        <v>0.10999893556905301</v>
      </c>
      <c r="M2493" s="66"/>
      <c r="N2493" s="66"/>
      <c r="O2493" s="66"/>
      <c r="P2493" s="66"/>
      <c r="Q2493" s="66"/>
      <c r="S2493" s="70"/>
      <c r="U2493" s="70"/>
      <c r="W2493" s="70"/>
      <c r="Y2493" s="70"/>
    </row>
    <row r="2494" spans="1:25" s="69" customFormat="1" x14ac:dyDescent="0.2">
      <c r="A2494" s="66" t="s">
        <v>11</v>
      </c>
      <c r="B2494" s="66" t="s">
        <v>23</v>
      </c>
      <c r="C2494" s="66" t="s">
        <v>9</v>
      </c>
      <c r="D2494" s="66" t="s">
        <v>310</v>
      </c>
      <c r="E2494" s="86">
        <f>+IF(ISNUMBER(DATA!H412),DATA!H412,"n/a")</f>
        <v>14994.43</v>
      </c>
      <c r="F2494" s="77">
        <f>+IF(ISNUMBER(DATA!I412),DATA!I412,"n/a")</f>
        <v>0.491758949650351</v>
      </c>
      <c r="G2494" s="86">
        <f>+IF(ISNUMBER(DATA!R412),DATA!R412,"n/a")</f>
        <v>46080.15</v>
      </c>
      <c r="H2494" s="77">
        <f>+IF(ISNUMBER(DATA!S412),DATA!S412,"n/a")</f>
        <v>0.52941728992652304</v>
      </c>
      <c r="I2494" s="86">
        <f>+IF(ISNUMBER(DATA!AB412),DATA!AB412,"n/a")</f>
        <v>85074.59</v>
      </c>
      <c r="J2494" s="77">
        <f>+IF(ISNUMBER(DATA!AC412),DATA!AC412,"n/a")</f>
        <v>0.45429931068530099</v>
      </c>
      <c r="K2494" s="86">
        <f>+IF(ISNUMBER(DATA!AL412),DATA!AL412,"n/a")</f>
        <v>149095.35999999999</v>
      </c>
      <c r="L2494" s="77">
        <f>+IF(ISNUMBER(DATA!AM412),DATA!AM412,"n/a")</f>
        <v>0.28718422752254702</v>
      </c>
      <c r="M2494" s="66"/>
      <c r="N2494" s="66"/>
      <c r="O2494" s="66"/>
      <c r="P2494" s="66"/>
      <c r="Q2494" s="66"/>
      <c r="S2494" s="70"/>
      <c r="U2494" s="70"/>
      <c r="W2494" s="70"/>
      <c r="Y2494" s="70"/>
    </row>
    <row r="2495" spans="1:25" s="69" customFormat="1" x14ac:dyDescent="0.2">
      <c r="A2495" s="66" t="s">
        <v>11</v>
      </c>
      <c r="B2495" s="66" t="s">
        <v>23</v>
      </c>
      <c r="C2495" s="66" t="s">
        <v>9</v>
      </c>
      <c r="D2495" s="66" t="s">
        <v>311</v>
      </c>
      <c r="E2495" s="86">
        <f>+IF(ISNUMBER(DATA!H413),DATA!H413,"n/a")</f>
        <v>23401.62</v>
      </c>
      <c r="F2495" s="77">
        <f>+IF(ISNUMBER(DATA!I413),DATA!I413,"n/a")</f>
        <v>-0.20539924395916001</v>
      </c>
      <c r="G2495" s="86">
        <f>+IF(ISNUMBER(DATA!R413),DATA!R413,"n/a")</f>
        <v>74010.509999999995</v>
      </c>
      <c r="H2495" s="77">
        <f>+IF(ISNUMBER(DATA!S413),DATA!S413,"n/a")</f>
        <v>-0.24959811039135699</v>
      </c>
      <c r="I2495" s="86">
        <f>+IF(ISNUMBER(DATA!AB413),DATA!AB413,"n/a")</f>
        <v>152113.62</v>
      </c>
      <c r="J2495" s="77">
        <f>+IF(ISNUMBER(DATA!AC413),DATA!AC413,"n/a")</f>
        <v>-0.196634320669899</v>
      </c>
      <c r="K2495" s="86">
        <f>+IF(ISNUMBER(DATA!AL413),DATA!AL413,"n/a")</f>
        <v>329911.01</v>
      </c>
      <c r="L2495" s="77">
        <f>+IF(ISNUMBER(DATA!AM413),DATA!AM413,"n/a")</f>
        <v>-5.4570035581540902E-2</v>
      </c>
      <c r="M2495" s="66"/>
      <c r="N2495" s="66"/>
      <c r="O2495" s="66"/>
      <c r="P2495" s="66"/>
      <c r="Q2495" s="66"/>
      <c r="S2495" s="70"/>
      <c r="U2495" s="70"/>
      <c r="W2495" s="70"/>
      <c r="Y2495" s="70"/>
    </row>
    <row r="2496" spans="1:25" s="69" customFormat="1" x14ac:dyDescent="0.2">
      <c r="A2496" s="66" t="s">
        <v>11</v>
      </c>
      <c r="B2496" s="66" t="s">
        <v>23</v>
      </c>
      <c r="C2496" s="66" t="s">
        <v>9</v>
      </c>
      <c r="D2496" s="66" t="s">
        <v>312</v>
      </c>
      <c r="E2496" s="86">
        <f>+IF(ISNUMBER(DATA!H414),DATA!H414,"n/a")</f>
        <v>8847.41</v>
      </c>
      <c r="F2496" s="77">
        <f>+IF(ISNUMBER(DATA!I414),DATA!I414,"n/a")</f>
        <v>6.8937020574301996E-2</v>
      </c>
      <c r="G2496" s="86">
        <f>+IF(ISNUMBER(DATA!R414),DATA!R414,"n/a")</f>
        <v>30293.84</v>
      </c>
      <c r="H2496" s="77">
        <f>+IF(ISNUMBER(DATA!S414),DATA!S414,"n/a")</f>
        <v>0.28685661077543101</v>
      </c>
      <c r="I2496" s="86">
        <f>+IF(ISNUMBER(DATA!AB414),DATA!AB414,"n/a")</f>
        <v>54748.23</v>
      </c>
      <c r="J2496" s="77">
        <f>+IF(ISNUMBER(DATA!AC414),DATA!AC414,"n/a")</f>
        <v>0.332411526231225</v>
      </c>
      <c r="K2496" s="86">
        <f>+IF(ISNUMBER(DATA!AL414),DATA!AL414,"n/a")</f>
        <v>99088.76</v>
      </c>
      <c r="L2496" s="77">
        <f>+IF(ISNUMBER(DATA!AM414),DATA!AM414,"n/a")</f>
        <v>0.45664654570963797</v>
      </c>
      <c r="M2496" s="66"/>
      <c r="N2496" s="66"/>
      <c r="O2496" s="66"/>
      <c r="P2496" s="66"/>
      <c r="Q2496" s="66"/>
      <c r="S2496" s="70"/>
      <c r="U2496" s="70"/>
      <c r="W2496" s="70"/>
      <c r="Y2496" s="70"/>
    </row>
    <row r="2497" spans="1:25" s="69" customFormat="1" x14ac:dyDescent="0.2">
      <c r="A2497" s="66" t="s">
        <v>11</v>
      </c>
      <c r="B2497" s="66" t="s">
        <v>23</v>
      </c>
      <c r="C2497" s="66" t="s">
        <v>9</v>
      </c>
      <c r="D2497" s="66" t="s">
        <v>313</v>
      </c>
      <c r="E2497" s="86">
        <f>+IF(ISNUMBER(DATA!H415),DATA!H415,"n/a")</f>
        <v>22584.57</v>
      </c>
      <c r="F2497" s="77">
        <f>+IF(ISNUMBER(DATA!I415),DATA!I415,"n/a")</f>
        <v>1.8607703409705901E-2</v>
      </c>
      <c r="G2497" s="86">
        <f>+IF(ISNUMBER(DATA!R415),DATA!R415,"n/a")</f>
        <v>74553.05</v>
      </c>
      <c r="H2497" s="77">
        <f>+IF(ISNUMBER(DATA!S415),DATA!S415,"n/a")</f>
        <v>-1.02843905466445E-2</v>
      </c>
      <c r="I2497" s="86">
        <f>+IF(ISNUMBER(DATA!AB415),DATA!AB415,"n/a")</f>
        <v>143686.53</v>
      </c>
      <c r="J2497" s="77">
        <f>+IF(ISNUMBER(DATA!AC415),DATA!AC415,"n/a")</f>
        <v>-4.6926525577918503E-3</v>
      </c>
      <c r="K2497" s="86">
        <f>+IF(ISNUMBER(DATA!AL415),DATA!AL415,"n/a")</f>
        <v>276207.34000000003</v>
      </c>
      <c r="L2497" s="77">
        <f>+IF(ISNUMBER(DATA!AM415),DATA!AM415,"n/a")</f>
        <v>4.6071762981273103E-3</v>
      </c>
      <c r="M2497" s="66"/>
      <c r="N2497" s="66"/>
      <c r="O2497" s="66"/>
      <c r="P2497" s="66"/>
      <c r="Q2497" s="66"/>
      <c r="S2497" s="70"/>
      <c r="U2497" s="70"/>
      <c r="W2497" s="70"/>
      <c r="Y2497" s="70"/>
    </row>
    <row r="2498" spans="1:25" s="69" customFormat="1" x14ac:dyDescent="0.2">
      <c r="A2498" s="66" t="s">
        <v>11</v>
      </c>
      <c r="B2498" s="66" t="s">
        <v>23</v>
      </c>
      <c r="C2498" s="66" t="s">
        <v>9</v>
      </c>
      <c r="D2498" s="66" t="s">
        <v>314</v>
      </c>
      <c r="E2498" s="86">
        <f>+IF(ISNUMBER(DATA!H416),DATA!H416,"n/a")</f>
        <v>59436.25</v>
      </c>
      <c r="F2498" s="77">
        <f>+IF(ISNUMBER(DATA!I416),DATA!I416,"n/a")</f>
        <v>0.237247882349121</v>
      </c>
      <c r="G2498" s="86">
        <f>+IF(ISNUMBER(DATA!R416),DATA!R416,"n/a")</f>
        <v>184874.58</v>
      </c>
      <c r="H2498" s="77">
        <f>+IF(ISNUMBER(DATA!S416),DATA!S416,"n/a")</f>
        <v>9.2851214656269304E-2</v>
      </c>
      <c r="I2498" s="86">
        <f>+IF(ISNUMBER(DATA!AB416),DATA!AB416,"n/a")</f>
        <v>356636.15999999997</v>
      </c>
      <c r="J2498" s="77">
        <f>+IF(ISNUMBER(DATA!AC416),DATA!AC416,"n/a")</f>
        <v>7.9040148598353496E-2</v>
      </c>
      <c r="K2498" s="86">
        <f>+IF(ISNUMBER(DATA!AL416),DATA!AL416,"n/a")</f>
        <v>688474.38</v>
      </c>
      <c r="L2498" s="77">
        <f>+IF(ISNUMBER(DATA!AM416),DATA!AM416,"n/a")</f>
        <v>8.7133580307903996E-2</v>
      </c>
      <c r="M2498" s="66"/>
      <c r="N2498" s="66"/>
      <c r="O2498" s="66"/>
      <c r="P2498" s="66"/>
      <c r="Q2498" s="66"/>
      <c r="S2498" s="70"/>
      <c r="U2498" s="70"/>
      <c r="W2498" s="70"/>
      <c r="Y2498" s="70"/>
    </row>
    <row r="2499" spans="1:25" s="69" customFormat="1" x14ac:dyDescent="0.2">
      <c r="A2499" s="66" t="s">
        <v>11</v>
      </c>
      <c r="B2499" s="66" t="s">
        <v>23</v>
      </c>
      <c r="C2499" s="66" t="s">
        <v>9</v>
      </c>
      <c r="D2499" s="66" t="s">
        <v>315</v>
      </c>
      <c r="E2499" s="86">
        <f>+IF(ISNUMBER(DATA!H417),DATA!H417,"n/a")</f>
        <v>33819.14</v>
      </c>
      <c r="F2499" s="77">
        <f>+IF(ISNUMBER(DATA!I417),DATA!I417,"n/a")</f>
        <v>0.13820142773532901</v>
      </c>
      <c r="G2499" s="86">
        <f>+IF(ISNUMBER(DATA!R417),DATA!R417,"n/a")</f>
        <v>105755.36</v>
      </c>
      <c r="H2499" s="77">
        <f>+IF(ISNUMBER(DATA!S417),DATA!S417,"n/a")</f>
        <v>0.14553876696665399</v>
      </c>
      <c r="I2499" s="86">
        <f>+IF(ISNUMBER(DATA!AB417),DATA!AB417,"n/a")</f>
        <v>202877.86</v>
      </c>
      <c r="J2499" s="77">
        <f>+IF(ISNUMBER(DATA!AC417),DATA!AC417,"n/a")</f>
        <v>0.17858724658480299</v>
      </c>
      <c r="K2499" s="86">
        <f>+IF(ISNUMBER(DATA!AL417),DATA!AL417,"n/a")</f>
        <v>379839.44</v>
      </c>
      <c r="L2499" s="77">
        <f>+IF(ISNUMBER(DATA!AM417),DATA!AM417,"n/a")</f>
        <v>0.19687742588291601</v>
      </c>
      <c r="M2499" s="66"/>
      <c r="N2499" s="66"/>
      <c r="O2499" s="66"/>
      <c r="P2499" s="66"/>
      <c r="Q2499" s="66"/>
      <c r="S2499" s="70"/>
      <c r="U2499" s="70"/>
      <c r="W2499" s="70"/>
      <c r="Y2499" s="70"/>
    </row>
    <row r="2500" spans="1:25" s="69" customFormat="1" x14ac:dyDescent="0.2">
      <c r="A2500" s="66" t="s">
        <v>11</v>
      </c>
      <c r="B2500" s="66" t="s">
        <v>23</v>
      </c>
      <c r="C2500" s="66" t="s">
        <v>9</v>
      </c>
      <c r="D2500" s="66" t="s">
        <v>316</v>
      </c>
      <c r="E2500" s="86">
        <f>+IF(ISNUMBER(DATA!H418),DATA!H418,"n/a")</f>
        <v>52856.95</v>
      </c>
      <c r="F2500" s="77">
        <f>+IF(ISNUMBER(DATA!I418),DATA!I418,"n/a")</f>
        <v>-5.5903693047756498E-2</v>
      </c>
      <c r="G2500" s="86">
        <f>+IF(ISNUMBER(DATA!R418),DATA!R418,"n/a")</f>
        <v>159804.54</v>
      </c>
      <c r="H2500" s="77">
        <f>+IF(ISNUMBER(DATA!S418),DATA!S418,"n/a")</f>
        <v>2.7869457598148101E-2</v>
      </c>
      <c r="I2500" s="86">
        <f>+IF(ISNUMBER(DATA!AB418),DATA!AB418,"n/a")</f>
        <v>310964.69</v>
      </c>
      <c r="J2500" s="77">
        <f>+IF(ISNUMBER(DATA!AC418),DATA!AC418,"n/a")</f>
        <v>8.1262899914069903E-2</v>
      </c>
      <c r="K2500" s="86">
        <f>+IF(ISNUMBER(DATA!AL418),DATA!AL418,"n/a")</f>
        <v>608627.84</v>
      </c>
      <c r="L2500" s="77">
        <f>+IF(ISNUMBER(DATA!AM418),DATA!AM418,"n/a")</f>
        <v>9.8461783472368003E-2</v>
      </c>
      <c r="M2500" s="66"/>
      <c r="N2500" s="66"/>
      <c r="O2500" s="66"/>
      <c r="P2500" s="66"/>
      <c r="Q2500" s="66"/>
      <c r="S2500" s="70"/>
      <c r="U2500" s="70"/>
      <c r="W2500" s="70"/>
      <c r="Y2500" s="70"/>
    </row>
    <row r="2501" spans="1:25" s="69" customFormat="1" x14ac:dyDescent="0.2">
      <c r="A2501" s="66" t="s">
        <v>11</v>
      </c>
      <c r="B2501" s="66" t="s">
        <v>23</v>
      </c>
      <c r="C2501" s="66" t="s">
        <v>9</v>
      </c>
      <c r="D2501" s="66" t="s">
        <v>317</v>
      </c>
      <c r="E2501" s="86">
        <f>+IF(ISNUMBER(DATA!H419),DATA!H419,"n/a")</f>
        <v>25957.99</v>
      </c>
      <c r="F2501" s="77">
        <f>+IF(ISNUMBER(DATA!I419),DATA!I419,"n/a")</f>
        <v>0.143688036255427</v>
      </c>
      <c r="G2501" s="86">
        <f>+IF(ISNUMBER(DATA!R419),DATA!R419,"n/a")</f>
        <v>86369.81</v>
      </c>
      <c r="H2501" s="77">
        <f>+IF(ISNUMBER(DATA!S419),DATA!S419,"n/a")</f>
        <v>0.308187908118568</v>
      </c>
      <c r="I2501" s="86">
        <f>+IF(ISNUMBER(DATA!AB419),DATA!AB419,"n/a")</f>
        <v>152989.41</v>
      </c>
      <c r="J2501" s="77">
        <f>+IF(ISNUMBER(DATA!AC419),DATA!AC419,"n/a")</f>
        <v>0.26090353205999101</v>
      </c>
      <c r="K2501" s="86">
        <f>+IF(ISNUMBER(DATA!AL419),DATA!AL419,"n/a")</f>
        <v>277228.08</v>
      </c>
      <c r="L2501" s="77">
        <f>+IF(ISNUMBER(DATA!AM419),DATA!AM419,"n/a")</f>
        <v>0.21590585876999699</v>
      </c>
      <c r="M2501" s="66"/>
      <c r="N2501" s="66"/>
      <c r="O2501" s="66"/>
      <c r="P2501" s="66"/>
      <c r="Q2501" s="66"/>
      <c r="S2501" s="70"/>
      <c r="U2501" s="70"/>
      <c r="W2501" s="70"/>
      <c r="Y2501" s="70"/>
    </row>
    <row r="2502" spans="1:25" s="69" customFormat="1" x14ac:dyDescent="0.2">
      <c r="A2502" s="66" t="s">
        <v>11</v>
      </c>
      <c r="B2502" s="66" t="s">
        <v>23</v>
      </c>
      <c r="C2502" s="66" t="s">
        <v>9</v>
      </c>
      <c r="D2502" s="66" t="s">
        <v>318</v>
      </c>
      <c r="E2502" s="86">
        <f>+IF(ISNUMBER(DATA!H420),DATA!H420,"n/a")</f>
        <v>68479.070000000007</v>
      </c>
      <c r="F2502" s="77">
        <f>+IF(ISNUMBER(DATA!I420),DATA!I420,"n/a")</f>
        <v>-0.11202660118119701</v>
      </c>
      <c r="G2502" s="86">
        <f>+IF(ISNUMBER(DATA!R420),DATA!R420,"n/a")</f>
        <v>198888</v>
      </c>
      <c r="H2502" s="77">
        <f>+IF(ISNUMBER(DATA!S420),DATA!S420,"n/a")</f>
        <v>-7.7090729079205902E-2</v>
      </c>
      <c r="I2502" s="86">
        <f>+IF(ISNUMBER(DATA!AB420),DATA!AB420,"n/a")</f>
        <v>405753.05</v>
      </c>
      <c r="J2502" s="77">
        <f>+IF(ISNUMBER(DATA!AC420),DATA!AC420,"n/a")</f>
        <v>-2.9839567395145799E-2</v>
      </c>
      <c r="K2502" s="86">
        <f>+IF(ISNUMBER(DATA!AL420),DATA!AL420,"n/a")</f>
        <v>789760.93</v>
      </c>
      <c r="L2502" s="77">
        <f>+IF(ISNUMBER(DATA!AM420),DATA!AM420,"n/a")</f>
        <v>1.31724190201962E-2</v>
      </c>
      <c r="M2502" s="66"/>
      <c r="N2502" s="66"/>
      <c r="O2502" s="66"/>
      <c r="P2502" s="66"/>
      <c r="Q2502" s="66"/>
      <c r="S2502" s="70"/>
      <c r="U2502" s="70"/>
      <c r="W2502" s="70"/>
      <c r="Y2502" s="70"/>
    </row>
    <row r="2503" spans="1:25" s="69" customFormat="1" x14ac:dyDescent="0.2">
      <c r="A2503" s="66" t="s">
        <v>11</v>
      </c>
      <c r="B2503" s="66" t="s">
        <v>23</v>
      </c>
      <c r="C2503" s="66" t="s">
        <v>9</v>
      </c>
      <c r="D2503" s="66" t="s">
        <v>344</v>
      </c>
      <c r="E2503" s="86">
        <f>+IF(ISNUMBER(DATA!H421),DATA!H421,"n/a")</f>
        <v>11059.41</v>
      </c>
      <c r="F2503" s="77">
        <f>+IF(ISNUMBER(DATA!I421),DATA!I421,"n/a")</f>
        <v>1.3116249840833399E-2</v>
      </c>
      <c r="G2503" s="86">
        <f>+IF(ISNUMBER(DATA!R421),DATA!R421,"n/a")</f>
        <v>34287.15</v>
      </c>
      <c r="H2503" s="77">
        <f>+IF(ISNUMBER(DATA!S421),DATA!S421,"n/a")</f>
        <v>4.8071955860551199E-2</v>
      </c>
      <c r="I2503" s="86">
        <f>+IF(ISNUMBER(DATA!AB421),DATA!AB421,"n/a")</f>
        <v>65489.279999999999</v>
      </c>
      <c r="J2503" s="77">
        <f>+IF(ISNUMBER(DATA!AC421),DATA!AC421,"n/a")</f>
        <v>1.09752769136341E-2</v>
      </c>
      <c r="K2503" s="86">
        <f>+IF(ISNUMBER(DATA!AL421),DATA!AL421,"n/a")</f>
        <v>126531.37</v>
      </c>
      <c r="L2503" s="77">
        <f>+IF(ISNUMBER(DATA!AM421),DATA!AM421,"n/a")</f>
        <v>-1.2799990512746299E-2</v>
      </c>
      <c r="M2503" s="66"/>
      <c r="N2503" s="66"/>
      <c r="O2503" s="66"/>
      <c r="P2503" s="66"/>
      <c r="Q2503" s="66"/>
      <c r="S2503" s="70"/>
      <c r="U2503" s="70"/>
      <c r="W2503" s="70"/>
      <c r="Y2503" s="70"/>
    </row>
    <row r="2504" spans="1:25" s="69" customFormat="1" x14ac:dyDescent="0.2">
      <c r="A2504" s="66" t="s">
        <v>11</v>
      </c>
      <c r="B2504" s="66" t="s">
        <v>23</v>
      </c>
      <c r="C2504" s="66" t="s">
        <v>9</v>
      </c>
      <c r="D2504" s="66" t="s">
        <v>345</v>
      </c>
      <c r="E2504" s="86">
        <f>+IF(ISNUMBER(DATA!H422),DATA!H422,"n/a")</f>
        <v>24486.55</v>
      </c>
      <c r="F2504" s="77">
        <f>+IF(ISNUMBER(DATA!I422),DATA!I422,"n/a")</f>
        <v>8.7084206068107503E-2</v>
      </c>
      <c r="G2504" s="86">
        <f>+IF(ISNUMBER(DATA!R422),DATA!R422,"n/a")</f>
        <v>78377.259999999995</v>
      </c>
      <c r="H2504" s="77">
        <f>+IF(ISNUMBER(DATA!S422),DATA!S422,"n/a")</f>
        <v>0.146616368659851</v>
      </c>
      <c r="I2504" s="86">
        <f>+IF(ISNUMBER(DATA!AB422),DATA!AB422,"n/a")</f>
        <v>147901.41</v>
      </c>
      <c r="J2504" s="77">
        <f>+IF(ISNUMBER(DATA!AC422),DATA!AC422,"n/a")</f>
        <v>7.2076564238302304E-2</v>
      </c>
      <c r="K2504" s="86">
        <f>+IF(ISNUMBER(DATA!AL422),DATA!AL422,"n/a")</f>
        <v>269337.18</v>
      </c>
      <c r="L2504" s="77">
        <f>+IF(ISNUMBER(DATA!AM422),DATA!AM422,"n/a")</f>
        <v>-1.11648782529442E-2</v>
      </c>
      <c r="M2504" s="66"/>
      <c r="N2504" s="66"/>
      <c r="O2504" s="66"/>
      <c r="P2504" s="66"/>
      <c r="Q2504" s="66"/>
      <c r="S2504" s="70"/>
      <c r="U2504" s="70"/>
      <c r="W2504" s="70"/>
      <c r="Y2504" s="70"/>
    </row>
    <row r="2505" spans="1:25" x14ac:dyDescent="0.2">
      <c r="E2505" s="100"/>
      <c r="F2505" s="102"/>
      <c r="G2505" s="100"/>
      <c r="H2505" s="102"/>
      <c r="I2505" s="100"/>
      <c r="J2505" s="102"/>
      <c r="K2505" s="100"/>
      <c r="L2505" s="102"/>
    </row>
    <row r="2506" spans="1:25" s="69" customFormat="1" x14ac:dyDescent="0.2">
      <c r="A2506" s="66" t="s">
        <v>11</v>
      </c>
      <c r="B2506" s="66" t="s">
        <v>23</v>
      </c>
      <c r="C2506" s="66" t="s">
        <v>25</v>
      </c>
      <c r="D2506" s="66" t="s">
        <v>271</v>
      </c>
      <c r="E2506" s="86">
        <f>+IF(ISNUMBER(DATA!J373),DATA!J373,"n/a")</f>
        <v>27189.02</v>
      </c>
      <c r="F2506" s="77">
        <f>+IF(ISNUMBER(DATA!K373),DATA!K373,"n/a")</f>
        <v>8.3746877986988197E-2</v>
      </c>
      <c r="G2506" s="86">
        <f>+IF(ISNUMBER(DATA!T373),DATA!T373,"n/a")</f>
        <v>88699.33</v>
      </c>
      <c r="H2506" s="77">
        <f>+IF(ISNUMBER(DATA!U373),DATA!U373,"n/a")</f>
        <v>3.5983590923780798E-2</v>
      </c>
      <c r="I2506" s="86">
        <f>+IF(ISNUMBER(DATA!AD373),DATA!AD373,"n/a")</f>
        <v>168048.24</v>
      </c>
      <c r="J2506" s="77">
        <f>+IF(ISNUMBER(DATA!AE373),DATA!AE373,"n/a")</f>
        <v>3.4129014868721698E-2</v>
      </c>
      <c r="K2506" s="86">
        <f>+IF(ISNUMBER(DATA!AN373),DATA!AN373,"n/a")</f>
        <v>323926.63</v>
      </c>
      <c r="L2506" s="77">
        <f>+IF(ISNUMBER(DATA!AO373),DATA!AO373,"n/a")</f>
        <v>-1.57184946878389E-2</v>
      </c>
      <c r="M2506" s="66"/>
      <c r="N2506" s="66"/>
      <c r="O2506" s="66"/>
      <c r="P2506" s="66"/>
      <c r="Q2506" s="66"/>
      <c r="S2506" s="70"/>
      <c r="U2506" s="70"/>
      <c r="W2506" s="70"/>
      <c r="Y2506" s="70"/>
    </row>
    <row r="2507" spans="1:25" s="69" customFormat="1" x14ac:dyDescent="0.2">
      <c r="A2507" s="66" t="s">
        <v>11</v>
      </c>
      <c r="B2507" s="66" t="s">
        <v>23</v>
      </c>
      <c r="C2507" s="66" t="s">
        <v>25</v>
      </c>
      <c r="D2507" s="66" t="s">
        <v>272</v>
      </c>
      <c r="E2507" s="86">
        <f>+IF(ISNUMBER(DATA!J374),DATA!J374,"n/a")</f>
        <v>130951.06</v>
      </c>
      <c r="F2507" s="77">
        <f>+IF(ISNUMBER(DATA!K374),DATA!K374,"n/a")</f>
        <v>6.3504464294291702E-3</v>
      </c>
      <c r="G2507" s="86">
        <f>+IF(ISNUMBER(DATA!T374),DATA!T374,"n/a")</f>
        <v>390575.58</v>
      </c>
      <c r="H2507" s="77">
        <f>+IF(ISNUMBER(DATA!U374),DATA!U374,"n/a")</f>
        <v>1.8968637518532502E-2</v>
      </c>
      <c r="I2507" s="86">
        <f>+IF(ISNUMBER(DATA!AD374),DATA!AD374,"n/a")</f>
        <v>763644.48</v>
      </c>
      <c r="J2507" s="77">
        <f>+IF(ISNUMBER(DATA!AE374),DATA!AE374,"n/a")</f>
        <v>3.51751156445297E-2</v>
      </c>
      <c r="K2507" s="86">
        <f>+IF(ISNUMBER(DATA!AN374),DATA!AN374,"n/a")</f>
        <v>1493984.92</v>
      </c>
      <c r="L2507" s="77">
        <f>+IF(ISNUMBER(DATA!AO374),DATA!AO374,"n/a")</f>
        <v>5.6958976362111897E-2</v>
      </c>
      <c r="M2507" s="66"/>
      <c r="N2507" s="66"/>
      <c r="O2507" s="66"/>
      <c r="P2507" s="66"/>
      <c r="Q2507" s="66"/>
      <c r="S2507" s="70"/>
      <c r="U2507" s="70"/>
      <c r="W2507" s="70"/>
      <c r="Y2507" s="70"/>
    </row>
    <row r="2508" spans="1:25" s="69" customFormat="1" x14ac:dyDescent="0.2">
      <c r="A2508" s="66" t="s">
        <v>11</v>
      </c>
      <c r="B2508" s="66" t="s">
        <v>23</v>
      </c>
      <c r="C2508" s="66" t="s">
        <v>25</v>
      </c>
      <c r="D2508" s="66" t="s">
        <v>273</v>
      </c>
      <c r="E2508" s="86">
        <f>+IF(ISNUMBER(DATA!J375),DATA!J375,"n/a")</f>
        <v>193325.04</v>
      </c>
      <c r="F2508" s="77">
        <f>+IF(ISNUMBER(DATA!K375),DATA!K375,"n/a")</f>
        <v>4.6787166784552497E-2</v>
      </c>
      <c r="G2508" s="86">
        <f>+IF(ISNUMBER(DATA!T375),DATA!T375,"n/a")</f>
        <v>619715.92000000004</v>
      </c>
      <c r="H2508" s="77">
        <f>+IF(ISNUMBER(DATA!U375),DATA!U375,"n/a")</f>
        <v>0.105650772234495</v>
      </c>
      <c r="I2508" s="86">
        <f>+IF(ISNUMBER(DATA!AD375),DATA!AD375,"n/a")</f>
        <v>1202021.51</v>
      </c>
      <c r="J2508" s="77">
        <f>+IF(ISNUMBER(DATA!AE375),DATA!AE375,"n/a")</f>
        <v>8.7386771659187706E-2</v>
      </c>
      <c r="K2508" s="86">
        <f>+IF(ISNUMBER(DATA!AN375),DATA!AN375,"n/a")</f>
        <v>2266675.4500000002</v>
      </c>
      <c r="L2508" s="77">
        <f>+IF(ISNUMBER(DATA!AO375),DATA!AO375,"n/a")</f>
        <v>6.6560761044117206E-2</v>
      </c>
      <c r="M2508" s="66"/>
      <c r="N2508" s="66"/>
      <c r="O2508" s="66"/>
      <c r="P2508" s="66"/>
      <c r="Q2508" s="66"/>
      <c r="S2508" s="70"/>
      <c r="U2508" s="70"/>
      <c r="W2508" s="70"/>
      <c r="Y2508" s="70"/>
    </row>
    <row r="2509" spans="1:25" s="69" customFormat="1" x14ac:dyDescent="0.2">
      <c r="A2509" s="66" t="s">
        <v>11</v>
      </c>
      <c r="B2509" s="66" t="s">
        <v>23</v>
      </c>
      <c r="C2509" s="66" t="s">
        <v>25</v>
      </c>
      <c r="D2509" s="66" t="s">
        <v>274</v>
      </c>
      <c r="E2509" s="86">
        <f>+IF(ISNUMBER(DATA!J376),DATA!J376,"n/a")</f>
        <v>86515.4</v>
      </c>
      <c r="F2509" s="77">
        <f>+IF(ISNUMBER(DATA!K376),DATA!K376,"n/a")</f>
        <v>1.7361445924810901E-2</v>
      </c>
      <c r="G2509" s="86">
        <f>+IF(ISNUMBER(DATA!T376),DATA!T376,"n/a")</f>
        <v>249631.14</v>
      </c>
      <c r="H2509" s="77">
        <f>+IF(ISNUMBER(DATA!U376),DATA!U376,"n/a")</f>
        <v>3.6521661285467799E-2</v>
      </c>
      <c r="I2509" s="86">
        <f>+IF(ISNUMBER(DATA!AD376),DATA!AD376,"n/a")</f>
        <v>477540.34</v>
      </c>
      <c r="J2509" s="77">
        <f>+IF(ISNUMBER(DATA!AE376),DATA!AE376,"n/a")</f>
        <v>5.2738585469453599E-2</v>
      </c>
      <c r="K2509" s="86">
        <f>+IF(ISNUMBER(DATA!AN376),DATA!AN376,"n/a")</f>
        <v>938187.61</v>
      </c>
      <c r="L2509" s="77">
        <f>+IF(ISNUMBER(DATA!AO376),DATA!AO376,"n/a")</f>
        <v>7.5642132553008903E-2</v>
      </c>
      <c r="M2509" s="66"/>
      <c r="N2509" s="66"/>
      <c r="O2509" s="66"/>
      <c r="P2509" s="66"/>
      <c r="Q2509" s="66"/>
      <c r="S2509" s="70"/>
      <c r="U2509" s="70"/>
      <c r="W2509" s="70"/>
      <c r="Y2509" s="70"/>
    </row>
    <row r="2510" spans="1:25" s="69" customFormat="1" x14ac:dyDescent="0.2">
      <c r="A2510" s="66" t="s">
        <v>11</v>
      </c>
      <c r="B2510" s="66" t="s">
        <v>23</v>
      </c>
      <c r="C2510" s="66" t="s">
        <v>25</v>
      </c>
      <c r="D2510" s="66" t="s">
        <v>275</v>
      </c>
      <c r="E2510" s="86">
        <f>+IF(ISNUMBER(DATA!J377),DATA!J377,"n/a")</f>
        <v>178122.27</v>
      </c>
      <c r="F2510" s="77">
        <f>+IF(ISNUMBER(DATA!K377),DATA!K377,"n/a")</f>
        <v>0.19340290830967499</v>
      </c>
      <c r="G2510" s="86">
        <f>+IF(ISNUMBER(DATA!T377),DATA!T377,"n/a")</f>
        <v>572835.28</v>
      </c>
      <c r="H2510" s="77">
        <f>+IF(ISNUMBER(DATA!U377),DATA!U377,"n/a")</f>
        <v>0.23504684954813199</v>
      </c>
      <c r="I2510" s="86">
        <f>+IF(ISNUMBER(DATA!AD377),DATA!AD377,"n/a")</f>
        <v>1087084.27</v>
      </c>
      <c r="J2510" s="77">
        <f>+IF(ISNUMBER(DATA!AE377),DATA!AE377,"n/a")</f>
        <v>0.22493480742001901</v>
      </c>
      <c r="K2510" s="86">
        <f>+IF(ISNUMBER(DATA!AN377),DATA!AN377,"n/a")</f>
        <v>1908089.45</v>
      </c>
      <c r="L2510" s="77">
        <f>+IF(ISNUMBER(DATA!AO377),DATA!AO377,"n/a")</f>
        <v>0.165210427504458</v>
      </c>
      <c r="M2510" s="66"/>
      <c r="N2510" s="66"/>
      <c r="O2510" s="66"/>
      <c r="P2510" s="66"/>
      <c r="Q2510" s="66"/>
      <c r="S2510" s="70"/>
      <c r="U2510" s="70"/>
      <c r="W2510" s="70"/>
      <c r="Y2510" s="70"/>
    </row>
    <row r="2511" spans="1:25" s="69" customFormat="1" x14ac:dyDescent="0.2">
      <c r="A2511" s="66" t="s">
        <v>11</v>
      </c>
      <c r="B2511" s="66" t="s">
        <v>23</v>
      </c>
      <c r="C2511" s="66" t="s">
        <v>25</v>
      </c>
      <c r="D2511" s="66" t="s">
        <v>276</v>
      </c>
      <c r="E2511" s="86">
        <f>+IF(ISNUMBER(DATA!J378),DATA!J378,"n/a")</f>
        <v>81127.91</v>
      </c>
      <c r="F2511" s="77">
        <f>+IF(ISNUMBER(DATA!K378),DATA!K378,"n/a")</f>
        <v>-3.6194198388253801E-2</v>
      </c>
      <c r="G2511" s="86">
        <f>+IF(ISNUMBER(DATA!T378),DATA!T378,"n/a")</f>
        <v>265197.5</v>
      </c>
      <c r="H2511" s="77">
        <f>+IF(ISNUMBER(DATA!U378),DATA!U378,"n/a")</f>
        <v>-2.95513901661014E-2</v>
      </c>
      <c r="I2511" s="86">
        <f>+IF(ISNUMBER(DATA!AD378),DATA!AD378,"n/a")</f>
        <v>512700.54</v>
      </c>
      <c r="J2511" s="77">
        <f>+IF(ISNUMBER(DATA!AE378),DATA!AE378,"n/a")</f>
        <v>-3.4449113120692702E-2</v>
      </c>
      <c r="K2511" s="86">
        <f>+IF(ISNUMBER(DATA!AN378),DATA!AN378,"n/a")</f>
        <v>989610.21</v>
      </c>
      <c r="L2511" s="77">
        <f>+IF(ISNUMBER(DATA!AO378),DATA!AO378,"n/a")</f>
        <v>-5.5017892979015798E-2</v>
      </c>
      <c r="M2511" s="66"/>
      <c r="N2511" s="66"/>
      <c r="O2511" s="66"/>
      <c r="P2511" s="66"/>
      <c r="Q2511" s="66"/>
      <c r="S2511" s="70"/>
      <c r="U2511" s="70"/>
      <c r="W2511" s="70"/>
      <c r="Y2511" s="70"/>
    </row>
    <row r="2512" spans="1:25" s="69" customFormat="1" x14ac:dyDescent="0.2">
      <c r="A2512" s="66" t="s">
        <v>11</v>
      </c>
      <c r="B2512" s="66" t="s">
        <v>23</v>
      </c>
      <c r="C2512" s="66" t="s">
        <v>25</v>
      </c>
      <c r="D2512" s="66" t="s">
        <v>277</v>
      </c>
      <c r="E2512" s="86">
        <f>+IF(ISNUMBER(DATA!J379),DATA!J379,"n/a")</f>
        <v>49940.09</v>
      </c>
      <c r="F2512" s="77">
        <f>+IF(ISNUMBER(DATA!K379),DATA!K379,"n/a")</f>
        <v>0.24414060407725599</v>
      </c>
      <c r="G2512" s="86">
        <f>+IF(ISNUMBER(DATA!T379),DATA!T379,"n/a")</f>
        <v>156212.32999999999</v>
      </c>
      <c r="H2512" s="77">
        <f>+IF(ISNUMBER(DATA!U379),DATA!U379,"n/a")</f>
        <v>0.23868298268763999</v>
      </c>
      <c r="I2512" s="86">
        <f>+IF(ISNUMBER(DATA!AD379),DATA!AD379,"n/a")</f>
        <v>294936.56</v>
      </c>
      <c r="J2512" s="77">
        <f>+IF(ISNUMBER(DATA!AE379),DATA!AE379,"n/a")</f>
        <v>0.25043164009669799</v>
      </c>
      <c r="K2512" s="86">
        <f>+IF(ISNUMBER(DATA!AN379),DATA!AN379,"n/a")</f>
        <v>534160.56000000006</v>
      </c>
      <c r="L2512" s="77">
        <f>+IF(ISNUMBER(DATA!AO379),DATA!AO379,"n/a")</f>
        <v>0.119303491208617</v>
      </c>
      <c r="M2512" s="66"/>
      <c r="N2512" s="66"/>
      <c r="O2512" s="66"/>
      <c r="P2512" s="66"/>
      <c r="Q2512" s="66"/>
      <c r="S2512" s="70"/>
      <c r="U2512" s="70"/>
      <c r="W2512" s="70"/>
      <c r="Y2512" s="70"/>
    </row>
    <row r="2513" spans="1:25" s="69" customFormat="1" x14ac:dyDescent="0.2">
      <c r="A2513" s="66" t="s">
        <v>11</v>
      </c>
      <c r="B2513" s="66" t="s">
        <v>23</v>
      </c>
      <c r="C2513" s="66" t="s">
        <v>25</v>
      </c>
      <c r="D2513" s="66" t="s">
        <v>278</v>
      </c>
      <c r="E2513" s="86">
        <f>+IF(ISNUMBER(DATA!J380),DATA!J380,"n/a")</f>
        <v>77377.77</v>
      </c>
      <c r="F2513" s="77">
        <f>+IF(ISNUMBER(DATA!K380),DATA!K380,"n/a")</f>
        <v>9.7252471209996298E-3</v>
      </c>
      <c r="G2513" s="86">
        <f>+IF(ISNUMBER(DATA!T380),DATA!T380,"n/a")</f>
        <v>247817.49</v>
      </c>
      <c r="H2513" s="77">
        <f>+IF(ISNUMBER(DATA!U380),DATA!U380,"n/a")</f>
        <v>-2.85135075114166E-2</v>
      </c>
      <c r="I2513" s="86">
        <f>+IF(ISNUMBER(DATA!AD380),DATA!AD380,"n/a")</f>
        <v>466907.35</v>
      </c>
      <c r="J2513" s="77">
        <f>+IF(ISNUMBER(DATA!AE380),DATA!AE380,"n/a")</f>
        <v>-4.2180111450816002E-2</v>
      </c>
      <c r="K2513" s="86">
        <f>+IF(ISNUMBER(DATA!AN380),DATA!AN380,"n/a")</f>
        <v>932581.15</v>
      </c>
      <c r="L2513" s="77">
        <f>+IF(ISNUMBER(DATA!AO380),DATA!AO380,"n/a")</f>
        <v>1.92886485729438E-3</v>
      </c>
      <c r="M2513" s="66"/>
      <c r="N2513" s="66"/>
      <c r="O2513" s="66"/>
      <c r="P2513" s="66"/>
      <c r="Q2513" s="66"/>
      <c r="S2513" s="70"/>
      <c r="U2513" s="70"/>
      <c r="W2513" s="70"/>
      <c r="Y2513" s="70"/>
    </row>
    <row r="2514" spans="1:25" s="69" customFormat="1" x14ac:dyDescent="0.2">
      <c r="A2514" s="66" t="s">
        <v>11</v>
      </c>
      <c r="B2514" s="66" t="s">
        <v>23</v>
      </c>
      <c r="C2514" s="66" t="s">
        <v>25</v>
      </c>
      <c r="D2514" s="66" t="s">
        <v>279</v>
      </c>
      <c r="E2514" s="86">
        <f>+IF(ISNUMBER(DATA!J381),DATA!J381,"n/a")</f>
        <v>46364.83</v>
      </c>
      <c r="F2514" s="77">
        <f>+IF(ISNUMBER(DATA!K381),DATA!K381,"n/a")</f>
        <v>-6.3083137657466801E-2</v>
      </c>
      <c r="G2514" s="86">
        <f>+IF(ISNUMBER(DATA!T381),DATA!T381,"n/a")</f>
        <v>152630.42000000001</v>
      </c>
      <c r="H2514" s="77">
        <f>+IF(ISNUMBER(DATA!U381),DATA!U381,"n/a")</f>
        <v>6.5777485434018707E-2</v>
      </c>
      <c r="I2514" s="86">
        <f>+IF(ISNUMBER(DATA!AD381),DATA!AD381,"n/a")</f>
        <v>302788.39</v>
      </c>
      <c r="J2514" s="77">
        <f>+IF(ISNUMBER(DATA!AE381),DATA!AE381,"n/a")</f>
        <v>0.12981235776290501</v>
      </c>
      <c r="K2514" s="86">
        <f>+IF(ISNUMBER(DATA!AN381),DATA!AN381,"n/a")</f>
        <v>586969.57999999996</v>
      </c>
      <c r="L2514" s="77">
        <f>+IF(ISNUMBER(DATA!AO381),DATA!AO381,"n/a")</f>
        <v>0.12630789208382701</v>
      </c>
      <c r="M2514" s="66"/>
      <c r="N2514" s="66"/>
      <c r="O2514" s="66"/>
      <c r="P2514" s="66"/>
      <c r="Q2514" s="66"/>
      <c r="S2514" s="70"/>
      <c r="U2514" s="70"/>
      <c r="W2514" s="70"/>
      <c r="Y2514" s="70"/>
    </row>
    <row r="2515" spans="1:25" s="69" customFormat="1" x14ac:dyDescent="0.2">
      <c r="A2515" s="66" t="s">
        <v>11</v>
      </c>
      <c r="B2515" s="66" t="s">
        <v>23</v>
      </c>
      <c r="C2515" s="66" t="s">
        <v>25</v>
      </c>
      <c r="D2515" s="66" t="s">
        <v>280</v>
      </c>
      <c r="E2515" s="86">
        <f>+IF(ISNUMBER(DATA!J382),DATA!J382,"n/a")</f>
        <v>27096.1</v>
      </c>
      <c r="F2515" s="77">
        <f>+IF(ISNUMBER(DATA!K382),DATA!K382,"n/a")</f>
        <v>0.10664306032889601</v>
      </c>
      <c r="G2515" s="86">
        <f>+IF(ISNUMBER(DATA!T382),DATA!T382,"n/a")</f>
        <v>118152.03</v>
      </c>
      <c r="H2515" s="77">
        <f>+IF(ISNUMBER(DATA!U382),DATA!U382,"n/a")</f>
        <v>0.20641294208173799</v>
      </c>
      <c r="I2515" s="86">
        <f>+IF(ISNUMBER(DATA!AD382),DATA!AD382,"n/a")</f>
        <v>232063.6</v>
      </c>
      <c r="J2515" s="77">
        <f>+IF(ISNUMBER(DATA!AE382),DATA!AE382,"n/a")</f>
        <v>0.16421147242723799</v>
      </c>
      <c r="K2515" s="86">
        <f>+IF(ISNUMBER(DATA!AN382),DATA!AN382,"n/a")</f>
        <v>442613.89</v>
      </c>
      <c r="L2515" s="77">
        <f>+IF(ISNUMBER(DATA!AO382),DATA!AO382,"n/a")</f>
        <v>0.136736594319223</v>
      </c>
      <c r="M2515" s="66"/>
      <c r="N2515" s="66"/>
      <c r="O2515" s="66"/>
      <c r="P2515" s="66"/>
      <c r="Q2515" s="66"/>
      <c r="S2515" s="70"/>
      <c r="U2515" s="70"/>
      <c r="W2515" s="70"/>
      <c r="Y2515" s="70"/>
    </row>
    <row r="2516" spans="1:25" s="69" customFormat="1" x14ac:dyDescent="0.2">
      <c r="A2516" s="66" t="s">
        <v>11</v>
      </c>
      <c r="B2516" s="66" t="s">
        <v>23</v>
      </c>
      <c r="C2516" s="66" t="s">
        <v>25</v>
      </c>
      <c r="D2516" s="66" t="s">
        <v>281</v>
      </c>
      <c r="E2516" s="86">
        <f>+IF(ISNUMBER(DATA!J383),DATA!J383,"n/a")</f>
        <v>34224.46</v>
      </c>
      <c r="F2516" s="77">
        <f>+IF(ISNUMBER(DATA!K383),DATA!K383,"n/a")</f>
        <v>-8.6188233348780005E-5</v>
      </c>
      <c r="G2516" s="86">
        <f>+IF(ISNUMBER(DATA!T383),DATA!T383,"n/a")</f>
        <v>113763.17</v>
      </c>
      <c r="H2516" s="77">
        <f>+IF(ISNUMBER(DATA!U383),DATA!U383,"n/a")</f>
        <v>3.3653215375126999E-2</v>
      </c>
      <c r="I2516" s="86">
        <f>+IF(ISNUMBER(DATA!AD383),DATA!AD383,"n/a")</f>
        <v>220792.59</v>
      </c>
      <c r="J2516" s="77">
        <f>+IF(ISNUMBER(DATA!AE383),DATA!AE383,"n/a")</f>
        <v>3.06867400268259E-2</v>
      </c>
      <c r="K2516" s="86">
        <f>+IF(ISNUMBER(DATA!AN383),DATA!AN383,"n/a")</f>
        <v>429372.28</v>
      </c>
      <c r="L2516" s="77">
        <f>+IF(ISNUMBER(DATA!AO383),DATA!AO383,"n/a")</f>
        <v>3.4858272384665497E-2</v>
      </c>
      <c r="M2516" s="66"/>
      <c r="N2516" s="66"/>
      <c r="O2516" s="66"/>
      <c r="P2516" s="66"/>
      <c r="Q2516" s="66"/>
      <c r="S2516" s="70"/>
      <c r="U2516" s="70"/>
      <c r="W2516" s="70"/>
      <c r="Y2516" s="70"/>
    </row>
    <row r="2517" spans="1:25" s="69" customFormat="1" x14ac:dyDescent="0.2">
      <c r="A2517" s="66" t="s">
        <v>11</v>
      </c>
      <c r="B2517" s="66" t="s">
        <v>23</v>
      </c>
      <c r="C2517" s="66" t="s">
        <v>25</v>
      </c>
      <c r="D2517" s="66" t="s">
        <v>282</v>
      </c>
      <c r="E2517" s="86">
        <f>+IF(ISNUMBER(DATA!J384),DATA!J384,"n/a")</f>
        <v>85186.15</v>
      </c>
      <c r="F2517" s="77">
        <f>+IF(ISNUMBER(DATA!K384),DATA!K384,"n/a")</f>
        <v>0.15470836365726301</v>
      </c>
      <c r="G2517" s="86">
        <f>+IF(ISNUMBER(DATA!T384),DATA!T384,"n/a")</f>
        <v>267734.24</v>
      </c>
      <c r="H2517" s="77">
        <f>+IF(ISNUMBER(DATA!U384),DATA!U384,"n/a")</f>
        <v>0.15762421379609501</v>
      </c>
      <c r="I2517" s="86">
        <f>+IF(ISNUMBER(DATA!AD384),DATA!AD384,"n/a")</f>
        <v>510598.62</v>
      </c>
      <c r="J2517" s="77">
        <f>+IF(ISNUMBER(DATA!AE384),DATA!AE384,"n/a")</f>
        <v>0.18652373099189501</v>
      </c>
      <c r="K2517" s="86">
        <f>+IF(ISNUMBER(DATA!AN384),DATA!AN384,"n/a")</f>
        <v>952390.43</v>
      </c>
      <c r="L2517" s="77">
        <f>+IF(ISNUMBER(DATA!AO384),DATA!AO384,"n/a")</f>
        <v>0.182543796962789</v>
      </c>
      <c r="M2517" s="66"/>
      <c r="N2517" s="66"/>
      <c r="O2517" s="66"/>
      <c r="P2517" s="66"/>
      <c r="Q2517" s="66"/>
      <c r="S2517" s="70"/>
      <c r="U2517" s="70"/>
      <c r="W2517" s="70"/>
      <c r="Y2517" s="70"/>
    </row>
    <row r="2518" spans="1:25" s="69" customFormat="1" x14ac:dyDescent="0.2">
      <c r="A2518" s="66" t="s">
        <v>11</v>
      </c>
      <c r="B2518" s="66" t="s">
        <v>23</v>
      </c>
      <c r="C2518" s="66" t="s">
        <v>25</v>
      </c>
      <c r="D2518" s="66" t="s">
        <v>283</v>
      </c>
      <c r="E2518" s="86">
        <f>+IF(ISNUMBER(DATA!J385),DATA!J385,"n/a")</f>
        <v>54893.42</v>
      </c>
      <c r="F2518" s="77">
        <f>+IF(ISNUMBER(DATA!K385),DATA!K385,"n/a")</f>
        <v>0.374306255169914</v>
      </c>
      <c r="G2518" s="86">
        <f>+IF(ISNUMBER(DATA!T385),DATA!T385,"n/a")</f>
        <v>173552.47</v>
      </c>
      <c r="H2518" s="77">
        <f>+IF(ISNUMBER(DATA!U385),DATA!U385,"n/a")</f>
        <v>0.35734502867629198</v>
      </c>
      <c r="I2518" s="86">
        <f>+IF(ISNUMBER(DATA!AD385),DATA!AD385,"n/a")</f>
        <v>326911.03999999998</v>
      </c>
      <c r="J2518" s="77">
        <f>+IF(ISNUMBER(DATA!AE385),DATA!AE385,"n/a")</f>
        <v>0.38250977398018399</v>
      </c>
      <c r="K2518" s="86">
        <f>+IF(ISNUMBER(DATA!AN385),DATA!AN385,"n/a")</f>
        <v>586205.82999999996</v>
      </c>
      <c r="L2518" s="77">
        <f>+IF(ISNUMBER(DATA!AO385),DATA!AO385,"n/a")</f>
        <v>0.43749675695913698</v>
      </c>
      <c r="M2518" s="66"/>
      <c r="N2518" s="66"/>
      <c r="O2518" s="66"/>
      <c r="P2518" s="66"/>
      <c r="Q2518" s="66"/>
      <c r="S2518" s="70"/>
      <c r="U2518" s="70"/>
      <c r="W2518" s="70"/>
      <c r="Y2518" s="70"/>
    </row>
    <row r="2519" spans="1:25" s="69" customFormat="1" x14ac:dyDescent="0.2">
      <c r="A2519" s="66" t="s">
        <v>11</v>
      </c>
      <c r="B2519" s="66" t="s">
        <v>23</v>
      </c>
      <c r="C2519" s="66" t="s">
        <v>25</v>
      </c>
      <c r="D2519" s="66" t="s">
        <v>284</v>
      </c>
      <c r="E2519" s="86">
        <f>+IF(ISNUMBER(DATA!J386),DATA!J386,"n/a")</f>
        <v>60938.44</v>
      </c>
      <c r="F2519" s="77">
        <f>+IF(ISNUMBER(DATA!K386),DATA!K386,"n/a")</f>
        <v>-1.4892096076829399E-2</v>
      </c>
      <c r="G2519" s="86">
        <f>+IF(ISNUMBER(DATA!T386),DATA!T386,"n/a")</f>
        <v>193329.86</v>
      </c>
      <c r="H2519" s="77">
        <f>+IF(ISNUMBER(DATA!U386),DATA!U386,"n/a")</f>
        <v>5.03162305458019E-2</v>
      </c>
      <c r="I2519" s="86">
        <f>+IF(ISNUMBER(DATA!AD386),DATA!AD386,"n/a")</f>
        <v>369747.25</v>
      </c>
      <c r="J2519" s="77">
        <f>+IF(ISNUMBER(DATA!AE386),DATA!AE386,"n/a")</f>
        <v>-5.2794964801697901E-3</v>
      </c>
      <c r="K2519" s="86">
        <f>+IF(ISNUMBER(DATA!AN386),DATA!AN386,"n/a")</f>
        <v>691168.62</v>
      </c>
      <c r="L2519" s="77">
        <f>+IF(ISNUMBER(DATA!AO386),DATA!AO386,"n/a")</f>
        <v>-6.7107192387508202E-2</v>
      </c>
      <c r="M2519" s="66"/>
      <c r="N2519" s="66"/>
      <c r="O2519" s="66"/>
      <c r="P2519" s="66"/>
      <c r="Q2519" s="66"/>
      <c r="S2519" s="70"/>
      <c r="U2519" s="70"/>
      <c r="W2519" s="70"/>
      <c r="Y2519" s="70"/>
    </row>
    <row r="2520" spans="1:25" s="69" customFormat="1" x14ac:dyDescent="0.2">
      <c r="A2520" s="66" t="s">
        <v>11</v>
      </c>
      <c r="B2520" s="66" t="s">
        <v>23</v>
      </c>
      <c r="C2520" s="66" t="s">
        <v>25</v>
      </c>
      <c r="D2520" s="66" t="s">
        <v>285</v>
      </c>
      <c r="E2520" s="86">
        <f>+IF(ISNUMBER(DATA!J387),DATA!J387,"n/a")</f>
        <v>45990.71</v>
      </c>
      <c r="F2520" s="77">
        <f>+IF(ISNUMBER(DATA!K387),DATA!K387,"n/a")</f>
        <v>0.14349283307848201</v>
      </c>
      <c r="G2520" s="86">
        <f>+IF(ISNUMBER(DATA!T387),DATA!T387,"n/a")</f>
        <v>151306.43</v>
      </c>
      <c r="H2520" s="77">
        <f>+IF(ISNUMBER(DATA!U387),DATA!U387,"n/a")</f>
        <v>0.208630758625207</v>
      </c>
      <c r="I2520" s="86">
        <f>+IF(ISNUMBER(DATA!AD387),DATA!AD387,"n/a")</f>
        <v>306850.53999999998</v>
      </c>
      <c r="J2520" s="77">
        <f>+IF(ISNUMBER(DATA!AE387),DATA!AE387,"n/a")</f>
        <v>0.17985014064742499</v>
      </c>
      <c r="K2520" s="86">
        <f>+IF(ISNUMBER(DATA!AN387),DATA!AN387,"n/a")</f>
        <v>548919.35</v>
      </c>
      <c r="L2520" s="77">
        <f>+IF(ISNUMBER(DATA!AO387),DATA!AO387,"n/a")</f>
        <v>2.1790986237394099E-2</v>
      </c>
      <c r="M2520" s="66"/>
      <c r="N2520" s="66"/>
      <c r="O2520" s="66"/>
      <c r="P2520" s="66"/>
      <c r="Q2520" s="66"/>
      <c r="S2520" s="70"/>
      <c r="U2520" s="70"/>
      <c r="W2520" s="70"/>
      <c r="Y2520" s="70"/>
    </row>
    <row r="2521" spans="1:25" s="69" customFormat="1" x14ac:dyDescent="0.2">
      <c r="A2521" s="66" t="s">
        <v>11</v>
      </c>
      <c r="B2521" s="66" t="s">
        <v>23</v>
      </c>
      <c r="C2521" s="66" t="s">
        <v>25</v>
      </c>
      <c r="D2521" s="66" t="s">
        <v>286</v>
      </c>
      <c r="E2521" s="86">
        <f>+IF(ISNUMBER(DATA!J388),DATA!J388,"n/a")</f>
        <v>113126.01</v>
      </c>
      <c r="F2521" s="77">
        <f>+IF(ISNUMBER(DATA!K388),DATA!K388,"n/a")</f>
        <v>-3.5554534779958603E-2</v>
      </c>
      <c r="G2521" s="86">
        <f>+IF(ISNUMBER(DATA!T388),DATA!T388,"n/a")</f>
        <v>376200.59</v>
      </c>
      <c r="H2521" s="77">
        <f>+IF(ISNUMBER(DATA!U388),DATA!U388,"n/a")</f>
        <v>3.38620623509635E-2</v>
      </c>
      <c r="I2521" s="86">
        <f>+IF(ISNUMBER(DATA!AD388),DATA!AD388,"n/a")</f>
        <v>719420.26</v>
      </c>
      <c r="J2521" s="77">
        <f>+IF(ISNUMBER(DATA!AE388),DATA!AE388,"n/a")</f>
        <v>-1.10842740419751E-3</v>
      </c>
      <c r="K2521" s="86">
        <f>+IF(ISNUMBER(DATA!AN388),DATA!AN388,"n/a")</f>
        <v>1399946.59</v>
      </c>
      <c r="L2521" s="77">
        <f>+IF(ISNUMBER(DATA!AO388),DATA!AO388,"n/a")</f>
        <v>2.4361399533301999E-2</v>
      </c>
      <c r="M2521" s="66"/>
      <c r="N2521" s="66"/>
      <c r="O2521" s="66"/>
      <c r="P2521" s="66"/>
      <c r="Q2521" s="66"/>
      <c r="S2521" s="70"/>
      <c r="U2521" s="70"/>
      <c r="W2521" s="70"/>
      <c r="Y2521" s="70"/>
    </row>
    <row r="2522" spans="1:25" s="69" customFormat="1" x14ac:dyDescent="0.2">
      <c r="A2522" s="66" t="s">
        <v>11</v>
      </c>
      <c r="B2522" s="66" t="s">
        <v>23</v>
      </c>
      <c r="C2522" s="66" t="s">
        <v>25</v>
      </c>
      <c r="D2522" s="66" t="s">
        <v>287</v>
      </c>
      <c r="E2522" s="86">
        <f>+IF(ISNUMBER(DATA!J389),DATA!J389,"n/a")</f>
        <v>112014.21</v>
      </c>
      <c r="F2522" s="77">
        <f>+IF(ISNUMBER(DATA!K389),DATA!K389,"n/a")</f>
        <v>8.4017114007136594E-3</v>
      </c>
      <c r="G2522" s="86">
        <f>+IF(ISNUMBER(DATA!T389),DATA!T389,"n/a")</f>
        <v>363504.47</v>
      </c>
      <c r="H2522" s="77">
        <f>+IF(ISNUMBER(DATA!U389),DATA!U389,"n/a")</f>
        <v>0.17495194230905001</v>
      </c>
      <c r="I2522" s="86">
        <f>+IF(ISNUMBER(DATA!AD389),DATA!AD389,"n/a")</f>
        <v>675988.09</v>
      </c>
      <c r="J2522" s="77">
        <f>+IF(ISNUMBER(DATA!AE389),DATA!AE389,"n/a")</f>
        <v>7.1282559065277501E-2</v>
      </c>
      <c r="K2522" s="86">
        <f>+IF(ISNUMBER(DATA!AN389),DATA!AN389,"n/a")</f>
        <v>1282037.3400000001</v>
      </c>
      <c r="L2522" s="77">
        <f>+IF(ISNUMBER(DATA!AO389),DATA!AO389,"n/a")</f>
        <v>7.6303651408262396E-2</v>
      </c>
      <c r="M2522" s="66"/>
      <c r="N2522" s="66"/>
      <c r="O2522" s="66"/>
      <c r="P2522" s="66"/>
      <c r="Q2522" s="66"/>
      <c r="S2522" s="70"/>
      <c r="U2522" s="70"/>
      <c r="W2522" s="70"/>
      <c r="Y2522" s="70"/>
    </row>
    <row r="2523" spans="1:25" s="69" customFormat="1" x14ac:dyDescent="0.2">
      <c r="A2523" s="66" t="s">
        <v>11</v>
      </c>
      <c r="B2523" s="66" t="s">
        <v>23</v>
      </c>
      <c r="C2523" s="66" t="s">
        <v>25</v>
      </c>
      <c r="D2523" s="66" t="s">
        <v>288</v>
      </c>
      <c r="E2523" s="86">
        <f>+IF(ISNUMBER(DATA!J390),DATA!J390,"n/a")</f>
        <v>57963.19</v>
      </c>
      <c r="F2523" s="77">
        <f>+IF(ISNUMBER(DATA!K390),DATA!K390,"n/a")</f>
        <v>0.17928811214420901</v>
      </c>
      <c r="G2523" s="86">
        <f>+IF(ISNUMBER(DATA!T390),DATA!T390,"n/a")</f>
        <v>181694.19</v>
      </c>
      <c r="H2523" s="77">
        <f>+IF(ISNUMBER(DATA!U390),DATA!U390,"n/a")</f>
        <v>0.18086235994927499</v>
      </c>
      <c r="I2523" s="86">
        <f>+IF(ISNUMBER(DATA!AD390),DATA!AD390,"n/a")</f>
        <v>344028.07</v>
      </c>
      <c r="J2523" s="77">
        <f>+IF(ISNUMBER(DATA!AE390),DATA!AE390,"n/a")</f>
        <v>0.195469187019751</v>
      </c>
      <c r="K2523" s="86">
        <f>+IF(ISNUMBER(DATA!AN390),DATA!AN390,"n/a")</f>
        <v>625664.21</v>
      </c>
      <c r="L2523" s="77">
        <f>+IF(ISNUMBER(DATA!AO390),DATA!AO390,"n/a")</f>
        <v>0.15092429363798299</v>
      </c>
      <c r="M2523" s="66"/>
      <c r="N2523" s="66"/>
      <c r="O2523" s="66"/>
      <c r="P2523" s="66"/>
      <c r="Q2523" s="66"/>
      <c r="S2523" s="70"/>
      <c r="U2523" s="70"/>
      <c r="W2523" s="70"/>
      <c r="Y2523" s="70"/>
    </row>
    <row r="2524" spans="1:25" s="69" customFormat="1" x14ac:dyDescent="0.2">
      <c r="A2524" s="66" t="s">
        <v>11</v>
      </c>
      <c r="B2524" s="66" t="s">
        <v>23</v>
      </c>
      <c r="C2524" s="66" t="s">
        <v>25</v>
      </c>
      <c r="D2524" s="66" t="s">
        <v>289</v>
      </c>
      <c r="E2524" s="86">
        <f>+IF(ISNUMBER(DATA!J391),DATA!J391,"n/a")</f>
        <v>36717.440000000002</v>
      </c>
      <c r="F2524" s="77">
        <f>+IF(ISNUMBER(DATA!K391),DATA!K391,"n/a")</f>
        <v>3.4770370362020103E-2</v>
      </c>
      <c r="G2524" s="86">
        <f>+IF(ISNUMBER(DATA!T391),DATA!T391,"n/a")</f>
        <v>118613.02</v>
      </c>
      <c r="H2524" s="77">
        <f>+IF(ISNUMBER(DATA!U391),DATA!U391,"n/a")</f>
        <v>2.2175586869915401E-2</v>
      </c>
      <c r="I2524" s="86">
        <f>+IF(ISNUMBER(DATA!AD391),DATA!AD391,"n/a")</f>
        <v>225510.68</v>
      </c>
      <c r="J2524" s="77">
        <f>+IF(ISNUMBER(DATA!AE391),DATA!AE391,"n/a")</f>
        <v>-6.6333049286494503E-3</v>
      </c>
      <c r="K2524" s="86">
        <f>+IF(ISNUMBER(DATA!AN391),DATA!AN391,"n/a")</f>
        <v>431103.25</v>
      </c>
      <c r="L2524" s="77">
        <f>+IF(ISNUMBER(DATA!AO391),DATA!AO391,"n/a")</f>
        <v>-6.66177656872744E-2</v>
      </c>
      <c r="M2524" s="66"/>
      <c r="N2524" s="66"/>
      <c r="O2524" s="66"/>
      <c r="P2524" s="66"/>
      <c r="Q2524" s="66"/>
      <c r="S2524" s="70"/>
      <c r="U2524" s="70"/>
      <c r="W2524" s="70"/>
      <c r="Y2524" s="70"/>
    </row>
    <row r="2525" spans="1:25" s="69" customFormat="1" x14ac:dyDescent="0.2">
      <c r="A2525" s="66" t="s">
        <v>11</v>
      </c>
      <c r="B2525" s="66" t="s">
        <v>23</v>
      </c>
      <c r="C2525" s="66" t="s">
        <v>25</v>
      </c>
      <c r="D2525" s="66" t="s">
        <v>290</v>
      </c>
      <c r="E2525" s="86">
        <f>+IF(ISNUMBER(DATA!J392),DATA!J392,"n/a")</f>
        <v>61036.09</v>
      </c>
      <c r="F2525" s="77">
        <f>+IF(ISNUMBER(DATA!K392),DATA!K392,"n/a")</f>
        <v>-6.8661472158457304E-2</v>
      </c>
      <c r="G2525" s="86">
        <f>+IF(ISNUMBER(DATA!T392),DATA!T392,"n/a")</f>
        <v>172185.39</v>
      </c>
      <c r="H2525" s="77">
        <f>+IF(ISNUMBER(DATA!U392),DATA!U392,"n/a")</f>
        <v>-3.8177322084155203E-2</v>
      </c>
      <c r="I2525" s="86">
        <f>+IF(ISNUMBER(DATA!AD392),DATA!AD392,"n/a")</f>
        <v>347046.01</v>
      </c>
      <c r="J2525" s="77">
        <f>+IF(ISNUMBER(DATA!AE392),DATA!AE392,"n/a")</f>
        <v>9.3824933805503104E-3</v>
      </c>
      <c r="K2525" s="86">
        <f>+IF(ISNUMBER(DATA!AN392),DATA!AN392,"n/a")</f>
        <v>673752.53</v>
      </c>
      <c r="L2525" s="77">
        <f>+IF(ISNUMBER(DATA!AO392),DATA!AO392,"n/a")</f>
        <v>3.9141534586425601E-2</v>
      </c>
      <c r="M2525" s="66"/>
      <c r="N2525" s="66"/>
      <c r="O2525" s="66"/>
      <c r="P2525" s="66"/>
      <c r="Q2525" s="66"/>
      <c r="S2525" s="70"/>
      <c r="U2525" s="70"/>
      <c r="W2525" s="70"/>
      <c r="Y2525" s="70"/>
    </row>
    <row r="2526" spans="1:25" s="69" customFormat="1" x14ac:dyDescent="0.2">
      <c r="A2526" s="66" t="s">
        <v>11</v>
      </c>
      <c r="B2526" s="66" t="s">
        <v>23</v>
      </c>
      <c r="C2526" s="66" t="s">
        <v>25</v>
      </c>
      <c r="D2526" s="66" t="s">
        <v>291</v>
      </c>
      <c r="E2526" s="86">
        <f>+IF(ISNUMBER(DATA!J393),DATA!J393,"n/a")</f>
        <v>11371.24</v>
      </c>
      <c r="F2526" s="77">
        <f>+IF(ISNUMBER(DATA!K393),DATA!K393,"n/a")</f>
        <v>0.384276961545157</v>
      </c>
      <c r="G2526" s="86">
        <f>+IF(ISNUMBER(DATA!T393),DATA!T393,"n/a")</f>
        <v>34009.279999999999</v>
      </c>
      <c r="H2526" s="77">
        <f>+IF(ISNUMBER(DATA!U393),DATA!U393,"n/a")</f>
        <v>0.26412102514542701</v>
      </c>
      <c r="I2526" s="86">
        <f>+IF(ISNUMBER(DATA!AD393),DATA!AD393,"n/a")</f>
        <v>62664.639999999999</v>
      </c>
      <c r="J2526" s="77">
        <f>+IF(ISNUMBER(DATA!AE393),DATA!AE393,"n/a")</f>
        <v>0.18855889085660801</v>
      </c>
      <c r="K2526" s="86">
        <f>+IF(ISNUMBER(DATA!AN393),DATA!AN393,"n/a")</f>
        <v>116503.35</v>
      </c>
      <c r="L2526" s="77">
        <f>+IF(ISNUMBER(DATA!AO393),DATA!AO393,"n/a")</f>
        <v>-0.369867917836817</v>
      </c>
      <c r="M2526" s="66"/>
      <c r="N2526" s="66"/>
      <c r="O2526" s="66"/>
      <c r="P2526" s="66"/>
      <c r="Q2526" s="66"/>
      <c r="S2526" s="70"/>
      <c r="U2526" s="70"/>
      <c r="W2526" s="70"/>
      <c r="Y2526" s="70"/>
    </row>
    <row r="2527" spans="1:25" s="69" customFormat="1" x14ac:dyDescent="0.2">
      <c r="A2527" s="66" t="s">
        <v>11</v>
      </c>
      <c r="B2527" s="66" t="s">
        <v>23</v>
      </c>
      <c r="C2527" s="66" t="s">
        <v>25</v>
      </c>
      <c r="D2527" s="66" t="s">
        <v>292</v>
      </c>
      <c r="E2527" s="86">
        <f>+IF(ISNUMBER(DATA!J394),DATA!J394,"n/a")</f>
        <v>146416.21</v>
      </c>
      <c r="F2527" s="77">
        <f>+IF(ISNUMBER(DATA!K394),DATA!K394,"n/a")</f>
        <v>2.9499343942611899E-2</v>
      </c>
      <c r="G2527" s="86">
        <f>+IF(ISNUMBER(DATA!T394),DATA!T394,"n/a")</f>
        <v>488736.43</v>
      </c>
      <c r="H2527" s="77">
        <f>+IF(ISNUMBER(DATA!U394),DATA!U394,"n/a")</f>
        <v>-9.5495650864584006E-3</v>
      </c>
      <c r="I2527" s="86">
        <f>+IF(ISNUMBER(DATA!AD394),DATA!AD394,"n/a")</f>
        <v>947925.75</v>
      </c>
      <c r="J2527" s="77">
        <f>+IF(ISNUMBER(DATA!AE394),DATA!AE394,"n/a")</f>
        <v>-3.1387575068489201E-2</v>
      </c>
      <c r="K2527" s="86">
        <f>+IF(ISNUMBER(DATA!AN394),DATA!AN394,"n/a")</f>
        <v>1834818.5</v>
      </c>
      <c r="L2527" s="77">
        <f>+IF(ISNUMBER(DATA!AO394),DATA!AO394,"n/a")</f>
        <v>6.8534635739096598E-5</v>
      </c>
      <c r="M2527" s="66"/>
      <c r="N2527" s="66"/>
      <c r="O2527" s="66"/>
      <c r="P2527" s="66"/>
      <c r="Q2527" s="66"/>
      <c r="S2527" s="70"/>
      <c r="U2527" s="70"/>
      <c r="W2527" s="70"/>
      <c r="Y2527" s="70"/>
    </row>
    <row r="2528" spans="1:25" s="69" customFormat="1" x14ac:dyDescent="0.2">
      <c r="A2528" s="66" t="s">
        <v>11</v>
      </c>
      <c r="B2528" s="66" t="s">
        <v>23</v>
      </c>
      <c r="C2528" s="66" t="s">
        <v>25</v>
      </c>
      <c r="D2528" s="66" t="s">
        <v>293</v>
      </c>
      <c r="E2528" s="86">
        <f>+IF(ISNUMBER(DATA!J395),DATA!J395,"n/a")</f>
        <v>17895.060000000001</v>
      </c>
      <c r="F2528" s="77">
        <f>+IF(ISNUMBER(DATA!K395),DATA!K395,"n/a")</f>
        <v>0.322153740215948</v>
      </c>
      <c r="G2528" s="86">
        <f>+IF(ISNUMBER(DATA!T395),DATA!T395,"n/a")</f>
        <v>54588.66</v>
      </c>
      <c r="H2528" s="77">
        <f>+IF(ISNUMBER(DATA!U395),DATA!U395,"n/a")</f>
        <v>0.32533805568935797</v>
      </c>
      <c r="I2528" s="86">
        <f>+IF(ISNUMBER(DATA!AD395),DATA!AD395,"n/a")</f>
        <v>101984.98</v>
      </c>
      <c r="J2528" s="77">
        <f>+IF(ISNUMBER(DATA!AE395),DATA!AE395,"n/a")</f>
        <v>0.23973879961995201</v>
      </c>
      <c r="K2528" s="86">
        <f>+IF(ISNUMBER(DATA!AN395),DATA!AN395,"n/a")</f>
        <v>188673.24</v>
      </c>
      <c r="L2528" s="77">
        <f>+IF(ISNUMBER(DATA!AO395),DATA!AO395,"n/a")</f>
        <v>7.2433520580144198E-2</v>
      </c>
      <c r="M2528" s="66"/>
      <c r="N2528" s="66"/>
      <c r="O2528" s="66"/>
      <c r="P2528" s="66"/>
      <c r="Q2528" s="66"/>
      <c r="S2528" s="70"/>
      <c r="U2528" s="70"/>
      <c r="W2528" s="70"/>
      <c r="Y2528" s="70"/>
    </row>
    <row r="2529" spans="1:25" s="69" customFormat="1" x14ac:dyDescent="0.2">
      <c r="A2529" s="66" t="s">
        <v>11</v>
      </c>
      <c r="B2529" s="66" t="s">
        <v>23</v>
      </c>
      <c r="C2529" s="66" t="s">
        <v>25</v>
      </c>
      <c r="D2529" s="66" t="s">
        <v>294</v>
      </c>
      <c r="E2529" s="86">
        <f>+IF(ISNUMBER(DATA!J396),DATA!J396,"n/a")</f>
        <v>159535.76999999999</v>
      </c>
      <c r="F2529" s="77">
        <f>+IF(ISNUMBER(DATA!K396),DATA!K396,"n/a")</f>
        <v>-6.9997133668459596E-2</v>
      </c>
      <c r="G2529" s="86">
        <f>+IF(ISNUMBER(DATA!T396),DATA!T396,"n/a")</f>
        <v>465320.89</v>
      </c>
      <c r="H2529" s="77">
        <f>+IF(ISNUMBER(DATA!U396),DATA!U396,"n/a")</f>
        <v>-5.6282715027170201E-2</v>
      </c>
      <c r="I2529" s="86">
        <f>+IF(ISNUMBER(DATA!AD396),DATA!AD396,"n/a")</f>
        <v>984754.01</v>
      </c>
      <c r="J2529" s="77">
        <f>+IF(ISNUMBER(DATA!AE396),DATA!AE396,"n/a")</f>
        <v>1.9470423738322098E-2</v>
      </c>
      <c r="K2529" s="86">
        <f>+IF(ISNUMBER(DATA!AN396),DATA!AN396,"n/a")</f>
        <v>1920841.78</v>
      </c>
      <c r="L2529" s="77">
        <f>+IF(ISNUMBER(DATA!AO396),DATA!AO396,"n/a")</f>
        <v>6.6022756604515995E-2</v>
      </c>
      <c r="M2529" s="66"/>
      <c r="N2529" s="66"/>
      <c r="O2529" s="66"/>
      <c r="P2529" s="66"/>
      <c r="Q2529" s="66"/>
      <c r="S2529" s="70"/>
      <c r="U2529" s="70"/>
      <c r="W2529" s="70"/>
      <c r="Y2529" s="70"/>
    </row>
    <row r="2530" spans="1:25" s="69" customFormat="1" x14ac:dyDescent="0.2">
      <c r="A2530" s="66" t="s">
        <v>11</v>
      </c>
      <c r="B2530" s="66" t="s">
        <v>23</v>
      </c>
      <c r="C2530" s="66" t="s">
        <v>25</v>
      </c>
      <c r="D2530" s="66" t="s">
        <v>295</v>
      </c>
      <c r="E2530" s="86">
        <f>+IF(ISNUMBER(DATA!J397),DATA!J397,"n/a")</f>
        <v>8850.8700000000008</v>
      </c>
      <c r="F2530" s="77">
        <f>+IF(ISNUMBER(DATA!K397),DATA!K397,"n/a")</f>
        <v>0.22441534726401199</v>
      </c>
      <c r="G2530" s="86">
        <f>+IF(ISNUMBER(DATA!T397),DATA!T397,"n/a")</f>
        <v>29148.52</v>
      </c>
      <c r="H2530" s="77">
        <f>+IF(ISNUMBER(DATA!U397),DATA!U397,"n/a")</f>
        <v>0.29708490396856901</v>
      </c>
      <c r="I2530" s="86">
        <f>+IF(ISNUMBER(DATA!AD397),DATA!AD397,"n/a")</f>
        <v>52102.46</v>
      </c>
      <c r="J2530" s="77">
        <f>+IF(ISNUMBER(DATA!AE397),DATA!AE397,"n/a")</f>
        <v>0.16735808642971101</v>
      </c>
      <c r="K2530" s="86">
        <f>+IF(ISNUMBER(DATA!AN397),DATA!AN397,"n/a")</f>
        <v>93725.17</v>
      </c>
      <c r="L2530" s="77">
        <f>+IF(ISNUMBER(DATA!AO397),DATA!AO397,"n/a")</f>
        <v>-0.44987031989285903</v>
      </c>
      <c r="M2530" s="66"/>
      <c r="N2530" s="66"/>
      <c r="O2530" s="66"/>
      <c r="P2530" s="66"/>
      <c r="Q2530" s="66"/>
      <c r="S2530" s="70"/>
      <c r="U2530" s="70"/>
      <c r="W2530" s="70"/>
      <c r="Y2530" s="70"/>
    </row>
    <row r="2531" spans="1:25" s="69" customFormat="1" x14ac:dyDescent="0.2">
      <c r="A2531" s="66" t="s">
        <v>11</v>
      </c>
      <c r="B2531" s="66" t="s">
        <v>23</v>
      </c>
      <c r="C2531" s="66" t="s">
        <v>25</v>
      </c>
      <c r="D2531" s="66" t="s">
        <v>296</v>
      </c>
      <c r="E2531" s="86">
        <f>+IF(ISNUMBER(DATA!J398),DATA!J398,"n/a")</f>
        <v>16466.89</v>
      </c>
      <c r="F2531" s="77">
        <f>+IF(ISNUMBER(DATA!K398),DATA!K398,"n/a")</f>
        <v>-0.645602619463298</v>
      </c>
      <c r="G2531" s="86">
        <f>+IF(ISNUMBER(DATA!T398),DATA!T398,"n/a")</f>
        <v>55325.02</v>
      </c>
      <c r="H2531" s="77">
        <f>+IF(ISNUMBER(DATA!U398),DATA!U398,"n/a")</f>
        <v>-0.61046229255232298</v>
      </c>
      <c r="I2531" s="86">
        <f>+IF(ISNUMBER(DATA!AD398),DATA!AD398,"n/a")</f>
        <v>106719.71</v>
      </c>
      <c r="J2531" s="77">
        <f>+IF(ISNUMBER(DATA!AE398),DATA!AE398,"n/a")</f>
        <v>-0.61094583109571299</v>
      </c>
      <c r="K2531" s="86">
        <f>+IF(ISNUMBER(DATA!AN398),DATA!AN398,"n/a")</f>
        <v>239112.35</v>
      </c>
      <c r="L2531" s="77">
        <f>+IF(ISNUMBER(DATA!AO398),DATA!AO398,"n/a")</f>
        <v>-0.57187579066169103</v>
      </c>
      <c r="M2531" s="66"/>
      <c r="N2531" s="66"/>
      <c r="O2531" s="66"/>
      <c r="P2531" s="66"/>
      <c r="Q2531" s="66"/>
      <c r="S2531" s="70"/>
      <c r="U2531" s="70"/>
      <c r="W2531" s="70"/>
      <c r="Y2531" s="70"/>
    </row>
    <row r="2532" spans="1:25" s="69" customFormat="1" x14ac:dyDescent="0.2">
      <c r="A2532" s="66" t="s">
        <v>11</v>
      </c>
      <c r="B2532" s="66" t="s">
        <v>23</v>
      </c>
      <c r="C2532" s="66" t="s">
        <v>25</v>
      </c>
      <c r="D2532" s="66" t="s">
        <v>297</v>
      </c>
      <c r="E2532" s="86">
        <f>+IF(ISNUMBER(DATA!J399),DATA!J399,"n/a")</f>
        <v>36989.08</v>
      </c>
      <c r="F2532" s="77">
        <f>+IF(ISNUMBER(DATA!K399),DATA!K399,"n/a")</f>
        <v>0.16318593198699399</v>
      </c>
      <c r="G2532" s="86">
        <f>+IF(ISNUMBER(DATA!T399),DATA!T399,"n/a")</f>
        <v>108940.36</v>
      </c>
      <c r="H2532" s="77">
        <f>+IF(ISNUMBER(DATA!U399),DATA!U399,"n/a")</f>
        <v>0.170596023102808</v>
      </c>
      <c r="I2532" s="86">
        <f>+IF(ISNUMBER(DATA!AD399),DATA!AD399,"n/a")</f>
        <v>210306.51</v>
      </c>
      <c r="J2532" s="77">
        <f>+IF(ISNUMBER(DATA!AE399),DATA!AE399,"n/a")</f>
        <v>0.15480801210978901</v>
      </c>
      <c r="K2532" s="86">
        <f>+IF(ISNUMBER(DATA!AN399),DATA!AN399,"n/a")</f>
        <v>397472.82</v>
      </c>
      <c r="L2532" s="77">
        <f>+IF(ISNUMBER(DATA!AO399),DATA!AO399,"n/a")</f>
        <v>7.0362901803336195E-2</v>
      </c>
      <c r="M2532" s="66"/>
      <c r="N2532" s="66"/>
      <c r="O2532" s="66"/>
      <c r="P2532" s="66"/>
      <c r="Q2532" s="66"/>
      <c r="S2532" s="70"/>
      <c r="U2532" s="70"/>
      <c r="W2532" s="70"/>
      <c r="Y2532" s="70"/>
    </row>
    <row r="2533" spans="1:25" s="69" customFormat="1" x14ac:dyDescent="0.2">
      <c r="A2533" s="66" t="s">
        <v>11</v>
      </c>
      <c r="B2533" s="66" t="s">
        <v>23</v>
      </c>
      <c r="C2533" s="66" t="s">
        <v>25</v>
      </c>
      <c r="D2533" s="66" t="s">
        <v>298</v>
      </c>
      <c r="E2533" s="86">
        <f>+IF(ISNUMBER(DATA!J400),DATA!J400,"n/a")</f>
        <v>54093.440000000002</v>
      </c>
      <c r="F2533" s="77">
        <f>+IF(ISNUMBER(DATA!K400),DATA!K400,"n/a")</f>
        <v>0.170462258833355</v>
      </c>
      <c r="G2533" s="86">
        <f>+IF(ISNUMBER(DATA!T400),DATA!T400,"n/a")</f>
        <v>155147.89000000001</v>
      </c>
      <c r="H2533" s="77">
        <f>+IF(ISNUMBER(DATA!U400),DATA!U400,"n/a")</f>
        <v>0.18435827328826199</v>
      </c>
      <c r="I2533" s="86">
        <f>+IF(ISNUMBER(DATA!AD400),DATA!AD400,"n/a")</f>
        <v>294778.75</v>
      </c>
      <c r="J2533" s="77">
        <f>+IF(ISNUMBER(DATA!AE400),DATA!AE400,"n/a")</f>
        <v>0.19091207978942801</v>
      </c>
      <c r="K2533" s="86">
        <f>+IF(ISNUMBER(DATA!AN400),DATA!AN400,"n/a")</f>
        <v>557722.24</v>
      </c>
      <c r="L2533" s="77">
        <f>+IF(ISNUMBER(DATA!AO400),DATA!AO400,"n/a")</f>
        <v>0.198098928907468</v>
      </c>
      <c r="M2533" s="66"/>
      <c r="N2533" s="66"/>
      <c r="O2533" s="66"/>
      <c r="P2533" s="66"/>
      <c r="Q2533" s="66"/>
      <c r="S2533" s="70"/>
      <c r="U2533" s="70"/>
      <c r="W2533" s="70"/>
      <c r="Y2533" s="70"/>
    </row>
    <row r="2534" spans="1:25" s="69" customFormat="1" x14ac:dyDescent="0.2">
      <c r="A2534" s="66" t="s">
        <v>11</v>
      </c>
      <c r="B2534" s="66" t="s">
        <v>23</v>
      </c>
      <c r="C2534" s="66" t="s">
        <v>25</v>
      </c>
      <c r="D2534" s="66" t="s">
        <v>299</v>
      </c>
      <c r="E2534" s="86">
        <f>+IF(ISNUMBER(DATA!J401),DATA!J401,"n/a")</f>
        <v>219345.62</v>
      </c>
      <c r="F2534" s="77">
        <f>+IF(ISNUMBER(DATA!K401),DATA!K401,"n/a")</f>
        <v>-6.9599819405018998E-2</v>
      </c>
      <c r="G2534" s="86">
        <f>+IF(ISNUMBER(DATA!T401),DATA!T401,"n/a")</f>
        <v>705538.44</v>
      </c>
      <c r="H2534" s="77">
        <f>+IF(ISNUMBER(DATA!U401),DATA!U401,"n/a")</f>
        <v>1.1863420647677501E-5</v>
      </c>
      <c r="I2534" s="86">
        <f>+IF(ISNUMBER(DATA!AD401),DATA!AD401,"n/a")</f>
        <v>1389896.95</v>
      </c>
      <c r="J2534" s="77">
        <f>+IF(ISNUMBER(DATA!AE401),DATA!AE401,"n/a")</f>
        <v>4.08038617854369E-2</v>
      </c>
      <c r="K2534" s="86">
        <f>+IF(ISNUMBER(DATA!AN401),DATA!AN401,"n/a")</f>
        <v>2677944.85</v>
      </c>
      <c r="L2534" s="77">
        <f>+IF(ISNUMBER(DATA!AO401),DATA!AO401,"n/a")</f>
        <v>5.6122483105359999E-2</v>
      </c>
      <c r="M2534" s="66"/>
      <c r="N2534" s="66"/>
      <c r="O2534" s="66"/>
      <c r="P2534" s="66"/>
      <c r="Q2534" s="66"/>
      <c r="S2534" s="70"/>
      <c r="U2534" s="70"/>
      <c r="W2534" s="70"/>
      <c r="Y2534" s="70"/>
    </row>
    <row r="2535" spans="1:25" s="69" customFormat="1" x14ac:dyDescent="0.2">
      <c r="A2535" s="66" t="s">
        <v>11</v>
      </c>
      <c r="B2535" s="66" t="s">
        <v>23</v>
      </c>
      <c r="C2535" s="66" t="s">
        <v>25</v>
      </c>
      <c r="D2535" s="66" t="s">
        <v>300</v>
      </c>
      <c r="E2535" s="86">
        <f>+IF(ISNUMBER(DATA!J402),DATA!J402,"n/a")</f>
        <v>116654.94</v>
      </c>
      <c r="F2535" s="77">
        <f>+IF(ISNUMBER(DATA!K402),DATA!K402,"n/a")</f>
        <v>0.118498588776311</v>
      </c>
      <c r="G2535" s="86">
        <f>+IF(ISNUMBER(DATA!T402),DATA!T402,"n/a")</f>
        <v>375395.97</v>
      </c>
      <c r="H2535" s="77">
        <f>+IF(ISNUMBER(DATA!U402),DATA!U402,"n/a")</f>
        <v>0.17728725079244301</v>
      </c>
      <c r="I2535" s="86">
        <f>+IF(ISNUMBER(DATA!AD402),DATA!AD402,"n/a")</f>
        <v>685693.31</v>
      </c>
      <c r="J2535" s="77">
        <f>+IF(ISNUMBER(DATA!AE402),DATA!AE402,"n/a")</f>
        <v>0.18285888102286699</v>
      </c>
      <c r="K2535" s="86">
        <f>+IF(ISNUMBER(DATA!AN402),DATA!AN402,"n/a")</f>
        <v>1231853.78</v>
      </c>
      <c r="L2535" s="77">
        <f>+IF(ISNUMBER(DATA!AO402),DATA!AO402,"n/a")</f>
        <v>0.10323597099406</v>
      </c>
      <c r="M2535" s="66"/>
      <c r="N2535" s="66"/>
      <c r="O2535" s="66"/>
      <c r="P2535" s="66"/>
      <c r="Q2535" s="66"/>
      <c r="S2535" s="70"/>
      <c r="U2535" s="70"/>
      <c r="W2535" s="70"/>
      <c r="Y2535" s="70"/>
    </row>
    <row r="2536" spans="1:25" s="69" customFormat="1" x14ac:dyDescent="0.2">
      <c r="A2536" s="66" t="s">
        <v>11</v>
      </c>
      <c r="B2536" s="66" t="s">
        <v>23</v>
      </c>
      <c r="C2536" s="66" t="s">
        <v>25</v>
      </c>
      <c r="D2536" s="66" t="s">
        <v>301</v>
      </c>
      <c r="E2536" s="86">
        <f>+IF(ISNUMBER(DATA!J403),DATA!J403,"n/a")</f>
        <v>14746.46</v>
      </c>
      <c r="F2536" s="77">
        <f>+IF(ISNUMBER(DATA!K403),DATA!K403,"n/a")</f>
        <v>3.91490321262217E-2</v>
      </c>
      <c r="G2536" s="86">
        <f>+IF(ISNUMBER(DATA!T403),DATA!T403,"n/a")</f>
        <v>47971.9</v>
      </c>
      <c r="H2536" s="77">
        <f>+IF(ISNUMBER(DATA!U403),DATA!U403,"n/a")</f>
        <v>0.195396324096312</v>
      </c>
      <c r="I2536" s="86">
        <f>+IF(ISNUMBER(DATA!AD403),DATA!AD403,"n/a")</f>
        <v>87593.24</v>
      </c>
      <c r="J2536" s="77">
        <f>+IF(ISNUMBER(DATA!AE403),DATA!AE403,"n/a")</f>
        <v>0.21883269673631001</v>
      </c>
      <c r="K2536" s="86">
        <f>+IF(ISNUMBER(DATA!AN403),DATA!AN403,"n/a")</f>
        <v>160851.48000000001</v>
      </c>
      <c r="L2536" s="77">
        <f>+IF(ISNUMBER(DATA!AO403),DATA!AO403,"n/a")</f>
        <v>0.169437545339371</v>
      </c>
      <c r="M2536" s="66"/>
      <c r="N2536" s="66"/>
      <c r="O2536" s="66"/>
      <c r="P2536" s="66"/>
      <c r="Q2536" s="66"/>
      <c r="S2536" s="70"/>
      <c r="U2536" s="70"/>
      <c r="W2536" s="70"/>
      <c r="Y2536" s="70"/>
    </row>
    <row r="2537" spans="1:25" s="69" customFormat="1" x14ac:dyDescent="0.2">
      <c r="A2537" s="66" t="s">
        <v>11</v>
      </c>
      <c r="B2537" s="66" t="s">
        <v>23</v>
      </c>
      <c r="C2537" s="66" t="s">
        <v>25</v>
      </c>
      <c r="D2537" s="66" t="s">
        <v>302</v>
      </c>
      <c r="E2537" s="86">
        <f>+IF(ISNUMBER(DATA!J404),DATA!J404,"n/a")</f>
        <v>101802.79</v>
      </c>
      <c r="F2537" s="77">
        <f>+IF(ISNUMBER(DATA!K404),DATA!K404,"n/a")</f>
        <v>-9.8334710593745295E-2</v>
      </c>
      <c r="G2537" s="86">
        <f>+IF(ISNUMBER(DATA!T404),DATA!T404,"n/a")</f>
        <v>294817.28000000003</v>
      </c>
      <c r="H2537" s="77">
        <f>+IF(ISNUMBER(DATA!U404),DATA!U404,"n/a")</f>
        <v>-7.1823140410004593E-2</v>
      </c>
      <c r="I2537" s="86">
        <f>+IF(ISNUMBER(DATA!AD404),DATA!AD404,"n/a")</f>
        <v>606567.93999999994</v>
      </c>
      <c r="J2537" s="77">
        <f>+IF(ISNUMBER(DATA!AE404),DATA!AE404,"n/a")</f>
        <v>-1.30279869518201E-2</v>
      </c>
      <c r="K2537" s="86">
        <f>+IF(ISNUMBER(DATA!AN404),DATA!AN404,"n/a")</f>
        <v>1192480.08</v>
      </c>
      <c r="L2537" s="77">
        <f>+IF(ISNUMBER(DATA!AO404),DATA!AO404,"n/a")</f>
        <v>3.6480805097849997E-2</v>
      </c>
      <c r="M2537" s="66"/>
      <c r="N2537" s="66"/>
      <c r="O2537" s="66"/>
      <c r="P2537" s="66"/>
      <c r="Q2537" s="66"/>
      <c r="S2537" s="70"/>
      <c r="U2537" s="70"/>
      <c r="W2537" s="70"/>
      <c r="Y2537" s="70"/>
    </row>
    <row r="2538" spans="1:25" s="69" customFormat="1" x14ac:dyDescent="0.2">
      <c r="A2538" s="66" t="s">
        <v>11</v>
      </c>
      <c r="B2538" s="66" t="s">
        <v>23</v>
      </c>
      <c r="C2538" s="66" t="s">
        <v>25</v>
      </c>
      <c r="D2538" s="66" t="s">
        <v>303</v>
      </c>
      <c r="E2538" s="86">
        <f>+IF(ISNUMBER(DATA!J405),DATA!J405,"n/a")</f>
        <v>26024.57</v>
      </c>
      <c r="F2538" s="77">
        <f>+IF(ISNUMBER(DATA!K405),DATA!K405,"n/a")</f>
        <v>2.6220782377908802E-3</v>
      </c>
      <c r="G2538" s="86">
        <f>+IF(ISNUMBER(DATA!T405),DATA!T405,"n/a")</f>
        <v>81273.17</v>
      </c>
      <c r="H2538" s="77">
        <f>+IF(ISNUMBER(DATA!U405),DATA!U405,"n/a")</f>
        <v>7.2182069915364702E-2</v>
      </c>
      <c r="I2538" s="86">
        <f>+IF(ISNUMBER(DATA!AD405),DATA!AD405,"n/a")</f>
        <v>149411.03</v>
      </c>
      <c r="J2538" s="77">
        <f>+IF(ISNUMBER(DATA!AE405),DATA!AE405,"n/a")</f>
        <v>2.70038775813768E-2</v>
      </c>
      <c r="K2538" s="86">
        <f>+IF(ISNUMBER(DATA!AN405),DATA!AN405,"n/a")</f>
        <v>291367.02</v>
      </c>
      <c r="L2538" s="77">
        <f>+IF(ISNUMBER(DATA!AO405),DATA!AO405,"n/a")</f>
        <v>1.14899377991723E-2</v>
      </c>
      <c r="M2538" s="66"/>
      <c r="N2538" s="66"/>
      <c r="O2538" s="66"/>
      <c r="P2538" s="66"/>
      <c r="Q2538" s="66"/>
      <c r="S2538" s="70"/>
      <c r="U2538" s="70"/>
      <c r="W2538" s="70"/>
      <c r="Y2538" s="70"/>
    </row>
    <row r="2539" spans="1:25" s="69" customFormat="1" x14ac:dyDescent="0.2">
      <c r="A2539" s="66" t="s">
        <v>11</v>
      </c>
      <c r="B2539" s="66" t="s">
        <v>23</v>
      </c>
      <c r="C2539" s="66" t="s">
        <v>25</v>
      </c>
      <c r="D2539" s="66" t="s">
        <v>304</v>
      </c>
      <c r="E2539" s="86">
        <f>+IF(ISNUMBER(DATA!J406),DATA!J406,"n/a")</f>
        <v>120871.67999999999</v>
      </c>
      <c r="F2539" s="77">
        <f>+IF(ISNUMBER(DATA!K406),DATA!K406,"n/a")</f>
        <v>-4.57008738975224E-2</v>
      </c>
      <c r="G2539" s="86">
        <f>+IF(ISNUMBER(DATA!T406),DATA!T406,"n/a")</f>
        <v>401919.99</v>
      </c>
      <c r="H2539" s="77">
        <f>+IF(ISNUMBER(DATA!U406),DATA!U406,"n/a")</f>
        <v>1.5743596508785599E-2</v>
      </c>
      <c r="I2539" s="86">
        <f>+IF(ISNUMBER(DATA!AD406),DATA!AD406,"n/a")</f>
        <v>784189.52</v>
      </c>
      <c r="J2539" s="77">
        <f>+IF(ISNUMBER(DATA!AE406),DATA!AE406,"n/a")</f>
        <v>9.2092929985176705E-3</v>
      </c>
      <c r="K2539" s="86">
        <f>+IF(ISNUMBER(DATA!AN406),DATA!AN406,"n/a")</f>
        <v>1523206.21</v>
      </c>
      <c r="L2539" s="77">
        <f>+IF(ISNUMBER(DATA!AO406),DATA!AO406,"n/a")</f>
        <v>6.9306278796677501E-2</v>
      </c>
      <c r="M2539" s="66"/>
      <c r="N2539" s="66"/>
      <c r="O2539" s="66"/>
      <c r="P2539" s="66"/>
      <c r="Q2539" s="66"/>
      <c r="S2539" s="70"/>
      <c r="U2539" s="70"/>
      <c r="W2539" s="70"/>
      <c r="Y2539" s="70"/>
    </row>
    <row r="2540" spans="1:25" s="69" customFormat="1" x14ac:dyDescent="0.2">
      <c r="A2540" s="66" t="s">
        <v>11</v>
      </c>
      <c r="B2540" s="66" t="s">
        <v>23</v>
      </c>
      <c r="C2540" s="66" t="s">
        <v>25</v>
      </c>
      <c r="D2540" s="66" t="s">
        <v>305</v>
      </c>
      <c r="E2540" s="86">
        <f>+IF(ISNUMBER(DATA!J407),DATA!J407,"n/a")</f>
        <v>54355.63</v>
      </c>
      <c r="F2540" s="77">
        <f>+IF(ISNUMBER(DATA!K407),DATA!K407,"n/a")</f>
        <v>-8.8845998403173101E-2</v>
      </c>
      <c r="G2540" s="86">
        <f>+IF(ISNUMBER(DATA!T407),DATA!T407,"n/a")</f>
        <v>182728.07</v>
      </c>
      <c r="H2540" s="77">
        <f>+IF(ISNUMBER(DATA!U407),DATA!U407,"n/a")</f>
        <v>4.5695002231274602E-2</v>
      </c>
      <c r="I2540" s="86">
        <f>+IF(ISNUMBER(DATA!AD407),DATA!AD407,"n/a")</f>
        <v>347774.34</v>
      </c>
      <c r="J2540" s="77">
        <f>+IF(ISNUMBER(DATA!AE407),DATA!AE407,"n/a")</f>
        <v>3.9883739715776197E-2</v>
      </c>
      <c r="K2540" s="86">
        <f>+IF(ISNUMBER(DATA!AN407),DATA!AN407,"n/a")</f>
        <v>669260.43000000005</v>
      </c>
      <c r="L2540" s="77">
        <f>+IF(ISNUMBER(DATA!AO407),DATA!AO407,"n/a")</f>
        <v>6.1894548065278901E-2</v>
      </c>
      <c r="M2540" s="66"/>
      <c r="N2540" s="66"/>
      <c r="O2540" s="66"/>
      <c r="P2540" s="66"/>
      <c r="Q2540" s="66"/>
      <c r="S2540" s="70"/>
      <c r="U2540" s="70"/>
      <c r="W2540" s="70"/>
      <c r="Y2540" s="70"/>
    </row>
    <row r="2541" spans="1:25" s="69" customFormat="1" x14ac:dyDescent="0.2">
      <c r="A2541" s="66" t="s">
        <v>11</v>
      </c>
      <c r="B2541" s="66" t="s">
        <v>23</v>
      </c>
      <c r="C2541" s="66" t="s">
        <v>25</v>
      </c>
      <c r="D2541" s="66" t="s">
        <v>306</v>
      </c>
      <c r="E2541" s="86">
        <f>+IF(ISNUMBER(DATA!J408),DATA!J408,"n/a")</f>
        <v>44939.46</v>
      </c>
      <c r="F2541" s="77">
        <f>+IF(ISNUMBER(DATA!K408),DATA!K408,"n/a")</f>
        <v>6.2807624305524598E-2</v>
      </c>
      <c r="G2541" s="86">
        <f>+IF(ISNUMBER(DATA!T408),DATA!T408,"n/a")</f>
        <v>195069.56</v>
      </c>
      <c r="H2541" s="77">
        <f>+IF(ISNUMBER(DATA!U408),DATA!U408,"n/a")</f>
        <v>0.147510187874554</v>
      </c>
      <c r="I2541" s="86">
        <f>+IF(ISNUMBER(DATA!AD408),DATA!AD408,"n/a")</f>
        <v>384835.22</v>
      </c>
      <c r="J2541" s="77">
        <f>+IF(ISNUMBER(DATA!AE408),DATA!AE408,"n/a")</f>
        <v>0.13725019688024201</v>
      </c>
      <c r="K2541" s="86">
        <f>+IF(ISNUMBER(DATA!AN408),DATA!AN408,"n/a")</f>
        <v>741579.4</v>
      </c>
      <c r="L2541" s="77">
        <f>+IF(ISNUMBER(DATA!AO408),DATA!AO408,"n/a")</f>
        <v>0.123674546931111</v>
      </c>
      <c r="M2541" s="66"/>
      <c r="N2541" s="66"/>
      <c r="O2541" s="66"/>
      <c r="P2541" s="66"/>
      <c r="Q2541" s="66"/>
      <c r="S2541" s="70"/>
      <c r="U2541" s="70"/>
      <c r="W2541" s="70"/>
      <c r="Y2541" s="70"/>
    </row>
    <row r="2542" spans="1:25" s="69" customFormat="1" x14ac:dyDescent="0.2">
      <c r="A2542" s="66" t="s">
        <v>11</v>
      </c>
      <c r="B2542" s="66" t="s">
        <v>23</v>
      </c>
      <c r="C2542" s="66" t="s">
        <v>25</v>
      </c>
      <c r="D2542" s="66" t="s">
        <v>307</v>
      </c>
      <c r="E2542" s="86">
        <f>+IF(ISNUMBER(DATA!J409),DATA!J409,"n/a")</f>
        <v>52949.35</v>
      </c>
      <c r="F2542" s="77">
        <f>+IF(ISNUMBER(DATA!K409),DATA!K409,"n/a")</f>
        <v>-1.5341520759068399E-2</v>
      </c>
      <c r="G2542" s="86">
        <f>+IF(ISNUMBER(DATA!T409),DATA!T409,"n/a")</f>
        <v>172111.59</v>
      </c>
      <c r="H2542" s="77">
        <f>+IF(ISNUMBER(DATA!U409),DATA!U409,"n/a")</f>
        <v>-4.6763183623060702E-3</v>
      </c>
      <c r="I2542" s="86">
        <f>+IF(ISNUMBER(DATA!AD409),DATA!AD409,"n/a")</f>
        <v>328277.51</v>
      </c>
      <c r="J2542" s="77">
        <f>+IF(ISNUMBER(DATA!AE409),DATA!AE409,"n/a")</f>
        <v>-1.0974923468828999E-2</v>
      </c>
      <c r="K2542" s="86">
        <f>+IF(ISNUMBER(DATA!AN409),DATA!AN409,"n/a")</f>
        <v>648122.88</v>
      </c>
      <c r="L2542" s="77">
        <f>+IF(ISNUMBER(DATA!AO409),DATA!AO409,"n/a")</f>
        <v>-3.3012209531769802E-2</v>
      </c>
      <c r="M2542" s="66"/>
      <c r="N2542" s="66"/>
      <c r="O2542" s="66"/>
      <c r="P2542" s="66"/>
      <c r="Q2542" s="66"/>
      <c r="S2542" s="70"/>
      <c r="U2542" s="70"/>
      <c r="W2542" s="70"/>
      <c r="Y2542" s="70"/>
    </row>
    <row r="2543" spans="1:25" s="69" customFormat="1" x14ac:dyDescent="0.2">
      <c r="A2543" s="66" t="s">
        <v>11</v>
      </c>
      <c r="B2543" s="66" t="s">
        <v>23</v>
      </c>
      <c r="C2543" s="66" t="s">
        <v>25</v>
      </c>
      <c r="D2543" s="66" t="s">
        <v>308</v>
      </c>
      <c r="E2543" s="86">
        <f>+IF(ISNUMBER(DATA!J410),DATA!J410,"n/a")</f>
        <v>64895.92</v>
      </c>
      <c r="F2543" s="77">
        <f>+IF(ISNUMBER(DATA!K410),DATA!K410,"n/a")</f>
        <v>0.18550328783198899</v>
      </c>
      <c r="G2543" s="86">
        <f>+IF(ISNUMBER(DATA!T410),DATA!T410,"n/a")</f>
        <v>200782.09</v>
      </c>
      <c r="H2543" s="77">
        <f>+IF(ISNUMBER(DATA!U410),DATA!U410,"n/a")</f>
        <v>0.14873109387835301</v>
      </c>
      <c r="I2543" s="86">
        <f>+IF(ISNUMBER(DATA!AD410),DATA!AD410,"n/a")</f>
        <v>387510.03</v>
      </c>
      <c r="J2543" s="77">
        <f>+IF(ISNUMBER(DATA!AE410),DATA!AE410,"n/a")</f>
        <v>0.15768380562971099</v>
      </c>
      <c r="K2543" s="86">
        <f>+IF(ISNUMBER(DATA!AN410),DATA!AN410,"n/a")</f>
        <v>716647.86</v>
      </c>
      <c r="L2543" s="77">
        <f>+IF(ISNUMBER(DATA!AO410),DATA!AO410,"n/a")</f>
        <v>0.108649764976067</v>
      </c>
      <c r="M2543" s="66"/>
      <c r="N2543" s="66"/>
      <c r="O2543" s="66"/>
      <c r="P2543" s="66"/>
      <c r="Q2543" s="66"/>
      <c r="S2543" s="70"/>
      <c r="U2543" s="70"/>
      <c r="W2543" s="70"/>
      <c r="Y2543" s="70"/>
    </row>
    <row r="2544" spans="1:25" s="69" customFormat="1" x14ac:dyDescent="0.2">
      <c r="A2544" s="66" t="s">
        <v>11</v>
      </c>
      <c r="B2544" s="66" t="s">
        <v>23</v>
      </c>
      <c r="C2544" s="66" t="s">
        <v>25</v>
      </c>
      <c r="D2544" s="66" t="s">
        <v>309</v>
      </c>
      <c r="E2544" s="86">
        <f>+IF(ISNUMBER(DATA!J411),DATA!J411,"n/a")</f>
        <v>50978.7</v>
      </c>
      <c r="F2544" s="77">
        <f>+IF(ISNUMBER(DATA!K411),DATA!K411,"n/a")</f>
        <v>0.18877051923173299</v>
      </c>
      <c r="G2544" s="86">
        <f>+IF(ISNUMBER(DATA!T411),DATA!T411,"n/a")</f>
        <v>165167.78</v>
      </c>
      <c r="H2544" s="77">
        <f>+IF(ISNUMBER(DATA!U411),DATA!U411,"n/a")</f>
        <v>0.22495694385710399</v>
      </c>
      <c r="I2544" s="86">
        <f>+IF(ISNUMBER(DATA!AD411),DATA!AD411,"n/a")</f>
        <v>310542.53000000003</v>
      </c>
      <c r="J2544" s="77">
        <f>+IF(ISNUMBER(DATA!AE411),DATA!AE411,"n/a")</f>
        <v>0.119878129229508</v>
      </c>
      <c r="K2544" s="86">
        <f>+IF(ISNUMBER(DATA!AN411),DATA!AN411,"n/a")</f>
        <v>568808.22</v>
      </c>
      <c r="L2544" s="77">
        <f>+IF(ISNUMBER(DATA!AO411),DATA!AO411,"n/a")</f>
        <v>5.0543972784064403E-2</v>
      </c>
      <c r="M2544" s="66"/>
      <c r="N2544" s="66"/>
      <c r="O2544" s="66"/>
      <c r="P2544" s="66"/>
      <c r="Q2544" s="66"/>
      <c r="S2544" s="70"/>
      <c r="U2544" s="70"/>
      <c r="W2544" s="70"/>
      <c r="Y2544" s="70"/>
    </row>
    <row r="2545" spans="1:25" s="69" customFormat="1" x14ac:dyDescent="0.2">
      <c r="A2545" s="66" t="s">
        <v>11</v>
      </c>
      <c r="B2545" s="66" t="s">
        <v>23</v>
      </c>
      <c r="C2545" s="66" t="s">
        <v>25</v>
      </c>
      <c r="D2545" s="66" t="s">
        <v>310</v>
      </c>
      <c r="E2545" s="86">
        <f>+IF(ISNUMBER(DATA!J412),DATA!J412,"n/a")</f>
        <v>28991.24</v>
      </c>
      <c r="F2545" s="77">
        <f>+IF(ISNUMBER(DATA!K412),DATA!K412,"n/a")</f>
        <v>0.389005526079511</v>
      </c>
      <c r="G2545" s="86">
        <f>+IF(ISNUMBER(DATA!T412),DATA!T412,"n/a")</f>
        <v>89323.9</v>
      </c>
      <c r="H2545" s="77">
        <f>+IF(ISNUMBER(DATA!U412),DATA!U412,"n/a")</f>
        <v>0.416759796739057</v>
      </c>
      <c r="I2545" s="86">
        <f>+IF(ISNUMBER(DATA!AD412),DATA!AD412,"n/a")</f>
        <v>165607.31</v>
      </c>
      <c r="J2545" s="77">
        <f>+IF(ISNUMBER(DATA!AE412),DATA!AE412,"n/a")</f>
        <v>0.34670614770242197</v>
      </c>
      <c r="K2545" s="86">
        <f>+IF(ISNUMBER(DATA!AN412),DATA!AN412,"n/a")</f>
        <v>298692.03999999998</v>
      </c>
      <c r="L2545" s="77">
        <f>+IF(ISNUMBER(DATA!AO412),DATA!AO412,"n/a")</f>
        <v>0.20760695409313701</v>
      </c>
      <c r="M2545" s="66"/>
      <c r="N2545" s="66"/>
      <c r="O2545" s="66"/>
      <c r="P2545" s="66"/>
      <c r="Q2545" s="66"/>
      <c r="S2545" s="70"/>
      <c r="U2545" s="70"/>
      <c r="W2545" s="70"/>
      <c r="Y2545" s="70"/>
    </row>
    <row r="2546" spans="1:25" s="69" customFormat="1" x14ac:dyDescent="0.2">
      <c r="A2546" s="66" t="s">
        <v>11</v>
      </c>
      <c r="B2546" s="66" t="s">
        <v>23</v>
      </c>
      <c r="C2546" s="66" t="s">
        <v>25</v>
      </c>
      <c r="D2546" s="66" t="s">
        <v>311</v>
      </c>
      <c r="E2546" s="86">
        <f>+IF(ISNUMBER(DATA!J413),DATA!J413,"n/a")</f>
        <v>40504.800000000003</v>
      </c>
      <c r="F2546" s="77">
        <f>+IF(ISNUMBER(DATA!K413),DATA!K413,"n/a")</f>
        <v>-0.233174868609199</v>
      </c>
      <c r="G2546" s="86">
        <f>+IF(ISNUMBER(DATA!T413),DATA!T413,"n/a")</f>
        <v>127393.12</v>
      </c>
      <c r="H2546" s="77">
        <f>+IF(ISNUMBER(DATA!U413),DATA!U413,"n/a")</f>
        <v>-0.27723959604248599</v>
      </c>
      <c r="I2546" s="86">
        <f>+IF(ISNUMBER(DATA!AD413),DATA!AD413,"n/a")</f>
        <v>266189.96999999997</v>
      </c>
      <c r="J2546" s="77">
        <f>+IF(ISNUMBER(DATA!AE413),DATA!AE413,"n/a")</f>
        <v>-0.21693599454905699</v>
      </c>
      <c r="K2546" s="86">
        <f>+IF(ISNUMBER(DATA!AN413),DATA!AN413,"n/a")</f>
        <v>585204.05000000005</v>
      </c>
      <c r="L2546" s="77">
        <f>+IF(ISNUMBER(DATA!AO413),DATA!AO413,"n/a")</f>
        <v>-6.8676263287663297E-2</v>
      </c>
      <c r="M2546" s="66"/>
      <c r="N2546" s="66"/>
      <c r="O2546" s="66"/>
      <c r="P2546" s="66"/>
      <c r="Q2546" s="66"/>
      <c r="S2546" s="70"/>
      <c r="U2546" s="70"/>
      <c r="W2546" s="70"/>
      <c r="Y2546" s="70"/>
    </row>
    <row r="2547" spans="1:25" s="69" customFormat="1" x14ac:dyDescent="0.2">
      <c r="A2547" s="66" t="s">
        <v>11</v>
      </c>
      <c r="B2547" s="66" t="s">
        <v>23</v>
      </c>
      <c r="C2547" s="66" t="s">
        <v>25</v>
      </c>
      <c r="D2547" s="66" t="s">
        <v>312</v>
      </c>
      <c r="E2547" s="86">
        <f>+IF(ISNUMBER(DATA!J414),DATA!J414,"n/a")</f>
        <v>15940.26</v>
      </c>
      <c r="F2547" s="77">
        <f>+IF(ISNUMBER(DATA!K414),DATA!K414,"n/a")</f>
        <v>0.131506767634607</v>
      </c>
      <c r="G2547" s="86">
        <f>+IF(ISNUMBER(DATA!T414),DATA!T414,"n/a")</f>
        <v>54816.52</v>
      </c>
      <c r="H2547" s="77">
        <f>+IF(ISNUMBER(DATA!U414),DATA!U414,"n/a")</f>
        <v>0.38422968863713097</v>
      </c>
      <c r="I2547" s="86">
        <f>+IF(ISNUMBER(DATA!AD414),DATA!AD414,"n/a")</f>
        <v>98429.5</v>
      </c>
      <c r="J2547" s="77">
        <f>+IF(ISNUMBER(DATA!AE414),DATA!AE414,"n/a")</f>
        <v>0.46355647069809203</v>
      </c>
      <c r="K2547" s="86">
        <f>+IF(ISNUMBER(DATA!AN414),DATA!AN414,"n/a")</f>
        <v>176154.3</v>
      </c>
      <c r="L2547" s="77">
        <f>+IF(ISNUMBER(DATA!AO414),DATA!AO414,"n/a")</f>
        <v>0.53329968831646302</v>
      </c>
      <c r="M2547" s="66"/>
      <c r="N2547" s="66"/>
      <c r="O2547" s="66"/>
      <c r="P2547" s="66"/>
      <c r="Q2547" s="66"/>
      <c r="S2547" s="70"/>
      <c r="U2547" s="70"/>
      <c r="W2547" s="70"/>
      <c r="Y2547" s="70"/>
    </row>
    <row r="2548" spans="1:25" s="69" customFormat="1" x14ac:dyDescent="0.2">
      <c r="A2548" s="66" t="s">
        <v>11</v>
      </c>
      <c r="B2548" s="66" t="s">
        <v>23</v>
      </c>
      <c r="C2548" s="66" t="s">
        <v>25</v>
      </c>
      <c r="D2548" s="66" t="s">
        <v>313</v>
      </c>
      <c r="E2548" s="86">
        <f>+IF(ISNUMBER(DATA!J415),DATA!J415,"n/a")</f>
        <v>42400.639999999999</v>
      </c>
      <c r="F2548" s="77">
        <f>+IF(ISNUMBER(DATA!K415),DATA!K415,"n/a")</f>
        <v>2.0525736115283098E-2</v>
      </c>
      <c r="G2548" s="86">
        <f>+IF(ISNUMBER(DATA!T415),DATA!T415,"n/a")</f>
        <v>139845.94</v>
      </c>
      <c r="H2548" s="77">
        <f>+IF(ISNUMBER(DATA!U415),DATA!U415,"n/a")</f>
        <v>-1.49140773745645E-2</v>
      </c>
      <c r="I2548" s="86">
        <f>+IF(ISNUMBER(DATA!AD415),DATA!AD415,"n/a")</f>
        <v>269331.95</v>
      </c>
      <c r="J2548" s="77">
        <f>+IF(ISNUMBER(DATA!AE415),DATA!AE415,"n/a")</f>
        <v>-1.55296847287071E-2</v>
      </c>
      <c r="K2548" s="86">
        <f>+IF(ISNUMBER(DATA!AN415),DATA!AN415,"n/a")</f>
        <v>517714.5</v>
      </c>
      <c r="L2548" s="77">
        <f>+IF(ISNUMBER(DATA!AO415),DATA!AO415,"n/a")</f>
        <v>-2.0089188641518201E-3</v>
      </c>
      <c r="M2548" s="66"/>
      <c r="N2548" s="66"/>
      <c r="O2548" s="66"/>
      <c r="P2548" s="66"/>
      <c r="Q2548" s="66"/>
      <c r="S2548" s="70"/>
      <c r="U2548" s="70"/>
      <c r="W2548" s="70"/>
      <c r="Y2548" s="70"/>
    </row>
    <row r="2549" spans="1:25" s="69" customFormat="1" x14ac:dyDescent="0.2">
      <c r="A2549" s="66" t="s">
        <v>11</v>
      </c>
      <c r="B2549" s="66" t="s">
        <v>23</v>
      </c>
      <c r="C2549" s="66" t="s">
        <v>25</v>
      </c>
      <c r="D2549" s="66" t="s">
        <v>314</v>
      </c>
      <c r="E2549" s="86">
        <f>+IF(ISNUMBER(DATA!J416),DATA!J416,"n/a")</f>
        <v>105839.74</v>
      </c>
      <c r="F2549" s="77">
        <f>+IF(ISNUMBER(DATA!K416),DATA!K416,"n/a")</f>
        <v>0.24318782142779999</v>
      </c>
      <c r="G2549" s="86">
        <f>+IF(ISNUMBER(DATA!T416),DATA!T416,"n/a")</f>
        <v>329131.71999999997</v>
      </c>
      <c r="H2549" s="77">
        <f>+IF(ISNUMBER(DATA!U416),DATA!U416,"n/a")</f>
        <v>0.104320776314693</v>
      </c>
      <c r="I2549" s="86">
        <f>+IF(ISNUMBER(DATA!AD416),DATA!AD416,"n/a")</f>
        <v>635538.46</v>
      </c>
      <c r="J2549" s="77">
        <f>+IF(ISNUMBER(DATA!AE416),DATA!AE416,"n/a")</f>
        <v>9.4207435608110401E-2</v>
      </c>
      <c r="K2549" s="86">
        <f>+IF(ISNUMBER(DATA!AN416),DATA!AN416,"n/a")</f>
        <v>1224237.3600000001</v>
      </c>
      <c r="L2549" s="77">
        <f>+IF(ISNUMBER(DATA!AO416),DATA!AO416,"n/a")</f>
        <v>9.8746106164695702E-2</v>
      </c>
      <c r="M2549" s="66"/>
      <c r="N2549" s="66"/>
      <c r="O2549" s="66"/>
      <c r="P2549" s="66"/>
      <c r="Q2549" s="66"/>
      <c r="S2549" s="70"/>
      <c r="U2549" s="70"/>
      <c r="W2549" s="70"/>
      <c r="Y2549" s="70"/>
    </row>
    <row r="2550" spans="1:25" s="69" customFormat="1" x14ac:dyDescent="0.2">
      <c r="A2550" s="66" t="s">
        <v>11</v>
      </c>
      <c r="B2550" s="66" t="s">
        <v>23</v>
      </c>
      <c r="C2550" s="66" t="s">
        <v>25</v>
      </c>
      <c r="D2550" s="66" t="s">
        <v>315</v>
      </c>
      <c r="E2550" s="86">
        <f>+IF(ISNUMBER(DATA!J417),DATA!J417,"n/a")</f>
        <v>66638.81</v>
      </c>
      <c r="F2550" s="77">
        <f>+IF(ISNUMBER(DATA!K417),DATA!K417,"n/a")</f>
        <v>0.13627262163270501</v>
      </c>
      <c r="G2550" s="86">
        <f>+IF(ISNUMBER(DATA!T417),DATA!T417,"n/a")</f>
        <v>208551.11</v>
      </c>
      <c r="H2550" s="77">
        <f>+IF(ISNUMBER(DATA!U417),DATA!U417,"n/a")</f>
        <v>0.14005166311633499</v>
      </c>
      <c r="I2550" s="86">
        <f>+IF(ISNUMBER(DATA!AD417),DATA!AD417,"n/a")</f>
        <v>400103.09</v>
      </c>
      <c r="J2550" s="77">
        <f>+IF(ISNUMBER(DATA!AE417),DATA!AE417,"n/a")</f>
        <v>0.16740141486441501</v>
      </c>
      <c r="K2550" s="86">
        <f>+IF(ISNUMBER(DATA!AN417),DATA!AN417,"n/a")</f>
        <v>749758.11</v>
      </c>
      <c r="L2550" s="77">
        <f>+IF(ISNUMBER(DATA!AO417),DATA!AO417,"n/a")</f>
        <v>0.17585458022202499</v>
      </c>
      <c r="M2550" s="66"/>
      <c r="N2550" s="66"/>
      <c r="O2550" s="66"/>
      <c r="P2550" s="66"/>
      <c r="Q2550" s="66"/>
      <c r="S2550" s="70"/>
      <c r="U2550" s="70"/>
      <c r="W2550" s="70"/>
      <c r="Y2550" s="70"/>
    </row>
    <row r="2551" spans="1:25" s="69" customFormat="1" x14ac:dyDescent="0.2">
      <c r="A2551" s="66" t="s">
        <v>11</v>
      </c>
      <c r="B2551" s="66" t="s">
        <v>23</v>
      </c>
      <c r="C2551" s="66" t="s">
        <v>25</v>
      </c>
      <c r="D2551" s="66" t="s">
        <v>316</v>
      </c>
      <c r="E2551" s="86">
        <f>+IF(ISNUMBER(DATA!J418),DATA!J418,"n/a")</f>
        <v>104716.8</v>
      </c>
      <c r="F2551" s="77">
        <f>+IF(ISNUMBER(DATA!K418),DATA!K418,"n/a")</f>
        <v>-4.9959573056639797E-2</v>
      </c>
      <c r="G2551" s="86">
        <f>+IF(ISNUMBER(DATA!T418),DATA!T418,"n/a")</f>
        <v>316143.23</v>
      </c>
      <c r="H2551" s="77">
        <f>+IF(ISNUMBER(DATA!U418),DATA!U418,"n/a")</f>
        <v>2.6867108662601301E-2</v>
      </c>
      <c r="I2551" s="86">
        <f>+IF(ISNUMBER(DATA!AD418),DATA!AD418,"n/a")</f>
        <v>617463.49</v>
      </c>
      <c r="J2551" s="77">
        <f>+IF(ISNUMBER(DATA!AE418),DATA!AE418,"n/a")</f>
        <v>8.0339400248281095E-2</v>
      </c>
      <c r="K2551" s="86">
        <f>+IF(ISNUMBER(DATA!AN418),DATA!AN418,"n/a")</f>
        <v>1223097.74</v>
      </c>
      <c r="L2551" s="77">
        <f>+IF(ISNUMBER(DATA!AO418),DATA!AO418,"n/a")</f>
        <v>8.5212573004547904E-2</v>
      </c>
      <c r="M2551" s="66"/>
      <c r="N2551" s="66"/>
      <c r="O2551" s="66"/>
      <c r="P2551" s="66"/>
      <c r="Q2551" s="66"/>
      <c r="S2551" s="70"/>
      <c r="U2551" s="70"/>
      <c r="W2551" s="70"/>
      <c r="Y2551" s="70"/>
    </row>
    <row r="2552" spans="1:25" s="69" customFormat="1" x14ac:dyDescent="0.2">
      <c r="A2552" s="66" t="s">
        <v>11</v>
      </c>
      <c r="B2552" s="66" t="s">
        <v>23</v>
      </c>
      <c r="C2552" s="66" t="s">
        <v>25</v>
      </c>
      <c r="D2552" s="66" t="s">
        <v>317</v>
      </c>
      <c r="E2552" s="86">
        <f>+IF(ISNUMBER(DATA!J419),DATA!J419,"n/a")</f>
        <v>48852.88</v>
      </c>
      <c r="F2552" s="77">
        <f>+IF(ISNUMBER(DATA!K419),DATA!K419,"n/a")</f>
        <v>0.138228475702526</v>
      </c>
      <c r="G2552" s="86">
        <f>+IF(ISNUMBER(DATA!T419),DATA!T419,"n/a")</f>
        <v>162953.1</v>
      </c>
      <c r="H2552" s="77">
        <f>+IF(ISNUMBER(DATA!U419),DATA!U419,"n/a")</f>
        <v>0.28783308167259097</v>
      </c>
      <c r="I2552" s="86">
        <f>+IF(ISNUMBER(DATA!AD419),DATA!AD419,"n/a")</f>
        <v>287095.78000000003</v>
      </c>
      <c r="J2552" s="77">
        <f>+IF(ISNUMBER(DATA!AE419),DATA!AE419,"n/a")</f>
        <v>0.226865772544289</v>
      </c>
      <c r="K2552" s="86">
        <f>+IF(ISNUMBER(DATA!AN419),DATA!AN419,"n/a")</f>
        <v>526515.59</v>
      </c>
      <c r="L2552" s="77">
        <f>+IF(ISNUMBER(DATA!AO419),DATA!AO419,"n/a")</f>
        <v>0.180863742272244</v>
      </c>
      <c r="M2552" s="66"/>
      <c r="N2552" s="66"/>
      <c r="O2552" s="66"/>
      <c r="P2552" s="66"/>
      <c r="Q2552" s="66"/>
      <c r="S2552" s="70"/>
      <c r="U2552" s="70"/>
      <c r="W2552" s="70"/>
      <c r="Y2552" s="70"/>
    </row>
    <row r="2553" spans="1:25" s="69" customFormat="1" x14ac:dyDescent="0.2">
      <c r="A2553" s="66" t="s">
        <v>11</v>
      </c>
      <c r="B2553" s="66" t="s">
        <v>23</v>
      </c>
      <c r="C2553" s="66" t="s">
        <v>25</v>
      </c>
      <c r="D2553" s="66" t="s">
        <v>318</v>
      </c>
      <c r="E2553" s="86">
        <f>+IF(ISNUMBER(DATA!J420),DATA!J420,"n/a")</f>
        <v>134628.66</v>
      </c>
      <c r="F2553" s="77">
        <f>+IF(ISNUMBER(DATA!K420),DATA!K420,"n/a")</f>
        <v>-0.113536945096621</v>
      </c>
      <c r="G2553" s="86">
        <f>+IF(ISNUMBER(DATA!T420),DATA!T420,"n/a")</f>
        <v>390537.46</v>
      </c>
      <c r="H2553" s="77">
        <f>+IF(ISNUMBER(DATA!U420),DATA!U420,"n/a")</f>
        <v>-8.0728991782128806E-2</v>
      </c>
      <c r="I2553" s="86">
        <f>+IF(ISNUMBER(DATA!AD420),DATA!AD420,"n/a")</f>
        <v>798755.61</v>
      </c>
      <c r="J2553" s="77">
        <f>+IF(ISNUMBER(DATA!AE420),DATA!AE420,"n/a")</f>
        <v>-3.2837746125172602E-2</v>
      </c>
      <c r="K2553" s="86">
        <f>+IF(ISNUMBER(DATA!AN420),DATA!AN420,"n/a")</f>
        <v>1557341.73</v>
      </c>
      <c r="L2553" s="77">
        <f>+IF(ISNUMBER(DATA!AO420),DATA!AO420,"n/a")</f>
        <v>2.1935629300072002E-3</v>
      </c>
      <c r="M2553" s="66"/>
      <c r="N2553" s="66"/>
      <c r="O2553" s="66"/>
      <c r="P2553" s="66"/>
      <c r="Q2553" s="66"/>
      <c r="S2553" s="70"/>
      <c r="U2553" s="70"/>
      <c r="W2553" s="70"/>
      <c r="Y2553" s="70"/>
    </row>
    <row r="2554" spans="1:25" s="69" customFormat="1" x14ac:dyDescent="0.2">
      <c r="A2554" s="66" t="s">
        <v>11</v>
      </c>
      <c r="B2554" s="66" t="s">
        <v>23</v>
      </c>
      <c r="C2554" s="66" t="s">
        <v>25</v>
      </c>
      <c r="D2554" s="66" t="s">
        <v>344</v>
      </c>
      <c r="E2554" s="86">
        <f>+IF(ISNUMBER(DATA!J421),DATA!J421,"n/a")</f>
        <v>22180.240000000002</v>
      </c>
      <c r="F2554" s="77">
        <f>+IF(ISNUMBER(DATA!K421),DATA!K421,"n/a")</f>
        <v>2.8420830072220502E-2</v>
      </c>
      <c r="G2554" s="86">
        <f>+IF(ISNUMBER(DATA!T421),DATA!T421,"n/a")</f>
        <v>68531.48</v>
      </c>
      <c r="H2554" s="77">
        <f>+IF(ISNUMBER(DATA!U421),DATA!U421,"n/a")</f>
        <v>6.09874230885879E-2</v>
      </c>
      <c r="I2554" s="86">
        <f>+IF(ISNUMBER(DATA!AD421),DATA!AD421,"n/a")</f>
        <v>130716.39</v>
      </c>
      <c r="J2554" s="77">
        <f>+IF(ISNUMBER(DATA!AE421),DATA!AE421,"n/a")</f>
        <v>1.5778099197604801E-2</v>
      </c>
      <c r="K2554" s="86">
        <f>+IF(ISNUMBER(DATA!AN421),DATA!AN421,"n/a")</f>
        <v>252855.1</v>
      </c>
      <c r="L2554" s="77">
        <f>+IF(ISNUMBER(DATA!AO421),DATA!AO421,"n/a")</f>
        <v>-2.7848942037628201E-2</v>
      </c>
      <c r="M2554" s="66"/>
      <c r="N2554" s="66"/>
      <c r="O2554" s="66"/>
      <c r="P2554" s="66"/>
      <c r="Q2554" s="66"/>
      <c r="S2554" s="70"/>
      <c r="U2554" s="70"/>
      <c r="W2554" s="70"/>
      <c r="Y2554" s="70"/>
    </row>
    <row r="2555" spans="1:25" s="69" customFormat="1" x14ac:dyDescent="0.2">
      <c r="A2555" s="66" t="s">
        <v>11</v>
      </c>
      <c r="B2555" s="66" t="s">
        <v>23</v>
      </c>
      <c r="C2555" s="66" t="s">
        <v>25</v>
      </c>
      <c r="D2555" s="66" t="s">
        <v>345</v>
      </c>
      <c r="E2555" s="86">
        <f>+IF(ISNUMBER(DATA!J422),DATA!J422,"n/a")</f>
        <v>44842.17</v>
      </c>
      <c r="F2555" s="77">
        <f>+IF(ISNUMBER(DATA!K422),DATA!K422,"n/a")</f>
        <v>0.10829692121413401</v>
      </c>
      <c r="G2555" s="86">
        <f>+IF(ISNUMBER(DATA!T422),DATA!T422,"n/a")</f>
        <v>142605.01999999999</v>
      </c>
      <c r="H2555" s="77">
        <f>+IF(ISNUMBER(DATA!U422),DATA!U422,"n/a")</f>
        <v>0.16741529517253101</v>
      </c>
      <c r="I2555" s="86">
        <f>+IF(ISNUMBER(DATA!AD422),DATA!AD422,"n/a")</f>
        <v>269239.89</v>
      </c>
      <c r="J2555" s="77">
        <f>+IF(ISNUMBER(DATA!AE422),DATA!AE422,"n/a")</f>
        <v>8.99569036920424E-2</v>
      </c>
      <c r="K2555" s="86">
        <f>+IF(ISNUMBER(DATA!AN422),DATA!AN422,"n/a")</f>
        <v>494680.77</v>
      </c>
      <c r="L2555" s="77">
        <f>+IF(ISNUMBER(DATA!AO422),DATA!AO422,"n/a")</f>
        <v>-1.10314760914011E-2</v>
      </c>
      <c r="M2555" s="66"/>
      <c r="N2555" s="66"/>
      <c r="O2555" s="66"/>
      <c r="P2555" s="66"/>
      <c r="Q2555" s="66"/>
      <c r="S2555" s="70"/>
      <c r="U2555" s="70"/>
      <c r="W2555" s="70"/>
      <c r="Y2555" s="70"/>
    </row>
    <row r="2556" spans="1:25" x14ac:dyDescent="0.2">
      <c r="E2556" s="100"/>
      <c r="F2556" s="102"/>
      <c r="G2556" s="100"/>
      <c r="H2556" s="102"/>
      <c r="I2556" s="100"/>
      <c r="J2556" s="102"/>
      <c r="K2556" s="100"/>
      <c r="L2556" s="102"/>
    </row>
    <row r="2557" spans="1:25" s="69" customFormat="1" x14ac:dyDescent="0.2">
      <c r="A2557" s="66" t="s">
        <v>11</v>
      </c>
      <c r="B2557" s="66" t="s">
        <v>23</v>
      </c>
      <c r="C2557" s="66" t="s">
        <v>10</v>
      </c>
      <c r="D2557" s="66" t="s">
        <v>271</v>
      </c>
      <c r="E2557" s="87">
        <f>+IF(ISNUMBER(DATA!L373),DATA!L373,"n/a")</f>
        <v>4.82786368075163</v>
      </c>
      <c r="F2557" s="77">
        <f>+IF(ISNUMBER(DATA!M373),DATA!M373,"n/a")</f>
        <v>4.35312214439946E-2</v>
      </c>
      <c r="G2557" s="87">
        <f>+IF(ISNUMBER(DATA!V373),DATA!V373,"n/a")</f>
        <v>4.9489039631597898</v>
      </c>
      <c r="H2557" s="77">
        <f>+IF(ISNUMBER(DATA!W373),DATA!W373,"n/a")</f>
        <v>1.6699807048683599E-2</v>
      </c>
      <c r="I2557" s="87">
        <f>+IF(ISNUMBER(DATA!AF373),DATA!AF373,"n/a")</f>
        <v>4.91079265560984</v>
      </c>
      <c r="J2557" s="77">
        <f>+IF(ISNUMBER(DATA!AG373),DATA!AG373,"n/a")</f>
        <v>-2.2281912211510199E-2</v>
      </c>
      <c r="K2557" s="87">
        <f>+IF(ISNUMBER(DATA!AP373),DATA!AP373,"n/a")</f>
        <v>4.9449520010994199</v>
      </c>
      <c r="L2557" s="77">
        <f>+IF(ISNUMBER(DATA!AQ373),DATA!AQ373,"n/a")</f>
        <v>-1.7092237982259201E-2</v>
      </c>
      <c r="M2557" s="66"/>
      <c r="N2557" s="66"/>
      <c r="O2557" s="66"/>
      <c r="P2557" s="66"/>
      <c r="Q2557" s="66"/>
      <c r="S2557" s="70"/>
      <c r="U2557" s="70"/>
      <c r="W2557" s="70"/>
      <c r="Y2557" s="70"/>
    </row>
    <row r="2558" spans="1:25" s="69" customFormat="1" x14ac:dyDescent="0.2">
      <c r="A2558" s="66" t="s">
        <v>11</v>
      </c>
      <c r="B2558" s="66" t="s">
        <v>23</v>
      </c>
      <c r="C2558" s="66" t="s">
        <v>10</v>
      </c>
      <c r="D2558" s="66" t="s">
        <v>272</v>
      </c>
      <c r="E2558" s="87">
        <f>+IF(ISNUMBER(DATA!L374),DATA!L374,"n/a")</f>
        <v>4.5684199388081801</v>
      </c>
      <c r="F2558" s="77">
        <f>+IF(ISNUMBER(DATA!M374),DATA!M374,"n/a")</f>
        <v>1.5317709404051199E-2</v>
      </c>
      <c r="G2558" s="87">
        <f>+IF(ISNUMBER(DATA!V374),DATA!V374,"n/a")</f>
        <v>4.6082144380681997</v>
      </c>
      <c r="H2558" s="77">
        <f>+IF(ISNUMBER(DATA!W374),DATA!W374,"n/a")</f>
        <v>1.9507626294137E-2</v>
      </c>
      <c r="I2558" s="87">
        <f>+IF(ISNUMBER(DATA!AF374),DATA!AF374,"n/a")</f>
        <v>4.5321233069967999</v>
      </c>
      <c r="J2558" s="77">
        <f>+IF(ISNUMBER(DATA!AG374),DATA!AG374,"n/a")</f>
        <v>1.1938007394917001E-2</v>
      </c>
      <c r="K2558" s="87">
        <f>+IF(ISNUMBER(DATA!AP374),DATA!AP374,"n/a")</f>
        <v>4.5627204311318197</v>
      </c>
      <c r="L2558" s="77">
        <f>+IF(ISNUMBER(DATA!AQ374),DATA!AQ374,"n/a")</f>
        <v>9.4575005410436307E-3</v>
      </c>
      <c r="M2558" s="66"/>
      <c r="N2558" s="66"/>
      <c r="O2558" s="66"/>
      <c r="P2558" s="66"/>
      <c r="Q2558" s="66"/>
      <c r="S2558" s="70"/>
      <c r="U2558" s="70"/>
      <c r="W2558" s="70"/>
      <c r="Y2558" s="70"/>
    </row>
    <row r="2559" spans="1:25" s="69" customFormat="1" x14ac:dyDescent="0.2">
      <c r="A2559" s="66" t="s">
        <v>11</v>
      </c>
      <c r="B2559" s="66" t="s">
        <v>23</v>
      </c>
      <c r="C2559" s="66" t="s">
        <v>10</v>
      </c>
      <c r="D2559" s="66" t="s">
        <v>273</v>
      </c>
      <c r="E2559" s="87">
        <f>+IF(ISNUMBER(DATA!L375),DATA!L375,"n/a")</f>
        <v>4.5897812771817703</v>
      </c>
      <c r="F2559" s="77">
        <f>+IF(ISNUMBER(DATA!M375),DATA!M375,"n/a")</f>
        <v>-4.7411906276732802E-4</v>
      </c>
      <c r="G2559" s="87">
        <f>+IF(ISNUMBER(DATA!V375),DATA!V375,"n/a")</f>
        <v>4.5145261980004898</v>
      </c>
      <c r="H2559" s="77">
        <f>+IF(ISNUMBER(DATA!W375),DATA!W375,"n/a")</f>
        <v>-2.6079299395313699E-2</v>
      </c>
      <c r="I2559" s="87">
        <f>+IF(ISNUMBER(DATA!AF375),DATA!AF375,"n/a")</f>
        <v>4.4556213027038902</v>
      </c>
      <c r="J2559" s="77">
        <f>+IF(ISNUMBER(DATA!AG375),DATA!AG375,"n/a")</f>
        <v>-2.68148110241496E-2</v>
      </c>
      <c r="K2559" s="87">
        <f>+IF(ISNUMBER(DATA!AP375),DATA!AP375,"n/a")</f>
        <v>4.5396039661725904</v>
      </c>
      <c r="L2559" s="77">
        <f>+IF(ISNUMBER(DATA!AQ375),DATA!AQ375,"n/a")</f>
        <v>-7.9686986858660495E-3</v>
      </c>
      <c r="M2559" s="66"/>
      <c r="N2559" s="66"/>
      <c r="O2559" s="66"/>
      <c r="P2559" s="66"/>
      <c r="Q2559" s="66"/>
      <c r="S2559" s="70"/>
      <c r="U2559" s="70"/>
      <c r="W2559" s="70"/>
      <c r="Y2559" s="70"/>
    </row>
    <row r="2560" spans="1:25" s="69" customFormat="1" x14ac:dyDescent="0.2">
      <c r="A2560" s="66" t="s">
        <v>11</v>
      </c>
      <c r="B2560" s="66" t="s">
        <v>23</v>
      </c>
      <c r="C2560" s="66" t="s">
        <v>10</v>
      </c>
      <c r="D2560" s="66" t="s">
        <v>274</v>
      </c>
      <c r="E2560" s="87">
        <f>+IF(ISNUMBER(DATA!L376),DATA!L376,"n/a")</f>
        <v>4.5806298253912203</v>
      </c>
      <c r="F2560" s="77">
        <f>+IF(ISNUMBER(DATA!M376),DATA!M376,"n/a")</f>
        <v>2.1826307824672299E-2</v>
      </c>
      <c r="G2560" s="87">
        <f>+IF(ISNUMBER(DATA!V376),DATA!V376,"n/a")</f>
        <v>4.6301159513487198</v>
      </c>
      <c r="H2560" s="77">
        <f>+IF(ISNUMBER(DATA!W376),DATA!W376,"n/a")</f>
        <v>2.88708382130567E-2</v>
      </c>
      <c r="I2560" s="87">
        <f>+IF(ISNUMBER(DATA!AF376),DATA!AF376,"n/a")</f>
        <v>4.55788961907394</v>
      </c>
      <c r="J2560" s="77">
        <f>+IF(ISNUMBER(DATA!AG376),DATA!AG376,"n/a")</f>
        <v>1.6676783265049299E-2</v>
      </c>
      <c r="K2560" s="87">
        <f>+IF(ISNUMBER(DATA!AP376),DATA!AP376,"n/a")</f>
        <v>4.5802834061739501</v>
      </c>
      <c r="L2560" s="77">
        <f>+IF(ISNUMBER(DATA!AQ376),DATA!AQ376,"n/a")</f>
        <v>6.8184102299656199E-3</v>
      </c>
      <c r="M2560" s="66"/>
      <c r="N2560" s="66"/>
      <c r="O2560" s="66"/>
      <c r="P2560" s="66"/>
      <c r="Q2560" s="66"/>
      <c r="S2560" s="70"/>
      <c r="U2560" s="70"/>
      <c r="W2560" s="70"/>
      <c r="Y2560" s="70"/>
    </row>
    <row r="2561" spans="1:25" s="69" customFormat="1" x14ac:dyDescent="0.2">
      <c r="A2561" s="66" t="s">
        <v>11</v>
      </c>
      <c r="B2561" s="66" t="s">
        <v>23</v>
      </c>
      <c r="C2561" s="66" t="s">
        <v>10</v>
      </c>
      <c r="D2561" s="66" t="s">
        <v>275</v>
      </c>
      <c r="E2561" s="87">
        <f>+IF(ISNUMBER(DATA!L377),DATA!L377,"n/a")</f>
        <v>3.8474595481590601</v>
      </c>
      <c r="F2561" s="77">
        <f>+IF(ISNUMBER(DATA!M377),DATA!M377,"n/a")</f>
        <v>-2.3277011961917001E-2</v>
      </c>
      <c r="G2561" s="87">
        <f>+IF(ISNUMBER(DATA!V377),DATA!V377,"n/a")</f>
        <v>3.7674772842441802</v>
      </c>
      <c r="H2561" s="77">
        <f>+IF(ISNUMBER(DATA!W377),DATA!W377,"n/a")</f>
        <v>-4.6863351536129298E-2</v>
      </c>
      <c r="I2561" s="87">
        <f>+IF(ISNUMBER(DATA!AF377),DATA!AF377,"n/a")</f>
        <v>3.71093177969344</v>
      </c>
      <c r="J2561" s="77">
        <f>+IF(ISNUMBER(DATA!AG377),DATA!AG377,"n/a")</f>
        <v>-7.5803867318952597E-2</v>
      </c>
      <c r="K2561" s="87">
        <f>+IF(ISNUMBER(DATA!AP377),DATA!AP377,"n/a")</f>
        <v>3.84893286909</v>
      </c>
      <c r="L2561" s="77">
        <f>+IF(ISNUMBER(DATA!AQ377),DATA!AQ377,"n/a")</f>
        <v>-5.73290099491746E-2</v>
      </c>
      <c r="M2561" s="66"/>
      <c r="N2561" s="66"/>
      <c r="O2561" s="66"/>
      <c r="P2561" s="66"/>
      <c r="Q2561" s="66"/>
      <c r="S2561" s="70"/>
      <c r="U2561" s="70"/>
      <c r="W2561" s="70"/>
      <c r="Y2561" s="70"/>
    </row>
    <row r="2562" spans="1:25" s="69" customFormat="1" x14ac:dyDescent="0.2">
      <c r="A2562" s="66" t="s">
        <v>11</v>
      </c>
      <c r="B2562" s="66" t="s">
        <v>23</v>
      </c>
      <c r="C2562" s="66" t="s">
        <v>10</v>
      </c>
      <c r="D2562" s="66" t="s">
        <v>276</v>
      </c>
      <c r="E2562" s="87">
        <f>+IF(ISNUMBER(DATA!L378),DATA!L378,"n/a")</f>
        <v>4.1630572037772797</v>
      </c>
      <c r="F2562" s="77">
        <f>+IF(ISNUMBER(DATA!M378),DATA!M378,"n/a")</f>
        <v>-1.7113509271149501E-2</v>
      </c>
      <c r="G2562" s="87">
        <f>+IF(ISNUMBER(DATA!V378),DATA!V378,"n/a")</f>
        <v>4.1875699142000897</v>
      </c>
      <c r="H2562" s="77">
        <f>+IF(ISNUMBER(DATA!W378),DATA!W378,"n/a")</f>
        <v>-1.3980925206463701E-3</v>
      </c>
      <c r="I2562" s="87">
        <f>+IF(ISNUMBER(DATA!AF378),DATA!AF378,"n/a")</f>
        <v>4.2057387458984801</v>
      </c>
      <c r="J2562" s="77">
        <f>+IF(ISNUMBER(DATA!AG378),DATA!AG378,"n/a")</f>
        <v>1.4204051661759699E-3</v>
      </c>
      <c r="K2562" s="87">
        <f>+IF(ISNUMBER(DATA!AP378),DATA!AP378,"n/a")</f>
        <v>4.2396917015455298</v>
      </c>
      <c r="L2562" s="77">
        <f>+IF(ISNUMBER(DATA!AQ378),DATA!AQ378,"n/a")</f>
        <v>1.07548869499042E-2</v>
      </c>
      <c r="M2562" s="66"/>
      <c r="N2562" s="66"/>
      <c r="O2562" s="66"/>
      <c r="P2562" s="66"/>
      <c r="Q2562" s="66"/>
      <c r="S2562" s="70"/>
      <c r="U2562" s="70"/>
      <c r="W2562" s="70"/>
      <c r="Y2562" s="70"/>
    </row>
    <row r="2563" spans="1:25" s="69" customFormat="1" x14ac:dyDescent="0.2">
      <c r="A2563" s="66" t="s">
        <v>11</v>
      </c>
      <c r="B2563" s="66" t="s">
        <v>23</v>
      </c>
      <c r="C2563" s="66" t="s">
        <v>10</v>
      </c>
      <c r="D2563" s="66" t="s">
        <v>277</v>
      </c>
      <c r="E2563" s="87">
        <f>+IF(ISNUMBER(DATA!L379),DATA!L379,"n/a")</f>
        <v>4.9447196337480497</v>
      </c>
      <c r="F2563" s="77">
        <f>+IF(ISNUMBER(DATA!M379),DATA!M379,"n/a")</f>
        <v>-6.8250280230050697E-2</v>
      </c>
      <c r="G2563" s="87">
        <f>+IF(ISNUMBER(DATA!V379),DATA!V379,"n/a")</f>
        <v>4.8821828812356296</v>
      </c>
      <c r="H2563" s="77">
        <f>+IF(ISNUMBER(DATA!W379),DATA!W379,"n/a")</f>
        <v>-7.6464331958224302E-2</v>
      </c>
      <c r="I2563" s="87">
        <f>+IF(ISNUMBER(DATA!AF379),DATA!AF379,"n/a")</f>
        <v>4.8112653288315501</v>
      </c>
      <c r="J2563" s="77">
        <f>+IF(ISNUMBER(DATA!AG379),DATA!AG379,"n/a")</f>
        <v>-8.9896493449715398E-2</v>
      </c>
      <c r="K2563" s="87">
        <f>+IF(ISNUMBER(DATA!AP379),DATA!AP379,"n/a")</f>
        <v>4.9827199934164801</v>
      </c>
      <c r="L2563" s="77">
        <f>+IF(ISNUMBER(DATA!AQ379),DATA!AQ379,"n/a")</f>
        <v>-6.76213976075139E-2</v>
      </c>
      <c r="M2563" s="66"/>
      <c r="N2563" s="66"/>
      <c r="O2563" s="66"/>
      <c r="P2563" s="66"/>
      <c r="Q2563" s="66"/>
      <c r="S2563" s="70"/>
      <c r="U2563" s="70"/>
      <c r="W2563" s="70"/>
      <c r="Y2563" s="70"/>
    </row>
    <row r="2564" spans="1:25" s="69" customFormat="1" x14ac:dyDescent="0.2">
      <c r="A2564" s="66" t="s">
        <v>11</v>
      </c>
      <c r="B2564" s="66" t="s">
        <v>23</v>
      </c>
      <c r="C2564" s="66" t="s">
        <v>10</v>
      </c>
      <c r="D2564" s="66" t="s">
        <v>278</v>
      </c>
      <c r="E2564" s="87">
        <f>+IF(ISNUMBER(DATA!L380),DATA!L380,"n/a")</f>
        <v>5.0375525022153402</v>
      </c>
      <c r="F2564" s="77">
        <f>+IF(ISNUMBER(DATA!M380),DATA!M380,"n/a")</f>
        <v>-8.4520701072496904E-4</v>
      </c>
      <c r="G2564" s="87">
        <f>+IF(ISNUMBER(DATA!V380),DATA!V380,"n/a")</f>
        <v>5.0905639649095997</v>
      </c>
      <c r="H2564" s="77">
        <f>+IF(ISNUMBER(DATA!W380),DATA!W380,"n/a")</f>
        <v>3.7821202116710299E-2</v>
      </c>
      <c r="I2564" s="87">
        <f>+IF(ISNUMBER(DATA!AF380),DATA!AF380,"n/a")</f>
        <v>5.1315359495835997</v>
      </c>
      <c r="J2564" s="77">
        <f>+IF(ISNUMBER(DATA!AG380),DATA!AG380,"n/a")</f>
        <v>4.9801030402819801E-2</v>
      </c>
      <c r="K2564" s="87">
        <f>+IF(ISNUMBER(DATA!AP380),DATA!AP380,"n/a")</f>
        <v>5.0952341206297698</v>
      </c>
      <c r="L2564" s="77">
        <f>+IF(ISNUMBER(DATA!AQ380),DATA!AQ380,"n/a")</f>
        <v>3.8825406179801202E-2</v>
      </c>
      <c r="M2564" s="66"/>
      <c r="N2564" s="66"/>
      <c r="O2564" s="66"/>
      <c r="P2564" s="66"/>
      <c r="Q2564" s="66"/>
      <c r="S2564" s="70"/>
      <c r="U2564" s="70"/>
      <c r="W2564" s="70"/>
      <c r="Y2564" s="70"/>
    </row>
    <row r="2565" spans="1:25" s="69" customFormat="1" x14ac:dyDescent="0.2">
      <c r="A2565" s="66" t="s">
        <v>11</v>
      </c>
      <c r="B2565" s="66" t="s">
        <v>23</v>
      </c>
      <c r="C2565" s="66" t="s">
        <v>10</v>
      </c>
      <c r="D2565" s="66" t="s">
        <v>279</v>
      </c>
      <c r="E2565" s="87">
        <f>+IF(ISNUMBER(DATA!L381),DATA!L381,"n/a")</f>
        <v>4.6563916939852898</v>
      </c>
      <c r="F2565" s="77">
        <f>+IF(ISNUMBER(DATA!M381),DATA!M381,"n/a")</f>
        <v>0.19855506506270601</v>
      </c>
      <c r="G2565" s="87">
        <f>+IF(ISNUMBER(DATA!V381),DATA!V381,"n/a")</f>
        <v>4.5938913474102296</v>
      </c>
      <c r="H2565" s="77">
        <f>+IF(ISNUMBER(DATA!W381),DATA!W381,"n/a")</f>
        <v>7.3497907794890904E-2</v>
      </c>
      <c r="I2565" s="87">
        <f>+IF(ISNUMBER(DATA!AF381),DATA!AF381,"n/a")</f>
        <v>4.5633293561666397</v>
      </c>
      <c r="J2565" s="77">
        <f>+IF(ISNUMBER(DATA!AG381),DATA!AG381,"n/a")</f>
        <v>2.70101011048401E-2</v>
      </c>
      <c r="K2565" s="87">
        <f>+IF(ISNUMBER(DATA!AP381),DATA!AP381,"n/a")</f>
        <v>4.5130448119790696</v>
      </c>
      <c r="L2565" s="77">
        <f>+IF(ISNUMBER(DATA!AQ381),DATA!AQ381,"n/a")</f>
        <v>-1.2820136656335499E-2</v>
      </c>
      <c r="M2565" s="66"/>
      <c r="N2565" s="66"/>
      <c r="O2565" s="66"/>
      <c r="P2565" s="66"/>
      <c r="Q2565" s="66"/>
      <c r="S2565" s="70"/>
      <c r="U2565" s="70"/>
      <c r="W2565" s="70"/>
      <c r="Y2565" s="70"/>
    </row>
    <row r="2566" spans="1:25" s="69" customFormat="1" x14ac:dyDescent="0.2">
      <c r="A2566" s="66" t="s">
        <v>11</v>
      </c>
      <c r="B2566" s="66" t="s">
        <v>23</v>
      </c>
      <c r="C2566" s="66" t="s">
        <v>10</v>
      </c>
      <c r="D2566" s="66" t="s">
        <v>280</v>
      </c>
      <c r="E2566" s="87">
        <f>+IF(ISNUMBER(DATA!L382),DATA!L382,"n/a")</f>
        <v>6.4756581955524997</v>
      </c>
      <c r="F2566" s="77">
        <f>+IF(ISNUMBER(DATA!M382),DATA!M382,"n/a")</f>
        <v>-1.7329306467859799E-2</v>
      </c>
      <c r="G2566" s="87">
        <f>+IF(ISNUMBER(DATA!V382),DATA!V382,"n/a")</f>
        <v>5.5730437743262504</v>
      </c>
      <c r="H2566" s="77">
        <f>+IF(ISNUMBER(DATA!W382),DATA!W382,"n/a")</f>
        <v>-6.4881254361027901E-2</v>
      </c>
      <c r="I2566" s="87">
        <f>+IF(ISNUMBER(DATA!AF382),DATA!AF382,"n/a")</f>
        <v>5.6087287576393701</v>
      </c>
      <c r="J2566" s="77">
        <f>+IF(ISNUMBER(DATA!AG382),DATA!AG382,"n/a")</f>
        <v>-4.5696397339009799E-2</v>
      </c>
      <c r="K2566" s="87">
        <f>+IF(ISNUMBER(DATA!AP382),DATA!AP382,"n/a")</f>
        <v>5.7381441701168798</v>
      </c>
      <c r="L2566" s="77">
        <f>+IF(ISNUMBER(DATA!AQ382),DATA!AQ382,"n/a")</f>
        <v>-2.6975172745072201E-2</v>
      </c>
      <c r="M2566" s="66"/>
      <c r="N2566" s="66"/>
      <c r="O2566" s="66"/>
      <c r="P2566" s="66"/>
      <c r="Q2566" s="66"/>
      <c r="S2566" s="70"/>
      <c r="U2566" s="70"/>
      <c r="W2566" s="70"/>
      <c r="Y2566" s="70"/>
    </row>
    <row r="2567" spans="1:25" s="69" customFormat="1" x14ac:dyDescent="0.2">
      <c r="A2567" s="66" t="s">
        <v>11</v>
      </c>
      <c r="B2567" s="66" t="s">
        <v>23</v>
      </c>
      <c r="C2567" s="66" t="s">
        <v>10</v>
      </c>
      <c r="D2567" s="66" t="s">
        <v>281</v>
      </c>
      <c r="E2567" s="87">
        <f>+IF(ISNUMBER(DATA!L383),DATA!L383,"n/a")</f>
        <v>5.5857394670404803</v>
      </c>
      <c r="F2567" s="77">
        <f>+IF(ISNUMBER(DATA!M383),DATA!M383,"n/a")</f>
        <v>4.3230937977093702E-2</v>
      </c>
      <c r="G2567" s="87">
        <f>+IF(ISNUMBER(DATA!V383),DATA!V383,"n/a")</f>
        <v>5.37351522548167</v>
      </c>
      <c r="H2567" s="77">
        <f>+IF(ISNUMBER(DATA!W383),DATA!W383,"n/a")</f>
        <v>4.0985248764116203E-2</v>
      </c>
      <c r="I2567" s="87">
        <f>+IF(ISNUMBER(DATA!AF383),DATA!AF383,"n/a")</f>
        <v>5.3786592287484201</v>
      </c>
      <c r="J2567" s="77">
        <f>+IF(ISNUMBER(DATA!AG383),DATA!AG383,"n/a")</f>
        <v>4.9760574095392099E-2</v>
      </c>
      <c r="K2567" s="87">
        <f>+IF(ISNUMBER(DATA!AP383),DATA!AP383,"n/a")</f>
        <v>5.3639538032307899</v>
      </c>
      <c r="L2567" s="77">
        <f>+IF(ISNUMBER(DATA!AQ383),DATA!AQ383,"n/a")</f>
        <v>5.1694284581033999E-2</v>
      </c>
      <c r="M2567" s="66"/>
      <c r="N2567" s="66"/>
      <c r="O2567" s="66"/>
      <c r="P2567" s="66"/>
      <c r="Q2567" s="66"/>
      <c r="S2567" s="70"/>
      <c r="U2567" s="70"/>
      <c r="W2567" s="70"/>
      <c r="Y2567" s="70"/>
    </row>
    <row r="2568" spans="1:25" s="69" customFormat="1" x14ac:dyDescent="0.2">
      <c r="A2568" s="66" t="s">
        <v>11</v>
      </c>
      <c r="B2568" s="66" t="s">
        <v>23</v>
      </c>
      <c r="C2568" s="66" t="s">
        <v>10</v>
      </c>
      <c r="D2568" s="66" t="s">
        <v>282</v>
      </c>
      <c r="E2568" s="87">
        <f>+IF(ISNUMBER(DATA!L384),DATA!L384,"n/a")</f>
        <v>5.3117801307508596</v>
      </c>
      <c r="F2568" s="77">
        <f>+IF(ISNUMBER(DATA!M384),DATA!M384,"n/a")</f>
        <v>6.0753720160660898E-2</v>
      </c>
      <c r="G2568" s="87">
        <f>+IF(ISNUMBER(DATA!V384),DATA!V384,"n/a")</f>
        <v>5.3276689864366302</v>
      </c>
      <c r="H2568" s="77">
        <f>+IF(ISNUMBER(DATA!W384),DATA!W384,"n/a")</f>
        <v>5.7144881904572002E-2</v>
      </c>
      <c r="I2568" s="87">
        <f>+IF(ISNUMBER(DATA!AF384),DATA!AF384,"n/a")</f>
        <v>5.2625130034531704</v>
      </c>
      <c r="J2568" s="77">
        <f>+IF(ISNUMBER(DATA!AG384),DATA!AG384,"n/a")</f>
        <v>4.0958896254585701E-2</v>
      </c>
      <c r="K2568" s="87">
        <f>+IF(ISNUMBER(DATA!AP384),DATA!AP384,"n/a")</f>
        <v>5.1971508634817498</v>
      </c>
      <c r="L2568" s="77">
        <f>+IF(ISNUMBER(DATA!AQ384),DATA!AQ384,"n/a")</f>
        <v>1.13827998015637E-2</v>
      </c>
      <c r="M2568" s="66"/>
      <c r="N2568" s="66"/>
      <c r="O2568" s="66"/>
      <c r="P2568" s="66"/>
      <c r="Q2568" s="66"/>
      <c r="S2568" s="70"/>
      <c r="U2568" s="70"/>
      <c r="W2568" s="70"/>
      <c r="Y2568" s="70"/>
    </row>
    <row r="2569" spans="1:25" s="69" customFormat="1" x14ac:dyDescent="0.2">
      <c r="A2569" s="66" t="s">
        <v>11</v>
      </c>
      <c r="B2569" s="66" t="s">
        <v>23</v>
      </c>
      <c r="C2569" s="66" t="s">
        <v>10</v>
      </c>
      <c r="D2569" s="66" t="s">
        <v>283</v>
      </c>
      <c r="E2569" s="87">
        <f>+IF(ISNUMBER(DATA!L385),DATA!L385,"n/a")</f>
        <v>5.3912900339526901</v>
      </c>
      <c r="F2569" s="77">
        <f>+IF(ISNUMBER(DATA!M385),DATA!M385,"n/a")</f>
        <v>4.9594377344040097E-2</v>
      </c>
      <c r="G2569" s="87">
        <f>+IF(ISNUMBER(DATA!V385),DATA!V385,"n/a")</f>
        <v>5.4290674404742001</v>
      </c>
      <c r="H2569" s="77">
        <f>+IF(ISNUMBER(DATA!W385),DATA!W385,"n/a")</f>
        <v>6.0814927479727401E-2</v>
      </c>
      <c r="I2569" s="87">
        <f>+IF(ISNUMBER(DATA!AF385),DATA!AF385,"n/a")</f>
        <v>5.4137826175733004</v>
      </c>
      <c r="J2569" s="77">
        <f>+IF(ISNUMBER(DATA!AG385),DATA!AG385,"n/a")</f>
        <v>4.1219844925413501E-2</v>
      </c>
      <c r="K2569" s="87">
        <f>+IF(ISNUMBER(DATA!AP385),DATA!AP385,"n/a")</f>
        <v>5.3188533305792598</v>
      </c>
      <c r="L2569" s="77">
        <f>+IF(ISNUMBER(DATA!AQ385),DATA!AQ385,"n/a")</f>
        <v>9.1435179034221395E-3</v>
      </c>
      <c r="M2569" s="66"/>
      <c r="N2569" s="66"/>
      <c r="O2569" s="66"/>
      <c r="P2569" s="66"/>
      <c r="Q2569" s="66"/>
      <c r="S2569" s="70"/>
      <c r="U2569" s="70"/>
      <c r="W2569" s="70"/>
      <c r="Y2569" s="70"/>
    </row>
    <row r="2570" spans="1:25" s="69" customFormat="1" x14ac:dyDescent="0.2">
      <c r="A2570" s="66" t="s">
        <v>11</v>
      </c>
      <c r="B2570" s="66" t="s">
        <v>23</v>
      </c>
      <c r="C2570" s="66" t="s">
        <v>10</v>
      </c>
      <c r="D2570" s="66" t="s">
        <v>284</v>
      </c>
      <c r="E2570" s="87">
        <f>+IF(ISNUMBER(DATA!L386),DATA!L386,"n/a")</f>
        <v>4.9306924745314902</v>
      </c>
      <c r="F2570" s="77">
        <f>+IF(ISNUMBER(DATA!M386),DATA!M386,"n/a")</f>
        <v>7.1764770258350596E-2</v>
      </c>
      <c r="G2570" s="87">
        <f>+IF(ISNUMBER(DATA!V386),DATA!V386,"n/a")</f>
        <v>4.9664144329175697</v>
      </c>
      <c r="H2570" s="77">
        <f>+IF(ISNUMBER(DATA!W386),DATA!W386,"n/a")</f>
        <v>7.7197383063607697E-2</v>
      </c>
      <c r="I2570" s="87">
        <f>+IF(ISNUMBER(DATA!AF386),DATA!AF386,"n/a")</f>
        <v>4.96211744328291</v>
      </c>
      <c r="J2570" s="77">
        <f>+IF(ISNUMBER(DATA!AG386),DATA!AG386,"n/a")</f>
        <v>9.3442235913921506E-2</v>
      </c>
      <c r="K2570" s="87">
        <f>+IF(ISNUMBER(DATA!AP386),DATA!AP386,"n/a")</f>
        <v>4.9894906977539897</v>
      </c>
      <c r="L2570" s="77">
        <f>+IF(ISNUMBER(DATA!AQ386),DATA!AQ386,"n/a")</f>
        <v>8.4062826726525305E-2</v>
      </c>
      <c r="M2570" s="66"/>
      <c r="N2570" s="66"/>
      <c r="O2570" s="66"/>
      <c r="P2570" s="66"/>
      <c r="Q2570" s="66"/>
      <c r="S2570" s="70"/>
      <c r="U2570" s="70"/>
      <c r="W2570" s="70"/>
      <c r="Y2570" s="70"/>
    </row>
    <row r="2571" spans="1:25" s="69" customFormat="1" x14ac:dyDescent="0.2">
      <c r="A2571" s="66" t="s">
        <v>11</v>
      </c>
      <c r="B2571" s="66" t="s">
        <v>23</v>
      </c>
      <c r="C2571" s="66" t="s">
        <v>10</v>
      </c>
      <c r="D2571" s="66" t="s">
        <v>285</v>
      </c>
      <c r="E2571" s="87">
        <f>+IF(ISNUMBER(DATA!L387),DATA!L387,"n/a")</f>
        <v>4.0644046748589204</v>
      </c>
      <c r="F2571" s="77">
        <f>+IF(ISNUMBER(DATA!M387),DATA!M387,"n/a")</f>
        <v>-1.6723638183859E-2</v>
      </c>
      <c r="G2571" s="87">
        <f>+IF(ISNUMBER(DATA!V387),DATA!V387,"n/a")</f>
        <v>4.04695616840654</v>
      </c>
      <c r="H2571" s="77">
        <f>+IF(ISNUMBER(DATA!W387),DATA!W387,"n/a")</f>
        <v>-2.49904921800135E-2</v>
      </c>
      <c r="I2571" s="87">
        <f>+IF(ISNUMBER(DATA!AF387),DATA!AF387,"n/a")</f>
        <v>3.7429373962283701</v>
      </c>
      <c r="J2571" s="77">
        <f>+IF(ISNUMBER(DATA!AG387),DATA!AG387,"n/a")</f>
        <v>-5.8074390265117397E-2</v>
      </c>
      <c r="K2571" s="87">
        <f>+IF(ISNUMBER(DATA!AP387),DATA!AP387,"n/a")</f>
        <v>3.8959648745175399</v>
      </c>
      <c r="L2571" s="77">
        <f>+IF(ISNUMBER(DATA!AQ387),DATA!AQ387,"n/a")</f>
        <v>-2.27831581292149E-3</v>
      </c>
      <c r="M2571" s="66"/>
      <c r="N2571" s="66"/>
      <c r="O2571" s="66"/>
      <c r="P2571" s="66"/>
      <c r="Q2571" s="66"/>
      <c r="S2571" s="70"/>
      <c r="U2571" s="70"/>
      <c r="W2571" s="70"/>
      <c r="Y2571" s="70"/>
    </row>
    <row r="2572" spans="1:25" s="69" customFormat="1" x14ac:dyDescent="0.2">
      <c r="A2572" s="66" t="s">
        <v>11</v>
      </c>
      <c r="B2572" s="66" t="s">
        <v>23</v>
      </c>
      <c r="C2572" s="66" t="s">
        <v>10</v>
      </c>
      <c r="D2572" s="66" t="s">
        <v>286</v>
      </c>
      <c r="E2572" s="87">
        <f>+IF(ISNUMBER(DATA!L388),DATA!L388,"n/a")</f>
        <v>4.1318190710673903</v>
      </c>
      <c r="F2572" s="77">
        <f>+IF(ISNUMBER(DATA!M388),DATA!M388,"n/a")</f>
        <v>9.9982224805447491E-3</v>
      </c>
      <c r="G2572" s="87">
        <f>+IF(ISNUMBER(DATA!V388),DATA!V388,"n/a")</f>
        <v>4.0206265853569496</v>
      </c>
      <c r="H2572" s="77">
        <f>+IF(ISNUMBER(DATA!W388),DATA!W388,"n/a")</f>
        <v>-2.7970782184115799E-2</v>
      </c>
      <c r="I2572" s="87">
        <f>+IF(ISNUMBER(DATA!AF388),DATA!AF388,"n/a")</f>
        <v>4.0041675139040001</v>
      </c>
      <c r="J2572" s="77">
        <f>+IF(ISNUMBER(DATA!AG388),DATA!AG388,"n/a")</f>
        <v>-3.1742614542214401E-2</v>
      </c>
      <c r="K2572" s="87">
        <f>+IF(ISNUMBER(DATA!AP388),DATA!AP388,"n/a")</f>
        <v>4.0855633732764103</v>
      </c>
      <c r="L2572" s="77">
        <f>+IF(ISNUMBER(DATA!AQ388),DATA!AQ388,"n/a")</f>
        <v>-2.46747642120714E-2</v>
      </c>
      <c r="M2572" s="66"/>
      <c r="N2572" s="66"/>
      <c r="O2572" s="66"/>
      <c r="P2572" s="66"/>
      <c r="Q2572" s="66"/>
      <c r="S2572" s="70"/>
      <c r="U2572" s="70"/>
      <c r="W2572" s="70"/>
      <c r="Y2572" s="70"/>
    </row>
    <row r="2573" spans="1:25" s="69" customFormat="1" x14ac:dyDescent="0.2">
      <c r="A2573" s="66" t="s">
        <v>11</v>
      </c>
      <c r="B2573" s="66" t="s">
        <v>23</v>
      </c>
      <c r="C2573" s="66" t="s">
        <v>10</v>
      </c>
      <c r="D2573" s="66" t="s">
        <v>287</v>
      </c>
      <c r="E2573" s="87">
        <f>+IF(ISNUMBER(DATA!L389),DATA!L389,"n/a")</f>
        <v>4.2223288002441599</v>
      </c>
      <c r="F2573" s="77">
        <f>+IF(ISNUMBER(DATA!M389),DATA!M389,"n/a")</f>
        <v>-4.2325489767344203E-2</v>
      </c>
      <c r="G2573" s="87">
        <f>+IF(ISNUMBER(DATA!V389),DATA!V389,"n/a")</f>
        <v>4.1564126060054001</v>
      </c>
      <c r="H2573" s="77">
        <f>+IF(ISNUMBER(DATA!W389),DATA!W389,"n/a")</f>
        <v>-5.1246586039217001E-2</v>
      </c>
      <c r="I2573" s="87">
        <f>+IF(ISNUMBER(DATA!AF389),DATA!AF389,"n/a")</f>
        <v>4.0836917968032003</v>
      </c>
      <c r="J2573" s="77">
        <f>+IF(ISNUMBER(DATA!AG389),DATA!AG389,"n/a")</f>
        <v>-8.0218684142888103E-2</v>
      </c>
      <c r="K2573" s="87">
        <f>+IF(ISNUMBER(DATA!AP389),DATA!AP389,"n/a")</f>
        <v>4.2533799996541699</v>
      </c>
      <c r="L2573" s="77">
        <f>+IF(ISNUMBER(DATA!AQ389),DATA!AQ389,"n/a")</f>
        <v>-5.4850662656441299E-2</v>
      </c>
      <c r="M2573" s="66"/>
      <c r="N2573" s="66"/>
      <c r="O2573" s="66"/>
      <c r="P2573" s="66"/>
      <c r="Q2573" s="66"/>
      <c r="S2573" s="70"/>
      <c r="U2573" s="70"/>
      <c r="W2573" s="70"/>
      <c r="Y2573" s="70"/>
    </row>
    <row r="2574" spans="1:25" s="69" customFormat="1" x14ac:dyDescent="0.2">
      <c r="A2574" s="66" t="s">
        <v>11</v>
      </c>
      <c r="B2574" s="66" t="s">
        <v>23</v>
      </c>
      <c r="C2574" s="66" t="s">
        <v>10</v>
      </c>
      <c r="D2574" s="66" t="s">
        <v>288</v>
      </c>
      <c r="E2574" s="87">
        <f>+IF(ISNUMBER(DATA!L390),DATA!L390,"n/a")</f>
        <v>5.2996557288726303</v>
      </c>
      <c r="F2574" s="77">
        <f>+IF(ISNUMBER(DATA!M390),DATA!M390,"n/a")</f>
        <v>7.9137388321268196E-2</v>
      </c>
      <c r="G2574" s="87">
        <f>+IF(ISNUMBER(DATA!V390),DATA!V390,"n/a")</f>
        <v>5.3134220692818896</v>
      </c>
      <c r="H2574" s="77">
        <f>+IF(ISNUMBER(DATA!W390),DATA!W390,"n/a")</f>
        <v>6.1650345194007798E-2</v>
      </c>
      <c r="I2574" s="87">
        <f>+IF(ISNUMBER(DATA!AF390),DATA!AF390,"n/a")</f>
        <v>5.2210672072164197</v>
      </c>
      <c r="J2574" s="77">
        <f>+IF(ISNUMBER(DATA!AG390),DATA!AG390,"n/a")</f>
        <v>3.6574773366474397E-2</v>
      </c>
      <c r="K2574" s="87">
        <f>+IF(ISNUMBER(DATA!AP390),DATA!AP390,"n/a")</f>
        <v>5.1565247136430798</v>
      </c>
      <c r="L2574" s="77">
        <f>+IF(ISNUMBER(DATA!AQ390),DATA!AQ390,"n/a")</f>
        <v>1.2183980283814001E-2</v>
      </c>
      <c r="M2574" s="66"/>
      <c r="N2574" s="66"/>
      <c r="O2574" s="66"/>
      <c r="P2574" s="66"/>
      <c r="Q2574" s="66"/>
      <c r="S2574" s="70"/>
      <c r="U2574" s="70"/>
      <c r="W2574" s="70"/>
      <c r="Y2574" s="70"/>
    </row>
    <row r="2575" spans="1:25" s="69" customFormat="1" x14ac:dyDescent="0.2">
      <c r="A2575" s="66" t="s">
        <v>11</v>
      </c>
      <c r="B2575" s="66" t="s">
        <v>23</v>
      </c>
      <c r="C2575" s="66" t="s">
        <v>10</v>
      </c>
      <c r="D2575" s="66" t="s">
        <v>289</v>
      </c>
      <c r="E2575" s="87">
        <f>+IF(ISNUMBER(DATA!L391),DATA!L391,"n/a")</f>
        <v>5.0458207262447496</v>
      </c>
      <c r="F2575" s="77">
        <f>+IF(ISNUMBER(DATA!M391),DATA!M391,"n/a")</f>
        <v>5.76468412121161E-2</v>
      </c>
      <c r="G2575" s="87">
        <f>+IF(ISNUMBER(DATA!V391),DATA!V391,"n/a")</f>
        <v>5.0196851763582</v>
      </c>
      <c r="H2575" s="77">
        <f>+IF(ISNUMBER(DATA!W391),DATA!W391,"n/a")</f>
        <v>8.06553624841293E-2</v>
      </c>
      <c r="I2575" s="87">
        <f>+IF(ISNUMBER(DATA!AF391),DATA!AF391,"n/a")</f>
        <v>5.0159698545766798</v>
      </c>
      <c r="J2575" s="77">
        <f>+IF(ISNUMBER(DATA!AG391),DATA!AG391,"n/a")</f>
        <v>5.9944670454166203E-2</v>
      </c>
      <c r="K2575" s="87">
        <f>+IF(ISNUMBER(DATA!AP391),DATA!AP391,"n/a")</f>
        <v>5.0395095717660601</v>
      </c>
      <c r="L2575" s="77">
        <f>+IF(ISNUMBER(DATA!AQ391),DATA!AQ391,"n/a")</f>
        <v>4.29415566402961E-2</v>
      </c>
      <c r="M2575" s="66"/>
      <c r="N2575" s="66"/>
      <c r="O2575" s="66"/>
      <c r="P2575" s="66"/>
      <c r="Q2575" s="66"/>
      <c r="S2575" s="70"/>
      <c r="U2575" s="70"/>
      <c r="W2575" s="70"/>
      <c r="Y2575" s="70"/>
    </row>
    <row r="2576" spans="1:25" s="69" customFormat="1" x14ac:dyDescent="0.2">
      <c r="A2576" s="66" t="s">
        <v>11</v>
      </c>
      <c r="B2576" s="66" t="s">
        <v>23</v>
      </c>
      <c r="C2576" s="66" t="s">
        <v>10</v>
      </c>
      <c r="D2576" s="66" t="s">
        <v>290</v>
      </c>
      <c r="E2576" s="87">
        <f>+IF(ISNUMBER(DATA!L392),DATA!L392,"n/a")</f>
        <v>4.5169977332061899</v>
      </c>
      <c r="F2576" s="77">
        <f>+IF(ISNUMBER(DATA!M392),DATA!M392,"n/a")</f>
        <v>2.9338743987967601E-2</v>
      </c>
      <c r="G2576" s="87">
        <f>+IF(ISNUMBER(DATA!V392),DATA!V392,"n/a")</f>
        <v>4.5934842322553404</v>
      </c>
      <c r="H2576" s="77">
        <f>+IF(ISNUMBER(DATA!W392),DATA!W392,"n/a")</f>
        <v>3.7804770182778703E-2</v>
      </c>
      <c r="I2576" s="87">
        <f>+IF(ISNUMBER(DATA!AF392),DATA!AF392,"n/a")</f>
        <v>4.4662293544217802</v>
      </c>
      <c r="J2576" s="77">
        <f>+IF(ISNUMBER(DATA!AG392),DATA!AG392,"n/a")</f>
        <v>2.2086072813549702E-2</v>
      </c>
      <c r="K2576" s="87">
        <f>+IF(ISNUMBER(DATA!AP392),DATA!AP392,"n/a")</f>
        <v>4.4968862852423799</v>
      </c>
      <c r="L2576" s="77">
        <f>+IF(ISNUMBER(DATA!AQ392),DATA!AQ392,"n/a")</f>
        <v>1.8856539341559099E-2</v>
      </c>
      <c r="M2576" s="66"/>
      <c r="N2576" s="66"/>
      <c r="O2576" s="66"/>
      <c r="P2576" s="66"/>
      <c r="Q2576" s="66"/>
      <c r="S2576" s="70"/>
      <c r="U2576" s="70"/>
      <c r="W2576" s="70"/>
      <c r="Y2576" s="70"/>
    </row>
    <row r="2577" spans="1:25" s="69" customFormat="1" x14ac:dyDescent="0.2">
      <c r="A2577" s="66" t="s">
        <v>11</v>
      </c>
      <c r="B2577" s="66" t="s">
        <v>23</v>
      </c>
      <c r="C2577" s="66" t="s">
        <v>10</v>
      </c>
      <c r="D2577" s="66" t="s">
        <v>291</v>
      </c>
      <c r="E2577" s="87">
        <f>+IF(ISNUMBER(DATA!L393),DATA!L393,"n/a")</f>
        <v>5.0691336468274502</v>
      </c>
      <c r="F2577" s="77">
        <f>+IF(ISNUMBER(DATA!M393),DATA!M393,"n/a")</f>
        <v>3.0364786015778002E-2</v>
      </c>
      <c r="G2577" s="87">
        <f>+IF(ISNUMBER(DATA!V393),DATA!V393,"n/a")</f>
        <v>5.18233676491701</v>
      </c>
      <c r="H2577" s="77">
        <f>+IF(ISNUMBER(DATA!W393),DATA!W393,"n/a")</f>
        <v>2.17708740006771E-2</v>
      </c>
      <c r="I2577" s="87">
        <f>+IF(ISNUMBER(DATA!AF393),DATA!AF393,"n/a")</f>
        <v>5.1883641266058298</v>
      </c>
      <c r="J2577" s="77">
        <f>+IF(ISNUMBER(DATA!AG393),DATA!AG393,"n/a")</f>
        <v>6.8596596712312899E-3</v>
      </c>
      <c r="K2577" s="87">
        <f>+IF(ISNUMBER(DATA!AP393),DATA!AP393,"n/a")</f>
        <v>5.2045086996197796</v>
      </c>
      <c r="L2577" s="77">
        <f>+IF(ISNUMBER(DATA!AQ393),DATA!AQ393,"n/a")</f>
        <v>-9.6834268837885998E-2</v>
      </c>
      <c r="M2577" s="66"/>
      <c r="N2577" s="66"/>
      <c r="O2577" s="66"/>
      <c r="P2577" s="66"/>
      <c r="Q2577" s="66"/>
      <c r="S2577" s="70"/>
      <c r="U2577" s="70"/>
      <c r="W2577" s="70"/>
      <c r="Y2577" s="70"/>
    </row>
    <row r="2578" spans="1:25" s="69" customFormat="1" x14ac:dyDescent="0.2">
      <c r="A2578" s="66" t="s">
        <v>11</v>
      </c>
      <c r="B2578" s="66" t="s">
        <v>23</v>
      </c>
      <c r="C2578" s="66" t="s">
        <v>10</v>
      </c>
      <c r="D2578" s="66" t="s">
        <v>292</v>
      </c>
      <c r="E2578" s="87">
        <f>+IF(ISNUMBER(DATA!L394),DATA!L394,"n/a")</f>
        <v>5.7004273705387902</v>
      </c>
      <c r="F2578" s="77">
        <f>+IF(ISNUMBER(DATA!M394),DATA!M394,"n/a")</f>
        <v>5.9188339326730399E-2</v>
      </c>
      <c r="G2578" s="87">
        <f>+IF(ISNUMBER(DATA!V394),DATA!V394,"n/a")</f>
        <v>5.6878973468849896</v>
      </c>
      <c r="H2578" s="77">
        <f>+IF(ISNUMBER(DATA!W394),DATA!W394,"n/a")</f>
        <v>5.5479514992262301E-2</v>
      </c>
      <c r="I2578" s="87">
        <f>+IF(ISNUMBER(DATA!AF394),DATA!AF394,"n/a")</f>
        <v>5.6049978267508402</v>
      </c>
      <c r="J2578" s="77">
        <f>+IF(ISNUMBER(DATA!AG394),DATA!AG394,"n/a")</f>
        <v>3.3532786283794601E-2</v>
      </c>
      <c r="K2578" s="87">
        <f>+IF(ISNUMBER(DATA!AP394),DATA!AP394,"n/a")</f>
        <v>5.4661957864524702</v>
      </c>
      <c r="L2578" s="77">
        <f>+IF(ISNUMBER(DATA!AQ394),DATA!AQ394,"n/a")</f>
        <v>-5.2043162490303697E-3</v>
      </c>
      <c r="M2578" s="66"/>
      <c r="N2578" s="66"/>
      <c r="O2578" s="66"/>
      <c r="P2578" s="66"/>
      <c r="Q2578" s="66"/>
      <c r="S2578" s="70"/>
      <c r="U2578" s="70"/>
      <c r="W2578" s="70"/>
      <c r="Y2578" s="70"/>
    </row>
    <row r="2579" spans="1:25" s="69" customFormat="1" x14ac:dyDescent="0.2">
      <c r="A2579" s="66" t="s">
        <v>11</v>
      </c>
      <c r="B2579" s="66" t="s">
        <v>23</v>
      </c>
      <c r="C2579" s="66" t="s">
        <v>10</v>
      </c>
      <c r="D2579" s="66" t="s">
        <v>293</v>
      </c>
      <c r="E2579" s="87">
        <f>+IF(ISNUMBER(DATA!L395),DATA!L395,"n/a")</f>
        <v>5.0462164371649303</v>
      </c>
      <c r="F2579" s="77">
        <f>+IF(ISNUMBER(DATA!M395),DATA!M395,"n/a")</f>
        <v>-0.17175201608528801</v>
      </c>
      <c r="G2579" s="87">
        <f>+IF(ISNUMBER(DATA!V395),DATA!V395,"n/a")</f>
        <v>5.0888909768875896</v>
      </c>
      <c r="H2579" s="77">
        <f>+IF(ISNUMBER(DATA!W395),DATA!W395,"n/a")</f>
        <v>-0.15943148040279201</v>
      </c>
      <c r="I2579" s="87">
        <f>+IF(ISNUMBER(DATA!AF395),DATA!AF395,"n/a")</f>
        <v>5.0187207118089603</v>
      </c>
      <c r="J2579" s="77">
        <f>+IF(ISNUMBER(DATA!AG395),DATA!AG395,"n/a")</f>
        <v>-0.143464315567294</v>
      </c>
      <c r="K2579" s="87">
        <f>+IF(ISNUMBER(DATA!AP395),DATA!AP395,"n/a")</f>
        <v>5.1795238914289401</v>
      </c>
      <c r="L2579" s="77">
        <f>+IF(ISNUMBER(DATA!AQ395),DATA!AQ395,"n/a")</f>
        <v>-2.7163895834370299E-2</v>
      </c>
      <c r="M2579" s="66"/>
      <c r="N2579" s="66"/>
      <c r="O2579" s="66"/>
      <c r="P2579" s="66"/>
      <c r="Q2579" s="66"/>
      <c r="S2579" s="70"/>
      <c r="U2579" s="70"/>
      <c r="W2579" s="70"/>
      <c r="Y2579" s="70"/>
    </row>
    <row r="2580" spans="1:25" s="69" customFormat="1" x14ac:dyDescent="0.2">
      <c r="A2580" s="66" t="s">
        <v>11</v>
      </c>
      <c r="B2580" s="66" t="s">
        <v>23</v>
      </c>
      <c r="C2580" s="66" t="s">
        <v>10</v>
      </c>
      <c r="D2580" s="66" t="s">
        <v>294</v>
      </c>
      <c r="E2580" s="87">
        <f>+IF(ISNUMBER(DATA!L396),DATA!L396,"n/a")</f>
        <v>4.6404873377208196</v>
      </c>
      <c r="F2580" s="77">
        <f>+IF(ISNUMBER(DATA!M396),DATA!M396,"n/a")</f>
        <v>2.17524549066874E-2</v>
      </c>
      <c r="G2580" s="87">
        <f>+IF(ISNUMBER(DATA!V396),DATA!V396,"n/a")</f>
        <v>4.76451295854908</v>
      </c>
      <c r="H2580" s="77">
        <f>+IF(ISNUMBER(DATA!W396),DATA!W396,"n/a")</f>
        <v>3.6636929599981799E-2</v>
      </c>
      <c r="I2580" s="87">
        <f>+IF(ISNUMBER(DATA!AF396),DATA!AF396,"n/a")</f>
        <v>4.5876530532518398</v>
      </c>
      <c r="J2580" s="77">
        <f>+IF(ISNUMBER(DATA!AG396),DATA!AG396,"n/a")</f>
        <v>1.51815245934897E-2</v>
      </c>
      <c r="K2580" s="87">
        <f>+IF(ISNUMBER(DATA!AP396),DATA!AP396,"n/a")</f>
        <v>4.6266208674124201</v>
      </c>
      <c r="L2580" s="77">
        <f>+IF(ISNUMBER(DATA!AQ396),DATA!AQ396,"n/a")</f>
        <v>1.57295320919504E-2</v>
      </c>
      <c r="M2580" s="66"/>
      <c r="N2580" s="66"/>
      <c r="O2580" s="66"/>
      <c r="P2580" s="66"/>
      <c r="Q2580" s="66"/>
      <c r="S2580" s="70"/>
      <c r="U2580" s="70"/>
      <c r="W2580" s="70"/>
      <c r="Y2580" s="70"/>
    </row>
    <row r="2581" spans="1:25" s="69" customFormat="1" x14ac:dyDescent="0.2">
      <c r="A2581" s="66" t="s">
        <v>11</v>
      </c>
      <c r="B2581" s="66" t="s">
        <v>23</v>
      </c>
      <c r="C2581" s="66" t="s">
        <v>10</v>
      </c>
      <c r="D2581" s="66" t="s">
        <v>295</v>
      </c>
      <c r="E2581" s="87">
        <f>+IF(ISNUMBER(DATA!L397),DATA!L397,"n/a")</f>
        <v>4.6552144037575003</v>
      </c>
      <c r="F2581" s="77">
        <f>+IF(ISNUMBER(DATA!M397),DATA!M397,"n/a")</f>
        <v>0.100901580247058</v>
      </c>
      <c r="G2581" s="87">
        <f>+IF(ISNUMBER(DATA!V397),DATA!V397,"n/a")</f>
        <v>4.6402982110807498</v>
      </c>
      <c r="H2581" s="77">
        <f>+IF(ISNUMBER(DATA!W397),DATA!W397,"n/a")</f>
        <v>9.8483400484484104E-2</v>
      </c>
      <c r="I2581" s="87">
        <f>+IF(ISNUMBER(DATA!AF397),DATA!AF397,"n/a")</f>
        <v>4.5831714564975998</v>
      </c>
      <c r="J2581" s="77">
        <f>+IF(ISNUMBER(DATA!AG397),DATA!AG397,"n/a")</f>
        <v>9.7640617648624195E-2</v>
      </c>
      <c r="K2581" s="87">
        <f>+IF(ISNUMBER(DATA!AP397),DATA!AP397,"n/a")</f>
        <v>4.4738662928529402</v>
      </c>
      <c r="L2581" s="77">
        <f>+IF(ISNUMBER(DATA!AQ397),DATA!AQ397,"n/a")</f>
        <v>2.0511683053696099E-2</v>
      </c>
      <c r="M2581" s="66"/>
      <c r="N2581" s="66"/>
      <c r="O2581" s="66"/>
      <c r="P2581" s="66"/>
      <c r="Q2581" s="66"/>
      <c r="S2581" s="70"/>
      <c r="U2581" s="70"/>
      <c r="W2581" s="70"/>
      <c r="Y2581" s="70"/>
    </row>
    <row r="2582" spans="1:25" s="69" customFormat="1" x14ac:dyDescent="0.2">
      <c r="A2582" s="66" t="s">
        <v>11</v>
      </c>
      <c r="B2582" s="66" t="s">
        <v>23</v>
      </c>
      <c r="C2582" s="66" t="s">
        <v>10</v>
      </c>
      <c r="D2582" s="66" t="s">
        <v>296</v>
      </c>
      <c r="E2582" s="87">
        <f>+IF(ISNUMBER(DATA!L398),DATA!L398,"n/a")</f>
        <v>4.8061738551071498</v>
      </c>
      <c r="F2582" s="77">
        <f>+IF(ISNUMBER(DATA!M398),DATA!M398,"n/a")</f>
        <v>9.6957403285999E-2</v>
      </c>
      <c r="G2582" s="87">
        <f>+IF(ISNUMBER(DATA!V398),DATA!V398,"n/a")</f>
        <v>4.78845601662894</v>
      </c>
      <c r="H2582" s="77">
        <f>+IF(ISNUMBER(DATA!W398),DATA!W398,"n/a")</f>
        <v>7.4461884526373104E-2</v>
      </c>
      <c r="I2582" s="87">
        <f>+IF(ISNUMBER(DATA!AF398),DATA!AF398,"n/a")</f>
        <v>4.72681240232669</v>
      </c>
      <c r="J2582" s="77">
        <f>+IF(ISNUMBER(DATA!AG398),DATA!AG398,"n/a")</f>
        <v>6.1966123736794498E-2</v>
      </c>
      <c r="K2582" s="87">
        <f>+IF(ISNUMBER(DATA!AP398),DATA!AP398,"n/a")</f>
        <v>4.6493971383325503</v>
      </c>
      <c r="L2582" s="77">
        <f>+IF(ISNUMBER(DATA!AQ398),DATA!AQ398,"n/a")</f>
        <v>6.10413676406696E-2</v>
      </c>
      <c r="M2582" s="66"/>
      <c r="N2582" s="66"/>
      <c r="O2582" s="66"/>
      <c r="P2582" s="66"/>
      <c r="Q2582" s="66"/>
      <c r="S2582" s="70"/>
      <c r="U2582" s="70"/>
      <c r="W2582" s="70"/>
      <c r="Y2582" s="70"/>
    </row>
    <row r="2583" spans="1:25" s="69" customFormat="1" x14ac:dyDescent="0.2">
      <c r="A2583" s="66" t="s">
        <v>11</v>
      </c>
      <c r="B2583" s="66" t="s">
        <v>23</v>
      </c>
      <c r="C2583" s="66" t="s">
        <v>10</v>
      </c>
      <c r="D2583" s="66" t="s">
        <v>297</v>
      </c>
      <c r="E2583" s="87">
        <f>+IF(ISNUMBER(DATA!L399),DATA!L399,"n/a")</f>
        <v>4.8404696078873704</v>
      </c>
      <c r="F2583" s="77">
        <f>+IF(ISNUMBER(DATA!M399),DATA!M399,"n/a")</f>
        <v>-9.3047143023211099E-2</v>
      </c>
      <c r="G2583" s="87">
        <f>+IF(ISNUMBER(DATA!V399),DATA!V399,"n/a")</f>
        <v>4.8801505489527202</v>
      </c>
      <c r="H2583" s="77">
        <f>+IF(ISNUMBER(DATA!W399),DATA!W399,"n/a")</f>
        <v>-9.04208429671291E-2</v>
      </c>
      <c r="I2583" s="87">
        <f>+IF(ISNUMBER(DATA!AF399),DATA!AF399,"n/a")</f>
        <v>4.7753953690098596</v>
      </c>
      <c r="J2583" s="77">
        <f>+IF(ISNUMBER(DATA!AG399),DATA!AG399,"n/a")</f>
        <v>-9.1287653132183802E-2</v>
      </c>
      <c r="K2583" s="87">
        <f>+IF(ISNUMBER(DATA!AP399),DATA!AP399,"n/a")</f>
        <v>4.8710715056919804</v>
      </c>
      <c r="L2583" s="77">
        <f>+IF(ISNUMBER(DATA!AQ399),DATA!AQ399,"n/a")</f>
        <v>-2.8591610208089702E-2</v>
      </c>
      <c r="M2583" s="66"/>
      <c r="N2583" s="66"/>
      <c r="O2583" s="66"/>
      <c r="P2583" s="66"/>
      <c r="Q2583" s="66"/>
      <c r="S2583" s="70"/>
      <c r="U2583" s="70"/>
      <c r="W2583" s="70"/>
      <c r="Y2583" s="70"/>
    </row>
    <row r="2584" spans="1:25" s="69" customFormat="1" x14ac:dyDescent="0.2">
      <c r="A2584" s="66" t="s">
        <v>11</v>
      </c>
      <c r="B2584" s="66" t="s">
        <v>23</v>
      </c>
      <c r="C2584" s="66" t="s">
        <v>10</v>
      </c>
      <c r="D2584" s="66" t="s">
        <v>298</v>
      </c>
      <c r="E2584" s="87">
        <f>+IF(ISNUMBER(DATA!L400),DATA!L400,"n/a")</f>
        <v>4.9755325634340304</v>
      </c>
      <c r="F2584" s="77">
        <f>+IF(ISNUMBER(DATA!M400),DATA!M400,"n/a")</f>
        <v>3.4837108178932603E-2</v>
      </c>
      <c r="G2584" s="87">
        <f>+IF(ISNUMBER(DATA!V400),DATA!V400,"n/a")</f>
        <v>4.9622484166954397</v>
      </c>
      <c r="H2584" s="77">
        <f>+IF(ISNUMBER(DATA!W400),DATA!W400,"n/a")</f>
        <v>2.53499975255424E-2</v>
      </c>
      <c r="I2584" s="87">
        <f>+IF(ISNUMBER(DATA!AF400),DATA!AF400,"n/a")</f>
        <v>4.9449095164882699</v>
      </c>
      <c r="J2584" s="77">
        <f>+IF(ISNUMBER(DATA!AG400),DATA!AG400,"n/a")</f>
        <v>1.23206369483513E-2</v>
      </c>
      <c r="K2584" s="87">
        <f>+IF(ISNUMBER(DATA!AP400),DATA!AP400,"n/a")</f>
        <v>4.9580146497166098</v>
      </c>
      <c r="L2584" s="77">
        <f>+IF(ISNUMBER(DATA!AQ400),DATA!AQ400,"n/a")</f>
        <v>-6.8743341022460798E-3</v>
      </c>
      <c r="M2584" s="66"/>
      <c r="N2584" s="66"/>
      <c r="O2584" s="66"/>
      <c r="P2584" s="66"/>
      <c r="Q2584" s="66"/>
      <c r="S2584" s="70"/>
      <c r="U2584" s="70"/>
      <c r="W2584" s="70"/>
      <c r="Y2584" s="70"/>
    </row>
    <row r="2585" spans="1:25" s="69" customFormat="1" x14ac:dyDescent="0.2">
      <c r="A2585" s="66" t="s">
        <v>11</v>
      </c>
      <c r="B2585" s="66" t="s">
        <v>23</v>
      </c>
      <c r="C2585" s="66" t="s">
        <v>10</v>
      </c>
      <c r="D2585" s="66" t="s">
        <v>299</v>
      </c>
      <c r="E2585" s="87">
        <f>+IF(ISNUMBER(DATA!L401),DATA!L401,"n/a")</f>
        <v>4.3038268769211196</v>
      </c>
      <c r="F2585" s="77">
        <f>+IF(ISNUMBER(DATA!M401),DATA!M401,"n/a")</f>
        <v>6.4060036090590198E-3</v>
      </c>
      <c r="G2585" s="87">
        <f>+IF(ISNUMBER(DATA!V401),DATA!V401,"n/a")</f>
        <v>4.3457135865449201</v>
      </c>
      <c r="H2585" s="77">
        <f>+IF(ISNUMBER(DATA!W401),DATA!W401,"n/a")</f>
        <v>-8.0902142911044403E-2</v>
      </c>
      <c r="I2585" s="87">
        <f>+IF(ISNUMBER(DATA!AF401),DATA!AF401,"n/a")</f>
        <v>4.2755958102018399</v>
      </c>
      <c r="J2585" s="77">
        <f>+IF(ISNUMBER(DATA!AG401),DATA!AG401,"n/a")</f>
        <v>-0.130348552100603</v>
      </c>
      <c r="K2585" s="87">
        <f>+IF(ISNUMBER(DATA!AP401),DATA!AP401,"n/a")</f>
        <v>4.3761780439897402</v>
      </c>
      <c r="L2585" s="77">
        <f>+IF(ISNUMBER(DATA!AQ401),DATA!AQ401,"n/a")</f>
        <v>-0.120071455841724</v>
      </c>
      <c r="M2585" s="66"/>
      <c r="N2585" s="66"/>
      <c r="O2585" s="66"/>
      <c r="P2585" s="66"/>
      <c r="Q2585" s="66"/>
      <c r="S2585" s="70"/>
      <c r="U2585" s="70"/>
      <c r="W2585" s="70"/>
      <c r="Y2585" s="70"/>
    </row>
    <row r="2586" spans="1:25" s="69" customFormat="1" x14ac:dyDescent="0.2">
      <c r="A2586" s="66" t="s">
        <v>11</v>
      </c>
      <c r="B2586" s="66" t="s">
        <v>23</v>
      </c>
      <c r="C2586" s="66" t="s">
        <v>10</v>
      </c>
      <c r="D2586" s="66" t="s">
        <v>300</v>
      </c>
      <c r="E2586" s="87">
        <f>+IF(ISNUMBER(DATA!L402),DATA!L402,"n/a")</f>
        <v>4.1868320701685899</v>
      </c>
      <c r="F2586" s="77">
        <f>+IF(ISNUMBER(DATA!M402),DATA!M402,"n/a")</f>
        <v>7.15476284463979E-4</v>
      </c>
      <c r="G2586" s="87">
        <f>+IF(ISNUMBER(DATA!V402),DATA!V402,"n/a")</f>
        <v>4.1758251480100004</v>
      </c>
      <c r="H2586" s="77">
        <f>+IF(ISNUMBER(DATA!W402),DATA!W402,"n/a")</f>
        <v>-1.37207276705301E-2</v>
      </c>
      <c r="I2586" s="87">
        <f>+IF(ISNUMBER(DATA!AF402),DATA!AF402,"n/a")</f>
        <v>4.1363112106339504</v>
      </c>
      <c r="J2586" s="77">
        <f>+IF(ISNUMBER(DATA!AG402),DATA!AG402,"n/a")</f>
        <v>-4.1079573013541197E-2</v>
      </c>
      <c r="K2586" s="87">
        <f>+IF(ISNUMBER(DATA!AP402),DATA!AP402,"n/a")</f>
        <v>4.2369239007961701</v>
      </c>
      <c r="L2586" s="77">
        <f>+IF(ISNUMBER(DATA!AQ402),DATA!AQ402,"n/a")</f>
        <v>-2.35106390482753E-2</v>
      </c>
      <c r="M2586" s="66"/>
      <c r="N2586" s="66"/>
      <c r="O2586" s="66"/>
      <c r="P2586" s="66"/>
      <c r="Q2586" s="66"/>
      <c r="S2586" s="70"/>
      <c r="U2586" s="70"/>
      <c r="W2586" s="70"/>
      <c r="Y2586" s="70"/>
    </row>
    <row r="2587" spans="1:25" s="69" customFormat="1" x14ac:dyDescent="0.2">
      <c r="A2587" s="66" t="s">
        <v>11</v>
      </c>
      <c r="B2587" s="66" t="s">
        <v>23</v>
      </c>
      <c r="C2587" s="66" t="s">
        <v>10</v>
      </c>
      <c r="D2587" s="66" t="s">
        <v>301</v>
      </c>
      <c r="E2587" s="87">
        <f>+IF(ISNUMBER(DATA!L403),DATA!L403,"n/a")</f>
        <v>5.3069753262010702</v>
      </c>
      <c r="F2587" s="77">
        <f>+IF(ISNUMBER(DATA!M403),DATA!M403,"n/a")</f>
        <v>-1.88986329802712E-2</v>
      </c>
      <c r="G2587" s="87">
        <f>+IF(ISNUMBER(DATA!V403),DATA!V403,"n/a")</f>
        <v>5.3040360374364104</v>
      </c>
      <c r="H2587" s="77">
        <f>+IF(ISNUMBER(DATA!W403),DATA!W403,"n/a")</f>
        <v>-1.1718565468508401E-2</v>
      </c>
      <c r="I2587" s="87">
        <f>+IF(ISNUMBER(DATA!AF403),DATA!AF403,"n/a")</f>
        <v>5.3278626514155496</v>
      </c>
      <c r="J2587" s="77">
        <f>+IF(ISNUMBER(DATA!AG403),DATA!AG403,"n/a")</f>
        <v>1.1957766048157801E-3</v>
      </c>
      <c r="K2587" s="87">
        <f>+IF(ISNUMBER(DATA!AP403),DATA!AP403,"n/a")</f>
        <v>5.3517053158987498</v>
      </c>
      <c r="L2587" s="77">
        <f>+IF(ISNUMBER(DATA!AQ403),DATA!AQ403,"n/a")</f>
        <v>1.9663617857305998E-2</v>
      </c>
      <c r="M2587" s="66"/>
      <c r="N2587" s="66"/>
      <c r="O2587" s="66"/>
      <c r="P2587" s="66"/>
      <c r="Q2587" s="66"/>
      <c r="S2587" s="70"/>
      <c r="U2587" s="70"/>
      <c r="W2587" s="70"/>
      <c r="Y2587" s="70"/>
    </row>
    <row r="2588" spans="1:25" s="69" customFormat="1" x14ac:dyDescent="0.2">
      <c r="A2588" s="66" t="s">
        <v>11</v>
      </c>
      <c r="B2588" s="66" t="s">
        <v>23</v>
      </c>
      <c r="C2588" s="66" t="s">
        <v>10</v>
      </c>
      <c r="D2588" s="66" t="s">
        <v>302</v>
      </c>
      <c r="E2588" s="87">
        <f>+IF(ISNUMBER(DATA!L404),DATA!L404,"n/a")</f>
        <v>4.5332534855675499</v>
      </c>
      <c r="F2588" s="77">
        <f>+IF(ISNUMBER(DATA!M404),DATA!M404,"n/a")</f>
        <v>3.3592003507360101E-2</v>
      </c>
      <c r="G2588" s="87">
        <f>+IF(ISNUMBER(DATA!V404),DATA!V404,"n/a")</f>
        <v>4.6218159563898302</v>
      </c>
      <c r="H2588" s="77">
        <f>+IF(ISNUMBER(DATA!W404),DATA!W404,"n/a")</f>
        <v>4.6204689443319999E-2</v>
      </c>
      <c r="I2588" s="87">
        <f>+IF(ISNUMBER(DATA!AF404),DATA!AF404,"n/a")</f>
        <v>4.4790779415123296</v>
      </c>
      <c r="J2588" s="77">
        <f>+IF(ISNUMBER(DATA!AG404),DATA!AG404,"n/a")</f>
        <v>2.5743314665210001E-2</v>
      </c>
      <c r="K2588" s="87">
        <f>+IF(ISNUMBER(DATA!AP404),DATA!AP404,"n/a")</f>
        <v>4.5087740868408197</v>
      </c>
      <c r="L2588" s="77">
        <f>+IF(ISNUMBER(DATA!AQ404),DATA!AQ404,"n/a")</f>
        <v>1.91836765384856E-2</v>
      </c>
      <c r="M2588" s="66"/>
      <c r="N2588" s="66"/>
      <c r="O2588" s="66"/>
      <c r="P2588" s="66"/>
      <c r="Q2588" s="66"/>
      <c r="S2588" s="70"/>
      <c r="U2588" s="70"/>
      <c r="W2588" s="70"/>
      <c r="Y2588" s="70"/>
    </row>
    <row r="2589" spans="1:25" s="69" customFormat="1" x14ac:dyDescent="0.2">
      <c r="A2589" s="66" t="s">
        <v>11</v>
      </c>
      <c r="B2589" s="66" t="s">
        <v>23</v>
      </c>
      <c r="C2589" s="66" t="s">
        <v>10</v>
      </c>
      <c r="D2589" s="66" t="s">
        <v>303</v>
      </c>
      <c r="E2589" s="87">
        <f>+IF(ISNUMBER(DATA!L405),DATA!L405,"n/a")</f>
        <v>4.8929900044101302</v>
      </c>
      <c r="F2589" s="77">
        <f>+IF(ISNUMBER(DATA!M405),DATA!M405,"n/a")</f>
        <v>1.6021647214683899E-2</v>
      </c>
      <c r="G2589" s="87">
        <f>+IF(ISNUMBER(DATA!V405),DATA!V405,"n/a")</f>
        <v>4.9025445565598504</v>
      </c>
      <c r="H2589" s="77">
        <f>+IF(ISNUMBER(DATA!W405),DATA!W405,"n/a")</f>
        <v>3.5402929511059597E-2</v>
      </c>
      <c r="I2589" s="87">
        <f>+IF(ISNUMBER(DATA!AF405),DATA!AF405,"n/a")</f>
        <v>4.9250318111126798</v>
      </c>
      <c r="J2589" s="77">
        <f>+IF(ISNUMBER(DATA!AG405),DATA!AG405,"n/a")</f>
        <v>3.6470936773632799E-2</v>
      </c>
      <c r="K2589" s="87">
        <f>+IF(ISNUMBER(DATA!AP405),DATA!AP405,"n/a")</f>
        <v>4.9787026953275904</v>
      </c>
      <c r="L2589" s="77">
        <f>+IF(ISNUMBER(DATA!AQ405),DATA!AQ405,"n/a")</f>
        <v>3.2653640191107898E-2</v>
      </c>
      <c r="M2589" s="66"/>
      <c r="N2589" s="66"/>
      <c r="O2589" s="66"/>
      <c r="P2589" s="66"/>
      <c r="Q2589" s="66"/>
      <c r="S2589" s="70"/>
      <c r="U2589" s="70"/>
      <c r="W2589" s="70"/>
      <c r="Y2589" s="70"/>
    </row>
    <row r="2590" spans="1:25" s="69" customFormat="1" x14ac:dyDescent="0.2">
      <c r="A2590" s="66" t="s">
        <v>11</v>
      </c>
      <c r="B2590" s="66" t="s">
        <v>23</v>
      </c>
      <c r="C2590" s="66" t="s">
        <v>10</v>
      </c>
      <c r="D2590" s="66" t="s">
        <v>304</v>
      </c>
      <c r="E2590" s="87">
        <f>+IF(ISNUMBER(DATA!L406),DATA!L406,"n/a")</f>
        <v>4.3983180614069104</v>
      </c>
      <c r="F2590" s="77">
        <f>+IF(ISNUMBER(DATA!M406),DATA!M406,"n/a")</f>
        <v>1.38006042902593E-2</v>
      </c>
      <c r="G2590" s="87">
        <f>+IF(ISNUMBER(DATA!V406),DATA!V406,"n/a")</f>
        <v>4.3554529180483899</v>
      </c>
      <c r="H2590" s="77">
        <f>+IF(ISNUMBER(DATA!W406),DATA!W406,"n/a")</f>
        <v>-3.0240425562195399E-2</v>
      </c>
      <c r="I2590" s="87">
        <f>+IF(ISNUMBER(DATA!AF406),DATA!AF406,"n/a")</f>
        <v>4.3255960507690503</v>
      </c>
      <c r="J2590" s="77">
        <f>+IF(ISNUMBER(DATA!AG406),DATA!AG406,"n/a")</f>
        <v>-4.5353408949426202E-2</v>
      </c>
      <c r="K2590" s="87">
        <f>+IF(ISNUMBER(DATA!AP406),DATA!AP406,"n/a")</f>
        <v>4.3855045272163604</v>
      </c>
      <c r="L2590" s="77">
        <f>+IF(ISNUMBER(DATA!AQ406),DATA!AQ406,"n/a")</f>
        <v>-5.31296120010167E-2</v>
      </c>
      <c r="M2590" s="66"/>
      <c r="N2590" s="66"/>
      <c r="O2590" s="66"/>
      <c r="P2590" s="66"/>
      <c r="Q2590" s="66"/>
      <c r="S2590" s="70"/>
      <c r="U2590" s="70"/>
      <c r="W2590" s="70"/>
      <c r="Y2590" s="70"/>
    </row>
    <row r="2591" spans="1:25" s="69" customFormat="1" x14ac:dyDescent="0.2">
      <c r="A2591" s="66" t="s">
        <v>11</v>
      </c>
      <c r="B2591" s="66" t="s">
        <v>23</v>
      </c>
      <c r="C2591" s="66" t="s">
        <v>10</v>
      </c>
      <c r="D2591" s="66" t="s">
        <v>305</v>
      </c>
      <c r="E2591" s="87">
        <f>+IF(ISNUMBER(DATA!L407),DATA!L407,"n/a")</f>
        <v>5.9957081852214698</v>
      </c>
      <c r="F2591" s="77">
        <f>+IF(ISNUMBER(DATA!M407),DATA!M407,"n/a")</f>
        <v>0.18541255923474301</v>
      </c>
      <c r="G2591" s="87">
        <f>+IF(ISNUMBER(DATA!V407),DATA!V407,"n/a")</f>
        <v>6.0179219478743997</v>
      </c>
      <c r="H2591" s="77">
        <f>+IF(ISNUMBER(DATA!W407),DATA!W407,"n/a")</f>
        <v>0.17224546247879299</v>
      </c>
      <c r="I2591" s="87">
        <f>+IF(ISNUMBER(DATA!AF407),DATA!AF407,"n/a")</f>
        <v>5.9985131366279303</v>
      </c>
      <c r="J2591" s="77">
        <f>+IF(ISNUMBER(DATA!AG407),DATA!AG407,"n/a")</f>
        <v>0.107044846847876</v>
      </c>
      <c r="K2591" s="87">
        <f>+IF(ISNUMBER(DATA!AP407),DATA!AP407,"n/a")</f>
        <v>5.6299596934223404</v>
      </c>
      <c r="L2591" s="77">
        <f>+IF(ISNUMBER(DATA!AQ407),DATA!AQ407,"n/a")</f>
        <v>5.0103776198763897E-2</v>
      </c>
      <c r="M2591" s="66"/>
      <c r="N2591" s="66"/>
      <c r="O2591" s="66"/>
      <c r="P2591" s="66"/>
      <c r="Q2591" s="66"/>
      <c r="S2591" s="70"/>
      <c r="U2591" s="70"/>
      <c r="W2591" s="70"/>
      <c r="Y2591" s="70"/>
    </row>
    <row r="2592" spans="1:25" s="69" customFormat="1" x14ac:dyDescent="0.2">
      <c r="A2592" s="66" t="s">
        <v>11</v>
      </c>
      <c r="B2592" s="66" t="s">
        <v>23</v>
      </c>
      <c r="C2592" s="66" t="s">
        <v>10</v>
      </c>
      <c r="D2592" s="66" t="s">
        <v>306</v>
      </c>
      <c r="E2592" s="87">
        <f>+IF(ISNUMBER(DATA!L408),DATA!L408,"n/a")</f>
        <v>6.4361983531150697</v>
      </c>
      <c r="F2592" s="77">
        <f>+IF(ISNUMBER(DATA!M408),DATA!M408,"n/a")</f>
        <v>-2.38780237235976E-2</v>
      </c>
      <c r="G2592" s="87">
        <f>+IF(ISNUMBER(DATA!V408),DATA!V408,"n/a")</f>
        <v>5.5330663279249697</v>
      </c>
      <c r="H2592" s="77">
        <f>+IF(ISNUMBER(DATA!W408),DATA!W408,"n/a")</f>
        <v>-4.9272941410331797E-2</v>
      </c>
      <c r="I2592" s="87">
        <f>+IF(ISNUMBER(DATA!AF408),DATA!AF408,"n/a")</f>
        <v>5.5382396702953303</v>
      </c>
      <c r="J2592" s="77">
        <f>+IF(ISNUMBER(DATA!AG408),DATA!AG408,"n/a")</f>
        <v>-3.8363004712950503E-2</v>
      </c>
      <c r="K2592" s="87">
        <f>+IF(ISNUMBER(DATA!AP408),DATA!AP408,"n/a")</f>
        <v>5.6398626735369097</v>
      </c>
      <c r="L2592" s="77">
        <f>+IF(ISNUMBER(DATA!AQ408),DATA!AQ408,"n/a")</f>
        <v>-2.4890392944626999E-2</v>
      </c>
      <c r="M2592" s="66"/>
      <c r="N2592" s="66"/>
      <c r="O2592" s="66"/>
      <c r="P2592" s="66"/>
      <c r="Q2592" s="66"/>
      <c r="S2592" s="70"/>
      <c r="U2592" s="70"/>
      <c r="W2592" s="70"/>
      <c r="Y2592" s="70"/>
    </row>
    <row r="2593" spans="1:25" s="69" customFormat="1" x14ac:dyDescent="0.2">
      <c r="A2593" s="66" t="s">
        <v>11</v>
      </c>
      <c r="B2593" s="66" t="s">
        <v>23</v>
      </c>
      <c r="C2593" s="66" t="s">
        <v>10</v>
      </c>
      <c r="D2593" s="66" t="s">
        <v>307</v>
      </c>
      <c r="E2593" s="87">
        <f>+IF(ISNUMBER(DATA!L409),DATA!L409,"n/a")</f>
        <v>4.4644287747382396</v>
      </c>
      <c r="F2593" s="77">
        <f>+IF(ISNUMBER(DATA!M409),DATA!M409,"n/a")</f>
        <v>1.21116173754647E-3</v>
      </c>
      <c r="G2593" s="87">
        <f>+IF(ISNUMBER(DATA!V409),DATA!V409,"n/a")</f>
        <v>4.51902864488095</v>
      </c>
      <c r="H2593" s="77">
        <f>+IF(ISNUMBER(DATA!W409),DATA!W409,"n/a")</f>
        <v>1.6142933737635E-2</v>
      </c>
      <c r="I2593" s="87">
        <f>+IF(ISNUMBER(DATA!AF409),DATA!AF409,"n/a")</f>
        <v>4.4730880195752398</v>
      </c>
      <c r="J2593" s="77">
        <f>+IF(ISNUMBER(DATA!AG409),DATA!AG409,"n/a")</f>
        <v>2.8811092442763298E-3</v>
      </c>
      <c r="K2593" s="87">
        <f>+IF(ISNUMBER(DATA!AP409),DATA!AP409,"n/a")</f>
        <v>4.3907193070562798</v>
      </c>
      <c r="L2593" s="77">
        <f>+IF(ISNUMBER(DATA!AQ409),DATA!AQ409,"n/a")</f>
        <v>-7.0396917662496998E-3</v>
      </c>
      <c r="M2593" s="66"/>
      <c r="N2593" s="66"/>
      <c r="O2593" s="66"/>
      <c r="P2593" s="66"/>
      <c r="Q2593" s="66"/>
      <c r="S2593" s="70"/>
      <c r="U2593" s="70"/>
      <c r="W2593" s="70"/>
      <c r="Y2593" s="70"/>
    </row>
    <row r="2594" spans="1:25" s="69" customFormat="1" x14ac:dyDescent="0.2">
      <c r="A2594" s="66" t="s">
        <v>11</v>
      </c>
      <c r="B2594" s="66" t="s">
        <v>23</v>
      </c>
      <c r="C2594" s="66" t="s">
        <v>10</v>
      </c>
      <c r="D2594" s="66" t="s">
        <v>308</v>
      </c>
      <c r="E2594" s="87">
        <f>+IF(ISNUMBER(DATA!L410),DATA!L410,"n/a")</f>
        <v>4.9893057059664701</v>
      </c>
      <c r="F2594" s="77">
        <f>+IF(ISNUMBER(DATA!M410),DATA!M410,"n/a")</f>
        <v>-0.100878435988459</v>
      </c>
      <c r="G2594" s="87">
        <f>+IF(ISNUMBER(DATA!V410),DATA!V410,"n/a")</f>
        <v>4.9464688797113698</v>
      </c>
      <c r="H2594" s="77">
        <f>+IF(ISNUMBER(DATA!W410),DATA!W410,"n/a")</f>
        <v>-9.7369667719433006E-2</v>
      </c>
      <c r="I2594" s="87">
        <f>+IF(ISNUMBER(DATA!AF410),DATA!AF410,"n/a")</f>
        <v>4.8935590670266098</v>
      </c>
      <c r="J2594" s="77">
        <f>+IF(ISNUMBER(DATA!AG410),DATA!AG410,"n/a")</f>
        <v>-0.110780725950596</v>
      </c>
      <c r="K2594" s="87">
        <f>+IF(ISNUMBER(DATA!AP410),DATA!AP410,"n/a")</f>
        <v>5.0773464086776601</v>
      </c>
      <c r="L2594" s="77">
        <f>+IF(ISNUMBER(DATA!AQ410),DATA!AQ410,"n/a")</f>
        <v>-7.8804937112827003E-2</v>
      </c>
      <c r="M2594" s="66"/>
      <c r="N2594" s="66"/>
      <c r="O2594" s="66"/>
      <c r="P2594" s="66"/>
      <c r="Q2594" s="66"/>
      <c r="S2594" s="70"/>
      <c r="U2594" s="70"/>
      <c r="W2594" s="70"/>
      <c r="Y2594" s="70"/>
    </row>
    <row r="2595" spans="1:25" s="69" customFormat="1" x14ac:dyDescent="0.2">
      <c r="A2595" s="66" t="s">
        <v>11</v>
      </c>
      <c r="B2595" s="66" t="s">
        <v>23</v>
      </c>
      <c r="C2595" s="66" t="s">
        <v>10</v>
      </c>
      <c r="D2595" s="66" t="s">
        <v>309</v>
      </c>
      <c r="E2595" s="87">
        <f>+IF(ISNUMBER(DATA!L411),DATA!L411,"n/a")</f>
        <v>4.8161587681617597</v>
      </c>
      <c r="F2595" s="77">
        <f>+IF(ISNUMBER(DATA!M411),DATA!M411,"n/a")</f>
        <v>-9.4742706457077303E-2</v>
      </c>
      <c r="G2595" s="87">
        <f>+IF(ISNUMBER(DATA!V411),DATA!V411,"n/a")</f>
        <v>4.7790654126083796</v>
      </c>
      <c r="H2595" s="77">
        <f>+IF(ISNUMBER(DATA!W411),DATA!W411,"n/a")</f>
        <v>-9.1773206760003695E-2</v>
      </c>
      <c r="I2595" s="87">
        <f>+IF(ISNUMBER(DATA!AF411),DATA!AF411,"n/a")</f>
        <v>4.8007738737090602</v>
      </c>
      <c r="J2595" s="77">
        <f>+IF(ISNUMBER(DATA!AG411),DATA!AG411,"n/a")</f>
        <v>-7.1221319210171705E-2</v>
      </c>
      <c r="K2595" s="87">
        <f>+IF(ISNUMBER(DATA!AP411),DATA!AP411,"n/a")</f>
        <v>5.0315147061405003</v>
      </c>
      <c r="L2595" s="77">
        <f>+IF(ISNUMBER(DATA!AQ411),DATA!AQ411,"n/a")</f>
        <v>-3.0151352076491202E-2</v>
      </c>
      <c r="M2595" s="66"/>
      <c r="N2595" s="66"/>
      <c r="O2595" s="66"/>
      <c r="P2595" s="66"/>
      <c r="Q2595" s="66"/>
      <c r="S2595" s="70"/>
      <c r="U2595" s="70"/>
      <c r="W2595" s="70"/>
      <c r="Y2595" s="70"/>
    </row>
    <row r="2596" spans="1:25" s="69" customFormat="1" x14ac:dyDescent="0.2">
      <c r="A2596" s="66" t="s">
        <v>11</v>
      </c>
      <c r="B2596" s="66" t="s">
        <v>23</v>
      </c>
      <c r="C2596" s="66" t="s">
        <v>10</v>
      </c>
      <c r="D2596" s="66" t="s">
        <v>310</v>
      </c>
      <c r="E2596" s="87">
        <f>+IF(ISNUMBER(DATA!L412),DATA!L412,"n/a")</f>
        <v>5.0346762097658901</v>
      </c>
      <c r="F2596" s="77">
        <f>+IF(ISNUMBER(DATA!M412),DATA!M412,"n/a")</f>
        <v>-0.14061951032042599</v>
      </c>
      <c r="G2596" s="87">
        <f>+IF(ISNUMBER(DATA!V412),DATA!V412,"n/a")</f>
        <v>5.0838317583601604</v>
      </c>
      <c r="H2596" s="77">
        <f>+IF(ISNUMBER(DATA!W412),DATA!W412,"n/a")</f>
        <v>-0.1248463029704</v>
      </c>
      <c r="I2596" s="87">
        <f>+IF(ISNUMBER(DATA!AF412),DATA!AF412,"n/a")</f>
        <v>5.1936840365613302</v>
      </c>
      <c r="J2596" s="77">
        <f>+IF(ISNUMBER(DATA!AG412),DATA!AG412,"n/a")</f>
        <v>-0.11944047937454499</v>
      </c>
      <c r="K2596" s="87">
        <f>+IF(ISNUMBER(DATA!AP412),DATA!AP412,"n/a")</f>
        <v>5.4854714459256204</v>
      </c>
      <c r="L2596" s="77">
        <f>+IF(ISNUMBER(DATA!AQ412),DATA!AQ412,"n/a")</f>
        <v>-8.1522779757525504E-2</v>
      </c>
      <c r="M2596" s="66"/>
      <c r="N2596" s="66"/>
      <c r="O2596" s="66"/>
      <c r="P2596" s="66"/>
      <c r="Q2596" s="66"/>
      <c r="S2596" s="70"/>
      <c r="U2596" s="70"/>
      <c r="W2596" s="70"/>
      <c r="Y2596" s="70"/>
    </row>
    <row r="2597" spans="1:25" s="69" customFormat="1" x14ac:dyDescent="0.2">
      <c r="A2597" s="66" t="s">
        <v>11</v>
      </c>
      <c r="B2597" s="66" t="s">
        <v>23</v>
      </c>
      <c r="C2597" s="66" t="s">
        <v>10</v>
      </c>
      <c r="D2597" s="66" t="s">
        <v>311</v>
      </c>
      <c r="E2597" s="87">
        <f>+IF(ISNUMBER(DATA!L413),DATA!L413,"n/a")</f>
        <v>5.2933690060773602</v>
      </c>
      <c r="F2597" s="77">
        <f>+IF(ISNUMBER(DATA!M413),DATA!M413,"n/a")</f>
        <v>-9.5307394190492292E-3</v>
      </c>
      <c r="G2597" s="87">
        <f>+IF(ISNUMBER(DATA!V413),DATA!V413,"n/a")</f>
        <v>5.4245629438305398</v>
      </c>
      <c r="H2597" s="77">
        <f>+IF(ISNUMBER(DATA!W413),DATA!W413,"n/a")</f>
        <v>2.8089855674873099E-2</v>
      </c>
      <c r="I2597" s="87">
        <f>+IF(ISNUMBER(DATA!AF413),DATA!AF413,"n/a")</f>
        <v>5.4307242835980096</v>
      </c>
      <c r="J2597" s="77">
        <f>+IF(ISNUMBER(DATA!AG413),DATA!AG413,"n/a")</f>
        <v>6.2822307115492707E-2</v>
      </c>
      <c r="K2597" s="87">
        <f>+IF(ISNUMBER(DATA!AP413),DATA!AP413,"n/a")</f>
        <v>5.3205926046542098</v>
      </c>
      <c r="L2597" s="77">
        <f>+IF(ISNUMBER(DATA!AQ413),DATA!AQ413,"n/a")</f>
        <v>4.4558882269856402E-2</v>
      </c>
      <c r="M2597" s="66"/>
      <c r="N2597" s="66"/>
      <c r="O2597" s="66"/>
      <c r="P2597" s="66"/>
      <c r="Q2597" s="66"/>
      <c r="S2597" s="70"/>
      <c r="U2597" s="70"/>
      <c r="W2597" s="70"/>
      <c r="Y2597" s="70"/>
    </row>
    <row r="2598" spans="1:25" s="69" customFormat="1" x14ac:dyDescent="0.2">
      <c r="A2598" s="66" t="s">
        <v>11</v>
      </c>
      <c r="B2598" s="66" t="s">
        <v>23</v>
      </c>
      <c r="C2598" s="66" t="s">
        <v>10</v>
      </c>
      <c r="D2598" s="66" t="s">
        <v>312</v>
      </c>
      <c r="E2598" s="87">
        <f>+IF(ISNUMBER(DATA!L414),DATA!L414,"n/a")</f>
        <v>4.9472048882102202</v>
      </c>
      <c r="F2598" s="77">
        <f>+IF(ISNUMBER(DATA!M414),DATA!M414,"n/a")</f>
        <v>4.7244975943289101E-2</v>
      </c>
      <c r="G2598" s="87">
        <f>+IF(ISNUMBER(DATA!V414),DATA!V414,"n/a")</f>
        <v>5.2586720600623797</v>
      </c>
      <c r="H2598" s="77">
        <f>+IF(ISNUMBER(DATA!W414),DATA!W414,"n/a")</f>
        <v>0.10365971859497999</v>
      </c>
      <c r="I2598" s="87">
        <f>+IF(ISNUMBER(DATA!AF414),DATA!AF414,"n/a")</f>
        <v>5.0768463199632201</v>
      </c>
      <c r="J2598" s="77">
        <f>+IF(ISNUMBER(DATA!AG414),DATA!AG414,"n/a")</f>
        <v>5.34559441599919E-2</v>
      </c>
      <c r="K2598" s="87">
        <f>+IF(ISNUMBER(DATA!AP414),DATA!AP414,"n/a")</f>
        <v>4.9563256215942202</v>
      </c>
      <c r="L2598" s="77">
        <f>+IF(ISNUMBER(DATA!AQ414),DATA!AQ414,"n/a")</f>
        <v>-9.8197684550688797E-3</v>
      </c>
      <c r="M2598" s="66"/>
      <c r="N2598" s="66"/>
      <c r="O2598" s="66"/>
      <c r="P2598" s="66"/>
      <c r="Q2598" s="66"/>
      <c r="S2598" s="70"/>
      <c r="U2598" s="70"/>
      <c r="W2598" s="70"/>
      <c r="Y2598" s="70"/>
    </row>
    <row r="2599" spans="1:25" s="69" customFormat="1" x14ac:dyDescent="0.2">
      <c r="A2599" s="66" t="s">
        <v>11</v>
      </c>
      <c r="B2599" s="66" t="s">
        <v>23</v>
      </c>
      <c r="C2599" s="66" t="s">
        <v>10</v>
      </c>
      <c r="D2599" s="66" t="s">
        <v>313</v>
      </c>
      <c r="E2599" s="87">
        <f>+IF(ISNUMBER(DATA!L415),DATA!L415,"n/a")</f>
        <v>5.4824218481910396</v>
      </c>
      <c r="F2599" s="77">
        <f>+IF(ISNUMBER(DATA!M415),DATA!M415,"n/a")</f>
        <v>7.8059624653167806E-2</v>
      </c>
      <c r="G2599" s="87">
        <f>+IF(ISNUMBER(DATA!V415),DATA!V415,"n/a")</f>
        <v>5.4825832075280596</v>
      </c>
      <c r="H2599" s="77">
        <f>+IF(ISNUMBER(DATA!W415),DATA!W415,"n/a")</f>
        <v>6.04137196577368E-2</v>
      </c>
      <c r="I2599" s="87">
        <f>+IF(ISNUMBER(DATA!AF415),DATA!AF415,"n/a")</f>
        <v>5.4075758527956701</v>
      </c>
      <c r="J2599" s="77">
        <f>+IF(ISNUMBER(DATA!AG415),DATA!AG415,"n/a")</f>
        <v>3.6272939472132198E-2</v>
      </c>
      <c r="K2599" s="87">
        <f>+IF(ISNUMBER(DATA!AP415),DATA!AP415,"n/a")</f>
        <v>5.2353971114598199</v>
      </c>
      <c r="L2599" s="77">
        <f>+IF(ISNUMBER(DATA!AQ415),DATA!AQ415,"n/a")</f>
        <v>-1.2091563250419299E-2</v>
      </c>
      <c r="M2599" s="66"/>
      <c r="N2599" s="66"/>
      <c r="O2599" s="66"/>
      <c r="P2599" s="66"/>
      <c r="Q2599" s="66"/>
      <c r="S2599" s="70"/>
      <c r="U2599" s="70"/>
      <c r="W2599" s="70"/>
      <c r="Y2599" s="70"/>
    </row>
    <row r="2600" spans="1:25" s="69" customFormat="1" x14ac:dyDescent="0.2">
      <c r="A2600" s="66" t="s">
        <v>11</v>
      </c>
      <c r="B2600" s="66" t="s">
        <v>23</v>
      </c>
      <c r="C2600" s="66" t="s">
        <v>10</v>
      </c>
      <c r="D2600" s="66" t="s">
        <v>314</v>
      </c>
      <c r="E2600" s="87">
        <f>+IF(ISNUMBER(DATA!L416),DATA!L416,"n/a")</f>
        <v>5.4024003869692301</v>
      </c>
      <c r="F2600" s="77">
        <f>+IF(ISNUMBER(DATA!M416),DATA!M416,"n/a")</f>
        <v>-0.105461626521898</v>
      </c>
      <c r="G2600" s="87">
        <f>+IF(ISNUMBER(DATA!V416),DATA!V416,"n/a")</f>
        <v>5.62868410573265</v>
      </c>
      <c r="H2600" s="77">
        <f>+IF(ISNUMBER(DATA!W416),DATA!W416,"n/a")</f>
        <v>-3.4103704577398399E-2</v>
      </c>
      <c r="I2600" s="87">
        <f>+IF(ISNUMBER(DATA!AF416),DATA!AF416,"n/a")</f>
        <v>5.6485915225197596</v>
      </c>
      <c r="J2600" s="77">
        <f>+IF(ISNUMBER(DATA!AG416),DATA!AG416,"n/a")</f>
        <v>1.32799206743819E-2</v>
      </c>
      <c r="K2600" s="87">
        <f>+IF(ISNUMBER(DATA!AP416),DATA!AP416,"n/a")</f>
        <v>5.6014303829287</v>
      </c>
      <c r="L2600" s="77">
        <f>+IF(ISNUMBER(DATA!AQ416),DATA!AQ416,"n/a")</f>
        <v>2.2623355364894199E-2</v>
      </c>
      <c r="M2600" s="66"/>
      <c r="N2600" s="66"/>
      <c r="O2600" s="66"/>
      <c r="P2600" s="66"/>
      <c r="Q2600" s="66"/>
      <c r="S2600" s="70"/>
      <c r="U2600" s="70"/>
      <c r="W2600" s="70"/>
      <c r="Y2600" s="70"/>
    </row>
    <row r="2601" spans="1:25" s="69" customFormat="1" x14ac:dyDescent="0.2">
      <c r="A2601" s="66" t="s">
        <v>11</v>
      </c>
      <c r="B2601" s="66" t="s">
        <v>23</v>
      </c>
      <c r="C2601" s="66" t="s">
        <v>10</v>
      </c>
      <c r="D2601" s="66" t="s">
        <v>315</v>
      </c>
      <c r="E2601" s="87">
        <f>+IF(ISNUMBER(DATA!L417),DATA!L417,"n/a")</f>
        <v>5.1153255227661001</v>
      </c>
      <c r="F2601" s="77">
        <f>+IF(ISNUMBER(DATA!M417),DATA!M417,"n/a")</f>
        <v>-3.00119287862834E-2</v>
      </c>
      <c r="G2601" s="87">
        <f>+IF(ISNUMBER(DATA!V417),DATA!V417,"n/a")</f>
        <v>5.2366301812031102</v>
      </c>
      <c r="H2601" s="77">
        <f>+IF(ISNUMBER(DATA!W417),DATA!W417,"n/a")</f>
        <v>1.0101740431092399E-2</v>
      </c>
      <c r="I2601" s="87">
        <f>+IF(ISNUMBER(DATA!AF417),DATA!AF417,"n/a")</f>
        <v>5.1948973633692699</v>
      </c>
      <c r="J2601" s="77">
        <f>+IF(ISNUMBER(DATA!AG417),DATA!AG417,"n/a")</f>
        <v>1.19572312024768E-3</v>
      </c>
      <c r="K2601" s="87">
        <f>+IF(ISNUMBER(DATA!AP417),DATA!AP417,"n/a")</f>
        <v>5.1392870629758702</v>
      </c>
      <c r="L2601" s="77">
        <f>+IF(ISNUMBER(DATA!AQ417),DATA!AQ417,"n/a")</f>
        <v>-3.33832690871365E-2</v>
      </c>
      <c r="M2601" s="66"/>
      <c r="N2601" s="66"/>
      <c r="O2601" s="66"/>
      <c r="P2601" s="66"/>
      <c r="Q2601" s="66"/>
      <c r="S2601" s="70"/>
      <c r="U2601" s="70"/>
      <c r="W2601" s="70"/>
      <c r="Y2601" s="70"/>
    </row>
    <row r="2602" spans="1:25" s="69" customFormat="1" x14ac:dyDescent="0.2">
      <c r="A2602" s="66" t="s">
        <v>11</v>
      </c>
      <c r="B2602" s="66" t="s">
        <v>23</v>
      </c>
      <c r="C2602" s="66" t="s">
        <v>10</v>
      </c>
      <c r="D2602" s="66" t="s">
        <v>316</v>
      </c>
      <c r="E2602" s="87">
        <f>+IF(ISNUMBER(DATA!L418),DATA!L418,"n/a")</f>
        <v>4.7453477735662002</v>
      </c>
      <c r="F2602" s="77">
        <f>+IF(ISNUMBER(DATA!M418),DATA!M418,"n/a")</f>
        <v>1.59675695645503E-2</v>
      </c>
      <c r="G2602" s="87">
        <f>+IF(ISNUMBER(DATA!V418),DATA!V418,"n/a")</f>
        <v>4.7442159027521997</v>
      </c>
      <c r="H2602" s="77">
        <f>+IF(ISNUMBER(DATA!W418),DATA!W418,"n/a")</f>
        <v>3.00160811888769E-4</v>
      </c>
      <c r="I2602" s="87">
        <f>+IF(ISNUMBER(DATA!AF418),DATA!AF418,"n/a")</f>
        <v>4.6874956767599603</v>
      </c>
      <c r="J2602" s="77">
        <f>+IF(ISNUMBER(DATA!AG418),DATA!AG418,"n/a")</f>
        <v>-6.9299877574247404E-3</v>
      </c>
      <c r="K2602" s="87">
        <f>+IF(ISNUMBER(DATA!AP418),DATA!AP418,"n/a")</f>
        <v>4.7786728586060097</v>
      </c>
      <c r="L2602" s="77">
        <f>+IF(ISNUMBER(DATA!AQ418),DATA!AQ418,"n/a")</f>
        <v>-9.9837759682399607E-3</v>
      </c>
      <c r="M2602" s="66"/>
      <c r="N2602" s="66"/>
      <c r="O2602" s="66"/>
      <c r="P2602" s="66"/>
      <c r="Q2602" s="66"/>
      <c r="S2602" s="70"/>
      <c r="U2602" s="70"/>
      <c r="W2602" s="70"/>
      <c r="Y2602" s="70"/>
    </row>
    <row r="2603" spans="1:25" s="69" customFormat="1" x14ac:dyDescent="0.2">
      <c r="A2603" s="66" t="s">
        <v>11</v>
      </c>
      <c r="B2603" s="66" t="s">
        <v>23</v>
      </c>
      <c r="C2603" s="66" t="s">
        <v>10</v>
      </c>
      <c r="D2603" s="66" t="s">
        <v>317</v>
      </c>
      <c r="E2603" s="87">
        <f>+IF(ISNUMBER(DATA!L419),DATA!L419,"n/a")</f>
        <v>5.3110949653651902</v>
      </c>
      <c r="F2603" s="77">
        <f>+IF(ISNUMBER(DATA!M419),DATA!M419,"n/a")</f>
        <v>-4.9778029414443703E-2</v>
      </c>
      <c r="G2603" s="87">
        <f>+IF(ISNUMBER(DATA!V419),DATA!V419,"n/a")</f>
        <v>5.3620285838303898</v>
      </c>
      <c r="H2603" s="77">
        <f>+IF(ISNUMBER(DATA!W419),DATA!W419,"n/a")</f>
        <v>-6.3571599941577905E-2</v>
      </c>
      <c r="I2603" s="87">
        <f>+IF(ISNUMBER(DATA!AF419),DATA!AF419,"n/a")</f>
        <v>5.4508064969987098</v>
      </c>
      <c r="J2603" s="77">
        <f>+IF(ISNUMBER(DATA!AG419),DATA!AG419,"n/a")</f>
        <v>-6.2870675564079104E-2</v>
      </c>
      <c r="K2603" s="87">
        <f>+IF(ISNUMBER(DATA!AP419),DATA!AP419,"n/a")</f>
        <v>5.5583438012484203</v>
      </c>
      <c r="L2603" s="77">
        <f>+IF(ISNUMBER(DATA!AQ419),DATA!AQ419,"n/a")</f>
        <v>-1.0570247781588301E-2</v>
      </c>
      <c r="M2603" s="66"/>
      <c r="N2603" s="66"/>
      <c r="O2603" s="66"/>
      <c r="P2603" s="66"/>
      <c r="Q2603" s="66"/>
      <c r="S2603" s="70"/>
      <c r="U2603" s="70"/>
      <c r="W2603" s="70"/>
      <c r="Y2603" s="70"/>
    </row>
    <row r="2604" spans="1:25" s="69" customFormat="1" x14ac:dyDescent="0.2">
      <c r="A2604" s="66" t="s">
        <v>11</v>
      </c>
      <c r="B2604" s="66" t="s">
        <v>23</v>
      </c>
      <c r="C2604" s="66" t="s">
        <v>10</v>
      </c>
      <c r="D2604" s="66" t="s">
        <v>318</v>
      </c>
      <c r="E2604" s="87">
        <f>+IF(ISNUMBER(DATA!L420),DATA!L420,"n/a")</f>
        <v>4.5062346787127803</v>
      </c>
      <c r="F2604" s="77">
        <f>+IF(ISNUMBER(DATA!M420),DATA!M420,"n/a")</f>
        <v>2.3004122478974501E-2</v>
      </c>
      <c r="G2604" s="87">
        <f>+IF(ISNUMBER(DATA!V420),DATA!V420,"n/a")</f>
        <v>4.6004432645508997</v>
      </c>
      <c r="H2604" s="77">
        <f>+IF(ISNUMBER(DATA!W420),DATA!W420,"n/a")</f>
        <v>3.85706530205824E-2</v>
      </c>
      <c r="I2604" s="87">
        <f>+IF(ISNUMBER(DATA!AF420),DATA!AF420,"n/a")</f>
        <v>4.4659511493505697</v>
      </c>
      <c r="J2604" s="77">
        <f>+IF(ISNUMBER(DATA!AG420),DATA!AG420,"n/a")</f>
        <v>2.2949219104282301E-2</v>
      </c>
      <c r="K2604" s="87">
        <f>+IF(ISNUMBER(DATA!AP420),DATA!AP420,"n/a")</f>
        <v>4.50272041185932</v>
      </c>
      <c r="L2604" s="77">
        <f>+IF(ISNUMBER(DATA!AQ420),DATA!AQ420,"n/a")</f>
        <v>2.2132031464707901E-2</v>
      </c>
      <c r="M2604" s="66"/>
      <c r="N2604" s="66"/>
      <c r="O2604" s="66"/>
      <c r="P2604" s="66"/>
      <c r="Q2604" s="66"/>
      <c r="S2604" s="70"/>
      <c r="U2604" s="70"/>
      <c r="W2604" s="70"/>
      <c r="Y2604" s="70"/>
    </row>
    <row r="2605" spans="1:25" s="69" customFormat="1" x14ac:dyDescent="0.2">
      <c r="A2605" s="66" t="s">
        <v>11</v>
      </c>
      <c r="B2605" s="66" t="s">
        <v>23</v>
      </c>
      <c r="C2605" s="66" t="s">
        <v>10</v>
      </c>
      <c r="D2605" s="66" t="s">
        <v>344</v>
      </c>
      <c r="E2605" s="87">
        <f>+IF(ISNUMBER(DATA!L421),DATA!L421,"n/a")</f>
        <v>5.0728022561782202</v>
      </c>
      <c r="F2605" s="77">
        <f>+IF(ISNUMBER(DATA!M421),DATA!M421,"n/a")</f>
        <v>7.69372442464826E-2</v>
      </c>
      <c r="G2605" s="87">
        <f>+IF(ISNUMBER(DATA!V421),DATA!V421,"n/a")</f>
        <v>5.0435670506297496</v>
      </c>
      <c r="H2605" s="77">
        <f>+IF(ISNUMBER(DATA!W421),DATA!W421,"n/a")</f>
        <v>8.2178704861402996E-2</v>
      </c>
      <c r="I2605" s="87">
        <f>+IF(ISNUMBER(DATA!AF421),DATA!AF421,"n/a")</f>
        <v>5.0494926803287496</v>
      </c>
      <c r="J2605" s="77">
        <f>+IF(ISNUMBER(DATA!AG421),DATA!AG421,"n/a")</f>
        <v>8.7494687774721497E-2</v>
      </c>
      <c r="K2605" s="87">
        <f>+IF(ISNUMBER(DATA!AP421),DATA!AP421,"n/a")</f>
        <v>5.0397258798351698</v>
      </c>
      <c r="L2605" s="77">
        <f>+IF(ISNUMBER(DATA!AQ421),DATA!AQ421,"n/a")</f>
        <v>7.5010061547536006E-2</v>
      </c>
      <c r="M2605" s="66"/>
      <c r="N2605" s="66"/>
      <c r="O2605" s="66"/>
      <c r="P2605" s="66"/>
      <c r="Q2605" s="66"/>
      <c r="S2605" s="70"/>
      <c r="U2605" s="70"/>
      <c r="W2605" s="70"/>
      <c r="Y2605" s="70"/>
    </row>
    <row r="2606" spans="1:25" s="69" customFormat="1" x14ac:dyDescent="0.2">
      <c r="A2606" s="66" t="s">
        <v>11</v>
      </c>
      <c r="B2606" s="66" t="s">
        <v>23</v>
      </c>
      <c r="C2606" s="66" t="s">
        <v>10</v>
      </c>
      <c r="D2606" s="66" t="s">
        <v>345</v>
      </c>
      <c r="E2606" s="87">
        <f>+IF(ISNUMBER(DATA!L422),DATA!L422,"n/a")</f>
        <v>5.0421566125076804</v>
      </c>
      <c r="F2606" s="77">
        <f>+IF(ISNUMBER(DATA!M422),DATA!M422,"n/a")</f>
        <v>9.52101641911859E-2</v>
      </c>
      <c r="G2606" s="87">
        <f>+IF(ISNUMBER(DATA!V422),DATA!V422,"n/a")</f>
        <v>5.00030557332573</v>
      </c>
      <c r="H2606" s="77">
        <f>+IF(ISNUMBER(DATA!W422),DATA!W422,"n/a")</f>
        <v>6.2553213724947904E-2</v>
      </c>
      <c r="I2606" s="87">
        <f>+IF(ISNUMBER(DATA!AF422),DATA!AF422,"n/a")</f>
        <v>5.0261952877934002</v>
      </c>
      <c r="J2606" s="77">
        <f>+IF(ISNUMBER(DATA!AG422),DATA!AG422,"n/a")</f>
        <v>6.0760756138619601E-2</v>
      </c>
      <c r="K2606" s="87">
        <f>+IF(ISNUMBER(DATA!AP422),DATA!AP422,"n/a")</f>
        <v>4.9474098971408296</v>
      </c>
      <c r="L2606" s="77">
        <f>+IF(ISNUMBER(DATA!AQ422),DATA!AQ422,"n/a")</f>
        <v>2.8332830638388901E-2</v>
      </c>
      <c r="M2606" s="66"/>
      <c r="N2606" s="66"/>
      <c r="O2606" s="66"/>
      <c r="P2606" s="66"/>
      <c r="Q2606" s="66"/>
      <c r="S2606" s="70"/>
      <c r="U2606" s="70"/>
      <c r="W2606" s="70"/>
      <c r="Y2606" s="70"/>
    </row>
    <row r="2607" spans="1:25" x14ac:dyDescent="0.2">
      <c r="E2607" s="100"/>
      <c r="F2607" s="102"/>
      <c r="G2607" s="100"/>
      <c r="H2607" s="102"/>
      <c r="I2607" s="100"/>
      <c r="J2607" s="102"/>
      <c r="K2607" s="100"/>
      <c r="L2607" s="102"/>
    </row>
    <row r="2608" spans="1:25" s="69" customFormat="1" x14ac:dyDescent="0.2">
      <c r="A2608" s="66" t="s">
        <v>11</v>
      </c>
      <c r="B2608" s="66" t="s">
        <v>23</v>
      </c>
      <c r="C2608" s="66" t="s">
        <v>26</v>
      </c>
      <c r="D2608" s="66" t="s">
        <v>271</v>
      </c>
      <c r="E2608" s="87">
        <f>+IF(ISNUMBER(DATA!N373),DATA!N373,"n/a")</f>
        <v>2.4765684824241601</v>
      </c>
      <c r="F2608" s="77">
        <f>+IF(ISNUMBER(DATA!O373),DATA!O373,"n/a")</f>
        <v>4.5101871795878802E-2</v>
      </c>
      <c r="G2608" s="87">
        <f>+IF(ISNUMBER(DATA!X373),DATA!X373,"n/a")</f>
        <v>2.5330762926845098</v>
      </c>
      <c r="H2608" s="77">
        <f>+IF(ISNUMBER(DATA!Y373),DATA!Y373,"n/a")</f>
        <v>1.56123021506552E-2</v>
      </c>
      <c r="I2608" s="87">
        <f>+IF(ISNUMBER(DATA!AH373),DATA!AH373,"n/a")</f>
        <v>2.5165362636347801</v>
      </c>
      <c r="J2608" s="77">
        <f>+IF(ISNUMBER(DATA!AI373),DATA!AI373,"n/a")</f>
        <v>-2.3702364004148799E-2</v>
      </c>
      <c r="K2608" s="87">
        <f>+IF(ISNUMBER(DATA!AR373),DATA!AR373,"n/a")</f>
        <v>2.6037442182508999</v>
      </c>
      <c r="L2608" s="77">
        <f>+IF(ISNUMBER(DATA!AS373),DATA!AS373,"n/a")</f>
        <v>-3.3325941168524997E-2</v>
      </c>
      <c r="M2608" s="66"/>
      <c r="N2608" s="66"/>
      <c r="O2608" s="66"/>
      <c r="P2608" s="66"/>
      <c r="Q2608" s="66"/>
      <c r="S2608" s="70"/>
      <c r="U2608" s="70"/>
      <c r="W2608" s="70"/>
      <c r="Y2608" s="70"/>
    </row>
    <row r="2609" spans="1:25" s="69" customFormat="1" x14ac:dyDescent="0.2">
      <c r="A2609" s="66" t="s">
        <v>11</v>
      </c>
      <c r="B2609" s="66" t="s">
        <v>23</v>
      </c>
      <c r="C2609" s="66" t="s">
        <v>26</v>
      </c>
      <c r="D2609" s="66" t="s">
        <v>272</v>
      </c>
      <c r="E2609" s="87">
        <f>+IF(ISNUMBER(DATA!N374),DATA!N374,"n/a")</f>
        <v>2.3276718798610698</v>
      </c>
      <c r="F2609" s="77">
        <f>+IF(ISNUMBER(DATA!O374),DATA!O374,"n/a")</f>
        <v>9.3120027863241202E-3</v>
      </c>
      <c r="G2609" s="87">
        <f>+IF(ISNUMBER(DATA!X374),DATA!X374,"n/a")</f>
        <v>2.35062737409236</v>
      </c>
      <c r="H2609" s="77">
        <f>+IF(ISNUMBER(DATA!Y374),DATA!Y374,"n/a")</f>
        <v>1.6978915417270101E-2</v>
      </c>
      <c r="I2609" s="87">
        <f>+IF(ISNUMBER(DATA!AH374),DATA!AH374,"n/a")</f>
        <v>2.3082899649847501</v>
      </c>
      <c r="J2609" s="77">
        <f>+IF(ISNUMBER(DATA!AI374),DATA!AI374,"n/a")</f>
        <v>1.3512065959889401E-2</v>
      </c>
      <c r="K2609" s="87">
        <f>+IF(ISNUMBER(DATA!AR374),DATA!AR374,"n/a")</f>
        <v>2.3240712831291499</v>
      </c>
      <c r="L2609" s="77">
        <f>+IF(ISNUMBER(DATA!AS374),DATA!AS374,"n/a")</f>
        <v>2.2524574846138502E-2</v>
      </c>
      <c r="M2609" s="66"/>
      <c r="N2609" s="66"/>
      <c r="O2609" s="66"/>
      <c r="P2609" s="66"/>
      <c r="Q2609" s="66"/>
      <c r="S2609" s="70"/>
      <c r="U2609" s="70"/>
      <c r="W2609" s="70"/>
      <c r="Y2609" s="70"/>
    </row>
    <row r="2610" spans="1:25" s="69" customFormat="1" x14ac:dyDescent="0.2">
      <c r="A2610" s="66" t="s">
        <v>11</v>
      </c>
      <c r="B2610" s="66" t="s">
        <v>23</v>
      </c>
      <c r="C2610" s="66" t="s">
        <v>26</v>
      </c>
      <c r="D2610" s="66" t="s">
        <v>273</v>
      </c>
      <c r="E2610" s="87">
        <f>+IF(ISNUMBER(DATA!N375),DATA!N375,"n/a")</f>
        <v>2.46278816236117</v>
      </c>
      <c r="F2610" s="77">
        <f>+IF(ISNUMBER(DATA!O375),DATA!O375,"n/a")</f>
        <v>9.6658576328929699E-2</v>
      </c>
      <c r="G2610" s="87">
        <f>+IF(ISNUMBER(DATA!X375),DATA!X375,"n/a")</f>
        <v>2.3970385495341202</v>
      </c>
      <c r="H2610" s="77">
        <f>+IF(ISNUMBER(DATA!Y375),DATA!Y375,"n/a")</f>
        <v>5.9083097494942199E-2</v>
      </c>
      <c r="I2610" s="87">
        <f>+IF(ISNUMBER(DATA!AH375),DATA!AH375,"n/a")</f>
        <v>2.36164435193843</v>
      </c>
      <c r="J2610" s="77">
        <f>+IF(ISNUMBER(DATA!AI375),DATA!AI375,"n/a")</f>
        <v>5.1456606270391697E-2</v>
      </c>
      <c r="K2610" s="87">
        <f>+IF(ISNUMBER(DATA!AR375),DATA!AR375,"n/a")</f>
        <v>2.3170859242332198</v>
      </c>
      <c r="L2610" s="77">
        <f>+IF(ISNUMBER(DATA!AS375),DATA!AS375,"n/a")</f>
        <v>3.2367917333917202E-2</v>
      </c>
      <c r="M2610" s="66"/>
      <c r="N2610" s="66"/>
      <c r="O2610" s="66"/>
      <c r="P2610" s="66"/>
      <c r="Q2610" s="66"/>
      <c r="S2610" s="70"/>
      <c r="U2610" s="70"/>
      <c r="W2610" s="70"/>
      <c r="Y2610" s="70"/>
    </row>
    <row r="2611" spans="1:25" s="69" customFormat="1" x14ac:dyDescent="0.2">
      <c r="A2611" s="66" t="s">
        <v>11</v>
      </c>
      <c r="B2611" s="66" t="s">
        <v>23</v>
      </c>
      <c r="C2611" s="66" t="s">
        <v>26</v>
      </c>
      <c r="D2611" s="66" t="s">
        <v>274</v>
      </c>
      <c r="E2611" s="87">
        <f>+IF(ISNUMBER(DATA!N376),DATA!N376,"n/a")</f>
        <v>2.4100058486697198</v>
      </c>
      <c r="F2611" s="77">
        <f>+IF(ISNUMBER(DATA!O376),DATA!O376,"n/a")</f>
        <v>2.11505543012298E-2</v>
      </c>
      <c r="G2611" s="87">
        <f>+IF(ISNUMBER(DATA!X376),DATA!X376,"n/a")</f>
        <v>2.4360799698306899</v>
      </c>
      <c r="H2611" s="77">
        <f>+IF(ISNUMBER(DATA!Y376),DATA!Y376,"n/a")</f>
        <v>3.0102143936798501E-2</v>
      </c>
      <c r="I2611" s="87">
        <f>+IF(ISNUMBER(DATA!AH376),DATA!AH376,"n/a")</f>
        <v>2.3897207092494002</v>
      </c>
      <c r="J2611" s="77">
        <f>+IF(ISNUMBER(DATA!AI376),DATA!AI376,"n/a")</f>
        <v>2.0153707265318101E-2</v>
      </c>
      <c r="K2611" s="87">
        <f>+IF(ISNUMBER(DATA!AR376),DATA!AR376,"n/a")</f>
        <v>2.4020323717555798</v>
      </c>
      <c r="L2611" s="77">
        <f>+IF(ISNUMBER(DATA!AS376),DATA!AS376,"n/a")</f>
        <v>2.4516590352575598E-2</v>
      </c>
      <c r="M2611" s="66"/>
      <c r="N2611" s="66"/>
      <c r="O2611" s="66"/>
      <c r="P2611" s="66"/>
      <c r="Q2611" s="66"/>
      <c r="S2611" s="70"/>
      <c r="U2611" s="70"/>
      <c r="W2611" s="70"/>
      <c r="Y2611" s="70"/>
    </row>
    <row r="2612" spans="1:25" s="69" customFormat="1" x14ac:dyDescent="0.2">
      <c r="A2612" s="66" t="s">
        <v>11</v>
      </c>
      <c r="B2612" s="66" t="s">
        <v>23</v>
      </c>
      <c r="C2612" s="66" t="s">
        <v>26</v>
      </c>
      <c r="D2612" s="66" t="s">
        <v>275</v>
      </c>
      <c r="E2612" s="87">
        <f>+IF(ISNUMBER(DATA!N377),DATA!N377,"n/a")</f>
        <v>2.3688548882742202</v>
      </c>
      <c r="F2612" s="77">
        <f>+IF(ISNUMBER(DATA!O377),DATA!O377,"n/a")</f>
        <v>2.83624159164916E-3</v>
      </c>
      <c r="G2612" s="87">
        <f>+IF(ISNUMBER(DATA!X377),DATA!X377,"n/a")</f>
        <v>2.3314988909202699</v>
      </c>
      <c r="H2612" s="77">
        <f>+IF(ISNUMBER(DATA!Y377),DATA!Y377,"n/a")</f>
        <v>-1.2062399257736001E-2</v>
      </c>
      <c r="I2612" s="87">
        <f>+IF(ISNUMBER(DATA!AH377),DATA!AH377,"n/a")</f>
        <v>2.2884853075833802</v>
      </c>
      <c r="J2612" s="77">
        <f>+IF(ISNUMBER(DATA!AI377),DATA!AI377,"n/a")</f>
        <v>-3.2883357688423001E-2</v>
      </c>
      <c r="K2612" s="87">
        <f>+IF(ISNUMBER(DATA!AR377),DATA!AR377,"n/a")</f>
        <v>2.3254653182008802</v>
      </c>
      <c r="L2612" s="77">
        <f>+IF(ISNUMBER(DATA!AS377),DATA!AS377,"n/a")</f>
        <v>-2.6277427453187101E-2</v>
      </c>
      <c r="M2612" s="66"/>
      <c r="N2612" s="66"/>
      <c r="O2612" s="66"/>
      <c r="P2612" s="66"/>
      <c r="Q2612" s="66"/>
      <c r="S2612" s="70"/>
      <c r="U2612" s="70"/>
      <c r="W2612" s="70"/>
      <c r="Y2612" s="70"/>
    </row>
    <row r="2613" spans="1:25" s="69" customFormat="1" x14ac:dyDescent="0.2">
      <c r="A2613" s="66" t="s">
        <v>11</v>
      </c>
      <c r="B2613" s="66" t="s">
        <v>23</v>
      </c>
      <c r="C2613" s="66" t="s">
        <v>26</v>
      </c>
      <c r="D2613" s="66" t="s">
        <v>276</v>
      </c>
      <c r="E2613" s="87">
        <f>+IF(ISNUMBER(DATA!N378),DATA!N378,"n/a")</f>
        <v>2.0680356488907501</v>
      </c>
      <c r="F2613" s="77">
        <f>+IF(ISNUMBER(DATA!O378),DATA!O378,"n/a")</f>
        <v>-1.44068811435816E-2</v>
      </c>
      <c r="G2613" s="87">
        <f>+IF(ISNUMBER(DATA!X378),DATA!X378,"n/a")</f>
        <v>2.0787011943928602</v>
      </c>
      <c r="H2613" s="77">
        <f>+IF(ISNUMBER(DATA!Y378),DATA!Y378,"n/a")</f>
        <v>-9.6533361632149901E-4</v>
      </c>
      <c r="I2613" s="87">
        <f>+IF(ISNUMBER(DATA!AH378),DATA!AH378,"n/a")</f>
        <v>2.0850171915168998</v>
      </c>
      <c r="J2613" s="77">
        <f>+IF(ISNUMBER(DATA!AI378),DATA!AI378,"n/a")</f>
        <v>-1.5742913620579901E-2</v>
      </c>
      <c r="K2613" s="87">
        <f>+IF(ISNUMBER(DATA!AR378),DATA!AR378,"n/a")</f>
        <v>2.0980446735689999</v>
      </c>
      <c r="L2613" s="77">
        <f>+IF(ISNUMBER(DATA!AS378),DATA!AS378,"n/a")</f>
        <v>-3.4702110340585401E-2</v>
      </c>
      <c r="M2613" s="66"/>
      <c r="N2613" s="66"/>
      <c r="O2613" s="66"/>
      <c r="P2613" s="66"/>
      <c r="Q2613" s="66"/>
      <c r="S2613" s="70"/>
      <c r="U2613" s="70"/>
      <c r="W2613" s="70"/>
      <c r="Y2613" s="70"/>
    </row>
    <row r="2614" spans="1:25" s="69" customFormat="1" x14ac:dyDescent="0.2">
      <c r="A2614" s="66" t="s">
        <v>11</v>
      </c>
      <c r="B2614" s="66" t="s">
        <v>23</v>
      </c>
      <c r="C2614" s="66" t="s">
        <v>26</v>
      </c>
      <c r="D2614" s="66" t="s">
        <v>277</v>
      </c>
      <c r="E2614" s="87">
        <f>+IF(ISNUMBER(DATA!N379),DATA!N379,"n/a")</f>
        <v>2.45383398387948</v>
      </c>
      <c r="F2614" s="77">
        <f>+IF(ISNUMBER(DATA!O379),DATA!O379,"n/a")</f>
        <v>-6.9199035091356303E-2</v>
      </c>
      <c r="G2614" s="87">
        <f>+IF(ISNUMBER(DATA!X379),DATA!X379,"n/a")</f>
        <v>2.4227523525191601</v>
      </c>
      <c r="H2614" s="77">
        <f>+IF(ISNUMBER(DATA!Y379),DATA!Y379,"n/a")</f>
        <v>-6.3839329365007705E-2</v>
      </c>
      <c r="I2614" s="87">
        <f>+IF(ISNUMBER(DATA!AH379),DATA!AH379,"n/a")</f>
        <v>2.3760970494807401</v>
      </c>
      <c r="J2614" s="77">
        <f>+IF(ISNUMBER(DATA!AI379),DATA!AI379,"n/a")</f>
        <v>-7.8631871664671907E-2</v>
      </c>
      <c r="K2614" s="87">
        <f>+IF(ISNUMBER(DATA!AR379),DATA!AR379,"n/a")</f>
        <v>2.4075801290907699</v>
      </c>
      <c r="L2614" s="77">
        <f>+IF(ISNUMBER(DATA!AS379),DATA!AS379,"n/a")</f>
        <v>-5.63974248411864E-2</v>
      </c>
      <c r="M2614" s="66"/>
      <c r="N2614" s="66"/>
      <c r="O2614" s="66"/>
      <c r="P2614" s="66"/>
      <c r="Q2614" s="66"/>
      <c r="S2614" s="70"/>
      <c r="U2614" s="70"/>
      <c r="W2614" s="70"/>
      <c r="Y2614" s="70"/>
    </row>
    <row r="2615" spans="1:25" s="69" customFormat="1" x14ac:dyDescent="0.2">
      <c r="A2615" s="66" t="s">
        <v>11</v>
      </c>
      <c r="B2615" s="66" t="s">
        <v>23</v>
      </c>
      <c r="C2615" s="66" t="s">
        <v>26</v>
      </c>
      <c r="D2615" s="66" t="s">
        <v>278</v>
      </c>
      <c r="E2615" s="87">
        <f>+IF(ISNUMBER(DATA!N380),DATA!N380,"n/a")</f>
        <v>2.5927092496979398</v>
      </c>
      <c r="F2615" s="77">
        <f>+IF(ISNUMBER(DATA!O380),DATA!O380,"n/a")</f>
        <v>8.8436346451300808E-3</v>
      </c>
      <c r="G2615" s="87">
        <f>+IF(ISNUMBER(DATA!X380),DATA!X380,"n/a")</f>
        <v>2.62744308321418</v>
      </c>
      <c r="H2615" s="77">
        <f>+IF(ISNUMBER(DATA!Y380),DATA!Y380,"n/a")</f>
        <v>4.8424634365728803E-2</v>
      </c>
      <c r="I2615" s="87">
        <f>+IF(ISNUMBER(DATA!AH380),DATA!AH380,"n/a")</f>
        <v>2.6392636783293302</v>
      </c>
      <c r="J2615" s="77">
        <f>+IF(ISNUMBER(DATA!AI380),DATA!AI380,"n/a")</f>
        <v>6.4375645704257495E-2</v>
      </c>
      <c r="K2615" s="87">
        <f>+IF(ISNUMBER(DATA!AR380),DATA!AR380,"n/a")</f>
        <v>2.6026169518867102</v>
      </c>
      <c r="L2615" s="77">
        <f>+IF(ISNUMBER(DATA!AS380),DATA!AS380,"n/a")</f>
        <v>6.0603349398936898E-2</v>
      </c>
      <c r="M2615" s="66"/>
      <c r="N2615" s="66"/>
      <c r="O2615" s="66"/>
      <c r="P2615" s="66"/>
      <c r="Q2615" s="66"/>
      <c r="S2615" s="70"/>
      <c r="U2615" s="70"/>
      <c r="W2615" s="70"/>
      <c r="Y2615" s="70"/>
    </row>
    <row r="2616" spans="1:25" s="69" customFormat="1" x14ac:dyDescent="0.2">
      <c r="A2616" s="66" t="s">
        <v>11</v>
      </c>
      <c r="B2616" s="66" t="s">
        <v>23</v>
      </c>
      <c r="C2616" s="66" t="s">
        <v>26</v>
      </c>
      <c r="D2616" s="66" t="s">
        <v>279</v>
      </c>
      <c r="E2616" s="87">
        <f>+IF(ISNUMBER(DATA!N381),DATA!N381,"n/a")</f>
        <v>2.3236800393746702</v>
      </c>
      <c r="F2616" s="77">
        <f>+IF(ISNUMBER(DATA!O381),DATA!O381,"n/a")</f>
        <v>0.19641987248829701</v>
      </c>
      <c r="G2616" s="87">
        <f>+IF(ISNUMBER(DATA!X381),DATA!X381,"n/a")</f>
        <v>2.29632926385186</v>
      </c>
      <c r="H2616" s="77">
        <f>+IF(ISNUMBER(DATA!Y381),DATA!Y381,"n/a")</f>
        <v>7.3476973615390295E-2</v>
      </c>
      <c r="I2616" s="87">
        <f>+IF(ISNUMBER(DATA!AH381),DATA!AH381,"n/a")</f>
        <v>2.2817153920597799</v>
      </c>
      <c r="J2616" s="77">
        <f>+IF(ISNUMBER(DATA!AI381),DATA!AI381,"n/a")</f>
        <v>3.2064456938254E-2</v>
      </c>
      <c r="K2616" s="87">
        <f>+IF(ISNUMBER(DATA!AR381),DATA!AR381,"n/a")</f>
        <v>2.2568236500433301</v>
      </c>
      <c r="L2616" s="77">
        <f>+IF(ISNUMBER(DATA!AS381),DATA!AS381,"n/a")</f>
        <v>3.7348721046611302E-3</v>
      </c>
      <c r="M2616" s="66"/>
      <c r="N2616" s="66"/>
      <c r="O2616" s="66"/>
      <c r="P2616" s="66"/>
      <c r="Q2616" s="66"/>
      <c r="S2616" s="70"/>
      <c r="U2616" s="70"/>
      <c r="W2616" s="70"/>
      <c r="Y2616" s="70"/>
    </row>
    <row r="2617" spans="1:25" s="69" customFormat="1" x14ac:dyDescent="0.2">
      <c r="A2617" s="66" t="s">
        <v>11</v>
      </c>
      <c r="B2617" s="66" t="s">
        <v>23</v>
      </c>
      <c r="C2617" s="66" t="s">
        <v>26</v>
      </c>
      <c r="D2617" s="66" t="s">
        <v>280</v>
      </c>
      <c r="E2617" s="87">
        <f>+IF(ISNUMBER(DATA!N382),DATA!N382,"n/a")</f>
        <v>3.1726473551544299</v>
      </c>
      <c r="F2617" s="77">
        <f>+IF(ISNUMBER(DATA!O382),DATA!O382,"n/a")</f>
        <v>-8.8448513251747907E-3</v>
      </c>
      <c r="G2617" s="87">
        <f>+IF(ISNUMBER(DATA!X382),DATA!X382,"n/a")</f>
        <v>2.7471888549016001</v>
      </c>
      <c r="H2617" s="77">
        <f>+IF(ISNUMBER(DATA!Y382),DATA!Y382,"n/a")</f>
        <v>-5.5590554536402499E-2</v>
      </c>
      <c r="I2617" s="87">
        <f>+IF(ISNUMBER(DATA!AH382),DATA!AH382,"n/a")</f>
        <v>2.7554950453237801</v>
      </c>
      <c r="J2617" s="77">
        <f>+IF(ISNUMBER(DATA!AI382),DATA!AI382,"n/a")</f>
        <v>-3.9455371695006097E-2</v>
      </c>
      <c r="K2617" s="87">
        <f>+IF(ISNUMBER(DATA!AR382),DATA!AR382,"n/a")</f>
        <v>2.8038591378142201</v>
      </c>
      <c r="L2617" s="77">
        <f>+IF(ISNUMBER(DATA!AS382),DATA!AS382,"n/a")</f>
        <v>-1.9584639929065398E-2</v>
      </c>
      <c r="M2617" s="66"/>
      <c r="N2617" s="66"/>
      <c r="O2617" s="66"/>
      <c r="P2617" s="66"/>
      <c r="Q2617" s="66"/>
      <c r="S2617" s="70"/>
      <c r="U2617" s="70"/>
      <c r="W2617" s="70"/>
      <c r="Y2617" s="70"/>
    </row>
    <row r="2618" spans="1:25" s="69" customFormat="1" x14ac:dyDescent="0.2">
      <c r="A2618" s="66" t="s">
        <v>11</v>
      </c>
      <c r="B2618" s="66" t="s">
        <v>23</v>
      </c>
      <c r="C2618" s="66" t="s">
        <v>26</v>
      </c>
      <c r="D2618" s="66" t="s">
        <v>281</v>
      </c>
      <c r="E2618" s="87">
        <f>+IF(ISNUMBER(DATA!N383),DATA!N383,"n/a")</f>
        <v>2.7675364344682101</v>
      </c>
      <c r="F2618" s="77">
        <f>+IF(ISNUMBER(DATA!O383),DATA!O383,"n/a")</f>
        <v>5.4697554892988103E-2</v>
      </c>
      <c r="G2618" s="87">
        <f>+IF(ISNUMBER(DATA!X383),DATA!X383,"n/a")</f>
        <v>2.6665940303878699</v>
      </c>
      <c r="H2618" s="77">
        <f>+IF(ISNUMBER(DATA!Y383),DATA!Y383,"n/a")</f>
        <v>5.2306874716059597E-2</v>
      </c>
      <c r="I2618" s="87">
        <f>+IF(ISNUMBER(DATA!AH383),DATA!AH383,"n/a")</f>
        <v>2.6664513967610999</v>
      </c>
      <c r="J2618" s="77">
        <f>+IF(ISNUMBER(DATA!AI383),DATA!AI383,"n/a")</f>
        <v>6.21197816663768E-2</v>
      </c>
      <c r="K2618" s="87">
        <f>+IF(ISNUMBER(DATA!AR383),DATA!AR383,"n/a")</f>
        <v>2.6500332066150101</v>
      </c>
      <c r="L2618" s="77">
        <f>+IF(ISNUMBER(DATA!AS383),DATA!AS383,"n/a")</f>
        <v>6.6483425581203404E-2</v>
      </c>
      <c r="M2618" s="66"/>
      <c r="N2618" s="66"/>
      <c r="O2618" s="66"/>
      <c r="P2618" s="66"/>
      <c r="Q2618" s="66"/>
      <c r="S2618" s="70"/>
      <c r="U2618" s="70"/>
      <c r="W2618" s="70"/>
      <c r="Y2618" s="70"/>
    </row>
    <row r="2619" spans="1:25" s="69" customFormat="1" x14ac:dyDescent="0.2">
      <c r="A2619" s="66" t="s">
        <v>11</v>
      </c>
      <c r="B2619" s="66" t="s">
        <v>23</v>
      </c>
      <c r="C2619" s="66" t="s">
        <v>26</v>
      </c>
      <c r="D2619" s="66" t="s">
        <v>282</v>
      </c>
      <c r="E2619" s="87">
        <f>+IF(ISNUMBER(DATA!N384),DATA!N384,"n/a")</f>
        <v>2.8711235335791101</v>
      </c>
      <c r="F2619" s="77">
        <f>+IF(ISNUMBER(DATA!O384),DATA!O384,"n/a")</f>
        <v>2.9305260436746999E-2</v>
      </c>
      <c r="G2619" s="87">
        <f>+IF(ISNUMBER(DATA!X384),DATA!X384,"n/a")</f>
        <v>2.90432639471141</v>
      </c>
      <c r="H2619" s="77">
        <f>+IF(ISNUMBER(DATA!Y384),DATA!Y384,"n/a")</f>
        <v>3.9356846872655699E-2</v>
      </c>
      <c r="I2619" s="87">
        <f>+IF(ISNUMBER(DATA!AH384),DATA!AH384,"n/a")</f>
        <v>2.8779357648870998</v>
      </c>
      <c r="J2619" s="77">
        <f>+IF(ISNUMBER(DATA!AI384),DATA!AI384,"n/a")</f>
        <v>3.0248526154209299E-2</v>
      </c>
      <c r="K2619" s="87">
        <f>+IF(ISNUMBER(DATA!AR384),DATA!AR384,"n/a")</f>
        <v>2.8609579266771901</v>
      </c>
      <c r="L2619" s="77">
        <f>+IF(ISNUMBER(DATA!AS384),DATA!AS384,"n/a")</f>
        <v>2.02576949853072E-2</v>
      </c>
      <c r="M2619" s="66"/>
      <c r="N2619" s="66"/>
      <c r="O2619" s="66"/>
      <c r="P2619" s="66"/>
      <c r="Q2619" s="66"/>
      <c r="S2619" s="70"/>
      <c r="U2619" s="70"/>
      <c r="W2619" s="70"/>
      <c r="Y2619" s="70"/>
    </row>
    <row r="2620" spans="1:25" s="69" customFormat="1" x14ac:dyDescent="0.2">
      <c r="A2620" s="66" t="s">
        <v>11</v>
      </c>
      <c r="B2620" s="66" t="s">
        <v>23</v>
      </c>
      <c r="C2620" s="66" t="s">
        <v>26</v>
      </c>
      <c r="D2620" s="66" t="s">
        <v>283</v>
      </c>
      <c r="E2620" s="87">
        <f>+IF(ISNUMBER(DATA!N385),DATA!N385,"n/a")</f>
        <v>2.8012572362953501</v>
      </c>
      <c r="F2620" s="77">
        <f>+IF(ISNUMBER(DATA!O385),DATA!O385,"n/a")</f>
        <v>2.0171728778527701E-2</v>
      </c>
      <c r="G2620" s="87">
        <f>+IF(ISNUMBER(DATA!X385),DATA!X385,"n/a")</f>
        <v>2.8385566624318299</v>
      </c>
      <c r="H2620" s="77">
        <f>+IF(ISNUMBER(DATA!Y385),DATA!Y385,"n/a")</f>
        <v>3.2041930989499402E-2</v>
      </c>
      <c r="I2620" s="87">
        <f>+IF(ISNUMBER(DATA!AH385),DATA!AH385,"n/a")</f>
        <v>2.8378512392851598</v>
      </c>
      <c r="J2620" s="77">
        <f>+IF(ISNUMBER(DATA!AI385),DATA!AI385,"n/a")</f>
        <v>2.31775191907681E-2</v>
      </c>
      <c r="K2620" s="87">
        <f>+IF(ISNUMBER(DATA!AR385),DATA!AR385,"n/a")</f>
        <v>2.7937530065164999</v>
      </c>
      <c r="L2620" s="77">
        <f>+IF(ISNUMBER(DATA!AS385),DATA!AS385,"n/a")</f>
        <v>2.2652924851084201E-2</v>
      </c>
      <c r="M2620" s="66"/>
      <c r="N2620" s="66"/>
      <c r="O2620" s="66"/>
      <c r="P2620" s="66"/>
      <c r="Q2620" s="66"/>
      <c r="S2620" s="70"/>
      <c r="U2620" s="70"/>
      <c r="W2620" s="70"/>
      <c r="Y2620" s="70"/>
    </row>
    <row r="2621" spans="1:25" s="69" customFormat="1" x14ac:dyDescent="0.2">
      <c r="A2621" s="66" t="s">
        <v>11</v>
      </c>
      <c r="B2621" s="66" t="s">
        <v>23</v>
      </c>
      <c r="C2621" s="66" t="s">
        <v>26</v>
      </c>
      <c r="D2621" s="66" t="s">
        <v>284</v>
      </c>
      <c r="E2621" s="87">
        <f>+IF(ISNUMBER(DATA!N386),DATA!N386,"n/a")</f>
        <v>2.4379273575103002</v>
      </c>
      <c r="F2621" s="77">
        <f>+IF(ISNUMBER(DATA!O386),DATA!O386,"n/a")</f>
        <v>5.4773237756983797E-2</v>
      </c>
      <c r="G2621" s="87">
        <f>+IF(ISNUMBER(DATA!X386),DATA!X386,"n/a")</f>
        <v>2.4675069852117</v>
      </c>
      <c r="H2621" s="77">
        <f>+IF(ISNUMBER(DATA!Y386),DATA!Y386,"n/a")</f>
        <v>6.8428869378055701E-2</v>
      </c>
      <c r="I2621" s="87">
        <f>+IF(ISNUMBER(DATA!AH386),DATA!AH386,"n/a")</f>
        <v>2.4680518381137402</v>
      </c>
      <c r="J2621" s="77">
        <f>+IF(ISNUMBER(DATA!AI386),DATA!AI386,"n/a")</f>
        <v>8.9797695372021799E-2</v>
      </c>
      <c r="K2621" s="87">
        <f>+IF(ISNUMBER(DATA!AR386),DATA!AR386,"n/a")</f>
        <v>2.4768651678659799</v>
      </c>
      <c r="L2621" s="77">
        <f>+IF(ISNUMBER(DATA!AS386),DATA!AS386,"n/a")</f>
        <v>9.3597994064268594E-2</v>
      </c>
      <c r="M2621" s="66"/>
      <c r="N2621" s="66"/>
      <c r="O2621" s="66"/>
      <c r="P2621" s="66"/>
      <c r="Q2621" s="66"/>
      <c r="S2621" s="70"/>
      <c r="U2621" s="70"/>
      <c r="W2621" s="70"/>
      <c r="Y2621" s="70"/>
    </row>
    <row r="2622" spans="1:25" s="69" customFormat="1" x14ac:dyDescent="0.2">
      <c r="A2622" s="66" t="s">
        <v>11</v>
      </c>
      <c r="B2622" s="66" t="s">
        <v>23</v>
      </c>
      <c r="C2622" s="66" t="s">
        <v>26</v>
      </c>
      <c r="D2622" s="66" t="s">
        <v>285</v>
      </c>
      <c r="E2622" s="87">
        <f>+IF(ISNUMBER(DATA!N387),DATA!N387,"n/a")</f>
        <v>2.0196491856724998</v>
      </c>
      <c r="F2622" s="77">
        <f>+IF(ISNUMBER(DATA!O387),DATA!O387,"n/a")</f>
        <v>-4.13182124344003E-2</v>
      </c>
      <c r="G2622" s="87">
        <f>+IF(ISNUMBER(DATA!X387),DATA!X387,"n/a")</f>
        <v>2.01950498732936</v>
      </c>
      <c r="H2622" s="77">
        <f>+IF(ISNUMBER(DATA!Y387),DATA!Y387,"n/a")</f>
        <v>-4.3028644651352602E-2</v>
      </c>
      <c r="I2622" s="87">
        <f>+IF(ISNUMBER(DATA!AH387),DATA!AH387,"n/a")</f>
        <v>1.86963901057499</v>
      </c>
      <c r="J2622" s="77">
        <f>+IF(ISNUMBER(DATA!AI387),DATA!AI387,"n/a")</f>
        <v>-7.1303426413141205E-2</v>
      </c>
      <c r="K2622" s="87">
        <f>+IF(ISNUMBER(DATA!AR387),DATA!AR387,"n/a")</f>
        <v>1.94740686405025</v>
      </c>
      <c r="L2622" s="77">
        <f>+IF(ISNUMBER(DATA!AS387),DATA!AS387,"n/a")</f>
        <v>-7.1301695621496701E-3</v>
      </c>
      <c r="M2622" s="66"/>
      <c r="N2622" s="66"/>
      <c r="O2622" s="66"/>
      <c r="P2622" s="66"/>
      <c r="Q2622" s="66"/>
      <c r="S2622" s="70"/>
      <c r="U2622" s="70"/>
      <c r="W2622" s="70"/>
      <c r="Y2622" s="70"/>
    </row>
    <row r="2623" spans="1:25" s="69" customFormat="1" x14ac:dyDescent="0.2">
      <c r="A2623" s="66" t="s">
        <v>11</v>
      </c>
      <c r="B2623" s="66" t="s">
        <v>23</v>
      </c>
      <c r="C2623" s="66" t="s">
        <v>26</v>
      </c>
      <c r="D2623" s="66" t="s">
        <v>286</v>
      </c>
      <c r="E2623" s="87">
        <f>+IF(ISNUMBER(DATA!N388),DATA!N388,"n/a")</f>
        <v>2.2496745885406901</v>
      </c>
      <c r="F2623" s="77">
        <f>+IF(ISNUMBER(DATA!O388),DATA!O388,"n/a")</f>
        <v>0.104657469842885</v>
      </c>
      <c r="G2623" s="87">
        <f>+IF(ISNUMBER(DATA!X388),DATA!X388,"n/a")</f>
        <v>2.1665030084083599</v>
      </c>
      <c r="H2623" s="77">
        <f>+IF(ISNUMBER(DATA!Y388),DATA!Y388,"n/a")</f>
        <v>5.2635493287869803E-2</v>
      </c>
      <c r="I2623" s="87">
        <f>+IF(ISNUMBER(DATA!AH388),DATA!AH388,"n/a")</f>
        <v>2.14846151260739</v>
      </c>
      <c r="J2623" s="77">
        <f>+IF(ISNUMBER(DATA!AI388),DATA!AI388,"n/a")</f>
        <v>4.1645870581614702E-2</v>
      </c>
      <c r="K2623" s="87">
        <f>+IF(ISNUMBER(DATA!AR388),DATA!AR388,"n/a")</f>
        <v>2.1167177813547902</v>
      </c>
      <c r="L2623" s="77">
        <f>+IF(ISNUMBER(DATA!AS388),DATA!AS388,"n/a")</f>
        <v>7.8320695666362905E-3</v>
      </c>
      <c r="M2623" s="66"/>
      <c r="N2623" s="66"/>
      <c r="O2623" s="66"/>
      <c r="P2623" s="66"/>
      <c r="Q2623" s="66"/>
      <c r="S2623" s="70"/>
      <c r="U2623" s="70"/>
      <c r="W2623" s="70"/>
      <c r="Y2623" s="70"/>
    </row>
    <row r="2624" spans="1:25" s="69" customFormat="1" x14ac:dyDescent="0.2">
      <c r="A2624" s="66" t="s">
        <v>11</v>
      </c>
      <c r="B2624" s="66" t="s">
        <v>23</v>
      </c>
      <c r="C2624" s="66" t="s">
        <v>26</v>
      </c>
      <c r="D2624" s="66" t="s">
        <v>287</v>
      </c>
      <c r="E2624" s="87">
        <f>+IF(ISNUMBER(DATA!N389),DATA!N389,"n/a")</f>
        <v>2.3775197807492501</v>
      </c>
      <c r="F2624" s="77">
        <f>+IF(ISNUMBER(DATA!O389),DATA!O389,"n/a")</f>
        <v>8.9320203249394201E-2</v>
      </c>
      <c r="G2624" s="87">
        <f>+IF(ISNUMBER(DATA!X389),DATA!X389,"n/a")</f>
        <v>2.3108341968944699</v>
      </c>
      <c r="H2624" s="77">
        <f>+IF(ISNUMBER(DATA!Y389),DATA!Y389,"n/a")</f>
        <v>6.7704232355592295E-2</v>
      </c>
      <c r="I2624" s="87">
        <f>+IF(ISNUMBER(DATA!AH389),DATA!AH389,"n/a")</f>
        <v>2.2621775481281001</v>
      </c>
      <c r="J2624" s="77">
        <f>+IF(ISNUMBER(DATA!AI389),DATA!AI389,"n/a")</f>
        <v>3.2403476867401401E-2</v>
      </c>
      <c r="K2624" s="87">
        <f>+IF(ISNUMBER(DATA!AR389),DATA!AR389,"n/a")</f>
        <v>2.2352746995652999</v>
      </c>
      <c r="L2624" s="77">
        <f>+IF(ISNUMBER(DATA!AS389),DATA!AS389,"n/a")</f>
        <v>6.3224184049792999E-3</v>
      </c>
      <c r="M2624" s="66"/>
      <c r="N2624" s="66"/>
      <c r="O2624" s="66"/>
      <c r="P2624" s="66"/>
      <c r="Q2624" s="66"/>
      <c r="S2624" s="70"/>
      <c r="U2624" s="70"/>
      <c r="W2624" s="70"/>
      <c r="Y2624" s="70"/>
    </row>
    <row r="2625" spans="1:25" s="69" customFormat="1" x14ac:dyDescent="0.2">
      <c r="A2625" s="66" t="s">
        <v>11</v>
      </c>
      <c r="B2625" s="66" t="s">
        <v>23</v>
      </c>
      <c r="C2625" s="66" t="s">
        <v>26</v>
      </c>
      <c r="D2625" s="66" t="s">
        <v>288</v>
      </c>
      <c r="E2625" s="87">
        <f>+IF(ISNUMBER(DATA!N390),DATA!N390,"n/a")</f>
        <v>2.83745287310792</v>
      </c>
      <c r="F2625" s="77">
        <f>+IF(ISNUMBER(DATA!O390),DATA!O390,"n/a")</f>
        <v>5.02489186478784E-2</v>
      </c>
      <c r="G2625" s="87">
        <f>+IF(ISNUMBER(DATA!X390),DATA!X390,"n/a")</f>
        <v>2.8584662503517602</v>
      </c>
      <c r="H2625" s="77">
        <f>+IF(ISNUMBER(DATA!Y390),DATA!Y390,"n/a")</f>
        <v>4.43290136774891E-2</v>
      </c>
      <c r="I2625" s="87">
        <f>+IF(ISNUMBER(DATA!AH390),DATA!AH390,"n/a")</f>
        <v>2.81707271735123</v>
      </c>
      <c r="J2625" s="77">
        <f>+IF(ISNUMBER(DATA!AI390),DATA!AI390,"n/a")</f>
        <v>2.6861503939222001E-2</v>
      </c>
      <c r="K2625" s="87">
        <f>+IF(ISNUMBER(DATA!AR390),DATA!AR390,"n/a")</f>
        <v>2.8001610000994002</v>
      </c>
      <c r="L2625" s="77">
        <f>+IF(ISNUMBER(DATA!AS390),DATA!AS390,"n/a")</f>
        <v>2.7363628180374399E-3</v>
      </c>
      <c r="M2625" s="66"/>
      <c r="N2625" s="66"/>
      <c r="O2625" s="66"/>
      <c r="P2625" s="66"/>
      <c r="Q2625" s="66"/>
      <c r="S2625" s="70"/>
      <c r="U2625" s="70"/>
      <c r="W2625" s="70"/>
      <c r="Y2625" s="70"/>
    </row>
    <row r="2626" spans="1:25" s="69" customFormat="1" x14ac:dyDescent="0.2">
      <c r="A2626" s="66" t="s">
        <v>11</v>
      </c>
      <c r="B2626" s="66" t="s">
        <v>23</v>
      </c>
      <c r="C2626" s="66" t="s">
        <v>26</v>
      </c>
      <c r="D2626" s="66" t="s">
        <v>289</v>
      </c>
      <c r="E2626" s="87">
        <f>+IF(ISNUMBER(DATA!N391),DATA!N391,"n/a")</f>
        <v>2.5166425001307302</v>
      </c>
      <c r="F2626" s="77">
        <f>+IF(ISNUMBER(DATA!O391),DATA!O391,"n/a")</f>
        <v>6.2342305452544197E-2</v>
      </c>
      <c r="G2626" s="87">
        <f>+IF(ISNUMBER(DATA!X391),DATA!X391,"n/a")</f>
        <v>2.5055018411975301</v>
      </c>
      <c r="H2626" s="77">
        <f>+IF(ISNUMBER(DATA!Y391),DATA!Y391,"n/a")</f>
        <v>8.8258013702024907E-2</v>
      </c>
      <c r="I2626" s="87">
        <f>+IF(ISNUMBER(DATA!AH391),DATA!AH391,"n/a")</f>
        <v>2.5040762149269402</v>
      </c>
      <c r="J2626" s="77">
        <f>+IF(ISNUMBER(DATA!AI391),DATA!AI391,"n/a")</f>
        <v>7.4045664045562107E-2</v>
      </c>
      <c r="K2626" s="87">
        <f>+IF(ISNUMBER(DATA!AR391),DATA!AR391,"n/a")</f>
        <v>2.5131235730651502</v>
      </c>
      <c r="L2626" s="77">
        <f>+IF(ISNUMBER(DATA!AS391),DATA!AS391,"n/a")</f>
        <v>6.8918312628569997E-2</v>
      </c>
      <c r="M2626" s="66"/>
      <c r="N2626" s="66"/>
      <c r="O2626" s="66"/>
      <c r="P2626" s="66"/>
      <c r="Q2626" s="66"/>
      <c r="S2626" s="70"/>
      <c r="U2626" s="70"/>
      <c r="W2626" s="70"/>
      <c r="Y2626" s="70"/>
    </row>
    <row r="2627" spans="1:25" s="69" customFormat="1" x14ac:dyDescent="0.2">
      <c r="A2627" s="66" t="s">
        <v>11</v>
      </c>
      <c r="B2627" s="66" t="s">
        <v>23</v>
      </c>
      <c r="C2627" s="66" t="s">
        <v>26</v>
      </c>
      <c r="D2627" s="66" t="s">
        <v>290</v>
      </c>
      <c r="E2627" s="87">
        <f>+IF(ISNUMBER(DATA!N392),DATA!N392,"n/a")</f>
        <v>2.2980639814903001</v>
      </c>
      <c r="F2627" s="77">
        <f>+IF(ISNUMBER(DATA!O392),DATA!O392,"n/a")</f>
        <v>2.5776716281273902E-2</v>
      </c>
      <c r="G2627" s="87">
        <f>+IF(ISNUMBER(DATA!X392),DATA!X392,"n/a")</f>
        <v>2.34187772841819</v>
      </c>
      <c r="H2627" s="77">
        <f>+IF(ISNUMBER(DATA!Y392),DATA!Y392,"n/a")</f>
        <v>3.9337839981263598E-2</v>
      </c>
      <c r="I2627" s="87">
        <f>+IF(ISNUMBER(DATA!AH392),DATA!AH392,"n/a")</f>
        <v>2.2746945858850198</v>
      </c>
      <c r="J2627" s="77">
        <f>+IF(ISNUMBER(DATA!AI392),DATA!AI392,"n/a")</f>
        <v>2.4233450221969301E-2</v>
      </c>
      <c r="K2627" s="87">
        <f>+IF(ISNUMBER(DATA!AR392),DATA!AR392,"n/a")</f>
        <v>2.2890599015635602</v>
      </c>
      <c r="L2627" s="77">
        <f>+IF(ISNUMBER(DATA!AS392),DATA!AS392,"n/a")</f>
        <v>2.97206556220499E-2</v>
      </c>
      <c r="M2627" s="66"/>
      <c r="N2627" s="66"/>
      <c r="O2627" s="66"/>
      <c r="P2627" s="66"/>
      <c r="Q2627" s="66"/>
      <c r="S2627" s="70"/>
      <c r="U2627" s="70"/>
      <c r="W2627" s="70"/>
      <c r="Y2627" s="70"/>
    </row>
    <row r="2628" spans="1:25" s="69" customFormat="1" x14ac:dyDescent="0.2">
      <c r="A2628" s="66" t="s">
        <v>11</v>
      </c>
      <c r="B2628" s="66" t="s">
        <v>23</v>
      </c>
      <c r="C2628" s="66" t="s">
        <v>26</v>
      </c>
      <c r="D2628" s="66" t="s">
        <v>291</v>
      </c>
      <c r="E2628" s="87">
        <f>+IF(ISNUMBER(DATA!N393),DATA!N393,"n/a")</f>
        <v>2.8288119853243798</v>
      </c>
      <c r="F2628" s="77">
        <f>+IF(ISNUMBER(DATA!O393),DATA!O393,"n/a")</f>
        <v>-2.5949527035936899E-2</v>
      </c>
      <c r="G2628" s="87">
        <f>+IF(ISNUMBER(DATA!X393),DATA!X393,"n/a")</f>
        <v>2.87641931849189</v>
      </c>
      <c r="H2628" s="77">
        <f>+IF(ISNUMBER(DATA!Y393),DATA!Y393,"n/a")</f>
        <v>-2.89702838407623E-2</v>
      </c>
      <c r="I2628" s="87">
        <f>+IF(ISNUMBER(DATA!AH393),DATA!AH393,"n/a")</f>
        <v>2.8827541337507099</v>
      </c>
      <c r="J2628" s="77">
        <f>+IF(ISNUMBER(DATA!AI393),DATA!AI393,"n/a")</f>
        <v>-2.5128258166159999E-2</v>
      </c>
      <c r="K2628" s="87">
        <f>+IF(ISNUMBER(DATA!AR393),DATA!AR393,"n/a")</f>
        <v>2.8946292102330098</v>
      </c>
      <c r="L2628" s="77">
        <f>+IF(ISNUMBER(DATA!AS393),DATA!AS393,"n/a")</f>
        <v>-4.3065375824557002E-2</v>
      </c>
      <c r="M2628" s="66"/>
      <c r="N2628" s="66"/>
      <c r="O2628" s="66"/>
      <c r="P2628" s="66"/>
      <c r="Q2628" s="66"/>
      <c r="S2628" s="70"/>
      <c r="U2628" s="70"/>
      <c r="W2628" s="70"/>
      <c r="Y2628" s="70"/>
    </row>
    <row r="2629" spans="1:25" s="69" customFormat="1" x14ac:dyDescent="0.2">
      <c r="A2629" s="66" t="s">
        <v>11</v>
      </c>
      <c r="B2629" s="66" t="s">
        <v>23</v>
      </c>
      <c r="C2629" s="66" t="s">
        <v>26</v>
      </c>
      <c r="D2629" s="66" t="s">
        <v>292</v>
      </c>
      <c r="E2629" s="87">
        <f>+IF(ISNUMBER(DATA!N394),DATA!N394,"n/a")</f>
        <v>2.9120710746439902</v>
      </c>
      <c r="F2629" s="77">
        <f>+IF(ISNUMBER(DATA!O394),DATA!O394,"n/a")</f>
        <v>6.3407562459250805E-2</v>
      </c>
      <c r="G2629" s="87">
        <f>+IF(ISNUMBER(DATA!X394),DATA!X394,"n/a")</f>
        <v>2.9040222763832002</v>
      </c>
      <c r="H2629" s="77">
        <f>+IF(ISNUMBER(DATA!Y394),DATA!Y394,"n/a")</f>
        <v>6.4437635414882094E-2</v>
      </c>
      <c r="I2629" s="87">
        <f>+IF(ISNUMBER(DATA!AH394),DATA!AH394,"n/a")</f>
        <v>2.8543583397750298</v>
      </c>
      <c r="J2629" s="77">
        <f>+IF(ISNUMBER(DATA!AI394),DATA!AI394,"n/a")</f>
        <v>4.9770334698081301E-2</v>
      </c>
      <c r="K2629" s="87">
        <f>+IF(ISNUMBER(DATA!AR394),DATA!AR394,"n/a")</f>
        <v>2.77816218334402</v>
      </c>
      <c r="L2629" s="77">
        <f>+IF(ISNUMBER(DATA!AS394),DATA!AS394,"n/a")</f>
        <v>7.1253794627756497E-3</v>
      </c>
      <c r="M2629" s="66"/>
      <c r="N2629" s="66"/>
      <c r="O2629" s="66"/>
      <c r="P2629" s="66"/>
      <c r="Q2629" s="66"/>
      <c r="S2629" s="70"/>
      <c r="U2629" s="70"/>
      <c r="W2629" s="70"/>
      <c r="Y2629" s="70"/>
    </row>
    <row r="2630" spans="1:25" s="69" customFormat="1" x14ac:dyDescent="0.2">
      <c r="A2630" s="66" t="s">
        <v>11</v>
      </c>
      <c r="B2630" s="66" t="s">
        <v>23</v>
      </c>
      <c r="C2630" s="66" t="s">
        <v>26</v>
      </c>
      <c r="D2630" s="66" t="s">
        <v>293</v>
      </c>
      <c r="E2630" s="87">
        <f>+IF(ISNUMBER(DATA!N395),DATA!N395,"n/a")</f>
        <v>2.6525638919344199</v>
      </c>
      <c r="F2630" s="77">
        <f>+IF(ISNUMBER(DATA!O395),DATA!O395,"n/a")</f>
        <v>-0.186774775898433</v>
      </c>
      <c r="G2630" s="87">
        <f>+IF(ISNUMBER(DATA!X395),DATA!X395,"n/a")</f>
        <v>2.67880893211154</v>
      </c>
      <c r="H2630" s="77">
        <f>+IF(ISNUMBER(DATA!Y395),DATA!Y395,"n/a")</f>
        <v>-0.17293650368074701</v>
      </c>
      <c r="I2630" s="87">
        <f>+IF(ISNUMBER(DATA!AH395),DATA!AH395,"n/a")</f>
        <v>2.6336284029275698</v>
      </c>
      <c r="J2630" s="77">
        <f>+IF(ISNUMBER(DATA!AI395),DATA!AI395,"n/a")</f>
        <v>-0.146872730816094</v>
      </c>
      <c r="K2630" s="87">
        <f>+IF(ISNUMBER(DATA!AR395),DATA!AR395,"n/a")</f>
        <v>2.7324543215561499</v>
      </c>
      <c r="L2630" s="77">
        <f>+IF(ISNUMBER(DATA!AS395),DATA!AS395,"n/a")</f>
        <v>-8.6292435065407202E-4</v>
      </c>
      <c r="M2630" s="66"/>
      <c r="N2630" s="66"/>
      <c r="O2630" s="66"/>
      <c r="P2630" s="66"/>
      <c r="Q2630" s="66"/>
      <c r="S2630" s="70"/>
      <c r="U2630" s="70"/>
      <c r="W2630" s="70"/>
      <c r="Y2630" s="70"/>
    </row>
    <row r="2631" spans="1:25" s="69" customFormat="1" x14ac:dyDescent="0.2">
      <c r="A2631" s="66" t="s">
        <v>11</v>
      </c>
      <c r="B2631" s="66" t="s">
        <v>23</v>
      </c>
      <c r="C2631" s="66" t="s">
        <v>26</v>
      </c>
      <c r="D2631" s="66" t="s">
        <v>294</v>
      </c>
      <c r="E2631" s="87">
        <f>+IF(ISNUMBER(DATA!N396),DATA!N396,"n/a")</f>
        <v>2.33204371659096</v>
      </c>
      <c r="F2631" s="77">
        <f>+IF(ISNUMBER(DATA!O396),DATA!O396,"n/a")</f>
        <v>2.3513560819405799E-2</v>
      </c>
      <c r="G2631" s="87">
        <f>+IF(ISNUMBER(DATA!X396),DATA!X396,"n/a")</f>
        <v>2.39194230029088</v>
      </c>
      <c r="H2631" s="77">
        <f>+IF(ISNUMBER(DATA!Y396),DATA!Y396,"n/a")</f>
        <v>3.9921693203120903E-2</v>
      </c>
      <c r="I2631" s="87">
        <f>+IF(ISNUMBER(DATA!AH396),DATA!AH396,"n/a")</f>
        <v>2.30215058479427</v>
      </c>
      <c r="J2631" s="77">
        <f>+IF(ISNUMBER(DATA!AI396),DATA!AI396,"n/a")</f>
        <v>1.7522372331288501E-2</v>
      </c>
      <c r="K2631" s="87">
        <f>+IF(ISNUMBER(DATA!AR396),DATA!AR396,"n/a")</f>
        <v>2.3196409961470099</v>
      </c>
      <c r="L2631" s="77">
        <f>+IF(ISNUMBER(DATA!AS396),DATA!AS396,"n/a")</f>
        <v>2.5345069808645201E-2</v>
      </c>
      <c r="M2631" s="66"/>
      <c r="N2631" s="66"/>
      <c r="O2631" s="66"/>
      <c r="P2631" s="66"/>
      <c r="Q2631" s="66"/>
      <c r="S2631" s="70"/>
      <c r="U2631" s="70"/>
      <c r="W2631" s="70"/>
      <c r="Y2631" s="70"/>
    </row>
    <row r="2632" spans="1:25" s="69" customFormat="1" x14ac:dyDescent="0.2">
      <c r="A2632" s="66" t="s">
        <v>11</v>
      </c>
      <c r="B2632" s="66" t="s">
        <v>23</v>
      </c>
      <c r="C2632" s="66" t="s">
        <v>26</v>
      </c>
      <c r="D2632" s="66" t="s">
        <v>295</v>
      </c>
      <c r="E2632" s="87">
        <f>+IF(ISNUMBER(DATA!N397),DATA!N397,"n/a")</f>
        <v>2.90254856302262</v>
      </c>
      <c r="F2632" s="77">
        <f>+IF(ISNUMBER(DATA!O397),DATA!O397,"n/a")</f>
        <v>7.4474895560835003E-2</v>
      </c>
      <c r="G2632" s="87">
        <f>+IF(ISNUMBER(DATA!X397),DATA!X397,"n/a")</f>
        <v>2.93416097969983</v>
      </c>
      <c r="H2632" s="77">
        <f>+IF(ISNUMBER(DATA!Y397),DATA!Y397,"n/a")</f>
        <v>7.9570483337600903E-2</v>
      </c>
      <c r="I2632" s="87">
        <f>+IF(ISNUMBER(DATA!AH397),DATA!AH397,"n/a")</f>
        <v>2.85830726610605</v>
      </c>
      <c r="J2632" s="77">
        <f>+IF(ISNUMBER(DATA!AI397),DATA!AI397,"n/a")</f>
        <v>0.10006703094044</v>
      </c>
      <c r="K2632" s="87">
        <f>+IF(ISNUMBER(DATA!AR397),DATA!AR397,"n/a")</f>
        <v>2.7776064850029099</v>
      </c>
      <c r="L2632" s="77">
        <f>+IF(ISNUMBER(DATA!AS397),DATA!AS397,"n/a")</f>
        <v>0.20619991366007001</v>
      </c>
      <c r="M2632" s="66"/>
      <c r="N2632" s="66"/>
      <c r="O2632" s="66"/>
      <c r="P2632" s="66"/>
      <c r="Q2632" s="66"/>
      <c r="S2632" s="70"/>
      <c r="U2632" s="70"/>
      <c r="W2632" s="70"/>
      <c r="Y2632" s="70"/>
    </row>
    <row r="2633" spans="1:25" s="69" customFormat="1" x14ac:dyDescent="0.2">
      <c r="A2633" s="66" t="s">
        <v>11</v>
      </c>
      <c r="B2633" s="66" t="s">
        <v>23</v>
      </c>
      <c r="C2633" s="66" t="s">
        <v>26</v>
      </c>
      <c r="D2633" s="66" t="s">
        <v>296</v>
      </c>
      <c r="E2633" s="87">
        <f>+IF(ISNUMBER(DATA!N398),DATA!N398,"n/a")</f>
        <v>2.5758251861766199</v>
      </c>
      <c r="F2633" s="77">
        <f>+IF(ISNUMBER(DATA!O398),DATA!O398,"n/a")</f>
        <v>0.146937104248822</v>
      </c>
      <c r="G2633" s="87">
        <f>+IF(ISNUMBER(DATA!X398),DATA!X398,"n/a")</f>
        <v>2.5712030470120002</v>
      </c>
      <c r="H2633" s="77">
        <f>+IF(ISNUMBER(DATA!Y398),DATA!Y398,"n/a")</f>
        <v>0.12525239662308199</v>
      </c>
      <c r="I2633" s="87">
        <f>+IF(ISNUMBER(DATA!AH398),DATA!AH398,"n/a")</f>
        <v>2.5176044799971802</v>
      </c>
      <c r="J2633" s="77">
        <f>+IF(ISNUMBER(DATA!AI398),DATA!AI398,"n/a")</f>
        <v>0.10616120119654</v>
      </c>
      <c r="K2633" s="87">
        <f>+IF(ISNUMBER(DATA!AR398),DATA!AR398,"n/a")</f>
        <v>2.4425743379628901</v>
      </c>
      <c r="L2633" s="77">
        <f>+IF(ISNUMBER(DATA!AS398),DATA!AS398,"n/a")</f>
        <v>0.106515877584844</v>
      </c>
      <c r="M2633" s="66"/>
      <c r="N2633" s="66"/>
      <c r="O2633" s="66"/>
      <c r="P2633" s="66"/>
      <c r="Q2633" s="66"/>
      <c r="S2633" s="70"/>
      <c r="U2633" s="70"/>
      <c r="W2633" s="70"/>
      <c r="Y2633" s="70"/>
    </row>
    <row r="2634" spans="1:25" s="69" customFormat="1" x14ac:dyDescent="0.2">
      <c r="A2634" s="66" t="s">
        <v>11</v>
      </c>
      <c r="B2634" s="66" t="s">
        <v>23</v>
      </c>
      <c r="C2634" s="66" t="s">
        <v>26</v>
      </c>
      <c r="D2634" s="66" t="s">
        <v>297</v>
      </c>
      <c r="E2634" s="87">
        <f>+IF(ISNUMBER(DATA!N399),DATA!N399,"n/a")</f>
        <v>2.5233449980372602</v>
      </c>
      <c r="F2634" s="77">
        <f>+IF(ISNUMBER(DATA!O399),DATA!O399,"n/a")</f>
        <v>-9.9054272986210695E-2</v>
      </c>
      <c r="G2634" s="87">
        <f>+IF(ISNUMBER(DATA!X399),DATA!X399,"n/a")</f>
        <v>2.5432587151355102</v>
      </c>
      <c r="H2634" s="77">
        <f>+IF(ISNUMBER(DATA!Y399),DATA!Y399,"n/a")</f>
        <v>-9.3248737625061695E-2</v>
      </c>
      <c r="I2634" s="87">
        <f>+IF(ISNUMBER(DATA!AH399),DATA!AH399,"n/a")</f>
        <v>2.4837045700582498</v>
      </c>
      <c r="J2634" s="77">
        <f>+IF(ISNUMBER(DATA!AI399),DATA!AI399,"n/a")</f>
        <v>-8.8585298535542006E-2</v>
      </c>
      <c r="K2634" s="87">
        <f>+IF(ISNUMBER(DATA!AR399),DATA!AR399,"n/a")</f>
        <v>2.5345894846344499</v>
      </c>
      <c r="L2634" s="77">
        <f>+IF(ISNUMBER(DATA!AS399),DATA!AS399,"n/a")</f>
        <v>-7.7062571574544204E-3</v>
      </c>
      <c r="M2634" s="66"/>
      <c r="N2634" s="66"/>
      <c r="O2634" s="66"/>
      <c r="P2634" s="66"/>
      <c r="Q2634" s="66"/>
      <c r="S2634" s="70"/>
      <c r="U2634" s="70"/>
      <c r="W2634" s="70"/>
      <c r="Y2634" s="70"/>
    </row>
    <row r="2635" spans="1:25" s="69" customFormat="1" x14ac:dyDescent="0.2">
      <c r="A2635" s="66" t="s">
        <v>11</v>
      </c>
      <c r="B2635" s="66" t="s">
        <v>23</v>
      </c>
      <c r="C2635" s="66" t="s">
        <v>26</v>
      </c>
      <c r="D2635" s="66" t="s">
        <v>298</v>
      </c>
      <c r="E2635" s="87">
        <f>+IF(ISNUMBER(DATA!N400),DATA!N400,"n/a")</f>
        <v>2.6705661536777798</v>
      </c>
      <c r="F2635" s="77">
        <f>+IF(ISNUMBER(DATA!O400),DATA!O400,"n/a")</f>
        <v>2.1208715529847499E-2</v>
      </c>
      <c r="G2635" s="87">
        <f>+IF(ISNUMBER(DATA!X400),DATA!X400,"n/a")</f>
        <v>2.6648365633590001</v>
      </c>
      <c r="H2635" s="77">
        <f>+IF(ISNUMBER(DATA!Y400),DATA!Y400,"n/a")</f>
        <v>1.32428444082893E-2</v>
      </c>
      <c r="I2635" s="87">
        <f>+IF(ISNUMBER(DATA!AH400),DATA!AH400,"n/a")</f>
        <v>2.6531833451359699</v>
      </c>
      <c r="J2635" s="77">
        <f>+IF(ISNUMBER(DATA!AI400),DATA!AI400,"n/a")</f>
        <v>-1.1347554635950099E-3</v>
      </c>
      <c r="K2635" s="87">
        <f>+IF(ISNUMBER(DATA!AR400),DATA!AR400,"n/a")</f>
        <v>2.6580095855600101</v>
      </c>
      <c r="L2635" s="77">
        <f>+IF(ISNUMBER(DATA!AS400),DATA!AS400,"n/a")</f>
        <v>7.2984286134909E-4</v>
      </c>
      <c r="M2635" s="66"/>
      <c r="N2635" s="66"/>
      <c r="O2635" s="66"/>
      <c r="P2635" s="66"/>
      <c r="Q2635" s="66"/>
      <c r="S2635" s="70"/>
      <c r="U2635" s="70"/>
      <c r="W2635" s="70"/>
      <c r="Y2635" s="70"/>
    </row>
    <row r="2636" spans="1:25" s="69" customFormat="1" x14ac:dyDescent="0.2">
      <c r="A2636" s="66" t="s">
        <v>11</v>
      </c>
      <c r="B2636" s="66" t="s">
        <v>23</v>
      </c>
      <c r="C2636" s="66" t="s">
        <v>26</v>
      </c>
      <c r="D2636" s="66" t="s">
        <v>299</v>
      </c>
      <c r="E2636" s="87">
        <f>+IF(ISNUMBER(DATA!N401),DATA!N401,"n/a")</f>
        <v>2.51059095686524</v>
      </c>
      <c r="F2636" s="77">
        <f>+IF(ISNUMBER(DATA!O401),DATA!O401,"n/a")</f>
        <v>9.1792029340724501E-2</v>
      </c>
      <c r="G2636" s="87">
        <f>+IF(ISNUMBER(DATA!X401),DATA!X401,"n/a")</f>
        <v>2.5208147978443201</v>
      </c>
      <c r="H2636" s="77">
        <f>+IF(ISNUMBER(DATA!Y401),DATA!Y401,"n/a")</f>
        <v>5.4181005796788403E-2</v>
      </c>
      <c r="I2636" s="87">
        <f>+IF(ISNUMBER(DATA!AH401),DATA!AH401,"n/a")</f>
        <v>2.4663618910740102</v>
      </c>
      <c r="J2636" s="77">
        <f>+IF(ISNUMBER(DATA!AI401),DATA!AI401,"n/a")</f>
        <v>1.29932069021946E-2</v>
      </c>
      <c r="K2636" s="87">
        <f>+IF(ISNUMBER(DATA!AR401),DATA!AR401,"n/a")</f>
        <v>2.4499416632870501</v>
      </c>
      <c r="L2636" s="77">
        <f>+IF(ISNUMBER(DATA!AS401),DATA!AS401,"n/a")</f>
        <v>-1.5007340038783E-2</v>
      </c>
      <c r="M2636" s="66"/>
      <c r="N2636" s="66"/>
      <c r="O2636" s="66"/>
      <c r="P2636" s="66"/>
      <c r="Q2636" s="66"/>
      <c r="S2636" s="70"/>
      <c r="U2636" s="70"/>
      <c r="W2636" s="70"/>
      <c r="Y2636" s="70"/>
    </row>
    <row r="2637" spans="1:25" s="69" customFormat="1" x14ac:dyDescent="0.2">
      <c r="A2637" s="66" t="s">
        <v>11</v>
      </c>
      <c r="B2637" s="66" t="s">
        <v>23</v>
      </c>
      <c r="C2637" s="66" t="s">
        <v>26</v>
      </c>
      <c r="D2637" s="66" t="s">
        <v>300</v>
      </c>
      <c r="E2637" s="87">
        <f>+IF(ISNUMBER(DATA!N402),DATA!N402,"n/a")</f>
        <v>2.41612905548621</v>
      </c>
      <c r="F2637" s="77">
        <f>+IF(ISNUMBER(DATA!O402),DATA!O402,"n/a")</f>
        <v>-3.08147992749826E-2</v>
      </c>
      <c r="G2637" s="87">
        <f>+IF(ISNUMBER(DATA!X402),DATA!X402,"n/a")</f>
        <v>2.4254607474875098</v>
      </c>
      <c r="H2637" s="77">
        <f>+IF(ISNUMBER(DATA!Y402),DATA!Y402,"n/a")</f>
        <v>-3.76160023154384E-2</v>
      </c>
      <c r="I2637" s="87">
        <f>+IF(ISNUMBER(DATA!AH402),DATA!AH402,"n/a")</f>
        <v>2.41048255232357</v>
      </c>
      <c r="J2637" s="77">
        <f>+IF(ISNUMBER(DATA!AI402),DATA!AI402,"n/a")</f>
        <v>-5.4674144482772601E-2</v>
      </c>
      <c r="K2637" s="87">
        <f>+IF(ISNUMBER(DATA!AR402),DATA!AR402,"n/a")</f>
        <v>2.4908525912872599</v>
      </c>
      <c r="L2637" s="77">
        <f>+IF(ISNUMBER(DATA!AS402),DATA!AS402,"n/a")</f>
        <v>-2.5103180956148899E-2</v>
      </c>
      <c r="M2637" s="66"/>
      <c r="N2637" s="66"/>
      <c r="O2637" s="66"/>
      <c r="P2637" s="66"/>
      <c r="Q2637" s="66"/>
      <c r="S2637" s="70"/>
      <c r="U2637" s="70"/>
      <c r="W2637" s="70"/>
      <c r="Y2637" s="70"/>
    </row>
    <row r="2638" spans="1:25" s="69" customFormat="1" x14ac:dyDescent="0.2">
      <c r="A2638" s="66" t="s">
        <v>11</v>
      </c>
      <c r="B2638" s="66" t="s">
        <v>23</v>
      </c>
      <c r="C2638" s="66" t="s">
        <v>26</v>
      </c>
      <c r="D2638" s="66" t="s">
        <v>301</v>
      </c>
      <c r="E2638" s="87">
        <f>+IF(ISNUMBER(DATA!N403),DATA!N403,"n/a")</f>
        <v>2.8212859221806501</v>
      </c>
      <c r="F2638" s="77">
        <f>+IF(ISNUMBER(DATA!O403),DATA!O403,"n/a")</f>
        <v>-2.0365451649706202E-2</v>
      </c>
      <c r="G2638" s="87">
        <f>+IF(ISNUMBER(DATA!X403),DATA!X403,"n/a")</f>
        <v>2.8167362560165401</v>
      </c>
      <c r="H2638" s="77">
        <f>+IF(ISNUMBER(DATA!Y403),DATA!Y403,"n/a")</f>
        <v>-1.6253145832559001E-2</v>
      </c>
      <c r="I2638" s="87">
        <f>+IF(ISNUMBER(DATA!AH403),DATA!AH403,"n/a")</f>
        <v>2.8316995695101599</v>
      </c>
      <c r="J2638" s="77">
        <f>+IF(ISNUMBER(DATA!AI403),DATA!AI403,"n/a")</f>
        <v>7.0879024112623298E-3</v>
      </c>
      <c r="K2638" s="87">
        <f>+IF(ISNUMBER(DATA!AR403),DATA!AR403,"n/a")</f>
        <v>2.8383866284599901</v>
      </c>
      <c r="L2638" s="77">
        <f>+IF(ISNUMBER(DATA!AS403),DATA!AS403,"n/a")</f>
        <v>4.8196133612280603E-2</v>
      </c>
      <c r="M2638" s="66"/>
      <c r="N2638" s="66"/>
      <c r="O2638" s="66"/>
      <c r="P2638" s="66"/>
      <c r="Q2638" s="66"/>
      <c r="S2638" s="70"/>
      <c r="U2638" s="70"/>
      <c r="W2638" s="70"/>
      <c r="Y2638" s="70"/>
    </row>
    <row r="2639" spans="1:25" s="69" customFormat="1" x14ac:dyDescent="0.2">
      <c r="A2639" s="66" t="s">
        <v>11</v>
      </c>
      <c r="B2639" s="66" t="s">
        <v>23</v>
      </c>
      <c r="C2639" s="66" t="s">
        <v>26</v>
      </c>
      <c r="D2639" s="66" t="s">
        <v>302</v>
      </c>
      <c r="E2639" s="87">
        <f>+IF(ISNUMBER(DATA!N404),DATA!N404,"n/a")</f>
        <v>2.3251671196830701</v>
      </c>
      <c r="F2639" s="77">
        <f>+IF(ISNUMBER(DATA!O404),DATA!O404,"n/a")</f>
        <v>3.1183640524163399E-2</v>
      </c>
      <c r="G2639" s="87">
        <f>+IF(ISNUMBER(DATA!X404),DATA!X404,"n/a")</f>
        <v>2.3710283535619099</v>
      </c>
      <c r="H2639" s="77">
        <f>+IF(ISNUMBER(DATA!Y404),DATA!Y404,"n/a")</f>
        <v>4.4686089291671401E-2</v>
      </c>
      <c r="I2639" s="87">
        <f>+IF(ISNUMBER(DATA!AH404),DATA!AH404,"n/a")</f>
        <v>2.2927381061386098</v>
      </c>
      <c r="J2639" s="77">
        <f>+IF(ISNUMBER(DATA!AI404),DATA!AI404,"n/a")</f>
        <v>2.3282266806834501E-2</v>
      </c>
      <c r="K2639" s="87">
        <f>+IF(ISNUMBER(DATA!AR404),DATA!AR404,"n/a")</f>
        <v>2.3079679033296698</v>
      </c>
      <c r="L2639" s="77">
        <f>+IF(ISNUMBER(DATA!AS404),DATA!AS404,"n/a")</f>
        <v>2.9215504115289399E-2</v>
      </c>
      <c r="M2639" s="66"/>
      <c r="N2639" s="66"/>
      <c r="O2639" s="66"/>
      <c r="P2639" s="66"/>
      <c r="Q2639" s="66"/>
      <c r="S2639" s="70"/>
      <c r="U2639" s="70"/>
      <c r="W2639" s="70"/>
      <c r="Y2639" s="70"/>
    </row>
    <row r="2640" spans="1:25" s="69" customFormat="1" x14ac:dyDescent="0.2">
      <c r="A2640" s="66" t="s">
        <v>11</v>
      </c>
      <c r="B2640" s="66" t="s">
        <v>23</v>
      </c>
      <c r="C2640" s="66" t="s">
        <v>26</v>
      </c>
      <c r="D2640" s="66" t="s">
        <v>303</v>
      </c>
      <c r="E2640" s="87">
        <f>+IF(ISNUMBER(DATA!N405),DATA!N405,"n/a")</f>
        <v>2.67304935297682</v>
      </c>
      <c r="F2640" s="77">
        <f>+IF(ISNUMBER(DATA!O405),DATA!O405,"n/a")</f>
        <v>2.9361059406824201E-2</v>
      </c>
      <c r="G2640" s="87">
        <f>+IF(ISNUMBER(DATA!X405),DATA!X405,"n/a")</f>
        <v>2.6933343439169399</v>
      </c>
      <c r="H2640" s="77">
        <f>+IF(ISNUMBER(DATA!Y405),DATA!Y405,"n/a")</f>
        <v>5.3369274425930799E-2</v>
      </c>
      <c r="I2640" s="87">
        <f>+IF(ISNUMBER(DATA!AH405),DATA!AH405,"n/a")</f>
        <v>2.69518060346683</v>
      </c>
      <c r="J2640" s="77">
        <f>+IF(ISNUMBER(DATA!AI405),DATA!AI405,"n/a")</f>
        <v>6.1122688096699899E-2</v>
      </c>
      <c r="K2640" s="87">
        <f>+IF(ISNUMBER(DATA!AR405),DATA!AR405,"n/a")</f>
        <v>2.6976224007782301</v>
      </c>
      <c r="L2640" s="77">
        <f>+IF(ISNUMBER(DATA!AS405),DATA!AS405,"n/a")</f>
        <v>6.7238973997139698E-2</v>
      </c>
      <c r="M2640" s="66"/>
      <c r="N2640" s="66"/>
      <c r="O2640" s="66"/>
      <c r="P2640" s="66"/>
      <c r="Q2640" s="66"/>
      <c r="S2640" s="70"/>
      <c r="U2640" s="70"/>
      <c r="W2640" s="70"/>
      <c r="Y2640" s="70"/>
    </row>
    <row r="2641" spans="1:25" s="69" customFormat="1" x14ac:dyDescent="0.2">
      <c r="A2641" s="66" t="s">
        <v>11</v>
      </c>
      <c r="B2641" s="66" t="s">
        <v>23</v>
      </c>
      <c r="C2641" s="66" t="s">
        <v>26</v>
      </c>
      <c r="D2641" s="66" t="s">
        <v>304</v>
      </c>
      <c r="E2641" s="87">
        <f>+IF(ISNUMBER(DATA!N406),DATA!N406,"n/a")</f>
        <v>2.3490581912984099</v>
      </c>
      <c r="F2641" s="77">
        <f>+IF(ISNUMBER(DATA!O406),DATA!O406,"n/a")</f>
        <v>7.6163414661657103E-2</v>
      </c>
      <c r="G2641" s="87">
        <f>+IF(ISNUMBER(DATA!X406),DATA!X406,"n/a")</f>
        <v>2.30310681984243</v>
      </c>
      <c r="H2641" s="77">
        <f>+IF(ISNUMBER(DATA!Y406),DATA!Y406,"n/a")</f>
        <v>3.4338700801646402E-2</v>
      </c>
      <c r="I2641" s="87">
        <f>+IF(ISNUMBER(DATA!AH406),DATA!AH406,"n/a")</f>
        <v>2.2841895413241402</v>
      </c>
      <c r="J2641" s="77">
        <f>+IF(ISNUMBER(DATA!AI406),DATA!AI406,"n/a")</f>
        <v>1.9380181970809301E-2</v>
      </c>
      <c r="K2641" s="87">
        <f>+IF(ISNUMBER(DATA!AR406),DATA!AR406,"n/a")</f>
        <v>2.26058561040136</v>
      </c>
      <c r="L2641" s="77">
        <f>+IF(ISNUMBER(DATA!AS406),DATA!AS406,"n/a")</f>
        <v>-1.6920045147084999E-2</v>
      </c>
      <c r="M2641" s="66"/>
      <c r="N2641" s="66"/>
      <c r="O2641" s="66"/>
      <c r="P2641" s="66"/>
      <c r="Q2641" s="66"/>
      <c r="S2641" s="70"/>
      <c r="U2641" s="70"/>
      <c r="W2641" s="70"/>
      <c r="Y2641" s="70"/>
    </row>
    <row r="2642" spans="1:25" s="69" customFormat="1" x14ac:dyDescent="0.2">
      <c r="A2642" s="66" t="s">
        <v>11</v>
      </c>
      <c r="B2642" s="66" t="s">
        <v>23</v>
      </c>
      <c r="C2642" s="66" t="s">
        <v>26</v>
      </c>
      <c r="D2642" s="66" t="s">
        <v>305</v>
      </c>
      <c r="E2642" s="87">
        <f>+IF(ISNUMBER(DATA!N407),DATA!N407,"n/a")</f>
        <v>3.08261315341207</v>
      </c>
      <c r="F2642" s="77">
        <f>+IF(ISNUMBER(DATA!O407),DATA!O407,"n/a")</f>
        <v>0.15857883398338701</v>
      </c>
      <c r="G2642" s="87">
        <f>+IF(ISNUMBER(DATA!X407),DATA!X407,"n/a")</f>
        <v>3.1053598935292199</v>
      </c>
      <c r="H2642" s="77">
        <f>+IF(ISNUMBER(DATA!Y407),DATA!Y407,"n/a")</f>
        <v>0.136983475535259</v>
      </c>
      <c r="I2642" s="87">
        <f>+IF(ISNUMBER(DATA!AH407),DATA!AH407,"n/a")</f>
        <v>3.08142880811736</v>
      </c>
      <c r="J2642" s="77">
        <f>+IF(ISNUMBER(DATA!AI407),DATA!AI407,"n/a")</f>
        <v>8.60752428869727E-2</v>
      </c>
      <c r="K2642" s="87">
        <f>+IF(ISNUMBER(DATA!AR407),DATA!AR407,"n/a")</f>
        <v>2.8951856902700799</v>
      </c>
      <c r="L2642" s="77">
        <f>+IF(ISNUMBER(DATA!AS407),DATA!AS407,"n/a")</f>
        <v>6.0555014079769598E-2</v>
      </c>
      <c r="M2642" s="66"/>
      <c r="N2642" s="66"/>
      <c r="O2642" s="66"/>
      <c r="P2642" s="66"/>
      <c r="Q2642" s="66"/>
      <c r="S2642" s="70"/>
      <c r="U2642" s="70"/>
      <c r="W2642" s="70"/>
      <c r="Y2642" s="70"/>
    </row>
    <row r="2643" spans="1:25" s="69" customFormat="1" x14ac:dyDescent="0.2">
      <c r="A2643" s="66" t="s">
        <v>11</v>
      </c>
      <c r="B2643" s="66" t="s">
        <v>23</v>
      </c>
      <c r="C2643" s="66" t="s">
        <v>26</v>
      </c>
      <c r="D2643" s="66" t="s">
        <v>306</v>
      </c>
      <c r="E2643" s="87">
        <f>+IF(ISNUMBER(DATA!N408),DATA!N408,"n/a")</f>
        <v>3.1917439595402399</v>
      </c>
      <c r="F2643" s="77">
        <f>+IF(ISNUMBER(DATA!O408),DATA!O408,"n/a")</f>
        <v>-5.0736245615504603E-3</v>
      </c>
      <c r="G2643" s="87">
        <f>+IF(ISNUMBER(DATA!X408),DATA!X408,"n/a")</f>
        <v>2.7482987094449798</v>
      </c>
      <c r="H2643" s="77">
        <f>+IF(ISNUMBER(DATA!Y408),DATA!Y408,"n/a")</f>
        <v>-3.5604070131220099E-2</v>
      </c>
      <c r="I2643" s="87">
        <f>+IF(ISNUMBER(DATA!AH408),DATA!AH408,"n/a")</f>
        <v>2.7425384298245898</v>
      </c>
      <c r="J2643" s="77">
        <f>+IF(ISNUMBER(DATA!AI408),DATA!AI408,"n/a")</f>
        <v>-2.6041489453022801E-2</v>
      </c>
      <c r="K2643" s="87">
        <f>+IF(ISNUMBER(DATA!AR408),DATA!AR408,"n/a")</f>
        <v>2.7707513720041299</v>
      </c>
      <c r="L2643" s="77">
        <f>+IF(ISNUMBER(DATA!AS408),DATA!AS408,"n/a")</f>
        <v>-1.3406360378624299E-2</v>
      </c>
      <c r="M2643" s="66"/>
      <c r="N2643" s="66"/>
      <c r="O2643" s="66"/>
      <c r="P2643" s="66"/>
      <c r="Q2643" s="66"/>
      <c r="S2643" s="70"/>
      <c r="U2643" s="70"/>
      <c r="W2643" s="70"/>
      <c r="Y2643" s="70"/>
    </row>
    <row r="2644" spans="1:25" s="69" customFormat="1" x14ac:dyDescent="0.2">
      <c r="A2644" s="66" t="s">
        <v>11</v>
      </c>
      <c r="B2644" s="66" t="s">
        <v>23</v>
      </c>
      <c r="C2644" s="66" t="s">
        <v>26</v>
      </c>
      <c r="D2644" s="66" t="s">
        <v>307</v>
      </c>
      <c r="E2644" s="87">
        <f>+IF(ISNUMBER(DATA!N409),DATA!N409,"n/a")</f>
        <v>2.2755873301560801</v>
      </c>
      <c r="F2644" s="77">
        <f>+IF(ISNUMBER(DATA!O409),DATA!O409,"n/a")</f>
        <v>4.3199780866074802E-3</v>
      </c>
      <c r="G2644" s="87">
        <f>+IF(ISNUMBER(DATA!X409),DATA!X409,"n/a")</f>
        <v>2.30388958698249</v>
      </c>
      <c r="H2644" s="77">
        <f>+IF(ISNUMBER(DATA!Y409),DATA!Y409,"n/a")</f>
        <v>2.3444598396491802E-2</v>
      </c>
      <c r="I2644" s="87">
        <f>+IF(ISNUMBER(DATA!AH409),DATA!AH409,"n/a")</f>
        <v>2.2809154364549702</v>
      </c>
      <c r="J2644" s="77">
        <f>+IF(ISNUMBER(DATA!AI409),DATA!AI409,"n/a")</f>
        <v>1.4005972813951899E-2</v>
      </c>
      <c r="K2644" s="87">
        <f>+IF(ISNUMBER(DATA!AR409),DATA!AR409,"n/a")</f>
        <v>2.2341257417112002</v>
      </c>
      <c r="L2644" s="77">
        <f>+IF(ISNUMBER(DATA!AS409),DATA!AS409,"n/a")</f>
        <v>1.00944214137095E-2</v>
      </c>
      <c r="M2644" s="66"/>
      <c r="N2644" s="66"/>
      <c r="O2644" s="66"/>
      <c r="P2644" s="66"/>
      <c r="Q2644" s="66"/>
      <c r="S2644" s="70"/>
      <c r="U2644" s="70"/>
      <c r="W2644" s="70"/>
      <c r="Y2644" s="70"/>
    </row>
    <row r="2645" spans="1:25" s="69" customFormat="1" x14ac:dyDescent="0.2">
      <c r="A2645" s="66" t="s">
        <v>11</v>
      </c>
      <c r="B2645" s="66" t="s">
        <v>23</v>
      </c>
      <c r="C2645" s="66" t="s">
        <v>26</v>
      </c>
      <c r="D2645" s="66" t="s">
        <v>308</v>
      </c>
      <c r="E2645" s="87">
        <f>+IF(ISNUMBER(DATA!N410),DATA!N410,"n/a")</f>
        <v>2.4719497003817801</v>
      </c>
      <c r="F2645" s="77">
        <f>+IF(ISNUMBER(DATA!O410),DATA!O410,"n/a")</f>
        <v>-6.4134409783308602E-2</v>
      </c>
      <c r="G2645" s="87">
        <f>+IF(ISNUMBER(DATA!X410),DATA!X410,"n/a")</f>
        <v>2.4543631356761</v>
      </c>
      <c r="H2645" s="77">
        <f>+IF(ISNUMBER(DATA!Y410),DATA!Y410,"n/a")</f>
        <v>-5.1474868802519301E-2</v>
      </c>
      <c r="I2645" s="87">
        <f>+IF(ISNUMBER(DATA!AH410),DATA!AH410,"n/a")</f>
        <v>2.4172956245803499</v>
      </c>
      <c r="J2645" s="77">
        <f>+IF(ISNUMBER(DATA!AI410),DATA!AI410,"n/a")</f>
        <v>-6.9707627405981798E-2</v>
      </c>
      <c r="K2645" s="87">
        <f>+IF(ISNUMBER(DATA!AR410),DATA!AR410,"n/a")</f>
        <v>2.4511201917215</v>
      </c>
      <c r="L2645" s="77">
        <f>+IF(ISNUMBER(DATA!AS410),DATA!AS410,"n/a")</f>
        <v>-5.20866619574617E-2</v>
      </c>
      <c r="M2645" s="66"/>
      <c r="N2645" s="66"/>
      <c r="O2645" s="66"/>
      <c r="P2645" s="66"/>
      <c r="Q2645" s="66"/>
      <c r="S2645" s="70"/>
      <c r="U2645" s="70"/>
      <c r="W2645" s="70"/>
      <c r="Y2645" s="70"/>
    </row>
    <row r="2646" spans="1:25" s="69" customFormat="1" x14ac:dyDescent="0.2">
      <c r="A2646" s="66" t="s">
        <v>11</v>
      </c>
      <c r="B2646" s="66" t="s">
        <v>23</v>
      </c>
      <c r="C2646" s="66" t="s">
        <v>26</v>
      </c>
      <c r="D2646" s="66" t="s">
        <v>309</v>
      </c>
      <c r="E2646" s="87">
        <f>+IF(ISNUMBER(DATA!N411),DATA!N411,"n/a")</f>
        <v>2.4788554827800602</v>
      </c>
      <c r="F2646" s="77">
        <f>+IF(ISNUMBER(DATA!O411),DATA!O411,"n/a")</f>
        <v>1.7702821953843002E-2</v>
      </c>
      <c r="G2646" s="87">
        <f>+IF(ISNUMBER(DATA!X411),DATA!X411,"n/a")</f>
        <v>2.44832957130017</v>
      </c>
      <c r="H2646" s="77">
        <f>+IF(ISNUMBER(DATA!Y411),DATA!Y411,"n/a")</f>
        <v>2.0976906293009301E-2</v>
      </c>
      <c r="I2646" s="87">
        <f>+IF(ISNUMBER(DATA!AH411),DATA!AH411,"n/a")</f>
        <v>2.4379358279846599</v>
      </c>
      <c r="J2646" s="77">
        <f>+IF(ISNUMBER(DATA!AI411),DATA!AI411,"n/a")</f>
        <v>2.52051089438175E-2</v>
      </c>
      <c r="K2646" s="87">
        <f>+IF(ISNUMBER(DATA!AR411),DATA!AR411,"n/a")</f>
        <v>2.44907721270273</v>
      </c>
      <c r="L2646" s="77">
        <f>+IF(ISNUMBER(DATA!AS411),DATA!AS411,"n/a")</f>
        <v>2.4736702839050599E-2</v>
      </c>
      <c r="M2646" s="66"/>
      <c r="N2646" s="66"/>
      <c r="O2646" s="66"/>
      <c r="P2646" s="66"/>
      <c r="Q2646" s="66"/>
      <c r="S2646" s="70"/>
      <c r="U2646" s="70"/>
      <c r="W2646" s="70"/>
      <c r="Y2646" s="70"/>
    </row>
    <row r="2647" spans="1:25" s="69" customFormat="1" x14ac:dyDescent="0.2">
      <c r="A2647" s="66" t="s">
        <v>11</v>
      </c>
      <c r="B2647" s="66" t="s">
        <v>23</v>
      </c>
      <c r="C2647" s="66" t="s">
        <v>26</v>
      </c>
      <c r="D2647" s="66" t="s">
        <v>310</v>
      </c>
      <c r="E2647" s="87">
        <f>+IF(ISNUMBER(DATA!N412),DATA!N412,"n/a")</f>
        <v>2.6039624383089501</v>
      </c>
      <c r="F2647" s="77">
        <f>+IF(ISNUMBER(DATA!O412),DATA!O412,"n/a")</f>
        <v>-7.7045762191574899E-2</v>
      </c>
      <c r="G2647" s="87">
        <f>+IF(ISNUMBER(DATA!X412),DATA!X412,"n/a")</f>
        <v>2.6226321286912002</v>
      </c>
      <c r="H2647" s="77">
        <f>+IF(ISNUMBER(DATA!Y412),DATA!Y412,"n/a")</f>
        <v>-5.52560859921742E-2</v>
      </c>
      <c r="I2647" s="87">
        <f>+IF(ISNUMBER(DATA!AH412),DATA!AH412,"n/a")</f>
        <v>2.6680618144211099</v>
      </c>
      <c r="J2647" s="77">
        <f>+IF(ISNUMBER(DATA!AI412),DATA!AI412,"n/a")</f>
        <v>-4.9089434953742898E-2</v>
      </c>
      <c r="K2647" s="87">
        <f>+IF(ISNUMBER(DATA!AR412),DATA!AR412,"n/a")</f>
        <v>2.7381323586661401</v>
      </c>
      <c r="L2647" s="77">
        <f>+IF(ISNUMBER(DATA!AS412),DATA!AS412,"n/a")</f>
        <v>-2.0998192145483999E-2</v>
      </c>
      <c r="M2647" s="66"/>
      <c r="N2647" s="66"/>
      <c r="O2647" s="66"/>
      <c r="P2647" s="66"/>
      <c r="Q2647" s="66"/>
      <c r="S2647" s="70"/>
      <c r="U2647" s="70"/>
      <c r="W2647" s="70"/>
      <c r="Y2647" s="70"/>
    </row>
    <row r="2648" spans="1:25" s="69" customFormat="1" x14ac:dyDescent="0.2">
      <c r="A2648" s="66" t="s">
        <v>11</v>
      </c>
      <c r="B2648" s="66" t="s">
        <v>23</v>
      </c>
      <c r="C2648" s="66" t="s">
        <v>26</v>
      </c>
      <c r="D2648" s="66" t="s">
        <v>311</v>
      </c>
      <c r="E2648" s="87">
        <f>+IF(ISNUMBER(DATA!N413),DATA!N413,"n/a")</f>
        <v>3.0582402579447399</v>
      </c>
      <c r="F2648" s="77">
        <f>+IF(ISNUMBER(DATA!O413),DATA!O413,"n/a")</f>
        <v>2.63456309333422E-2</v>
      </c>
      <c r="G2648" s="87">
        <f>+IF(ISNUMBER(DATA!X413),DATA!X413,"n/a")</f>
        <v>3.1514627320533499</v>
      </c>
      <c r="H2648" s="77">
        <f>+IF(ISNUMBER(DATA!Y413),DATA!Y413,"n/a")</f>
        <v>6.7408460897439501E-2</v>
      </c>
      <c r="I2648" s="87">
        <f>+IF(ISNUMBER(DATA!AH413),DATA!AH413,"n/a")</f>
        <v>3.1033743683129802</v>
      </c>
      <c r="J2648" s="77">
        <f>+IF(ISNUMBER(DATA!AI413),DATA!AI413,"n/a")</f>
        <v>9.0376979173401206E-2</v>
      </c>
      <c r="K2648" s="87">
        <f>+IF(ISNUMBER(DATA!AR413),DATA!AR413,"n/a")</f>
        <v>2.9995043267386801</v>
      </c>
      <c r="L2648" s="77">
        <f>+IF(ISNUMBER(DATA!AS413),DATA!AS413,"n/a")</f>
        <v>6.0380217928890097E-2</v>
      </c>
      <c r="M2648" s="66"/>
      <c r="N2648" s="66"/>
      <c r="O2648" s="66"/>
      <c r="P2648" s="66"/>
      <c r="Q2648" s="66"/>
      <c r="S2648" s="70"/>
      <c r="U2648" s="70"/>
      <c r="W2648" s="70"/>
      <c r="Y2648" s="70"/>
    </row>
    <row r="2649" spans="1:25" s="69" customFormat="1" x14ac:dyDescent="0.2">
      <c r="A2649" s="66" t="s">
        <v>11</v>
      </c>
      <c r="B2649" s="66" t="s">
        <v>23</v>
      </c>
      <c r="C2649" s="66" t="s">
        <v>26</v>
      </c>
      <c r="D2649" s="66" t="s">
        <v>312</v>
      </c>
      <c r="E2649" s="87">
        <f>+IF(ISNUMBER(DATA!N414),DATA!N414,"n/a")</f>
        <v>2.74587428310454</v>
      </c>
      <c r="F2649" s="77">
        <f>+IF(ISNUMBER(DATA!O414),DATA!O414,"n/a")</f>
        <v>-1.06652859563615E-2</v>
      </c>
      <c r="G2649" s="87">
        <f>+IF(ISNUMBER(DATA!X414),DATA!X414,"n/a")</f>
        <v>2.90615620984331</v>
      </c>
      <c r="H2649" s="77">
        <f>+IF(ISNUMBER(DATA!Y414),DATA!Y414,"n/a")</f>
        <v>2.6023221853331301E-2</v>
      </c>
      <c r="I2649" s="87">
        <f>+IF(ISNUMBER(DATA!AH414),DATA!AH414,"n/a")</f>
        <v>2.82383177807466</v>
      </c>
      <c r="J2649" s="77">
        <f>+IF(ISNUMBER(DATA!AI414),DATA!AI414,"n/a")</f>
        <v>-4.09411112739234E-2</v>
      </c>
      <c r="K2649" s="87">
        <f>+IF(ISNUMBER(DATA!AR414),DATA!AR414,"n/a")</f>
        <v>2.7879884850951702</v>
      </c>
      <c r="L2649" s="77">
        <f>+IF(ISNUMBER(DATA!AS414),DATA!AS414,"n/a")</f>
        <v>-5.9321132782880502E-2</v>
      </c>
      <c r="M2649" s="66"/>
      <c r="N2649" s="66"/>
      <c r="O2649" s="66"/>
      <c r="P2649" s="66"/>
      <c r="Q2649" s="66"/>
      <c r="S2649" s="70"/>
      <c r="U2649" s="70"/>
      <c r="W2649" s="70"/>
      <c r="Y2649" s="70"/>
    </row>
    <row r="2650" spans="1:25" s="69" customFormat="1" x14ac:dyDescent="0.2">
      <c r="A2650" s="66" t="s">
        <v>11</v>
      </c>
      <c r="B2650" s="66" t="s">
        <v>23</v>
      </c>
      <c r="C2650" s="66" t="s">
        <v>26</v>
      </c>
      <c r="D2650" s="66" t="s">
        <v>313</v>
      </c>
      <c r="E2650" s="87">
        <f>+IF(ISNUMBER(DATA!N415),DATA!N415,"n/a")</f>
        <v>2.9201950725272101</v>
      </c>
      <c r="F2650" s="77">
        <f>+IF(ISNUMBER(DATA!O415),DATA!O415,"n/a")</f>
        <v>7.6033459564457603E-2</v>
      </c>
      <c r="G2650" s="87">
        <f>+IF(ISNUMBER(DATA!X415),DATA!X415,"n/a")</f>
        <v>2.9228113451130602</v>
      </c>
      <c r="H2650" s="77">
        <f>+IF(ISNUMBER(DATA!Y415),DATA!Y415,"n/a")</f>
        <v>6.5397430537454504E-2</v>
      </c>
      <c r="I2650" s="87">
        <f>+IF(ISNUMBER(DATA!AH415),DATA!AH415,"n/a")</f>
        <v>2.8849002504158898</v>
      </c>
      <c r="J2650" s="77">
        <f>+IF(ISNUMBER(DATA!AI415),DATA!AI415,"n/a")</f>
        <v>4.76802140325783E-2</v>
      </c>
      <c r="K2650" s="87">
        <f>+IF(ISNUMBER(DATA!AR415),DATA!AR415,"n/a")</f>
        <v>2.79315165018558</v>
      </c>
      <c r="L2650" s="77">
        <f>+IF(ISNUMBER(DATA!AS415),DATA!AS415,"n/a")</f>
        <v>-5.5423101030719303E-3</v>
      </c>
      <c r="M2650" s="66"/>
      <c r="N2650" s="66"/>
      <c r="O2650" s="66"/>
      <c r="P2650" s="66"/>
      <c r="Q2650" s="66"/>
      <c r="S2650" s="70"/>
      <c r="U2650" s="70"/>
      <c r="W2650" s="70"/>
      <c r="Y2650" s="70"/>
    </row>
    <row r="2651" spans="1:25" s="69" customFormat="1" x14ac:dyDescent="0.2">
      <c r="A2651" s="66" t="s">
        <v>11</v>
      </c>
      <c r="B2651" s="66" t="s">
        <v>23</v>
      </c>
      <c r="C2651" s="66" t="s">
        <v>26</v>
      </c>
      <c r="D2651" s="66" t="s">
        <v>314</v>
      </c>
      <c r="E2651" s="87">
        <f>+IF(ISNUMBER(DATA!N416),DATA!N416,"n/a")</f>
        <v>3.0338171654616701</v>
      </c>
      <c r="F2651" s="77">
        <f>+IF(ISNUMBER(DATA!O416),DATA!O416,"n/a")</f>
        <v>-0.109735721996786</v>
      </c>
      <c r="G2651" s="87">
        <f>+IF(ISNUMBER(DATA!X416),DATA!X416,"n/a")</f>
        <v>3.1616539724582</v>
      </c>
      <c r="H2651" s="77">
        <f>+IF(ISNUMBER(DATA!Y416),DATA!Y416,"n/a")</f>
        <v>-4.4135578787863602E-2</v>
      </c>
      <c r="I2651" s="87">
        <f>+IF(ISNUMBER(DATA!AH416),DATA!AH416,"n/a")</f>
        <v>3.1697404906069702</v>
      </c>
      <c r="J2651" s="77">
        <f>+IF(ISNUMBER(DATA!AI416),DATA!AI416,"n/a")</f>
        <v>-7.6559471690307898E-4</v>
      </c>
      <c r="K2651" s="87">
        <f>+IF(ISNUMBER(DATA!AR416),DATA!AR416,"n/a")</f>
        <v>3.15007647699953</v>
      </c>
      <c r="L2651" s="77">
        <f>+IF(ISNUMBER(DATA!AS416),DATA!AS416,"n/a")</f>
        <v>1.1815362427029999E-2</v>
      </c>
      <c r="M2651" s="66"/>
      <c r="N2651" s="66"/>
      <c r="O2651" s="66"/>
      <c r="P2651" s="66"/>
      <c r="Q2651" s="66"/>
      <c r="S2651" s="70"/>
      <c r="U2651" s="70"/>
      <c r="W2651" s="70"/>
      <c r="Y2651" s="70"/>
    </row>
    <row r="2652" spans="1:25" s="69" customFormat="1" x14ac:dyDescent="0.2">
      <c r="A2652" s="66" t="s">
        <v>11</v>
      </c>
      <c r="B2652" s="66" t="s">
        <v>23</v>
      </c>
      <c r="C2652" s="66" t="s">
        <v>26</v>
      </c>
      <c r="D2652" s="66" t="s">
        <v>315</v>
      </c>
      <c r="E2652" s="87">
        <f>+IF(ISNUMBER(DATA!N417),DATA!N417,"n/a")</f>
        <v>2.5960233983770098</v>
      </c>
      <c r="F2652" s="77">
        <f>+IF(ISNUMBER(DATA!O417),DATA!O417,"n/a")</f>
        <v>-2.83653882680923E-2</v>
      </c>
      <c r="G2652" s="87">
        <f>+IF(ISNUMBER(DATA!X417),DATA!X417,"n/a")</f>
        <v>2.65547236838011</v>
      </c>
      <c r="H2652" s="77">
        <f>+IF(ISNUMBER(DATA!Y417),DATA!Y417,"n/a")</f>
        <v>1.4963391291706001E-2</v>
      </c>
      <c r="I2652" s="87">
        <f>+IF(ISNUMBER(DATA!AH417),DATA!AH417,"n/a")</f>
        <v>2.6341452649115999</v>
      </c>
      <c r="J2652" s="77">
        <f>+IF(ISNUMBER(DATA!AI417),DATA!AI417,"n/a")</f>
        <v>1.07890016064618E-2</v>
      </c>
      <c r="K2652" s="87">
        <f>+IF(ISNUMBER(DATA!AR417),DATA!AR417,"n/a")</f>
        <v>2.6036449542373101</v>
      </c>
      <c r="L2652" s="77">
        <f>+IF(ISNUMBER(DATA!AS417),DATA!AS417,"n/a")</f>
        <v>-1.6101340956721499E-2</v>
      </c>
      <c r="M2652" s="66"/>
      <c r="N2652" s="66"/>
      <c r="O2652" s="66"/>
      <c r="P2652" s="66"/>
      <c r="Q2652" s="66"/>
      <c r="S2652" s="70"/>
      <c r="U2652" s="70"/>
      <c r="W2652" s="70"/>
      <c r="Y2652" s="70"/>
    </row>
    <row r="2653" spans="1:25" s="69" customFormat="1" x14ac:dyDescent="0.2">
      <c r="A2653" s="66" t="s">
        <v>11</v>
      </c>
      <c r="B2653" s="66" t="s">
        <v>23</v>
      </c>
      <c r="C2653" s="66" t="s">
        <v>26</v>
      </c>
      <c r="D2653" s="66" t="s">
        <v>316</v>
      </c>
      <c r="E2653" s="87">
        <f>+IF(ISNUMBER(DATA!N418),DATA!N418,"n/a")</f>
        <v>2.3952661846045702</v>
      </c>
      <c r="F2653" s="77">
        <f>+IF(ISNUMBER(DATA!O418),DATA!O418,"n/a")</f>
        <v>9.6109630778087995E-3</v>
      </c>
      <c r="G2653" s="87">
        <f>+IF(ISNUMBER(DATA!X418),DATA!X418,"n/a")</f>
        <v>2.39811315902605</v>
      </c>
      <c r="H2653" s="77">
        <f>+IF(ISNUMBER(DATA!Y418),DATA!Y418,"n/a")</f>
        <v>1.2765771299876601E-3</v>
      </c>
      <c r="I2653" s="87">
        <f>+IF(ISNUMBER(DATA!AH418),DATA!AH418,"n/a")</f>
        <v>2.3606993184325802</v>
      </c>
      <c r="J2653" s="77">
        <f>+IF(ISNUMBER(DATA!AI418),DATA!AI418,"n/a")</f>
        <v>-6.0810880281358401E-3</v>
      </c>
      <c r="K2653" s="87">
        <f>+IF(ISNUMBER(DATA!AR418),DATA!AR418,"n/a")</f>
        <v>2.3779238934739602</v>
      </c>
      <c r="L2653" s="77">
        <f>+IF(ISNUMBER(DATA!AS418),DATA!AS418,"n/a")</f>
        <v>2.1031954187920999E-3</v>
      </c>
      <c r="M2653" s="66"/>
      <c r="N2653" s="66"/>
      <c r="O2653" s="66"/>
      <c r="P2653" s="66"/>
      <c r="Q2653" s="66"/>
      <c r="S2653" s="70"/>
      <c r="U2653" s="70"/>
      <c r="W2653" s="70"/>
      <c r="Y2653" s="70"/>
    </row>
    <row r="2654" spans="1:25" s="69" customFormat="1" x14ac:dyDescent="0.2">
      <c r="A2654" s="66" t="s">
        <v>11</v>
      </c>
      <c r="B2654" s="66" t="s">
        <v>23</v>
      </c>
      <c r="C2654" s="66" t="s">
        <v>26</v>
      </c>
      <c r="D2654" s="66" t="s">
        <v>317</v>
      </c>
      <c r="E2654" s="87">
        <f>+IF(ISNUMBER(DATA!N419),DATA!N419,"n/a")</f>
        <v>2.8220516374878999</v>
      </c>
      <c r="F2654" s="77">
        <f>+IF(ISNUMBER(DATA!O419),DATA!O419,"n/a")</f>
        <v>-4.52202499370798E-2</v>
      </c>
      <c r="G2654" s="87">
        <f>+IF(ISNUMBER(DATA!X419),DATA!X419,"n/a")</f>
        <v>2.84202871869268</v>
      </c>
      <c r="H2654" s="77">
        <f>+IF(ISNUMBER(DATA!Y419),DATA!Y419,"n/a")</f>
        <v>-4.8770894917354098E-2</v>
      </c>
      <c r="I2654" s="87">
        <f>+IF(ISNUMBER(DATA!AH419),DATA!AH419,"n/a")</f>
        <v>2.90466014512648</v>
      </c>
      <c r="J2654" s="77">
        <f>+IF(ISNUMBER(DATA!AI419),DATA!AI419,"n/a")</f>
        <v>-3.68712685432835E-2</v>
      </c>
      <c r="K2654" s="87">
        <f>+IF(ISNUMBER(DATA!AR419),DATA!AR419,"n/a")</f>
        <v>2.9266540426656702</v>
      </c>
      <c r="L2654" s="77">
        <f>+IF(ISNUMBER(DATA!AS419),DATA!AS419,"n/a")</f>
        <v>1.8791067501803101E-2</v>
      </c>
      <c r="M2654" s="66"/>
      <c r="N2654" s="66"/>
      <c r="O2654" s="66"/>
      <c r="P2654" s="66"/>
      <c r="Q2654" s="66"/>
      <c r="S2654" s="70"/>
      <c r="U2654" s="70"/>
      <c r="W2654" s="70"/>
      <c r="Y2654" s="70"/>
    </row>
    <row r="2655" spans="1:25" s="69" customFormat="1" x14ac:dyDescent="0.2">
      <c r="A2655" s="66" t="s">
        <v>11</v>
      </c>
      <c r="B2655" s="66" t="s">
        <v>23</v>
      </c>
      <c r="C2655" s="66" t="s">
        <v>26</v>
      </c>
      <c r="D2655" s="66" t="s">
        <v>318</v>
      </c>
      <c r="E2655" s="87">
        <f>+IF(ISNUMBER(DATA!N420),DATA!N420,"n/a")</f>
        <v>2.2921030336334001</v>
      </c>
      <c r="F2655" s="77">
        <f>+IF(ISNUMBER(DATA!O420),DATA!O420,"n/a")</f>
        <v>2.4747103242012101E-2</v>
      </c>
      <c r="G2655" s="87">
        <f>+IF(ISNUMBER(DATA!X420),DATA!X420,"n/a")</f>
        <v>2.3428558172114902</v>
      </c>
      <c r="H2655" s="77">
        <f>+IF(ISNUMBER(DATA!Y420),DATA!Y420,"n/a")</f>
        <v>4.2681076211846102E-2</v>
      </c>
      <c r="I2655" s="87">
        <f>+IF(ISNUMBER(DATA!AH420),DATA!AH420,"n/a")</f>
        <v>2.2686204357300199</v>
      </c>
      <c r="J2655" s="77">
        <f>+IF(ISNUMBER(DATA!AI420),DATA!AI420,"n/a")</f>
        <v>2.6120336027351299E-2</v>
      </c>
      <c r="K2655" s="87">
        <f>+IF(ISNUMBER(DATA!AR420),DATA!AR420,"n/a")</f>
        <v>2.2834247561066801</v>
      </c>
      <c r="L2655" s="77">
        <f>+IF(ISNUMBER(DATA!AS420),DATA!AS420,"n/a")</f>
        <v>3.3329310008201697E-2</v>
      </c>
      <c r="M2655" s="66"/>
      <c r="N2655" s="66"/>
      <c r="O2655" s="66"/>
      <c r="P2655" s="66"/>
      <c r="Q2655" s="66"/>
      <c r="S2655" s="70"/>
      <c r="U2655" s="70"/>
      <c r="W2655" s="70"/>
      <c r="Y2655" s="70"/>
    </row>
    <row r="2656" spans="1:25" s="69" customFormat="1" x14ac:dyDescent="0.2">
      <c r="A2656" s="66" t="s">
        <v>11</v>
      </c>
      <c r="B2656" s="66" t="s">
        <v>23</v>
      </c>
      <c r="C2656" s="66" t="s">
        <v>26</v>
      </c>
      <c r="D2656" s="66" t="s">
        <v>344</v>
      </c>
      <c r="E2656" s="87">
        <f>+IF(ISNUMBER(DATA!N421),DATA!N421,"n/a")</f>
        <v>2.5293774999729499</v>
      </c>
      <c r="F2656" s="77">
        <f>+IF(ISNUMBER(DATA!O421),DATA!O421,"n/a")</f>
        <v>6.0910660598248102E-2</v>
      </c>
      <c r="G2656" s="87">
        <f>+IF(ISNUMBER(DATA!X421),DATA!X421,"n/a")</f>
        <v>2.5233591920092802</v>
      </c>
      <c r="H2656" s="77">
        <f>+IF(ISNUMBER(DATA!Y421),DATA!Y421,"n/a")</f>
        <v>6.9005274815616593E-2</v>
      </c>
      <c r="I2656" s="87">
        <f>+IF(ISNUMBER(DATA!AH421),DATA!AH421,"n/a")</f>
        <v>2.5298100720192802</v>
      </c>
      <c r="J2656" s="77">
        <f>+IF(ISNUMBER(DATA!AI421),DATA!AI421,"n/a")</f>
        <v>8.2352773685148206E-2</v>
      </c>
      <c r="K2656" s="87">
        <f>+IF(ISNUMBER(DATA!AR421),DATA!AR421,"n/a")</f>
        <v>2.5219322054409798</v>
      </c>
      <c r="L2656" s="77">
        <f>+IF(ISNUMBER(DATA!AS421),DATA!AS421,"n/a")</f>
        <v>9.1651276071231302E-2</v>
      </c>
      <c r="M2656" s="66"/>
      <c r="N2656" s="66"/>
      <c r="O2656" s="66"/>
      <c r="P2656" s="66"/>
      <c r="Q2656" s="66"/>
      <c r="S2656" s="70"/>
      <c r="U2656" s="70"/>
      <c r="W2656" s="70"/>
      <c r="Y2656" s="70"/>
    </row>
    <row r="2657" spans="1:25" s="69" customFormat="1" x14ac:dyDescent="0.2">
      <c r="A2657" s="66" t="s">
        <v>11</v>
      </c>
      <c r="B2657" s="66" t="s">
        <v>23</v>
      </c>
      <c r="C2657" s="66" t="s">
        <v>26</v>
      </c>
      <c r="D2657" s="66" t="s">
        <v>345</v>
      </c>
      <c r="E2657" s="87">
        <f>+IF(ISNUMBER(DATA!N422),DATA!N422,"n/a")</f>
        <v>2.75332393592906</v>
      </c>
      <c r="F2657" s="77">
        <f>+IF(ISNUMBER(DATA!O422),DATA!O422,"n/a")</f>
        <v>7.4247928536348998E-2</v>
      </c>
      <c r="G2657" s="87">
        <f>+IF(ISNUMBER(DATA!X422),DATA!X422,"n/a")</f>
        <v>2.7482219770384</v>
      </c>
      <c r="H2657" s="77">
        <f>+IF(ISNUMBER(DATA!Y422),DATA!Y422,"n/a")</f>
        <v>4.3622533015637302E-2</v>
      </c>
      <c r="I2657" s="87">
        <f>+IF(ISNUMBER(DATA!AH422),DATA!AH422,"n/a")</f>
        <v>2.7610372668032199</v>
      </c>
      <c r="J2657" s="77">
        <f>+IF(ISNUMBER(DATA!AI422),DATA!AI422,"n/a")</f>
        <v>4.3359368675759499E-2</v>
      </c>
      <c r="K2657" s="87">
        <f>+IF(ISNUMBER(DATA!AR422),DATA!AR422,"n/a")</f>
        <v>2.69369967625788</v>
      </c>
      <c r="L2657" s="77">
        <f>+IF(ISNUMBER(DATA!AS422),DATA!AS422,"n/a")</f>
        <v>2.8194118617655799E-2</v>
      </c>
      <c r="M2657" s="66"/>
      <c r="N2657" s="66"/>
      <c r="O2657" s="66"/>
      <c r="P2657" s="66"/>
      <c r="Q2657" s="66"/>
      <c r="S2657" s="70"/>
      <c r="U2657" s="70"/>
      <c r="W2657" s="70"/>
      <c r="Y2657" s="70"/>
    </row>
    <row r="2658" spans="1:25" x14ac:dyDescent="0.2">
      <c r="E2658" s="100"/>
      <c r="F2658" s="102"/>
      <c r="G2658" s="100"/>
      <c r="H2658" s="102"/>
      <c r="I2658" s="100"/>
      <c r="J2658" s="102"/>
      <c r="K2658" s="100"/>
      <c r="L2658" s="102"/>
    </row>
    <row r="2659" spans="1:25" s="69" customFormat="1" x14ac:dyDescent="0.2">
      <c r="A2659" s="66" t="s">
        <v>27</v>
      </c>
      <c r="B2659" s="66" t="s">
        <v>23</v>
      </c>
      <c r="C2659" s="66" t="s">
        <v>0</v>
      </c>
      <c r="D2659" s="66" t="s">
        <v>271</v>
      </c>
      <c r="E2659" s="76">
        <f>+IF(ISNUMBER(DATA!F854),DATA!F854,"n/a")</f>
        <v>31593.07</v>
      </c>
      <c r="F2659" s="77">
        <f>+IF(ISNUMBER(DATA!G854),DATA!G854,"n/a")</f>
        <v>4.7247174381367101E-2</v>
      </c>
      <c r="G2659" s="76">
        <f>+IF(ISNUMBER(DATA!P854),DATA!P854,"n/a")</f>
        <v>110106.37</v>
      </c>
      <c r="H2659" s="77">
        <f>+IF(ISNUMBER(DATA!Q854),DATA!Q854,"n/a")</f>
        <v>0.15005693026932401</v>
      </c>
      <c r="I2659" s="76">
        <f>+IF(ISNUMBER(DATA!Z854),DATA!Z854,"n/a")</f>
        <v>199308.18</v>
      </c>
      <c r="J2659" s="77">
        <f>+IF(ISNUMBER(DATA!AA854),DATA!AA854,"n/a")</f>
        <v>9.1777228083170306E-2</v>
      </c>
      <c r="K2659" s="76">
        <f>+IF(ISNUMBER(DATA!AJ854),DATA!AJ854,"n/a")</f>
        <v>361335.18</v>
      </c>
      <c r="L2659" s="77">
        <f>+IF(ISNUMBER(DATA!AK854),DATA!AK854,"n/a")</f>
        <v>0.114892786173491</v>
      </c>
      <c r="M2659" s="66"/>
      <c r="N2659" s="66"/>
      <c r="O2659" s="66"/>
      <c r="P2659" s="66"/>
      <c r="Q2659" s="66"/>
      <c r="S2659" s="70"/>
      <c r="U2659" s="70"/>
      <c r="W2659" s="70"/>
      <c r="Y2659" s="70"/>
    </row>
    <row r="2660" spans="1:25" s="69" customFormat="1" x14ac:dyDescent="0.2">
      <c r="A2660" s="66" t="s">
        <v>27</v>
      </c>
      <c r="B2660" s="66" t="s">
        <v>23</v>
      </c>
      <c r="C2660" s="66" t="s">
        <v>0</v>
      </c>
      <c r="D2660" s="66" t="s">
        <v>272</v>
      </c>
      <c r="E2660" s="76">
        <f>+IF(ISNUMBER(DATA!F855),DATA!F855,"n/a")</f>
        <v>163408.81</v>
      </c>
      <c r="F2660" s="77">
        <f>+IF(ISNUMBER(DATA!G855),DATA!G855,"n/a")</f>
        <v>-6.9545079334656895E-2</v>
      </c>
      <c r="G2660" s="76">
        <f>+IF(ISNUMBER(DATA!P855),DATA!P855,"n/a")</f>
        <v>500572.47</v>
      </c>
      <c r="H2660" s="77">
        <f>+IF(ISNUMBER(DATA!Q855),DATA!Q855,"n/a")</f>
        <v>-1.06542936970806E-2</v>
      </c>
      <c r="I2660" s="76">
        <f>+IF(ISNUMBER(DATA!Z855),DATA!Z855,"n/a")</f>
        <v>989714.63</v>
      </c>
      <c r="J2660" s="77">
        <f>+IF(ISNUMBER(DATA!AA855),DATA!AA855,"n/a")</f>
        <v>-6.0346303932471798E-2</v>
      </c>
      <c r="K2660" s="76">
        <f>+IF(ISNUMBER(DATA!AJ855),DATA!AJ855,"n/a")</f>
        <v>1973989.61</v>
      </c>
      <c r="L2660" s="77">
        <f>+IF(ISNUMBER(DATA!AK855),DATA!AK855,"n/a")</f>
        <v>-0.155855263105284</v>
      </c>
      <c r="M2660" s="66"/>
      <c r="N2660" s="66"/>
      <c r="O2660" s="66"/>
      <c r="P2660" s="66"/>
      <c r="Q2660" s="66"/>
      <c r="S2660" s="70"/>
      <c r="U2660" s="70"/>
      <c r="W2660" s="70"/>
      <c r="Y2660" s="70"/>
    </row>
    <row r="2661" spans="1:25" s="69" customFormat="1" x14ac:dyDescent="0.2">
      <c r="A2661" s="66" t="s">
        <v>27</v>
      </c>
      <c r="B2661" s="66" t="s">
        <v>23</v>
      </c>
      <c r="C2661" s="66" t="s">
        <v>0</v>
      </c>
      <c r="D2661" s="66" t="s">
        <v>273</v>
      </c>
      <c r="E2661" s="76">
        <f>+IF(ISNUMBER(DATA!F856),DATA!F856,"n/a")</f>
        <v>364199.01</v>
      </c>
      <c r="F2661" s="77">
        <f>+IF(ISNUMBER(DATA!G856),DATA!G856,"n/a")</f>
        <v>3.9538743817054002E-2</v>
      </c>
      <c r="G2661" s="76">
        <f>+IF(ISNUMBER(DATA!P856),DATA!P856,"n/a")</f>
        <v>1150078.98</v>
      </c>
      <c r="H2661" s="77">
        <f>+IF(ISNUMBER(DATA!Q856),DATA!Q856,"n/a")</f>
        <v>8.1837615247301501E-2</v>
      </c>
      <c r="I2661" s="76">
        <f>+IF(ISNUMBER(DATA!Z856),DATA!Z856,"n/a")</f>
        <v>2186835.5699999998</v>
      </c>
      <c r="J2661" s="77">
        <f>+IF(ISNUMBER(DATA!AA856),DATA!AA856,"n/a")</f>
        <v>5.4076610167896701E-2</v>
      </c>
      <c r="K2661" s="76">
        <f>+IF(ISNUMBER(DATA!AJ856),DATA!AJ856,"n/a")</f>
        <v>4141590.98</v>
      </c>
      <c r="L2661" s="77">
        <f>+IF(ISNUMBER(DATA!AK856),DATA!AK856,"n/a")</f>
        <v>5.6494851062306298E-2</v>
      </c>
      <c r="M2661" s="66"/>
      <c r="N2661" s="66"/>
      <c r="O2661" s="66"/>
      <c r="P2661" s="66"/>
      <c r="Q2661" s="66"/>
      <c r="S2661" s="70"/>
      <c r="U2661" s="70"/>
      <c r="W2661" s="70"/>
      <c r="Y2661" s="70"/>
    </row>
    <row r="2662" spans="1:25" s="69" customFormat="1" x14ac:dyDescent="0.2">
      <c r="A2662" s="66" t="s">
        <v>27</v>
      </c>
      <c r="B2662" s="66" t="s">
        <v>23</v>
      </c>
      <c r="C2662" s="66" t="s">
        <v>0</v>
      </c>
      <c r="D2662" s="66" t="s">
        <v>274</v>
      </c>
      <c r="E2662" s="76">
        <f>+IF(ISNUMBER(DATA!F857),DATA!F857,"n/a")</f>
        <v>154760.95999999999</v>
      </c>
      <c r="F2662" s="77">
        <f>+IF(ISNUMBER(DATA!G857),DATA!G857,"n/a")</f>
        <v>-1.6091033266483201E-2</v>
      </c>
      <c r="G2662" s="76">
        <f>+IF(ISNUMBER(DATA!P857),DATA!P857,"n/a")</f>
        <v>456242.18</v>
      </c>
      <c r="H2662" s="77">
        <f>+IF(ISNUMBER(DATA!Q857),DATA!Q857,"n/a")</f>
        <v>3.3593134205097498E-2</v>
      </c>
      <c r="I2662" s="76">
        <f>+IF(ISNUMBER(DATA!Z857),DATA!Z857,"n/a")</f>
        <v>866234.65</v>
      </c>
      <c r="J2662" s="77">
        <f>+IF(ISNUMBER(DATA!AA857),DATA!AA857,"n/a")</f>
        <v>4.1362822766584303E-2</v>
      </c>
      <c r="K2662" s="76">
        <f>+IF(ISNUMBER(DATA!AJ857),DATA!AJ857,"n/a")</f>
        <v>1704032.18</v>
      </c>
      <c r="L2662" s="77">
        <f>+IF(ISNUMBER(DATA!AK857),DATA!AK857,"n/a")</f>
        <v>4.31001069610399E-2</v>
      </c>
      <c r="M2662" s="66"/>
      <c r="N2662" s="66"/>
      <c r="O2662" s="66"/>
      <c r="P2662" s="66"/>
      <c r="Q2662" s="66"/>
      <c r="S2662" s="70"/>
      <c r="U2662" s="70"/>
      <c r="W2662" s="70"/>
      <c r="Y2662" s="70"/>
    </row>
    <row r="2663" spans="1:25" s="69" customFormat="1" x14ac:dyDescent="0.2">
      <c r="A2663" s="66" t="s">
        <v>27</v>
      </c>
      <c r="B2663" s="66" t="s">
        <v>23</v>
      </c>
      <c r="C2663" s="66" t="s">
        <v>0</v>
      </c>
      <c r="D2663" s="66" t="s">
        <v>275</v>
      </c>
      <c r="E2663" s="76">
        <f>+IF(ISNUMBER(DATA!F858),DATA!F858,"n/a")</f>
        <v>246812.21</v>
      </c>
      <c r="F2663" s="77">
        <f>+IF(ISNUMBER(DATA!G858),DATA!G858,"n/a")</f>
        <v>-0.18792980546649499</v>
      </c>
      <c r="G2663" s="76">
        <f>+IF(ISNUMBER(DATA!P858),DATA!P858,"n/a")</f>
        <v>770817.07</v>
      </c>
      <c r="H2663" s="77">
        <f>+IF(ISNUMBER(DATA!Q858),DATA!Q858,"n/a")</f>
        <v>-0.18233276420725</v>
      </c>
      <c r="I2663" s="76">
        <f>+IF(ISNUMBER(DATA!Z858),DATA!Z858,"n/a")</f>
        <v>1428500.31</v>
      </c>
      <c r="J2663" s="77">
        <f>+IF(ISNUMBER(DATA!AA858),DATA!AA858,"n/a")</f>
        <v>-0.20351309361463499</v>
      </c>
      <c r="K2663" s="76">
        <f>+IF(ISNUMBER(DATA!AJ858),DATA!AJ858,"n/a")</f>
        <v>2762425.84</v>
      </c>
      <c r="L2663" s="77">
        <f>+IF(ISNUMBER(DATA!AK858),DATA!AK858,"n/a")</f>
        <v>-0.14885890265263399</v>
      </c>
      <c r="M2663" s="66"/>
      <c r="N2663" s="66"/>
      <c r="O2663" s="66"/>
      <c r="P2663" s="66"/>
      <c r="Q2663" s="66"/>
      <c r="S2663" s="70"/>
      <c r="U2663" s="70"/>
      <c r="W2663" s="70"/>
      <c r="Y2663" s="70"/>
    </row>
    <row r="2664" spans="1:25" s="69" customFormat="1" x14ac:dyDescent="0.2">
      <c r="A2664" s="66" t="s">
        <v>27</v>
      </c>
      <c r="B2664" s="66" t="s">
        <v>23</v>
      </c>
      <c r="C2664" s="66" t="s">
        <v>0</v>
      </c>
      <c r="D2664" s="66" t="s">
        <v>276</v>
      </c>
      <c r="E2664" s="76">
        <f>+IF(ISNUMBER(DATA!F859),DATA!F859,"n/a")</f>
        <v>159847.95000000001</v>
      </c>
      <c r="F2664" s="77">
        <f>+IF(ISNUMBER(DATA!G859),DATA!G859,"n/a")</f>
        <v>-3.16241618837413E-2</v>
      </c>
      <c r="G2664" s="76">
        <f>+IF(ISNUMBER(DATA!P859),DATA!P859,"n/a")</f>
        <v>524264.78</v>
      </c>
      <c r="H2664" s="77">
        <f>+IF(ISNUMBER(DATA!Q859),DATA!Q859,"n/a")</f>
        <v>-2.2884872840974201E-2</v>
      </c>
      <c r="I2664" s="76">
        <f>+IF(ISNUMBER(DATA!Z859),DATA!Z859,"n/a")</f>
        <v>1007935.32</v>
      </c>
      <c r="J2664" s="77">
        <f>+IF(ISNUMBER(DATA!AA859),DATA!AA859,"n/a")</f>
        <v>-4.6450138871028397E-2</v>
      </c>
      <c r="K2664" s="76">
        <f>+IF(ISNUMBER(DATA!AJ859),DATA!AJ859,"n/a")</f>
        <v>1909066.13</v>
      </c>
      <c r="L2664" s="77">
        <f>+IF(ISNUMBER(DATA!AK859),DATA!AK859,"n/a")</f>
        <v>-8.4174619811669807E-2</v>
      </c>
      <c r="M2664" s="66"/>
      <c r="N2664" s="66"/>
      <c r="O2664" s="66"/>
      <c r="P2664" s="66"/>
      <c r="Q2664" s="66"/>
      <c r="S2664" s="70"/>
      <c r="U2664" s="70"/>
      <c r="W2664" s="70"/>
      <c r="Y2664" s="70"/>
    </row>
    <row r="2665" spans="1:25" s="69" customFormat="1" x14ac:dyDescent="0.2">
      <c r="A2665" s="66" t="s">
        <v>27</v>
      </c>
      <c r="B2665" s="66" t="s">
        <v>23</v>
      </c>
      <c r="C2665" s="66" t="s">
        <v>0</v>
      </c>
      <c r="D2665" s="66" t="s">
        <v>277</v>
      </c>
      <c r="E2665" s="76">
        <f>+IF(ISNUMBER(DATA!F860),DATA!F860,"n/a")</f>
        <v>110024.55</v>
      </c>
      <c r="F2665" s="77">
        <f>+IF(ISNUMBER(DATA!G860),DATA!G860,"n/a")</f>
        <v>0.13516709955030601</v>
      </c>
      <c r="G2665" s="76">
        <f>+IF(ISNUMBER(DATA!P860),DATA!P860,"n/a")</f>
        <v>347266.96</v>
      </c>
      <c r="H2665" s="77">
        <f>+IF(ISNUMBER(DATA!Q860),DATA!Q860,"n/a")</f>
        <v>0.16054412206676999</v>
      </c>
      <c r="I2665" s="76">
        <f>+IF(ISNUMBER(DATA!Z860),DATA!Z860,"n/a")</f>
        <v>640841.46</v>
      </c>
      <c r="J2665" s="77">
        <f>+IF(ISNUMBER(DATA!AA860),DATA!AA860,"n/a")</f>
        <v>0.161483396003404</v>
      </c>
      <c r="K2665" s="76">
        <f>+IF(ISNUMBER(DATA!AJ860),DATA!AJ860,"n/a")</f>
        <v>1157934.23</v>
      </c>
      <c r="L2665" s="77">
        <f>+IF(ISNUMBER(DATA!AK860),DATA!AK860,"n/a")</f>
        <v>6.3398213859727395E-2</v>
      </c>
      <c r="M2665" s="66"/>
      <c r="N2665" s="66"/>
      <c r="O2665" s="66"/>
      <c r="P2665" s="66"/>
      <c r="Q2665" s="66"/>
      <c r="S2665" s="70"/>
      <c r="U2665" s="70"/>
      <c r="W2665" s="70"/>
      <c r="Y2665" s="70"/>
    </row>
    <row r="2666" spans="1:25" s="69" customFormat="1" x14ac:dyDescent="0.2">
      <c r="A2666" s="66" t="s">
        <v>27</v>
      </c>
      <c r="B2666" s="66" t="s">
        <v>23</v>
      </c>
      <c r="C2666" s="66" t="s">
        <v>0</v>
      </c>
      <c r="D2666" s="66" t="s">
        <v>278</v>
      </c>
      <c r="E2666" s="76">
        <f>+IF(ISNUMBER(DATA!F861),DATA!F861,"n/a")</f>
        <v>159180.31</v>
      </c>
      <c r="F2666" s="77">
        <f>+IF(ISNUMBER(DATA!G861),DATA!G861,"n/a")</f>
        <v>7.7548695893104203E-2</v>
      </c>
      <c r="G2666" s="76">
        <f>+IF(ISNUMBER(DATA!P861),DATA!P861,"n/a")</f>
        <v>515426.23</v>
      </c>
      <c r="H2666" s="77">
        <f>+IF(ISNUMBER(DATA!Q861),DATA!Q861,"n/a")</f>
        <v>6.24643879195248E-2</v>
      </c>
      <c r="I2666" s="76">
        <f>+IF(ISNUMBER(DATA!Z861),DATA!Z861,"n/a")</f>
        <v>967281.82</v>
      </c>
      <c r="J2666" s="77">
        <f>+IF(ISNUMBER(DATA!AA861),DATA!AA861,"n/a")</f>
        <v>5.7791969713139602E-2</v>
      </c>
      <c r="K2666" s="76">
        <f>+IF(ISNUMBER(DATA!AJ861),DATA!AJ861,"n/a")</f>
        <v>1856496.95</v>
      </c>
      <c r="L2666" s="77">
        <f>+IF(ISNUMBER(DATA!AK861),DATA!AK861,"n/a")</f>
        <v>7.5503094554511693E-2</v>
      </c>
      <c r="M2666" s="66"/>
      <c r="N2666" s="66"/>
      <c r="O2666" s="66"/>
      <c r="P2666" s="66"/>
      <c r="Q2666" s="66"/>
      <c r="S2666" s="70"/>
      <c r="U2666" s="70"/>
      <c r="W2666" s="70"/>
      <c r="Y2666" s="70"/>
    </row>
    <row r="2667" spans="1:25" s="69" customFormat="1" x14ac:dyDescent="0.2">
      <c r="A2667" s="66" t="s">
        <v>27</v>
      </c>
      <c r="B2667" s="66" t="s">
        <v>23</v>
      </c>
      <c r="C2667" s="66" t="s">
        <v>0</v>
      </c>
      <c r="D2667" s="66" t="s">
        <v>279</v>
      </c>
      <c r="E2667" s="76">
        <f>+IF(ISNUMBER(DATA!F862),DATA!F862,"n/a")</f>
        <v>22239.759999999998</v>
      </c>
      <c r="F2667" s="77">
        <f>+IF(ISNUMBER(DATA!G862),DATA!G862,"n/a")</f>
        <v>-5.9823199197459202E-2</v>
      </c>
      <c r="G2667" s="76">
        <f>+IF(ISNUMBER(DATA!P862),DATA!P862,"n/a")</f>
        <v>69345.47</v>
      </c>
      <c r="H2667" s="77">
        <f>+IF(ISNUMBER(DATA!Q862),DATA!Q862,"n/a")</f>
        <v>2.6621813119233201E-2</v>
      </c>
      <c r="I2667" s="76">
        <f>+IF(ISNUMBER(DATA!Z862),DATA!Z862,"n/a")</f>
        <v>135621.28</v>
      </c>
      <c r="J2667" s="77">
        <f>+IF(ISNUMBER(DATA!AA862),DATA!AA862,"n/a")</f>
        <v>-0.36669430951582599</v>
      </c>
      <c r="K2667" s="76">
        <f>+IF(ISNUMBER(DATA!AJ862),DATA!AJ862,"n/a")</f>
        <v>303678.76</v>
      </c>
      <c r="L2667" s="77">
        <f>+IF(ISNUMBER(DATA!AK862),DATA!AK862,"n/a")</f>
        <v>-0.56244549817717104</v>
      </c>
      <c r="M2667" s="66"/>
      <c r="N2667" s="66"/>
      <c r="O2667" s="66"/>
      <c r="P2667" s="66"/>
      <c r="Q2667" s="66"/>
      <c r="S2667" s="70"/>
      <c r="U2667" s="70"/>
      <c r="W2667" s="70"/>
      <c r="Y2667" s="70"/>
    </row>
    <row r="2668" spans="1:25" s="69" customFormat="1" x14ac:dyDescent="0.2">
      <c r="A2668" s="66" t="s">
        <v>27</v>
      </c>
      <c r="B2668" s="66" t="s">
        <v>23</v>
      </c>
      <c r="C2668" s="66" t="s">
        <v>0</v>
      </c>
      <c r="D2668" s="66" t="s">
        <v>280</v>
      </c>
      <c r="E2668" s="76">
        <f>+IF(ISNUMBER(DATA!F863),DATA!F863,"n/a")</f>
        <v>74520.2</v>
      </c>
      <c r="F2668" s="77">
        <f>+IF(ISNUMBER(DATA!G863),DATA!G863,"n/a")</f>
        <v>0.100993255178584</v>
      </c>
      <c r="G2668" s="76">
        <f>+IF(ISNUMBER(DATA!P863),DATA!P863,"n/a")</f>
        <v>289256.21999999997</v>
      </c>
      <c r="H2668" s="77">
        <f>+IF(ISNUMBER(DATA!Q863),DATA!Q863,"n/a")</f>
        <v>0.161602196688093</v>
      </c>
      <c r="I2668" s="76">
        <f>+IF(ISNUMBER(DATA!Z863),DATA!Z863,"n/a")</f>
        <v>561586.67000000004</v>
      </c>
      <c r="J2668" s="77">
        <f>+IF(ISNUMBER(DATA!AA863),DATA!AA863,"n/a")</f>
        <v>0.12552068091128099</v>
      </c>
      <c r="K2668" s="76">
        <f>+IF(ISNUMBER(DATA!AJ863),DATA!AJ863,"n/a")</f>
        <v>1057337.2</v>
      </c>
      <c r="L2668" s="77">
        <f>+IF(ISNUMBER(DATA!AK863),DATA!AK863,"n/a")</f>
        <v>0.127800253879993</v>
      </c>
      <c r="M2668" s="66"/>
      <c r="N2668" s="66"/>
      <c r="O2668" s="66"/>
      <c r="P2668" s="66"/>
      <c r="Q2668" s="66"/>
      <c r="S2668" s="70"/>
      <c r="U2668" s="70"/>
      <c r="W2668" s="70"/>
      <c r="Y2668" s="70"/>
    </row>
    <row r="2669" spans="1:25" s="69" customFormat="1" x14ac:dyDescent="0.2">
      <c r="A2669" s="66" t="s">
        <v>27</v>
      </c>
      <c r="B2669" s="66" t="s">
        <v>23</v>
      </c>
      <c r="C2669" s="66" t="s">
        <v>0</v>
      </c>
      <c r="D2669" s="66" t="s">
        <v>281</v>
      </c>
      <c r="E2669" s="76">
        <f>+IF(ISNUMBER(DATA!F864),DATA!F864,"n/a")</f>
        <v>46790.5</v>
      </c>
      <c r="F2669" s="77">
        <f>+IF(ISNUMBER(DATA!G864),DATA!G864,"n/a")</f>
        <v>-0.420615802420584</v>
      </c>
      <c r="G2669" s="76">
        <f>+IF(ISNUMBER(DATA!P864),DATA!P864,"n/a")</f>
        <v>161991.16</v>
      </c>
      <c r="H2669" s="77">
        <f>+IF(ISNUMBER(DATA!Q864),DATA!Q864,"n/a")</f>
        <v>-0.357112448716502</v>
      </c>
      <c r="I2669" s="76">
        <f>+IF(ISNUMBER(DATA!Z864),DATA!Z864,"n/a")</f>
        <v>316904.03999999998</v>
      </c>
      <c r="J2669" s="77">
        <f>+IF(ISNUMBER(DATA!AA864),DATA!AA864,"n/a")</f>
        <v>-0.34115344494496602</v>
      </c>
      <c r="K2669" s="76">
        <f>+IF(ISNUMBER(DATA!AJ864),DATA!AJ864,"n/a")</f>
        <v>659893.44999999995</v>
      </c>
      <c r="L2669" s="77">
        <f>+IF(ISNUMBER(DATA!AK864),DATA!AK864,"n/a")</f>
        <v>-0.262242659015201</v>
      </c>
      <c r="M2669" s="66"/>
      <c r="N2669" s="66"/>
      <c r="O2669" s="66"/>
      <c r="P2669" s="66"/>
      <c r="Q2669" s="66"/>
      <c r="S2669" s="70"/>
      <c r="U2669" s="70"/>
      <c r="W2669" s="70"/>
      <c r="Y2669" s="70"/>
    </row>
    <row r="2670" spans="1:25" s="69" customFormat="1" x14ac:dyDescent="0.2">
      <c r="A2670" s="66" t="s">
        <v>27</v>
      </c>
      <c r="B2670" s="66" t="s">
        <v>23</v>
      </c>
      <c r="C2670" s="66" t="s">
        <v>0</v>
      </c>
      <c r="D2670" s="66" t="s">
        <v>282</v>
      </c>
      <c r="E2670" s="76">
        <f>+IF(ISNUMBER(DATA!F865),DATA!F865,"n/a")</f>
        <v>152526.22</v>
      </c>
      <c r="F2670" s="77">
        <f>+IF(ISNUMBER(DATA!G865),DATA!G865,"n/a")</f>
        <v>0.105952241372572</v>
      </c>
      <c r="G2670" s="76">
        <f>+IF(ISNUMBER(DATA!P865),DATA!P865,"n/a")</f>
        <v>495249.28</v>
      </c>
      <c r="H2670" s="77">
        <f>+IF(ISNUMBER(DATA!Q865),DATA!Q865,"n/a")</f>
        <v>0.13634897347212699</v>
      </c>
      <c r="I2670" s="76">
        <f>+IF(ISNUMBER(DATA!Z865),DATA!Z865,"n/a")</f>
        <v>934154.57</v>
      </c>
      <c r="J2670" s="77">
        <f>+IF(ISNUMBER(DATA!AA865),DATA!AA865,"n/a")</f>
        <v>8.4926136826942195E-2</v>
      </c>
      <c r="K2670" s="76">
        <f>+IF(ISNUMBER(DATA!AJ865),DATA!AJ865,"n/a")</f>
        <v>1780331.6</v>
      </c>
      <c r="L2670" s="77">
        <f>+IF(ISNUMBER(DATA!AK865),DATA!AK865,"n/a")</f>
        <v>2.99910863354527E-2</v>
      </c>
      <c r="M2670" s="66"/>
      <c r="N2670" s="66"/>
      <c r="O2670" s="66"/>
      <c r="P2670" s="66"/>
      <c r="Q2670" s="66"/>
      <c r="S2670" s="70"/>
      <c r="U2670" s="70"/>
      <c r="W2670" s="70"/>
      <c r="Y2670" s="70"/>
    </row>
    <row r="2671" spans="1:25" s="69" customFormat="1" x14ac:dyDescent="0.2">
      <c r="A2671" s="66" t="s">
        <v>27</v>
      </c>
      <c r="B2671" s="66" t="s">
        <v>23</v>
      </c>
      <c r="C2671" s="66" t="s">
        <v>0</v>
      </c>
      <c r="D2671" s="66" t="s">
        <v>283</v>
      </c>
      <c r="E2671" s="76">
        <f>+IF(ISNUMBER(DATA!F866),DATA!F866,"n/a")</f>
        <v>78178.320000000007</v>
      </c>
      <c r="F2671" s="77">
        <f>+IF(ISNUMBER(DATA!G866),DATA!G866,"n/a")</f>
        <v>0.18137503645597999</v>
      </c>
      <c r="G2671" s="76">
        <f>+IF(ISNUMBER(DATA!P866),DATA!P866,"n/a")</f>
        <v>252682.2</v>
      </c>
      <c r="H2671" s="77">
        <f>+IF(ISNUMBER(DATA!Q866),DATA!Q866,"n/a")</f>
        <v>0.164364346836365</v>
      </c>
      <c r="I2671" s="76">
        <f>+IF(ISNUMBER(DATA!Z866),DATA!Z866,"n/a")</f>
        <v>481933.9</v>
      </c>
      <c r="J2671" s="77">
        <f>+IF(ISNUMBER(DATA!AA866),DATA!AA866,"n/a")</f>
        <v>0.104331171373497</v>
      </c>
      <c r="K2671" s="76">
        <f>+IF(ISNUMBER(DATA!AJ866),DATA!AJ866,"n/a")</f>
        <v>867276.24</v>
      </c>
      <c r="L2671" s="77">
        <f>+IF(ISNUMBER(DATA!AK866),DATA!AK866,"n/a")</f>
        <v>0.139390445277393</v>
      </c>
      <c r="M2671" s="66"/>
      <c r="N2671" s="66"/>
      <c r="O2671" s="66"/>
      <c r="P2671" s="66"/>
      <c r="Q2671" s="66"/>
      <c r="S2671" s="70"/>
      <c r="U2671" s="70"/>
      <c r="W2671" s="70"/>
      <c r="Y2671" s="70"/>
    </row>
    <row r="2672" spans="1:25" s="69" customFormat="1" x14ac:dyDescent="0.2">
      <c r="A2672" s="66" t="s">
        <v>27</v>
      </c>
      <c r="B2672" s="66" t="s">
        <v>23</v>
      </c>
      <c r="C2672" s="66" t="s">
        <v>0</v>
      </c>
      <c r="D2672" s="66" t="s">
        <v>284</v>
      </c>
      <c r="E2672" s="76">
        <f>+IF(ISNUMBER(DATA!F867),DATA!F867,"n/a")</f>
        <v>71029.64</v>
      </c>
      <c r="F2672" s="77">
        <f>+IF(ISNUMBER(DATA!G867),DATA!G867,"n/a")</f>
        <v>-0.44644838297892198</v>
      </c>
      <c r="G2672" s="76">
        <f>+IF(ISNUMBER(DATA!P867),DATA!P867,"n/a")</f>
        <v>244850.54</v>
      </c>
      <c r="H2672" s="77">
        <f>+IF(ISNUMBER(DATA!Q867),DATA!Q867,"n/a")</f>
        <v>-0.35051466923775798</v>
      </c>
      <c r="I2672" s="76">
        <f>+IF(ISNUMBER(DATA!Z867),DATA!Z867,"n/a")</f>
        <v>468981.57</v>
      </c>
      <c r="J2672" s="77">
        <f>+IF(ISNUMBER(DATA!AA867),DATA!AA867,"n/a")</f>
        <v>-0.36543358440644802</v>
      </c>
      <c r="K2672" s="76">
        <f>+IF(ISNUMBER(DATA!AJ867),DATA!AJ867,"n/a")</f>
        <v>973492.16</v>
      </c>
      <c r="L2672" s="77">
        <f>+IF(ISNUMBER(DATA!AK867),DATA!AK867,"n/a")</f>
        <v>-0.32397990367382601</v>
      </c>
      <c r="M2672" s="66"/>
      <c r="N2672" s="66"/>
      <c r="O2672" s="66"/>
      <c r="P2672" s="66"/>
      <c r="Q2672" s="66"/>
      <c r="S2672" s="70"/>
      <c r="U2672" s="70"/>
      <c r="W2672" s="70"/>
      <c r="Y2672" s="70"/>
    </row>
    <row r="2673" spans="1:25" s="69" customFormat="1" x14ac:dyDescent="0.2">
      <c r="A2673" s="66" t="s">
        <v>27</v>
      </c>
      <c r="B2673" s="66" t="s">
        <v>23</v>
      </c>
      <c r="C2673" s="66" t="s">
        <v>0</v>
      </c>
      <c r="D2673" s="66" t="s">
        <v>285</v>
      </c>
      <c r="E2673" s="76">
        <f>+IF(ISNUMBER(DATA!F868),DATA!F868,"n/a")</f>
        <v>89445.02</v>
      </c>
      <c r="F2673" s="77">
        <f>+IF(ISNUMBER(DATA!G868),DATA!G868,"n/a")</f>
        <v>6.18665174311918E-2</v>
      </c>
      <c r="G2673" s="76">
        <f>+IF(ISNUMBER(DATA!P868),DATA!P868,"n/a")</f>
        <v>300875.52000000002</v>
      </c>
      <c r="H2673" s="77">
        <f>+IF(ISNUMBER(DATA!Q868),DATA!Q868,"n/a")</f>
        <v>0.14522627881254899</v>
      </c>
      <c r="I2673" s="76">
        <f>+IF(ISNUMBER(DATA!Z868),DATA!Z868,"n/a")</f>
        <v>567349.49</v>
      </c>
      <c r="J2673" s="77">
        <f>+IF(ISNUMBER(DATA!AA868),DATA!AA868,"n/a")</f>
        <v>9.1361264294349501E-2</v>
      </c>
      <c r="K2673" s="76">
        <f>+IF(ISNUMBER(DATA!AJ868),DATA!AJ868,"n/a")</f>
        <v>1059154.55</v>
      </c>
      <c r="L2673" s="77">
        <f>+IF(ISNUMBER(DATA!AK868),DATA!AK868,"n/a")</f>
        <v>1.61287622397948E-2</v>
      </c>
      <c r="M2673" s="66"/>
      <c r="N2673" s="66"/>
      <c r="O2673" s="66"/>
      <c r="P2673" s="66"/>
      <c r="Q2673" s="66"/>
      <c r="S2673" s="70"/>
      <c r="U2673" s="70"/>
      <c r="W2673" s="70"/>
      <c r="Y2673" s="70"/>
    </row>
    <row r="2674" spans="1:25" s="69" customFormat="1" x14ac:dyDescent="0.2">
      <c r="A2674" s="66" t="s">
        <v>27</v>
      </c>
      <c r="B2674" s="66" t="s">
        <v>23</v>
      </c>
      <c r="C2674" s="66" t="s">
        <v>0</v>
      </c>
      <c r="D2674" s="66" t="s">
        <v>286</v>
      </c>
      <c r="E2674" s="76">
        <f>+IF(ISNUMBER(DATA!F869),DATA!F869,"n/a")</f>
        <v>204866.58</v>
      </c>
      <c r="F2674" s="77">
        <f>+IF(ISNUMBER(DATA!G869),DATA!G869,"n/a")</f>
        <v>-6.66313000876253E-2</v>
      </c>
      <c r="G2674" s="76">
        <f>+IF(ISNUMBER(DATA!P869),DATA!P869,"n/a")</f>
        <v>663624.6</v>
      </c>
      <c r="H2674" s="77">
        <f>+IF(ISNUMBER(DATA!Q869),DATA!Q869,"n/a")</f>
        <v>-2.6736590420357299E-2</v>
      </c>
      <c r="I2674" s="76">
        <f>+IF(ISNUMBER(DATA!Z869),DATA!Z869,"n/a")</f>
        <v>1262445.8899999999</v>
      </c>
      <c r="J2674" s="77">
        <f>+IF(ISNUMBER(DATA!AA869),DATA!AA869,"n/a")</f>
        <v>-5.8236503338953902E-2</v>
      </c>
      <c r="K2674" s="76">
        <f>+IF(ISNUMBER(DATA!AJ869),DATA!AJ869,"n/a")</f>
        <v>2515659.0699999998</v>
      </c>
      <c r="L2674" s="77">
        <f>+IF(ISNUMBER(DATA!AK869),DATA!AK869,"n/a")</f>
        <v>3.5999252655561599E-3</v>
      </c>
      <c r="M2674" s="66"/>
      <c r="N2674" s="66"/>
      <c r="O2674" s="66"/>
      <c r="P2674" s="66"/>
      <c r="Q2674" s="66"/>
      <c r="S2674" s="70"/>
      <c r="U2674" s="70"/>
      <c r="W2674" s="70"/>
      <c r="Y2674" s="70"/>
    </row>
    <row r="2675" spans="1:25" s="69" customFormat="1" x14ac:dyDescent="0.2">
      <c r="A2675" s="66" t="s">
        <v>27</v>
      </c>
      <c r="B2675" s="66" t="s">
        <v>23</v>
      </c>
      <c r="C2675" s="66" t="s">
        <v>0</v>
      </c>
      <c r="D2675" s="66" t="s">
        <v>287</v>
      </c>
      <c r="E2675" s="76">
        <f>+IF(ISNUMBER(DATA!F870),DATA!F870,"n/a")</f>
        <v>196389.25</v>
      </c>
      <c r="F2675" s="77">
        <f>+IF(ISNUMBER(DATA!G870),DATA!G870,"n/a")</f>
        <v>-8.9376682241465305E-2</v>
      </c>
      <c r="G2675" s="76">
        <f>+IF(ISNUMBER(DATA!P870),DATA!P870,"n/a")</f>
        <v>628773.43000000005</v>
      </c>
      <c r="H2675" s="77">
        <f>+IF(ISNUMBER(DATA!Q870),DATA!Q870,"n/a")</f>
        <v>8.7213623473021099E-2</v>
      </c>
      <c r="I2675" s="76">
        <f>+IF(ISNUMBER(DATA!Z870),DATA!Z870,"n/a")</f>
        <v>1133887.3</v>
      </c>
      <c r="J2675" s="77">
        <f>+IF(ISNUMBER(DATA!AA870),DATA!AA870,"n/a")</f>
        <v>-4.3473240457163602E-2</v>
      </c>
      <c r="K2675" s="76">
        <f>+IF(ISNUMBER(DATA!AJ870),DATA!AJ870,"n/a")</f>
        <v>2248717.6</v>
      </c>
      <c r="L2675" s="77">
        <f>+IF(ISNUMBER(DATA!AK870),DATA!AK870,"n/a")</f>
        <v>3.0055442264747299E-2</v>
      </c>
      <c r="M2675" s="66"/>
      <c r="N2675" s="66"/>
      <c r="O2675" s="66"/>
      <c r="P2675" s="66"/>
      <c r="Q2675" s="66"/>
      <c r="S2675" s="70"/>
      <c r="U2675" s="70"/>
      <c r="W2675" s="70"/>
      <c r="Y2675" s="70"/>
    </row>
    <row r="2676" spans="1:25" s="69" customFormat="1" x14ac:dyDescent="0.2">
      <c r="A2676" s="66" t="s">
        <v>27</v>
      </c>
      <c r="B2676" s="66" t="s">
        <v>23</v>
      </c>
      <c r="C2676" s="66" t="s">
        <v>0</v>
      </c>
      <c r="D2676" s="66" t="s">
        <v>288</v>
      </c>
      <c r="E2676" s="76">
        <f>+IF(ISNUMBER(DATA!F871),DATA!F871,"n/a")</f>
        <v>62065.599999999999</v>
      </c>
      <c r="F2676" s="77">
        <f>+IF(ISNUMBER(DATA!G871),DATA!G871,"n/a")</f>
        <v>7.5008972033582394E-2</v>
      </c>
      <c r="G2676" s="76">
        <f>+IF(ISNUMBER(DATA!P871),DATA!P871,"n/a")</f>
        <v>200167.34</v>
      </c>
      <c r="H2676" s="77">
        <f>+IF(ISNUMBER(DATA!Q871),DATA!Q871,"n/a")</f>
        <v>0.10088162997544101</v>
      </c>
      <c r="I2676" s="76">
        <f>+IF(ISNUMBER(DATA!Z871),DATA!Z871,"n/a")</f>
        <v>379156.3</v>
      </c>
      <c r="J2676" s="77">
        <f>+IF(ISNUMBER(DATA!AA871),DATA!AA871,"n/a")</f>
        <v>-8.5559792832268194E-2</v>
      </c>
      <c r="K2676" s="76">
        <f>+IF(ISNUMBER(DATA!AJ871),DATA!AJ871,"n/a")</f>
        <v>761934.86</v>
      </c>
      <c r="L2676" s="77">
        <f>+IF(ISNUMBER(DATA!AK871),DATA!AK871,"n/a")</f>
        <v>-0.23359124421628799</v>
      </c>
      <c r="M2676" s="66"/>
      <c r="N2676" s="66"/>
      <c r="O2676" s="66"/>
      <c r="P2676" s="66"/>
      <c r="Q2676" s="66"/>
      <c r="S2676" s="70"/>
      <c r="U2676" s="70"/>
      <c r="W2676" s="70"/>
      <c r="Y2676" s="70"/>
    </row>
    <row r="2677" spans="1:25" s="69" customFormat="1" x14ac:dyDescent="0.2">
      <c r="A2677" s="66" t="s">
        <v>27</v>
      </c>
      <c r="B2677" s="66" t="s">
        <v>23</v>
      </c>
      <c r="C2677" s="66" t="s">
        <v>0</v>
      </c>
      <c r="D2677" s="66" t="s">
        <v>289</v>
      </c>
      <c r="E2677" s="76">
        <f>+IF(ISNUMBER(DATA!F872),DATA!F872,"n/a")</f>
        <v>54453.760000000002</v>
      </c>
      <c r="F2677" s="77">
        <f>+IF(ISNUMBER(DATA!G872),DATA!G872,"n/a")</f>
        <v>2.8573475453607601E-3</v>
      </c>
      <c r="G2677" s="76">
        <f>+IF(ISNUMBER(DATA!P872),DATA!P872,"n/a")</f>
        <v>176757.5</v>
      </c>
      <c r="H2677" s="77">
        <f>+IF(ISNUMBER(DATA!Q872),DATA!Q872,"n/a")</f>
        <v>3.08299855864883E-2</v>
      </c>
      <c r="I2677" s="76">
        <f>+IF(ISNUMBER(DATA!Z872),DATA!Z872,"n/a")</f>
        <v>332631.57</v>
      </c>
      <c r="J2677" s="77">
        <f>+IF(ISNUMBER(DATA!AA872),DATA!AA872,"n/a")</f>
        <v>-8.27749573348842E-2</v>
      </c>
      <c r="K2677" s="76">
        <f>+IF(ISNUMBER(DATA!AJ872),DATA!AJ872,"n/a")</f>
        <v>653711.73</v>
      </c>
      <c r="L2677" s="77">
        <f>+IF(ISNUMBER(DATA!AK872),DATA!AK872,"n/a")</f>
        <v>-0.18307097243814399</v>
      </c>
      <c r="M2677" s="66"/>
      <c r="N2677" s="66"/>
      <c r="O2677" s="66"/>
      <c r="P2677" s="66"/>
      <c r="Q2677" s="66"/>
      <c r="S2677" s="70"/>
      <c r="U2677" s="70"/>
      <c r="W2677" s="70"/>
      <c r="Y2677" s="70"/>
    </row>
    <row r="2678" spans="1:25" s="69" customFormat="1" x14ac:dyDescent="0.2">
      <c r="A2678" s="66" t="s">
        <v>27</v>
      </c>
      <c r="B2678" s="66" t="s">
        <v>23</v>
      </c>
      <c r="C2678" s="66" t="s">
        <v>0</v>
      </c>
      <c r="D2678" s="66" t="s">
        <v>290</v>
      </c>
      <c r="E2678" s="76">
        <f>+IF(ISNUMBER(DATA!F873),DATA!F873,"n/a")</f>
        <v>120442.58</v>
      </c>
      <c r="F2678" s="77">
        <f>+IF(ISNUMBER(DATA!G873),DATA!G873,"n/a")</f>
        <v>-7.6570478918748797E-2</v>
      </c>
      <c r="G2678" s="76">
        <f>+IF(ISNUMBER(DATA!P873),DATA!P873,"n/a")</f>
        <v>346534.73</v>
      </c>
      <c r="H2678" s="77">
        <f>+IF(ISNUMBER(DATA!Q873),DATA!Q873,"n/a")</f>
        <v>-1.6663346168965299E-2</v>
      </c>
      <c r="I2678" s="76">
        <f>+IF(ISNUMBER(DATA!Z873),DATA!Z873,"n/a")</f>
        <v>685290.5</v>
      </c>
      <c r="J2678" s="77">
        <f>+IF(ISNUMBER(DATA!AA873),DATA!AA873,"n/a")</f>
        <v>3.31042984880347E-2</v>
      </c>
      <c r="K2678" s="76">
        <f>+IF(ISNUMBER(DATA!AJ873),DATA!AJ873,"n/a")</f>
        <v>1330624.52</v>
      </c>
      <c r="L2678" s="77">
        <f>+IF(ISNUMBER(DATA!AK873),DATA!AK873,"n/a")</f>
        <v>7.0198904616190605E-2</v>
      </c>
      <c r="M2678" s="66"/>
      <c r="N2678" s="66"/>
      <c r="O2678" s="66"/>
      <c r="P2678" s="66"/>
      <c r="Q2678" s="66"/>
      <c r="S2678" s="70"/>
      <c r="U2678" s="70"/>
      <c r="W2678" s="70"/>
      <c r="Y2678" s="70"/>
    </row>
    <row r="2679" spans="1:25" s="69" customFormat="1" x14ac:dyDescent="0.2">
      <c r="A2679" s="66" t="s">
        <v>27</v>
      </c>
      <c r="B2679" s="66" t="s">
        <v>23</v>
      </c>
      <c r="C2679" s="66" t="s">
        <v>0</v>
      </c>
      <c r="D2679" s="66" t="s">
        <v>291</v>
      </c>
      <c r="E2679" s="76">
        <f>+IF(ISNUMBER(DATA!F874),DATA!F874,"n/a")</f>
        <v>24178.91</v>
      </c>
      <c r="F2679" s="77">
        <f>+IF(ISNUMBER(DATA!G874),DATA!G874,"n/a")</f>
        <v>0.27455916872645297</v>
      </c>
      <c r="G2679" s="76">
        <f>+IF(ISNUMBER(DATA!P874),DATA!P874,"n/a")</f>
        <v>72223.13</v>
      </c>
      <c r="H2679" s="77">
        <f>+IF(ISNUMBER(DATA!Q874),DATA!Q874,"n/a")</f>
        <v>0.22665315855443999</v>
      </c>
      <c r="I2679" s="76">
        <f>+IF(ISNUMBER(DATA!Z874),DATA!Z874,"n/a")</f>
        <v>131796.23000000001</v>
      </c>
      <c r="J2679" s="77">
        <f>+IF(ISNUMBER(DATA!AA874),DATA!AA874,"n/a")</f>
        <v>0.119174711566501</v>
      </c>
      <c r="K2679" s="76">
        <f>+IF(ISNUMBER(DATA!AJ874),DATA!AJ874,"n/a")</f>
        <v>239332.54</v>
      </c>
      <c r="L2679" s="77">
        <f>+IF(ISNUMBER(DATA!AK874),DATA!AK874,"n/a")</f>
        <v>-0.49838534738222301</v>
      </c>
      <c r="M2679" s="66"/>
      <c r="N2679" s="66"/>
      <c r="O2679" s="66"/>
      <c r="P2679" s="66"/>
      <c r="Q2679" s="66"/>
      <c r="S2679" s="70"/>
      <c r="U2679" s="70"/>
      <c r="W2679" s="70"/>
      <c r="Y2679" s="70"/>
    </row>
    <row r="2680" spans="1:25" s="69" customFormat="1" x14ac:dyDescent="0.2">
      <c r="A2680" s="66" t="s">
        <v>27</v>
      </c>
      <c r="B2680" s="66" t="s">
        <v>23</v>
      </c>
      <c r="C2680" s="66" t="s">
        <v>0</v>
      </c>
      <c r="D2680" s="66" t="s">
        <v>292</v>
      </c>
      <c r="E2680" s="76">
        <f>+IF(ISNUMBER(DATA!F875),DATA!F875,"n/a")</f>
        <v>233581.91</v>
      </c>
      <c r="F2680" s="77">
        <f>+IF(ISNUMBER(DATA!G875),DATA!G875,"n/a")</f>
        <v>-0.28930090789408403</v>
      </c>
      <c r="G2680" s="76">
        <f>+IF(ISNUMBER(DATA!P875),DATA!P875,"n/a")</f>
        <v>798289.81</v>
      </c>
      <c r="H2680" s="77">
        <f>+IF(ISNUMBER(DATA!Q875),DATA!Q875,"n/a")</f>
        <v>-0.31585058003078997</v>
      </c>
      <c r="I2680" s="76">
        <f>+IF(ISNUMBER(DATA!Z875),DATA!Z875,"n/a")</f>
        <v>1518284.93</v>
      </c>
      <c r="J2680" s="77">
        <f>+IF(ISNUMBER(DATA!AA875),DATA!AA875,"n/a")</f>
        <v>-0.33963400424800999</v>
      </c>
      <c r="K2680" s="76">
        <f>+IF(ISNUMBER(DATA!AJ875),DATA!AJ875,"n/a")</f>
        <v>2859219.92</v>
      </c>
      <c r="L2680" s="77">
        <f>+IF(ISNUMBER(DATA!AK875),DATA!AK875,"n/a")</f>
        <v>-0.33903484548787299</v>
      </c>
      <c r="M2680" s="66"/>
      <c r="N2680" s="66"/>
      <c r="O2680" s="66"/>
      <c r="P2680" s="66"/>
      <c r="Q2680" s="66"/>
      <c r="S2680" s="70"/>
      <c r="U2680" s="70"/>
      <c r="W2680" s="70"/>
      <c r="Y2680" s="70"/>
    </row>
    <row r="2681" spans="1:25" s="69" customFormat="1" x14ac:dyDescent="0.2">
      <c r="A2681" s="66" t="s">
        <v>27</v>
      </c>
      <c r="B2681" s="66" t="s">
        <v>23</v>
      </c>
      <c r="C2681" s="66" t="s">
        <v>0</v>
      </c>
      <c r="D2681" s="66" t="s">
        <v>293</v>
      </c>
      <c r="E2681" s="76">
        <f>+IF(ISNUMBER(DATA!F876),DATA!F876,"n/a")</f>
        <v>11782.53</v>
      </c>
      <c r="F2681" s="77">
        <f>+IF(ISNUMBER(DATA!G876),DATA!G876,"n/a")</f>
        <v>3.0159351890872099E-2</v>
      </c>
      <c r="G2681" s="76">
        <f>+IF(ISNUMBER(DATA!P876),DATA!P876,"n/a")</f>
        <v>34948.93</v>
      </c>
      <c r="H2681" s="77">
        <f>+IF(ISNUMBER(DATA!Q876),DATA!Q876,"n/a")</f>
        <v>5.9039871420441703E-2</v>
      </c>
      <c r="I2681" s="76">
        <f>+IF(ISNUMBER(DATA!Z876),DATA!Z876,"n/a")</f>
        <v>66275.009999999995</v>
      </c>
      <c r="J2681" s="77">
        <f>+IF(ISNUMBER(DATA!AA876),DATA!AA876,"n/a")</f>
        <v>-0.26374933331970601</v>
      </c>
      <c r="K2681" s="76">
        <f>+IF(ISNUMBER(DATA!AJ876),DATA!AJ876,"n/a")</f>
        <v>142764.82999999999</v>
      </c>
      <c r="L2681" s="77">
        <f>+IF(ISNUMBER(DATA!AK876),DATA!AK876,"n/a")</f>
        <v>-0.46504839413343302</v>
      </c>
      <c r="M2681" s="66"/>
      <c r="N2681" s="66"/>
      <c r="O2681" s="66"/>
      <c r="P2681" s="66"/>
      <c r="Q2681" s="66"/>
      <c r="S2681" s="70"/>
      <c r="U2681" s="70"/>
      <c r="W2681" s="70"/>
      <c r="Y2681" s="70"/>
    </row>
    <row r="2682" spans="1:25" s="69" customFormat="1" x14ac:dyDescent="0.2">
      <c r="A2682" s="66" t="s">
        <v>27</v>
      </c>
      <c r="B2682" s="66" t="s">
        <v>23</v>
      </c>
      <c r="C2682" s="66" t="s">
        <v>0</v>
      </c>
      <c r="D2682" s="66" t="s">
        <v>294</v>
      </c>
      <c r="E2682" s="76">
        <f>+IF(ISNUMBER(DATA!F877),DATA!F877,"n/a")</f>
        <v>302459.56</v>
      </c>
      <c r="F2682" s="77">
        <f>+IF(ISNUMBER(DATA!G877),DATA!G877,"n/a")</f>
        <v>-8.5826192958354905E-2</v>
      </c>
      <c r="G2682" s="76">
        <f>+IF(ISNUMBER(DATA!P877),DATA!P877,"n/a")</f>
        <v>903104.82</v>
      </c>
      <c r="H2682" s="77">
        <f>+IF(ISNUMBER(DATA!Q877),DATA!Q877,"n/a")</f>
        <v>-2.9567578115014301E-2</v>
      </c>
      <c r="I2682" s="76">
        <f>+IF(ISNUMBER(DATA!Z877),DATA!Z877,"n/a")</f>
        <v>1874353.27</v>
      </c>
      <c r="J2682" s="77">
        <f>+IF(ISNUMBER(DATA!AA877),DATA!AA877,"n/a")</f>
        <v>4.9888754612352398E-2</v>
      </c>
      <c r="K2682" s="76">
        <f>+IF(ISNUMBER(DATA!AJ877),DATA!AJ877,"n/a")</f>
        <v>3667454.14</v>
      </c>
      <c r="L2682" s="77">
        <f>+IF(ISNUMBER(DATA!AK877),DATA!AK877,"n/a")</f>
        <v>0.108934024074272</v>
      </c>
      <c r="M2682" s="66"/>
      <c r="N2682" s="66"/>
      <c r="O2682" s="66"/>
      <c r="P2682" s="66"/>
      <c r="Q2682" s="66"/>
      <c r="S2682" s="70"/>
      <c r="U2682" s="70"/>
      <c r="W2682" s="70"/>
      <c r="Y2682" s="70"/>
    </row>
    <row r="2683" spans="1:25" s="69" customFormat="1" x14ac:dyDescent="0.2">
      <c r="A2683" s="66" t="s">
        <v>27</v>
      </c>
      <c r="B2683" s="66" t="s">
        <v>23</v>
      </c>
      <c r="C2683" s="66" t="s">
        <v>0</v>
      </c>
      <c r="D2683" s="66" t="s">
        <v>295</v>
      </c>
      <c r="E2683" s="76">
        <f>+IF(ISNUMBER(DATA!F878),DATA!F878,"n/a")</f>
        <v>16785.66</v>
      </c>
      <c r="F2683" s="77">
        <f>+IF(ISNUMBER(DATA!G878),DATA!G878,"n/a")</f>
        <v>0.41129140066740499</v>
      </c>
      <c r="G2683" s="76">
        <f>+IF(ISNUMBER(DATA!P878),DATA!P878,"n/a")</f>
        <v>54063.16</v>
      </c>
      <c r="H2683" s="77">
        <f>+IF(ISNUMBER(DATA!Q878),DATA!Q878,"n/a")</f>
        <v>0.48240494215777902</v>
      </c>
      <c r="I2683" s="76">
        <f>+IF(ISNUMBER(DATA!Z878),DATA!Z878,"n/a")</f>
        <v>93707.91</v>
      </c>
      <c r="J2683" s="77">
        <f>+IF(ISNUMBER(DATA!AA878),DATA!AA878,"n/a")</f>
        <v>0.31342869581232402</v>
      </c>
      <c r="K2683" s="76">
        <f>+IF(ISNUMBER(DATA!AJ878),DATA!AJ878,"n/a")</f>
        <v>160721.60999999999</v>
      </c>
      <c r="L2683" s="77">
        <f>+IF(ISNUMBER(DATA!AK878),DATA!AK878,"n/a")</f>
        <v>-0.37226931392012103</v>
      </c>
      <c r="M2683" s="66"/>
      <c r="N2683" s="66"/>
      <c r="O2683" s="66"/>
      <c r="P2683" s="66"/>
      <c r="Q2683" s="66"/>
      <c r="S2683" s="70"/>
      <c r="U2683" s="70"/>
      <c r="W2683" s="70"/>
      <c r="Y2683" s="70"/>
    </row>
    <row r="2684" spans="1:25" s="69" customFormat="1" x14ac:dyDescent="0.2">
      <c r="A2684" s="66" t="s">
        <v>27</v>
      </c>
      <c r="B2684" s="66" t="s">
        <v>23</v>
      </c>
      <c r="C2684" s="66" t="s">
        <v>0</v>
      </c>
      <c r="D2684" s="66" t="s">
        <v>296</v>
      </c>
      <c r="E2684" s="76">
        <f>+IF(ISNUMBER(DATA!F879),DATA!F879,"n/a")</f>
        <v>32389.66</v>
      </c>
      <c r="F2684" s="77">
        <f>+IF(ISNUMBER(DATA!G879),DATA!G879,"n/a")</f>
        <v>-0.65629316940499605</v>
      </c>
      <c r="G2684" s="76">
        <f>+IF(ISNUMBER(DATA!P879),DATA!P879,"n/a")</f>
        <v>106754.63</v>
      </c>
      <c r="H2684" s="77">
        <f>+IF(ISNUMBER(DATA!Q879),DATA!Q879,"n/a")</f>
        <v>-0.63512527870263802</v>
      </c>
      <c r="I2684" s="76">
        <f>+IF(ISNUMBER(DATA!Z879),DATA!Z879,"n/a")</f>
        <v>202932.26</v>
      </c>
      <c r="J2684" s="77">
        <f>+IF(ISNUMBER(DATA!AA879),DATA!AA879,"n/a")</f>
        <v>-0.63851711907782904</v>
      </c>
      <c r="K2684" s="76">
        <f>+IF(ISNUMBER(DATA!AJ879),DATA!AJ879,"n/a")</f>
        <v>452251.3</v>
      </c>
      <c r="L2684" s="77">
        <f>+IF(ISNUMBER(DATA!AK879),DATA!AK879,"n/a")</f>
        <v>-0.58736778060835404</v>
      </c>
      <c r="M2684" s="66"/>
      <c r="N2684" s="66"/>
      <c r="O2684" s="66"/>
      <c r="P2684" s="66"/>
      <c r="Q2684" s="66"/>
      <c r="S2684" s="70"/>
      <c r="U2684" s="70"/>
      <c r="W2684" s="70"/>
      <c r="Y2684" s="70"/>
    </row>
    <row r="2685" spans="1:25" s="69" customFormat="1" x14ac:dyDescent="0.2">
      <c r="A2685" s="66" t="s">
        <v>27</v>
      </c>
      <c r="B2685" s="66" t="s">
        <v>23</v>
      </c>
      <c r="C2685" s="66" t="s">
        <v>0</v>
      </c>
      <c r="D2685" s="66" t="s">
        <v>297</v>
      </c>
      <c r="E2685" s="76">
        <f>+IF(ISNUMBER(DATA!F880),DATA!F880,"n/a")</f>
        <v>45757.25</v>
      </c>
      <c r="F2685" s="77">
        <f>+IF(ISNUMBER(DATA!G880),DATA!G880,"n/a")</f>
        <v>-2.3885523220057301E-2</v>
      </c>
      <c r="G2685" s="76">
        <f>+IF(ISNUMBER(DATA!P880),DATA!P880,"n/a")</f>
        <v>138011.39000000001</v>
      </c>
      <c r="H2685" s="77">
        <f>+IF(ISNUMBER(DATA!Q880),DATA!Q880,"n/a")</f>
        <v>1.8547172702118499E-2</v>
      </c>
      <c r="I2685" s="76">
        <f>+IF(ISNUMBER(DATA!Z880),DATA!Z880,"n/a")</f>
        <v>265320.90000000002</v>
      </c>
      <c r="J2685" s="77">
        <f>+IF(ISNUMBER(DATA!AA880),DATA!AA880,"n/a")</f>
        <v>-7.4975730920794098E-2</v>
      </c>
      <c r="K2685" s="76">
        <f>+IF(ISNUMBER(DATA!AJ880),DATA!AJ880,"n/a")</f>
        <v>525751.67000000004</v>
      </c>
      <c r="L2685" s="77">
        <f>+IF(ISNUMBER(DATA!AK880),DATA!AK880,"n/a")</f>
        <v>-0.20763323700876801</v>
      </c>
      <c r="M2685" s="66"/>
      <c r="N2685" s="66"/>
      <c r="O2685" s="66"/>
      <c r="P2685" s="66"/>
      <c r="Q2685" s="66"/>
      <c r="S2685" s="70"/>
      <c r="U2685" s="70"/>
      <c r="W2685" s="70"/>
      <c r="Y2685" s="70"/>
    </row>
    <row r="2686" spans="1:25" s="69" customFormat="1" x14ac:dyDescent="0.2">
      <c r="A2686" s="66" t="s">
        <v>27</v>
      </c>
      <c r="B2686" s="66" t="s">
        <v>23</v>
      </c>
      <c r="C2686" s="66" t="s">
        <v>0</v>
      </c>
      <c r="D2686" s="66" t="s">
        <v>298</v>
      </c>
      <c r="E2686" s="76">
        <f>+IF(ISNUMBER(DATA!F881),DATA!F881,"n/a")</f>
        <v>104417.9</v>
      </c>
      <c r="F2686" s="77">
        <f>+IF(ISNUMBER(DATA!G881),DATA!G881,"n/a")</f>
        <v>0.14435215455311601</v>
      </c>
      <c r="G2686" s="76">
        <f>+IF(ISNUMBER(DATA!P881),DATA!P881,"n/a")</f>
        <v>305260.55</v>
      </c>
      <c r="H2686" s="77">
        <f>+IF(ISNUMBER(DATA!Q881),DATA!Q881,"n/a")</f>
        <v>0.18409796459333899</v>
      </c>
      <c r="I2686" s="76">
        <f>+IF(ISNUMBER(DATA!Z881),DATA!Z881,"n/a")</f>
        <v>581979.47</v>
      </c>
      <c r="J2686" s="77">
        <f>+IF(ISNUMBER(DATA!AA881),DATA!AA881,"n/a")</f>
        <v>0.209455185018569</v>
      </c>
      <c r="K2686" s="76">
        <f>+IF(ISNUMBER(DATA!AJ881),DATA!AJ881,"n/a")</f>
        <v>1090954.1499999999</v>
      </c>
      <c r="L2686" s="77">
        <f>+IF(ISNUMBER(DATA!AK881),DATA!AK881,"n/a")</f>
        <v>0.22270128997157199</v>
      </c>
      <c r="M2686" s="66"/>
      <c r="N2686" s="66"/>
      <c r="O2686" s="66"/>
      <c r="P2686" s="66"/>
      <c r="Q2686" s="66"/>
      <c r="S2686" s="70"/>
      <c r="U2686" s="70"/>
      <c r="W2686" s="70"/>
      <c r="Y2686" s="70"/>
    </row>
    <row r="2687" spans="1:25" s="69" customFormat="1" x14ac:dyDescent="0.2">
      <c r="A2687" s="66" t="s">
        <v>27</v>
      </c>
      <c r="B2687" s="66" t="s">
        <v>23</v>
      </c>
      <c r="C2687" s="66" t="s">
        <v>0</v>
      </c>
      <c r="D2687" s="66" t="s">
        <v>299</v>
      </c>
      <c r="E2687" s="76">
        <f>+IF(ISNUMBER(DATA!F882),DATA!F882,"n/a")</f>
        <v>392386.16</v>
      </c>
      <c r="F2687" s="77">
        <f>+IF(ISNUMBER(DATA!G882),DATA!G882,"n/a")</f>
        <v>-9.59577680345335E-2</v>
      </c>
      <c r="G2687" s="76">
        <f>+IF(ISNUMBER(DATA!P882),DATA!P882,"n/a")</f>
        <v>1268301.1399999999</v>
      </c>
      <c r="H2687" s="77">
        <f>+IF(ISNUMBER(DATA!Q882),DATA!Q882,"n/a")</f>
        <v>-5.1168230205307801E-2</v>
      </c>
      <c r="I2687" s="76">
        <f>+IF(ISNUMBER(DATA!Z882),DATA!Z882,"n/a")</f>
        <v>2434114.0099999998</v>
      </c>
      <c r="J2687" s="77">
        <f>+IF(ISNUMBER(DATA!AA882),DATA!AA882,"n/a")</f>
        <v>-1.6789881346517599E-2</v>
      </c>
      <c r="K2687" s="76">
        <f>+IF(ISNUMBER(DATA!AJ882),DATA!AJ882,"n/a")</f>
        <v>4699855.04</v>
      </c>
      <c r="L2687" s="77">
        <f>+IF(ISNUMBER(DATA!AK882),DATA!AK882,"n/a")</f>
        <v>6.7645325089094294E-2</v>
      </c>
      <c r="M2687" s="66"/>
      <c r="N2687" s="66"/>
      <c r="O2687" s="66"/>
      <c r="P2687" s="66"/>
      <c r="Q2687" s="66"/>
      <c r="S2687" s="70"/>
      <c r="U2687" s="70"/>
      <c r="W2687" s="70"/>
      <c r="Y2687" s="70"/>
    </row>
    <row r="2688" spans="1:25" s="69" customFormat="1" x14ac:dyDescent="0.2">
      <c r="A2688" s="66" t="s">
        <v>27</v>
      </c>
      <c r="B2688" s="66" t="s">
        <v>23</v>
      </c>
      <c r="C2688" s="66" t="s">
        <v>0</v>
      </c>
      <c r="D2688" s="66" t="s">
        <v>300</v>
      </c>
      <c r="E2688" s="76">
        <f>+IF(ISNUMBER(DATA!F883),DATA!F883,"n/a")</f>
        <v>199786.83</v>
      </c>
      <c r="F2688" s="77">
        <f>+IF(ISNUMBER(DATA!G883),DATA!G883,"n/a")</f>
        <v>-0.13922542070222599</v>
      </c>
      <c r="G2688" s="76">
        <f>+IF(ISNUMBER(DATA!P883),DATA!P883,"n/a")</f>
        <v>643722.23</v>
      </c>
      <c r="H2688" s="77">
        <f>+IF(ISNUMBER(DATA!Q883),DATA!Q883,"n/a")</f>
        <v>-9.1057361011980101E-2</v>
      </c>
      <c r="I2688" s="76">
        <f>+IF(ISNUMBER(DATA!Z883),DATA!Z883,"n/a")</f>
        <v>1157389.5900000001</v>
      </c>
      <c r="J2688" s="77">
        <f>+IF(ISNUMBER(DATA!AA883),DATA!AA883,"n/a")</f>
        <v>-0.10173246120348101</v>
      </c>
      <c r="K2688" s="76">
        <f>+IF(ISNUMBER(DATA!AJ883),DATA!AJ883,"n/a")</f>
        <v>2184522.6800000002</v>
      </c>
      <c r="L2688" s="77">
        <f>+IF(ISNUMBER(DATA!AK883),DATA!AK883,"n/a")</f>
        <v>-9.1327353923143895E-2</v>
      </c>
      <c r="M2688" s="66"/>
      <c r="N2688" s="66"/>
      <c r="O2688" s="66"/>
      <c r="P2688" s="66"/>
      <c r="Q2688" s="66"/>
      <c r="S2688" s="70"/>
      <c r="U2688" s="70"/>
      <c r="W2688" s="70"/>
      <c r="Y2688" s="70"/>
    </row>
    <row r="2689" spans="1:25" s="69" customFormat="1" x14ac:dyDescent="0.2">
      <c r="A2689" s="66" t="s">
        <v>27</v>
      </c>
      <c r="B2689" s="66" t="s">
        <v>23</v>
      </c>
      <c r="C2689" s="66" t="s">
        <v>0</v>
      </c>
      <c r="D2689" s="66" t="s">
        <v>301</v>
      </c>
      <c r="E2689" s="76">
        <f>+IF(ISNUMBER(DATA!F884),DATA!F884,"n/a")</f>
        <v>8807.0300000000007</v>
      </c>
      <c r="F2689" s="77">
        <f>+IF(ISNUMBER(DATA!G884),DATA!G884,"n/a")</f>
        <v>0.25888808841775501</v>
      </c>
      <c r="G2689" s="76">
        <f>+IF(ISNUMBER(DATA!P884),DATA!P884,"n/a")</f>
        <v>27995.53</v>
      </c>
      <c r="H2689" s="77">
        <f>+IF(ISNUMBER(DATA!Q884),DATA!Q884,"n/a")</f>
        <v>0.30320205976042403</v>
      </c>
      <c r="I2689" s="76">
        <f>+IF(ISNUMBER(DATA!Z884),DATA!Z884,"n/a")</f>
        <v>49836.92</v>
      </c>
      <c r="J2689" s="77">
        <f>+IF(ISNUMBER(DATA!AA884),DATA!AA884,"n/a")</f>
        <v>-0.36299606679445001</v>
      </c>
      <c r="K2689" s="76">
        <f>+IF(ISNUMBER(DATA!AJ884),DATA!AJ884,"n/a")</f>
        <v>88598.399999999994</v>
      </c>
      <c r="L2689" s="77">
        <f>+IF(ISNUMBER(DATA!AK884),DATA!AK884,"n/a")</f>
        <v>-0.60343542131338601</v>
      </c>
      <c r="M2689" s="66"/>
      <c r="N2689" s="66"/>
      <c r="O2689" s="66"/>
      <c r="P2689" s="66"/>
      <c r="Q2689" s="66"/>
      <c r="S2689" s="70"/>
      <c r="U2689" s="70"/>
      <c r="W2689" s="70"/>
      <c r="Y2689" s="70"/>
    </row>
    <row r="2690" spans="1:25" s="69" customFormat="1" x14ac:dyDescent="0.2">
      <c r="A2690" s="66" t="s">
        <v>27</v>
      </c>
      <c r="B2690" s="66" t="s">
        <v>23</v>
      </c>
      <c r="C2690" s="66" t="s">
        <v>0</v>
      </c>
      <c r="D2690" s="66" t="s">
        <v>302</v>
      </c>
      <c r="E2690" s="76">
        <f>+IF(ISNUMBER(DATA!F885),DATA!F885,"n/a")</f>
        <v>196628.43</v>
      </c>
      <c r="F2690" s="77">
        <f>+IF(ISNUMBER(DATA!G885),DATA!G885,"n/a")</f>
        <v>-0.109911647285902</v>
      </c>
      <c r="G2690" s="76">
        <f>+IF(ISNUMBER(DATA!P885),DATA!P885,"n/a")</f>
        <v>582901.79</v>
      </c>
      <c r="H2690" s="77">
        <f>+IF(ISNUMBER(DATA!Q885),DATA!Q885,"n/a")</f>
        <v>-4.5611055591863701E-2</v>
      </c>
      <c r="I2690" s="76">
        <f>+IF(ISNUMBER(DATA!Z885),DATA!Z885,"n/a")</f>
        <v>1176347.18</v>
      </c>
      <c r="J2690" s="77">
        <f>+IF(ISNUMBER(DATA!AA885),DATA!AA885,"n/a")</f>
        <v>1.6853372607787898E-2</v>
      </c>
      <c r="K2690" s="76">
        <f>+IF(ISNUMBER(DATA!AJ885),DATA!AJ885,"n/a")</f>
        <v>2310066.4300000002</v>
      </c>
      <c r="L2690" s="77">
        <f>+IF(ISNUMBER(DATA!AK885),DATA!AK885,"n/a")</f>
        <v>7.13303265712351E-2</v>
      </c>
      <c r="M2690" s="66"/>
      <c r="N2690" s="66"/>
      <c r="O2690" s="66"/>
      <c r="P2690" s="66"/>
      <c r="Q2690" s="66"/>
      <c r="S2690" s="70"/>
      <c r="U2690" s="70"/>
      <c r="W2690" s="70"/>
      <c r="Y2690" s="70"/>
    </row>
    <row r="2691" spans="1:25" s="69" customFormat="1" x14ac:dyDescent="0.2">
      <c r="A2691" s="66" t="s">
        <v>27</v>
      </c>
      <c r="B2691" s="66" t="s">
        <v>23</v>
      </c>
      <c r="C2691" s="66" t="s">
        <v>0</v>
      </c>
      <c r="D2691" s="66" t="s">
        <v>303</v>
      </c>
      <c r="E2691" s="76">
        <f>+IF(ISNUMBER(DATA!F886),DATA!F886,"n/a")</f>
        <v>38667.24</v>
      </c>
      <c r="F2691" s="77">
        <f>+IF(ISNUMBER(DATA!G886),DATA!G886,"n/a")</f>
        <v>-7.4960574766319399E-2</v>
      </c>
      <c r="G2691" s="76">
        <f>+IF(ISNUMBER(DATA!P886),DATA!P886,"n/a")</f>
        <v>119874.97</v>
      </c>
      <c r="H2691" s="77">
        <f>+IF(ISNUMBER(DATA!Q886),DATA!Q886,"n/a")</f>
        <v>2.7031739165487099E-2</v>
      </c>
      <c r="I2691" s="76">
        <f>+IF(ISNUMBER(DATA!Z886),DATA!Z886,"n/a")</f>
        <v>215958.03</v>
      </c>
      <c r="J2691" s="77">
        <f>+IF(ISNUMBER(DATA!AA886),DATA!AA886,"n/a")</f>
        <v>-9.1764156975673306E-2</v>
      </c>
      <c r="K2691" s="76">
        <f>+IF(ISNUMBER(DATA!AJ886),DATA!AJ886,"n/a")</f>
        <v>433514.74</v>
      </c>
      <c r="L2691" s="77">
        <f>+IF(ISNUMBER(DATA!AK886),DATA!AK886,"n/a")</f>
        <v>-0.142873892189816</v>
      </c>
      <c r="M2691" s="66"/>
      <c r="N2691" s="66"/>
      <c r="O2691" s="66"/>
      <c r="P2691" s="66"/>
      <c r="Q2691" s="66"/>
      <c r="S2691" s="70"/>
      <c r="U2691" s="70"/>
      <c r="W2691" s="70"/>
      <c r="Y2691" s="70"/>
    </row>
    <row r="2692" spans="1:25" s="69" customFormat="1" x14ac:dyDescent="0.2">
      <c r="A2692" s="66" t="s">
        <v>27</v>
      </c>
      <c r="B2692" s="66" t="s">
        <v>23</v>
      </c>
      <c r="C2692" s="66" t="s">
        <v>0</v>
      </c>
      <c r="D2692" s="66" t="s">
        <v>304</v>
      </c>
      <c r="E2692" s="76">
        <f>+IF(ISNUMBER(DATA!F887),DATA!F887,"n/a")</f>
        <v>233233.23</v>
      </c>
      <c r="F2692" s="77">
        <f>+IF(ISNUMBER(DATA!G887),DATA!G887,"n/a")</f>
        <v>-4.9453142556578997E-2</v>
      </c>
      <c r="G2692" s="76">
        <f>+IF(ISNUMBER(DATA!P887),DATA!P887,"n/a")</f>
        <v>768929.14</v>
      </c>
      <c r="H2692" s="77">
        <f>+IF(ISNUMBER(DATA!Q887),DATA!Q887,"n/a")</f>
        <v>-1.46501578063379E-2</v>
      </c>
      <c r="I2692" s="76">
        <f>+IF(ISNUMBER(DATA!Z887),DATA!Z887,"n/a")</f>
        <v>1483215.69</v>
      </c>
      <c r="J2692" s="77">
        <f>+IF(ISNUMBER(DATA!AA887),DATA!AA887,"n/a")</f>
        <v>-1.0567378171176599E-2</v>
      </c>
      <c r="K2692" s="76">
        <f>+IF(ISNUMBER(DATA!AJ887),DATA!AJ887,"n/a")</f>
        <v>2892120.19</v>
      </c>
      <c r="L2692" s="77">
        <f>+IF(ISNUMBER(DATA!AK887),DATA!AK887,"n/a")</f>
        <v>9.2658547195983695E-2</v>
      </c>
      <c r="M2692" s="66"/>
      <c r="N2692" s="66"/>
      <c r="O2692" s="66"/>
      <c r="P2692" s="66"/>
      <c r="Q2692" s="66"/>
      <c r="S2692" s="70"/>
      <c r="U2692" s="70"/>
      <c r="W2692" s="70"/>
      <c r="Y2692" s="70"/>
    </row>
    <row r="2693" spans="1:25" s="69" customFormat="1" x14ac:dyDescent="0.2">
      <c r="A2693" s="66" t="s">
        <v>27</v>
      </c>
      <c r="B2693" s="66" t="s">
        <v>23</v>
      </c>
      <c r="C2693" s="66" t="s">
        <v>0</v>
      </c>
      <c r="D2693" s="66" t="s">
        <v>305</v>
      </c>
      <c r="E2693" s="76">
        <f>+IF(ISNUMBER(DATA!F888),DATA!F888,"n/a")</f>
        <v>95821.84</v>
      </c>
      <c r="F2693" s="77">
        <f>+IF(ISNUMBER(DATA!G888),DATA!G888,"n/a")</f>
        <v>-0.18438585996356299</v>
      </c>
      <c r="G2693" s="76">
        <f>+IF(ISNUMBER(DATA!P888),DATA!P888,"n/a")</f>
        <v>315047</v>
      </c>
      <c r="H2693" s="77">
        <f>+IF(ISNUMBER(DATA!Q888),DATA!Q888,"n/a")</f>
        <v>-0.103288360133753</v>
      </c>
      <c r="I2693" s="76">
        <f>+IF(ISNUMBER(DATA!Z888),DATA!Z888,"n/a")</f>
        <v>583977.31000000006</v>
      </c>
      <c r="J2693" s="77">
        <f>+IF(ISNUMBER(DATA!AA888),DATA!AA888,"n/a")</f>
        <v>-0.17027272007303901</v>
      </c>
      <c r="K2693" s="76">
        <f>+IF(ISNUMBER(DATA!AJ888),DATA!AJ888,"n/a")</f>
        <v>1226389.5900000001</v>
      </c>
      <c r="L2693" s="77">
        <f>+IF(ISNUMBER(DATA!AK888),DATA!AK888,"n/a")</f>
        <v>-4.3265397552852698E-2</v>
      </c>
      <c r="M2693" s="66"/>
      <c r="N2693" s="66"/>
      <c r="O2693" s="66"/>
      <c r="P2693" s="66"/>
      <c r="Q2693" s="66"/>
      <c r="S2693" s="70"/>
      <c r="U2693" s="70"/>
      <c r="W2693" s="70"/>
      <c r="Y2693" s="70"/>
    </row>
    <row r="2694" spans="1:25" s="69" customFormat="1" x14ac:dyDescent="0.2">
      <c r="A2694" s="66" t="s">
        <v>27</v>
      </c>
      <c r="B2694" s="66" t="s">
        <v>23</v>
      </c>
      <c r="C2694" s="66" t="s">
        <v>0</v>
      </c>
      <c r="D2694" s="66" t="s">
        <v>306</v>
      </c>
      <c r="E2694" s="76">
        <f>+IF(ISNUMBER(DATA!F889),DATA!F889,"n/a")</f>
        <v>125442.89</v>
      </c>
      <c r="F2694" s="77">
        <f>+IF(ISNUMBER(DATA!G889),DATA!G889,"n/a")</f>
        <v>5.4218208561140402E-2</v>
      </c>
      <c r="G2694" s="76">
        <f>+IF(ISNUMBER(DATA!P889),DATA!P889,"n/a")</f>
        <v>479094.31</v>
      </c>
      <c r="H2694" s="77">
        <f>+IF(ISNUMBER(DATA!Q889),DATA!Q889,"n/a")</f>
        <v>0.106688460056711</v>
      </c>
      <c r="I2694" s="76">
        <f>+IF(ISNUMBER(DATA!Z889),DATA!Z889,"n/a")</f>
        <v>925922.03</v>
      </c>
      <c r="J2694" s="77">
        <f>+IF(ISNUMBER(DATA!AA889),DATA!AA889,"n/a")</f>
        <v>9.8026415925569904E-2</v>
      </c>
      <c r="K2694" s="76">
        <f>+IF(ISNUMBER(DATA!AJ889),DATA!AJ889,"n/a")</f>
        <v>1744625.19</v>
      </c>
      <c r="L2694" s="77">
        <f>+IF(ISNUMBER(DATA!AK889),DATA!AK889,"n/a")</f>
        <v>0.104282150788772</v>
      </c>
      <c r="M2694" s="66"/>
      <c r="N2694" s="66"/>
      <c r="O2694" s="66"/>
      <c r="P2694" s="66"/>
      <c r="Q2694" s="66"/>
      <c r="S2694" s="70"/>
      <c r="U2694" s="70"/>
      <c r="W2694" s="70"/>
      <c r="Y2694" s="70"/>
    </row>
    <row r="2695" spans="1:25" s="69" customFormat="1" x14ac:dyDescent="0.2">
      <c r="A2695" s="66" t="s">
        <v>27</v>
      </c>
      <c r="B2695" s="66" t="s">
        <v>23</v>
      </c>
      <c r="C2695" s="66" t="s">
        <v>0</v>
      </c>
      <c r="D2695" s="66" t="s">
        <v>307</v>
      </c>
      <c r="E2695" s="76">
        <f>+IF(ISNUMBER(DATA!F890),DATA!F890,"n/a")</f>
        <v>52751.34</v>
      </c>
      <c r="F2695" s="77">
        <f>+IF(ISNUMBER(DATA!G890),DATA!G890,"n/a")</f>
        <v>3.8514625162835901E-2</v>
      </c>
      <c r="G2695" s="76">
        <f>+IF(ISNUMBER(DATA!P890),DATA!P890,"n/a")</f>
        <v>170119.16</v>
      </c>
      <c r="H2695" s="77">
        <f>+IF(ISNUMBER(DATA!Q890),DATA!Q890,"n/a")</f>
        <v>-0.29386454418756203</v>
      </c>
      <c r="I2695" s="76">
        <f>+IF(ISNUMBER(DATA!Z890),DATA!Z890,"n/a")</f>
        <v>317394.89</v>
      </c>
      <c r="J2695" s="77">
        <f>+IF(ISNUMBER(DATA!AA890),DATA!AA890,"n/a")</f>
        <v>-0.435821292468552</v>
      </c>
      <c r="K2695" s="76">
        <f>+IF(ISNUMBER(DATA!AJ890),DATA!AJ890,"n/a")</f>
        <v>597965.24</v>
      </c>
      <c r="L2695" s="77">
        <f>+IF(ISNUMBER(DATA!AK890),DATA!AK890,"n/a")</f>
        <v>-0.51155627421403504</v>
      </c>
      <c r="M2695" s="66"/>
      <c r="N2695" s="66"/>
      <c r="O2695" s="66"/>
      <c r="P2695" s="66"/>
      <c r="Q2695" s="66"/>
      <c r="S2695" s="70"/>
      <c r="U2695" s="70"/>
      <c r="W2695" s="70"/>
      <c r="Y2695" s="70"/>
    </row>
    <row r="2696" spans="1:25" s="69" customFormat="1" x14ac:dyDescent="0.2">
      <c r="A2696" s="66" t="s">
        <v>27</v>
      </c>
      <c r="B2696" s="66" t="s">
        <v>23</v>
      </c>
      <c r="C2696" s="66" t="s">
        <v>0</v>
      </c>
      <c r="D2696" s="66" t="s">
        <v>308</v>
      </c>
      <c r="E2696" s="76">
        <f>+IF(ISNUMBER(DATA!F891),DATA!F891,"n/a")</f>
        <v>138640.97</v>
      </c>
      <c r="F2696" s="77">
        <f>+IF(ISNUMBER(DATA!G891),DATA!G891,"n/a")</f>
        <v>3.6195357034217897E-2</v>
      </c>
      <c r="G2696" s="76">
        <f>+IF(ISNUMBER(DATA!P891),DATA!P891,"n/a")</f>
        <v>431963.67</v>
      </c>
      <c r="H2696" s="77">
        <f>+IF(ISNUMBER(DATA!Q891),DATA!Q891,"n/a")</f>
        <v>2.5663523582533598E-2</v>
      </c>
      <c r="I2696" s="76">
        <f>+IF(ISNUMBER(DATA!Z891),DATA!Z891,"n/a")</f>
        <v>818553.25</v>
      </c>
      <c r="J2696" s="77">
        <f>+IF(ISNUMBER(DATA!AA891),DATA!AA891,"n/a")</f>
        <v>1.67263647644969E-2</v>
      </c>
      <c r="K2696" s="76">
        <f>+IF(ISNUMBER(DATA!AJ891),DATA!AJ891,"n/a")</f>
        <v>1532658.42</v>
      </c>
      <c r="L2696" s="77">
        <f>+IF(ISNUMBER(DATA!AK891),DATA!AK891,"n/a")</f>
        <v>7.8835307198799106E-3</v>
      </c>
      <c r="M2696" s="66"/>
      <c r="N2696" s="66"/>
      <c r="O2696" s="66"/>
      <c r="P2696" s="66"/>
      <c r="Q2696" s="66"/>
      <c r="S2696" s="70"/>
      <c r="U2696" s="70"/>
      <c r="W2696" s="70"/>
      <c r="Y2696" s="70"/>
    </row>
    <row r="2697" spans="1:25" s="69" customFormat="1" x14ac:dyDescent="0.2">
      <c r="A2697" s="66" t="s">
        <v>27</v>
      </c>
      <c r="B2697" s="66" t="s">
        <v>23</v>
      </c>
      <c r="C2697" s="66" t="s">
        <v>0</v>
      </c>
      <c r="D2697" s="66" t="s">
        <v>309</v>
      </c>
      <c r="E2697" s="76">
        <f>+IF(ISNUMBER(DATA!F892),DATA!F892,"n/a")</f>
        <v>84669.4</v>
      </c>
      <c r="F2697" s="77">
        <f>+IF(ISNUMBER(DATA!G892),DATA!G892,"n/a")</f>
        <v>-6.6655408101669297E-2</v>
      </c>
      <c r="G2697" s="76">
        <f>+IF(ISNUMBER(DATA!P892),DATA!P892,"n/a")</f>
        <v>271376.7</v>
      </c>
      <c r="H2697" s="77">
        <f>+IF(ISNUMBER(DATA!Q892),DATA!Q892,"n/a")</f>
        <v>-3.7209136981495798E-2</v>
      </c>
      <c r="I2697" s="76">
        <f>+IF(ISNUMBER(DATA!Z892),DATA!Z892,"n/a")</f>
        <v>505411.34</v>
      </c>
      <c r="J2697" s="77">
        <f>+IF(ISNUMBER(DATA!AA892),DATA!AA892,"n/a")</f>
        <v>-0.12671106966508699</v>
      </c>
      <c r="K2697" s="76">
        <f>+IF(ISNUMBER(DATA!AJ892),DATA!AJ892,"n/a")</f>
        <v>984356.31</v>
      </c>
      <c r="L2697" s="77">
        <f>+IF(ISNUMBER(DATA!AK892),DATA!AK892,"n/a")</f>
        <v>-0.120295312562027</v>
      </c>
      <c r="M2697" s="66"/>
      <c r="N2697" s="66"/>
      <c r="O2697" s="66"/>
      <c r="P2697" s="66"/>
      <c r="Q2697" s="66"/>
      <c r="S2697" s="70"/>
      <c r="U2697" s="70"/>
      <c r="W2697" s="70"/>
      <c r="Y2697" s="70"/>
    </row>
    <row r="2698" spans="1:25" s="69" customFormat="1" x14ac:dyDescent="0.2">
      <c r="A2698" s="66" t="s">
        <v>27</v>
      </c>
      <c r="B2698" s="66" t="s">
        <v>23</v>
      </c>
      <c r="C2698" s="66" t="s">
        <v>0</v>
      </c>
      <c r="D2698" s="66" t="s">
        <v>310</v>
      </c>
      <c r="E2698" s="76">
        <f>+IF(ISNUMBER(DATA!F893),DATA!F893,"n/a")</f>
        <v>31004.2</v>
      </c>
      <c r="F2698" s="77">
        <f>+IF(ISNUMBER(DATA!G893),DATA!G893,"n/a")</f>
        <v>-0.36158112051633301</v>
      </c>
      <c r="G2698" s="76">
        <f>+IF(ISNUMBER(DATA!P893),DATA!P893,"n/a")</f>
        <v>96274.880000000005</v>
      </c>
      <c r="H2698" s="77">
        <f>+IF(ISNUMBER(DATA!Q893),DATA!Q893,"n/a")</f>
        <v>-0.33556695378169699</v>
      </c>
      <c r="I2698" s="76">
        <f>+IF(ISNUMBER(DATA!Z893),DATA!Z893,"n/a")</f>
        <v>179814.22</v>
      </c>
      <c r="J2698" s="77">
        <f>+IF(ISNUMBER(DATA!AA893),DATA!AA893,"n/a")</f>
        <v>-0.36387552983775101</v>
      </c>
      <c r="K2698" s="76">
        <f>+IF(ISNUMBER(DATA!AJ893),DATA!AJ893,"n/a")</f>
        <v>386688.84</v>
      </c>
      <c r="L2698" s="77">
        <f>+IF(ISNUMBER(DATA!AK893),DATA!AK893,"n/a")</f>
        <v>-0.28850364797301897</v>
      </c>
      <c r="M2698" s="66"/>
      <c r="N2698" s="66"/>
      <c r="O2698" s="66"/>
      <c r="P2698" s="66"/>
      <c r="Q2698" s="66"/>
      <c r="S2698" s="70"/>
      <c r="U2698" s="70"/>
      <c r="W2698" s="70"/>
      <c r="Y2698" s="70"/>
    </row>
    <row r="2699" spans="1:25" s="69" customFormat="1" x14ac:dyDescent="0.2">
      <c r="A2699" s="66" t="s">
        <v>27</v>
      </c>
      <c r="B2699" s="66" t="s">
        <v>23</v>
      </c>
      <c r="C2699" s="66" t="s">
        <v>0</v>
      </c>
      <c r="D2699" s="66" t="s">
        <v>311</v>
      </c>
      <c r="E2699" s="76">
        <f>+IF(ISNUMBER(DATA!F894),DATA!F894,"n/a")</f>
        <v>103493.81</v>
      </c>
      <c r="F2699" s="77">
        <f>+IF(ISNUMBER(DATA!G894),DATA!G894,"n/a")</f>
        <v>-0.29494860753558999</v>
      </c>
      <c r="G2699" s="76">
        <f>+IF(ISNUMBER(DATA!P894),DATA!P894,"n/a")</f>
        <v>336189.12</v>
      </c>
      <c r="H2699" s="77">
        <f>+IF(ISNUMBER(DATA!Q894),DATA!Q894,"n/a")</f>
        <v>-0.31014951669608098</v>
      </c>
      <c r="I2699" s="76">
        <f>+IF(ISNUMBER(DATA!Z894),DATA!Z894,"n/a")</f>
        <v>700819.71</v>
      </c>
      <c r="J2699" s="77">
        <f>+IF(ISNUMBER(DATA!AA894),DATA!AA894,"n/a")</f>
        <v>-0.22068093823506399</v>
      </c>
      <c r="K2699" s="76">
        <f>+IF(ISNUMBER(DATA!AJ894),DATA!AJ894,"n/a")</f>
        <v>1538024.97</v>
      </c>
      <c r="L2699" s="77">
        <f>+IF(ISNUMBER(DATA!AK894),DATA!AK894,"n/a")</f>
        <v>-4.9666748316968899E-2</v>
      </c>
      <c r="M2699" s="66"/>
      <c r="N2699" s="66"/>
      <c r="O2699" s="66"/>
      <c r="P2699" s="66"/>
      <c r="Q2699" s="66"/>
      <c r="S2699" s="70"/>
      <c r="U2699" s="70"/>
      <c r="W2699" s="70"/>
      <c r="Y2699" s="70"/>
    </row>
    <row r="2700" spans="1:25" s="69" customFormat="1" x14ac:dyDescent="0.2">
      <c r="A2700" s="66" t="s">
        <v>27</v>
      </c>
      <c r="B2700" s="66" t="s">
        <v>23</v>
      </c>
      <c r="C2700" s="66" t="s">
        <v>0</v>
      </c>
      <c r="D2700" s="66" t="s">
        <v>312</v>
      </c>
      <c r="E2700" s="76">
        <f>+IF(ISNUMBER(DATA!F895),DATA!F895,"n/a")</f>
        <v>13016.56</v>
      </c>
      <c r="F2700" s="77">
        <f>+IF(ISNUMBER(DATA!G895),DATA!G895,"n/a")</f>
        <v>0.42495757934031803</v>
      </c>
      <c r="G2700" s="76">
        <f>+IF(ISNUMBER(DATA!P895),DATA!P895,"n/a")</f>
        <v>43515.76</v>
      </c>
      <c r="H2700" s="77">
        <f>+IF(ISNUMBER(DATA!Q895),DATA!Q895,"n/a")</f>
        <v>0.41876578824161498</v>
      </c>
      <c r="I2700" s="76">
        <f>+IF(ISNUMBER(DATA!Z895),DATA!Z895,"n/a")</f>
        <v>78657.67</v>
      </c>
      <c r="J2700" s="77">
        <f>+IF(ISNUMBER(DATA!AA895),DATA!AA895,"n/a")</f>
        <v>-4.0508430931089398E-2</v>
      </c>
      <c r="K2700" s="76">
        <f>+IF(ISNUMBER(DATA!AJ895),DATA!AJ895,"n/a")</f>
        <v>126179.51</v>
      </c>
      <c r="L2700" s="77">
        <f>+IF(ISNUMBER(DATA!AK895),DATA!AK895,"n/a")</f>
        <v>-0.28089165905173302</v>
      </c>
      <c r="M2700" s="66"/>
      <c r="N2700" s="66"/>
      <c r="O2700" s="66"/>
      <c r="P2700" s="66"/>
      <c r="Q2700" s="66"/>
      <c r="S2700" s="70"/>
      <c r="U2700" s="70"/>
      <c r="W2700" s="70"/>
      <c r="Y2700" s="70"/>
    </row>
    <row r="2701" spans="1:25" s="69" customFormat="1" x14ac:dyDescent="0.2">
      <c r="A2701" s="66" t="s">
        <v>27</v>
      </c>
      <c r="B2701" s="66" t="s">
        <v>23</v>
      </c>
      <c r="C2701" s="66" t="s">
        <v>0</v>
      </c>
      <c r="D2701" s="66" t="s">
        <v>313</v>
      </c>
      <c r="E2701" s="76">
        <f>+IF(ISNUMBER(DATA!F896),DATA!F896,"n/a")</f>
        <v>86792.37</v>
      </c>
      <c r="F2701" s="77">
        <f>+IF(ISNUMBER(DATA!G896),DATA!G896,"n/a")</f>
        <v>-0.101495613349926</v>
      </c>
      <c r="G2701" s="76">
        <f>+IF(ISNUMBER(DATA!P896),DATA!P896,"n/a")</f>
        <v>291667.53999999998</v>
      </c>
      <c r="H2701" s="77">
        <f>+IF(ISNUMBER(DATA!Q896),DATA!Q896,"n/a")</f>
        <v>-0.1389829149531</v>
      </c>
      <c r="I2701" s="76">
        <f>+IF(ISNUMBER(DATA!Z896),DATA!Z896,"n/a")</f>
        <v>547301.59</v>
      </c>
      <c r="J2701" s="77">
        <f>+IF(ISNUMBER(DATA!AA896),DATA!AA896,"n/a")</f>
        <v>-0.16120667387580301</v>
      </c>
      <c r="K2701" s="76">
        <f>+IF(ISNUMBER(DATA!AJ896),DATA!AJ896,"n/a")</f>
        <v>1017334.32</v>
      </c>
      <c r="L2701" s="77">
        <f>+IF(ISNUMBER(DATA!AK896),DATA!AK896,"n/a")</f>
        <v>-0.18305065816046601</v>
      </c>
      <c r="M2701" s="66"/>
      <c r="N2701" s="66"/>
      <c r="O2701" s="66"/>
      <c r="P2701" s="66"/>
      <c r="Q2701" s="66"/>
      <c r="S2701" s="70"/>
      <c r="U2701" s="70"/>
      <c r="W2701" s="70"/>
      <c r="Y2701" s="70"/>
    </row>
    <row r="2702" spans="1:25" s="69" customFormat="1" x14ac:dyDescent="0.2">
      <c r="A2702" s="66" t="s">
        <v>27</v>
      </c>
      <c r="B2702" s="66" t="s">
        <v>23</v>
      </c>
      <c r="C2702" s="66" t="s">
        <v>0</v>
      </c>
      <c r="D2702" s="66" t="s">
        <v>314</v>
      </c>
      <c r="E2702" s="76">
        <f>+IF(ISNUMBER(DATA!F897),DATA!F897,"n/a")</f>
        <v>282637.38</v>
      </c>
      <c r="F2702" s="77">
        <f>+IF(ISNUMBER(DATA!G897),DATA!G897,"n/a")</f>
        <v>0.116990417995569</v>
      </c>
      <c r="G2702" s="76">
        <f>+IF(ISNUMBER(DATA!P897),DATA!P897,"n/a")</f>
        <v>908680</v>
      </c>
      <c r="H2702" s="77">
        <f>+IF(ISNUMBER(DATA!Q897),DATA!Q897,"n/a")</f>
        <v>4.5880123408974398E-2</v>
      </c>
      <c r="I2702" s="76">
        <f>+IF(ISNUMBER(DATA!Z897),DATA!Z897,"n/a")</f>
        <v>1754182.1</v>
      </c>
      <c r="J2702" s="77">
        <f>+IF(ISNUMBER(DATA!AA897),DATA!AA897,"n/a")</f>
        <v>7.8184801371618595E-2</v>
      </c>
      <c r="K2702" s="76">
        <f>+IF(ISNUMBER(DATA!AJ897),DATA!AJ897,"n/a")</f>
        <v>3334466.27</v>
      </c>
      <c r="L2702" s="77">
        <f>+IF(ISNUMBER(DATA!AK897),DATA!AK897,"n/a")</f>
        <v>9.8776310315784793E-2</v>
      </c>
      <c r="M2702" s="66"/>
      <c r="N2702" s="66"/>
      <c r="O2702" s="66"/>
      <c r="P2702" s="66"/>
      <c r="Q2702" s="66"/>
      <c r="S2702" s="70"/>
      <c r="U2702" s="70"/>
      <c r="W2702" s="70"/>
      <c r="Y2702" s="70"/>
    </row>
    <row r="2703" spans="1:25" s="69" customFormat="1" x14ac:dyDescent="0.2">
      <c r="A2703" s="66" t="s">
        <v>27</v>
      </c>
      <c r="B2703" s="66" t="s">
        <v>23</v>
      </c>
      <c r="C2703" s="66" t="s">
        <v>0</v>
      </c>
      <c r="D2703" s="66" t="s">
        <v>315</v>
      </c>
      <c r="E2703" s="76">
        <f>+IF(ISNUMBER(DATA!F898),DATA!F898,"n/a")</f>
        <v>60112.24</v>
      </c>
      <c r="F2703" s="77">
        <f>+IF(ISNUMBER(DATA!G898),DATA!G898,"n/a")</f>
        <v>8.5254573976272605E-2</v>
      </c>
      <c r="G2703" s="76">
        <f>+IF(ISNUMBER(DATA!P898),DATA!P898,"n/a")</f>
        <v>195404.99</v>
      </c>
      <c r="H2703" s="77">
        <f>+IF(ISNUMBER(DATA!Q898),DATA!Q898,"n/a")</f>
        <v>-0.28725428363279598</v>
      </c>
      <c r="I2703" s="76">
        <f>+IF(ISNUMBER(DATA!Z898),DATA!Z898,"n/a")</f>
        <v>375037.92</v>
      </c>
      <c r="J2703" s="77">
        <f>+IF(ISNUMBER(DATA!AA898),DATA!AA898,"n/a")</f>
        <v>-0.40840102959992503</v>
      </c>
      <c r="K2703" s="76">
        <f>+IF(ISNUMBER(DATA!AJ898),DATA!AJ898,"n/a")</f>
        <v>683571.24</v>
      </c>
      <c r="L2703" s="77">
        <f>+IF(ISNUMBER(DATA!AK898),DATA!AK898,"n/a")</f>
        <v>-0.47881297818214502</v>
      </c>
      <c r="M2703" s="66"/>
      <c r="N2703" s="66"/>
      <c r="O2703" s="66"/>
      <c r="P2703" s="66"/>
      <c r="Q2703" s="66"/>
      <c r="S2703" s="70"/>
      <c r="U2703" s="70"/>
      <c r="W2703" s="70"/>
      <c r="Y2703" s="70"/>
    </row>
    <row r="2704" spans="1:25" s="69" customFormat="1" x14ac:dyDescent="0.2">
      <c r="A2704" s="66" t="s">
        <v>27</v>
      </c>
      <c r="B2704" s="66" t="s">
        <v>23</v>
      </c>
      <c r="C2704" s="66" t="s">
        <v>0</v>
      </c>
      <c r="D2704" s="66" t="s">
        <v>316</v>
      </c>
      <c r="E2704" s="76">
        <f>+IF(ISNUMBER(DATA!F899),DATA!F899,"n/a")</f>
        <v>189756.4</v>
      </c>
      <c r="F2704" s="77">
        <f>+IF(ISNUMBER(DATA!G899),DATA!G899,"n/a")</f>
        <v>-9.5134040581643098E-2</v>
      </c>
      <c r="G2704" s="76">
        <f>+IF(ISNUMBER(DATA!P899),DATA!P899,"n/a")</f>
        <v>589447.26</v>
      </c>
      <c r="H2704" s="77">
        <f>+IF(ISNUMBER(DATA!Q899),DATA!Q899,"n/a")</f>
        <v>1.18273372521934E-2</v>
      </c>
      <c r="I2704" s="76">
        <f>+IF(ISNUMBER(DATA!Z899),DATA!Z899,"n/a")</f>
        <v>1137832.6299999999</v>
      </c>
      <c r="J2704" s="77">
        <f>+IF(ISNUMBER(DATA!AA899),DATA!AA899,"n/a")</f>
        <v>5.3133299648472798E-2</v>
      </c>
      <c r="K2704" s="76">
        <f>+IF(ISNUMBER(DATA!AJ899),DATA!AJ899,"n/a")</f>
        <v>2253533.89</v>
      </c>
      <c r="L2704" s="77">
        <f>+IF(ISNUMBER(DATA!AK899),DATA!AK899,"n/a")</f>
        <v>4.0344478428981402E-2</v>
      </c>
      <c r="M2704" s="66"/>
      <c r="N2704" s="66"/>
      <c r="O2704" s="66"/>
      <c r="P2704" s="66"/>
      <c r="Q2704" s="66"/>
      <c r="S2704" s="70"/>
      <c r="U2704" s="70"/>
      <c r="W2704" s="70"/>
      <c r="Y2704" s="70"/>
    </row>
    <row r="2705" spans="1:25" s="69" customFormat="1" x14ac:dyDescent="0.2">
      <c r="A2705" s="66" t="s">
        <v>27</v>
      </c>
      <c r="B2705" s="66" t="s">
        <v>23</v>
      </c>
      <c r="C2705" s="66" t="s">
        <v>0</v>
      </c>
      <c r="D2705" s="66" t="s">
        <v>317</v>
      </c>
      <c r="E2705" s="76">
        <f>+IF(ISNUMBER(DATA!F900),DATA!F900,"n/a")</f>
        <v>109487.76</v>
      </c>
      <c r="F2705" s="77">
        <f>+IF(ISNUMBER(DATA!G900),DATA!G900,"n/a")</f>
        <v>6.7946238550848595E-2</v>
      </c>
      <c r="G2705" s="76">
        <f>+IF(ISNUMBER(DATA!P900),DATA!P900,"n/a")</f>
        <v>364898.46</v>
      </c>
      <c r="H2705" s="77">
        <f>+IF(ISNUMBER(DATA!Q900),DATA!Q900,"n/a")</f>
        <v>0.19355969609598001</v>
      </c>
      <c r="I2705" s="76">
        <f>+IF(ISNUMBER(DATA!Z900),DATA!Z900,"n/a")</f>
        <v>633719.68000000005</v>
      </c>
      <c r="J2705" s="77">
        <f>+IF(ISNUMBER(DATA!AA900),DATA!AA900,"n/a")</f>
        <v>0.11434265329424299</v>
      </c>
      <c r="K2705" s="76">
        <f>+IF(ISNUMBER(DATA!AJ900),DATA!AJ900,"n/a")</f>
        <v>1152326.4099999999</v>
      </c>
      <c r="L2705" s="77">
        <f>+IF(ISNUMBER(DATA!AK900),DATA!AK900,"n/a")</f>
        <v>0.15543434351455901</v>
      </c>
      <c r="M2705" s="66"/>
      <c r="N2705" s="66"/>
      <c r="O2705" s="66"/>
      <c r="P2705" s="66"/>
      <c r="Q2705" s="66"/>
      <c r="S2705" s="70"/>
      <c r="U2705" s="70"/>
      <c r="W2705" s="70"/>
      <c r="Y2705" s="70"/>
    </row>
    <row r="2706" spans="1:25" s="69" customFormat="1" x14ac:dyDescent="0.2">
      <c r="A2706" s="66" t="s">
        <v>27</v>
      </c>
      <c r="B2706" s="66" t="s">
        <v>23</v>
      </c>
      <c r="C2706" s="66" t="s">
        <v>0</v>
      </c>
      <c r="D2706" s="66" t="s">
        <v>318</v>
      </c>
      <c r="E2706" s="76">
        <f>+IF(ISNUMBER(DATA!F901),DATA!F901,"n/a")</f>
        <v>261227.5</v>
      </c>
      <c r="F2706" s="77">
        <f>+IF(ISNUMBER(DATA!G901),DATA!G901,"n/a")</f>
        <v>-0.122884862418559</v>
      </c>
      <c r="G2706" s="76">
        <f>+IF(ISNUMBER(DATA!P901),DATA!P901,"n/a")</f>
        <v>772891.27</v>
      </c>
      <c r="H2706" s="77">
        <f>+IF(ISNUMBER(DATA!Q901),DATA!Q901,"n/a")</f>
        <v>-5.6620854629380497E-2</v>
      </c>
      <c r="I2706" s="76">
        <f>+IF(ISNUMBER(DATA!Z901),DATA!Z901,"n/a")</f>
        <v>1547945.81</v>
      </c>
      <c r="J2706" s="77">
        <f>+IF(ISNUMBER(DATA!AA901),DATA!AA901,"n/a")</f>
        <v>-7.2987324556673897E-3</v>
      </c>
      <c r="K2706" s="76">
        <f>+IF(ISNUMBER(DATA!AJ901),DATA!AJ901,"n/a")</f>
        <v>3020449.11</v>
      </c>
      <c r="L2706" s="77">
        <f>+IF(ISNUMBER(DATA!AK901),DATA!AK901,"n/a")</f>
        <v>3.8210941399479198E-2</v>
      </c>
      <c r="M2706" s="66"/>
      <c r="N2706" s="66"/>
      <c r="O2706" s="66"/>
      <c r="P2706" s="66"/>
      <c r="Q2706" s="66"/>
      <c r="S2706" s="70"/>
      <c r="U2706" s="70"/>
      <c r="W2706" s="70"/>
      <c r="Y2706" s="70"/>
    </row>
    <row r="2707" spans="1:25" s="69" customFormat="1" x14ac:dyDescent="0.2">
      <c r="A2707" s="66" t="s">
        <v>27</v>
      </c>
      <c r="B2707" s="66" t="s">
        <v>23</v>
      </c>
      <c r="C2707" s="66" t="s">
        <v>0</v>
      </c>
      <c r="D2707" s="66" t="s">
        <v>344</v>
      </c>
      <c r="E2707" s="76">
        <f>+IF(ISNUMBER(DATA!F902),DATA!F902,"n/a")</f>
        <v>27220.87</v>
      </c>
      <c r="F2707" s="77">
        <f>+IF(ISNUMBER(DATA!G902),DATA!G902,"n/a")</f>
        <v>-0.40103484316724097</v>
      </c>
      <c r="G2707" s="76">
        <f>+IF(ISNUMBER(DATA!P902),DATA!P902,"n/a")</f>
        <v>88385.65</v>
      </c>
      <c r="H2707" s="77">
        <f>+IF(ISNUMBER(DATA!Q902),DATA!Q902,"n/a")</f>
        <v>-0.34142820174673599</v>
      </c>
      <c r="I2707" s="76">
        <f>+IF(ISNUMBER(DATA!Z902),DATA!Z902,"n/a")</f>
        <v>166949.56</v>
      </c>
      <c r="J2707" s="77">
        <f>+IF(ISNUMBER(DATA!AA902),DATA!AA902,"n/a")</f>
        <v>-0.363841049084698</v>
      </c>
      <c r="K2707" s="76">
        <f>+IF(ISNUMBER(DATA!AJ902),DATA!AJ902,"n/a")</f>
        <v>350336.93</v>
      </c>
      <c r="L2707" s="77">
        <f>+IF(ISNUMBER(DATA!AK902),DATA!AK902,"n/a")</f>
        <v>-0.30757702447938501</v>
      </c>
      <c r="M2707" s="66"/>
      <c r="N2707" s="66"/>
      <c r="O2707" s="66"/>
      <c r="P2707" s="66"/>
      <c r="Q2707" s="66"/>
      <c r="S2707" s="70"/>
      <c r="U2707" s="70"/>
      <c r="W2707" s="70"/>
      <c r="Y2707" s="70"/>
    </row>
    <row r="2708" spans="1:25" s="69" customFormat="1" x14ac:dyDescent="0.2">
      <c r="A2708" s="66" t="s">
        <v>27</v>
      </c>
      <c r="B2708" s="66" t="s">
        <v>23</v>
      </c>
      <c r="C2708" s="66" t="s">
        <v>0</v>
      </c>
      <c r="D2708" s="66" t="s">
        <v>345</v>
      </c>
      <c r="E2708" s="76">
        <f>+IF(ISNUMBER(DATA!F903),DATA!F903,"n/a")</f>
        <v>87892.1</v>
      </c>
      <c r="F2708" s="77">
        <f>+IF(ISNUMBER(DATA!G903),DATA!G903,"n/a")</f>
        <v>0.11265907137912801</v>
      </c>
      <c r="G2708" s="76">
        <f>+IF(ISNUMBER(DATA!P903),DATA!P903,"n/a")</f>
        <v>274191.65999999997</v>
      </c>
      <c r="H2708" s="77">
        <f>+IF(ISNUMBER(DATA!Q903),DATA!Q903,"n/a")</f>
        <v>0.10443526416804499</v>
      </c>
      <c r="I2708" s="76">
        <f>+IF(ISNUMBER(DATA!Z903),DATA!Z903,"n/a")</f>
        <v>515539.56</v>
      </c>
      <c r="J2708" s="77">
        <f>+IF(ISNUMBER(DATA!AA903),DATA!AA903,"n/a")</f>
        <v>1.3454617210311701E-2</v>
      </c>
      <c r="K2708" s="76">
        <f>+IF(ISNUMBER(DATA!AJ903),DATA!AJ903,"n/a")</f>
        <v>968787.02</v>
      </c>
      <c r="L2708" s="77">
        <f>+IF(ISNUMBER(DATA!AK903),DATA!AK903,"n/a")</f>
        <v>-0.106975351544213</v>
      </c>
      <c r="M2708" s="66"/>
      <c r="N2708" s="66"/>
      <c r="O2708" s="66"/>
      <c r="P2708" s="66"/>
      <c r="Q2708" s="66"/>
      <c r="S2708" s="70"/>
      <c r="U2708" s="70"/>
      <c r="W2708" s="70"/>
      <c r="Y2708" s="70"/>
    </row>
    <row r="2709" spans="1:25" x14ac:dyDescent="0.2">
      <c r="E2709" s="100"/>
      <c r="F2709" s="102"/>
      <c r="G2709" s="100"/>
      <c r="H2709" s="102"/>
      <c r="I2709" s="100"/>
      <c r="J2709" s="102"/>
      <c r="K2709" s="100"/>
      <c r="L2709" s="102"/>
    </row>
    <row r="2710" spans="1:25" s="69" customFormat="1" x14ac:dyDescent="0.2">
      <c r="A2710" s="66" t="s">
        <v>27</v>
      </c>
      <c r="B2710" s="66" t="s">
        <v>23</v>
      </c>
      <c r="C2710" s="66" t="s">
        <v>9</v>
      </c>
      <c r="D2710" s="66" t="s">
        <v>271</v>
      </c>
      <c r="E2710" s="86">
        <f>+IF(ISNUMBER(DATA!H854),DATA!H854,"n/a")</f>
        <v>6340.83</v>
      </c>
      <c r="F2710" s="77">
        <f>+IF(ISNUMBER(DATA!I854),DATA!I854,"n/a")</f>
        <v>-1.5883485923854301E-2</v>
      </c>
      <c r="G2710" s="86">
        <f>+IF(ISNUMBER(DATA!R854),DATA!R854,"n/a")</f>
        <v>22067.53</v>
      </c>
      <c r="H2710" s="77">
        <f>+IF(ISNUMBER(DATA!S854),DATA!S854,"n/a")</f>
        <v>8.3328956004655702E-2</v>
      </c>
      <c r="I2710" s="86">
        <f>+IF(ISNUMBER(DATA!AB854),DATA!AB854,"n/a")</f>
        <v>40116.370000000003</v>
      </c>
      <c r="J2710" s="77">
        <f>+IF(ISNUMBER(DATA!AC854),DATA!AC854,"n/a")</f>
        <v>4.7104931391716003E-2</v>
      </c>
      <c r="K2710" s="86">
        <f>+IF(ISNUMBER(DATA!AL854),DATA!AL854,"n/a")</f>
        <v>74476.41</v>
      </c>
      <c r="L2710" s="77">
        <f>+IF(ISNUMBER(DATA!AM854),DATA!AM854,"n/a")</f>
        <v>9.0587242472161794E-2</v>
      </c>
      <c r="M2710" s="66"/>
      <c r="N2710" s="66"/>
      <c r="O2710" s="66"/>
      <c r="P2710" s="66"/>
      <c r="Q2710" s="66"/>
      <c r="S2710" s="70"/>
      <c r="U2710" s="70"/>
      <c r="W2710" s="70"/>
      <c r="Y2710" s="70"/>
    </row>
    <row r="2711" spans="1:25" s="69" customFormat="1" x14ac:dyDescent="0.2">
      <c r="A2711" s="66" t="s">
        <v>27</v>
      </c>
      <c r="B2711" s="66" t="s">
        <v>23</v>
      </c>
      <c r="C2711" s="66" t="s">
        <v>9</v>
      </c>
      <c r="D2711" s="66" t="s">
        <v>272</v>
      </c>
      <c r="E2711" s="86">
        <f>+IF(ISNUMBER(DATA!H855),DATA!H855,"n/a")</f>
        <v>38174.11</v>
      </c>
      <c r="F2711" s="77">
        <f>+IF(ISNUMBER(DATA!I855),DATA!I855,"n/a")</f>
        <v>-7.0612005611272802E-2</v>
      </c>
      <c r="G2711" s="86">
        <f>+IF(ISNUMBER(DATA!R855),DATA!R855,"n/a")</f>
        <v>113685.7</v>
      </c>
      <c r="H2711" s="77">
        <f>+IF(ISNUMBER(DATA!S855),DATA!S855,"n/a")</f>
        <v>-3.9134540958724602E-2</v>
      </c>
      <c r="I2711" s="86">
        <f>+IF(ISNUMBER(DATA!AB855),DATA!AB855,"n/a")</f>
        <v>231160.4</v>
      </c>
      <c r="J2711" s="77">
        <f>+IF(ISNUMBER(DATA!AC855),DATA!AC855,"n/a")</f>
        <v>-7.5671229828976699E-2</v>
      </c>
      <c r="K2711" s="86">
        <f>+IF(ISNUMBER(DATA!AL855),DATA!AL855,"n/a")</f>
        <v>458005.94</v>
      </c>
      <c r="L2711" s="77">
        <f>+IF(ISNUMBER(DATA!AM855),DATA!AM855,"n/a")</f>
        <v>-0.16947997445440599</v>
      </c>
      <c r="M2711" s="66"/>
      <c r="N2711" s="66"/>
      <c r="O2711" s="66"/>
      <c r="P2711" s="66"/>
      <c r="Q2711" s="66"/>
      <c r="S2711" s="70"/>
      <c r="U2711" s="70"/>
      <c r="W2711" s="70"/>
      <c r="Y2711" s="70"/>
    </row>
    <row r="2712" spans="1:25" s="69" customFormat="1" x14ac:dyDescent="0.2">
      <c r="A2712" s="66" t="s">
        <v>27</v>
      </c>
      <c r="B2712" s="66" t="s">
        <v>23</v>
      </c>
      <c r="C2712" s="66" t="s">
        <v>9</v>
      </c>
      <c r="D2712" s="66" t="s">
        <v>273</v>
      </c>
      <c r="E2712" s="86">
        <f>+IF(ISNUMBER(DATA!H856),DATA!H856,"n/a")</f>
        <v>79662.7</v>
      </c>
      <c r="F2712" s="77">
        <f>+IF(ISNUMBER(DATA!I856),DATA!I856,"n/a")</f>
        <v>-2.6704129427591702E-2</v>
      </c>
      <c r="G2712" s="86">
        <f>+IF(ISNUMBER(DATA!R856),DATA!R856,"n/a")</f>
        <v>259804.79999999999</v>
      </c>
      <c r="H2712" s="77">
        <f>+IF(ISNUMBER(DATA!S856),DATA!S856,"n/a")</f>
        <v>5.2796569907885602E-2</v>
      </c>
      <c r="I2712" s="86">
        <f>+IF(ISNUMBER(DATA!AB856),DATA!AB856,"n/a")</f>
        <v>500284.55</v>
      </c>
      <c r="J2712" s="77">
        <f>+IF(ISNUMBER(DATA!AC856),DATA!AC856,"n/a")</f>
        <v>2.41939357084421E-2</v>
      </c>
      <c r="K2712" s="86">
        <f>+IF(ISNUMBER(DATA!AL856),DATA!AL856,"n/a")</f>
        <v>958200.65</v>
      </c>
      <c r="L2712" s="77">
        <f>+IF(ISNUMBER(DATA!AM856),DATA!AM856,"n/a")</f>
        <v>2.63180128286023E-2</v>
      </c>
      <c r="M2712" s="66"/>
      <c r="N2712" s="66"/>
      <c r="O2712" s="66"/>
      <c r="P2712" s="66"/>
      <c r="Q2712" s="66"/>
      <c r="S2712" s="70"/>
      <c r="U2712" s="70"/>
      <c r="W2712" s="70"/>
      <c r="Y2712" s="70"/>
    </row>
    <row r="2713" spans="1:25" s="69" customFormat="1" x14ac:dyDescent="0.2">
      <c r="A2713" s="66" t="s">
        <v>27</v>
      </c>
      <c r="B2713" s="66" t="s">
        <v>23</v>
      </c>
      <c r="C2713" s="66" t="s">
        <v>9</v>
      </c>
      <c r="D2713" s="66" t="s">
        <v>274</v>
      </c>
      <c r="E2713" s="86">
        <f>+IF(ISNUMBER(DATA!H857),DATA!H857,"n/a")</f>
        <v>34668.65</v>
      </c>
      <c r="F2713" s="77">
        <f>+IF(ISNUMBER(DATA!I857),DATA!I857,"n/a")</f>
        <v>-3.3008414855822801E-2</v>
      </c>
      <c r="G2713" s="86">
        <f>+IF(ISNUMBER(DATA!R857),DATA!R857,"n/a")</f>
        <v>100716.61</v>
      </c>
      <c r="H2713" s="77">
        <f>+IF(ISNUMBER(DATA!S857),DATA!S857,"n/a")</f>
        <v>3.1073271329546898E-3</v>
      </c>
      <c r="I2713" s="86">
        <f>+IF(ISNUMBER(DATA!AB857),DATA!AB857,"n/a")</f>
        <v>195200.72</v>
      </c>
      <c r="J2713" s="77">
        <f>+IF(ISNUMBER(DATA!AC857),DATA!AC857,"n/a")</f>
        <v>2.0814177885209301E-2</v>
      </c>
      <c r="K2713" s="86">
        <f>+IF(ISNUMBER(DATA!AL857),DATA!AL857,"n/a")</f>
        <v>382831.01</v>
      </c>
      <c r="L2713" s="77">
        <f>+IF(ISNUMBER(DATA!AM857),DATA!AM857,"n/a")</f>
        <v>2.3362177084949001E-2</v>
      </c>
      <c r="M2713" s="66"/>
      <c r="N2713" s="66"/>
      <c r="O2713" s="66"/>
      <c r="P2713" s="66"/>
      <c r="Q2713" s="66"/>
      <c r="S2713" s="70"/>
      <c r="U2713" s="70"/>
      <c r="W2713" s="70"/>
      <c r="Y2713" s="70"/>
    </row>
    <row r="2714" spans="1:25" s="69" customFormat="1" x14ac:dyDescent="0.2">
      <c r="A2714" s="66" t="s">
        <v>27</v>
      </c>
      <c r="B2714" s="66" t="s">
        <v>23</v>
      </c>
      <c r="C2714" s="66" t="s">
        <v>9</v>
      </c>
      <c r="D2714" s="66" t="s">
        <v>275</v>
      </c>
      <c r="E2714" s="86">
        <f>+IF(ISNUMBER(DATA!H858),DATA!H858,"n/a")</f>
        <v>60373.32</v>
      </c>
      <c r="F2714" s="77">
        <f>+IF(ISNUMBER(DATA!I858),DATA!I858,"n/a")</f>
        <v>-0.27168371024473698</v>
      </c>
      <c r="G2714" s="86">
        <f>+IF(ISNUMBER(DATA!R858),DATA!R858,"n/a")</f>
        <v>193052.61</v>
      </c>
      <c r="H2714" s="77">
        <f>+IF(ISNUMBER(DATA!S858),DATA!S858,"n/a")</f>
        <v>-0.24745688303934599</v>
      </c>
      <c r="I2714" s="86">
        <f>+IF(ISNUMBER(DATA!AB858),DATA!AB858,"n/a")</f>
        <v>368376.74</v>
      </c>
      <c r="J2714" s="77">
        <f>+IF(ISNUMBER(DATA!AC858),DATA!AC858,"n/a")</f>
        <v>-0.23656455818969199</v>
      </c>
      <c r="K2714" s="86">
        <f>+IF(ISNUMBER(DATA!AL858),DATA!AL858,"n/a")</f>
        <v>709888.03</v>
      </c>
      <c r="L2714" s="77">
        <f>+IF(ISNUMBER(DATA!AM858),DATA!AM858,"n/a")</f>
        <v>-0.184500457038969</v>
      </c>
      <c r="M2714" s="66"/>
      <c r="N2714" s="66"/>
      <c r="O2714" s="66"/>
      <c r="P2714" s="66"/>
      <c r="Q2714" s="66"/>
      <c r="S2714" s="70"/>
      <c r="U2714" s="70"/>
      <c r="W2714" s="70"/>
      <c r="Y2714" s="70"/>
    </row>
    <row r="2715" spans="1:25" s="69" customFormat="1" x14ac:dyDescent="0.2">
      <c r="A2715" s="66" t="s">
        <v>27</v>
      </c>
      <c r="B2715" s="66" t="s">
        <v>23</v>
      </c>
      <c r="C2715" s="66" t="s">
        <v>9</v>
      </c>
      <c r="D2715" s="66" t="s">
        <v>276</v>
      </c>
      <c r="E2715" s="86">
        <f>+IF(ISNUMBER(DATA!H859),DATA!H859,"n/a")</f>
        <v>39290.31</v>
      </c>
      <c r="F2715" s="77">
        <f>+IF(ISNUMBER(DATA!I859),DATA!I859,"n/a")</f>
        <v>-2.1530882423257101E-2</v>
      </c>
      <c r="G2715" s="86">
        <f>+IF(ISNUMBER(DATA!R859),DATA!R859,"n/a")</f>
        <v>128152.37</v>
      </c>
      <c r="H2715" s="77">
        <f>+IF(ISNUMBER(DATA!S859),DATA!S859,"n/a")</f>
        <v>-2.47888533791259E-2</v>
      </c>
      <c r="I2715" s="86">
        <f>+IF(ISNUMBER(DATA!AB859),DATA!AB859,"n/a")</f>
        <v>246095.28</v>
      </c>
      <c r="J2715" s="77">
        <f>+IF(ISNUMBER(DATA!AC859),DATA!AC859,"n/a")</f>
        <v>-4.92328715205399E-2</v>
      </c>
      <c r="K2715" s="86">
        <f>+IF(ISNUMBER(DATA!AL859),DATA!AL859,"n/a")</f>
        <v>466927.26</v>
      </c>
      <c r="L2715" s="77">
        <f>+IF(ISNUMBER(DATA!AM859),DATA!AM859,"n/a")</f>
        <v>-9.5265534913610103E-2</v>
      </c>
      <c r="M2715" s="66"/>
      <c r="N2715" s="66"/>
      <c r="O2715" s="66"/>
      <c r="P2715" s="66"/>
      <c r="Q2715" s="66"/>
      <c r="S2715" s="70"/>
      <c r="U2715" s="70"/>
      <c r="W2715" s="70"/>
      <c r="Y2715" s="70"/>
    </row>
    <row r="2716" spans="1:25" s="69" customFormat="1" x14ac:dyDescent="0.2">
      <c r="A2716" s="66" t="s">
        <v>27</v>
      </c>
      <c r="B2716" s="66" t="s">
        <v>23</v>
      </c>
      <c r="C2716" s="66" t="s">
        <v>9</v>
      </c>
      <c r="D2716" s="66" t="s">
        <v>277</v>
      </c>
      <c r="E2716" s="86">
        <f>+IF(ISNUMBER(DATA!H860),DATA!H860,"n/a")</f>
        <v>22932.55</v>
      </c>
      <c r="F2716" s="77">
        <f>+IF(ISNUMBER(DATA!I860),DATA!I860,"n/a")</f>
        <v>0.21946102944460899</v>
      </c>
      <c r="G2716" s="86">
        <f>+IF(ISNUMBER(DATA!R860),DATA!R860,"n/a")</f>
        <v>73198.080000000002</v>
      </c>
      <c r="H2716" s="77">
        <f>+IF(ISNUMBER(DATA!S860),DATA!S860,"n/a")</f>
        <v>0.25604323647590299</v>
      </c>
      <c r="I2716" s="86">
        <f>+IF(ISNUMBER(DATA!AB860),DATA!AB860,"n/a")</f>
        <v>137363.5</v>
      </c>
      <c r="J2716" s="77">
        <f>+IF(ISNUMBER(DATA!AC860),DATA!AC860,"n/a")</f>
        <v>0.27629515896373302</v>
      </c>
      <c r="K2716" s="86">
        <f>+IF(ISNUMBER(DATA!AL860),DATA!AL860,"n/a")</f>
        <v>240768.62</v>
      </c>
      <c r="L2716" s="77">
        <f>+IF(ISNUMBER(DATA!AM860),DATA!AM860,"n/a")</f>
        <v>0.14112368980575901</v>
      </c>
      <c r="M2716" s="66"/>
      <c r="N2716" s="66"/>
      <c r="O2716" s="66"/>
      <c r="P2716" s="66"/>
      <c r="Q2716" s="66"/>
      <c r="S2716" s="70"/>
      <c r="U2716" s="70"/>
      <c r="W2716" s="70"/>
      <c r="Y2716" s="70"/>
    </row>
    <row r="2717" spans="1:25" s="69" customFormat="1" x14ac:dyDescent="0.2">
      <c r="A2717" s="66" t="s">
        <v>27</v>
      </c>
      <c r="B2717" s="66" t="s">
        <v>23</v>
      </c>
      <c r="C2717" s="66" t="s">
        <v>9</v>
      </c>
      <c r="D2717" s="66" t="s">
        <v>278</v>
      </c>
      <c r="E2717" s="86">
        <f>+IF(ISNUMBER(DATA!H861),DATA!H861,"n/a")</f>
        <v>34094.449999999997</v>
      </c>
      <c r="F2717" s="77">
        <f>+IF(ISNUMBER(DATA!I861),DATA!I861,"n/a")</f>
        <v>8.2234998130380599E-2</v>
      </c>
      <c r="G2717" s="86">
        <f>+IF(ISNUMBER(DATA!R861),DATA!R861,"n/a")</f>
        <v>108407.08</v>
      </c>
      <c r="H2717" s="77">
        <f>+IF(ISNUMBER(DATA!S861),DATA!S861,"n/a")</f>
        <v>1.29722055403158E-2</v>
      </c>
      <c r="I2717" s="86">
        <f>+IF(ISNUMBER(DATA!AB861),DATA!AB861,"n/a")</f>
        <v>201182.86</v>
      </c>
      <c r="J2717" s="77">
        <f>+IF(ISNUMBER(DATA!AC861),DATA!AC861,"n/a")</f>
        <v>-3.3699072916340998E-3</v>
      </c>
      <c r="K2717" s="86">
        <f>+IF(ISNUMBER(DATA!AL861),DATA!AL861,"n/a")</f>
        <v>393535.13</v>
      </c>
      <c r="L2717" s="77">
        <f>+IF(ISNUMBER(DATA!AM861),DATA!AM861,"n/a")</f>
        <v>2.6056671025692899E-2</v>
      </c>
      <c r="M2717" s="66"/>
      <c r="N2717" s="66"/>
      <c r="O2717" s="66"/>
      <c r="P2717" s="66"/>
      <c r="Q2717" s="66"/>
      <c r="S2717" s="70"/>
      <c r="U2717" s="70"/>
      <c r="W2717" s="70"/>
      <c r="Y2717" s="70"/>
    </row>
    <row r="2718" spans="1:25" s="69" customFormat="1" x14ac:dyDescent="0.2">
      <c r="A2718" s="66" t="s">
        <v>27</v>
      </c>
      <c r="B2718" s="66" t="s">
        <v>23</v>
      </c>
      <c r="C2718" s="66" t="s">
        <v>9</v>
      </c>
      <c r="D2718" s="66" t="s">
        <v>279</v>
      </c>
      <c r="E2718" s="86">
        <f>+IF(ISNUMBER(DATA!H862),DATA!H862,"n/a")</f>
        <v>5198.21</v>
      </c>
      <c r="F2718" s="77">
        <f>+IF(ISNUMBER(DATA!I862),DATA!I862,"n/a")</f>
        <v>-8.7424949966644405E-2</v>
      </c>
      <c r="G2718" s="86">
        <f>+IF(ISNUMBER(DATA!R862),DATA!R862,"n/a")</f>
        <v>15764.6</v>
      </c>
      <c r="H2718" s="77">
        <f>+IF(ISNUMBER(DATA!S862),DATA!S862,"n/a")</f>
        <v>-6.5054633271496298E-2</v>
      </c>
      <c r="I2718" s="86">
        <f>+IF(ISNUMBER(DATA!AB862),DATA!AB862,"n/a")</f>
        <v>30881.22</v>
      </c>
      <c r="J2718" s="77">
        <f>+IF(ISNUMBER(DATA!AC862),DATA!AC862,"n/a")</f>
        <v>-0.40005187170398598</v>
      </c>
      <c r="K2718" s="86">
        <f>+IF(ISNUMBER(DATA!AL862),DATA!AL862,"n/a")</f>
        <v>68283.44</v>
      </c>
      <c r="L2718" s="77">
        <f>+IF(ISNUMBER(DATA!AM862),DATA!AM862,"n/a")</f>
        <v>-0.57926870257576502</v>
      </c>
      <c r="M2718" s="66"/>
      <c r="N2718" s="66"/>
      <c r="O2718" s="66"/>
      <c r="P2718" s="66"/>
      <c r="Q2718" s="66"/>
      <c r="S2718" s="70"/>
      <c r="U2718" s="70"/>
      <c r="W2718" s="70"/>
      <c r="Y2718" s="70"/>
    </row>
    <row r="2719" spans="1:25" s="69" customFormat="1" x14ac:dyDescent="0.2">
      <c r="A2719" s="66" t="s">
        <v>27</v>
      </c>
      <c r="B2719" s="66" t="s">
        <v>23</v>
      </c>
      <c r="C2719" s="66" t="s">
        <v>9</v>
      </c>
      <c r="D2719" s="66" t="s">
        <v>280</v>
      </c>
      <c r="E2719" s="86">
        <f>+IF(ISNUMBER(DATA!H863),DATA!H863,"n/a")</f>
        <v>11752.81</v>
      </c>
      <c r="F2719" s="77">
        <f>+IF(ISNUMBER(DATA!I863),DATA!I863,"n/a")</f>
        <v>0.107524845030711</v>
      </c>
      <c r="G2719" s="86">
        <f>+IF(ISNUMBER(DATA!R863),DATA!R863,"n/a")</f>
        <v>53580.82</v>
      </c>
      <c r="H2719" s="77">
        <f>+IF(ISNUMBER(DATA!S863),DATA!S863,"n/a")</f>
        <v>0.23109687490450401</v>
      </c>
      <c r="I2719" s="86">
        <f>+IF(ISNUMBER(DATA!AB863),DATA!AB863,"n/a")</f>
        <v>103559.22</v>
      </c>
      <c r="J2719" s="77">
        <f>+IF(ISNUMBER(DATA!AC863),DATA!AC863,"n/a")</f>
        <v>0.16943536376139101</v>
      </c>
      <c r="K2719" s="86">
        <f>+IF(ISNUMBER(DATA!AL863),DATA!AL863,"n/a")</f>
        <v>192119.23</v>
      </c>
      <c r="L2719" s="77">
        <f>+IF(ISNUMBER(DATA!AM863),DATA!AM863,"n/a")</f>
        <v>0.14646562898738899</v>
      </c>
      <c r="M2719" s="66"/>
      <c r="N2719" s="66"/>
      <c r="O2719" s="66"/>
      <c r="P2719" s="66"/>
      <c r="Q2719" s="66"/>
      <c r="S2719" s="70"/>
      <c r="U2719" s="70"/>
      <c r="W2719" s="70"/>
      <c r="Y2719" s="70"/>
    </row>
    <row r="2720" spans="1:25" s="69" customFormat="1" x14ac:dyDescent="0.2">
      <c r="A2720" s="66" t="s">
        <v>27</v>
      </c>
      <c r="B2720" s="66" t="s">
        <v>23</v>
      </c>
      <c r="C2720" s="66" t="s">
        <v>9</v>
      </c>
      <c r="D2720" s="66" t="s">
        <v>281</v>
      </c>
      <c r="E2720" s="86">
        <f>+IF(ISNUMBER(DATA!H864),DATA!H864,"n/a")</f>
        <v>9149.7099999999991</v>
      </c>
      <c r="F2720" s="77">
        <f>+IF(ISNUMBER(DATA!I864),DATA!I864,"n/a")</f>
        <v>-0.41743225286406399</v>
      </c>
      <c r="G2720" s="86">
        <f>+IF(ISNUMBER(DATA!R864),DATA!R864,"n/a")</f>
        <v>33313.11</v>
      </c>
      <c r="H2720" s="77">
        <f>+IF(ISNUMBER(DATA!S864),DATA!S864,"n/a")</f>
        <v>-0.34499562224227298</v>
      </c>
      <c r="I2720" s="86">
        <f>+IF(ISNUMBER(DATA!AB864),DATA!AB864,"n/a")</f>
        <v>64826.55</v>
      </c>
      <c r="J2720" s="77">
        <f>+IF(ISNUMBER(DATA!AC864),DATA!AC864,"n/a")</f>
        <v>-0.33984228692512702</v>
      </c>
      <c r="K2720" s="86">
        <f>+IF(ISNUMBER(DATA!AL864),DATA!AL864,"n/a")</f>
        <v>132890.1</v>
      </c>
      <c r="L2720" s="77">
        <f>+IF(ISNUMBER(DATA!AM864),DATA!AM864,"n/a")</f>
        <v>-0.283373153395724</v>
      </c>
      <c r="M2720" s="66"/>
      <c r="N2720" s="66"/>
      <c r="O2720" s="66"/>
      <c r="P2720" s="66"/>
      <c r="Q2720" s="66"/>
      <c r="S2720" s="70"/>
      <c r="U2720" s="70"/>
      <c r="W2720" s="70"/>
      <c r="Y2720" s="70"/>
    </row>
    <row r="2721" spans="1:25" s="69" customFormat="1" x14ac:dyDescent="0.2">
      <c r="A2721" s="66" t="s">
        <v>27</v>
      </c>
      <c r="B2721" s="66" t="s">
        <v>23</v>
      </c>
      <c r="C2721" s="66" t="s">
        <v>9</v>
      </c>
      <c r="D2721" s="66" t="s">
        <v>282</v>
      </c>
      <c r="E2721" s="86">
        <f>+IF(ISNUMBER(DATA!H865),DATA!H865,"n/a")</f>
        <v>29821.65</v>
      </c>
      <c r="F2721" s="77">
        <f>+IF(ISNUMBER(DATA!I865),DATA!I865,"n/a")</f>
        <v>6.4018090874676595E-2</v>
      </c>
      <c r="G2721" s="86">
        <f>+IF(ISNUMBER(DATA!R865),DATA!R865,"n/a")</f>
        <v>96687.82</v>
      </c>
      <c r="H2721" s="77">
        <f>+IF(ISNUMBER(DATA!S865),DATA!S865,"n/a")</f>
        <v>7.9972848720752499E-2</v>
      </c>
      <c r="I2721" s="86">
        <f>+IF(ISNUMBER(DATA!AB865),DATA!AB865,"n/a")</f>
        <v>184291.78</v>
      </c>
      <c r="J2721" s="77">
        <f>+IF(ISNUMBER(DATA!AC865),DATA!AC865,"n/a")</f>
        <v>3.2758394310172002E-2</v>
      </c>
      <c r="K2721" s="86">
        <f>+IF(ISNUMBER(DATA!AL865),DATA!AL865,"n/a")</f>
        <v>357140.97</v>
      </c>
      <c r="L2721" s="77">
        <f>+IF(ISNUMBER(DATA!AM865),DATA!AM865,"n/a")</f>
        <v>1.5531968737400701E-3</v>
      </c>
      <c r="M2721" s="66"/>
      <c r="N2721" s="66"/>
      <c r="O2721" s="66"/>
      <c r="P2721" s="66"/>
      <c r="Q2721" s="66"/>
      <c r="S2721" s="70"/>
      <c r="U2721" s="70"/>
      <c r="W2721" s="70"/>
      <c r="Y2721" s="70"/>
    </row>
    <row r="2722" spans="1:25" s="69" customFormat="1" x14ac:dyDescent="0.2">
      <c r="A2722" s="66" t="s">
        <v>27</v>
      </c>
      <c r="B2722" s="66" t="s">
        <v>23</v>
      </c>
      <c r="C2722" s="66" t="s">
        <v>9</v>
      </c>
      <c r="D2722" s="66" t="s">
        <v>283</v>
      </c>
      <c r="E2722" s="86">
        <f>+IF(ISNUMBER(DATA!H866),DATA!H866,"n/a")</f>
        <v>15037.47</v>
      </c>
      <c r="F2722" s="77">
        <f>+IF(ISNUMBER(DATA!I866),DATA!I866,"n/a")</f>
        <v>5.41528975154539E-2</v>
      </c>
      <c r="G2722" s="86">
        <f>+IF(ISNUMBER(DATA!R866),DATA!R866,"n/a")</f>
        <v>48668.2</v>
      </c>
      <c r="H2722" s="77">
        <f>+IF(ISNUMBER(DATA!S866),DATA!S866,"n/a")</f>
        <v>3.4655985951798501E-2</v>
      </c>
      <c r="I2722" s="86">
        <f>+IF(ISNUMBER(DATA!AB866),DATA!AB866,"n/a")</f>
        <v>93377.55</v>
      </c>
      <c r="J2722" s="77">
        <f>+IF(ISNUMBER(DATA!AC866),DATA!AC866,"n/a")</f>
        <v>1.29159066709127E-3</v>
      </c>
      <c r="K2722" s="86">
        <f>+IF(ISNUMBER(DATA!AL866),DATA!AL866,"n/a")</f>
        <v>175049.36</v>
      </c>
      <c r="L2722" s="77">
        <f>+IF(ISNUMBER(DATA!AM866),DATA!AM866,"n/a")</f>
        <v>8.35555285396445E-2</v>
      </c>
      <c r="M2722" s="66"/>
      <c r="N2722" s="66"/>
      <c r="O2722" s="66"/>
      <c r="P2722" s="66"/>
      <c r="Q2722" s="66"/>
      <c r="S2722" s="70"/>
      <c r="U2722" s="70"/>
      <c r="W2722" s="70"/>
      <c r="Y2722" s="70"/>
    </row>
    <row r="2723" spans="1:25" s="69" customFormat="1" x14ac:dyDescent="0.2">
      <c r="A2723" s="66" t="s">
        <v>27</v>
      </c>
      <c r="B2723" s="66" t="s">
        <v>23</v>
      </c>
      <c r="C2723" s="66" t="s">
        <v>9</v>
      </c>
      <c r="D2723" s="66" t="s">
        <v>284</v>
      </c>
      <c r="E2723" s="86">
        <f>+IF(ISNUMBER(DATA!H867),DATA!H867,"n/a")</f>
        <v>17589.86</v>
      </c>
      <c r="F2723" s="77">
        <f>+IF(ISNUMBER(DATA!I867),DATA!I867,"n/a")</f>
        <v>-0.40187002964150298</v>
      </c>
      <c r="G2723" s="86">
        <f>+IF(ISNUMBER(DATA!R867),DATA!R867,"n/a")</f>
        <v>58179.63</v>
      </c>
      <c r="H2723" s="77">
        <f>+IF(ISNUMBER(DATA!S867),DATA!S867,"n/a")</f>
        <v>-0.32964713728241002</v>
      </c>
      <c r="I2723" s="86">
        <f>+IF(ISNUMBER(DATA!AB867),DATA!AB867,"n/a")</f>
        <v>111283.12</v>
      </c>
      <c r="J2723" s="77">
        <f>+IF(ISNUMBER(DATA!AC867),DATA!AC867,"n/a")</f>
        <v>-0.359559319183682</v>
      </c>
      <c r="K2723" s="86">
        <f>+IF(ISNUMBER(DATA!AL867),DATA!AL867,"n/a")</f>
        <v>222365.28</v>
      </c>
      <c r="L2723" s="77">
        <f>+IF(ISNUMBER(DATA!AM867),DATA!AM867,"n/a")</f>
        <v>-0.338682081428203</v>
      </c>
      <c r="M2723" s="66"/>
      <c r="N2723" s="66"/>
      <c r="O2723" s="66"/>
      <c r="P2723" s="66"/>
      <c r="Q2723" s="66"/>
      <c r="S2723" s="70"/>
      <c r="U2723" s="70"/>
      <c r="W2723" s="70"/>
      <c r="Y2723" s="70"/>
    </row>
    <row r="2724" spans="1:25" s="69" customFormat="1" x14ac:dyDescent="0.2">
      <c r="A2724" s="66" t="s">
        <v>27</v>
      </c>
      <c r="B2724" s="66" t="s">
        <v>23</v>
      </c>
      <c r="C2724" s="66" t="s">
        <v>9</v>
      </c>
      <c r="D2724" s="66" t="s">
        <v>285</v>
      </c>
      <c r="E2724" s="86">
        <f>+IF(ISNUMBER(DATA!H868),DATA!H868,"n/a")</f>
        <v>22336.27</v>
      </c>
      <c r="F2724" s="77">
        <f>+IF(ISNUMBER(DATA!I868),DATA!I868,"n/a")</f>
        <v>9.4343348034801405E-2</v>
      </c>
      <c r="G2724" s="86">
        <f>+IF(ISNUMBER(DATA!R868),DATA!R868,"n/a")</f>
        <v>74766.720000000001</v>
      </c>
      <c r="H2724" s="77">
        <f>+IF(ISNUMBER(DATA!S868),DATA!S868,"n/a")</f>
        <v>0.17969609304182299</v>
      </c>
      <c r="I2724" s="86">
        <f>+IF(ISNUMBER(DATA!AB868),DATA!AB868,"n/a")</f>
        <v>152231.35</v>
      </c>
      <c r="J2724" s="77">
        <f>+IF(ISNUMBER(DATA!AC868),DATA!AC868,"n/a")</f>
        <v>0.16050690443265</v>
      </c>
      <c r="K2724" s="86">
        <f>+IF(ISNUMBER(DATA!AL868),DATA!AL868,"n/a")</f>
        <v>272728.27</v>
      </c>
      <c r="L2724" s="77">
        <f>+IF(ISNUMBER(DATA!AM868),DATA!AM868,"n/a")</f>
        <v>1.6588277831204999E-2</v>
      </c>
      <c r="M2724" s="66"/>
      <c r="N2724" s="66"/>
      <c r="O2724" s="66"/>
      <c r="P2724" s="66"/>
      <c r="Q2724" s="66"/>
      <c r="S2724" s="70"/>
      <c r="U2724" s="70"/>
      <c r="W2724" s="70"/>
      <c r="Y2724" s="70"/>
    </row>
    <row r="2725" spans="1:25" s="69" customFormat="1" x14ac:dyDescent="0.2">
      <c r="A2725" s="66" t="s">
        <v>27</v>
      </c>
      <c r="B2725" s="66" t="s">
        <v>23</v>
      </c>
      <c r="C2725" s="66" t="s">
        <v>9</v>
      </c>
      <c r="D2725" s="66" t="s">
        <v>286</v>
      </c>
      <c r="E2725" s="86">
        <f>+IF(ISNUMBER(DATA!H869),DATA!H869,"n/a")</f>
        <v>48244.17</v>
      </c>
      <c r="F2725" s="77">
        <f>+IF(ISNUMBER(DATA!I869),DATA!I869,"n/a")</f>
        <v>-0.12792980947889501</v>
      </c>
      <c r="G2725" s="86">
        <f>+IF(ISNUMBER(DATA!R869),DATA!R869,"n/a")</f>
        <v>163280.54999999999</v>
      </c>
      <c r="H2725" s="77">
        <f>+IF(ISNUMBER(DATA!S869),DATA!S869,"n/a")</f>
        <v>-4.27313933153586E-2</v>
      </c>
      <c r="I2725" s="86">
        <f>+IF(ISNUMBER(DATA!AB869),DATA!AB869,"n/a")</f>
        <v>312237.49</v>
      </c>
      <c r="J2725" s="77">
        <f>+IF(ISNUMBER(DATA!AC869),DATA!AC869,"n/a")</f>
        <v>-7.3972992678562402E-2</v>
      </c>
      <c r="K2725" s="86">
        <f>+IF(ISNUMBER(DATA!AL869),DATA!AL869,"n/a")</f>
        <v>626217.89</v>
      </c>
      <c r="L2725" s="77">
        <f>+IF(ISNUMBER(DATA!AM869),DATA!AM869,"n/a")</f>
        <v>-6.0143303813658599E-3</v>
      </c>
      <c r="M2725" s="66"/>
      <c r="N2725" s="66"/>
      <c r="O2725" s="66"/>
      <c r="P2725" s="66"/>
      <c r="Q2725" s="66"/>
      <c r="S2725" s="70"/>
      <c r="U2725" s="70"/>
      <c r="W2725" s="70"/>
      <c r="Y2725" s="70"/>
    </row>
    <row r="2726" spans="1:25" s="69" customFormat="1" x14ac:dyDescent="0.2">
      <c r="A2726" s="66" t="s">
        <v>27</v>
      </c>
      <c r="B2726" s="66" t="s">
        <v>23</v>
      </c>
      <c r="C2726" s="66" t="s">
        <v>9</v>
      </c>
      <c r="D2726" s="66" t="s">
        <v>287</v>
      </c>
      <c r="E2726" s="86">
        <f>+IF(ISNUMBER(DATA!H870),DATA!H870,"n/a")</f>
        <v>44611.51</v>
      </c>
      <c r="F2726" s="77">
        <f>+IF(ISNUMBER(DATA!I870),DATA!I870,"n/a")</f>
        <v>-0.12974292098797499</v>
      </c>
      <c r="G2726" s="86">
        <f>+IF(ISNUMBER(DATA!R870),DATA!R870,"n/a")</f>
        <v>147885.26999999999</v>
      </c>
      <c r="H2726" s="77">
        <f>+IF(ISNUMBER(DATA!S870),DATA!S870,"n/a")</f>
        <v>5.3204667664093999E-2</v>
      </c>
      <c r="I2726" s="86">
        <f>+IF(ISNUMBER(DATA!AB870),DATA!AB870,"n/a")</f>
        <v>271260.53999999998</v>
      </c>
      <c r="J2726" s="77">
        <f>+IF(ISNUMBER(DATA!AC870),DATA!AC870,"n/a")</f>
        <v>-4.6837750153641999E-2</v>
      </c>
      <c r="K2726" s="86">
        <f>+IF(ISNUMBER(DATA!AL870),DATA!AL870,"n/a")</f>
        <v>540515.05000000005</v>
      </c>
      <c r="L2726" s="77">
        <f>+IF(ISNUMBER(DATA!AM870),DATA!AM870,"n/a")</f>
        <v>3.2336776963957502E-2</v>
      </c>
      <c r="M2726" s="66"/>
      <c r="N2726" s="66"/>
      <c r="O2726" s="66"/>
      <c r="P2726" s="66"/>
      <c r="Q2726" s="66"/>
      <c r="S2726" s="70"/>
      <c r="U2726" s="70"/>
      <c r="W2726" s="70"/>
      <c r="Y2726" s="70"/>
    </row>
    <row r="2727" spans="1:25" s="69" customFormat="1" x14ac:dyDescent="0.2">
      <c r="A2727" s="66" t="s">
        <v>27</v>
      </c>
      <c r="B2727" s="66" t="s">
        <v>23</v>
      </c>
      <c r="C2727" s="66" t="s">
        <v>9</v>
      </c>
      <c r="D2727" s="66" t="s">
        <v>288</v>
      </c>
      <c r="E2727" s="86">
        <f>+IF(ISNUMBER(DATA!H871),DATA!H871,"n/a")</f>
        <v>12317.08</v>
      </c>
      <c r="F2727" s="77">
        <f>+IF(ISNUMBER(DATA!I871),DATA!I871,"n/a")</f>
        <v>2.9640100614335901E-2</v>
      </c>
      <c r="G2727" s="86">
        <f>+IF(ISNUMBER(DATA!R871),DATA!R871,"n/a")</f>
        <v>39541.01</v>
      </c>
      <c r="H2727" s="77">
        <f>+IF(ISNUMBER(DATA!S871),DATA!S871,"n/a")</f>
        <v>3.4213979527061802E-2</v>
      </c>
      <c r="I2727" s="86">
        <f>+IF(ISNUMBER(DATA!AB871),DATA!AB871,"n/a")</f>
        <v>76215.210000000006</v>
      </c>
      <c r="J2727" s="77">
        <f>+IF(ISNUMBER(DATA!AC871),DATA!AC871,"n/a")</f>
        <v>-0.13008182789718201</v>
      </c>
      <c r="K2727" s="86">
        <f>+IF(ISNUMBER(DATA!AL871),DATA!AL871,"n/a")</f>
        <v>156179.01999999999</v>
      </c>
      <c r="L2727" s="77">
        <f>+IF(ISNUMBER(DATA!AM871),DATA!AM871,"n/a")</f>
        <v>-0.25290000560161102</v>
      </c>
      <c r="M2727" s="66"/>
      <c r="N2727" s="66"/>
      <c r="O2727" s="66"/>
      <c r="P2727" s="66"/>
      <c r="Q2727" s="66"/>
      <c r="S2727" s="70"/>
      <c r="U2727" s="70"/>
      <c r="W2727" s="70"/>
      <c r="Y2727" s="70"/>
    </row>
    <row r="2728" spans="1:25" s="69" customFormat="1" x14ac:dyDescent="0.2">
      <c r="A2728" s="66" t="s">
        <v>27</v>
      </c>
      <c r="B2728" s="66" t="s">
        <v>23</v>
      </c>
      <c r="C2728" s="66" t="s">
        <v>9</v>
      </c>
      <c r="D2728" s="66" t="s">
        <v>289</v>
      </c>
      <c r="E2728" s="86">
        <f>+IF(ISNUMBER(DATA!H872),DATA!H872,"n/a")</f>
        <v>11628.07</v>
      </c>
      <c r="F2728" s="77">
        <f>+IF(ISNUMBER(DATA!I872),DATA!I872,"n/a")</f>
        <v>-7.2564159622009197E-2</v>
      </c>
      <c r="G2728" s="86">
        <f>+IF(ISNUMBER(DATA!R872),DATA!R872,"n/a")</f>
        <v>37374.339999999997</v>
      </c>
      <c r="H2728" s="77">
        <f>+IF(ISNUMBER(DATA!S872),DATA!S872,"n/a")</f>
        <v>-8.6060954636277803E-2</v>
      </c>
      <c r="I2728" s="86">
        <f>+IF(ISNUMBER(DATA!AB872),DATA!AB872,"n/a")</f>
        <v>70568.13</v>
      </c>
      <c r="J2728" s="77">
        <f>+IF(ISNUMBER(DATA!AC872),DATA!AC872,"n/a")</f>
        <v>-0.16534782924955599</v>
      </c>
      <c r="K2728" s="86">
        <f>+IF(ISNUMBER(DATA!AL872),DATA!AL872,"n/a")</f>
        <v>137975.95000000001</v>
      </c>
      <c r="L2728" s="77">
        <f>+IF(ISNUMBER(DATA!AM872),DATA!AM872,"n/a")</f>
        <v>-0.247034750764625</v>
      </c>
      <c r="M2728" s="66"/>
      <c r="N2728" s="66"/>
      <c r="O2728" s="66"/>
      <c r="P2728" s="66"/>
      <c r="Q2728" s="66"/>
      <c r="S2728" s="70"/>
      <c r="U2728" s="70"/>
      <c r="W2728" s="70"/>
      <c r="Y2728" s="70"/>
    </row>
    <row r="2729" spans="1:25" s="69" customFormat="1" x14ac:dyDescent="0.2">
      <c r="A2729" s="66" t="s">
        <v>27</v>
      </c>
      <c r="B2729" s="66" t="s">
        <v>23</v>
      </c>
      <c r="C2729" s="66" t="s">
        <v>9</v>
      </c>
      <c r="D2729" s="66" t="s">
        <v>290</v>
      </c>
      <c r="E2729" s="86">
        <f>+IF(ISNUMBER(DATA!H873),DATA!H873,"n/a")</f>
        <v>27579.84</v>
      </c>
      <c r="F2729" s="77">
        <f>+IF(ISNUMBER(DATA!I873),DATA!I873,"n/a")</f>
        <v>-9.6241351490751706E-2</v>
      </c>
      <c r="G2729" s="86">
        <f>+IF(ISNUMBER(DATA!R873),DATA!R873,"n/a")</f>
        <v>77951.28</v>
      </c>
      <c r="H2729" s="77">
        <f>+IF(ISNUMBER(DATA!S873),DATA!S873,"n/a")</f>
        <v>-5.1364108710062598E-2</v>
      </c>
      <c r="I2729" s="86">
        <f>+IF(ISNUMBER(DATA!AB873),DATA!AB873,"n/a")</f>
        <v>158744.72</v>
      </c>
      <c r="J2729" s="77">
        <f>+IF(ISNUMBER(DATA!AC873),DATA!AC873,"n/a")</f>
        <v>7.9406779085263307E-3</v>
      </c>
      <c r="K2729" s="86">
        <f>+IF(ISNUMBER(DATA!AL873),DATA!AL873,"n/a")</f>
        <v>306719.18</v>
      </c>
      <c r="L2729" s="77">
        <f>+IF(ISNUMBER(DATA!AM873),DATA!AM873,"n/a")</f>
        <v>3.9179566352107703E-2</v>
      </c>
      <c r="M2729" s="66"/>
      <c r="N2729" s="66"/>
      <c r="O2729" s="66"/>
      <c r="P2729" s="66"/>
      <c r="Q2729" s="66"/>
      <c r="S2729" s="70"/>
      <c r="U2729" s="70"/>
      <c r="W2729" s="70"/>
      <c r="Y2729" s="70"/>
    </row>
    <row r="2730" spans="1:25" s="69" customFormat="1" x14ac:dyDescent="0.2">
      <c r="A2730" s="66" t="s">
        <v>27</v>
      </c>
      <c r="B2730" s="66" t="s">
        <v>23</v>
      </c>
      <c r="C2730" s="66" t="s">
        <v>9</v>
      </c>
      <c r="D2730" s="66" t="s">
        <v>291</v>
      </c>
      <c r="E2730" s="86">
        <f>+IF(ISNUMBER(DATA!H874),DATA!H874,"n/a")</f>
        <v>5288</v>
      </c>
      <c r="F2730" s="77">
        <f>+IF(ISNUMBER(DATA!I874),DATA!I874,"n/a")</f>
        <v>0.23840749414519899</v>
      </c>
      <c r="G2730" s="86">
        <f>+IF(ISNUMBER(DATA!R874),DATA!R874,"n/a")</f>
        <v>15509</v>
      </c>
      <c r="H2730" s="77">
        <f>+IF(ISNUMBER(DATA!S874),DATA!S874,"n/a")</f>
        <v>0.17066727053140099</v>
      </c>
      <c r="I2730" s="86">
        <f>+IF(ISNUMBER(DATA!AB874),DATA!AB874,"n/a")</f>
        <v>28502</v>
      </c>
      <c r="J2730" s="77">
        <f>+IF(ISNUMBER(DATA!AC874),DATA!AC874,"n/a")</f>
        <v>9.9495424876942296E-2</v>
      </c>
      <c r="K2730" s="86">
        <f>+IF(ISNUMBER(DATA!AL874),DATA!AL874,"n/a")</f>
        <v>52497.5</v>
      </c>
      <c r="L2730" s="77">
        <f>+IF(ISNUMBER(DATA!AM874),DATA!AM874,"n/a")</f>
        <v>-0.40400768855341701</v>
      </c>
      <c r="M2730" s="66"/>
      <c r="N2730" s="66"/>
      <c r="O2730" s="66"/>
      <c r="P2730" s="66"/>
      <c r="Q2730" s="66"/>
      <c r="S2730" s="70"/>
      <c r="U2730" s="70"/>
      <c r="W2730" s="70"/>
      <c r="Y2730" s="70"/>
    </row>
    <row r="2731" spans="1:25" s="69" customFormat="1" x14ac:dyDescent="0.2">
      <c r="A2731" s="66" t="s">
        <v>27</v>
      </c>
      <c r="B2731" s="66" t="s">
        <v>23</v>
      </c>
      <c r="C2731" s="66" t="s">
        <v>9</v>
      </c>
      <c r="D2731" s="66" t="s">
        <v>292</v>
      </c>
      <c r="E2731" s="86">
        <f>+IF(ISNUMBER(DATA!H875),DATA!H875,"n/a")</f>
        <v>42642.04</v>
      </c>
      <c r="F2731" s="77">
        <f>+IF(ISNUMBER(DATA!I875),DATA!I875,"n/a")</f>
        <v>-0.34407729673098802</v>
      </c>
      <c r="G2731" s="86">
        <f>+IF(ISNUMBER(DATA!R875),DATA!R875,"n/a")</f>
        <v>145819.26999999999</v>
      </c>
      <c r="H2731" s="77">
        <f>+IF(ISNUMBER(DATA!S875),DATA!S875,"n/a")</f>
        <v>-0.36404795317011002</v>
      </c>
      <c r="I2731" s="86">
        <f>+IF(ISNUMBER(DATA!AB875),DATA!AB875,"n/a")</f>
        <v>283718.44</v>
      </c>
      <c r="J2731" s="77">
        <f>+IF(ISNUMBER(DATA!AC875),DATA!AC875,"n/a")</f>
        <v>-0.37043352099127103</v>
      </c>
      <c r="K2731" s="86">
        <f>+IF(ISNUMBER(DATA!AL875),DATA!AL875,"n/a")</f>
        <v>552456.57999999996</v>
      </c>
      <c r="L2731" s="77">
        <f>+IF(ISNUMBER(DATA!AM875),DATA!AM875,"n/a")</f>
        <v>-0.34127207581196201</v>
      </c>
      <c r="M2731" s="66"/>
      <c r="N2731" s="66"/>
      <c r="O2731" s="66"/>
      <c r="P2731" s="66"/>
      <c r="Q2731" s="66"/>
      <c r="S2731" s="70"/>
      <c r="U2731" s="70"/>
      <c r="W2731" s="70"/>
      <c r="Y2731" s="70"/>
    </row>
    <row r="2732" spans="1:25" s="69" customFormat="1" x14ac:dyDescent="0.2">
      <c r="A2732" s="66" t="s">
        <v>27</v>
      </c>
      <c r="B2732" s="66" t="s">
        <v>23</v>
      </c>
      <c r="C2732" s="66" t="s">
        <v>9</v>
      </c>
      <c r="D2732" s="66" t="s">
        <v>293</v>
      </c>
      <c r="E2732" s="86">
        <f>+IF(ISNUMBER(DATA!H876),DATA!H876,"n/a")</f>
        <v>2572.1799999999998</v>
      </c>
      <c r="F2732" s="77">
        <f>+IF(ISNUMBER(DATA!I876),DATA!I876,"n/a")</f>
        <v>-2.39887683084163E-2</v>
      </c>
      <c r="G2732" s="86">
        <f>+IF(ISNUMBER(DATA!R876),DATA!R876,"n/a")</f>
        <v>7497.86</v>
      </c>
      <c r="H2732" s="77">
        <f>+IF(ISNUMBER(DATA!S876),DATA!S876,"n/a")</f>
        <v>-5.0685094540767701E-2</v>
      </c>
      <c r="I2732" s="86">
        <f>+IF(ISNUMBER(DATA!AB876),DATA!AB876,"n/a")</f>
        <v>14356.82</v>
      </c>
      <c r="J2732" s="77">
        <f>+IF(ISNUMBER(DATA!AC876),DATA!AC876,"n/a")</f>
        <v>-0.290771866453785</v>
      </c>
      <c r="K2732" s="86">
        <f>+IF(ISNUMBER(DATA!AL876),DATA!AL876,"n/a")</f>
        <v>29953.56</v>
      </c>
      <c r="L2732" s="77">
        <f>+IF(ISNUMBER(DATA!AM876),DATA!AM876,"n/a")</f>
        <v>-0.49768029666712299</v>
      </c>
      <c r="M2732" s="66"/>
      <c r="N2732" s="66"/>
      <c r="O2732" s="66"/>
      <c r="P2732" s="66"/>
      <c r="Q2732" s="66"/>
      <c r="S2732" s="70"/>
      <c r="U2732" s="70"/>
      <c r="W2732" s="70"/>
      <c r="Y2732" s="70"/>
    </row>
    <row r="2733" spans="1:25" s="69" customFormat="1" x14ac:dyDescent="0.2">
      <c r="A2733" s="66" t="s">
        <v>27</v>
      </c>
      <c r="B2733" s="66" t="s">
        <v>23</v>
      </c>
      <c r="C2733" s="66" t="s">
        <v>9</v>
      </c>
      <c r="D2733" s="66" t="s">
        <v>294</v>
      </c>
      <c r="E2733" s="86">
        <f>+IF(ISNUMBER(DATA!H877),DATA!H877,"n/a")</f>
        <v>69700.899999999994</v>
      </c>
      <c r="F2733" s="77">
        <f>+IF(ISNUMBER(DATA!I877),DATA!I877,"n/a")</f>
        <v>-0.100174114706051</v>
      </c>
      <c r="G2733" s="86">
        <f>+IF(ISNUMBER(DATA!R877),DATA!R877,"n/a")</f>
        <v>202804.55</v>
      </c>
      <c r="H2733" s="77">
        <f>+IF(ISNUMBER(DATA!S877),DATA!S877,"n/a")</f>
        <v>-6.5004431217105099E-2</v>
      </c>
      <c r="I2733" s="86">
        <f>+IF(ISNUMBER(DATA!AB877),DATA!AB877,"n/a")</f>
        <v>436825.59999999998</v>
      </c>
      <c r="J2733" s="77">
        <f>+IF(ISNUMBER(DATA!AC877),DATA!AC877,"n/a")</f>
        <v>2.7998660856053299E-2</v>
      </c>
      <c r="K2733" s="86">
        <f>+IF(ISNUMBER(DATA!AL877),DATA!AL877,"n/a")</f>
        <v>848353.77</v>
      </c>
      <c r="L2733" s="77">
        <f>+IF(ISNUMBER(DATA!AM877),DATA!AM877,"n/a")</f>
        <v>7.67973782997486E-2</v>
      </c>
      <c r="M2733" s="66"/>
      <c r="N2733" s="66"/>
      <c r="O2733" s="66"/>
      <c r="P2733" s="66"/>
      <c r="Q2733" s="66"/>
      <c r="S2733" s="70"/>
      <c r="U2733" s="70"/>
      <c r="W2733" s="70"/>
      <c r="Y2733" s="70"/>
    </row>
    <row r="2734" spans="1:25" s="69" customFormat="1" x14ac:dyDescent="0.2">
      <c r="A2734" s="66" t="s">
        <v>27</v>
      </c>
      <c r="B2734" s="66" t="s">
        <v>23</v>
      </c>
      <c r="C2734" s="66" t="s">
        <v>9</v>
      </c>
      <c r="D2734" s="66" t="s">
        <v>295</v>
      </c>
      <c r="E2734" s="86">
        <f>+IF(ISNUMBER(DATA!H878),DATA!H878,"n/a")</f>
        <v>3470.9</v>
      </c>
      <c r="F2734" s="77">
        <f>+IF(ISNUMBER(DATA!I878),DATA!I878,"n/a")</f>
        <v>0.298586142777506</v>
      </c>
      <c r="G2734" s="86">
        <f>+IF(ISNUMBER(DATA!R878),DATA!R878,"n/a")</f>
        <v>11088.14</v>
      </c>
      <c r="H2734" s="77">
        <f>+IF(ISNUMBER(DATA!S878),DATA!S878,"n/a")</f>
        <v>0.35506609652279902</v>
      </c>
      <c r="I2734" s="86">
        <f>+IF(ISNUMBER(DATA!AB878),DATA!AB878,"n/a")</f>
        <v>19527.080000000002</v>
      </c>
      <c r="J2734" s="77">
        <f>+IF(ISNUMBER(DATA!AC878),DATA!AC878,"n/a")</f>
        <v>0.17009408292072301</v>
      </c>
      <c r="K2734" s="86">
        <f>+IF(ISNUMBER(DATA!AL878),DATA!AL878,"n/a")</f>
        <v>34661.03</v>
      </c>
      <c r="L2734" s="77">
        <f>+IF(ISNUMBER(DATA!AM878),DATA!AM878,"n/a")</f>
        <v>-0.463264438315029</v>
      </c>
      <c r="M2734" s="66"/>
      <c r="N2734" s="66"/>
      <c r="O2734" s="66"/>
      <c r="P2734" s="66"/>
      <c r="Q2734" s="66"/>
      <c r="S2734" s="70"/>
      <c r="U2734" s="70"/>
      <c r="W2734" s="70"/>
      <c r="Y2734" s="70"/>
    </row>
    <row r="2735" spans="1:25" s="69" customFormat="1" x14ac:dyDescent="0.2">
      <c r="A2735" s="66" t="s">
        <v>27</v>
      </c>
      <c r="B2735" s="66" t="s">
        <v>23</v>
      </c>
      <c r="C2735" s="66" t="s">
        <v>9</v>
      </c>
      <c r="D2735" s="66" t="s">
        <v>296</v>
      </c>
      <c r="E2735" s="86">
        <f>+IF(ISNUMBER(DATA!H879),DATA!H879,"n/a")</f>
        <v>6976.4</v>
      </c>
      <c r="F2735" s="77">
        <f>+IF(ISNUMBER(DATA!I879),DATA!I879,"n/a")</f>
        <v>-0.68088176972383896</v>
      </c>
      <c r="G2735" s="86">
        <f>+IF(ISNUMBER(DATA!R879),DATA!R879,"n/a")</f>
        <v>23043.82</v>
      </c>
      <c r="H2735" s="77">
        <f>+IF(ISNUMBER(DATA!S879),DATA!S879,"n/a")</f>
        <v>-0.65443063012616398</v>
      </c>
      <c r="I2735" s="86">
        <f>+IF(ISNUMBER(DATA!AB879),DATA!AB879,"n/a")</f>
        <v>44642.37</v>
      </c>
      <c r="J2735" s="77">
        <f>+IF(ISNUMBER(DATA!AC879),DATA!AC879,"n/a")</f>
        <v>-0.65263529911033802</v>
      </c>
      <c r="K2735" s="86">
        <f>+IF(ISNUMBER(DATA!AL879),DATA!AL879,"n/a")</f>
        <v>101694.09</v>
      </c>
      <c r="L2735" s="77">
        <f>+IF(ISNUMBER(DATA!AM879),DATA!AM879,"n/a")</f>
        <v>-0.608105368362862</v>
      </c>
      <c r="M2735" s="66"/>
      <c r="N2735" s="66"/>
      <c r="O2735" s="66"/>
      <c r="P2735" s="66"/>
      <c r="Q2735" s="66"/>
      <c r="S2735" s="70"/>
      <c r="U2735" s="70"/>
      <c r="W2735" s="70"/>
      <c r="Y2735" s="70"/>
    </row>
    <row r="2736" spans="1:25" s="69" customFormat="1" x14ac:dyDescent="0.2">
      <c r="A2736" s="66" t="s">
        <v>27</v>
      </c>
      <c r="B2736" s="66" t="s">
        <v>23</v>
      </c>
      <c r="C2736" s="66" t="s">
        <v>9</v>
      </c>
      <c r="D2736" s="66" t="s">
        <v>297</v>
      </c>
      <c r="E2736" s="86">
        <f>+IF(ISNUMBER(DATA!H880),DATA!H880,"n/a")</f>
        <v>10251.86</v>
      </c>
      <c r="F2736" s="77">
        <f>+IF(ISNUMBER(DATA!I880),DATA!I880,"n/a")</f>
        <v>-1.9801203943795399E-2</v>
      </c>
      <c r="G2736" s="86">
        <f>+IF(ISNUMBER(DATA!R880),DATA!R880,"n/a")</f>
        <v>30429.48</v>
      </c>
      <c r="H2736" s="77">
        <f>+IF(ISNUMBER(DATA!S880),DATA!S880,"n/a")</f>
        <v>6.9918128809789704E-3</v>
      </c>
      <c r="I2736" s="86">
        <f>+IF(ISNUMBER(DATA!AB880),DATA!AB880,"n/a")</f>
        <v>59990.6</v>
      </c>
      <c r="J2736" s="77">
        <f>+IF(ISNUMBER(DATA!AC880),DATA!AC880,"n/a")</f>
        <v>-5.62431901209677E-2</v>
      </c>
      <c r="K2736" s="86">
        <f>+IF(ISNUMBER(DATA!AL880),DATA!AL880,"n/a")</f>
        <v>117068</v>
      </c>
      <c r="L2736" s="77">
        <f>+IF(ISNUMBER(DATA!AM880),DATA!AM880,"n/a")</f>
        <v>-0.201787666164403</v>
      </c>
      <c r="M2736" s="66"/>
      <c r="N2736" s="66"/>
      <c r="O2736" s="66"/>
      <c r="P2736" s="66"/>
      <c r="Q2736" s="66"/>
      <c r="S2736" s="70"/>
      <c r="U2736" s="70"/>
      <c r="W2736" s="70"/>
      <c r="Y2736" s="70"/>
    </row>
    <row r="2737" spans="1:25" s="69" customFormat="1" x14ac:dyDescent="0.2">
      <c r="A2737" s="66" t="s">
        <v>27</v>
      </c>
      <c r="B2737" s="66" t="s">
        <v>23</v>
      </c>
      <c r="C2737" s="66" t="s">
        <v>9</v>
      </c>
      <c r="D2737" s="66" t="s">
        <v>298</v>
      </c>
      <c r="E2737" s="86">
        <f>+IF(ISNUMBER(DATA!H881),DATA!H881,"n/a")</f>
        <v>21050.49</v>
      </c>
      <c r="F2737" s="77">
        <f>+IF(ISNUMBER(DATA!I881),DATA!I881,"n/a")</f>
        <v>0.100043634919432</v>
      </c>
      <c r="G2737" s="86">
        <f>+IF(ISNUMBER(DATA!R881),DATA!R881,"n/a")</f>
        <v>61919.32</v>
      </c>
      <c r="H2737" s="77">
        <f>+IF(ISNUMBER(DATA!S881),DATA!S881,"n/a")</f>
        <v>0.15468210834736901</v>
      </c>
      <c r="I2737" s="86">
        <f>+IF(ISNUMBER(DATA!AB881),DATA!AB881,"n/a")</f>
        <v>118945.49</v>
      </c>
      <c r="J2737" s="77">
        <f>+IF(ISNUMBER(DATA!AC881),DATA!AC881,"n/a")</f>
        <v>0.19572840866892199</v>
      </c>
      <c r="K2737" s="86">
        <f>+IF(ISNUMBER(DATA!AL881),DATA!AL881,"n/a")</f>
        <v>223501.88</v>
      </c>
      <c r="L2737" s="77">
        <f>+IF(ISNUMBER(DATA!AM881),DATA!AM881,"n/a")</f>
        <v>0.21379080678774301</v>
      </c>
      <c r="M2737" s="66"/>
      <c r="N2737" s="66"/>
      <c r="O2737" s="66"/>
      <c r="P2737" s="66"/>
      <c r="Q2737" s="66"/>
      <c r="S2737" s="70"/>
      <c r="U2737" s="70"/>
      <c r="W2737" s="70"/>
      <c r="Y2737" s="70"/>
    </row>
    <row r="2738" spans="1:25" s="69" customFormat="1" x14ac:dyDescent="0.2">
      <c r="A2738" s="66" t="s">
        <v>27</v>
      </c>
      <c r="B2738" s="66" t="s">
        <v>23</v>
      </c>
      <c r="C2738" s="66" t="s">
        <v>9</v>
      </c>
      <c r="D2738" s="66" t="s">
        <v>299</v>
      </c>
      <c r="E2738" s="86">
        <f>+IF(ISNUMBER(DATA!H882),DATA!H882,"n/a")</f>
        <v>91227.38</v>
      </c>
      <c r="F2738" s="77">
        <f>+IF(ISNUMBER(DATA!I882),DATA!I882,"n/a")</f>
        <v>-0.171193104651891</v>
      </c>
      <c r="G2738" s="86">
        <f>+IF(ISNUMBER(DATA!R882),DATA!R882,"n/a")</f>
        <v>291388.71999999997</v>
      </c>
      <c r="H2738" s="77">
        <f>+IF(ISNUMBER(DATA!S882),DATA!S882,"n/a")</f>
        <v>-7.0361996356533105E-2</v>
      </c>
      <c r="I2738" s="86">
        <f>+IF(ISNUMBER(DATA!AB882),DATA!AB882,"n/a")</f>
        <v>571248.43000000005</v>
      </c>
      <c r="J2738" s="77">
        <f>+IF(ISNUMBER(DATA!AC882),DATA!AC882,"n/a")</f>
        <v>5.6514510054334697E-3</v>
      </c>
      <c r="K2738" s="86">
        <f>+IF(ISNUMBER(DATA!AL882),DATA!AL882,"n/a")</f>
        <v>1120833.6000000001</v>
      </c>
      <c r="L2738" s="77">
        <f>+IF(ISNUMBER(DATA!AM882),DATA!AM882,"n/a")</f>
        <v>0.104758970316259</v>
      </c>
      <c r="M2738" s="66"/>
      <c r="N2738" s="66"/>
      <c r="O2738" s="66"/>
      <c r="P2738" s="66"/>
      <c r="Q2738" s="66"/>
      <c r="S2738" s="70"/>
      <c r="U2738" s="70"/>
      <c r="W2738" s="70"/>
      <c r="Y2738" s="70"/>
    </row>
    <row r="2739" spans="1:25" s="69" customFormat="1" x14ac:dyDescent="0.2">
      <c r="A2739" s="66" t="s">
        <v>27</v>
      </c>
      <c r="B2739" s="66" t="s">
        <v>23</v>
      </c>
      <c r="C2739" s="66" t="s">
        <v>9</v>
      </c>
      <c r="D2739" s="66" t="s">
        <v>300</v>
      </c>
      <c r="E2739" s="86">
        <f>+IF(ISNUMBER(DATA!H883),DATA!H883,"n/a")</f>
        <v>44184.59</v>
      </c>
      <c r="F2739" s="77">
        <f>+IF(ISNUMBER(DATA!I883),DATA!I883,"n/a")</f>
        <v>-0.22743867447983401</v>
      </c>
      <c r="G2739" s="86">
        <f>+IF(ISNUMBER(DATA!R883),DATA!R883,"n/a")</f>
        <v>141339.04999999999</v>
      </c>
      <c r="H2739" s="77">
        <f>+IF(ISNUMBER(DATA!S883),DATA!S883,"n/a")</f>
        <v>-0.18499183573605901</v>
      </c>
      <c r="I2739" s="86">
        <f>+IF(ISNUMBER(DATA!AB883),DATA!AB883,"n/a")</f>
        <v>257629.92</v>
      </c>
      <c r="J2739" s="77">
        <f>+IF(ISNUMBER(DATA!AC883),DATA!AC883,"n/a")</f>
        <v>-0.172822356169197</v>
      </c>
      <c r="K2739" s="86">
        <f>+IF(ISNUMBER(DATA!AL883),DATA!AL883,"n/a")</f>
        <v>486338.03</v>
      </c>
      <c r="L2739" s="77">
        <f>+IF(ISNUMBER(DATA!AM883),DATA!AM883,"n/a")</f>
        <v>-0.16749765460848601</v>
      </c>
      <c r="M2739" s="66"/>
      <c r="N2739" s="66"/>
      <c r="O2739" s="66"/>
      <c r="P2739" s="66"/>
      <c r="Q2739" s="66"/>
      <c r="S2739" s="70"/>
      <c r="U2739" s="70"/>
      <c r="W2739" s="70"/>
      <c r="Y2739" s="70"/>
    </row>
    <row r="2740" spans="1:25" s="69" customFormat="1" x14ac:dyDescent="0.2">
      <c r="A2740" s="66" t="s">
        <v>27</v>
      </c>
      <c r="B2740" s="66" t="s">
        <v>23</v>
      </c>
      <c r="C2740" s="66" t="s">
        <v>9</v>
      </c>
      <c r="D2740" s="66" t="s">
        <v>301</v>
      </c>
      <c r="E2740" s="86">
        <f>+IF(ISNUMBER(DATA!H884),DATA!H884,"n/a")</f>
        <v>1846.5</v>
      </c>
      <c r="F2740" s="77">
        <f>+IF(ISNUMBER(DATA!I884),DATA!I884,"n/a")</f>
        <v>0.25526852481305201</v>
      </c>
      <c r="G2740" s="86">
        <f>+IF(ISNUMBER(DATA!R884),DATA!R884,"n/a")</f>
        <v>5736.01</v>
      </c>
      <c r="H2740" s="77">
        <f>+IF(ISNUMBER(DATA!S884),DATA!S884,"n/a")</f>
        <v>0.27921721677074002</v>
      </c>
      <c r="I2740" s="86">
        <f>+IF(ISNUMBER(DATA!AB884),DATA!AB884,"n/a")</f>
        <v>10231.01</v>
      </c>
      <c r="J2740" s="77">
        <f>+IF(ISNUMBER(DATA!AC884),DATA!AC884,"n/a")</f>
        <v>-0.34920178541554397</v>
      </c>
      <c r="K2740" s="86">
        <f>+IF(ISNUMBER(DATA!AL884),DATA!AL884,"n/a")</f>
        <v>18431.509999999998</v>
      </c>
      <c r="L2740" s="77">
        <f>+IF(ISNUMBER(DATA!AM884),DATA!AM884,"n/a")</f>
        <v>-0.59155498874818402</v>
      </c>
      <c r="M2740" s="66"/>
      <c r="N2740" s="66"/>
      <c r="O2740" s="66"/>
      <c r="P2740" s="66"/>
      <c r="Q2740" s="66"/>
      <c r="S2740" s="70"/>
      <c r="U2740" s="70"/>
      <c r="W2740" s="70"/>
      <c r="Y2740" s="70"/>
    </row>
    <row r="2741" spans="1:25" s="69" customFormat="1" x14ac:dyDescent="0.2">
      <c r="A2741" s="66" t="s">
        <v>27</v>
      </c>
      <c r="B2741" s="66" t="s">
        <v>23</v>
      </c>
      <c r="C2741" s="66" t="s">
        <v>9</v>
      </c>
      <c r="D2741" s="66" t="s">
        <v>302</v>
      </c>
      <c r="E2741" s="86">
        <f>+IF(ISNUMBER(DATA!H885),DATA!H885,"n/a")</f>
        <v>45130.71</v>
      </c>
      <c r="F2741" s="77">
        <f>+IF(ISNUMBER(DATA!I885),DATA!I885,"n/a")</f>
        <v>-0.12984703055571301</v>
      </c>
      <c r="G2741" s="86">
        <f>+IF(ISNUMBER(DATA!R885),DATA!R885,"n/a")</f>
        <v>130970.16</v>
      </c>
      <c r="H2741" s="77">
        <f>+IF(ISNUMBER(DATA!S885),DATA!S885,"n/a")</f>
        <v>-8.5184405978976599E-2</v>
      </c>
      <c r="I2741" s="86">
        <f>+IF(ISNUMBER(DATA!AB885),DATA!AB885,"n/a")</f>
        <v>273082.18</v>
      </c>
      <c r="J2741" s="77">
        <f>+IF(ISNUMBER(DATA!AC885),DATA!AC885,"n/a")</f>
        <v>-1.0470599945784399E-2</v>
      </c>
      <c r="K2741" s="86">
        <f>+IF(ISNUMBER(DATA!AL885),DATA!AL885,"n/a")</f>
        <v>533771.52000000002</v>
      </c>
      <c r="L2741" s="77">
        <f>+IF(ISNUMBER(DATA!AM885),DATA!AM885,"n/a")</f>
        <v>3.9300769109974799E-2</v>
      </c>
      <c r="M2741" s="66"/>
      <c r="N2741" s="66"/>
      <c r="O2741" s="66"/>
      <c r="P2741" s="66"/>
      <c r="Q2741" s="66"/>
      <c r="S2741" s="70"/>
      <c r="U2741" s="70"/>
      <c r="W2741" s="70"/>
      <c r="Y2741" s="70"/>
    </row>
    <row r="2742" spans="1:25" s="69" customFormat="1" x14ac:dyDescent="0.2">
      <c r="A2742" s="66" t="s">
        <v>27</v>
      </c>
      <c r="B2742" s="66" t="s">
        <v>23</v>
      </c>
      <c r="C2742" s="66" t="s">
        <v>9</v>
      </c>
      <c r="D2742" s="66" t="s">
        <v>303</v>
      </c>
      <c r="E2742" s="86">
        <f>+IF(ISNUMBER(DATA!H886),DATA!H886,"n/a")</f>
        <v>8443.68</v>
      </c>
      <c r="F2742" s="77">
        <f>+IF(ISNUMBER(DATA!I886),DATA!I886,"n/a")</f>
        <v>-7.9797164089804806E-2</v>
      </c>
      <c r="G2742" s="86">
        <f>+IF(ISNUMBER(DATA!R886),DATA!R886,"n/a")</f>
        <v>25610.09</v>
      </c>
      <c r="H2742" s="77">
        <f>+IF(ISNUMBER(DATA!S886),DATA!S886,"n/a")</f>
        <v>-1.80353414011869E-2</v>
      </c>
      <c r="I2742" s="86">
        <f>+IF(ISNUMBER(DATA!AB886),DATA!AB886,"n/a")</f>
        <v>45803.06</v>
      </c>
      <c r="J2742" s="77">
        <f>+IF(ISNUMBER(DATA!AC886),DATA!AC886,"n/a")</f>
        <v>-0.136348620324244</v>
      </c>
      <c r="K2742" s="86">
        <f>+IF(ISNUMBER(DATA!AL886),DATA!AL886,"n/a")</f>
        <v>90931.98</v>
      </c>
      <c r="L2742" s="77">
        <f>+IF(ISNUMBER(DATA!AM886),DATA!AM886,"n/a")</f>
        <v>-0.19072518095482199</v>
      </c>
      <c r="M2742" s="66"/>
      <c r="N2742" s="66"/>
      <c r="O2742" s="66"/>
      <c r="P2742" s="66"/>
      <c r="Q2742" s="66"/>
      <c r="S2742" s="70"/>
      <c r="U2742" s="70"/>
      <c r="W2742" s="70"/>
      <c r="Y2742" s="70"/>
    </row>
    <row r="2743" spans="1:25" s="69" customFormat="1" x14ac:dyDescent="0.2">
      <c r="A2743" s="66" t="s">
        <v>27</v>
      </c>
      <c r="B2743" s="66" t="s">
        <v>23</v>
      </c>
      <c r="C2743" s="66" t="s">
        <v>9</v>
      </c>
      <c r="D2743" s="66" t="s">
        <v>304</v>
      </c>
      <c r="E2743" s="86">
        <f>+IF(ISNUMBER(DATA!H887),DATA!H887,"n/a")</f>
        <v>53327.43</v>
      </c>
      <c r="F2743" s="77">
        <f>+IF(ISNUMBER(DATA!I887),DATA!I887,"n/a")</f>
        <v>-0.108635387560042</v>
      </c>
      <c r="G2743" s="86">
        <f>+IF(ISNUMBER(DATA!R887),DATA!R887,"n/a")</f>
        <v>179100.96</v>
      </c>
      <c r="H2743" s="77">
        <f>+IF(ISNUMBER(DATA!S887),DATA!S887,"n/a")</f>
        <v>-2.8978730193996698E-2</v>
      </c>
      <c r="I2743" s="86">
        <f>+IF(ISNUMBER(DATA!AB887),DATA!AB887,"n/a")</f>
        <v>348487.96</v>
      </c>
      <c r="J2743" s="77">
        <f>+IF(ISNUMBER(DATA!AC887),DATA!AC887,"n/a")</f>
        <v>-1.9119940894094099E-2</v>
      </c>
      <c r="K2743" s="86">
        <f>+IF(ISNUMBER(DATA!AL887),DATA!AL887,"n/a")</f>
        <v>686212.74</v>
      </c>
      <c r="L2743" s="77">
        <f>+IF(ISNUMBER(DATA!AM887),DATA!AM887,"n/a")</f>
        <v>9.5913487620991097E-2</v>
      </c>
      <c r="M2743" s="66"/>
      <c r="N2743" s="66"/>
      <c r="O2743" s="66"/>
      <c r="P2743" s="66"/>
      <c r="Q2743" s="66"/>
      <c r="S2743" s="70"/>
      <c r="U2743" s="70"/>
      <c r="W2743" s="70"/>
      <c r="Y2743" s="70"/>
    </row>
    <row r="2744" spans="1:25" s="69" customFormat="1" x14ac:dyDescent="0.2">
      <c r="A2744" s="66" t="s">
        <v>27</v>
      </c>
      <c r="B2744" s="66" t="s">
        <v>23</v>
      </c>
      <c r="C2744" s="66" t="s">
        <v>9</v>
      </c>
      <c r="D2744" s="66" t="s">
        <v>305</v>
      </c>
      <c r="E2744" s="86">
        <f>+IF(ISNUMBER(DATA!H888),DATA!H888,"n/a")</f>
        <v>17130.57</v>
      </c>
      <c r="F2744" s="77">
        <f>+IF(ISNUMBER(DATA!I888),DATA!I888,"n/a")</f>
        <v>-0.26694695491424503</v>
      </c>
      <c r="G2744" s="86">
        <f>+IF(ISNUMBER(DATA!R888),DATA!R888,"n/a")</f>
        <v>56325.89</v>
      </c>
      <c r="H2744" s="77">
        <f>+IF(ISNUMBER(DATA!S888),DATA!S888,"n/a")</f>
        <v>-0.181991966583684</v>
      </c>
      <c r="I2744" s="86">
        <f>+IF(ISNUMBER(DATA!AB888),DATA!AB888,"n/a")</f>
        <v>105074.33</v>
      </c>
      <c r="J2744" s="77">
        <f>+IF(ISNUMBER(DATA!AC888),DATA!AC888,"n/a")</f>
        <v>-0.194487059581123</v>
      </c>
      <c r="K2744" s="86">
        <f>+IF(ISNUMBER(DATA!AL888),DATA!AL888,"n/a")</f>
        <v>230202.09</v>
      </c>
      <c r="L2744" s="77">
        <f>+IF(ISNUMBER(DATA!AM888),DATA!AM888,"n/a")</f>
        <v>-6.6027181040020796E-2</v>
      </c>
      <c r="M2744" s="66"/>
      <c r="N2744" s="66"/>
      <c r="O2744" s="66"/>
      <c r="P2744" s="66"/>
      <c r="Q2744" s="66"/>
      <c r="S2744" s="70"/>
      <c r="U2744" s="70"/>
      <c r="W2744" s="70"/>
      <c r="Y2744" s="70"/>
    </row>
    <row r="2745" spans="1:25" s="69" customFormat="1" x14ac:dyDescent="0.2">
      <c r="A2745" s="66" t="s">
        <v>27</v>
      </c>
      <c r="B2745" s="66" t="s">
        <v>23</v>
      </c>
      <c r="C2745" s="66" t="s">
        <v>9</v>
      </c>
      <c r="D2745" s="66" t="s">
        <v>306</v>
      </c>
      <c r="E2745" s="86">
        <f>+IF(ISNUMBER(DATA!H889),DATA!H889,"n/a")</f>
        <v>19745.78</v>
      </c>
      <c r="F2745" s="77">
        <f>+IF(ISNUMBER(DATA!I889),DATA!I889,"n/a")</f>
        <v>5.6858281678938499E-2</v>
      </c>
      <c r="G2745" s="86">
        <f>+IF(ISNUMBER(DATA!R889),DATA!R889,"n/a")</f>
        <v>88949.77</v>
      </c>
      <c r="H2745" s="77">
        <f>+IF(ISNUMBER(DATA!S889),DATA!S889,"n/a")</f>
        <v>0.14930394897723301</v>
      </c>
      <c r="I2745" s="86">
        <f>+IF(ISNUMBER(DATA!AB889),DATA!AB889,"n/a")</f>
        <v>172032.6</v>
      </c>
      <c r="J2745" s="77">
        <f>+IF(ISNUMBER(DATA!AC889),DATA!AC889,"n/a")</f>
        <v>0.12458395010303699</v>
      </c>
      <c r="K2745" s="86">
        <f>+IF(ISNUMBER(DATA!AL889),DATA!AL889,"n/a")</f>
        <v>322207.11</v>
      </c>
      <c r="L2745" s="77">
        <f>+IF(ISNUMBER(DATA!AM889),DATA!AM889,"n/a")</f>
        <v>0.115576237462509</v>
      </c>
      <c r="M2745" s="66"/>
      <c r="N2745" s="66"/>
      <c r="O2745" s="66"/>
      <c r="P2745" s="66"/>
      <c r="Q2745" s="66"/>
      <c r="S2745" s="70"/>
      <c r="U2745" s="70"/>
      <c r="W2745" s="70"/>
      <c r="Y2745" s="70"/>
    </row>
    <row r="2746" spans="1:25" s="69" customFormat="1" x14ac:dyDescent="0.2">
      <c r="A2746" s="66" t="s">
        <v>27</v>
      </c>
      <c r="B2746" s="66" t="s">
        <v>23</v>
      </c>
      <c r="C2746" s="66" t="s">
        <v>9</v>
      </c>
      <c r="D2746" s="66" t="s">
        <v>307</v>
      </c>
      <c r="E2746" s="86">
        <f>+IF(ISNUMBER(DATA!H890),DATA!H890,"n/a")</f>
        <v>10943.29</v>
      </c>
      <c r="F2746" s="77">
        <f>+IF(ISNUMBER(DATA!I890),DATA!I890,"n/a")</f>
        <v>6.9266463365183606E-2</v>
      </c>
      <c r="G2746" s="86">
        <f>+IF(ISNUMBER(DATA!R890),DATA!R890,"n/a")</f>
        <v>35327.370000000003</v>
      </c>
      <c r="H2746" s="77">
        <f>+IF(ISNUMBER(DATA!S890),DATA!S890,"n/a")</f>
        <v>-0.340326615853283</v>
      </c>
      <c r="I2746" s="86">
        <f>+IF(ISNUMBER(DATA!AB890),DATA!AB890,"n/a")</f>
        <v>66894.02</v>
      </c>
      <c r="J2746" s="77">
        <f>+IF(ISNUMBER(DATA!AC890),DATA!AC890,"n/a")</f>
        <v>-0.48307910245855301</v>
      </c>
      <c r="K2746" s="86">
        <f>+IF(ISNUMBER(DATA!AL890),DATA!AL890,"n/a")</f>
        <v>125517.37</v>
      </c>
      <c r="L2746" s="77">
        <f>+IF(ISNUMBER(DATA!AM890),DATA!AM890,"n/a")</f>
        <v>-0.56618571442297505</v>
      </c>
      <c r="M2746" s="66"/>
      <c r="N2746" s="66"/>
      <c r="O2746" s="66"/>
      <c r="P2746" s="66"/>
      <c r="Q2746" s="66"/>
      <c r="S2746" s="70"/>
      <c r="U2746" s="70"/>
      <c r="W2746" s="70"/>
      <c r="Y2746" s="70"/>
    </row>
    <row r="2747" spans="1:25" s="69" customFormat="1" x14ac:dyDescent="0.2">
      <c r="A2747" s="66" t="s">
        <v>27</v>
      </c>
      <c r="B2747" s="66" t="s">
        <v>23</v>
      </c>
      <c r="C2747" s="66" t="s">
        <v>9</v>
      </c>
      <c r="D2747" s="66" t="s">
        <v>308</v>
      </c>
      <c r="E2747" s="86">
        <f>+IF(ISNUMBER(DATA!H891),DATA!H891,"n/a")</f>
        <v>28573.73</v>
      </c>
      <c r="F2747" s="77">
        <f>+IF(ISNUMBER(DATA!I891),DATA!I891,"n/a")</f>
        <v>0.15897175268654101</v>
      </c>
      <c r="G2747" s="86">
        <f>+IF(ISNUMBER(DATA!R891),DATA!R891,"n/a")</f>
        <v>90016.63</v>
      </c>
      <c r="H2747" s="77">
        <f>+IF(ISNUMBER(DATA!S891),DATA!S891,"n/a")</f>
        <v>0.14478076411444701</v>
      </c>
      <c r="I2747" s="86">
        <f>+IF(ISNUMBER(DATA!AB891),DATA!AB891,"n/a")</f>
        <v>173206.49</v>
      </c>
      <c r="J2747" s="77">
        <f>+IF(ISNUMBER(DATA!AC891),DATA!AC891,"n/a")</f>
        <v>0.15372465248011499</v>
      </c>
      <c r="K2747" s="86">
        <f>+IF(ISNUMBER(DATA!AL891),DATA!AL891,"n/a")</f>
        <v>313550.76</v>
      </c>
      <c r="L2747" s="77">
        <f>+IF(ISNUMBER(DATA!AM891),DATA!AM891,"n/a")</f>
        <v>9.9128610986288807E-2</v>
      </c>
      <c r="M2747" s="66"/>
      <c r="N2747" s="66"/>
      <c r="O2747" s="66"/>
      <c r="P2747" s="66"/>
      <c r="Q2747" s="66"/>
      <c r="S2747" s="70"/>
      <c r="U2747" s="70"/>
      <c r="W2747" s="70"/>
      <c r="Y2747" s="70"/>
    </row>
    <row r="2748" spans="1:25" s="69" customFormat="1" x14ac:dyDescent="0.2">
      <c r="A2748" s="66" t="s">
        <v>27</v>
      </c>
      <c r="B2748" s="66" t="s">
        <v>23</v>
      </c>
      <c r="C2748" s="66" t="s">
        <v>9</v>
      </c>
      <c r="D2748" s="66" t="s">
        <v>309</v>
      </c>
      <c r="E2748" s="86">
        <f>+IF(ISNUMBER(DATA!H892),DATA!H892,"n/a")</f>
        <v>18005.580000000002</v>
      </c>
      <c r="F2748" s="77">
        <f>+IF(ISNUMBER(DATA!I892),DATA!I892,"n/a")</f>
        <v>1.44691716665437E-2</v>
      </c>
      <c r="G2748" s="86">
        <f>+IF(ISNUMBER(DATA!R892),DATA!R892,"n/a")</f>
        <v>59475.16</v>
      </c>
      <c r="H2748" s="77">
        <f>+IF(ISNUMBER(DATA!S892),DATA!S892,"n/a")</f>
        <v>6.5224520426375304E-2</v>
      </c>
      <c r="I2748" s="86">
        <f>+IF(ISNUMBER(DATA!AB892),DATA!AB892,"n/a")</f>
        <v>111762.37</v>
      </c>
      <c r="J2748" s="77">
        <f>+IF(ISNUMBER(DATA!AC892),DATA!AC892,"n/a")</f>
        <v>-4.18248802349366E-2</v>
      </c>
      <c r="K2748" s="86">
        <f>+IF(ISNUMBER(DATA!AL892),DATA!AL892,"n/a")</f>
        <v>209450.32</v>
      </c>
      <c r="L2748" s="77">
        <f>+IF(ISNUMBER(DATA!AM892),DATA!AM892,"n/a")</f>
        <v>-7.7055177298332805E-2</v>
      </c>
      <c r="M2748" s="66"/>
      <c r="N2748" s="66"/>
      <c r="O2748" s="66"/>
      <c r="P2748" s="66"/>
      <c r="Q2748" s="66"/>
      <c r="S2748" s="70"/>
      <c r="U2748" s="70"/>
      <c r="W2748" s="70"/>
      <c r="Y2748" s="70"/>
    </row>
    <row r="2749" spans="1:25" s="69" customFormat="1" x14ac:dyDescent="0.2">
      <c r="A2749" s="66" t="s">
        <v>27</v>
      </c>
      <c r="B2749" s="66" t="s">
        <v>23</v>
      </c>
      <c r="C2749" s="66" t="s">
        <v>9</v>
      </c>
      <c r="D2749" s="66" t="s">
        <v>310</v>
      </c>
      <c r="E2749" s="86">
        <f>+IF(ISNUMBER(DATA!H893),DATA!H893,"n/a")</f>
        <v>6402.64</v>
      </c>
      <c r="F2749" s="77">
        <f>+IF(ISNUMBER(DATA!I893),DATA!I893,"n/a")</f>
        <v>-0.25316922272975401</v>
      </c>
      <c r="G2749" s="86">
        <f>+IF(ISNUMBER(DATA!R893),DATA!R893,"n/a")</f>
        <v>20374.21</v>
      </c>
      <c r="H2749" s="77">
        <f>+IF(ISNUMBER(DATA!S893),DATA!S893,"n/a")</f>
        <v>-0.21236231269442901</v>
      </c>
      <c r="I2749" s="86">
        <f>+IF(ISNUMBER(DATA!AB893),DATA!AB893,"n/a")</f>
        <v>38183.730000000003</v>
      </c>
      <c r="J2749" s="77">
        <f>+IF(ISNUMBER(DATA!AC893),DATA!AC893,"n/a")</f>
        <v>-0.23593297517605</v>
      </c>
      <c r="K2749" s="86">
        <f>+IF(ISNUMBER(DATA!AL893),DATA!AL893,"n/a")</f>
        <v>76872.31</v>
      </c>
      <c r="L2749" s="77">
        <f>+IF(ISNUMBER(DATA!AM893),DATA!AM893,"n/a")</f>
        <v>-0.20123013305399901</v>
      </c>
      <c r="M2749" s="66"/>
      <c r="N2749" s="66"/>
      <c r="O2749" s="66"/>
      <c r="P2749" s="66"/>
      <c r="Q2749" s="66"/>
      <c r="S2749" s="70"/>
      <c r="U2749" s="70"/>
      <c r="W2749" s="70"/>
      <c r="Y2749" s="70"/>
    </row>
    <row r="2750" spans="1:25" s="69" customFormat="1" x14ac:dyDescent="0.2">
      <c r="A2750" s="66" t="s">
        <v>27</v>
      </c>
      <c r="B2750" s="66" t="s">
        <v>23</v>
      </c>
      <c r="C2750" s="66" t="s">
        <v>9</v>
      </c>
      <c r="D2750" s="66" t="s">
        <v>311</v>
      </c>
      <c r="E2750" s="86">
        <f>+IF(ISNUMBER(DATA!H894),DATA!H894,"n/a")</f>
        <v>19825.560000000001</v>
      </c>
      <c r="F2750" s="77">
        <f>+IF(ISNUMBER(DATA!I894),DATA!I894,"n/a")</f>
        <v>-0.29496987214866499</v>
      </c>
      <c r="G2750" s="86">
        <f>+IF(ISNUMBER(DATA!R894),DATA!R894,"n/a")</f>
        <v>62489.760000000002</v>
      </c>
      <c r="H2750" s="77">
        <f>+IF(ISNUMBER(DATA!S894),DATA!S894,"n/a")</f>
        <v>-0.33839867725811601</v>
      </c>
      <c r="I2750" s="86">
        <f>+IF(ISNUMBER(DATA!AB894),DATA!AB894,"n/a")</f>
        <v>130464.09</v>
      </c>
      <c r="J2750" s="77">
        <f>+IF(ISNUMBER(DATA!AC894),DATA!AC894,"n/a")</f>
        <v>-0.27584645073476299</v>
      </c>
      <c r="K2750" s="86">
        <f>+IF(ISNUMBER(DATA!AL894),DATA!AL894,"n/a")</f>
        <v>295038.17</v>
      </c>
      <c r="L2750" s="77">
        <f>+IF(ISNUMBER(DATA!AM894),DATA!AM894,"n/a")</f>
        <v>-9.5702759233228199E-2</v>
      </c>
      <c r="M2750" s="66"/>
      <c r="N2750" s="66"/>
      <c r="O2750" s="66"/>
      <c r="P2750" s="66"/>
      <c r="Q2750" s="66"/>
      <c r="S2750" s="70"/>
      <c r="U2750" s="70"/>
      <c r="W2750" s="70"/>
      <c r="Y2750" s="70"/>
    </row>
    <row r="2751" spans="1:25" s="69" customFormat="1" x14ac:dyDescent="0.2">
      <c r="A2751" s="66" t="s">
        <v>27</v>
      </c>
      <c r="B2751" s="66" t="s">
        <v>23</v>
      </c>
      <c r="C2751" s="66" t="s">
        <v>9</v>
      </c>
      <c r="D2751" s="66" t="s">
        <v>312</v>
      </c>
      <c r="E2751" s="86">
        <f>+IF(ISNUMBER(DATA!H895),DATA!H895,"n/a")</f>
        <v>2599</v>
      </c>
      <c r="F2751" s="77">
        <f>+IF(ISNUMBER(DATA!I895),DATA!I895,"n/a")</f>
        <v>0.35895424836601297</v>
      </c>
      <c r="G2751" s="86">
        <f>+IF(ISNUMBER(DATA!R895),DATA!R895,"n/a")</f>
        <v>8656.5</v>
      </c>
      <c r="H2751" s="77">
        <f>+IF(ISNUMBER(DATA!S895),DATA!S895,"n/a")</f>
        <v>0.374147953660109</v>
      </c>
      <c r="I2751" s="86">
        <f>+IF(ISNUMBER(DATA!AB895),DATA!AB895,"n/a")</f>
        <v>15801.5</v>
      </c>
      <c r="J2751" s="77">
        <f>+IF(ISNUMBER(DATA!AC895),DATA!AC895,"n/a")</f>
        <v>-3.9014730870606501E-2</v>
      </c>
      <c r="K2751" s="86">
        <f>+IF(ISNUMBER(DATA!AL895),DATA!AL895,"n/a")</f>
        <v>25693.5</v>
      </c>
      <c r="L2751" s="77">
        <f>+IF(ISNUMBER(DATA!AM895),DATA!AM895,"n/a")</f>
        <v>-0.26316169834582398</v>
      </c>
      <c r="M2751" s="66"/>
      <c r="N2751" s="66"/>
      <c r="O2751" s="66"/>
      <c r="P2751" s="66"/>
      <c r="Q2751" s="66"/>
      <c r="S2751" s="70"/>
      <c r="U2751" s="70"/>
      <c r="W2751" s="70"/>
      <c r="Y2751" s="70"/>
    </row>
    <row r="2752" spans="1:25" s="69" customFormat="1" x14ac:dyDescent="0.2">
      <c r="A2752" s="66" t="s">
        <v>27</v>
      </c>
      <c r="B2752" s="66" t="s">
        <v>23</v>
      </c>
      <c r="C2752" s="66" t="s">
        <v>9</v>
      </c>
      <c r="D2752" s="66" t="s">
        <v>313</v>
      </c>
      <c r="E2752" s="86">
        <f>+IF(ISNUMBER(DATA!H896),DATA!H896,"n/a")</f>
        <v>16516.21</v>
      </c>
      <c r="F2752" s="77">
        <f>+IF(ISNUMBER(DATA!I896),DATA!I896,"n/a")</f>
        <v>-0.18127474832797</v>
      </c>
      <c r="G2752" s="86">
        <f>+IF(ISNUMBER(DATA!R896),DATA!R896,"n/a")</f>
        <v>55442.36</v>
      </c>
      <c r="H2752" s="77">
        <f>+IF(ISNUMBER(DATA!S896),DATA!S896,"n/a")</f>
        <v>-0.19897547197971099</v>
      </c>
      <c r="I2752" s="86">
        <f>+IF(ISNUMBER(DATA!AB896),DATA!AB896,"n/a")</f>
        <v>105992.63</v>
      </c>
      <c r="J2752" s="77">
        <f>+IF(ISNUMBER(DATA!AC896),DATA!AC896,"n/a")</f>
        <v>-0.19954617153694901</v>
      </c>
      <c r="K2752" s="86">
        <f>+IF(ISNUMBER(DATA!AL896),DATA!AL896,"n/a")</f>
        <v>206389.15</v>
      </c>
      <c r="L2752" s="77">
        <f>+IF(ISNUMBER(DATA!AM896),DATA!AM896,"n/a")</f>
        <v>-0.171719084675789</v>
      </c>
      <c r="M2752" s="66"/>
      <c r="N2752" s="66"/>
      <c r="O2752" s="66"/>
      <c r="P2752" s="66"/>
      <c r="Q2752" s="66"/>
      <c r="S2752" s="70"/>
      <c r="U2752" s="70"/>
      <c r="W2752" s="70"/>
      <c r="Y2752" s="70"/>
    </row>
    <row r="2753" spans="1:25" s="69" customFormat="1" x14ac:dyDescent="0.2">
      <c r="A2753" s="66" t="s">
        <v>27</v>
      </c>
      <c r="B2753" s="66" t="s">
        <v>23</v>
      </c>
      <c r="C2753" s="66" t="s">
        <v>9</v>
      </c>
      <c r="D2753" s="66" t="s">
        <v>314</v>
      </c>
      <c r="E2753" s="86">
        <f>+IF(ISNUMBER(DATA!H897),DATA!H897,"n/a")</f>
        <v>54000.66</v>
      </c>
      <c r="F2753" s="77">
        <f>+IF(ISNUMBER(DATA!I897),DATA!I897,"n/a")</f>
        <v>0.245031405533359</v>
      </c>
      <c r="G2753" s="86">
        <f>+IF(ISNUMBER(DATA!R897),DATA!R897,"n/a")</f>
        <v>166843.1</v>
      </c>
      <c r="H2753" s="77">
        <f>+IF(ISNUMBER(DATA!S897),DATA!S897,"n/a")</f>
        <v>8.0227198299845801E-2</v>
      </c>
      <c r="I2753" s="86">
        <f>+IF(ISNUMBER(DATA!AB897),DATA!AB897,"n/a")</f>
        <v>321497.8</v>
      </c>
      <c r="J2753" s="77">
        <f>+IF(ISNUMBER(DATA!AC897),DATA!AC897,"n/a")</f>
        <v>6.0264738869023803E-2</v>
      </c>
      <c r="K2753" s="86">
        <f>+IF(ISNUMBER(DATA!AL897),DATA!AL897,"n/a")</f>
        <v>619196.02</v>
      </c>
      <c r="L2753" s="77">
        <f>+IF(ISNUMBER(DATA!AM897),DATA!AM897,"n/a")</f>
        <v>7.3300554930461198E-2</v>
      </c>
      <c r="M2753" s="66"/>
      <c r="N2753" s="66"/>
      <c r="O2753" s="66"/>
      <c r="P2753" s="66"/>
      <c r="Q2753" s="66"/>
      <c r="S2753" s="70"/>
      <c r="U2753" s="70"/>
      <c r="W2753" s="70"/>
      <c r="Y2753" s="70"/>
    </row>
    <row r="2754" spans="1:25" s="69" customFormat="1" x14ac:dyDescent="0.2">
      <c r="A2754" s="66" t="s">
        <v>27</v>
      </c>
      <c r="B2754" s="66" t="s">
        <v>23</v>
      </c>
      <c r="C2754" s="66" t="s">
        <v>9</v>
      </c>
      <c r="D2754" s="66" t="s">
        <v>315</v>
      </c>
      <c r="E2754" s="86">
        <f>+IF(ISNUMBER(DATA!H898),DATA!H898,"n/a")</f>
        <v>10932.74</v>
      </c>
      <c r="F2754" s="77">
        <f>+IF(ISNUMBER(DATA!I898),DATA!I898,"n/a")</f>
        <v>5.8411000068735897E-2</v>
      </c>
      <c r="G2754" s="86">
        <f>+IF(ISNUMBER(DATA!R898),DATA!R898,"n/a")</f>
        <v>35478.949999999997</v>
      </c>
      <c r="H2754" s="77">
        <f>+IF(ISNUMBER(DATA!S898),DATA!S898,"n/a")</f>
        <v>-0.351568955317064</v>
      </c>
      <c r="I2754" s="86">
        <f>+IF(ISNUMBER(DATA!AB898),DATA!AB898,"n/a")</f>
        <v>68968.23</v>
      </c>
      <c r="J2754" s="77">
        <f>+IF(ISNUMBER(DATA!AC898),DATA!AC898,"n/a")</f>
        <v>-0.46299285801881601</v>
      </c>
      <c r="K2754" s="86">
        <f>+IF(ISNUMBER(DATA!AL898),DATA!AL898,"n/a")</f>
        <v>126250.42</v>
      </c>
      <c r="L2754" s="77">
        <f>+IF(ISNUMBER(DATA!AM898),DATA!AM898,"n/a")</f>
        <v>-0.51615333484791204</v>
      </c>
      <c r="M2754" s="66"/>
      <c r="N2754" s="66"/>
      <c r="O2754" s="66"/>
      <c r="P2754" s="66"/>
      <c r="Q2754" s="66"/>
      <c r="S2754" s="70"/>
      <c r="U2754" s="70"/>
      <c r="W2754" s="70"/>
      <c r="Y2754" s="70"/>
    </row>
    <row r="2755" spans="1:25" s="69" customFormat="1" x14ac:dyDescent="0.2">
      <c r="A2755" s="66" t="s">
        <v>27</v>
      </c>
      <c r="B2755" s="66" t="s">
        <v>23</v>
      </c>
      <c r="C2755" s="66" t="s">
        <v>9</v>
      </c>
      <c r="D2755" s="66" t="s">
        <v>316</v>
      </c>
      <c r="E2755" s="86">
        <f>+IF(ISNUMBER(DATA!H899),DATA!H899,"n/a")</f>
        <v>41568.76</v>
      </c>
      <c r="F2755" s="77">
        <f>+IF(ISNUMBER(DATA!I899),DATA!I899,"n/a")</f>
        <v>-0.103005141096947</v>
      </c>
      <c r="G2755" s="86">
        <f>+IF(ISNUMBER(DATA!R899),DATA!R899,"n/a")</f>
        <v>128434.26</v>
      </c>
      <c r="H2755" s="77">
        <f>+IF(ISNUMBER(DATA!S899),DATA!S899,"n/a")</f>
        <v>1.24097469367008E-2</v>
      </c>
      <c r="I2755" s="86">
        <f>+IF(ISNUMBER(DATA!AB899),DATA!AB899,"n/a")</f>
        <v>251859.15</v>
      </c>
      <c r="J2755" s="77">
        <f>+IF(ISNUMBER(DATA!AC899),DATA!AC899,"n/a")</f>
        <v>5.8880309123798602E-2</v>
      </c>
      <c r="K2755" s="86">
        <f>+IF(ISNUMBER(DATA!AL899),DATA!AL899,"n/a")</f>
        <v>490065.07</v>
      </c>
      <c r="L2755" s="77">
        <f>+IF(ISNUMBER(DATA!AM899),DATA!AM899,"n/a")</f>
        <v>4.02993482095068E-2</v>
      </c>
      <c r="M2755" s="66"/>
      <c r="N2755" s="66"/>
      <c r="O2755" s="66"/>
      <c r="P2755" s="66"/>
      <c r="Q2755" s="66"/>
      <c r="S2755" s="70"/>
      <c r="U2755" s="70"/>
      <c r="W2755" s="70"/>
      <c r="Y2755" s="70"/>
    </row>
    <row r="2756" spans="1:25" s="69" customFormat="1" x14ac:dyDescent="0.2">
      <c r="A2756" s="66" t="s">
        <v>27</v>
      </c>
      <c r="B2756" s="66" t="s">
        <v>23</v>
      </c>
      <c r="C2756" s="66" t="s">
        <v>9</v>
      </c>
      <c r="D2756" s="66" t="s">
        <v>317</v>
      </c>
      <c r="E2756" s="86">
        <f>+IF(ISNUMBER(DATA!H900),DATA!H900,"n/a")</f>
        <v>20975.19</v>
      </c>
      <c r="F2756" s="77">
        <f>+IF(ISNUMBER(DATA!I900),DATA!I900,"n/a")</f>
        <v>0.13899402352578299</v>
      </c>
      <c r="G2756" s="86">
        <f>+IF(ISNUMBER(DATA!R900),DATA!R900,"n/a")</f>
        <v>68875.240000000005</v>
      </c>
      <c r="H2756" s="77">
        <f>+IF(ISNUMBER(DATA!S900),DATA!S900,"n/a")</f>
        <v>0.28745504437615399</v>
      </c>
      <c r="I2756" s="86">
        <f>+IF(ISNUMBER(DATA!AB900),DATA!AB900,"n/a")</f>
        <v>116137.01</v>
      </c>
      <c r="J2756" s="77">
        <f>+IF(ISNUMBER(DATA!AC900),DATA!AC900,"n/a")</f>
        <v>0.179595319524786</v>
      </c>
      <c r="K2756" s="86">
        <f>+IF(ISNUMBER(DATA!AL900),DATA!AL900,"n/a")</f>
        <v>208150.07</v>
      </c>
      <c r="L2756" s="77">
        <f>+IF(ISNUMBER(DATA!AM900),DATA!AM900,"n/a")</f>
        <v>0.13615306615760001</v>
      </c>
      <c r="M2756" s="66"/>
      <c r="N2756" s="66"/>
      <c r="O2756" s="66"/>
      <c r="P2756" s="66"/>
      <c r="Q2756" s="66"/>
      <c r="S2756" s="70"/>
      <c r="U2756" s="70"/>
      <c r="W2756" s="70"/>
      <c r="Y2756" s="70"/>
    </row>
    <row r="2757" spans="1:25" s="69" customFormat="1" x14ac:dyDescent="0.2">
      <c r="A2757" s="66" t="s">
        <v>27</v>
      </c>
      <c r="B2757" s="66" t="s">
        <v>23</v>
      </c>
      <c r="C2757" s="66" t="s">
        <v>9</v>
      </c>
      <c r="D2757" s="66" t="s">
        <v>318</v>
      </c>
      <c r="E2757" s="86">
        <f>+IF(ISNUMBER(DATA!H901),DATA!H901,"n/a")</f>
        <v>60556.62</v>
      </c>
      <c r="F2757" s="77">
        <f>+IF(ISNUMBER(DATA!I901),DATA!I901,"n/a")</f>
        <v>-0.136090958607374</v>
      </c>
      <c r="G2757" s="86">
        <f>+IF(ISNUMBER(DATA!R901),DATA!R901,"n/a")</f>
        <v>175257.15</v>
      </c>
      <c r="H2757" s="77">
        <f>+IF(ISNUMBER(DATA!S901),DATA!S901,"n/a")</f>
        <v>-9.0950468599157203E-2</v>
      </c>
      <c r="I2757" s="86">
        <f>+IF(ISNUMBER(DATA!AB901),DATA!AB901,"n/a")</f>
        <v>362180.31</v>
      </c>
      <c r="J2757" s="77">
        <f>+IF(ISNUMBER(DATA!AC901),DATA!AC901,"n/a")</f>
        <v>-3.2335588231545698E-2</v>
      </c>
      <c r="K2757" s="86">
        <f>+IF(ISNUMBER(DATA!AL901),DATA!AL901,"n/a")</f>
        <v>702692.51</v>
      </c>
      <c r="L2757" s="77">
        <f>+IF(ISNUMBER(DATA!AM901),DATA!AM901,"n/a")</f>
        <v>4.9720402557161597E-3</v>
      </c>
      <c r="M2757" s="66"/>
      <c r="N2757" s="66"/>
      <c r="O2757" s="66"/>
      <c r="P2757" s="66"/>
      <c r="Q2757" s="66"/>
      <c r="S2757" s="70"/>
      <c r="U2757" s="70"/>
      <c r="W2757" s="70"/>
      <c r="Y2757" s="70"/>
    </row>
    <row r="2758" spans="1:25" s="69" customFormat="1" x14ac:dyDescent="0.2">
      <c r="A2758" s="66" t="s">
        <v>27</v>
      </c>
      <c r="B2758" s="66" t="s">
        <v>23</v>
      </c>
      <c r="C2758" s="66" t="s">
        <v>9</v>
      </c>
      <c r="D2758" s="66" t="s">
        <v>344</v>
      </c>
      <c r="E2758" s="86">
        <f>+IF(ISNUMBER(DATA!H902),DATA!H902,"n/a")</f>
        <v>6216.85</v>
      </c>
      <c r="F2758" s="77">
        <f>+IF(ISNUMBER(DATA!I902),DATA!I902,"n/a")</f>
        <v>-0.37724011644097699</v>
      </c>
      <c r="G2758" s="86">
        <f>+IF(ISNUMBER(DATA!R902),DATA!R902,"n/a")</f>
        <v>19848.09</v>
      </c>
      <c r="H2758" s="77">
        <f>+IF(ISNUMBER(DATA!S902),DATA!S902,"n/a")</f>
        <v>-0.33802695706900199</v>
      </c>
      <c r="I2758" s="86">
        <f>+IF(ISNUMBER(DATA!AB902),DATA!AB902,"n/a")</f>
        <v>37308.49</v>
      </c>
      <c r="J2758" s="77">
        <f>+IF(ISNUMBER(DATA!AC902),DATA!AC902,"n/a")</f>
        <v>-0.37229052734440699</v>
      </c>
      <c r="K2758" s="86">
        <f>+IF(ISNUMBER(DATA!AL902),DATA!AL902,"n/a")</f>
        <v>76272.38</v>
      </c>
      <c r="L2758" s="77">
        <f>+IF(ISNUMBER(DATA!AM902),DATA!AM902,"n/a")</f>
        <v>-0.341862081307654</v>
      </c>
      <c r="M2758" s="66"/>
      <c r="N2758" s="66"/>
      <c r="O2758" s="66"/>
      <c r="P2758" s="66"/>
      <c r="Q2758" s="66"/>
      <c r="S2758" s="70"/>
      <c r="U2758" s="70"/>
      <c r="W2758" s="70"/>
      <c r="Y2758" s="70"/>
    </row>
    <row r="2759" spans="1:25" s="69" customFormat="1" x14ac:dyDescent="0.2">
      <c r="A2759" s="66" t="s">
        <v>27</v>
      </c>
      <c r="B2759" s="66" t="s">
        <v>23</v>
      </c>
      <c r="C2759" s="66" t="s">
        <v>9</v>
      </c>
      <c r="D2759" s="66" t="s">
        <v>345</v>
      </c>
      <c r="E2759" s="86">
        <f>+IF(ISNUMBER(DATA!H903),DATA!H903,"n/a")</f>
        <v>17259.68</v>
      </c>
      <c r="F2759" s="77">
        <f>+IF(ISNUMBER(DATA!I903),DATA!I903,"n/a")</f>
        <v>1.70275728004309E-2</v>
      </c>
      <c r="G2759" s="86">
        <f>+IF(ISNUMBER(DATA!R903),DATA!R903,"n/a")</f>
        <v>54885.02</v>
      </c>
      <c r="H2759" s="77">
        <f>+IF(ISNUMBER(DATA!S903),DATA!S903,"n/a")</f>
        <v>5.96058734790312E-2</v>
      </c>
      <c r="I2759" s="86">
        <f>+IF(ISNUMBER(DATA!AB903),DATA!AB903,"n/a")</f>
        <v>103543.44</v>
      </c>
      <c r="J2759" s="77">
        <f>+IF(ISNUMBER(DATA!AC903),DATA!AC903,"n/a")</f>
        <v>-2.2540483359101599E-2</v>
      </c>
      <c r="K2759" s="86">
        <f>+IF(ISNUMBER(DATA!AL903),DATA!AL903,"n/a")</f>
        <v>197910.23</v>
      </c>
      <c r="L2759" s="77">
        <f>+IF(ISNUMBER(DATA!AM903),DATA!AM903,"n/a")</f>
        <v>-0.13482063341320499</v>
      </c>
      <c r="M2759" s="66"/>
      <c r="N2759" s="66"/>
      <c r="O2759" s="66"/>
      <c r="P2759" s="66"/>
      <c r="Q2759" s="66"/>
      <c r="S2759" s="70"/>
      <c r="U2759" s="70"/>
      <c r="W2759" s="70"/>
      <c r="Y2759" s="70"/>
    </row>
    <row r="2760" spans="1:25" x14ac:dyDescent="0.2">
      <c r="E2760" s="100"/>
      <c r="F2760" s="102"/>
      <c r="G2760" s="100"/>
      <c r="H2760" s="102"/>
      <c r="I2760" s="100"/>
      <c r="J2760" s="102"/>
      <c r="K2760" s="100"/>
      <c r="L2760" s="102"/>
    </row>
    <row r="2761" spans="1:25" s="69" customFormat="1" x14ac:dyDescent="0.2">
      <c r="A2761" s="66" t="s">
        <v>27</v>
      </c>
      <c r="B2761" s="66" t="s">
        <v>23</v>
      </c>
      <c r="C2761" s="66" t="s">
        <v>25</v>
      </c>
      <c r="D2761" s="66" t="s">
        <v>271</v>
      </c>
      <c r="E2761" s="86">
        <f>+IF(ISNUMBER(DATA!J854),DATA!J854,"n/a")</f>
        <v>12681.65</v>
      </c>
      <c r="F2761" s="77">
        <f>+IF(ISNUMBER(DATA!K854),DATA!K854,"n/a")</f>
        <v>-1.58834982496956E-2</v>
      </c>
      <c r="G2761" s="86">
        <f>+IF(ISNUMBER(DATA!T854),DATA!T854,"n/a")</f>
        <v>44135.07</v>
      </c>
      <c r="H2761" s="77">
        <f>+IF(ISNUMBER(DATA!U854),DATA!U854,"n/a")</f>
        <v>8.3328137817480705E-2</v>
      </c>
      <c r="I2761" s="86">
        <f>+IF(ISNUMBER(DATA!AD854),DATA!AD854,"n/a")</f>
        <v>80232.73</v>
      </c>
      <c r="J2761" s="77">
        <f>+IF(ISNUMBER(DATA!AE854),DATA!AE854,"n/a")</f>
        <v>4.7104527571335202E-2</v>
      </c>
      <c r="K2761" s="86">
        <f>+IF(ISNUMBER(DATA!AN854),DATA!AN854,"n/a")</f>
        <v>148952.79999999999</v>
      </c>
      <c r="L2761" s="77">
        <f>+IF(ISNUMBER(DATA!AO854),DATA!AO854,"n/a")</f>
        <v>9.0586856489887402E-2</v>
      </c>
      <c r="M2761" s="66"/>
      <c r="N2761" s="66"/>
      <c r="O2761" s="66"/>
      <c r="P2761" s="66"/>
      <c r="Q2761" s="66"/>
      <c r="S2761" s="70"/>
      <c r="U2761" s="70"/>
      <c r="W2761" s="70"/>
      <c r="Y2761" s="70"/>
    </row>
    <row r="2762" spans="1:25" s="69" customFormat="1" x14ac:dyDescent="0.2">
      <c r="A2762" s="66" t="s">
        <v>27</v>
      </c>
      <c r="B2762" s="66" t="s">
        <v>23</v>
      </c>
      <c r="C2762" s="66" t="s">
        <v>25</v>
      </c>
      <c r="D2762" s="66" t="s">
        <v>272</v>
      </c>
      <c r="E2762" s="86">
        <f>+IF(ISNUMBER(DATA!J855),DATA!J855,"n/a")</f>
        <v>76348.19</v>
      </c>
      <c r="F2762" s="77">
        <f>+IF(ISNUMBER(DATA!K855),DATA!K855,"n/a")</f>
        <v>-7.0612370801709803E-2</v>
      </c>
      <c r="G2762" s="86">
        <f>+IF(ISNUMBER(DATA!T855),DATA!T855,"n/a")</f>
        <v>227370.36</v>
      </c>
      <c r="H2762" s="77">
        <f>+IF(ISNUMBER(DATA!U855),DATA!U855,"n/a")</f>
        <v>-3.9139057788106502E-2</v>
      </c>
      <c r="I2762" s="86">
        <f>+IF(ISNUMBER(DATA!AD855),DATA!AD855,"n/a")</f>
        <v>462319.77</v>
      </c>
      <c r="J2762" s="77">
        <f>+IF(ISNUMBER(DATA!AE855),DATA!AE855,"n/a")</f>
        <v>-7.5506973654815096E-2</v>
      </c>
      <c r="K2762" s="86">
        <f>+IF(ISNUMBER(DATA!AN855),DATA!AN855,"n/a")</f>
        <v>916010.84</v>
      </c>
      <c r="L2762" s="77">
        <f>+IF(ISNUMBER(DATA!AO855),DATA!AO855,"n/a")</f>
        <v>-0.16941316388571001</v>
      </c>
      <c r="M2762" s="66"/>
      <c r="N2762" s="66"/>
      <c r="O2762" s="66"/>
      <c r="P2762" s="66"/>
      <c r="Q2762" s="66"/>
      <c r="S2762" s="70"/>
      <c r="U2762" s="70"/>
      <c r="W2762" s="70"/>
      <c r="Y2762" s="70"/>
    </row>
    <row r="2763" spans="1:25" s="69" customFormat="1" x14ac:dyDescent="0.2">
      <c r="A2763" s="66" t="s">
        <v>27</v>
      </c>
      <c r="B2763" s="66" t="s">
        <v>23</v>
      </c>
      <c r="C2763" s="66" t="s">
        <v>25</v>
      </c>
      <c r="D2763" s="66" t="s">
        <v>273</v>
      </c>
      <c r="E2763" s="86">
        <f>+IF(ISNUMBER(DATA!J856),DATA!J856,"n/a")</f>
        <v>159325.4</v>
      </c>
      <c r="F2763" s="77">
        <f>+IF(ISNUMBER(DATA!K856),DATA!K856,"n/a")</f>
        <v>-3.5166714840082797E-2</v>
      </c>
      <c r="G2763" s="86">
        <f>+IF(ISNUMBER(DATA!T856),DATA!T856,"n/a")</f>
        <v>519609.44</v>
      </c>
      <c r="H2763" s="77">
        <f>+IF(ISNUMBER(DATA!U856),DATA!U856,"n/a")</f>
        <v>4.3179624397914097E-2</v>
      </c>
      <c r="I2763" s="86">
        <f>+IF(ISNUMBER(DATA!AD856),DATA!AD856,"n/a")</f>
        <v>1001637.95</v>
      </c>
      <c r="J2763" s="77">
        <f>+IF(ISNUMBER(DATA!AE856),DATA!AE856,"n/a")</f>
        <v>2.17161434908416E-2</v>
      </c>
      <c r="K2763" s="86">
        <f>+IF(ISNUMBER(DATA!AN856),DATA!AN856,"n/a")</f>
        <v>1926015.43</v>
      </c>
      <c r="L2763" s="77">
        <f>+IF(ISNUMBER(DATA!AO856),DATA!AO856,"n/a")</f>
        <v>3.3512551166175103E-2</v>
      </c>
      <c r="M2763" s="66"/>
      <c r="N2763" s="66"/>
      <c r="O2763" s="66"/>
      <c r="P2763" s="66"/>
      <c r="Q2763" s="66"/>
      <c r="S2763" s="70"/>
      <c r="U2763" s="70"/>
      <c r="W2763" s="70"/>
      <c r="Y2763" s="70"/>
    </row>
    <row r="2764" spans="1:25" s="69" customFormat="1" x14ac:dyDescent="0.2">
      <c r="A2764" s="66" t="s">
        <v>27</v>
      </c>
      <c r="B2764" s="66" t="s">
        <v>23</v>
      </c>
      <c r="C2764" s="66" t="s">
        <v>25</v>
      </c>
      <c r="D2764" s="66" t="s">
        <v>274</v>
      </c>
      <c r="E2764" s="86">
        <f>+IF(ISNUMBER(DATA!J857),DATA!J857,"n/a")</f>
        <v>69337.279999999999</v>
      </c>
      <c r="F2764" s="77">
        <f>+IF(ISNUMBER(DATA!K857),DATA!K857,"n/a")</f>
        <v>-3.3008558921222599E-2</v>
      </c>
      <c r="G2764" s="86">
        <f>+IF(ISNUMBER(DATA!T857),DATA!T857,"n/a")</f>
        <v>201433.18</v>
      </c>
      <c r="H2764" s="77">
        <f>+IF(ISNUMBER(DATA!U857),DATA!U857,"n/a")</f>
        <v>3.1069780792490499E-3</v>
      </c>
      <c r="I2764" s="86">
        <f>+IF(ISNUMBER(DATA!AD857),DATA!AD857,"n/a")</f>
        <v>390401.39</v>
      </c>
      <c r="J2764" s="77">
        <f>+IF(ISNUMBER(DATA!AE857),DATA!AE857,"n/a")</f>
        <v>2.1049017946049599E-2</v>
      </c>
      <c r="K2764" s="86">
        <f>+IF(ISNUMBER(DATA!AN857),DATA!AN857,"n/a")</f>
        <v>765662.02</v>
      </c>
      <c r="L2764" s="77">
        <f>+IF(ISNUMBER(DATA!AO857),DATA!AO857,"n/a")</f>
        <v>2.3482475284886999E-2</v>
      </c>
      <c r="M2764" s="66"/>
      <c r="N2764" s="66"/>
      <c r="O2764" s="66"/>
      <c r="P2764" s="66"/>
      <c r="Q2764" s="66"/>
      <c r="S2764" s="70"/>
      <c r="U2764" s="70"/>
      <c r="W2764" s="70"/>
      <c r="Y2764" s="70"/>
    </row>
    <row r="2765" spans="1:25" s="69" customFormat="1" x14ac:dyDescent="0.2">
      <c r="A2765" s="66" t="s">
        <v>27</v>
      </c>
      <c r="B2765" s="66" t="s">
        <v>23</v>
      </c>
      <c r="C2765" s="66" t="s">
        <v>25</v>
      </c>
      <c r="D2765" s="66" t="s">
        <v>275</v>
      </c>
      <c r="E2765" s="86">
        <f>+IF(ISNUMBER(DATA!J858),DATA!J858,"n/a")</f>
        <v>120746.61</v>
      </c>
      <c r="F2765" s="77">
        <f>+IF(ISNUMBER(DATA!K858),DATA!K858,"n/a")</f>
        <v>-9.6226679748232805E-2</v>
      </c>
      <c r="G2765" s="86">
        <f>+IF(ISNUMBER(DATA!T858),DATA!T858,"n/a")</f>
        <v>386105.2</v>
      </c>
      <c r="H2765" s="77">
        <f>+IF(ISNUMBER(DATA!U858),DATA!U858,"n/a")</f>
        <v>-7.0960617152959204E-2</v>
      </c>
      <c r="I2765" s="86">
        <f>+IF(ISNUMBER(DATA!AD858),DATA!AD858,"n/a")</f>
        <v>734225.78</v>
      </c>
      <c r="J2765" s="77">
        <f>+IF(ISNUMBER(DATA!AE858),DATA!AE858,"n/a")</f>
        <v>-7.2163999250781694E-2</v>
      </c>
      <c r="K2765" s="86">
        <f>+IF(ISNUMBER(DATA!AN858),DATA!AN858,"n/a")</f>
        <v>1354614.13</v>
      </c>
      <c r="L2765" s="77">
        <f>+IF(ISNUMBER(DATA!AO858),DATA!AO858,"n/a")</f>
        <v>-5.3945634805006498E-2</v>
      </c>
      <c r="M2765" s="66"/>
      <c r="N2765" s="66"/>
      <c r="O2765" s="66"/>
      <c r="P2765" s="66"/>
      <c r="Q2765" s="66"/>
      <c r="S2765" s="70"/>
      <c r="U2765" s="70"/>
      <c r="W2765" s="70"/>
      <c r="Y2765" s="70"/>
    </row>
    <row r="2766" spans="1:25" s="69" customFormat="1" x14ac:dyDescent="0.2">
      <c r="A2766" s="66" t="s">
        <v>27</v>
      </c>
      <c r="B2766" s="66" t="s">
        <v>23</v>
      </c>
      <c r="C2766" s="66" t="s">
        <v>25</v>
      </c>
      <c r="D2766" s="66" t="s">
        <v>276</v>
      </c>
      <c r="E2766" s="86">
        <f>+IF(ISNUMBER(DATA!J859),DATA!J859,"n/a")</f>
        <v>78580.600000000006</v>
      </c>
      <c r="F2766" s="77">
        <f>+IF(ISNUMBER(DATA!K859),DATA!K859,"n/a")</f>
        <v>-2.1530887785217601E-2</v>
      </c>
      <c r="G2766" s="86">
        <f>+IF(ISNUMBER(DATA!T859),DATA!T859,"n/a")</f>
        <v>256304.71</v>
      </c>
      <c r="H2766" s="77">
        <f>+IF(ISNUMBER(DATA!U859),DATA!U859,"n/a")</f>
        <v>-2.47934944001423E-2</v>
      </c>
      <c r="I2766" s="86">
        <f>+IF(ISNUMBER(DATA!AD859),DATA!AD859,"n/a")</f>
        <v>492190.45</v>
      </c>
      <c r="J2766" s="77">
        <f>+IF(ISNUMBER(DATA!AE859),DATA!AE859,"n/a")</f>
        <v>-3.2180390445905198E-2</v>
      </c>
      <c r="K2766" s="86">
        <f>+IF(ISNUMBER(DATA!AN859),DATA!AN859,"n/a")</f>
        <v>933858.03</v>
      </c>
      <c r="L2766" s="77">
        <f>+IF(ISNUMBER(DATA!AO859),DATA!AO859,"n/a")</f>
        <v>-5.0321870846878197E-2</v>
      </c>
      <c r="M2766" s="66"/>
      <c r="N2766" s="66"/>
      <c r="O2766" s="66"/>
      <c r="P2766" s="66"/>
      <c r="Q2766" s="66"/>
      <c r="S2766" s="70"/>
      <c r="U2766" s="70"/>
      <c r="W2766" s="70"/>
      <c r="Y2766" s="70"/>
    </row>
    <row r="2767" spans="1:25" s="69" customFormat="1" x14ac:dyDescent="0.2">
      <c r="A2767" s="66" t="s">
        <v>27</v>
      </c>
      <c r="B2767" s="66" t="s">
        <v>23</v>
      </c>
      <c r="C2767" s="66" t="s">
        <v>25</v>
      </c>
      <c r="D2767" s="66" t="s">
        <v>277</v>
      </c>
      <c r="E2767" s="86">
        <f>+IF(ISNUMBER(DATA!J860),DATA!J860,"n/a")</f>
        <v>45865.14</v>
      </c>
      <c r="F2767" s="77">
        <f>+IF(ISNUMBER(DATA!K860),DATA!K860,"n/a")</f>
        <v>0.231727638766659</v>
      </c>
      <c r="G2767" s="86">
        <f>+IF(ISNUMBER(DATA!T860),DATA!T860,"n/a")</f>
        <v>146396.32</v>
      </c>
      <c r="H2767" s="77">
        <f>+IF(ISNUMBER(DATA!U860),DATA!U860,"n/a")</f>
        <v>0.24872869996142</v>
      </c>
      <c r="I2767" s="86">
        <f>+IF(ISNUMBER(DATA!AD860),DATA!AD860,"n/a")</f>
        <v>276017.43</v>
      </c>
      <c r="J2767" s="77">
        <f>+IF(ISNUMBER(DATA!AE860),DATA!AE860,"n/a")</f>
        <v>0.27412346187580999</v>
      </c>
      <c r="K2767" s="86">
        <f>+IF(ISNUMBER(DATA!AN860),DATA!AN860,"n/a")</f>
        <v>492874.36</v>
      </c>
      <c r="L2767" s="77">
        <f>+IF(ISNUMBER(DATA!AO860),DATA!AO860,"n/a")</f>
        <v>0.137754705607218</v>
      </c>
      <c r="M2767" s="66"/>
      <c r="N2767" s="66"/>
      <c r="O2767" s="66"/>
      <c r="P2767" s="66"/>
      <c r="Q2767" s="66"/>
      <c r="S2767" s="70"/>
      <c r="U2767" s="70"/>
      <c r="W2767" s="70"/>
      <c r="Y2767" s="70"/>
    </row>
    <row r="2768" spans="1:25" s="69" customFormat="1" x14ac:dyDescent="0.2">
      <c r="A2768" s="66" t="s">
        <v>27</v>
      </c>
      <c r="B2768" s="66" t="s">
        <v>23</v>
      </c>
      <c r="C2768" s="66" t="s">
        <v>25</v>
      </c>
      <c r="D2768" s="66" t="s">
        <v>278</v>
      </c>
      <c r="E2768" s="86">
        <f>+IF(ISNUMBER(DATA!J861),DATA!J861,"n/a")</f>
        <v>65841.89</v>
      </c>
      <c r="F2768" s="77">
        <f>+IF(ISNUMBER(DATA!K861),DATA!K861,"n/a")</f>
        <v>6.7133302582278301E-2</v>
      </c>
      <c r="G2768" s="86">
        <f>+IF(ISNUMBER(DATA!T861),DATA!T861,"n/a")</f>
        <v>210135.87</v>
      </c>
      <c r="H2768" s="77">
        <f>+IF(ISNUMBER(DATA!U861),DATA!U861,"n/a")</f>
        <v>-9.2858319912434101E-4</v>
      </c>
      <c r="I2768" s="86">
        <f>+IF(ISNUMBER(DATA!AD861),DATA!AD861,"n/a")</f>
        <v>391684.55</v>
      </c>
      <c r="J2768" s="77">
        <f>+IF(ISNUMBER(DATA!AE861),DATA!AE861,"n/a")</f>
        <v>-1.4520333760936499E-2</v>
      </c>
      <c r="K2768" s="86">
        <f>+IF(ISNUMBER(DATA!AN861),DATA!AN861,"n/a")</f>
        <v>768006.79</v>
      </c>
      <c r="L2768" s="77">
        <f>+IF(ISNUMBER(DATA!AO861),DATA!AO861,"n/a")</f>
        <v>1.8900300810407399E-2</v>
      </c>
      <c r="M2768" s="66"/>
      <c r="N2768" s="66"/>
      <c r="O2768" s="66"/>
      <c r="P2768" s="66"/>
      <c r="Q2768" s="66"/>
      <c r="S2768" s="70"/>
      <c r="U2768" s="70"/>
      <c r="W2768" s="70"/>
      <c r="Y2768" s="70"/>
    </row>
    <row r="2769" spans="1:25" s="69" customFormat="1" x14ac:dyDescent="0.2">
      <c r="A2769" s="66" t="s">
        <v>27</v>
      </c>
      <c r="B2769" s="66" t="s">
        <v>23</v>
      </c>
      <c r="C2769" s="66" t="s">
        <v>25</v>
      </c>
      <c r="D2769" s="66" t="s">
        <v>279</v>
      </c>
      <c r="E2769" s="86">
        <f>+IF(ISNUMBER(DATA!J862),DATA!J862,"n/a")</f>
        <v>10396.41</v>
      </c>
      <c r="F2769" s="77">
        <f>+IF(ISNUMBER(DATA!K862),DATA!K862,"n/a")</f>
        <v>-8.7421822538808994E-2</v>
      </c>
      <c r="G2769" s="86">
        <f>+IF(ISNUMBER(DATA!T862),DATA!T862,"n/a")</f>
        <v>31529.16</v>
      </c>
      <c r="H2769" s="77">
        <f>+IF(ISNUMBER(DATA!U862),DATA!U862,"n/a")</f>
        <v>-6.5052769732641902E-2</v>
      </c>
      <c r="I2769" s="86">
        <f>+IF(ISNUMBER(DATA!AD862),DATA!AD862,"n/a")</f>
        <v>61762.37</v>
      </c>
      <c r="J2769" s="77">
        <f>+IF(ISNUMBER(DATA!AE862),DATA!AE862,"n/a")</f>
        <v>-0.40005144439163398</v>
      </c>
      <c r="K2769" s="86">
        <f>+IF(ISNUMBER(DATA!AN862),DATA!AN862,"n/a")</f>
        <v>136566.79999999999</v>
      </c>
      <c r="L2769" s="77">
        <f>+IF(ISNUMBER(DATA!AO862),DATA!AO862,"n/a")</f>
        <v>-0.57926891015216797</v>
      </c>
      <c r="M2769" s="66"/>
      <c r="N2769" s="66"/>
      <c r="O2769" s="66"/>
      <c r="P2769" s="66"/>
      <c r="Q2769" s="66"/>
      <c r="S2769" s="70"/>
      <c r="U2769" s="70"/>
      <c r="W2769" s="70"/>
      <c r="Y2769" s="70"/>
    </row>
    <row r="2770" spans="1:25" s="69" customFormat="1" x14ac:dyDescent="0.2">
      <c r="A2770" s="66" t="s">
        <v>27</v>
      </c>
      <c r="B2770" s="66" t="s">
        <v>23</v>
      </c>
      <c r="C2770" s="66" t="s">
        <v>25</v>
      </c>
      <c r="D2770" s="66" t="s">
        <v>280</v>
      </c>
      <c r="E2770" s="86">
        <f>+IF(ISNUMBER(DATA!J863),DATA!J863,"n/a")</f>
        <v>23505.599999999999</v>
      </c>
      <c r="F2770" s="77">
        <f>+IF(ISNUMBER(DATA!K863),DATA!K863,"n/a")</f>
        <v>0.10752546819497</v>
      </c>
      <c r="G2770" s="86">
        <f>+IF(ISNUMBER(DATA!T863),DATA!T863,"n/a")</f>
        <v>107161.63</v>
      </c>
      <c r="H2770" s="77">
        <f>+IF(ISNUMBER(DATA!U863),DATA!U863,"n/a")</f>
        <v>0.23109760860973999</v>
      </c>
      <c r="I2770" s="86">
        <f>+IF(ISNUMBER(DATA!AD863),DATA!AD863,"n/a")</f>
        <v>207118.44</v>
      </c>
      <c r="J2770" s="77">
        <f>+IF(ISNUMBER(DATA!AE863),DATA!AE863,"n/a")</f>
        <v>0.16943569390569299</v>
      </c>
      <c r="K2770" s="86">
        <f>+IF(ISNUMBER(DATA!AN863),DATA!AN863,"n/a")</f>
        <v>384238.45</v>
      </c>
      <c r="L2770" s="77">
        <f>+IF(ISNUMBER(DATA!AO863),DATA!AO863,"n/a")</f>
        <v>0.14646303359388299</v>
      </c>
      <c r="M2770" s="66"/>
      <c r="N2770" s="66"/>
      <c r="O2770" s="66"/>
      <c r="P2770" s="66"/>
      <c r="Q2770" s="66"/>
      <c r="S2770" s="70"/>
      <c r="U2770" s="70"/>
      <c r="W2770" s="70"/>
      <c r="Y2770" s="70"/>
    </row>
    <row r="2771" spans="1:25" s="69" customFormat="1" x14ac:dyDescent="0.2">
      <c r="A2771" s="66" t="s">
        <v>27</v>
      </c>
      <c r="B2771" s="66" t="s">
        <v>23</v>
      </c>
      <c r="C2771" s="66" t="s">
        <v>25</v>
      </c>
      <c r="D2771" s="66" t="s">
        <v>281</v>
      </c>
      <c r="E2771" s="86">
        <f>+IF(ISNUMBER(DATA!J864),DATA!J864,"n/a")</f>
        <v>18299.419999999998</v>
      </c>
      <c r="F2771" s="77">
        <f>+IF(ISNUMBER(DATA!K864),DATA!K864,"n/a")</f>
        <v>-0.41743225286406399</v>
      </c>
      <c r="G2771" s="86">
        <f>+IF(ISNUMBER(DATA!T864),DATA!T864,"n/a")</f>
        <v>66626.240000000005</v>
      </c>
      <c r="H2771" s="77">
        <f>+IF(ISNUMBER(DATA!U864),DATA!U864,"n/a")</f>
        <v>-0.34499574758999801</v>
      </c>
      <c r="I2771" s="86">
        <f>+IF(ISNUMBER(DATA!AD864),DATA!AD864,"n/a")</f>
        <v>129653.17</v>
      </c>
      <c r="J2771" s="77">
        <f>+IF(ISNUMBER(DATA!AE864),DATA!AE864,"n/a")</f>
        <v>-0.33984219941176402</v>
      </c>
      <c r="K2771" s="86">
        <f>+IF(ISNUMBER(DATA!AN864),DATA!AN864,"n/a")</f>
        <v>265780.28000000003</v>
      </c>
      <c r="L2771" s="77">
        <f>+IF(ISNUMBER(DATA!AO864),DATA!AO864,"n/a")</f>
        <v>-0.28337318888322</v>
      </c>
      <c r="M2771" s="66"/>
      <c r="N2771" s="66"/>
      <c r="O2771" s="66"/>
      <c r="P2771" s="66"/>
      <c r="Q2771" s="66"/>
      <c r="S2771" s="70"/>
      <c r="U2771" s="70"/>
      <c r="W2771" s="70"/>
      <c r="Y2771" s="70"/>
    </row>
    <row r="2772" spans="1:25" s="69" customFormat="1" x14ac:dyDescent="0.2">
      <c r="A2772" s="66" t="s">
        <v>27</v>
      </c>
      <c r="B2772" s="66" t="s">
        <v>23</v>
      </c>
      <c r="C2772" s="66" t="s">
        <v>25</v>
      </c>
      <c r="D2772" s="66" t="s">
        <v>282</v>
      </c>
      <c r="E2772" s="86">
        <f>+IF(ISNUMBER(DATA!J865),DATA!J865,"n/a")</f>
        <v>52734.73</v>
      </c>
      <c r="F2772" s="77">
        <f>+IF(ISNUMBER(DATA!K865),DATA!K865,"n/a")</f>
        <v>0.10240261659689399</v>
      </c>
      <c r="G2772" s="86">
        <f>+IF(ISNUMBER(DATA!T865),DATA!T865,"n/a")</f>
        <v>169004.43</v>
      </c>
      <c r="H2772" s="77">
        <f>+IF(ISNUMBER(DATA!U865),DATA!U865,"n/a")</f>
        <v>9.3497117222471005E-2</v>
      </c>
      <c r="I2772" s="86">
        <f>+IF(ISNUMBER(DATA!AD865),DATA!AD865,"n/a")</f>
        <v>319638.3</v>
      </c>
      <c r="J2772" s="77">
        <f>+IF(ISNUMBER(DATA!AE865),DATA!AE865,"n/a")</f>
        <v>2.8839989295681101E-2</v>
      </c>
      <c r="K2772" s="86">
        <f>+IF(ISNUMBER(DATA!AN865),DATA!AN865,"n/a")</f>
        <v>614675.09</v>
      </c>
      <c r="L2772" s="77">
        <f>+IF(ISNUMBER(DATA!AO865),DATA!AO865,"n/a")</f>
        <v>-2.5247972803903101E-2</v>
      </c>
      <c r="M2772" s="66"/>
      <c r="N2772" s="66"/>
      <c r="O2772" s="66"/>
      <c r="P2772" s="66"/>
      <c r="Q2772" s="66"/>
      <c r="S2772" s="70"/>
      <c r="U2772" s="70"/>
      <c r="W2772" s="70"/>
      <c r="Y2772" s="70"/>
    </row>
    <row r="2773" spans="1:25" s="69" customFormat="1" x14ac:dyDescent="0.2">
      <c r="A2773" s="66" t="s">
        <v>27</v>
      </c>
      <c r="B2773" s="66" t="s">
        <v>23</v>
      </c>
      <c r="C2773" s="66" t="s">
        <v>25</v>
      </c>
      <c r="D2773" s="66" t="s">
        <v>283</v>
      </c>
      <c r="E2773" s="86">
        <f>+IF(ISNUMBER(DATA!J866),DATA!J866,"n/a")</f>
        <v>27557.95</v>
      </c>
      <c r="F2773" s="77">
        <f>+IF(ISNUMBER(DATA!K866),DATA!K866,"n/a")</f>
        <v>6.9465309063927005E-2</v>
      </c>
      <c r="G2773" s="86">
        <f>+IF(ISNUMBER(DATA!T866),DATA!T866,"n/a")</f>
        <v>88220.41</v>
      </c>
      <c r="H2773" s="77">
        <f>+IF(ISNUMBER(DATA!U866),DATA!U866,"n/a")</f>
        <v>4.4352084468300301E-2</v>
      </c>
      <c r="I2773" s="86">
        <f>+IF(ISNUMBER(DATA!AD866),DATA!AD866,"n/a")</f>
        <v>168728.15</v>
      </c>
      <c r="J2773" s="77">
        <f>+IF(ISNUMBER(DATA!AE866),DATA!AE866,"n/a")</f>
        <v>-9.6985084250621504E-4</v>
      </c>
      <c r="K2773" s="86">
        <f>+IF(ISNUMBER(DATA!AN866),DATA!AN866,"n/a")</f>
        <v>316764.82</v>
      </c>
      <c r="L2773" s="77">
        <f>+IF(ISNUMBER(DATA!AO866),DATA!AO866,"n/a")</f>
        <v>4.39084423574796E-2</v>
      </c>
      <c r="M2773" s="66"/>
      <c r="N2773" s="66"/>
      <c r="O2773" s="66"/>
      <c r="P2773" s="66"/>
      <c r="Q2773" s="66"/>
      <c r="S2773" s="70"/>
      <c r="U2773" s="70"/>
      <c r="W2773" s="70"/>
      <c r="Y2773" s="70"/>
    </row>
    <row r="2774" spans="1:25" s="69" customFormat="1" x14ac:dyDescent="0.2">
      <c r="A2774" s="66" t="s">
        <v>27</v>
      </c>
      <c r="B2774" s="66" t="s">
        <v>23</v>
      </c>
      <c r="C2774" s="66" t="s">
        <v>25</v>
      </c>
      <c r="D2774" s="66" t="s">
        <v>284</v>
      </c>
      <c r="E2774" s="86">
        <f>+IF(ISNUMBER(DATA!J867),DATA!J867,"n/a")</f>
        <v>35179.68</v>
      </c>
      <c r="F2774" s="77">
        <f>+IF(ISNUMBER(DATA!K867),DATA!K867,"n/a")</f>
        <v>-0.38716857285452599</v>
      </c>
      <c r="G2774" s="86">
        <f>+IF(ISNUMBER(DATA!T867),DATA!T867,"n/a")</f>
        <v>116359.27</v>
      </c>
      <c r="H2774" s="77">
        <f>+IF(ISNUMBER(DATA!U867),DATA!U867,"n/a")</f>
        <v>-0.31405335231704701</v>
      </c>
      <c r="I2774" s="86">
        <f>+IF(ISNUMBER(DATA!AD867),DATA!AD867,"n/a")</f>
        <v>222566.24</v>
      </c>
      <c r="J2774" s="77">
        <f>+IF(ISNUMBER(DATA!AE867),DATA!AE867,"n/a")</f>
        <v>-0.34618473975806502</v>
      </c>
      <c r="K2774" s="86">
        <f>+IF(ISNUMBER(DATA!AN867),DATA!AN867,"n/a")</f>
        <v>444468.63</v>
      </c>
      <c r="L2774" s="77">
        <f>+IF(ISNUMBER(DATA!AO867),DATA!AO867,"n/a")</f>
        <v>-0.33201012909435901</v>
      </c>
      <c r="M2774" s="66"/>
      <c r="N2774" s="66"/>
      <c r="O2774" s="66"/>
      <c r="P2774" s="66"/>
      <c r="Q2774" s="66"/>
      <c r="S2774" s="70"/>
      <c r="U2774" s="70"/>
      <c r="W2774" s="70"/>
      <c r="Y2774" s="70"/>
    </row>
    <row r="2775" spans="1:25" s="69" customFormat="1" x14ac:dyDescent="0.2">
      <c r="A2775" s="66" t="s">
        <v>27</v>
      </c>
      <c r="B2775" s="66" t="s">
        <v>23</v>
      </c>
      <c r="C2775" s="66" t="s">
        <v>25</v>
      </c>
      <c r="D2775" s="66" t="s">
        <v>285</v>
      </c>
      <c r="E2775" s="86">
        <f>+IF(ISNUMBER(DATA!J868),DATA!J868,"n/a")</f>
        <v>44672.57</v>
      </c>
      <c r="F2775" s="77">
        <f>+IF(ISNUMBER(DATA!K868),DATA!K868,"n/a")</f>
        <v>0.115657870617105</v>
      </c>
      <c r="G2775" s="86">
        <f>+IF(ISNUMBER(DATA!T868),DATA!T868,"n/a")</f>
        <v>149533.49</v>
      </c>
      <c r="H2775" s="77">
        <f>+IF(ISNUMBER(DATA!U868),DATA!U868,"n/a")</f>
        <v>0.19969405426794001</v>
      </c>
      <c r="I2775" s="86">
        <f>+IF(ISNUMBER(DATA!AD868),DATA!AD868,"n/a")</f>
        <v>304462.73</v>
      </c>
      <c r="J2775" s="77">
        <f>+IF(ISNUMBER(DATA!AE868),DATA!AE868,"n/a")</f>
        <v>0.17661803528346201</v>
      </c>
      <c r="K2775" s="86">
        <f>+IF(ISNUMBER(DATA!AN868),DATA!AN868,"n/a")</f>
        <v>545298.53</v>
      </c>
      <c r="L2775" s="77">
        <f>+IF(ISNUMBER(DATA!AO868),DATA!AO868,"n/a")</f>
        <v>2.2510307261706601E-2</v>
      </c>
      <c r="M2775" s="66"/>
      <c r="N2775" s="66"/>
      <c r="O2775" s="66"/>
      <c r="P2775" s="66"/>
      <c r="Q2775" s="66"/>
      <c r="S2775" s="70"/>
      <c r="U2775" s="70"/>
      <c r="W2775" s="70"/>
      <c r="Y2775" s="70"/>
    </row>
    <row r="2776" spans="1:25" s="69" customFormat="1" x14ac:dyDescent="0.2">
      <c r="A2776" s="66" t="s">
        <v>27</v>
      </c>
      <c r="B2776" s="66" t="s">
        <v>23</v>
      </c>
      <c r="C2776" s="66" t="s">
        <v>25</v>
      </c>
      <c r="D2776" s="66" t="s">
        <v>286</v>
      </c>
      <c r="E2776" s="86">
        <f>+IF(ISNUMBER(DATA!J869),DATA!J869,"n/a")</f>
        <v>96475.57</v>
      </c>
      <c r="F2776" s="77">
        <f>+IF(ISNUMBER(DATA!K869),DATA!K869,"n/a")</f>
        <v>-0.12834112844891599</v>
      </c>
      <c r="G2776" s="86">
        <f>+IF(ISNUMBER(DATA!T869),DATA!T869,"n/a")</f>
        <v>326498.99</v>
      </c>
      <c r="H2776" s="77">
        <f>+IF(ISNUMBER(DATA!U869),DATA!U869,"n/a")</f>
        <v>-4.3862007043815703E-2</v>
      </c>
      <c r="I2776" s="86">
        <f>+IF(ISNUMBER(DATA!AD869),DATA!AD869,"n/a")</f>
        <v>624440.17000000004</v>
      </c>
      <c r="J2776" s="77">
        <f>+IF(ISNUMBER(DATA!AE869),DATA!AE869,"n/a")</f>
        <v>-7.1535284474647798E-2</v>
      </c>
      <c r="K2776" s="86">
        <f>+IF(ISNUMBER(DATA!AN869),DATA!AN869,"n/a")</f>
        <v>1253009.6399999999</v>
      </c>
      <c r="L2776" s="77">
        <f>+IF(ISNUMBER(DATA!AO869),DATA!AO869,"n/a")</f>
        <v>3.4516870800109498E-3</v>
      </c>
      <c r="M2776" s="66"/>
      <c r="N2776" s="66"/>
      <c r="O2776" s="66"/>
      <c r="P2776" s="66"/>
      <c r="Q2776" s="66"/>
      <c r="S2776" s="70"/>
      <c r="U2776" s="70"/>
      <c r="W2776" s="70"/>
      <c r="Y2776" s="70"/>
    </row>
    <row r="2777" spans="1:25" s="69" customFormat="1" x14ac:dyDescent="0.2">
      <c r="A2777" s="66" t="s">
        <v>27</v>
      </c>
      <c r="B2777" s="66" t="s">
        <v>23</v>
      </c>
      <c r="C2777" s="66" t="s">
        <v>25</v>
      </c>
      <c r="D2777" s="66" t="s">
        <v>287</v>
      </c>
      <c r="E2777" s="86">
        <f>+IF(ISNUMBER(DATA!J870),DATA!J870,"n/a")</f>
        <v>89223.01</v>
      </c>
      <c r="F2777" s="77">
        <f>+IF(ISNUMBER(DATA!K870),DATA!K870,"n/a")</f>
        <v>-0.129743103407748</v>
      </c>
      <c r="G2777" s="86">
        <f>+IF(ISNUMBER(DATA!T870),DATA!T870,"n/a")</f>
        <v>295770.53000000003</v>
      </c>
      <c r="H2777" s="77">
        <f>+IF(ISNUMBER(DATA!U870),DATA!U870,"n/a")</f>
        <v>5.3204594551854403E-2</v>
      </c>
      <c r="I2777" s="86">
        <f>+IF(ISNUMBER(DATA!AD870),DATA!AD870,"n/a")</f>
        <v>542521.09</v>
      </c>
      <c r="J2777" s="77">
        <f>+IF(ISNUMBER(DATA!AE870),DATA!AE870,"n/a")</f>
        <v>-4.6837632107121698E-2</v>
      </c>
      <c r="K2777" s="86">
        <f>+IF(ISNUMBER(DATA!AN870),DATA!AN870,"n/a")</f>
        <v>1081030.0900000001</v>
      </c>
      <c r="L2777" s="77">
        <f>+IF(ISNUMBER(DATA!AO870),DATA!AO870,"n/a")</f>
        <v>3.23368068478639E-2</v>
      </c>
      <c r="M2777" s="66"/>
      <c r="N2777" s="66"/>
      <c r="O2777" s="66"/>
      <c r="P2777" s="66"/>
      <c r="Q2777" s="66"/>
      <c r="S2777" s="70"/>
      <c r="U2777" s="70"/>
      <c r="W2777" s="70"/>
      <c r="Y2777" s="70"/>
    </row>
    <row r="2778" spans="1:25" s="69" customFormat="1" x14ac:dyDescent="0.2">
      <c r="A2778" s="66" t="s">
        <v>27</v>
      </c>
      <c r="B2778" s="66" t="s">
        <v>23</v>
      </c>
      <c r="C2778" s="66" t="s">
        <v>25</v>
      </c>
      <c r="D2778" s="66" t="s">
        <v>288</v>
      </c>
      <c r="E2778" s="86">
        <f>+IF(ISNUMBER(DATA!J871),DATA!J871,"n/a")</f>
        <v>21183.17</v>
      </c>
      <c r="F2778" s="77">
        <f>+IF(ISNUMBER(DATA!K871),DATA!K871,"n/a")</f>
        <v>5.6583605752780299E-2</v>
      </c>
      <c r="G2778" s="86">
        <f>+IF(ISNUMBER(DATA!T871),DATA!T871,"n/a")</f>
        <v>67469.009999999995</v>
      </c>
      <c r="H2778" s="77">
        <f>+IF(ISNUMBER(DATA!U871),DATA!U871,"n/a")</f>
        <v>3.9005712228308002E-2</v>
      </c>
      <c r="I2778" s="86">
        <f>+IF(ISNUMBER(DATA!AD871),DATA!AD871,"n/a")</f>
        <v>129187.84</v>
      </c>
      <c r="J2778" s="77">
        <f>+IF(ISNUMBER(DATA!AE871),DATA!AE871,"n/a")</f>
        <v>-0.15567410344671601</v>
      </c>
      <c r="K2778" s="86">
        <f>+IF(ISNUMBER(DATA!AN871),DATA!AN871,"n/a")</f>
        <v>263937.11</v>
      </c>
      <c r="L2778" s="77">
        <f>+IF(ISNUMBER(DATA!AO871),DATA!AO871,"n/a")</f>
        <v>-0.27819830921421601</v>
      </c>
      <c r="M2778" s="66"/>
      <c r="N2778" s="66"/>
      <c r="O2778" s="66"/>
      <c r="P2778" s="66"/>
      <c r="Q2778" s="66"/>
      <c r="S2778" s="70"/>
      <c r="U2778" s="70"/>
      <c r="W2778" s="70"/>
      <c r="Y2778" s="70"/>
    </row>
    <row r="2779" spans="1:25" s="69" customFormat="1" x14ac:dyDescent="0.2">
      <c r="A2779" s="66" t="s">
        <v>27</v>
      </c>
      <c r="B2779" s="66" t="s">
        <v>23</v>
      </c>
      <c r="C2779" s="66" t="s">
        <v>25</v>
      </c>
      <c r="D2779" s="66" t="s">
        <v>289</v>
      </c>
      <c r="E2779" s="86">
        <f>+IF(ISNUMBER(DATA!J872),DATA!J872,"n/a")</f>
        <v>23256.12</v>
      </c>
      <c r="F2779" s="77">
        <f>+IF(ISNUMBER(DATA!K872),DATA!K872,"n/a")</f>
        <v>-7.2564957205649899E-2</v>
      </c>
      <c r="G2779" s="86">
        <f>+IF(ISNUMBER(DATA!T872),DATA!T872,"n/a")</f>
        <v>74748.61</v>
      </c>
      <c r="H2779" s="77">
        <f>+IF(ISNUMBER(DATA!U872),DATA!U872,"n/a")</f>
        <v>-8.60618105140427E-2</v>
      </c>
      <c r="I2779" s="86">
        <f>+IF(ISNUMBER(DATA!AD872),DATA!AD872,"n/a")</f>
        <v>141136.15</v>
      </c>
      <c r="J2779" s="77">
        <f>+IF(ISNUMBER(DATA!AE872),DATA!AE872,"n/a")</f>
        <v>-0.165348381048669</v>
      </c>
      <c r="K2779" s="86">
        <f>+IF(ISNUMBER(DATA!AN872),DATA!AN872,"n/a")</f>
        <v>275951.71999999997</v>
      </c>
      <c r="L2779" s="77">
        <f>+IF(ISNUMBER(DATA!AO872),DATA!AO872,"n/a")</f>
        <v>-0.247035077550674</v>
      </c>
      <c r="M2779" s="66"/>
      <c r="N2779" s="66"/>
      <c r="O2779" s="66"/>
      <c r="P2779" s="66"/>
      <c r="Q2779" s="66"/>
      <c r="S2779" s="70"/>
      <c r="U2779" s="70"/>
      <c r="W2779" s="70"/>
      <c r="Y2779" s="70"/>
    </row>
    <row r="2780" spans="1:25" s="69" customFormat="1" x14ac:dyDescent="0.2">
      <c r="A2780" s="66" t="s">
        <v>27</v>
      </c>
      <c r="B2780" s="66" t="s">
        <v>23</v>
      </c>
      <c r="C2780" s="66" t="s">
        <v>25</v>
      </c>
      <c r="D2780" s="66" t="s">
        <v>290</v>
      </c>
      <c r="E2780" s="86">
        <f>+IF(ISNUMBER(DATA!J873),DATA!J873,"n/a")</f>
        <v>55159.67</v>
      </c>
      <c r="F2780" s="77">
        <f>+IF(ISNUMBER(DATA!K873),DATA!K873,"n/a")</f>
        <v>-9.6241367259328997E-2</v>
      </c>
      <c r="G2780" s="86">
        <f>+IF(ISNUMBER(DATA!T873),DATA!T873,"n/a")</f>
        <v>155902.56</v>
      </c>
      <c r="H2780" s="77">
        <f>+IF(ISNUMBER(DATA!U873),DATA!U873,"n/a")</f>
        <v>-5.1365436327920899E-2</v>
      </c>
      <c r="I2780" s="86">
        <f>+IF(ISNUMBER(DATA!AD873),DATA!AD873,"n/a")</f>
        <v>317489.48</v>
      </c>
      <c r="J2780" s="77">
        <f>+IF(ISNUMBER(DATA!AE873),DATA!AE873,"n/a")</f>
        <v>7.9401649114592791E-3</v>
      </c>
      <c r="K2780" s="86">
        <f>+IF(ISNUMBER(DATA!AN873),DATA!AN873,"n/a")</f>
        <v>613438.38</v>
      </c>
      <c r="L2780" s="77">
        <f>+IF(ISNUMBER(DATA!AO873),DATA!AO873,"n/a")</f>
        <v>3.9179318569372297E-2</v>
      </c>
      <c r="M2780" s="66"/>
      <c r="N2780" s="66"/>
      <c r="O2780" s="66"/>
      <c r="P2780" s="66"/>
      <c r="Q2780" s="66"/>
      <c r="S2780" s="70"/>
      <c r="U2780" s="70"/>
      <c r="W2780" s="70"/>
      <c r="Y2780" s="70"/>
    </row>
    <row r="2781" spans="1:25" s="69" customFormat="1" x14ac:dyDescent="0.2">
      <c r="A2781" s="66" t="s">
        <v>27</v>
      </c>
      <c r="B2781" s="66" t="s">
        <v>23</v>
      </c>
      <c r="C2781" s="66" t="s">
        <v>25</v>
      </c>
      <c r="D2781" s="66" t="s">
        <v>291</v>
      </c>
      <c r="E2781" s="86">
        <f>+IF(ISNUMBER(DATA!J874),DATA!J874,"n/a")</f>
        <v>8899</v>
      </c>
      <c r="F2781" s="77">
        <f>+IF(ISNUMBER(DATA!K874),DATA!K874,"n/a")</f>
        <v>0.29912408759124098</v>
      </c>
      <c r="G2781" s="86">
        <f>+IF(ISNUMBER(DATA!T874),DATA!T874,"n/a")</f>
        <v>26095</v>
      </c>
      <c r="H2781" s="77">
        <f>+IF(ISNUMBER(DATA!U874),DATA!U874,"n/a")</f>
        <v>0.23901998955415199</v>
      </c>
      <c r="I2781" s="86">
        <f>+IF(ISNUMBER(DATA!AD874),DATA!AD874,"n/a")</f>
        <v>47708</v>
      </c>
      <c r="J2781" s="77">
        <f>+IF(ISNUMBER(DATA!AE874),DATA!AE874,"n/a")</f>
        <v>0.134348274023049</v>
      </c>
      <c r="K2781" s="86">
        <f>+IF(ISNUMBER(DATA!AN874),DATA!AN874,"n/a")</f>
        <v>87107</v>
      </c>
      <c r="L2781" s="77">
        <f>+IF(ISNUMBER(DATA!AO874),DATA!AO874,"n/a")</f>
        <v>-0.46183878677690299</v>
      </c>
      <c r="M2781" s="66"/>
      <c r="N2781" s="66"/>
      <c r="O2781" s="66"/>
      <c r="P2781" s="66"/>
      <c r="Q2781" s="66"/>
      <c r="S2781" s="70"/>
      <c r="U2781" s="70"/>
      <c r="W2781" s="70"/>
      <c r="Y2781" s="70"/>
    </row>
    <row r="2782" spans="1:25" s="69" customFormat="1" x14ac:dyDescent="0.2">
      <c r="A2782" s="66" t="s">
        <v>27</v>
      </c>
      <c r="B2782" s="66" t="s">
        <v>23</v>
      </c>
      <c r="C2782" s="66" t="s">
        <v>25</v>
      </c>
      <c r="D2782" s="66" t="s">
        <v>292</v>
      </c>
      <c r="E2782" s="86">
        <f>+IF(ISNUMBER(DATA!J875),DATA!J875,"n/a")</f>
        <v>83940.01</v>
      </c>
      <c r="F2782" s="77">
        <f>+IF(ISNUMBER(DATA!K875),DATA!K875,"n/a")</f>
        <v>-0.330892614176099</v>
      </c>
      <c r="G2782" s="86">
        <f>+IF(ISNUMBER(DATA!T875),DATA!T875,"n/a")</f>
        <v>286727.12</v>
      </c>
      <c r="H2782" s="77">
        <f>+IF(ISNUMBER(DATA!U875),DATA!U875,"n/a")</f>
        <v>-0.35707577915572197</v>
      </c>
      <c r="I2782" s="86">
        <f>+IF(ISNUMBER(DATA!AD875),DATA!AD875,"n/a")</f>
        <v>559246.21</v>
      </c>
      <c r="J2782" s="77">
        <f>+IF(ISNUMBER(DATA!AE875),DATA!AE875,"n/a")</f>
        <v>-0.36813337810116598</v>
      </c>
      <c r="K2782" s="86">
        <f>+IF(ISNUMBER(DATA!AN875),DATA!AN875,"n/a")</f>
        <v>1071860.1599999999</v>
      </c>
      <c r="L2782" s="77">
        <f>+IF(ISNUMBER(DATA!AO875),DATA!AO875,"n/a")</f>
        <v>-0.34730244884794398</v>
      </c>
      <c r="M2782" s="66"/>
      <c r="N2782" s="66"/>
      <c r="O2782" s="66"/>
      <c r="P2782" s="66"/>
      <c r="Q2782" s="66"/>
      <c r="S2782" s="70"/>
      <c r="U2782" s="70"/>
      <c r="W2782" s="70"/>
      <c r="Y2782" s="70"/>
    </row>
    <row r="2783" spans="1:25" s="69" customFormat="1" x14ac:dyDescent="0.2">
      <c r="A2783" s="66" t="s">
        <v>27</v>
      </c>
      <c r="B2783" s="66" t="s">
        <v>23</v>
      </c>
      <c r="C2783" s="66" t="s">
        <v>25</v>
      </c>
      <c r="D2783" s="66" t="s">
        <v>293</v>
      </c>
      <c r="E2783" s="86">
        <f>+IF(ISNUMBER(DATA!J876),DATA!J876,"n/a")</f>
        <v>5144.37</v>
      </c>
      <c r="F2783" s="77">
        <f>+IF(ISNUMBER(DATA!K876),DATA!K876,"n/a")</f>
        <v>-2.3988722795927099E-2</v>
      </c>
      <c r="G2783" s="86">
        <f>+IF(ISNUMBER(DATA!T876),DATA!T876,"n/a")</f>
        <v>14995.72</v>
      </c>
      <c r="H2783" s="77">
        <f>+IF(ISNUMBER(DATA!U876),DATA!U876,"n/a")</f>
        <v>-5.0699517617715302E-2</v>
      </c>
      <c r="I2783" s="86">
        <f>+IF(ISNUMBER(DATA!AD876),DATA!AD876,"n/a")</f>
        <v>28713.59</v>
      </c>
      <c r="J2783" s="77">
        <f>+IF(ISNUMBER(DATA!AE876),DATA!AE876,"n/a")</f>
        <v>-0.29046202173025099</v>
      </c>
      <c r="K2783" s="86">
        <f>+IF(ISNUMBER(DATA!AN876),DATA!AN876,"n/a")</f>
        <v>59907.08</v>
      </c>
      <c r="L2783" s="77">
        <f>+IF(ISNUMBER(DATA!AO876),DATA!AO876,"n/a")</f>
        <v>-0.49760590121700898</v>
      </c>
      <c r="M2783" s="66"/>
      <c r="N2783" s="66"/>
      <c r="O2783" s="66"/>
      <c r="P2783" s="66"/>
      <c r="Q2783" s="66"/>
      <c r="S2783" s="70"/>
      <c r="U2783" s="70"/>
      <c r="W2783" s="70"/>
      <c r="Y2783" s="70"/>
    </row>
    <row r="2784" spans="1:25" s="69" customFormat="1" x14ac:dyDescent="0.2">
      <c r="A2784" s="66" t="s">
        <v>27</v>
      </c>
      <c r="B2784" s="66" t="s">
        <v>23</v>
      </c>
      <c r="C2784" s="66" t="s">
        <v>25</v>
      </c>
      <c r="D2784" s="66" t="s">
        <v>294</v>
      </c>
      <c r="E2784" s="86">
        <f>+IF(ISNUMBER(DATA!J877),DATA!J877,"n/a")</f>
        <v>139401.79999999999</v>
      </c>
      <c r="F2784" s="77">
        <f>+IF(ISNUMBER(DATA!K877),DATA!K877,"n/a")</f>
        <v>-0.100173882374235</v>
      </c>
      <c r="G2784" s="86">
        <f>+IF(ISNUMBER(DATA!T877),DATA!T877,"n/a")</f>
        <v>405609.07</v>
      </c>
      <c r="H2784" s="77">
        <f>+IF(ISNUMBER(DATA!U877),DATA!U877,"n/a")</f>
        <v>-6.5004435712481906E-2</v>
      </c>
      <c r="I2784" s="86">
        <f>+IF(ISNUMBER(DATA!AD877),DATA!AD877,"n/a")</f>
        <v>873651.22</v>
      </c>
      <c r="J2784" s="77">
        <f>+IF(ISNUMBER(DATA!AE877),DATA!AE877,"n/a")</f>
        <v>2.7998696485588399E-2</v>
      </c>
      <c r="K2784" s="86">
        <f>+IF(ISNUMBER(DATA!AN877),DATA!AN877,"n/a")</f>
        <v>1696707.56</v>
      </c>
      <c r="L2784" s="77">
        <f>+IF(ISNUMBER(DATA!AO877),DATA!AO877,"n/a")</f>
        <v>7.67973909925357E-2</v>
      </c>
      <c r="M2784" s="66"/>
      <c r="N2784" s="66"/>
      <c r="O2784" s="66"/>
      <c r="P2784" s="66"/>
      <c r="Q2784" s="66"/>
      <c r="S2784" s="70"/>
      <c r="U2784" s="70"/>
      <c r="W2784" s="70"/>
      <c r="Y2784" s="70"/>
    </row>
    <row r="2785" spans="1:25" s="69" customFormat="1" x14ac:dyDescent="0.2">
      <c r="A2785" s="66" t="s">
        <v>27</v>
      </c>
      <c r="B2785" s="66" t="s">
        <v>23</v>
      </c>
      <c r="C2785" s="66" t="s">
        <v>25</v>
      </c>
      <c r="D2785" s="66" t="s">
        <v>295</v>
      </c>
      <c r="E2785" s="86">
        <f>+IF(ISNUMBER(DATA!J878),DATA!J878,"n/a")</f>
        <v>6492.84</v>
      </c>
      <c r="F2785" s="77">
        <f>+IF(ISNUMBER(DATA!K878),DATA!K878,"n/a")</f>
        <v>0.23510344460254301</v>
      </c>
      <c r="G2785" s="86">
        <f>+IF(ISNUMBER(DATA!T878),DATA!T878,"n/a")</f>
        <v>20888.400000000001</v>
      </c>
      <c r="H2785" s="77">
        <f>+IF(ISNUMBER(DATA!U878),DATA!U878,"n/a")</f>
        <v>0.295812078588431</v>
      </c>
      <c r="I2785" s="86">
        <f>+IF(ISNUMBER(DATA!AD878),DATA!AD878,"n/a")</f>
        <v>37482.01</v>
      </c>
      <c r="J2785" s="77">
        <f>+IF(ISNUMBER(DATA!AE878),DATA!AE878,"n/a")</f>
        <v>0.137848682740599</v>
      </c>
      <c r="K2785" s="86">
        <f>+IF(ISNUMBER(DATA!AN878),DATA!AN878,"n/a")</f>
        <v>67208.12</v>
      </c>
      <c r="L2785" s="77">
        <f>+IF(ISNUMBER(DATA!AO878),DATA!AO878,"n/a")</f>
        <v>-0.47601846156868799</v>
      </c>
      <c r="M2785" s="66"/>
      <c r="N2785" s="66"/>
      <c r="O2785" s="66"/>
      <c r="P2785" s="66"/>
      <c r="Q2785" s="66"/>
      <c r="S2785" s="70"/>
      <c r="U2785" s="70"/>
      <c r="W2785" s="70"/>
      <c r="Y2785" s="70"/>
    </row>
    <row r="2786" spans="1:25" s="69" customFormat="1" x14ac:dyDescent="0.2">
      <c r="A2786" s="66" t="s">
        <v>27</v>
      </c>
      <c r="B2786" s="66" t="s">
        <v>23</v>
      </c>
      <c r="C2786" s="66" t="s">
        <v>25</v>
      </c>
      <c r="D2786" s="66" t="s">
        <v>296</v>
      </c>
      <c r="E2786" s="86">
        <f>+IF(ISNUMBER(DATA!J879),DATA!J879,"n/a")</f>
        <v>13724.9</v>
      </c>
      <c r="F2786" s="77">
        <f>+IF(ISNUMBER(DATA!K879),DATA!K879,"n/a")</f>
        <v>-0.68609413173575995</v>
      </c>
      <c r="G2786" s="86">
        <f>+IF(ISNUMBER(DATA!T879),DATA!T879,"n/a")</f>
        <v>45679.32</v>
      </c>
      <c r="H2786" s="77">
        <f>+IF(ISNUMBER(DATA!U879),DATA!U879,"n/a")</f>
        <v>-0.65749227677825295</v>
      </c>
      <c r="I2786" s="86">
        <f>+IF(ISNUMBER(DATA!AD879),DATA!AD879,"n/a")</f>
        <v>88757.87</v>
      </c>
      <c r="J2786" s="77">
        <f>+IF(ISNUMBER(DATA!AE879),DATA!AE879,"n/a")</f>
        <v>-0.65468516829814005</v>
      </c>
      <c r="K2786" s="86">
        <f>+IF(ISNUMBER(DATA!AN879),DATA!AN879,"n/a")</f>
        <v>202861.3</v>
      </c>
      <c r="L2786" s="77">
        <f>+IF(ISNUMBER(DATA!AO879),DATA!AO879,"n/a")</f>
        <v>-0.60912056196873399</v>
      </c>
      <c r="M2786" s="66"/>
      <c r="N2786" s="66"/>
      <c r="O2786" s="66"/>
      <c r="P2786" s="66"/>
      <c r="Q2786" s="66"/>
      <c r="S2786" s="70"/>
      <c r="U2786" s="70"/>
      <c r="W2786" s="70"/>
      <c r="Y2786" s="70"/>
    </row>
    <row r="2787" spans="1:25" s="69" customFormat="1" x14ac:dyDescent="0.2">
      <c r="A2787" s="66" t="s">
        <v>27</v>
      </c>
      <c r="B2787" s="66" t="s">
        <v>23</v>
      </c>
      <c r="C2787" s="66" t="s">
        <v>25</v>
      </c>
      <c r="D2787" s="66" t="s">
        <v>297</v>
      </c>
      <c r="E2787" s="86">
        <f>+IF(ISNUMBER(DATA!J880),DATA!J880,"n/a")</f>
        <v>20503.75</v>
      </c>
      <c r="F2787" s="77">
        <f>+IF(ISNUMBER(DATA!K880),DATA!K880,"n/a")</f>
        <v>-2.53708973836708E-2</v>
      </c>
      <c r="G2787" s="86">
        <f>+IF(ISNUMBER(DATA!T880),DATA!T880,"n/a")</f>
        <v>60859.040000000001</v>
      </c>
      <c r="H2787" s="77">
        <f>+IF(ISNUMBER(DATA!U880),DATA!U880,"n/a")</f>
        <v>-4.5773385445250299E-4</v>
      </c>
      <c r="I2787" s="86">
        <f>+IF(ISNUMBER(DATA!AD880),DATA!AD880,"n/a")</f>
        <v>120094</v>
      </c>
      <c r="J2787" s="77">
        <f>+IF(ISNUMBER(DATA!AE880),DATA!AE880,"n/a")</f>
        <v>-6.1086086054782197E-2</v>
      </c>
      <c r="K2787" s="86">
        <f>+IF(ISNUMBER(DATA!AN880),DATA!AN880,"n/a")</f>
        <v>235181.59</v>
      </c>
      <c r="L2787" s="77">
        <f>+IF(ISNUMBER(DATA!AO880),DATA!AO880,"n/a")</f>
        <v>-0.202446841820383</v>
      </c>
      <c r="M2787" s="66"/>
      <c r="N2787" s="66"/>
      <c r="O2787" s="66"/>
      <c r="P2787" s="66"/>
      <c r="Q2787" s="66"/>
      <c r="S2787" s="70"/>
      <c r="U2787" s="70"/>
      <c r="W2787" s="70"/>
      <c r="Y2787" s="70"/>
    </row>
    <row r="2788" spans="1:25" s="69" customFormat="1" x14ac:dyDescent="0.2">
      <c r="A2788" s="66" t="s">
        <v>27</v>
      </c>
      <c r="B2788" s="66" t="s">
        <v>23</v>
      </c>
      <c r="C2788" s="66" t="s">
        <v>25</v>
      </c>
      <c r="D2788" s="66" t="s">
        <v>298</v>
      </c>
      <c r="E2788" s="86">
        <f>+IF(ISNUMBER(DATA!J881),DATA!J881,"n/a")</f>
        <v>42101.01</v>
      </c>
      <c r="F2788" s="77">
        <f>+IF(ISNUMBER(DATA!K881),DATA!K881,"n/a")</f>
        <v>0.100044993635047</v>
      </c>
      <c r="G2788" s="86">
        <f>+IF(ISNUMBER(DATA!T881),DATA!T881,"n/a")</f>
        <v>123838.71</v>
      </c>
      <c r="H2788" s="77">
        <f>+IF(ISNUMBER(DATA!U881),DATA!U881,"n/a")</f>
        <v>0.15468286869699899</v>
      </c>
      <c r="I2788" s="86">
        <f>+IF(ISNUMBER(DATA!AD881),DATA!AD881,"n/a")</f>
        <v>237891.01</v>
      </c>
      <c r="J2788" s="77">
        <f>+IF(ISNUMBER(DATA!AE881),DATA!AE881,"n/a")</f>
        <v>0.19583080129170699</v>
      </c>
      <c r="K2788" s="86">
        <f>+IF(ISNUMBER(DATA!AN881),DATA!AN881,"n/a")</f>
        <v>446803.48</v>
      </c>
      <c r="L2788" s="77">
        <f>+IF(ISNUMBER(DATA!AO881),DATA!AO881,"n/a")</f>
        <v>0.21330281127512299</v>
      </c>
      <c r="M2788" s="66"/>
      <c r="N2788" s="66"/>
      <c r="O2788" s="66"/>
      <c r="P2788" s="66"/>
      <c r="Q2788" s="66"/>
      <c r="S2788" s="70"/>
      <c r="U2788" s="70"/>
      <c r="W2788" s="70"/>
      <c r="Y2788" s="70"/>
    </row>
    <row r="2789" spans="1:25" s="69" customFormat="1" x14ac:dyDescent="0.2">
      <c r="A2789" s="66" t="s">
        <v>27</v>
      </c>
      <c r="B2789" s="66" t="s">
        <v>23</v>
      </c>
      <c r="C2789" s="66" t="s">
        <v>25</v>
      </c>
      <c r="D2789" s="66" t="s">
        <v>299</v>
      </c>
      <c r="E2789" s="86">
        <f>+IF(ISNUMBER(DATA!J882),DATA!J882,"n/a")</f>
        <v>173099.83</v>
      </c>
      <c r="F2789" s="77">
        <f>+IF(ISNUMBER(DATA!K882),DATA!K882,"n/a")</f>
        <v>-0.16124310387067101</v>
      </c>
      <c r="G2789" s="86">
        <f>+IF(ISNUMBER(DATA!T882),DATA!T882,"n/a")</f>
        <v>556645.78</v>
      </c>
      <c r="H2789" s="77">
        <f>+IF(ISNUMBER(DATA!U882),DATA!U882,"n/a")</f>
        <v>-8.7282897240687704E-2</v>
      </c>
      <c r="I2789" s="86">
        <f>+IF(ISNUMBER(DATA!AD882),DATA!AD882,"n/a")</f>
        <v>1087278.58</v>
      </c>
      <c r="J2789" s="77">
        <f>+IF(ISNUMBER(DATA!AE882),DATA!AE882,"n/a")</f>
        <v>-2.7092626248538001E-2</v>
      </c>
      <c r="K2789" s="86">
        <f>+IF(ISNUMBER(DATA!AN882),DATA!AN882,"n/a")</f>
        <v>2129072</v>
      </c>
      <c r="L2789" s="77">
        <f>+IF(ISNUMBER(DATA!AO882),DATA!AO882,"n/a")</f>
        <v>7.4966480381628897E-2</v>
      </c>
      <c r="M2789" s="66"/>
      <c r="N2789" s="66"/>
      <c r="O2789" s="66"/>
      <c r="P2789" s="66"/>
      <c r="Q2789" s="66"/>
      <c r="S2789" s="70"/>
      <c r="U2789" s="70"/>
      <c r="W2789" s="70"/>
      <c r="Y2789" s="70"/>
    </row>
    <row r="2790" spans="1:25" s="69" customFormat="1" x14ac:dyDescent="0.2">
      <c r="A2790" s="66" t="s">
        <v>27</v>
      </c>
      <c r="B2790" s="66" t="s">
        <v>23</v>
      </c>
      <c r="C2790" s="66" t="s">
        <v>25</v>
      </c>
      <c r="D2790" s="66" t="s">
        <v>300</v>
      </c>
      <c r="E2790" s="86">
        <f>+IF(ISNUMBER(DATA!J883),DATA!J883,"n/a")</f>
        <v>88369.19</v>
      </c>
      <c r="F2790" s="77">
        <f>+IF(ISNUMBER(DATA!K883),DATA!K883,"n/a")</f>
        <v>-6.0652013610838003E-2</v>
      </c>
      <c r="G2790" s="86">
        <f>+IF(ISNUMBER(DATA!T883),DATA!T883,"n/a")</f>
        <v>282678.09000000003</v>
      </c>
      <c r="H2790" s="77">
        <f>+IF(ISNUMBER(DATA!U883),DATA!U883,"n/a")</f>
        <v>-8.9314225555380492E-3</v>
      </c>
      <c r="I2790" s="86">
        <f>+IF(ISNUMBER(DATA!AD883),DATA!AD883,"n/a")</f>
        <v>513499.7</v>
      </c>
      <c r="J2790" s="77">
        <f>+IF(ISNUMBER(DATA!AE883),DATA!AE883,"n/a")</f>
        <v>-3.4918171687612501E-3</v>
      </c>
      <c r="K2790" s="86">
        <f>+IF(ISNUMBER(DATA!AN883),DATA!AN883,"n/a")</f>
        <v>930114.56000000006</v>
      </c>
      <c r="L2790" s="77">
        <f>+IF(ISNUMBER(DATA!AO883),DATA!AO883,"n/a")</f>
        <v>-4.15759513253093E-2</v>
      </c>
      <c r="M2790" s="66"/>
      <c r="N2790" s="66"/>
      <c r="O2790" s="66"/>
      <c r="P2790" s="66"/>
      <c r="Q2790" s="66"/>
      <c r="S2790" s="70"/>
      <c r="U2790" s="70"/>
      <c r="W2790" s="70"/>
      <c r="Y2790" s="70"/>
    </row>
    <row r="2791" spans="1:25" s="69" customFormat="1" x14ac:dyDescent="0.2">
      <c r="A2791" s="66" t="s">
        <v>27</v>
      </c>
      <c r="B2791" s="66" t="s">
        <v>23</v>
      </c>
      <c r="C2791" s="66" t="s">
        <v>25</v>
      </c>
      <c r="D2791" s="66" t="s">
        <v>301</v>
      </c>
      <c r="E2791" s="86">
        <f>+IF(ISNUMBER(DATA!J884),DATA!J884,"n/a")</f>
        <v>3693</v>
      </c>
      <c r="F2791" s="77">
        <f>+IF(ISNUMBER(DATA!K884),DATA!K884,"n/a")</f>
        <v>0.25526852481305201</v>
      </c>
      <c r="G2791" s="86">
        <f>+IF(ISNUMBER(DATA!T884),DATA!T884,"n/a")</f>
        <v>11470</v>
      </c>
      <c r="H2791" s="77">
        <f>+IF(ISNUMBER(DATA!U884),DATA!U884,"n/a")</f>
        <v>0.27899197145405902</v>
      </c>
      <c r="I2791" s="86">
        <f>+IF(ISNUMBER(DATA!AD884),DATA!AD884,"n/a")</f>
        <v>20460</v>
      </c>
      <c r="J2791" s="77">
        <f>+IF(ISNUMBER(DATA!AE884),DATA!AE884,"n/a")</f>
        <v>-0.34926541097578701</v>
      </c>
      <c r="K2791" s="86">
        <f>+IF(ISNUMBER(DATA!AN884),DATA!AN884,"n/a")</f>
        <v>36861</v>
      </c>
      <c r="L2791" s="77">
        <f>+IF(ISNUMBER(DATA!AO884),DATA!AO884,"n/a")</f>
        <v>-0.591577098977486</v>
      </c>
      <c r="M2791" s="66"/>
      <c r="N2791" s="66"/>
      <c r="O2791" s="66"/>
      <c r="P2791" s="66"/>
      <c r="Q2791" s="66"/>
      <c r="S2791" s="70"/>
      <c r="U2791" s="70"/>
      <c r="W2791" s="70"/>
      <c r="Y2791" s="70"/>
    </row>
    <row r="2792" spans="1:25" s="69" customFormat="1" x14ac:dyDescent="0.2">
      <c r="A2792" s="66" t="s">
        <v>27</v>
      </c>
      <c r="B2792" s="66" t="s">
        <v>23</v>
      </c>
      <c r="C2792" s="66" t="s">
        <v>25</v>
      </c>
      <c r="D2792" s="66" t="s">
        <v>302</v>
      </c>
      <c r="E2792" s="86">
        <f>+IF(ISNUMBER(DATA!J885),DATA!J885,"n/a")</f>
        <v>90261.440000000002</v>
      </c>
      <c r="F2792" s="77">
        <f>+IF(ISNUMBER(DATA!K885),DATA!K885,"n/a")</f>
        <v>-0.12984692163435399</v>
      </c>
      <c r="G2792" s="86">
        <f>+IF(ISNUMBER(DATA!T885),DATA!T885,"n/a")</f>
        <v>261940.32</v>
      </c>
      <c r="H2792" s="77">
        <f>+IF(ISNUMBER(DATA!U885),DATA!U885,"n/a")</f>
        <v>-8.5184533777164201E-2</v>
      </c>
      <c r="I2792" s="86">
        <f>+IF(ISNUMBER(DATA!AD885),DATA!AD885,"n/a")</f>
        <v>546164.42000000004</v>
      </c>
      <c r="J2792" s="77">
        <f>+IF(ISNUMBER(DATA!AE885),DATA!AE885,"n/a")</f>
        <v>-1.04706705199103E-2</v>
      </c>
      <c r="K2792" s="86">
        <f>+IF(ISNUMBER(DATA!AN885),DATA!AN885,"n/a")</f>
        <v>1067543.1200000001</v>
      </c>
      <c r="L2792" s="77">
        <f>+IF(ISNUMBER(DATA!AO885),DATA!AO885,"n/a")</f>
        <v>3.9300816639372398E-2</v>
      </c>
      <c r="M2792" s="66"/>
      <c r="N2792" s="66"/>
      <c r="O2792" s="66"/>
      <c r="P2792" s="66"/>
      <c r="Q2792" s="66"/>
      <c r="S2792" s="70"/>
      <c r="U2792" s="70"/>
      <c r="W2792" s="70"/>
      <c r="Y2792" s="70"/>
    </row>
    <row r="2793" spans="1:25" s="69" customFormat="1" x14ac:dyDescent="0.2">
      <c r="A2793" s="66" t="s">
        <v>27</v>
      </c>
      <c r="B2793" s="66" t="s">
        <v>23</v>
      </c>
      <c r="C2793" s="66" t="s">
        <v>25</v>
      </c>
      <c r="D2793" s="66" t="s">
        <v>303</v>
      </c>
      <c r="E2793" s="86">
        <f>+IF(ISNUMBER(DATA!J886),DATA!J886,"n/a")</f>
        <v>16071.68</v>
      </c>
      <c r="F2793" s="77">
        <f>+IF(ISNUMBER(DATA!K886),DATA!K886,"n/a")</f>
        <v>-8.2038449829535107E-2</v>
      </c>
      <c r="G2793" s="86">
        <f>+IF(ISNUMBER(DATA!T886),DATA!T886,"n/a")</f>
        <v>48751.94</v>
      </c>
      <c r="H2793" s="77">
        <f>+IF(ISNUMBER(DATA!U886),DATA!U886,"n/a")</f>
        <v>-2.04316760701484E-2</v>
      </c>
      <c r="I2793" s="86">
        <f>+IF(ISNUMBER(DATA!AD886),DATA!AD886,"n/a")</f>
        <v>87770.06</v>
      </c>
      <c r="J2793" s="77">
        <f>+IF(ISNUMBER(DATA!AE886),DATA!AE886,"n/a")</f>
        <v>-0.137190033249176</v>
      </c>
      <c r="K2793" s="86">
        <f>+IF(ISNUMBER(DATA!AN886),DATA!AN886,"n/a")</f>
        <v>174137.55</v>
      </c>
      <c r="L2793" s="77">
        <f>+IF(ISNUMBER(DATA!AO886),DATA!AO886,"n/a")</f>
        <v>-0.19442599153057499</v>
      </c>
      <c r="M2793" s="66"/>
      <c r="N2793" s="66"/>
      <c r="O2793" s="66"/>
      <c r="P2793" s="66"/>
      <c r="Q2793" s="66"/>
      <c r="S2793" s="70"/>
      <c r="U2793" s="70"/>
      <c r="W2793" s="70"/>
      <c r="Y2793" s="70"/>
    </row>
    <row r="2794" spans="1:25" s="69" customFormat="1" x14ac:dyDescent="0.2">
      <c r="A2794" s="66" t="s">
        <v>27</v>
      </c>
      <c r="B2794" s="66" t="s">
        <v>23</v>
      </c>
      <c r="C2794" s="66" t="s">
        <v>25</v>
      </c>
      <c r="D2794" s="66" t="s">
        <v>304</v>
      </c>
      <c r="E2794" s="86">
        <f>+IF(ISNUMBER(DATA!J887),DATA!J887,"n/a")</f>
        <v>105506.78</v>
      </c>
      <c r="F2794" s="77">
        <f>+IF(ISNUMBER(DATA!K887),DATA!K887,"n/a")</f>
        <v>-0.104098583242065</v>
      </c>
      <c r="G2794" s="86">
        <f>+IF(ISNUMBER(DATA!T887),DATA!T887,"n/a")</f>
        <v>354807.05</v>
      </c>
      <c r="H2794" s="77">
        <f>+IF(ISNUMBER(DATA!U887),DATA!U887,"n/a")</f>
        <v>-3.2945802513522401E-2</v>
      </c>
      <c r="I2794" s="86">
        <f>+IF(ISNUMBER(DATA!AD887),DATA!AD887,"n/a")</f>
        <v>689631.9</v>
      </c>
      <c r="J2794" s="77">
        <f>+IF(ISNUMBER(DATA!AE887),DATA!AE887,"n/a")</f>
        <v>-2.3513475294256701E-2</v>
      </c>
      <c r="K2794" s="86">
        <f>+IF(ISNUMBER(DATA!AN887),DATA!AN887,"n/a")</f>
        <v>1357572.37</v>
      </c>
      <c r="L2794" s="77">
        <f>+IF(ISNUMBER(DATA!AO887),DATA!AO887,"n/a")</f>
        <v>9.8550284666341401E-2</v>
      </c>
      <c r="M2794" s="66"/>
      <c r="N2794" s="66"/>
      <c r="O2794" s="66"/>
      <c r="P2794" s="66"/>
      <c r="Q2794" s="66"/>
      <c r="S2794" s="70"/>
      <c r="U2794" s="70"/>
      <c r="W2794" s="70"/>
      <c r="Y2794" s="70"/>
    </row>
    <row r="2795" spans="1:25" s="69" customFormat="1" x14ac:dyDescent="0.2">
      <c r="A2795" s="66" t="s">
        <v>27</v>
      </c>
      <c r="B2795" s="66" t="s">
        <v>23</v>
      </c>
      <c r="C2795" s="66" t="s">
        <v>25</v>
      </c>
      <c r="D2795" s="66" t="s">
        <v>305</v>
      </c>
      <c r="E2795" s="86">
        <f>+IF(ISNUMBER(DATA!J888),DATA!J888,"n/a")</f>
        <v>36031.4</v>
      </c>
      <c r="F2795" s="77">
        <f>+IF(ISNUMBER(DATA!K888),DATA!K888,"n/a")</f>
        <v>-0.243126064082864</v>
      </c>
      <c r="G2795" s="86">
        <f>+IF(ISNUMBER(DATA!T888),DATA!T888,"n/a")</f>
        <v>118211.79</v>
      </c>
      <c r="H2795" s="77">
        <f>+IF(ISNUMBER(DATA!U888),DATA!U888,"n/a")</f>
        <v>-0.14277338668202899</v>
      </c>
      <c r="I2795" s="86">
        <f>+IF(ISNUMBER(DATA!AD888),DATA!AD888,"n/a")</f>
        <v>220537.7</v>
      </c>
      <c r="J2795" s="77">
        <f>+IF(ISNUMBER(DATA!AE888),DATA!AE888,"n/a")</f>
        <v>-0.15262476773688299</v>
      </c>
      <c r="K2795" s="86">
        <f>+IF(ISNUMBER(DATA!AN888),DATA!AN888,"n/a")</f>
        <v>477124.77</v>
      </c>
      <c r="L2795" s="77">
        <f>+IF(ISNUMBER(DATA!AO888),DATA!AO888,"n/a")</f>
        <v>-3.02694290351689E-2</v>
      </c>
      <c r="M2795" s="66"/>
      <c r="N2795" s="66"/>
      <c r="O2795" s="66"/>
      <c r="P2795" s="66"/>
      <c r="Q2795" s="66"/>
      <c r="S2795" s="70"/>
      <c r="U2795" s="70"/>
      <c r="W2795" s="70"/>
      <c r="Y2795" s="70"/>
    </row>
    <row r="2796" spans="1:25" s="69" customFormat="1" x14ac:dyDescent="0.2">
      <c r="A2796" s="66" t="s">
        <v>27</v>
      </c>
      <c r="B2796" s="66" t="s">
        <v>23</v>
      </c>
      <c r="C2796" s="66" t="s">
        <v>25</v>
      </c>
      <c r="D2796" s="66" t="s">
        <v>306</v>
      </c>
      <c r="E2796" s="86">
        <f>+IF(ISNUMBER(DATA!J889),DATA!J889,"n/a")</f>
        <v>39491.589999999997</v>
      </c>
      <c r="F2796" s="77">
        <f>+IF(ISNUMBER(DATA!K889),DATA!K889,"n/a")</f>
        <v>5.6696763518163398E-2</v>
      </c>
      <c r="G2796" s="86">
        <f>+IF(ISNUMBER(DATA!T889),DATA!T889,"n/a")</f>
        <v>177899.51999999999</v>
      </c>
      <c r="H2796" s="77">
        <f>+IF(ISNUMBER(DATA!U889),DATA!U889,"n/a")</f>
        <v>0.14901587719460799</v>
      </c>
      <c r="I2796" s="86">
        <f>+IF(ISNUMBER(DATA!AD889),DATA!AD889,"n/a")</f>
        <v>344076.83</v>
      </c>
      <c r="J2796" s="77">
        <f>+IF(ISNUMBER(DATA!AE889),DATA!AE889,"n/a")</f>
        <v>0.124402998531478</v>
      </c>
      <c r="K2796" s="86">
        <f>+IF(ISNUMBER(DATA!AN889),DATA!AN889,"n/a")</f>
        <v>644510.76</v>
      </c>
      <c r="L2796" s="77">
        <f>+IF(ISNUMBER(DATA!AO889),DATA!AO889,"n/a")</f>
        <v>0.11550160829454099</v>
      </c>
      <c r="M2796" s="66"/>
      <c r="N2796" s="66"/>
      <c r="O2796" s="66"/>
      <c r="P2796" s="66"/>
      <c r="Q2796" s="66"/>
      <c r="S2796" s="70"/>
      <c r="U2796" s="70"/>
      <c r="W2796" s="70"/>
      <c r="Y2796" s="70"/>
    </row>
    <row r="2797" spans="1:25" s="69" customFormat="1" x14ac:dyDescent="0.2">
      <c r="A2797" s="66" t="s">
        <v>27</v>
      </c>
      <c r="B2797" s="66" t="s">
        <v>23</v>
      </c>
      <c r="C2797" s="66" t="s">
        <v>25</v>
      </c>
      <c r="D2797" s="66" t="s">
        <v>307</v>
      </c>
      <c r="E2797" s="86">
        <f>+IF(ISNUMBER(DATA!J890),DATA!J890,"n/a")</f>
        <v>20842.580000000002</v>
      </c>
      <c r="F2797" s="77">
        <f>+IF(ISNUMBER(DATA!K890),DATA!K890,"n/a")</f>
        <v>6.5209969621764494E-2</v>
      </c>
      <c r="G2797" s="86">
        <f>+IF(ISNUMBER(DATA!T890),DATA!T890,"n/a")</f>
        <v>67243.75</v>
      </c>
      <c r="H2797" s="77">
        <f>+IF(ISNUMBER(DATA!U890),DATA!U890,"n/a")</f>
        <v>-0.356435937315915</v>
      </c>
      <c r="I2797" s="86">
        <f>+IF(ISNUMBER(DATA!AD890),DATA!AD890,"n/a")</f>
        <v>127221.02</v>
      </c>
      <c r="J2797" s="77">
        <f>+IF(ISNUMBER(DATA!AE890),DATA!AE890,"n/a")</f>
        <v>-0.499457579566702</v>
      </c>
      <c r="K2797" s="86">
        <f>+IF(ISNUMBER(DATA!AN890),DATA!AN890,"n/a")</f>
        <v>239435.18</v>
      </c>
      <c r="L2797" s="77">
        <f>+IF(ISNUMBER(DATA!AO890),DATA!AO890,"n/a")</f>
        <v>-0.58157534148544998</v>
      </c>
      <c r="M2797" s="66"/>
      <c r="N2797" s="66"/>
      <c r="O2797" s="66"/>
      <c r="P2797" s="66"/>
      <c r="Q2797" s="66"/>
      <c r="S2797" s="70"/>
      <c r="U2797" s="70"/>
      <c r="W2797" s="70"/>
      <c r="Y2797" s="70"/>
    </row>
    <row r="2798" spans="1:25" s="69" customFormat="1" x14ac:dyDescent="0.2">
      <c r="A2798" s="66" t="s">
        <v>27</v>
      </c>
      <c r="B2798" s="66" t="s">
        <v>23</v>
      </c>
      <c r="C2798" s="66" t="s">
        <v>25</v>
      </c>
      <c r="D2798" s="66" t="s">
        <v>308</v>
      </c>
      <c r="E2798" s="86">
        <f>+IF(ISNUMBER(DATA!J891),DATA!J891,"n/a")</f>
        <v>57147.5</v>
      </c>
      <c r="F2798" s="77">
        <f>+IF(ISNUMBER(DATA!K891),DATA!K891,"n/a")</f>
        <v>0.120499668639146</v>
      </c>
      <c r="G2798" s="86">
        <f>+IF(ISNUMBER(DATA!T891),DATA!T891,"n/a")</f>
        <v>180033.32</v>
      </c>
      <c r="H2798" s="77">
        <f>+IF(ISNUMBER(DATA!U891),DATA!U891,"n/a")</f>
        <v>9.5144413993574303E-2</v>
      </c>
      <c r="I2798" s="86">
        <f>+IF(ISNUMBER(DATA!AD891),DATA!AD891,"n/a")</f>
        <v>348215.88</v>
      </c>
      <c r="J2798" s="77">
        <f>+IF(ISNUMBER(DATA!AE891),DATA!AE891,"n/a")</f>
        <v>0.11034406692448299</v>
      </c>
      <c r="K2798" s="86">
        <f>+IF(ISNUMBER(DATA!AN891),DATA!AN891,"n/a")</f>
        <v>643429.69999999995</v>
      </c>
      <c r="L2798" s="77">
        <f>+IF(ISNUMBER(DATA!AO891),DATA!AO891,"n/a")</f>
        <v>7.51877472888689E-2</v>
      </c>
      <c r="M2798" s="66"/>
      <c r="N2798" s="66"/>
      <c r="O2798" s="66"/>
      <c r="P2798" s="66"/>
      <c r="Q2798" s="66"/>
      <c r="S2798" s="70"/>
      <c r="U2798" s="70"/>
      <c r="W2798" s="70"/>
      <c r="Y2798" s="70"/>
    </row>
    <row r="2799" spans="1:25" s="69" customFormat="1" x14ac:dyDescent="0.2">
      <c r="A2799" s="66" t="s">
        <v>27</v>
      </c>
      <c r="B2799" s="66" t="s">
        <v>23</v>
      </c>
      <c r="C2799" s="66" t="s">
        <v>25</v>
      </c>
      <c r="D2799" s="66" t="s">
        <v>309</v>
      </c>
      <c r="E2799" s="86">
        <f>+IF(ISNUMBER(DATA!J892),DATA!J892,"n/a")</f>
        <v>36011.199999999997</v>
      </c>
      <c r="F2799" s="77">
        <f>+IF(ISNUMBER(DATA!K892),DATA!K892,"n/a")</f>
        <v>-4.8789578187498801E-2</v>
      </c>
      <c r="G2799" s="86">
        <f>+IF(ISNUMBER(DATA!T892),DATA!T892,"n/a")</f>
        <v>118950.39999999999</v>
      </c>
      <c r="H2799" s="77">
        <f>+IF(ISNUMBER(DATA!U892),DATA!U892,"n/a")</f>
        <v>-7.6158449219552397E-3</v>
      </c>
      <c r="I2799" s="86">
        <f>+IF(ISNUMBER(DATA!AD892),DATA!AD892,"n/a")</f>
        <v>225574.5</v>
      </c>
      <c r="J2799" s="77">
        <f>+IF(ISNUMBER(DATA!AE892),DATA!AE892,"n/a")</f>
        <v>-9.1025802674451206E-2</v>
      </c>
      <c r="K2799" s="86">
        <f>+IF(ISNUMBER(DATA!AN892),DATA!AN892,"n/a")</f>
        <v>435392.93</v>
      </c>
      <c r="L2799" s="77">
        <f>+IF(ISNUMBER(DATA!AO892),DATA!AO892,"n/a")</f>
        <v>-9.5890846462579199E-2</v>
      </c>
      <c r="M2799" s="66"/>
      <c r="N2799" s="66"/>
      <c r="O2799" s="66"/>
      <c r="P2799" s="66"/>
      <c r="Q2799" s="66"/>
      <c r="S2799" s="70"/>
      <c r="U2799" s="70"/>
      <c r="W2799" s="70"/>
      <c r="Y2799" s="70"/>
    </row>
    <row r="2800" spans="1:25" s="69" customFormat="1" x14ac:dyDescent="0.2">
      <c r="A2800" s="66" t="s">
        <v>27</v>
      </c>
      <c r="B2800" s="66" t="s">
        <v>23</v>
      </c>
      <c r="C2800" s="66" t="s">
        <v>25</v>
      </c>
      <c r="D2800" s="66" t="s">
        <v>310</v>
      </c>
      <c r="E2800" s="86">
        <f>+IF(ISNUMBER(DATA!J893),DATA!J893,"n/a")</f>
        <v>12805.27</v>
      </c>
      <c r="F2800" s="77">
        <f>+IF(ISNUMBER(DATA!K893),DATA!K893,"n/a")</f>
        <v>-0.28506712299321901</v>
      </c>
      <c r="G2800" s="86">
        <f>+IF(ISNUMBER(DATA!T893),DATA!T893,"n/a")</f>
        <v>40748.42</v>
      </c>
      <c r="H2800" s="77">
        <f>+IF(ISNUMBER(DATA!U893),DATA!U893,"n/a")</f>
        <v>-0.25088054822595202</v>
      </c>
      <c r="I2800" s="86">
        <f>+IF(ISNUMBER(DATA!AD893),DATA!AD893,"n/a")</f>
        <v>77063.820000000007</v>
      </c>
      <c r="J2800" s="77">
        <f>+IF(ISNUMBER(DATA!AE893),DATA!AE893,"n/a")</f>
        <v>-0.26426590819608797</v>
      </c>
      <c r="K2800" s="86">
        <f>+IF(ISNUMBER(DATA!AN893),DATA!AN893,"n/a")</f>
        <v>159626.76999999999</v>
      </c>
      <c r="L2800" s="77">
        <f>+IF(ISNUMBER(DATA!AO893),DATA!AO893,"n/a")</f>
        <v>-0.20998853438203099</v>
      </c>
      <c r="M2800" s="66"/>
      <c r="N2800" s="66"/>
      <c r="O2800" s="66"/>
      <c r="P2800" s="66"/>
      <c r="Q2800" s="66"/>
      <c r="S2800" s="70"/>
      <c r="U2800" s="70"/>
      <c r="W2800" s="70"/>
      <c r="Y2800" s="70"/>
    </row>
    <row r="2801" spans="1:25" s="69" customFormat="1" x14ac:dyDescent="0.2">
      <c r="A2801" s="66" t="s">
        <v>27</v>
      </c>
      <c r="B2801" s="66" t="s">
        <v>23</v>
      </c>
      <c r="C2801" s="66" t="s">
        <v>25</v>
      </c>
      <c r="D2801" s="66" t="s">
        <v>311</v>
      </c>
      <c r="E2801" s="86">
        <f>+IF(ISNUMBER(DATA!J894),DATA!J894,"n/a")</f>
        <v>35101.410000000003</v>
      </c>
      <c r="F2801" s="77">
        <f>+IF(ISNUMBER(DATA!K894),DATA!K894,"n/a")</f>
        <v>-0.29990434404868799</v>
      </c>
      <c r="G2801" s="86">
        <f>+IF(ISNUMBER(DATA!T894),DATA!T894,"n/a")</f>
        <v>110244.16</v>
      </c>
      <c r="H2801" s="77">
        <f>+IF(ISNUMBER(DATA!U894),DATA!U894,"n/a")</f>
        <v>-0.34361718893591298</v>
      </c>
      <c r="I2801" s="86">
        <f>+IF(ISNUMBER(DATA!AD894),DATA!AD894,"n/a")</f>
        <v>233610.09</v>
      </c>
      <c r="J2801" s="77">
        <f>+IF(ISNUMBER(DATA!AE894),DATA!AE894,"n/a")</f>
        <v>-0.275052885338677</v>
      </c>
      <c r="K2801" s="86">
        <f>+IF(ISNUMBER(DATA!AN894),DATA!AN894,"n/a")</f>
        <v>528437.67000000004</v>
      </c>
      <c r="L2801" s="77">
        <f>+IF(ISNUMBER(DATA!AO894),DATA!AO894,"n/a")</f>
        <v>-9.7692297407899503E-2</v>
      </c>
      <c r="M2801" s="66"/>
      <c r="N2801" s="66"/>
      <c r="O2801" s="66"/>
      <c r="P2801" s="66"/>
      <c r="Q2801" s="66"/>
      <c r="S2801" s="70"/>
      <c r="U2801" s="70"/>
      <c r="W2801" s="70"/>
      <c r="Y2801" s="70"/>
    </row>
    <row r="2802" spans="1:25" s="69" customFormat="1" x14ac:dyDescent="0.2">
      <c r="A2802" s="66" t="s">
        <v>27</v>
      </c>
      <c r="B2802" s="66" t="s">
        <v>23</v>
      </c>
      <c r="C2802" s="66" t="s">
        <v>25</v>
      </c>
      <c r="D2802" s="66" t="s">
        <v>312</v>
      </c>
      <c r="E2802" s="86">
        <f>+IF(ISNUMBER(DATA!J895),DATA!J895,"n/a")</f>
        <v>5198</v>
      </c>
      <c r="F2802" s="77">
        <f>+IF(ISNUMBER(DATA!K895),DATA!K895,"n/a")</f>
        <v>0.35895424836601297</v>
      </c>
      <c r="G2802" s="86">
        <f>+IF(ISNUMBER(DATA!T895),DATA!T895,"n/a")</f>
        <v>17313</v>
      </c>
      <c r="H2802" s="77">
        <f>+IF(ISNUMBER(DATA!U895),DATA!U895,"n/a")</f>
        <v>0.40167394504058601</v>
      </c>
      <c r="I2802" s="86">
        <f>+IF(ISNUMBER(DATA!AD895),DATA!AD895,"n/a")</f>
        <v>31603</v>
      </c>
      <c r="J2802" s="77">
        <f>+IF(ISNUMBER(DATA!AE895),DATA!AE895,"n/a")</f>
        <v>3.27470653650496E-2</v>
      </c>
      <c r="K2802" s="86">
        <f>+IF(ISNUMBER(DATA!AN895),DATA!AN895,"n/a")</f>
        <v>51387</v>
      </c>
      <c r="L2802" s="77">
        <f>+IF(ISNUMBER(DATA!AO895),DATA!AO895,"n/a")</f>
        <v>-0.19784956811066901</v>
      </c>
      <c r="M2802" s="66"/>
      <c r="N2802" s="66"/>
      <c r="O2802" s="66"/>
      <c r="P2802" s="66"/>
      <c r="Q2802" s="66"/>
      <c r="S2802" s="70"/>
      <c r="U2802" s="70"/>
      <c r="W2802" s="70"/>
      <c r="Y2802" s="70"/>
    </row>
    <row r="2803" spans="1:25" s="69" customFormat="1" x14ac:dyDescent="0.2">
      <c r="A2803" s="66" t="s">
        <v>27</v>
      </c>
      <c r="B2803" s="66" t="s">
        <v>23</v>
      </c>
      <c r="C2803" s="66" t="s">
        <v>25</v>
      </c>
      <c r="D2803" s="66" t="s">
        <v>313</v>
      </c>
      <c r="E2803" s="86">
        <f>+IF(ISNUMBER(DATA!J896),DATA!J896,"n/a")</f>
        <v>30858.01</v>
      </c>
      <c r="F2803" s="77">
        <f>+IF(ISNUMBER(DATA!K896),DATA!K896,"n/a")</f>
        <v>-0.17101130248272101</v>
      </c>
      <c r="G2803" s="86">
        <f>+IF(ISNUMBER(DATA!T896),DATA!T896,"n/a")</f>
        <v>103514.08</v>
      </c>
      <c r="H2803" s="77">
        <f>+IF(ISNUMBER(DATA!U896),DATA!U896,"n/a")</f>
        <v>-0.19579958384599</v>
      </c>
      <c r="I2803" s="86">
        <f>+IF(ISNUMBER(DATA!AD896),DATA!AD896,"n/a")</f>
        <v>197740.96</v>
      </c>
      <c r="J2803" s="77">
        <f>+IF(ISNUMBER(DATA!AE896),DATA!AE896,"n/a")</f>
        <v>-0.20124284620182201</v>
      </c>
      <c r="K2803" s="86">
        <f>+IF(ISNUMBER(DATA!AN896),DATA!AN896,"n/a")</f>
        <v>379973.38</v>
      </c>
      <c r="L2803" s="77">
        <f>+IF(ISNUMBER(DATA!AO896),DATA!AO896,"n/a")</f>
        <v>-0.17879142522974001</v>
      </c>
      <c r="M2803" s="66"/>
      <c r="N2803" s="66"/>
      <c r="O2803" s="66"/>
      <c r="P2803" s="66"/>
      <c r="Q2803" s="66"/>
      <c r="S2803" s="70"/>
      <c r="U2803" s="70"/>
      <c r="W2803" s="70"/>
      <c r="Y2803" s="70"/>
    </row>
    <row r="2804" spans="1:25" s="69" customFormat="1" x14ac:dyDescent="0.2">
      <c r="A2804" s="66" t="s">
        <v>27</v>
      </c>
      <c r="B2804" s="66" t="s">
        <v>23</v>
      </c>
      <c r="C2804" s="66" t="s">
        <v>25</v>
      </c>
      <c r="D2804" s="66" t="s">
        <v>314</v>
      </c>
      <c r="E2804" s="86">
        <f>+IF(ISNUMBER(DATA!J897),DATA!J897,"n/a")</f>
        <v>95483.81</v>
      </c>
      <c r="F2804" s="77">
        <f>+IF(ISNUMBER(DATA!K897),DATA!K897,"n/a")</f>
        <v>0.26010594866896403</v>
      </c>
      <c r="G2804" s="86">
        <f>+IF(ISNUMBER(DATA!T897),DATA!T897,"n/a")</f>
        <v>294584.86</v>
      </c>
      <c r="H2804" s="77">
        <f>+IF(ISNUMBER(DATA!U897),DATA!U897,"n/a")</f>
        <v>9.6884694812451599E-2</v>
      </c>
      <c r="I2804" s="86">
        <f>+IF(ISNUMBER(DATA!AD897),DATA!AD897,"n/a")</f>
        <v>568290</v>
      </c>
      <c r="J2804" s="77">
        <f>+IF(ISNUMBER(DATA!AE897),DATA!AE897,"n/a")</f>
        <v>7.9666687748687001E-2</v>
      </c>
      <c r="K2804" s="86">
        <f>+IF(ISNUMBER(DATA!AN897),DATA!AN897,"n/a")</f>
        <v>1089238.93</v>
      </c>
      <c r="L2804" s="77">
        <f>+IF(ISNUMBER(DATA!AO897),DATA!AO897,"n/a")</f>
        <v>8.7131851046302E-2</v>
      </c>
      <c r="M2804" s="66"/>
      <c r="N2804" s="66"/>
      <c r="O2804" s="66"/>
      <c r="P2804" s="66"/>
      <c r="Q2804" s="66"/>
      <c r="S2804" s="70"/>
      <c r="U2804" s="70"/>
      <c r="W2804" s="70"/>
      <c r="Y2804" s="70"/>
    </row>
    <row r="2805" spans="1:25" s="69" customFormat="1" x14ac:dyDescent="0.2">
      <c r="A2805" s="66" t="s">
        <v>27</v>
      </c>
      <c r="B2805" s="66" t="s">
        <v>23</v>
      </c>
      <c r="C2805" s="66" t="s">
        <v>25</v>
      </c>
      <c r="D2805" s="66" t="s">
        <v>315</v>
      </c>
      <c r="E2805" s="86">
        <f>+IF(ISNUMBER(DATA!J898),DATA!J898,"n/a")</f>
        <v>20860.48</v>
      </c>
      <c r="F2805" s="77">
        <f>+IF(ISNUMBER(DATA!K898),DATA!K898,"n/a")</f>
        <v>4.8604674075429302E-2</v>
      </c>
      <c r="G2805" s="86">
        <f>+IF(ISNUMBER(DATA!T898),DATA!T898,"n/a")</f>
        <v>67983.09</v>
      </c>
      <c r="H2805" s="77">
        <f>+IF(ISNUMBER(DATA!U898),DATA!U898,"n/a")</f>
        <v>-0.36508460250713898</v>
      </c>
      <c r="I2805" s="86">
        <f>+IF(ISNUMBER(DATA!AD898),DATA!AD898,"n/a")</f>
        <v>132254.69</v>
      </c>
      <c r="J2805" s="77">
        <f>+IF(ISNUMBER(DATA!AE898),DATA!AE898,"n/a")</f>
        <v>-0.477276173049481</v>
      </c>
      <c r="K2805" s="86">
        <f>+IF(ISNUMBER(DATA!AN898),DATA!AN898,"n/a")</f>
        <v>242529.43</v>
      </c>
      <c r="L2805" s="77">
        <f>+IF(ISNUMBER(DATA!AO898),DATA!AO898,"n/a")</f>
        <v>-0.53047899850255498</v>
      </c>
      <c r="M2805" s="66"/>
      <c r="N2805" s="66"/>
      <c r="O2805" s="66"/>
      <c r="P2805" s="66"/>
      <c r="Q2805" s="66"/>
      <c r="S2805" s="70"/>
      <c r="U2805" s="70"/>
      <c r="W2805" s="70"/>
      <c r="Y2805" s="70"/>
    </row>
    <row r="2806" spans="1:25" s="69" customFormat="1" x14ac:dyDescent="0.2">
      <c r="A2806" s="66" t="s">
        <v>27</v>
      </c>
      <c r="B2806" s="66" t="s">
        <v>23</v>
      </c>
      <c r="C2806" s="66" t="s">
        <v>25</v>
      </c>
      <c r="D2806" s="66" t="s">
        <v>316</v>
      </c>
      <c r="E2806" s="86">
        <f>+IF(ISNUMBER(DATA!J899),DATA!J899,"n/a")</f>
        <v>83137.55</v>
      </c>
      <c r="F2806" s="77">
        <f>+IF(ISNUMBER(DATA!K899),DATA!K899,"n/a")</f>
        <v>-9.5803497540358606E-2</v>
      </c>
      <c r="G2806" s="86">
        <f>+IF(ISNUMBER(DATA!T899),DATA!T899,"n/a")</f>
        <v>256868.5</v>
      </c>
      <c r="H2806" s="77">
        <f>+IF(ISNUMBER(DATA!U899),DATA!U899,"n/a")</f>
        <v>1.6501436236629901E-2</v>
      </c>
      <c r="I2806" s="86">
        <f>+IF(ISNUMBER(DATA!AD899),DATA!AD899,"n/a")</f>
        <v>505455.24</v>
      </c>
      <c r="J2806" s="77">
        <f>+IF(ISNUMBER(DATA!AE899),DATA!AE899,"n/a")</f>
        <v>6.7202892644091294E-2</v>
      </c>
      <c r="K2806" s="86">
        <f>+IF(ISNUMBER(DATA!AN899),DATA!AN899,"n/a")</f>
        <v>995077.09</v>
      </c>
      <c r="L2806" s="77">
        <f>+IF(ISNUMBER(DATA!AO899),DATA!AO899,"n/a")</f>
        <v>4.5569106879334902E-2</v>
      </c>
      <c r="M2806" s="66"/>
      <c r="N2806" s="66"/>
      <c r="O2806" s="66"/>
      <c r="P2806" s="66"/>
      <c r="Q2806" s="66"/>
      <c r="S2806" s="70"/>
      <c r="U2806" s="70"/>
      <c r="W2806" s="70"/>
      <c r="Y2806" s="70"/>
    </row>
    <row r="2807" spans="1:25" s="69" customFormat="1" x14ac:dyDescent="0.2">
      <c r="A2807" s="66" t="s">
        <v>27</v>
      </c>
      <c r="B2807" s="66" t="s">
        <v>23</v>
      </c>
      <c r="C2807" s="66" t="s">
        <v>25</v>
      </c>
      <c r="D2807" s="66" t="s">
        <v>317</v>
      </c>
      <c r="E2807" s="86">
        <f>+IF(ISNUMBER(DATA!J900),DATA!J900,"n/a")</f>
        <v>41850.480000000003</v>
      </c>
      <c r="F2807" s="77">
        <f>+IF(ISNUMBER(DATA!K900),DATA!K900,"n/a")</f>
        <v>0.166114684182985</v>
      </c>
      <c r="G2807" s="86">
        <f>+IF(ISNUMBER(DATA!T900),DATA!T900,"n/a")</f>
        <v>139181.48000000001</v>
      </c>
      <c r="H2807" s="77">
        <f>+IF(ISNUMBER(DATA!U900),DATA!U900,"n/a")</f>
        <v>0.31051848919671798</v>
      </c>
      <c r="I2807" s="86">
        <f>+IF(ISNUMBER(DATA!AD900),DATA!AD900,"n/a")</f>
        <v>237474.82</v>
      </c>
      <c r="J2807" s="77">
        <f>+IF(ISNUMBER(DATA!AE900),DATA!AE900,"n/a")</f>
        <v>0.21110787831435701</v>
      </c>
      <c r="K2807" s="86">
        <f>+IF(ISNUMBER(DATA!AN900),DATA!AN900,"n/a")</f>
        <v>425998.16</v>
      </c>
      <c r="L2807" s="77">
        <f>+IF(ISNUMBER(DATA!AO900),DATA!AO900,"n/a")</f>
        <v>0.16969461914812101</v>
      </c>
      <c r="M2807" s="66"/>
      <c r="N2807" s="66"/>
      <c r="O2807" s="66"/>
      <c r="P2807" s="66"/>
      <c r="Q2807" s="66"/>
      <c r="S2807" s="70"/>
      <c r="U2807" s="70"/>
      <c r="W2807" s="70"/>
      <c r="Y2807" s="70"/>
    </row>
    <row r="2808" spans="1:25" s="69" customFormat="1" x14ac:dyDescent="0.2">
      <c r="A2808" s="66" t="s">
        <v>27</v>
      </c>
      <c r="B2808" s="66" t="s">
        <v>23</v>
      </c>
      <c r="C2808" s="66" t="s">
        <v>25</v>
      </c>
      <c r="D2808" s="66" t="s">
        <v>318</v>
      </c>
      <c r="E2808" s="86">
        <f>+IF(ISNUMBER(DATA!J901),DATA!J901,"n/a")</f>
        <v>121113.25</v>
      </c>
      <c r="F2808" s="77">
        <f>+IF(ISNUMBER(DATA!K901),DATA!K901,"n/a")</f>
        <v>-0.13609094889991299</v>
      </c>
      <c r="G2808" s="86">
        <f>+IF(ISNUMBER(DATA!T901),DATA!T901,"n/a")</f>
        <v>350514.32</v>
      </c>
      <c r="H2808" s="77">
        <f>+IF(ISNUMBER(DATA!U901),DATA!U901,"n/a")</f>
        <v>-9.0950534609470807E-2</v>
      </c>
      <c r="I2808" s="86">
        <f>+IF(ISNUMBER(DATA!AD901),DATA!AD901,"n/a")</f>
        <v>724360.57</v>
      </c>
      <c r="J2808" s="77">
        <f>+IF(ISNUMBER(DATA!AE901),DATA!AE901,"n/a")</f>
        <v>-3.2335642099020102E-2</v>
      </c>
      <c r="K2808" s="86">
        <f>+IF(ISNUMBER(DATA!AN901),DATA!AN901,"n/a")</f>
        <v>1405384.98</v>
      </c>
      <c r="L2808" s="77">
        <f>+IF(ISNUMBER(DATA!AO901),DATA!AO901,"n/a")</f>
        <v>4.9721481942590299E-3</v>
      </c>
      <c r="M2808" s="66"/>
      <c r="N2808" s="66"/>
      <c r="O2808" s="66"/>
      <c r="P2808" s="66"/>
      <c r="Q2808" s="66"/>
      <c r="S2808" s="70"/>
      <c r="U2808" s="70"/>
      <c r="W2808" s="70"/>
      <c r="Y2808" s="70"/>
    </row>
    <row r="2809" spans="1:25" s="69" customFormat="1" x14ac:dyDescent="0.2">
      <c r="A2809" s="66" t="s">
        <v>27</v>
      </c>
      <c r="B2809" s="66" t="s">
        <v>23</v>
      </c>
      <c r="C2809" s="66" t="s">
        <v>25</v>
      </c>
      <c r="D2809" s="66" t="s">
        <v>344</v>
      </c>
      <c r="E2809" s="86">
        <f>+IF(ISNUMBER(DATA!J902),DATA!J902,"n/a")</f>
        <v>12433.7</v>
      </c>
      <c r="F2809" s="77">
        <f>+IF(ISNUMBER(DATA!K902),DATA!K902,"n/a")</f>
        <v>-0.35854106617649001</v>
      </c>
      <c r="G2809" s="86">
        <f>+IF(ISNUMBER(DATA!T902),DATA!T902,"n/a")</f>
        <v>39696.25</v>
      </c>
      <c r="H2809" s="77">
        <f>+IF(ISNUMBER(DATA!U902),DATA!U902,"n/a")</f>
        <v>-0.317821793407989</v>
      </c>
      <c r="I2809" s="86">
        <f>+IF(ISNUMBER(DATA!AD902),DATA!AD902,"n/a")</f>
        <v>74617.08</v>
      </c>
      <c r="J2809" s="77">
        <f>+IF(ISNUMBER(DATA!AE902),DATA!AE902,"n/a")</f>
        <v>-0.35510282113368102</v>
      </c>
      <c r="K2809" s="86">
        <f>+IF(ISNUMBER(DATA!AN902),DATA!AN902,"n/a")</f>
        <v>152421.91</v>
      </c>
      <c r="L2809" s="77">
        <f>+IF(ISNUMBER(DATA!AO902),DATA!AO902,"n/a")</f>
        <v>-0.33327937055222601</v>
      </c>
      <c r="M2809" s="66"/>
      <c r="N2809" s="66"/>
      <c r="O2809" s="66"/>
      <c r="P2809" s="66"/>
      <c r="Q2809" s="66"/>
      <c r="S2809" s="70"/>
      <c r="U2809" s="70"/>
      <c r="W2809" s="70"/>
      <c r="Y2809" s="70"/>
    </row>
    <row r="2810" spans="1:25" s="69" customFormat="1" x14ac:dyDescent="0.2">
      <c r="A2810" s="66" t="s">
        <v>27</v>
      </c>
      <c r="B2810" s="66" t="s">
        <v>23</v>
      </c>
      <c r="C2810" s="66" t="s">
        <v>25</v>
      </c>
      <c r="D2810" s="66" t="s">
        <v>345</v>
      </c>
      <c r="E2810" s="86">
        <f>+IF(ISNUMBER(DATA!J903),DATA!J903,"n/a")</f>
        <v>34476.400000000001</v>
      </c>
      <c r="F2810" s="77">
        <f>+IF(ISNUMBER(DATA!K903),DATA!K903,"n/a")</f>
        <v>1.7368482245243299E-2</v>
      </c>
      <c r="G2810" s="86">
        <f>+IF(ISNUMBER(DATA!T903),DATA!T903,"n/a")</f>
        <v>109649.12</v>
      </c>
      <c r="H2810" s="77">
        <f>+IF(ISNUMBER(DATA!U903),DATA!U903,"n/a")</f>
        <v>6.8395704985565006E-2</v>
      </c>
      <c r="I2810" s="86">
        <f>+IF(ISNUMBER(DATA!AD903),DATA!AD903,"n/a")</f>
        <v>206852.9</v>
      </c>
      <c r="J2810" s="77">
        <f>+IF(ISNUMBER(DATA!AE903),DATA!AE903,"n/a")</f>
        <v>-4.57288522465207E-3</v>
      </c>
      <c r="K2810" s="86">
        <f>+IF(ISNUMBER(DATA!AN903),DATA!AN903,"n/a")</f>
        <v>395028.09</v>
      </c>
      <c r="L2810" s="77">
        <f>+IF(ISNUMBER(DATA!AO903),DATA!AO903,"n/a")</f>
        <v>-9.4310159425384898E-2</v>
      </c>
      <c r="M2810" s="66"/>
      <c r="N2810" s="66"/>
      <c r="O2810" s="66"/>
      <c r="P2810" s="66"/>
      <c r="Q2810" s="66"/>
      <c r="S2810" s="70"/>
      <c r="U2810" s="70"/>
      <c r="W2810" s="70"/>
      <c r="Y2810" s="70"/>
    </row>
    <row r="2811" spans="1:25" x14ac:dyDescent="0.2">
      <c r="E2811" s="100"/>
      <c r="F2811" s="102"/>
      <c r="G2811" s="100"/>
      <c r="H2811" s="102"/>
      <c r="I2811" s="100"/>
      <c r="J2811" s="102"/>
      <c r="K2811" s="100"/>
      <c r="L2811" s="102"/>
    </row>
    <row r="2812" spans="1:25" s="69" customFormat="1" x14ac:dyDescent="0.2">
      <c r="A2812" s="66" t="s">
        <v>27</v>
      </c>
      <c r="B2812" s="66" t="s">
        <v>23</v>
      </c>
      <c r="C2812" s="66" t="s">
        <v>10</v>
      </c>
      <c r="D2812" s="66" t="s">
        <v>271</v>
      </c>
      <c r="E2812" s="87">
        <f>+IF(ISNUMBER(DATA!L854),DATA!L854,"n/a")</f>
        <v>4.9824817886617403</v>
      </c>
      <c r="F2812" s="77">
        <f>+IF(ISNUMBER(DATA!M854),DATA!M854,"n/a")</f>
        <v>6.4149579244167199E-2</v>
      </c>
      <c r="G2812" s="87">
        <f>+IF(ISNUMBER(DATA!V854),DATA!V854,"n/a")</f>
        <v>4.98951944327254</v>
      </c>
      <c r="H2812" s="77">
        <f>+IF(ISNUMBER(DATA!W854),DATA!W854,"n/a")</f>
        <v>6.1595302050046902E-2</v>
      </c>
      <c r="I2812" s="87">
        <f>+IF(ISNUMBER(DATA!AF854),DATA!AF854,"n/a")</f>
        <v>4.9682506168928002</v>
      </c>
      <c r="J2812" s="77">
        <f>+IF(ISNUMBER(DATA!AG854),DATA!AG854,"n/a")</f>
        <v>4.2662674343515797E-2</v>
      </c>
      <c r="K2812" s="87">
        <f>+IF(ISNUMBER(DATA!AP854),DATA!AP854,"n/a")</f>
        <v>4.8516728988413904</v>
      </c>
      <c r="L2812" s="77">
        <f>+IF(ISNUMBER(DATA!AQ854),DATA!AQ854,"n/a")</f>
        <v>2.22866569081012E-2</v>
      </c>
      <c r="M2812" s="66"/>
      <c r="N2812" s="66"/>
      <c r="O2812" s="66"/>
      <c r="P2812" s="66"/>
      <c r="Q2812" s="66"/>
      <c r="S2812" s="70"/>
      <c r="U2812" s="70"/>
      <c r="W2812" s="70"/>
      <c r="Y2812" s="70"/>
    </row>
    <row r="2813" spans="1:25" s="69" customFormat="1" x14ac:dyDescent="0.2">
      <c r="A2813" s="66" t="s">
        <v>27</v>
      </c>
      <c r="B2813" s="66" t="s">
        <v>23</v>
      </c>
      <c r="C2813" s="66" t="s">
        <v>10</v>
      </c>
      <c r="D2813" s="66" t="s">
        <v>272</v>
      </c>
      <c r="E2813" s="87">
        <f>+IF(ISNUMBER(DATA!L855),DATA!L855,"n/a")</f>
        <v>4.2806187230036299</v>
      </c>
      <c r="F2813" s="77">
        <f>+IF(ISNUMBER(DATA!M855),DATA!M855,"n/a")</f>
        <v>1.1479880126034801E-3</v>
      </c>
      <c r="G2813" s="87">
        <f>+IF(ISNUMBER(DATA!V855),DATA!V855,"n/a")</f>
        <v>4.40312607478337</v>
      </c>
      <c r="H2813" s="77">
        <f>+IF(ISNUMBER(DATA!W855),DATA!W855,"n/a")</f>
        <v>2.9640202999971301E-2</v>
      </c>
      <c r="I2813" s="87">
        <f>+IF(ISNUMBER(DATA!AF855),DATA!AF855,"n/a")</f>
        <v>4.2815059586330504</v>
      </c>
      <c r="J2813" s="77">
        <f>+IF(ISNUMBER(DATA!AG855),DATA!AG855,"n/a")</f>
        <v>1.6579518447391101E-2</v>
      </c>
      <c r="K2813" s="87">
        <f>+IF(ISNUMBER(DATA!AP855),DATA!AP855,"n/a")</f>
        <v>4.3099650847323101</v>
      </c>
      <c r="L2813" s="77">
        <f>+IF(ISNUMBER(DATA!AQ855),DATA!AQ855,"n/a")</f>
        <v>1.6405036519343101E-2</v>
      </c>
      <c r="M2813" s="66"/>
      <c r="N2813" s="66"/>
      <c r="O2813" s="66"/>
      <c r="P2813" s="66"/>
      <c r="Q2813" s="66"/>
      <c r="S2813" s="70"/>
      <c r="U2813" s="70"/>
      <c r="W2813" s="70"/>
      <c r="Y2813" s="70"/>
    </row>
    <row r="2814" spans="1:25" s="69" customFormat="1" x14ac:dyDescent="0.2">
      <c r="A2814" s="66" t="s">
        <v>27</v>
      </c>
      <c r="B2814" s="66" t="s">
        <v>23</v>
      </c>
      <c r="C2814" s="66" t="s">
        <v>10</v>
      </c>
      <c r="D2814" s="66" t="s">
        <v>273</v>
      </c>
      <c r="E2814" s="87">
        <f>+IF(ISNUMBER(DATA!L856),DATA!L856,"n/a")</f>
        <v>4.5717633221068299</v>
      </c>
      <c r="F2814" s="77">
        <f>+IF(ISNUMBER(DATA!M856),DATA!M856,"n/a")</f>
        <v>6.8060366069042796E-2</v>
      </c>
      <c r="G2814" s="87">
        <f>+IF(ISNUMBER(DATA!V856),DATA!V856,"n/a")</f>
        <v>4.4267041255588797</v>
      </c>
      <c r="H2814" s="77">
        <f>+IF(ISNUMBER(DATA!W856),DATA!W856,"n/a")</f>
        <v>2.7584669412398299E-2</v>
      </c>
      <c r="I2814" s="87">
        <f>+IF(ISNUMBER(DATA!AF856),DATA!AF856,"n/a")</f>
        <v>4.3711834994704502</v>
      </c>
      <c r="J2814" s="77">
        <f>+IF(ISNUMBER(DATA!AG856),DATA!AG856,"n/a")</f>
        <v>2.91767734777542E-2</v>
      </c>
      <c r="K2814" s="87">
        <f>+IF(ISNUMBER(DATA!AP856),DATA!AP856,"n/a")</f>
        <v>4.3222585791399704</v>
      </c>
      <c r="L2814" s="77">
        <f>+IF(ISNUMBER(DATA!AQ856),DATA!AQ856,"n/a")</f>
        <v>2.9403009453702101E-2</v>
      </c>
      <c r="M2814" s="66"/>
      <c r="N2814" s="66"/>
      <c r="O2814" s="66"/>
      <c r="P2814" s="66"/>
      <c r="Q2814" s="66"/>
      <c r="S2814" s="70"/>
      <c r="U2814" s="70"/>
      <c r="W2814" s="70"/>
      <c r="Y2814" s="70"/>
    </row>
    <row r="2815" spans="1:25" s="69" customFormat="1" x14ac:dyDescent="0.2">
      <c r="A2815" s="66" t="s">
        <v>27</v>
      </c>
      <c r="B2815" s="66" t="s">
        <v>23</v>
      </c>
      <c r="C2815" s="66" t="s">
        <v>10</v>
      </c>
      <c r="D2815" s="66" t="s">
        <v>274</v>
      </c>
      <c r="E2815" s="87">
        <f>+IF(ISNUMBER(DATA!L857),DATA!L857,"n/a")</f>
        <v>4.4640030690551802</v>
      </c>
      <c r="F2815" s="77">
        <f>+IF(ISNUMBER(DATA!M857),DATA!M857,"n/a")</f>
        <v>1.7494859158280401E-2</v>
      </c>
      <c r="G2815" s="87">
        <f>+IF(ISNUMBER(DATA!V857),DATA!V857,"n/a")</f>
        <v>4.5299596561083604</v>
      </c>
      <c r="H2815" s="77">
        <f>+IF(ISNUMBER(DATA!W857),DATA!W857,"n/a")</f>
        <v>3.03913711399919E-2</v>
      </c>
      <c r="I2815" s="87">
        <f>+IF(ISNUMBER(DATA!AF857),DATA!AF857,"n/a")</f>
        <v>4.4376611418236598</v>
      </c>
      <c r="J2815" s="77">
        <f>+IF(ISNUMBER(DATA!AG857),DATA!AG857,"n/a")</f>
        <v>2.01296625052222E-2</v>
      </c>
      <c r="K2815" s="87">
        <f>+IF(ISNUMBER(DATA!AP857),DATA!AP857,"n/a")</f>
        <v>4.4511341440182699</v>
      </c>
      <c r="L2815" s="77">
        <f>+IF(ISNUMBER(DATA!AQ857),DATA!AQ857,"n/a")</f>
        <v>1.92873357234234E-2</v>
      </c>
      <c r="M2815" s="66"/>
      <c r="N2815" s="66"/>
      <c r="O2815" s="66"/>
      <c r="P2815" s="66"/>
      <c r="Q2815" s="66"/>
      <c r="S2815" s="70"/>
      <c r="U2815" s="70"/>
      <c r="W2815" s="70"/>
      <c r="Y2815" s="70"/>
    </row>
    <row r="2816" spans="1:25" s="69" customFormat="1" x14ac:dyDescent="0.2">
      <c r="A2816" s="66" t="s">
        <v>27</v>
      </c>
      <c r="B2816" s="66" t="s">
        <v>23</v>
      </c>
      <c r="C2816" s="66" t="s">
        <v>10</v>
      </c>
      <c r="D2816" s="66" t="s">
        <v>275</v>
      </c>
      <c r="E2816" s="87">
        <f>+IF(ISNUMBER(DATA!L858),DATA!L858,"n/a")</f>
        <v>4.0881006709586298</v>
      </c>
      <c r="F2816" s="77">
        <f>+IF(ISNUMBER(DATA!M858),DATA!M858,"n/a")</f>
        <v>0.114996610615953</v>
      </c>
      <c r="G2816" s="87">
        <f>+IF(ISNUMBER(DATA!V858),DATA!V858,"n/a")</f>
        <v>3.99278243376249</v>
      </c>
      <c r="H2816" s="77">
        <f>+IF(ISNUMBER(DATA!W858),DATA!W858,"n/a")</f>
        <v>8.65387209906546E-2</v>
      </c>
      <c r="I2816" s="87">
        <f>+IF(ISNUMBER(DATA!AF858),DATA!AF858,"n/a")</f>
        <v>3.8778243979248002</v>
      </c>
      <c r="J2816" s="77">
        <f>+IF(ISNUMBER(DATA!AG858),DATA!AG858,"n/a")</f>
        <v>4.3293070723417197E-2</v>
      </c>
      <c r="K2816" s="87">
        <f>+IF(ISNUMBER(DATA!AP858),DATA!AP858,"n/a")</f>
        <v>3.8913543027341899</v>
      </c>
      <c r="L2816" s="77">
        <f>+IF(ISNUMBER(DATA!AQ858),DATA!AQ858,"n/a")</f>
        <v>4.3705180087437699E-2</v>
      </c>
      <c r="M2816" s="66"/>
      <c r="N2816" s="66"/>
      <c r="O2816" s="66"/>
      <c r="P2816" s="66"/>
      <c r="Q2816" s="66"/>
      <c r="S2816" s="70"/>
      <c r="U2816" s="70"/>
      <c r="W2816" s="70"/>
      <c r="Y2816" s="70"/>
    </row>
    <row r="2817" spans="1:25" s="69" customFormat="1" x14ac:dyDescent="0.2">
      <c r="A2817" s="66" t="s">
        <v>27</v>
      </c>
      <c r="B2817" s="66" t="s">
        <v>23</v>
      </c>
      <c r="C2817" s="66" t="s">
        <v>10</v>
      </c>
      <c r="D2817" s="66" t="s">
        <v>276</v>
      </c>
      <c r="E2817" s="87">
        <f>+IF(ISNUMBER(DATA!L859),DATA!L859,"n/a")</f>
        <v>4.06838098248652</v>
      </c>
      <c r="F2817" s="77">
        <f>+IF(ISNUMBER(DATA!M859),DATA!M859,"n/a")</f>
        <v>-1.03153786656866E-2</v>
      </c>
      <c r="G2817" s="87">
        <f>+IF(ISNUMBER(DATA!V859),DATA!V859,"n/a")</f>
        <v>4.0909487666907802</v>
      </c>
      <c r="H2817" s="77">
        <f>+IF(ISNUMBER(DATA!W859),DATA!W859,"n/a")</f>
        <v>1.9523777437831899E-3</v>
      </c>
      <c r="I2817" s="87">
        <f>+IF(ISNUMBER(DATA!AF859),DATA!AF859,"n/a")</f>
        <v>4.0957117097085298</v>
      </c>
      <c r="J2817" s="77">
        <f>+IF(ISNUMBER(DATA!AG859),DATA!AG859,"n/a")</f>
        <v>2.92682883763764E-3</v>
      </c>
      <c r="K2817" s="87">
        <f>+IF(ISNUMBER(DATA!AP859),DATA!AP859,"n/a")</f>
        <v>4.0885728753553598</v>
      </c>
      <c r="L2817" s="77">
        <f>+IF(ISNUMBER(DATA!AQ859),DATA!AQ859,"n/a")</f>
        <v>1.2258751633697501E-2</v>
      </c>
      <c r="M2817" s="66"/>
      <c r="N2817" s="66"/>
      <c r="O2817" s="66"/>
      <c r="P2817" s="66"/>
      <c r="Q2817" s="66"/>
      <c r="S2817" s="70"/>
      <c r="U2817" s="70"/>
      <c r="W2817" s="70"/>
      <c r="Y2817" s="70"/>
    </row>
    <row r="2818" spans="1:25" s="69" customFormat="1" x14ac:dyDescent="0.2">
      <c r="A2818" s="66" t="s">
        <v>27</v>
      </c>
      <c r="B2818" s="66" t="s">
        <v>23</v>
      </c>
      <c r="C2818" s="66" t="s">
        <v>10</v>
      </c>
      <c r="D2818" s="66" t="s">
        <v>277</v>
      </c>
      <c r="E2818" s="87">
        <f>+IF(ISNUMBER(DATA!L860),DATA!L860,"n/a")</f>
        <v>4.7977459985915196</v>
      </c>
      <c r="F2818" s="77">
        <f>+IF(ISNUMBER(DATA!M860),DATA!M860,"n/a")</f>
        <v>-6.9123922666633794E-2</v>
      </c>
      <c r="G2818" s="87">
        <f>+IF(ISNUMBER(DATA!V860),DATA!V860,"n/a")</f>
        <v>4.7442085912636003</v>
      </c>
      <c r="H2818" s="77">
        <f>+IF(ISNUMBER(DATA!W860),DATA!W860,"n/a")</f>
        <v>-7.6031709447420395E-2</v>
      </c>
      <c r="I2818" s="87">
        <f>+IF(ISNUMBER(DATA!AF860),DATA!AF860,"n/a")</f>
        <v>4.6652965307377903</v>
      </c>
      <c r="J2818" s="77">
        <f>+IF(ISNUMBER(DATA!AG860),DATA!AG860,"n/a")</f>
        <v>-8.9957062168557797E-2</v>
      </c>
      <c r="K2818" s="87">
        <f>+IF(ISNUMBER(DATA!AP860),DATA!AP860,"n/a")</f>
        <v>4.8093236984121903</v>
      </c>
      <c r="L2818" s="77">
        <f>+IF(ISNUMBER(DATA!AQ860),DATA!AQ860,"n/a")</f>
        <v>-6.8113103461432997E-2</v>
      </c>
      <c r="M2818" s="66"/>
      <c r="N2818" s="66"/>
      <c r="O2818" s="66"/>
      <c r="P2818" s="66"/>
      <c r="Q2818" s="66"/>
      <c r="S2818" s="70"/>
      <c r="U2818" s="70"/>
      <c r="W2818" s="70"/>
      <c r="Y2818" s="70"/>
    </row>
    <row r="2819" spans="1:25" s="69" customFormat="1" x14ac:dyDescent="0.2">
      <c r="A2819" s="66" t="s">
        <v>27</v>
      </c>
      <c r="B2819" s="66" t="s">
        <v>23</v>
      </c>
      <c r="C2819" s="66" t="s">
        <v>10</v>
      </c>
      <c r="D2819" s="66" t="s">
        <v>278</v>
      </c>
      <c r="E2819" s="87">
        <f>+IF(ISNUMBER(DATA!L861),DATA!L861,"n/a")</f>
        <v>4.6688041602078902</v>
      </c>
      <c r="F2819" s="77">
        <f>+IF(ISNUMBER(DATA!M861),DATA!M861,"n/a")</f>
        <v>-4.33020762160899E-3</v>
      </c>
      <c r="G2819" s="87">
        <f>+IF(ISNUMBER(DATA!V861),DATA!V861,"n/a")</f>
        <v>4.7545439836586301</v>
      </c>
      <c r="H2819" s="77">
        <f>+IF(ISNUMBER(DATA!W861),DATA!W861,"n/a")</f>
        <v>4.8858381413150402E-2</v>
      </c>
      <c r="I2819" s="87">
        <f>+IF(ISNUMBER(DATA!AF861),DATA!AF861,"n/a")</f>
        <v>4.8079733034911598</v>
      </c>
      <c r="J2819" s="77">
        <f>+IF(ISNUMBER(DATA!AG861),DATA!AG861,"n/a")</f>
        <v>6.13686837797211E-2</v>
      </c>
      <c r="K2819" s="87">
        <f>+IF(ISNUMBER(DATA!AP861),DATA!AP861,"n/a")</f>
        <v>4.7174872291579204</v>
      </c>
      <c r="L2819" s="77">
        <f>+IF(ISNUMBER(DATA!AQ861),DATA!AQ861,"n/a")</f>
        <v>4.8190733441058203E-2</v>
      </c>
      <c r="M2819" s="66"/>
      <c r="N2819" s="66"/>
      <c r="O2819" s="66"/>
      <c r="P2819" s="66"/>
      <c r="Q2819" s="66"/>
      <c r="S2819" s="70"/>
      <c r="U2819" s="70"/>
      <c r="W2819" s="70"/>
      <c r="Y2819" s="70"/>
    </row>
    <row r="2820" spans="1:25" s="69" customFormat="1" x14ac:dyDescent="0.2">
      <c r="A2820" s="66" t="s">
        <v>27</v>
      </c>
      <c r="B2820" s="66" t="s">
        <v>23</v>
      </c>
      <c r="C2820" s="66" t="s">
        <v>10</v>
      </c>
      <c r="D2820" s="66" t="s">
        <v>279</v>
      </c>
      <c r="E2820" s="87">
        <f>+IF(ISNUMBER(DATA!L862),DATA!L862,"n/a")</f>
        <v>4.2783496626723396</v>
      </c>
      <c r="F2820" s="77">
        <f>+IF(ISNUMBER(DATA!M862),DATA!M862,"n/a")</f>
        <v>3.0246006362080802E-2</v>
      </c>
      <c r="G2820" s="87">
        <f>+IF(ISNUMBER(DATA!V862),DATA!V862,"n/a")</f>
        <v>4.3988093576747902</v>
      </c>
      <c r="H2820" s="77">
        <f>+IF(ISNUMBER(DATA!W862),DATA!W862,"n/a")</f>
        <v>9.8055404789605297E-2</v>
      </c>
      <c r="I2820" s="87">
        <f>+IF(ISNUMBER(DATA!AF862),DATA!AF862,"n/a")</f>
        <v>4.3917073224438701</v>
      </c>
      <c r="J2820" s="77">
        <f>+IF(ISNUMBER(DATA!AG862),DATA!AG862,"n/a")</f>
        <v>5.5600743822474999E-2</v>
      </c>
      <c r="K2820" s="87">
        <f>+IF(ISNUMBER(DATA!AP862),DATA!AP862,"n/a")</f>
        <v>4.4473266138905698</v>
      </c>
      <c r="L2820" s="77">
        <f>+IF(ISNUMBER(DATA!AQ862),DATA!AQ862,"n/a")</f>
        <v>3.9985626221742801E-2</v>
      </c>
      <c r="M2820" s="66"/>
      <c r="N2820" s="66"/>
      <c r="O2820" s="66"/>
      <c r="P2820" s="66"/>
      <c r="Q2820" s="66"/>
      <c r="S2820" s="70"/>
      <c r="U2820" s="70"/>
      <c r="W2820" s="70"/>
      <c r="Y2820" s="70"/>
    </row>
    <row r="2821" spans="1:25" s="69" customFormat="1" x14ac:dyDescent="0.2">
      <c r="A2821" s="66" t="s">
        <v>27</v>
      </c>
      <c r="B2821" s="66" t="s">
        <v>23</v>
      </c>
      <c r="C2821" s="66" t="s">
        <v>10</v>
      </c>
      <c r="D2821" s="66" t="s">
        <v>280</v>
      </c>
      <c r="E2821" s="87">
        <f>+IF(ISNUMBER(DATA!L863),DATA!L863,"n/a")</f>
        <v>6.3406283263321699</v>
      </c>
      <c r="F2821" s="77">
        <f>+IF(ISNUMBER(DATA!M863),DATA!M863,"n/a")</f>
        <v>-5.8974657601885199E-3</v>
      </c>
      <c r="G2821" s="87">
        <f>+IF(ISNUMBER(DATA!V863),DATA!V863,"n/a")</f>
        <v>5.3985030464259403</v>
      </c>
      <c r="H2821" s="77">
        <f>+IF(ISNUMBER(DATA!W863),DATA!W863,"n/a")</f>
        <v>-5.6449398607888897E-2</v>
      </c>
      <c r="I2821" s="87">
        <f>+IF(ISNUMBER(DATA!AF863),DATA!AF863,"n/a")</f>
        <v>5.4228553478869399</v>
      </c>
      <c r="J2821" s="77">
        <f>+IF(ISNUMBER(DATA!AG863),DATA!AG863,"n/a")</f>
        <v>-3.75520393952017E-2</v>
      </c>
      <c r="K2821" s="87">
        <f>+IF(ISNUMBER(DATA!AP863),DATA!AP863,"n/a")</f>
        <v>5.5035469380134403</v>
      </c>
      <c r="L2821" s="77">
        <f>+IF(ISNUMBER(DATA!AQ863),DATA!AQ863,"n/a")</f>
        <v>-1.6280797815004501E-2</v>
      </c>
      <c r="M2821" s="66"/>
      <c r="N2821" s="66"/>
      <c r="O2821" s="66"/>
      <c r="P2821" s="66"/>
      <c r="Q2821" s="66"/>
      <c r="S2821" s="70"/>
      <c r="U2821" s="70"/>
      <c r="W2821" s="70"/>
      <c r="Y2821" s="70"/>
    </row>
    <row r="2822" spans="1:25" s="69" customFormat="1" x14ac:dyDescent="0.2">
      <c r="A2822" s="66" t="s">
        <v>27</v>
      </c>
      <c r="B2822" s="66" t="s">
        <v>23</v>
      </c>
      <c r="C2822" s="66" t="s">
        <v>10</v>
      </c>
      <c r="D2822" s="66" t="s">
        <v>281</v>
      </c>
      <c r="E2822" s="87">
        <f>+IF(ISNUMBER(DATA!L864),DATA!L864,"n/a")</f>
        <v>5.1138779261856397</v>
      </c>
      <c r="F2822" s="77">
        <f>+IF(ISNUMBER(DATA!M864),DATA!M864,"n/a")</f>
        <v>-5.4646855617589999E-3</v>
      </c>
      <c r="G2822" s="87">
        <f>+IF(ISNUMBER(DATA!V864),DATA!V864,"n/a")</f>
        <v>4.8626849909840297</v>
      </c>
      <c r="H2822" s="77">
        <f>+IF(ISNUMBER(DATA!W864),DATA!W864,"n/a")</f>
        <v>-1.8498848077486901E-2</v>
      </c>
      <c r="I2822" s="87">
        <f>+IF(ISNUMBER(DATA!AF864),DATA!AF864,"n/a")</f>
        <v>4.8884915208352098</v>
      </c>
      <c r="J2822" s="77">
        <f>+IF(ISNUMBER(DATA!AG864),DATA!AG864,"n/a")</f>
        <v>-1.9861284566871202E-3</v>
      </c>
      <c r="K2822" s="87">
        <f>+IF(ISNUMBER(DATA!AP864),DATA!AP864,"n/a")</f>
        <v>4.9657081302519899</v>
      </c>
      <c r="L2822" s="77">
        <f>+IF(ISNUMBER(DATA!AQ864),DATA!AQ864,"n/a")</f>
        <v>2.9486049093262301E-2</v>
      </c>
      <c r="M2822" s="66"/>
      <c r="N2822" s="66"/>
      <c r="O2822" s="66"/>
      <c r="P2822" s="66"/>
      <c r="Q2822" s="66"/>
      <c r="S2822" s="70"/>
      <c r="U2822" s="70"/>
      <c r="W2822" s="70"/>
      <c r="Y2822" s="70"/>
    </row>
    <row r="2823" spans="1:25" s="69" customFormat="1" x14ac:dyDescent="0.2">
      <c r="A2823" s="66" t="s">
        <v>27</v>
      </c>
      <c r="B2823" s="66" t="s">
        <v>23</v>
      </c>
      <c r="C2823" s="66" t="s">
        <v>10</v>
      </c>
      <c r="D2823" s="66" t="s">
        <v>282</v>
      </c>
      <c r="E2823" s="87">
        <f>+IF(ISNUMBER(DATA!L865),DATA!L865,"n/a")</f>
        <v>5.1146137118502804</v>
      </c>
      <c r="F2823" s="77">
        <f>+IF(ISNUMBER(DATA!M865),DATA!M865,"n/a")</f>
        <v>3.9411125485116098E-2</v>
      </c>
      <c r="G2823" s="87">
        <f>+IF(ISNUMBER(DATA!V865),DATA!V865,"n/a")</f>
        <v>5.1221475466092796</v>
      </c>
      <c r="H2823" s="77">
        <f>+IF(ISNUMBER(DATA!W865),DATA!W865,"n/a")</f>
        <v>5.2201427858258799E-2</v>
      </c>
      <c r="I2823" s="87">
        <f>+IF(ISNUMBER(DATA!AF865),DATA!AF865,"n/a")</f>
        <v>5.0688889650965399</v>
      </c>
      <c r="J2823" s="77">
        <f>+IF(ISNUMBER(DATA!AG865),DATA!AG865,"n/a")</f>
        <v>5.0513017182121901E-2</v>
      </c>
      <c r="K2823" s="87">
        <f>+IF(ISNUMBER(DATA!AP865),DATA!AP865,"n/a")</f>
        <v>4.9849548205012697</v>
      </c>
      <c r="L2823" s="77">
        <f>+IF(ISNUMBER(DATA!AQ865),DATA!AQ865,"n/a")</f>
        <v>2.8393788318462902E-2</v>
      </c>
      <c r="M2823" s="66"/>
      <c r="N2823" s="66"/>
      <c r="O2823" s="66"/>
      <c r="P2823" s="66"/>
      <c r="Q2823" s="66"/>
      <c r="S2823" s="70"/>
      <c r="U2823" s="70"/>
      <c r="W2823" s="70"/>
      <c r="Y2823" s="70"/>
    </row>
    <row r="2824" spans="1:25" s="69" customFormat="1" x14ac:dyDescent="0.2">
      <c r="A2824" s="66" t="s">
        <v>27</v>
      </c>
      <c r="B2824" s="66" t="s">
        <v>23</v>
      </c>
      <c r="C2824" s="66" t="s">
        <v>10</v>
      </c>
      <c r="D2824" s="66" t="s">
        <v>283</v>
      </c>
      <c r="E2824" s="87">
        <f>+IF(ISNUMBER(DATA!L866),DATA!L866,"n/a")</f>
        <v>5.1989011449399403</v>
      </c>
      <c r="F2824" s="77">
        <f>+IF(ISNUMBER(DATA!M866),DATA!M866,"n/a")</f>
        <v>0.120686609352759</v>
      </c>
      <c r="G2824" s="87">
        <f>+IF(ISNUMBER(DATA!V866),DATA!V866,"n/a")</f>
        <v>5.1919364184416104</v>
      </c>
      <c r="H2824" s="77">
        <f>+IF(ISNUMBER(DATA!W866),DATA!W866,"n/a")</f>
        <v>0.12536375630712199</v>
      </c>
      <c r="I2824" s="87">
        <f>+IF(ISNUMBER(DATA!AF866),DATA!AF866,"n/a")</f>
        <v>5.1611324135191001</v>
      </c>
      <c r="J2824" s="77">
        <f>+IF(ISNUMBER(DATA!AG866),DATA!AG866,"n/a")</f>
        <v>0.102906667415191</v>
      </c>
      <c r="K2824" s="87">
        <f>+IF(ISNUMBER(DATA!AP866),DATA!AP866,"n/a")</f>
        <v>4.9544667858254403</v>
      </c>
      <c r="L2824" s="77">
        <f>+IF(ISNUMBER(DATA!AQ866),DATA!AQ866,"n/a")</f>
        <v>5.1529354303604002E-2</v>
      </c>
      <c r="M2824" s="66"/>
      <c r="N2824" s="66"/>
      <c r="O2824" s="66"/>
      <c r="P2824" s="66"/>
      <c r="Q2824" s="66"/>
      <c r="S2824" s="70"/>
      <c r="U2824" s="70"/>
      <c r="W2824" s="70"/>
      <c r="Y2824" s="70"/>
    </row>
    <row r="2825" spans="1:25" s="69" customFormat="1" x14ac:dyDescent="0.2">
      <c r="A2825" s="66" t="s">
        <v>27</v>
      </c>
      <c r="B2825" s="66" t="s">
        <v>23</v>
      </c>
      <c r="C2825" s="66" t="s">
        <v>10</v>
      </c>
      <c r="D2825" s="66" t="s">
        <v>284</v>
      </c>
      <c r="E2825" s="87">
        <f>+IF(ISNUMBER(DATA!L867),DATA!L867,"n/a")</f>
        <v>4.0381014971125397</v>
      </c>
      <c r="F2825" s="77">
        <f>+IF(ISNUMBER(DATA!M867),DATA!M867,"n/a")</f>
        <v>-7.4529542986619596E-2</v>
      </c>
      <c r="G2825" s="87">
        <f>+IF(ISNUMBER(DATA!V867),DATA!V867,"n/a")</f>
        <v>4.2085269363177504</v>
      </c>
      <c r="H2825" s="77">
        <f>+IF(ISNUMBER(DATA!W867),DATA!W867,"n/a")</f>
        <v>-3.11291755669564E-2</v>
      </c>
      <c r="I2825" s="87">
        <f>+IF(ISNUMBER(DATA!AF867),DATA!AF867,"n/a")</f>
        <v>4.2143100409118697</v>
      </c>
      <c r="J2825" s="77">
        <f>+IF(ISNUMBER(DATA!AG867),DATA!AG867,"n/a")</f>
        <v>-9.1722237495568699E-3</v>
      </c>
      <c r="K2825" s="87">
        <f>+IF(ISNUMBER(DATA!AP867),DATA!AP867,"n/a")</f>
        <v>4.3778964054100502</v>
      </c>
      <c r="L2825" s="77">
        <f>+IF(ISNUMBER(DATA!AQ867),DATA!AQ867,"n/a")</f>
        <v>2.2231633744522101E-2</v>
      </c>
      <c r="M2825" s="66"/>
      <c r="N2825" s="66"/>
      <c r="O2825" s="66"/>
      <c r="P2825" s="66"/>
      <c r="Q2825" s="66"/>
      <c r="S2825" s="70"/>
      <c r="U2825" s="70"/>
      <c r="W2825" s="70"/>
      <c r="Y2825" s="70"/>
    </row>
    <row r="2826" spans="1:25" s="69" customFormat="1" x14ac:dyDescent="0.2">
      <c r="A2826" s="66" t="s">
        <v>27</v>
      </c>
      <c r="B2826" s="66" t="s">
        <v>23</v>
      </c>
      <c r="C2826" s="66" t="s">
        <v>10</v>
      </c>
      <c r="D2826" s="66" t="s">
        <v>285</v>
      </c>
      <c r="E2826" s="87">
        <f>+IF(ISNUMBER(DATA!L868),DATA!L868,"n/a")</f>
        <v>4.0044743370312101</v>
      </c>
      <c r="F2826" s="77">
        <f>+IF(ISNUMBER(DATA!M868),DATA!M868,"n/a")</f>
        <v>-2.9677002799834901E-2</v>
      </c>
      <c r="G2826" s="87">
        <f>+IF(ISNUMBER(DATA!V868),DATA!V868,"n/a")</f>
        <v>4.0241904419506396</v>
      </c>
      <c r="H2826" s="77">
        <f>+IF(ISNUMBER(DATA!W868),DATA!W868,"n/a")</f>
        <v>-2.92192323366895E-2</v>
      </c>
      <c r="I2826" s="87">
        <f>+IF(ISNUMBER(DATA!AF868),DATA!AF868,"n/a")</f>
        <v>3.7268899605764498</v>
      </c>
      <c r="J2826" s="77">
        <f>+IF(ISNUMBER(DATA!AG868),DATA!AG868,"n/a")</f>
        <v>-5.9582273809999399E-2</v>
      </c>
      <c r="K2826" s="87">
        <f>+IF(ISNUMBER(DATA!AP868),DATA!AP868,"n/a")</f>
        <v>3.88355248247642</v>
      </c>
      <c r="L2826" s="77">
        <f>+IF(ISNUMBER(DATA!AQ868),DATA!AQ868,"n/a")</f>
        <v>-4.5201740117503902E-4</v>
      </c>
      <c r="M2826" s="66"/>
      <c r="N2826" s="66"/>
      <c r="O2826" s="66"/>
      <c r="P2826" s="66"/>
      <c r="Q2826" s="66"/>
      <c r="S2826" s="70"/>
      <c r="U2826" s="70"/>
      <c r="W2826" s="70"/>
      <c r="Y2826" s="70"/>
    </row>
    <row r="2827" spans="1:25" s="69" customFormat="1" x14ac:dyDescent="0.2">
      <c r="A2827" s="66" t="s">
        <v>27</v>
      </c>
      <c r="B2827" s="66" t="s">
        <v>23</v>
      </c>
      <c r="C2827" s="66" t="s">
        <v>10</v>
      </c>
      <c r="D2827" s="66" t="s">
        <v>286</v>
      </c>
      <c r="E2827" s="87">
        <f>+IF(ISNUMBER(DATA!L869),DATA!L869,"n/a")</f>
        <v>4.2464525765496601</v>
      </c>
      <c r="F2827" s="77">
        <f>+IF(ISNUMBER(DATA!M869),DATA!M869,"n/a")</f>
        <v>7.0290797756359796E-2</v>
      </c>
      <c r="G2827" s="87">
        <f>+IF(ISNUMBER(DATA!V869),DATA!V869,"n/a")</f>
        <v>4.0643211944104802</v>
      </c>
      <c r="H2827" s="77">
        <f>+IF(ISNUMBER(DATA!W869),DATA!W869,"n/a")</f>
        <v>1.6708792896068001E-2</v>
      </c>
      <c r="I2827" s="87">
        <f>+IF(ISNUMBER(DATA!AF869),DATA!AF869,"n/a")</f>
        <v>4.0432232849425001</v>
      </c>
      <c r="J2827" s="77">
        <f>+IF(ISNUMBER(DATA!AG869),DATA!AG869,"n/a")</f>
        <v>1.69935533361243E-2</v>
      </c>
      <c r="K2827" s="87">
        <f>+IF(ISNUMBER(DATA!AP869),DATA!AP869,"n/a")</f>
        <v>4.0172264481297404</v>
      </c>
      <c r="L2827" s="77">
        <f>+IF(ISNUMBER(DATA!AQ869),DATA!AQ869,"n/a")</f>
        <v>9.6724288294929503E-3</v>
      </c>
      <c r="M2827" s="66"/>
      <c r="N2827" s="66"/>
      <c r="O2827" s="66"/>
      <c r="P2827" s="66"/>
      <c r="Q2827" s="66"/>
      <c r="S2827" s="70"/>
      <c r="U2827" s="70"/>
      <c r="W2827" s="70"/>
      <c r="Y2827" s="70"/>
    </row>
    <row r="2828" spans="1:25" s="69" customFormat="1" x14ac:dyDescent="0.2">
      <c r="A2828" s="66" t="s">
        <v>27</v>
      </c>
      <c r="B2828" s="66" t="s">
        <v>23</v>
      </c>
      <c r="C2828" s="66" t="s">
        <v>10</v>
      </c>
      <c r="D2828" s="66" t="s">
        <v>287</v>
      </c>
      <c r="E2828" s="87">
        <f>+IF(ISNUMBER(DATA!L870),DATA!L870,"n/a")</f>
        <v>4.4022103264381798</v>
      </c>
      <c r="F2828" s="77">
        <f>+IF(ISNUMBER(DATA!M870),DATA!M870,"n/a")</f>
        <v>4.6384269338361199E-2</v>
      </c>
      <c r="G2828" s="87">
        <f>+IF(ISNUMBER(DATA!V870),DATA!V870,"n/a")</f>
        <v>4.2517651014195001</v>
      </c>
      <c r="H2828" s="77">
        <f>+IF(ISNUMBER(DATA!W870),DATA!W870,"n/a")</f>
        <v>3.22909277304625E-2</v>
      </c>
      <c r="I2828" s="87">
        <f>+IF(ISNUMBER(DATA!AF870),DATA!AF870,"n/a")</f>
        <v>4.1800672519489899</v>
      </c>
      <c r="J2828" s="77">
        <f>+IF(ISNUMBER(DATA!AG870),DATA!AG870,"n/a")</f>
        <v>3.52983943396934E-3</v>
      </c>
      <c r="K2828" s="87">
        <f>+IF(ISNUMBER(DATA!AP870),DATA!AP870,"n/a")</f>
        <v>4.1603237504672599</v>
      </c>
      <c r="L2828" s="77">
        <f>+IF(ISNUMBER(DATA!AQ870),DATA!AQ870,"n/a")</f>
        <v>-2.2098744809996998E-3</v>
      </c>
      <c r="M2828" s="66"/>
      <c r="N2828" s="66"/>
      <c r="O2828" s="66"/>
      <c r="P2828" s="66"/>
      <c r="Q2828" s="66"/>
      <c r="S2828" s="70"/>
      <c r="U2828" s="70"/>
      <c r="W2828" s="70"/>
      <c r="Y2828" s="70"/>
    </row>
    <row r="2829" spans="1:25" s="69" customFormat="1" x14ac:dyDescent="0.2">
      <c r="A2829" s="66" t="s">
        <v>27</v>
      </c>
      <c r="B2829" s="66" t="s">
        <v>23</v>
      </c>
      <c r="C2829" s="66" t="s">
        <v>10</v>
      </c>
      <c r="D2829" s="66" t="s">
        <v>288</v>
      </c>
      <c r="E2829" s="87">
        <f>+IF(ISNUMBER(DATA!L871),DATA!L871,"n/a")</f>
        <v>5.0389865130371803</v>
      </c>
      <c r="F2829" s="77">
        <f>+IF(ISNUMBER(DATA!M871),DATA!M871,"n/a")</f>
        <v>4.4062844281392302E-2</v>
      </c>
      <c r="G2829" s="87">
        <f>+IF(ISNUMBER(DATA!V871),DATA!V871,"n/a")</f>
        <v>5.0622718033757899</v>
      </c>
      <c r="H2829" s="77">
        <f>+IF(ISNUMBER(DATA!W871),DATA!W871,"n/a")</f>
        <v>6.4462143974176406E-2</v>
      </c>
      <c r="I2829" s="87">
        <f>+IF(ISNUMBER(DATA!AF871),DATA!AF871,"n/a")</f>
        <v>4.9748114582377996</v>
      </c>
      <c r="J2829" s="77">
        <f>+IF(ISNUMBER(DATA!AG871),DATA!AG871,"n/a")</f>
        <v>5.1179566645093703E-2</v>
      </c>
      <c r="K2829" s="87">
        <f>+IF(ISNUMBER(DATA!AP871),DATA!AP871,"n/a")</f>
        <v>4.8785993150680502</v>
      </c>
      <c r="L2829" s="77">
        <f>+IF(ISNUMBER(DATA!AQ871),DATA!AQ871,"n/a")</f>
        <v>2.58449491769462E-2</v>
      </c>
      <c r="M2829" s="66"/>
      <c r="N2829" s="66"/>
      <c r="O2829" s="66"/>
      <c r="P2829" s="66"/>
      <c r="Q2829" s="66"/>
      <c r="S2829" s="70"/>
      <c r="U2829" s="70"/>
      <c r="W2829" s="70"/>
      <c r="Y2829" s="70"/>
    </row>
    <row r="2830" spans="1:25" s="69" customFormat="1" x14ac:dyDescent="0.2">
      <c r="A2830" s="66" t="s">
        <v>27</v>
      </c>
      <c r="B2830" s="66" t="s">
        <v>23</v>
      </c>
      <c r="C2830" s="66" t="s">
        <v>10</v>
      </c>
      <c r="D2830" s="66" t="s">
        <v>289</v>
      </c>
      <c r="E2830" s="87">
        <f>+IF(ISNUMBER(DATA!L872),DATA!L872,"n/a")</f>
        <v>4.6829577049329796</v>
      </c>
      <c r="F2830" s="77">
        <f>+IF(ISNUMBER(DATA!M872),DATA!M872,"n/a")</f>
        <v>8.1322614334842697E-2</v>
      </c>
      <c r="G2830" s="87">
        <f>+IF(ISNUMBER(DATA!V872),DATA!V872,"n/a")</f>
        <v>4.7293811743565204</v>
      </c>
      <c r="H2830" s="77">
        <f>+IF(ISNUMBER(DATA!W872),DATA!W872,"n/a")</f>
        <v>0.127897960827625</v>
      </c>
      <c r="I2830" s="87">
        <f>+IF(ISNUMBER(DATA!AF872),DATA!AF872,"n/a")</f>
        <v>4.7136231327087703</v>
      </c>
      <c r="J2830" s="77">
        <f>+IF(ISNUMBER(DATA!AG872),DATA!AG872,"n/a")</f>
        <v>9.8930877805577105E-2</v>
      </c>
      <c r="K2830" s="87">
        <f>+IF(ISNUMBER(DATA!AP872),DATA!AP872,"n/a")</f>
        <v>4.7378672152646901</v>
      </c>
      <c r="L2830" s="77">
        <f>+IF(ISNUMBER(DATA!AQ872),DATA!AQ872,"n/a")</f>
        <v>8.4949177125285796E-2</v>
      </c>
      <c r="M2830" s="66"/>
      <c r="N2830" s="66"/>
      <c r="O2830" s="66"/>
      <c r="P2830" s="66"/>
      <c r="Q2830" s="66"/>
      <c r="S2830" s="70"/>
      <c r="U2830" s="70"/>
      <c r="W2830" s="70"/>
      <c r="Y2830" s="70"/>
    </row>
    <row r="2831" spans="1:25" s="69" customFormat="1" x14ac:dyDescent="0.2">
      <c r="A2831" s="66" t="s">
        <v>27</v>
      </c>
      <c r="B2831" s="66" t="s">
        <v>23</v>
      </c>
      <c r="C2831" s="66" t="s">
        <v>10</v>
      </c>
      <c r="D2831" s="66" t="s">
        <v>290</v>
      </c>
      <c r="E2831" s="87">
        <f>+IF(ISNUMBER(DATA!L873),DATA!L873,"n/a")</f>
        <v>4.3670514404724603</v>
      </c>
      <c r="F2831" s="77">
        <f>+IF(ISNUMBER(DATA!M873),DATA!M873,"n/a")</f>
        <v>2.1765625816638198E-2</v>
      </c>
      <c r="G2831" s="87">
        <f>+IF(ISNUMBER(DATA!V873),DATA!V873,"n/a")</f>
        <v>4.4455296949581804</v>
      </c>
      <c r="H2831" s="77">
        <f>+IF(ISNUMBER(DATA!W873),DATA!W873,"n/a")</f>
        <v>3.6579643317007401E-2</v>
      </c>
      <c r="I2831" s="87">
        <f>+IF(ISNUMBER(DATA!AF873),DATA!AF873,"n/a")</f>
        <v>4.3169341317304903</v>
      </c>
      <c r="J2831" s="77">
        <f>+IF(ISNUMBER(DATA!AG873),DATA!AG873,"n/a")</f>
        <v>2.49653785495818E-2</v>
      </c>
      <c r="K2831" s="87">
        <f>+IF(ISNUMBER(DATA!AP873),DATA!AP873,"n/a")</f>
        <v>4.3382501218215301</v>
      </c>
      <c r="L2831" s="77">
        <f>+IF(ISNUMBER(DATA!AQ873),DATA!AQ873,"n/a")</f>
        <v>2.9849834685425701E-2</v>
      </c>
      <c r="M2831" s="66"/>
      <c r="N2831" s="66"/>
      <c r="O2831" s="66"/>
      <c r="P2831" s="66"/>
      <c r="Q2831" s="66"/>
      <c r="S2831" s="70"/>
      <c r="U2831" s="70"/>
      <c r="W2831" s="70"/>
      <c r="Y2831" s="70"/>
    </row>
    <row r="2832" spans="1:25" s="69" customFormat="1" x14ac:dyDescent="0.2">
      <c r="A2832" s="66" t="s">
        <v>27</v>
      </c>
      <c r="B2832" s="66" t="s">
        <v>23</v>
      </c>
      <c r="C2832" s="66" t="s">
        <v>10</v>
      </c>
      <c r="D2832" s="66" t="s">
        <v>291</v>
      </c>
      <c r="E2832" s="87">
        <f>+IF(ISNUMBER(DATA!L874),DATA!L874,"n/a")</f>
        <v>4.5724111195158903</v>
      </c>
      <c r="F2832" s="77">
        <f>+IF(ISNUMBER(DATA!M874),DATA!M874,"n/a")</f>
        <v>2.9192067031383499E-2</v>
      </c>
      <c r="G2832" s="87">
        <f>+IF(ISNUMBER(DATA!V874),DATA!V874,"n/a")</f>
        <v>4.6568527951511998</v>
      </c>
      <c r="H2832" s="77">
        <f>+IF(ISNUMBER(DATA!W874),DATA!W874,"n/a")</f>
        <v>4.7823911569360597E-2</v>
      </c>
      <c r="I2832" s="87">
        <f>+IF(ISNUMBER(DATA!AF874),DATA!AF874,"n/a")</f>
        <v>4.6241046242369004</v>
      </c>
      <c r="J2832" s="77">
        <f>+IF(ISNUMBER(DATA!AG874),DATA!AG874,"n/a")</f>
        <v>1.7898470738758099E-2</v>
      </c>
      <c r="K2832" s="87">
        <f>+IF(ISNUMBER(DATA!AP874),DATA!AP874,"n/a")</f>
        <v>4.5589321396256999</v>
      </c>
      <c r="L2832" s="77">
        <f>+IF(ISNUMBER(DATA!AQ874),DATA!AQ874,"n/a")</f>
        <v>-0.15835381936343099</v>
      </c>
      <c r="M2832" s="66"/>
      <c r="N2832" s="66"/>
      <c r="O2832" s="66"/>
      <c r="P2832" s="66"/>
      <c r="Q2832" s="66"/>
      <c r="S2832" s="70"/>
      <c r="U2832" s="70"/>
      <c r="W2832" s="70"/>
      <c r="Y2832" s="70"/>
    </row>
    <row r="2833" spans="1:25" s="69" customFormat="1" x14ac:dyDescent="0.2">
      <c r="A2833" s="66" t="s">
        <v>27</v>
      </c>
      <c r="B2833" s="66" t="s">
        <v>23</v>
      </c>
      <c r="C2833" s="66" t="s">
        <v>10</v>
      </c>
      <c r="D2833" s="66" t="s">
        <v>292</v>
      </c>
      <c r="E2833" s="87">
        <f>+IF(ISNUMBER(DATA!L875),DATA!L875,"n/a")</f>
        <v>5.4777376973521896</v>
      </c>
      <c r="F2833" s="77">
        <f>+IF(ISNUMBER(DATA!M875),DATA!M875,"n/a")</f>
        <v>8.3510432805431606E-2</v>
      </c>
      <c r="G2833" s="87">
        <f>+IF(ISNUMBER(DATA!V875),DATA!V875,"n/a")</f>
        <v>5.4745151995343297</v>
      </c>
      <c r="H2833" s="77">
        <f>+IF(ISNUMBER(DATA!W875),DATA!W875,"n/a")</f>
        <v>7.5787747487526105E-2</v>
      </c>
      <c r="I2833" s="87">
        <f>+IF(ISNUMBER(DATA!AF875),DATA!AF875,"n/a")</f>
        <v>5.3513790996454098</v>
      </c>
      <c r="J2833" s="77">
        <f>+IF(ISNUMBER(DATA!AG875),DATA!AG875,"n/a")</f>
        <v>4.8921786292936698E-2</v>
      </c>
      <c r="K2833" s="87">
        <f>+IF(ISNUMBER(DATA!AP875),DATA!AP875,"n/a")</f>
        <v>5.1754654094263799</v>
      </c>
      <c r="L2833" s="77">
        <f>+IF(ISNUMBER(DATA!AQ875),DATA!AQ875,"n/a")</f>
        <v>3.3962888803399502E-3</v>
      </c>
      <c r="M2833" s="66"/>
      <c r="N2833" s="66"/>
      <c r="O2833" s="66"/>
      <c r="P2833" s="66"/>
      <c r="Q2833" s="66"/>
      <c r="S2833" s="70"/>
      <c r="U2833" s="70"/>
      <c r="W2833" s="70"/>
      <c r="Y2833" s="70"/>
    </row>
    <row r="2834" spans="1:25" s="69" customFormat="1" x14ac:dyDescent="0.2">
      <c r="A2834" s="66" t="s">
        <v>27</v>
      </c>
      <c r="B2834" s="66" t="s">
        <v>23</v>
      </c>
      <c r="C2834" s="66" t="s">
        <v>10</v>
      </c>
      <c r="D2834" s="66" t="s">
        <v>293</v>
      </c>
      <c r="E2834" s="87">
        <f>+IF(ISNUMBER(DATA!L876),DATA!L876,"n/a")</f>
        <v>4.5807564011849902</v>
      </c>
      <c r="F2834" s="77">
        <f>+IF(ISNUMBER(DATA!M876),DATA!M876,"n/a")</f>
        <v>5.5478992906097001E-2</v>
      </c>
      <c r="G2834" s="87">
        <f>+IF(ISNUMBER(DATA!V876),DATA!V876,"n/a")</f>
        <v>4.6611873254502001</v>
      </c>
      <c r="H2834" s="77">
        <f>+IF(ISNUMBER(DATA!W876),DATA!W876,"n/a")</f>
        <v>0.115583317327278</v>
      </c>
      <c r="I2834" s="87">
        <f>+IF(ISNUMBER(DATA!AF876),DATA!AF876,"n/a")</f>
        <v>4.6162736594872698</v>
      </c>
      <c r="J2834" s="77">
        <f>+IF(ISNUMBER(DATA!AG876),DATA!AG876,"n/a")</f>
        <v>3.8101327141329702E-2</v>
      </c>
      <c r="K2834" s="87">
        <f>+IF(ISNUMBER(DATA!AP876),DATA!AP876,"n/a")</f>
        <v>4.7662057531725797</v>
      </c>
      <c r="L2834" s="77">
        <f>+IF(ISNUMBER(DATA!AQ876),DATA!AQ876,"n/a")</f>
        <v>6.4962417992324398E-2</v>
      </c>
      <c r="M2834" s="66"/>
      <c r="N2834" s="66"/>
      <c r="O2834" s="66"/>
      <c r="P2834" s="66"/>
      <c r="Q2834" s="66"/>
      <c r="S2834" s="70"/>
      <c r="U2834" s="70"/>
      <c r="W2834" s="70"/>
      <c r="Y2834" s="70"/>
    </row>
    <row r="2835" spans="1:25" s="69" customFormat="1" x14ac:dyDescent="0.2">
      <c r="A2835" s="66" t="s">
        <v>27</v>
      </c>
      <c r="B2835" s="66" t="s">
        <v>23</v>
      </c>
      <c r="C2835" s="66" t="s">
        <v>10</v>
      </c>
      <c r="D2835" s="66" t="s">
        <v>294</v>
      </c>
      <c r="E2835" s="87">
        <f>+IF(ISNUMBER(DATA!L877),DATA!L877,"n/a")</f>
        <v>4.3393924612164296</v>
      </c>
      <c r="F2835" s="77">
        <f>+IF(ISNUMBER(DATA!M877),DATA!M877,"n/a")</f>
        <v>1.59452200499971E-2</v>
      </c>
      <c r="G2835" s="87">
        <f>+IF(ISNUMBER(DATA!V877),DATA!V877,"n/a")</f>
        <v>4.4530796769599101</v>
      </c>
      <c r="H2835" s="77">
        <f>+IF(ISNUMBER(DATA!W877),DATA!W877,"n/a")</f>
        <v>3.7900557270255097E-2</v>
      </c>
      <c r="I2835" s="87">
        <f>+IF(ISNUMBER(DATA!AF877),DATA!AF877,"n/a")</f>
        <v>4.2908503302004304</v>
      </c>
      <c r="J2835" s="77">
        <f>+IF(ISNUMBER(DATA!AG877),DATA!AG877,"n/a")</f>
        <v>2.12938932605907E-2</v>
      </c>
      <c r="K2835" s="87">
        <f>+IF(ISNUMBER(DATA!AP877),DATA!AP877,"n/a")</f>
        <v>4.3230245089852097</v>
      </c>
      <c r="L2835" s="77">
        <f>+IF(ISNUMBER(DATA!AQ877),DATA!AQ877,"n/a")</f>
        <v>2.9844654548905301E-2</v>
      </c>
      <c r="M2835" s="66"/>
      <c r="N2835" s="66"/>
      <c r="O2835" s="66"/>
      <c r="P2835" s="66"/>
      <c r="Q2835" s="66"/>
      <c r="S2835" s="70"/>
      <c r="U2835" s="70"/>
      <c r="W2835" s="70"/>
      <c r="Y2835" s="70"/>
    </row>
    <row r="2836" spans="1:25" s="69" customFormat="1" x14ac:dyDescent="0.2">
      <c r="A2836" s="66" t="s">
        <v>27</v>
      </c>
      <c r="B2836" s="66" t="s">
        <v>23</v>
      </c>
      <c r="C2836" s="66" t="s">
        <v>10</v>
      </c>
      <c r="D2836" s="66" t="s">
        <v>295</v>
      </c>
      <c r="E2836" s="87">
        <f>+IF(ISNUMBER(DATA!L878),DATA!L878,"n/a")</f>
        <v>4.8361116713244403</v>
      </c>
      <c r="F2836" s="77">
        <f>+IF(ISNUMBER(DATA!M878),DATA!M878,"n/a")</f>
        <v>8.6790744315843105E-2</v>
      </c>
      <c r="G2836" s="87">
        <f>+IF(ISNUMBER(DATA!V878),DATA!V878,"n/a")</f>
        <v>4.8757645556423403</v>
      </c>
      <c r="H2836" s="77">
        <f>+IF(ISNUMBER(DATA!W878),DATA!W878,"n/a")</f>
        <v>9.3972423900016394E-2</v>
      </c>
      <c r="I2836" s="87">
        <f>+IF(ISNUMBER(DATA!AF878),DATA!AF878,"n/a")</f>
        <v>4.7988695698486401</v>
      </c>
      <c r="J2836" s="77">
        <f>+IF(ISNUMBER(DATA!AG878),DATA!AG878,"n/a")</f>
        <v>0.122498365715872</v>
      </c>
      <c r="K2836" s="87">
        <f>+IF(ISNUMBER(DATA!AP878),DATA!AP878,"n/a")</f>
        <v>4.6369542393864203</v>
      </c>
      <c r="L2836" s="77">
        <f>+IF(ISNUMBER(DATA!AQ878),DATA!AQ878,"n/a")</f>
        <v>0.16953436830093299</v>
      </c>
      <c r="M2836" s="66"/>
      <c r="N2836" s="66"/>
      <c r="O2836" s="66"/>
      <c r="P2836" s="66"/>
      <c r="Q2836" s="66"/>
      <c r="S2836" s="70"/>
      <c r="U2836" s="70"/>
      <c r="W2836" s="70"/>
      <c r="Y2836" s="70"/>
    </row>
    <row r="2837" spans="1:25" s="69" customFormat="1" x14ac:dyDescent="0.2">
      <c r="A2837" s="66" t="s">
        <v>27</v>
      </c>
      <c r="B2837" s="66" t="s">
        <v>23</v>
      </c>
      <c r="C2837" s="66" t="s">
        <v>10</v>
      </c>
      <c r="D2837" s="66" t="s">
        <v>296</v>
      </c>
      <c r="E2837" s="87">
        <f>+IF(ISNUMBER(DATA!L879),DATA!L879,"n/a")</f>
        <v>4.6427469755174604</v>
      </c>
      <c r="F2837" s="77">
        <f>+IF(ISNUMBER(DATA!M879),DATA!M879,"n/a")</f>
        <v>7.7051694281345798E-2</v>
      </c>
      <c r="G2837" s="87">
        <f>+IF(ISNUMBER(DATA!V879),DATA!V879,"n/a")</f>
        <v>4.6326793908301704</v>
      </c>
      <c r="H2837" s="77">
        <f>+IF(ISNUMBER(DATA!W879),DATA!W879,"n/a")</f>
        <v>5.5865343130888603E-2</v>
      </c>
      <c r="I2837" s="87">
        <f>+IF(ISNUMBER(DATA!AF879),DATA!AF879,"n/a")</f>
        <v>4.5457322270300597</v>
      </c>
      <c r="J2837" s="77">
        <f>+IF(ISNUMBER(DATA!AG879),DATA!AG879,"n/a")</f>
        <v>4.0643680824071597E-2</v>
      </c>
      <c r="K2837" s="87">
        <f>+IF(ISNUMBER(DATA!AP879),DATA!AP879,"n/a")</f>
        <v>4.4471738721493104</v>
      </c>
      <c r="L2837" s="77">
        <f>+IF(ISNUMBER(DATA!AQ879),DATA!AQ879,"n/a")</f>
        <v>5.2916233294334702E-2</v>
      </c>
      <c r="M2837" s="66"/>
      <c r="N2837" s="66"/>
      <c r="O2837" s="66"/>
      <c r="P2837" s="66"/>
      <c r="Q2837" s="66"/>
      <c r="S2837" s="70"/>
      <c r="U2837" s="70"/>
      <c r="W2837" s="70"/>
      <c r="Y2837" s="70"/>
    </row>
    <row r="2838" spans="1:25" s="69" customFormat="1" x14ac:dyDescent="0.2">
      <c r="A2838" s="66" t="s">
        <v>27</v>
      </c>
      <c r="B2838" s="66" t="s">
        <v>23</v>
      </c>
      <c r="C2838" s="66" t="s">
        <v>10</v>
      </c>
      <c r="D2838" s="66" t="s">
        <v>297</v>
      </c>
      <c r="E2838" s="87">
        <f>+IF(ISNUMBER(DATA!L880),DATA!L880,"n/a")</f>
        <v>4.4633120233791699</v>
      </c>
      <c r="F2838" s="77">
        <f>+IF(ISNUMBER(DATA!M880),DATA!M880,"n/a")</f>
        <v>-4.1668274769311999E-3</v>
      </c>
      <c r="G2838" s="87">
        <f>+IF(ISNUMBER(DATA!V880),DATA!V880,"n/a")</f>
        <v>4.5354501621453904</v>
      </c>
      <c r="H2838" s="77">
        <f>+IF(ISNUMBER(DATA!W880),DATA!W880,"n/a")</f>
        <v>1.1475127874257401E-2</v>
      </c>
      <c r="I2838" s="87">
        <f>+IF(ISNUMBER(DATA!AF880),DATA!AF880,"n/a")</f>
        <v>4.4227078909029096</v>
      </c>
      <c r="J2838" s="77">
        <f>+IF(ISNUMBER(DATA!AG880),DATA!AG880,"n/a")</f>
        <v>-1.9848906629057899E-2</v>
      </c>
      <c r="K2838" s="87">
        <f>+IF(ISNUMBER(DATA!AP880),DATA!AP880,"n/a")</f>
        <v>4.4909938668124498</v>
      </c>
      <c r="L2838" s="77">
        <f>+IF(ISNUMBER(DATA!AQ880),DATA!AQ880,"n/a")</f>
        <v>-7.3233281378593997E-3</v>
      </c>
      <c r="M2838" s="66"/>
      <c r="N2838" s="66"/>
      <c r="O2838" s="66"/>
      <c r="P2838" s="66"/>
      <c r="Q2838" s="66"/>
      <c r="S2838" s="70"/>
      <c r="U2838" s="70"/>
      <c r="W2838" s="70"/>
      <c r="Y2838" s="70"/>
    </row>
    <row r="2839" spans="1:25" s="69" customFormat="1" x14ac:dyDescent="0.2">
      <c r="A2839" s="66" t="s">
        <v>27</v>
      </c>
      <c r="B2839" s="66" t="s">
        <v>23</v>
      </c>
      <c r="C2839" s="66" t="s">
        <v>10</v>
      </c>
      <c r="D2839" s="66" t="s">
        <v>298</v>
      </c>
      <c r="E2839" s="87">
        <f>+IF(ISNUMBER(DATA!L881),DATA!L881,"n/a")</f>
        <v>4.9603548420963097</v>
      </c>
      <c r="F2839" s="77">
        <f>+IF(ISNUMBER(DATA!M881),DATA!M881,"n/a")</f>
        <v>4.0278874607486602E-2</v>
      </c>
      <c r="G2839" s="87">
        <f>+IF(ISNUMBER(DATA!V881),DATA!V881,"n/a")</f>
        <v>4.9299725836782402</v>
      </c>
      <c r="H2839" s="77">
        <f>+IF(ISNUMBER(DATA!W881),DATA!W881,"n/a")</f>
        <v>2.5475285390947299E-2</v>
      </c>
      <c r="I2839" s="87">
        <f>+IF(ISNUMBER(DATA!AF881),DATA!AF881,"n/a")</f>
        <v>4.8928250243031499</v>
      </c>
      <c r="J2839" s="77">
        <f>+IF(ISNUMBER(DATA!AG881),DATA!AG881,"n/a")</f>
        <v>1.14798446287041E-2</v>
      </c>
      <c r="K2839" s="87">
        <f>+IF(ISNUMBER(DATA!AP881),DATA!AP881,"n/a")</f>
        <v>4.8811855631818402</v>
      </c>
      <c r="L2839" s="77">
        <f>+IF(ISNUMBER(DATA!AQ881),DATA!AQ881,"n/a")</f>
        <v>7.3410369678197102E-3</v>
      </c>
      <c r="M2839" s="66"/>
      <c r="N2839" s="66"/>
      <c r="O2839" s="66"/>
      <c r="P2839" s="66"/>
      <c r="Q2839" s="66"/>
      <c r="S2839" s="70"/>
      <c r="U2839" s="70"/>
      <c r="W2839" s="70"/>
      <c r="Y2839" s="70"/>
    </row>
    <row r="2840" spans="1:25" s="69" customFormat="1" x14ac:dyDescent="0.2">
      <c r="A2840" s="66" t="s">
        <v>27</v>
      </c>
      <c r="B2840" s="66" t="s">
        <v>23</v>
      </c>
      <c r="C2840" s="66" t="s">
        <v>10</v>
      </c>
      <c r="D2840" s="66" t="s">
        <v>299</v>
      </c>
      <c r="E2840" s="87">
        <f>+IF(ISNUMBER(DATA!L882),DATA!L882,"n/a")</f>
        <v>4.3011885247608799</v>
      </c>
      <c r="F2840" s="77">
        <f>+IF(ISNUMBER(DATA!M882),DATA!M882,"n/a")</f>
        <v>9.0775471391025597E-2</v>
      </c>
      <c r="G2840" s="87">
        <f>+IF(ISNUMBER(DATA!V882),DATA!V882,"n/a")</f>
        <v>4.3526089136188899</v>
      </c>
      <c r="H2840" s="77">
        <f>+IF(ISNUMBER(DATA!W882),DATA!W882,"n/a")</f>
        <v>2.06464947388128E-2</v>
      </c>
      <c r="I2840" s="87">
        <f>+IF(ISNUMBER(DATA!AF882),DATA!AF882,"n/a")</f>
        <v>4.2610428005902801</v>
      </c>
      <c r="J2840" s="77">
        <f>+IF(ISNUMBER(DATA!AG882),DATA!AG882,"n/a")</f>
        <v>-2.2315218985180699E-2</v>
      </c>
      <c r="K2840" s="87">
        <f>+IF(ISNUMBER(DATA!AP882),DATA!AP882,"n/a")</f>
        <v>4.19317822021039</v>
      </c>
      <c r="L2840" s="77">
        <f>+IF(ISNUMBER(DATA!AQ882),DATA!AQ882,"n/a")</f>
        <v>-3.3594337067514503E-2</v>
      </c>
      <c r="M2840" s="66"/>
      <c r="N2840" s="66"/>
      <c r="O2840" s="66"/>
      <c r="P2840" s="66"/>
      <c r="Q2840" s="66"/>
      <c r="S2840" s="70"/>
      <c r="U2840" s="70"/>
      <c r="W2840" s="70"/>
      <c r="Y2840" s="70"/>
    </row>
    <row r="2841" spans="1:25" s="69" customFormat="1" x14ac:dyDescent="0.2">
      <c r="A2841" s="66" t="s">
        <v>27</v>
      </c>
      <c r="B2841" s="66" t="s">
        <v>23</v>
      </c>
      <c r="C2841" s="66" t="s">
        <v>10</v>
      </c>
      <c r="D2841" s="66" t="s">
        <v>300</v>
      </c>
      <c r="E2841" s="87">
        <f>+IF(ISNUMBER(DATA!L883),DATA!L883,"n/a")</f>
        <v>4.5216404633380103</v>
      </c>
      <c r="F2841" s="77">
        <f>+IF(ISNUMBER(DATA!M883),DATA!M883,"n/a")</f>
        <v>0.114182849779872</v>
      </c>
      <c r="G2841" s="87">
        <f>+IF(ISNUMBER(DATA!V883),DATA!V883,"n/a")</f>
        <v>4.5544542007322102</v>
      </c>
      <c r="H2841" s="77">
        <f>+IF(ISNUMBER(DATA!W883),DATA!W883,"n/a")</f>
        <v>0.115255869625446</v>
      </c>
      <c r="I2841" s="87">
        <f>+IF(ISNUMBER(DATA!AF883),DATA!AF883,"n/a")</f>
        <v>4.4924502169623803</v>
      </c>
      <c r="J2841" s="77">
        <f>+IF(ISNUMBER(DATA!AG883),DATA!AG883,"n/a")</f>
        <v>8.5942717983148995E-2</v>
      </c>
      <c r="K2841" s="87">
        <f>+IF(ISNUMBER(DATA!AP883),DATA!AP883,"n/a")</f>
        <v>4.4917784447167302</v>
      </c>
      <c r="L2841" s="77">
        <f>+IF(ISNUMBER(DATA!AQ883),DATA!AQ883,"n/a")</f>
        <v>9.1495598909718701E-2</v>
      </c>
      <c r="M2841" s="66"/>
      <c r="N2841" s="66"/>
      <c r="O2841" s="66"/>
      <c r="P2841" s="66"/>
      <c r="Q2841" s="66"/>
      <c r="S2841" s="70"/>
      <c r="U2841" s="70"/>
      <c r="W2841" s="70"/>
      <c r="Y2841" s="70"/>
    </row>
    <row r="2842" spans="1:25" s="69" customFormat="1" x14ac:dyDescent="0.2">
      <c r="A2842" s="66" t="s">
        <v>27</v>
      </c>
      <c r="B2842" s="66" t="s">
        <v>23</v>
      </c>
      <c r="C2842" s="66" t="s">
        <v>10</v>
      </c>
      <c r="D2842" s="66" t="s">
        <v>301</v>
      </c>
      <c r="E2842" s="87">
        <f>+IF(ISNUMBER(DATA!L884),DATA!L884,"n/a")</f>
        <v>4.7695802870295196</v>
      </c>
      <c r="F2842" s="77">
        <f>+IF(ISNUMBER(DATA!M884),DATA!M884,"n/a")</f>
        <v>2.8834974614226402E-3</v>
      </c>
      <c r="G2842" s="87">
        <f>+IF(ISNUMBER(DATA!V884),DATA!V884,"n/a")</f>
        <v>4.8806626906159503</v>
      </c>
      <c r="H2842" s="77">
        <f>+IF(ISNUMBER(DATA!W884),DATA!W884,"n/a")</f>
        <v>1.8749624907512401E-2</v>
      </c>
      <c r="I2842" s="87">
        <f>+IF(ISNUMBER(DATA!AF884),DATA!AF884,"n/a")</f>
        <v>4.87116325758649</v>
      </c>
      <c r="J2842" s="77">
        <f>+IF(ISNUMBER(DATA!AG884),DATA!AG884,"n/a")</f>
        <v>-2.1195942259482001E-2</v>
      </c>
      <c r="K2842" s="87">
        <f>+IF(ISNUMBER(DATA!AP884),DATA!AP884,"n/a")</f>
        <v>4.8068986208943301</v>
      </c>
      <c r="L2842" s="77">
        <f>+IF(ISNUMBER(DATA!AQ884),DATA!AQ884,"n/a")</f>
        <v>-2.9086981693789801E-2</v>
      </c>
      <c r="M2842" s="66"/>
      <c r="N2842" s="66"/>
      <c r="O2842" s="66"/>
      <c r="P2842" s="66"/>
      <c r="Q2842" s="66"/>
      <c r="S2842" s="70"/>
      <c r="U2842" s="70"/>
      <c r="W2842" s="70"/>
      <c r="Y2842" s="70"/>
    </row>
    <row r="2843" spans="1:25" s="69" customFormat="1" x14ac:dyDescent="0.2">
      <c r="A2843" s="66" t="s">
        <v>27</v>
      </c>
      <c r="B2843" s="66" t="s">
        <v>23</v>
      </c>
      <c r="C2843" s="66" t="s">
        <v>10</v>
      </c>
      <c r="D2843" s="66" t="s">
        <v>302</v>
      </c>
      <c r="E2843" s="87">
        <f>+IF(ISNUMBER(DATA!L885),DATA!L885,"n/a")</f>
        <v>4.3568654248958198</v>
      </c>
      <c r="F2843" s="77">
        <f>+IF(ISNUMBER(DATA!M885),DATA!M885,"n/a")</f>
        <v>2.2910205411978201E-2</v>
      </c>
      <c r="G2843" s="87">
        <f>+IF(ISNUMBER(DATA!V885),DATA!V885,"n/a")</f>
        <v>4.4506457806877497</v>
      </c>
      <c r="H2843" s="77">
        <f>+IF(ISNUMBER(DATA!W885),DATA!W885,"n/a")</f>
        <v>4.32582813910838E-2</v>
      </c>
      <c r="I2843" s="87">
        <f>+IF(ISNUMBER(DATA!AF885),DATA!AF885,"n/a")</f>
        <v>4.3076673109904098</v>
      </c>
      <c r="J2843" s="77">
        <f>+IF(ISNUMBER(DATA!AG885),DATA!AG885,"n/a")</f>
        <v>2.7613098258702801E-2</v>
      </c>
      <c r="K2843" s="87">
        <f>+IF(ISNUMBER(DATA!AP885),DATA!AP885,"n/a")</f>
        <v>4.3278188203072396</v>
      </c>
      <c r="L2843" s="77">
        <f>+IF(ISNUMBER(DATA!AQ885),DATA!AQ885,"n/a")</f>
        <v>3.0818371748814799E-2</v>
      </c>
      <c r="M2843" s="66"/>
      <c r="N2843" s="66"/>
      <c r="O2843" s="66"/>
      <c r="P2843" s="66"/>
      <c r="Q2843" s="66"/>
      <c r="S2843" s="70"/>
      <c r="U2843" s="70"/>
      <c r="W2843" s="70"/>
      <c r="Y2843" s="70"/>
    </row>
    <row r="2844" spans="1:25" s="69" customFormat="1" x14ac:dyDescent="0.2">
      <c r="A2844" s="66" t="s">
        <v>27</v>
      </c>
      <c r="B2844" s="66" t="s">
        <v>23</v>
      </c>
      <c r="C2844" s="66" t="s">
        <v>10</v>
      </c>
      <c r="D2844" s="66" t="s">
        <v>303</v>
      </c>
      <c r="E2844" s="87">
        <f>+IF(ISNUMBER(DATA!L886),DATA!L886,"n/a")</f>
        <v>4.5794298220681</v>
      </c>
      <c r="F2844" s="77">
        <f>+IF(ISNUMBER(DATA!M886),DATA!M886,"n/a")</f>
        <v>5.2560034969913998E-3</v>
      </c>
      <c r="G2844" s="87">
        <f>+IF(ISNUMBER(DATA!V886),DATA!V886,"n/a")</f>
        <v>4.6807711335649396</v>
      </c>
      <c r="H2844" s="77">
        <f>+IF(ISNUMBER(DATA!W886),DATA!W886,"n/a")</f>
        <v>4.5894809117653299E-2</v>
      </c>
      <c r="I2844" s="87">
        <f>+IF(ISNUMBER(DATA!AF886),DATA!AF886,"n/a")</f>
        <v>4.7149258150001296</v>
      </c>
      <c r="J2844" s="77">
        <f>+IF(ISNUMBER(DATA!AG886),DATA!AG886,"n/a")</f>
        <v>5.16232178837122E-2</v>
      </c>
      <c r="K2844" s="87">
        <f>+IF(ISNUMBER(DATA!AP886),DATA!AP886,"n/a")</f>
        <v>4.7674617884709001</v>
      </c>
      <c r="L2844" s="77">
        <f>+IF(ISNUMBER(DATA!AQ886),DATA!AQ886,"n/a")</f>
        <v>5.9128602100165698E-2</v>
      </c>
      <c r="M2844" s="66"/>
      <c r="N2844" s="66"/>
      <c r="O2844" s="66"/>
      <c r="P2844" s="66"/>
      <c r="Q2844" s="66"/>
      <c r="S2844" s="70"/>
      <c r="U2844" s="70"/>
      <c r="W2844" s="70"/>
      <c r="Y2844" s="70"/>
    </row>
    <row r="2845" spans="1:25" s="69" customFormat="1" x14ac:dyDescent="0.2">
      <c r="A2845" s="66" t="s">
        <v>27</v>
      </c>
      <c r="B2845" s="66" t="s">
        <v>23</v>
      </c>
      <c r="C2845" s="66" t="s">
        <v>10</v>
      </c>
      <c r="D2845" s="66" t="s">
        <v>304</v>
      </c>
      <c r="E2845" s="87">
        <f>+IF(ISNUMBER(DATA!L887),DATA!L887,"n/a")</f>
        <v>4.3736071661432003</v>
      </c>
      <c r="F2845" s="77">
        <f>+IF(ISNUMBER(DATA!M887),DATA!M887,"n/a")</f>
        <v>6.6395102719482998E-2</v>
      </c>
      <c r="G2845" s="87">
        <f>+IF(ISNUMBER(DATA!V887),DATA!V887,"n/a")</f>
        <v>4.2932720181957702</v>
      </c>
      <c r="H2845" s="77">
        <f>+IF(ISNUMBER(DATA!W887),DATA!W887,"n/a")</f>
        <v>1.4756187977758101E-2</v>
      </c>
      <c r="I2845" s="87">
        <f>+IF(ISNUMBER(DATA!AF887),DATA!AF887,"n/a")</f>
        <v>4.2561461520793999</v>
      </c>
      <c r="J2845" s="77">
        <f>+IF(ISNUMBER(DATA!AG887),DATA!AG887,"n/a")</f>
        <v>8.71927474059697E-3</v>
      </c>
      <c r="K2845" s="87">
        <f>+IF(ISNUMBER(DATA!AP887),DATA!AP887,"n/a")</f>
        <v>4.2146116232117796</v>
      </c>
      <c r="L2845" s="77">
        <f>+IF(ISNUMBER(DATA!AQ887),DATA!AQ887,"n/a")</f>
        <v>-2.9700705956940202E-3</v>
      </c>
      <c r="M2845" s="66"/>
      <c r="N2845" s="66"/>
      <c r="O2845" s="66"/>
      <c r="P2845" s="66"/>
      <c r="Q2845" s="66"/>
      <c r="S2845" s="70"/>
      <c r="U2845" s="70"/>
      <c r="W2845" s="70"/>
      <c r="Y2845" s="70"/>
    </row>
    <row r="2846" spans="1:25" s="69" customFormat="1" x14ac:dyDescent="0.2">
      <c r="A2846" s="66" t="s">
        <v>27</v>
      </c>
      <c r="B2846" s="66" t="s">
        <v>23</v>
      </c>
      <c r="C2846" s="66" t="s">
        <v>10</v>
      </c>
      <c r="D2846" s="66" t="s">
        <v>305</v>
      </c>
      <c r="E2846" s="87">
        <f>+IF(ISNUMBER(DATA!L888),DATA!L888,"n/a")</f>
        <v>5.5936165580012798</v>
      </c>
      <c r="F2846" s="77">
        <f>+IF(ISNUMBER(DATA!M888),DATA!M888,"n/a")</f>
        <v>0.112626358357223</v>
      </c>
      <c r="G2846" s="87">
        <f>+IF(ISNUMBER(DATA!V888),DATA!V888,"n/a")</f>
        <v>5.5932893381711297</v>
      </c>
      <c r="H2846" s="77">
        <f>+IF(ISNUMBER(DATA!W888),DATA!W888,"n/a")</f>
        <v>9.62137329155969E-2</v>
      </c>
      <c r="I2846" s="87">
        <f>+IF(ISNUMBER(DATA!AF888),DATA!AF888,"n/a")</f>
        <v>5.5577543059280003</v>
      </c>
      <c r="J2846" s="77">
        <f>+IF(ISNUMBER(DATA!AG888),DATA!AG888,"n/a")</f>
        <v>3.0060770340314898E-2</v>
      </c>
      <c r="K2846" s="87">
        <f>+IF(ISNUMBER(DATA!AP888),DATA!AP888,"n/a")</f>
        <v>5.3274476786896203</v>
      </c>
      <c r="L2846" s="77">
        <f>+IF(ISNUMBER(DATA!AQ888),DATA!AQ888,"n/a")</f>
        <v>2.4370927103118799E-2</v>
      </c>
      <c r="M2846" s="66"/>
      <c r="N2846" s="66"/>
      <c r="O2846" s="66"/>
      <c r="P2846" s="66"/>
      <c r="Q2846" s="66"/>
      <c r="S2846" s="70"/>
      <c r="U2846" s="70"/>
      <c r="W2846" s="70"/>
      <c r="Y2846" s="70"/>
    </row>
    <row r="2847" spans="1:25" s="69" customFormat="1" x14ac:dyDescent="0.2">
      <c r="A2847" s="66" t="s">
        <v>27</v>
      </c>
      <c r="B2847" s="66" t="s">
        <v>23</v>
      </c>
      <c r="C2847" s="66" t="s">
        <v>10</v>
      </c>
      <c r="D2847" s="66" t="s">
        <v>306</v>
      </c>
      <c r="E2847" s="87">
        <f>+IF(ISNUMBER(DATA!L889),DATA!L889,"n/a")</f>
        <v>6.3528961631295404</v>
      </c>
      <c r="F2847" s="77">
        <f>+IF(ISNUMBER(DATA!M889),DATA!M889,"n/a")</f>
        <v>-2.4980389173883599E-3</v>
      </c>
      <c r="G2847" s="87">
        <f>+IF(ISNUMBER(DATA!V889),DATA!V889,"n/a")</f>
        <v>5.3861219652394796</v>
      </c>
      <c r="H2847" s="77">
        <f>+IF(ISNUMBER(DATA!W889),DATA!W889,"n/a")</f>
        <v>-3.7079389623994201E-2</v>
      </c>
      <c r="I2847" s="87">
        <f>+IF(ISNUMBER(DATA!AF889),DATA!AF889,"n/a")</f>
        <v>5.3822474926263997</v>
      </c>
      <c r="J2847" s="77">
        <f>+IF(ISNUMBER(DATA!AG889),DATA!AG889,"n/a")</f>
        <v>-2.3615430555481098E-2</v>
      </c>
      <c r="K2847" s="87">
        <f>+IF(ISNUMBER(DATA!AP889),DATA!AP889,"n/a")</f>
        <v>5.4146079830454399</v>
      </c>
      <c r="L2847" s="77">
        <f>+IF(ISNUMBER(DATA!AQ889),DATA!AQ889,"n/a")</f>
        <v>-1.01239935868714E-2</v>
      </c>
      <c r="M2847" s="66"/>
      <c r="N2847" s="66"/>
      <c r="O2847" s="66"/>
      <c r="P2847" s="66"/>
      <c r="Q2847" s="66"/>
      <c r="S2847" s="70"/>
      <c r="U2847" s="70"/>
      <c r="W2847" s="70"/>
      <c r="Y2847" s="70"/>
    </row>
    <row r="2848" spans="1:25" s="69" customFormat="1" x14ac:dyDescent="0.2">
      <c r="A2848" s="66" t="s">
        <v>27</v>
      </c>
      <c r="B2848" s="66" t="s">
        <v>23</v>
      </c>
      <c r="C2848" s="66" t="s">
        <v>10</v>
      </c>
      <c r="D2848" s="66" t="s">
        <v>307</v>
      </c>
      <c r="E2848" s="87">
        <f>+IF(ISNUMBER(DATA!L890),DATA!L890,"n/a")</f>
        <v>4.8204278603600903</v>
      </c>
      <c r="F2848" s="77">
        <f>+IF(ISNUMBER(DATA!M890),DATA!M890,"n/a")</f>
        <v>-2.8759751900911502E-2</v>
      </c>
      <c r="G2848" s="87">
        <f>+IF(ISNUMBER(DATA!V890),DATA!V890,"n/a")</f>
        <v>4.8155059377474201</v>
      </c>
      <c r="H2848" s="77">
        <f>+IF(ISNUMBER(DATA!W890),DATA!W890,"n/a")</f>
        <v>7.0431933108563202E-2</v>
      </c>
      <c r="I2848" s="87">
        <f>+IF(ISNUMBER(DATA!AF890),DATA!AF890,"n/a")</f>
        <v>4.74474235514624</v>
      </c>
      <c r="J2848" s="77">
        <f>+IF(ISNUMBER(DATA!AG890),DATA!AG890,"n/a")</f>
        <v>9.1421744051685502E-2</v>
      </c>
      <c r="K2848" s="87">
        <f>+IF(ISNUMBER(DATA!AP890),DATA!AP890,"n/a")</f>
        <v>4.7640038984245798</v>
      </c>
      <c r="L2848" s="77">
        <f>+IF(ISNUMBER(DATA!AQ890),DATA!AQ890,"n/a")</f>
        <v>0.12592817255032701</v>
      </c>
      <c r="M2848" s="66"/>
      <c r="N2848" s="66"/>
      <c r="O2848" s="66"/>
      <c r="P2848" s="66"/>
      <c r="Q2848" s="66"/>
      <c r="S2848" s="70"/>
      <c r="U2848" s="70"/>
      <c r="W2848" s="70"/>
      <c r="Y2848" s="70"/>
    </row>
    <row r="2849" spans="1:25" s="69" customFormat="1" x14ac:dyDescent="0.2">
      <c r="A2849" s="66" t="s">
        <v>27</v>
      </c>
      <c r="B2849" s="66" t="s">
        <v>23</v>
      </c>
      <c r="C2849" s="66" t="s">
        <v>10</v>
      </c>
      <c r="D2849" s="66" t="s">
        <v>308</v>
      </c>
      <c r="E2849" s="87">
        <f>+IF(ISNUMBER(DATA!L891),DATA!L891,"n/a")</f>
        <v>4.8520431179268497</v>
      </c>
      <c r="F2849" s="77">
        <f>+IF(ISNUMBER(DATA!M891),DATA!M891,"n/a")</f>
        <v>-0.10593562385599301</v>
      </c>
      <c r="G2849" s="87">
        <f>+IF(ISNUMBER(DATA!V891),DATA!V891,"n/a")</f>
        <v>4.7987096384301404</v>
      </c>
      <c r="H2849" s="77">
        <f>+IF(ISNUMBER(DATA!W891),DATA!W891,"n/a")</f>
        <v>-0.104052447652767</v>
      </c>
      <c r="I2849" s="87">
        <f>+IF(ISNUMBER(DATA!AF891),DATA!AF891,"n/a")</f>
        <v>4.72588094129729</v>
      </c>
      <c r="J2849" s="77">
        <f>+IF(ISNUMBER(DATA!AG891),DATA!AG891,"n/a")</f>
        <v>-0.118744353274517</v>
      </c>
      <c r="K2849" s="87">
        <f>+IF(ISNUMBER(DATA!AP891),DATA!AP891,"n/a")</f>
        <v>4.8880711371900398</v>
      </c>
      <c r="L2849" s="77">
        <f>+IF(ISNUMBER(DATA!AQ891),DATA!AQ891,"n/a")</f>
        <v>-8.3015835776062002E-2</v>
      </c>
      <c r="M2849" s="66"/>
      <c r="N2849" s="66"/>
      <c r="O2849" s="66"/>
      <c r="P2849" s="66"/>
      <c r="Q2849" s="66"/>
      <c r="S2849" s="70"/>
      <c r="U2849" s="70"/>
      <c r="W2849" s="70"/>
      <c r="Y2849" s="70"/>
    </row>
    <row r="2850" spans="1:25" s="69" customFormat="1" x14ac:dyDescent="0.2">
      <c r="A2850" s="66" t="s">
        <v>27</v>
      </c>
      <c r="B2850" s="66" t="s">
        <v>23</v>
      </c>
      <c r="C2850" s="66" t="s">
        <v>10</v>
      </c>
      <c r="D2850" s="66" t="s">
        <v>309</v>
      </c>
      <c r="E2850" s="87">
        <f>+IF(ISNUMBER(DATA!L892),DATA!L892,"n/a")</f>
        <v>4.7023978122337597</v>
      </c>
      <c r="F2850" s="77">
        <f>+IF(ISNUMBER(DATA!M892),DATA!M892,"n/a")</f>
        <v>-7.9967516050727799E-2</v>
      </c>
      <c r="G2850" s="87">
        <f>+IF(ISNUMBER(DATA!V892),DATA!V892,"n/a")</f>
        <v>4.5628578384656704</v>
      </c>
      <c r="H2850" s="77">
        <f>+IF(ISNUMBER(DATA!W892),DATA!W892,"n/a")</f>
        <v>-9.6161565419908002E-2</v>
      </c>
      <c r="I2850" s="87">
        <f>+IF(ISNUMBER(DATA!AF892),DATA!AF892,"n/a")</f>
        <v>4.52219597705382</v>
      </c>
      <c r="J2850" s="77">
        <f>+IF(ISNUMBER(DATA!AG892),DATA!AG892,"n/a")</f>
        <v>-8.8591519106615793E-2</v>
      </c>
      <c r="K2850" s="87">
        <f>+IF(ISNUMBER(DATA!AP892),DATA!AP892,"n/a")</f>
        <v>4.6997126096536901</v>
      </c>
      <c r="L2850" s="77">
        <f>+IF(ISNUMBER(DATA!AQ892),DATA!AQ892,"n/a")</f>
        <v>-4.6850184539873899E-2</v>
      </c>
      <c r="M2850" s="66"/>
      <c r="N2850" s="66"/>
      <c r="O2850" s="66"/>
      <c r="P2850" s="66"/>
      <c r="Q2850" s="66"/>
      <c r="S2850" s="70"/>
      <c r="U2850" s="70"/>
      <c r="W2850" s="70"/>
      <c r="Y2850" s="70"/>
    </row>
    <row r="2851" spans="1:25" s="69" customFormat="1" x14ac:dyDescent="0.2">
      <c r="A2851" s="66" t="s">
        <v>27</v>
      </c>
      <c r="B2851" s="66" t="s">
        <v>23</v>
      </c>
      <c r="C2851" s="66" t="s">
        <v>10</v>
      </c>
      <c r="D2851" s="66" t="s">
        <v>310</v>
      </c>
      <c r="E2851" s="87">
        <f>+IF(ISNUMBER(DATA!L893),DATA!L893,"n/a")</f>
        <v>4.8424087563879903</v>
      </c>
      <c r="F2851" s="77">
        <f>+IF(ISNUMBER(DATA!M893),DATA!M893,"n/a")</f>
        <v>-0.14516260053293101</v>
      </c>
      <c r="G2851" s="87">
        <f>+IF(ISNUMBER(DATA!V893),DATA!V893,"n/a")</f>
        <v>4.7253306999387998</v>
      </c>
      <c r="H2851" s="77">
        <f>+IF(ISNUMBER(DATA!W893),DATA!W893,"n/a")</f>
        <v>-0.15642298873323199</v>
      </c>
      <c r="I2851" s="87">
        <f>+IF(ISNUMBER(DATA!AF893),DATA!AF893,"n/a")</f>
        <v>4.70918425203614</v>
      </c>
      <c r="J2851" s="77">
        <f>+IF(ISNUMBER(DATA!AG893),DATA!AG893,"n/a")</f>
        <v>-0.167449386644032</v>
      </c>
      <c r="K2851" s="87">
        <f>+IF(ISNUMBER(DATA!AP893),DATA!AP893,"n/a")</f>
        <v>5.03027475042704</v>
      </c>
      <c r="L2851" s="77">
        <f>+IF(ISNUMBER(DATA!AQ893),DATA!AQ893,"n/a")</f>
        <v>-0.10925989891519</v>
      </c>
      <c r="M2851" s="66"/>
      <c r="N2851" s="66"/>
      <c r="O2851" s="66"/>
      <c r="P2851" s="66"/>
      <c r="Q2851" s="66"/>
      <c r="S2851" s="70"/>
      <c r="U2851" s="70"/>
      <c r="W2851" s="70"/>
      <c r="Y2851" s="70"/>
    </row>
    <row r="2852" spans="1:25" s="69" customFormat="1" x14ac:dyDescent="0.2">
      <c r="A2852" s="66" t="s">
        <v>27</v>
      </c>
      <c r="B2852" s="66" t="s">
        <v>23</v>
      </c>
      <c r="C2852" s="66" t="s">
        <v>10</v>
      </c>
      <c r="D2852" s="66" t="s">
        <v>311</v>
      </c>
      <c r="E2852" s="87">
        <f>+IF(ISNUMBER(DATA!L894),DATA!L894,"n/a")</f>
        <v>5.2202212699162098</v>
      </c>
      <c r="F2852" s="77">
        <f>+IF(ISNUMBER(DATA!M894),DATA!M894,"n/a")</f>
        <v>3.0161282808231699E-5</v>
      </c>
      <c r="G2852" s="87">
        <f>+IF(ISNUMBER(DATA!V894),DATA!V894,"n/a")</f>
        <v>5.3799073640225199</v>
      </c>
      <c r="H2852" s="77">
        <f>+IF(ISNUMBER(DATA!W894),DATA!W894,"n/a")</f>
        <v>4.2698162157477799E-2</v>
      </c>
      <c r="I2852" s="87">
        <f>+IF(ISNUMBER(DATA!AF894),DATA!AF894,"n/a")</f>
        <v>5.3717441328108002</v>
      </c>
      <c r="J2852" s="77">
        <f>+IF(ISNUMBER(DATA!AG894),DATA!AG894,"n/a")</f>
        <v>7.6179302795205905E-2</v>
      </c>
      <c r="K2852" s="87">
        <f>+IF(ISNUMBER(DATA!AP894),DATA!AP894,"n/a")</f>
        <v>5.2129694608667103</v>
      </c>
      <c r="L2852" s="77">
        <f>+IF(ISNUMBER(DATA!AQ894),DATA!AQ894,"n/a")</f>
        <v>5.0908051955598603E-2</v>
      </c>
      <c r="M2852" s="66"/>
      <c r="N2852" s="66"/>
      <c r="O2852" s="66"/>
      <c r="P2852" s="66"/>
      <c r="Q2852" s="66"/>
      <c r="S2852" s="70"/>
      <c r="U2852" s="70"/>
      <c r="W2852" s="70"/>
      <c r="Y2852" s="70"/>
    </row>
    <row r="2853" spans="1:25" s="69" customFormat="1" x14ac:dyDescent="0.2">
      <c r="A2853" s="66" t="s">
        <v>27</v>
      </c>
      <c r="B2853" s="66" t="s">
        <v>23</v>
      </c>
      <c r="C2853" s="66" t="s">
        <v>10</v>
      </c>
      <c r="D2853" s="66" t="s">
        <v>312</v>
      </c>
      <c r="E2853" s="87">
        <f>+IF(ISNUMBER(DATA!L895),DATA!L895,"n/a")</f>
        <v>5.0082954982685601</v>
      </c>
      <c r="F2853" s="77">
        <f>+IF(ISNUMBER(DATA!M895),DATA!M895,"n/a")</f>
        <v>4.8569207575358597E-2</v>
      </c>
      <c r="G2853" s="87">
        <f>+IF(ISNUMBER(DATA!V895),DATA!V895,"n/a")</f>
        <v>5.0269462253797697</v>
      </c>
      <c r="H2853" s="77">
        <f>+IF(ISNUMBER(DATA!W895),DATA!W895,"n/a")</f>
        <v>3.24694545901444E-2</v>
      </c>
      <c r="I2853" s="87">
        <f>+IF(ISNUMBER(DATA!AF895),DATA!AF895,"n/a")</f>
        <v>4.9778609625668402</v>
      </c>
      <c r="J2853" s="77">
        <f>+IF(ISNUMBER(DATA!AG895),DATA!AG895,"n/a")</f>
        <v>-1.5543423072823901E-3</v>
      </c>
      <c r="K2853" s="87">
        <f>+IF(ISNUMBER(DATA!AP895),DATA!AP895,"n/a")</f>
        <v>4.9109506295366501</v>
      </c>
      <c r="L2853" s="77">
        <f>+IF(ISNUMBER(DATA!AQ895),DATA!AQ895,"n/a")</f>
        <v>-2.4062213739576201E-2</v>
      </c>
      <c r="M2853" s="66"/>
      <c r="N2853" s="66"/>
      <c r="O2853" s="66"/>
      <c r="P2853" s="66"/>
      <c r="Q2853" s="66"/>
      <c r="S2853" s="70"/>
      <c r="U2853" s="70"/>
      <c r="W2853" s="70"/>
      <c r="Y2853" s="70"/>
    </row>
    <row r="2854" spans="1:25" s="69" customFormat="1" x14ac:dyDescent="0.2">
      <c r="A2854" s="66" t="s">
        <v>27</v>
      </c>
      <c r="B2854" s="66" t="s">
        <v>23</v>
      </c>
      <c r="C2854" s="66" t="s">
        <v>10</v>
      </c>
      <c r="D2854" s="66" t="s">
        <v>313</v>
      </c>
      <c r="E2854" s="87">
        <f>+IF(ISNUMBER(DATA!L896),DATA!L896,"n/a")</f>
        <v>5.2549810156204098</v>
      </c>
      <c r="F2854" s="77">
        <f>+IF(ISNUMBER(DATA!M896),DATA!M896,"n/a")</f>
        <v>9.7443110268207594E-2</v>
      </c>
      <c r="G2854" s="87">
        <f>+IF(ISNUMBER(DATA!V896),DATA!V896,"n/a")</f>
        <v>5.2607345719049503</v>
      </c>
      <c r="H2854" s="77">
        <f>+IF(ISNUMBER(DATA!W896),DATA!W896,"n/a")</f>
        <v>7.4894781530448706E-2</v>
      </c>
      <c r="I2854" s="87">
        <f>+IF(ISNUMBER(DATA!AF896),DATA!AF896,"n/a")</f>
        <v>5.1635815622274901</v>
      </c>
      <c r="J2854" s="77">
        <f>+IF(ISNUMBER(DATA!AG896),DATA!AG896,"n/a")</f>
        <v>4.7897200685217703E-2</v>
      </c>
      <c r="K2854" s="87">
        <f>+IF(ISNUMBER(DATA!AP896),DATA!AP896,"n/a")</f>
        <v>4.9292044664169596</v>
      </c>
      <c r="L2854" s="77">
        <f>+IF(ISNUMBER(DATA!AQ896),DATA!AQ896,"n/a")</f>
        <v>-1.36808337304756E-2</v>
      </c>
      <c r="M2854" s="66"/>
      <c r="N2854" s="66"/>
      <c r="O2854" s="66"/>
      <c r="P2854" s="66"/>
      <c r="Q2854" s="66"/>
      <c r="S2854" s="70"/>
      <c r="U2854" s="70"/>
      <c r="W2854" s="70"/>
      <c r="Y2854" s="70"/>
    </row>
    <row r="2855" spans="1:25" s="69" customFormat="1" x14ac:dyDescent="0.2">
      <c r="A2855" s="66" t="s">
        <v>27</v>
      </c>
      <c r="B2855" s="66" t="s">
        <v>23</v>
      </c>
      <c r="C2855" s="66" t="s">
        <v>10</v>
      </c>
      <c r="D2855" s="66" t="s">
        <v>314</v>
      </c>
      <c r="E2855" s="87">
        <f>+IF(ISNUMBER(DATA!L897),DATA!L897,"n/a")</f>
        <v>5.2339615849139598</v>
      </c>
      <c r="F2855" s="77">
        <f>+IF(ISNUMBER(DATA!M897),DATA!M897,"n/a")</f>
        <v>-0.102841572484623</v>
      </c>
      <c r="G2855" s="87">
        <f>+IF(ISNUMBER(DATA!V897),DATA!V897,"n/a")</f>
        <v>5.4463145314370198</v>
      </c>
      <c r="H2855" s="77">
        <f>+IF(ISNUMBER(DATA!W897),DATA!W897,"n/a")</f>
        <v>-3.1796158201653997E-2</v>
      </c>
      <c r="I2855" s="87">
        <f>+IF(ISNUMBER(DATA!AF897),DATA!AF897,"n/a")</f>
        <v>5.45628026070474</v>
      </c>
      <c r="J2855" s="77">
        <f>+IF(ISNUMBER(DATA!AG897),DATA!AG897,"n/a")</f>
        <v>1.6901498131221399E-2</v>
      </c>
      <c r="K2855" s="87">
        <f>+IF(ISNUMBER(DATA!AP897),DATA!AP897,"n/a")</f>
        <v>5.3851545589714904</v>
      </c>
      <c r="L2855" s="77">
        <f>+IF(ISNUMBER(DATA!AQ897),DATA!AQ897,"n/a")</f>
        <v>2.3735900692769402E-2</v>
      </c>
      <c r="M2855" s="66"/>
      <c r="N2855" s="66"/>
      <c r="O2855" s="66"/>
      <c r="P2855" s="66"/>
      <c r="Q2855" s="66"/>
      <c r="S2855" s="70"/>
      <c r="U2855" s="70"/>
      <c r="W2855" s="70"/>
      <c r="Y2855" s="70"/>
    </row>
    <row r="2856" spans="1:25" s="69" customFormat="1" x14ac:dyDescent="0.2">
      <c r="A2856" s="66" t="s">
        <v>27</v>
      </c>
      <c r="B2856" s="66" t="s">
        <v>23</v>
      </c>
      <c r="C2856" s="66" t="s">
        <v>10</v>
      </c>
      <c r="D2856" s="66" t="s">
        <v>315</v>
      </c>
      <c r="E2856" s="87">
        <f>+IF(ISNUMBER(DATA!L898),DATA!L898,"n/a")</f>
        <v>5.4983691188119401</v>
      </c>
      <c r="F2856" s="77">
        <f>+IF(ISNUMBER(DATA!M898),DATA!M898,"n/a")</f>
        <v>2.5362145618094901E-2</v>
      </c>
      <c r="G2856" s="87">
        <f>+IF(ISNUMBER(DATA!V898),DATA!V898,"n/a")</f>
        <v>5.5076317083791899</v>
      </c>
      <c r="H2856" s="77">
        <f>+IF(ISNUMBER(DATA!W898),DATA!W898,"n/a")</f>
        <v>9.9185059400904094E-2</v>
      </c>
      <c r="I2856" s="87">
        <f>+IF(ISNUMBER(DATA!AF898),DATA!AF898,"n/a")</f>
        <v>5.4378359427231899</v>
      </c>
      <c r="J2856" s="77">
        <f>+IF(ISNUMBER(DATA!AG898),DATA!AG898,"n/a")</f>
        <v>0.101659408508953</v>
      </c>
      <c r="K2856" s="87">
        <f>+IF(ISNUMBER(DATA!AP898),DATA!AP898,"n/a")</f>
        <v>5.4144076510795003</v>
      </c>
      <c r="L2856" s="77">
        <f>+IF(ISNUMBER(DATA!AQ898),DATA!AQ898,"n/a")</f>
        <v>7.7173946531243195E-2</v>
      </c>
      <c r="M2856" s="66"/>
      <c r="N2856" s="66"/>
      <c r="O2856" s="66"/>
      <c r="P2856" s="66"/>
      <c r="Q2856" s="66"/>
      <c r="S2856" s="70"/>
      <c r="U2856" s="70"/>
      <c r="W2856" s="70"/>
      <c r="Y2856" s="70"/>
    </row>
    <row r="2857" spans="1:25" s="69" customFormat="1" x14ac:dyDescent="0.2">
      <c r="A2857" s="66" t="s">
        <v>27</v>
      </c>
      <c r="B2857" s="66" t="s">
        <v>23</v>
      </c>
      <c r="C2857" s="66" t="s">
        <v>10</v>
      </c>
      <c r="D2857" s="66" t="s">
        <v>316</v>
      </c>
      <c r="E2857" s="87">
        <f>+IF(ISNUMBER(DATA!L899),DATA!L899,"n/a")</f>
        <v>4.56487997236386</v>
      </c>
      <c r="F2857" s="77">
        <f>+IF(ISNUMBER(DATA!M899),DATA!M899,"n/a")</f>
        <v>8.77496725558689E-3</v>
      </c>
      <c r="G2857" s="87">
        <f>+IF(ISNUMBER(DATA!V899),DATA!V899,"n/a")</f>
        <v>4.5894861698116998</v>
      </c>
      <c r="H2857" s="77">
        <f>+IF(ISNUMBER(DATA!W899),DATA!W899,"n/a")</f>
        <v>-5.7527072044669504E-4</v>
      </c>
      <c r="I2857" s="87">
        <f>+IF(ISNUMBER(DATA!AF899),DATA!AF899,"n/a")</f>
        <v>4.51773393978341</v>
      </c>
      <c r="J2857" s="77">
        <f>+IF(ISNUMBER(DATA!AG899),DATA!AG899,"n/a")</f>
        <v>-5.4274401231253402E-3</v>
      </c>
      <c r="K2857" s="87">
        <f>+IF(ISNUMBER(DATA!AP899),DATA!AP899,"n/a")</f>
        <v>4.59843810129132</v>
      </c>
      <c r="L2857" s="77">
        <f>+IF(ISNUMBER(DATA!AQ899),DATA!AQ899,"n/a")</f>
        <v>4.3381954965417897E-5</v>
      </c>
      <c r="M2857" s="66"/>
      <c r="N2857" s="66"/>
      <c r="O2857" s="66"/>
      <c r="P2857" s="66"/>
      <c r="Q2857" s="66"/>
      <c r="S2857" s="70"/>
      <c r="U2857" s="70"/>
      <c r="W2857" s="70"/>
      <c r="Y2857" s="70"/>
    </row>
    <row r="2858" spans="1:25" s="69" customFormat="1" x14ac:dyDescent="0.2">
      <c r="A2858" s="66" t="s">
        <v>27</v>
      </c>
      <c r="B2858" s="66" t="s">
        <v>23</v>
      </c>
      <c r="C2858" s="66" t="s">
        <v>10</v>
      </c>
      <c r="D2858" s="66" t="s">
        <v>317</v>
      </c>
      <c r="E2858" s="87">
        <f>+IF(ISNUMBER(DATA!L900),DATA!L900,"n/a")</f>
        <v>5.2198697604169499</v>
      </c>
      <c r="F2858" s="77">
        <f>+IF(ISNUMBER(DATA!M900),DATA!M900,"n/a")</f>
        <v>-6.2377662663237098E-2</v>
      </c>
      <c r="G2858" s="87">
        <f>+IF(ISNUMBER(DATA!V900),DATA!V900,"n/a")</f>
        <v>5.2979628092765996</v>
      </c>
      <c r="H2858" s="77">
        <f>+IF(ISNUMBER(DATA!W900),DATA!W900,"n/a")</f>
        <v>-7.2930972378667996E-2</v>
      </c>
      <c r="I2858" s="87">
        <f>+IF(ISNUMBER(DATA!AF900),DATA!AF900,"n/a")</f>
        <v>5.4566557206871398</v>
      </c>
      <c r="J2858" s="77">
        <f>+IF(ISNUMBER(DATA!AG900),DATA!AG900,"n/a")</f>
        <v>-5.5317840915840501E-2</v>
      </c>
      <c r="K2858" s="87">
        <f>+IF(ISNUMBER(DATA!AP900),DATA!AP900,"n/a")</f>
        <v>5.5360366201174003</v>
      </c>
      <c r="L2858" s="77">
        <f>+IF(ISNUMBER(DATA!AQ900),DATA!AQ900,"n/a")</f>
        <v>1.6970668769276699E-2</v>
      </c>
      <c r="M2858" s="66"/>
      <c r="N2858" s="66"/>
      <c r="O2858" s="66"/>
      <c r="P2858" s="66"/>
      <c r="Q2858" s="66"/>
      <c r="S2858" s="70"/>
      <c r="U2858" s="70"/>
      <c r="W2858" s="70"/>
      <c r="Y2858" s="70"/>
    </row>
    <row r="2859" spans="1:25" s="69" customFormat="1" x14ac:dyDescent="0.2">
      <c r="A2859" s="66" t="s">
        <v>27</v>
      </c>
      <c r="B2859" s="66" t="s">
        <v>23</v>
      </c>
      <c r="C2859" s="66" t="s">
        <v>10</v>
      </c>
      <c r="D2859" s="66" t="s">
        <v>318</v>
      </c>
      <c r="E2859" s="87">
        <f>+IF(ISNUMBER(DATA!L901),DATA!L901,"n/a")</f>
        <v>4.3137727964341499</v>
      </c>
      <c r="F2859" s="77">
        <f>+IF(ISNUMBER(DATA!M901),DATA!M901,"n/a")</f>
        <v>1.52864428499632E-2</v>
      </c>
      <c r="G2859" s="87">
        <f>+IF(ISNUMBER(DATA!V901),DATA!V901,"n/a")</f>
        <v>4.4100413021665599</v>
      </c>
      <c r="H2859" s="77">
        <f>+IF(ISNUMBER(DATA!W901),DATA!W901,"n/a")</f>
        <v>3.7764294225942699E-2</v>
      </c>
      <c r="I2859" s="87">
        <f>+IF(ISNUMBER(DATA!AF901),DATA!AF901,"n/a")</f>
        <v>4.27396456201609</v>
      </c>
      <c r="J2859" s="77">
        <f>+IF(ISNUMBER(DATA!AG901),DATA!AG901,"n/a")</f>
        <v>2.58734903044767E-2</v>
      </c>
      <c r="K2859" s="87">
        <f>+IF(ISNUMBER(DATA!AP901),DATA!AP901,"n/a")</f>
        <v>4.2983937739709202</v>
      </c>
      <c r="L2859" s="77">
        <f>+IF(ISNUMBER(DATA!AQ901),DATA!AQ901,"n/a")</f>
        <v>3.30744536288844E-2</v>
      </c>
      <c r="M2859" s="66"/>
      <c r="N2859" s="66"/>
      <c r="O2859" s="66"/>
      <c r="P2859" s="66"/>
      <c r="Q2859" s="66"/>
      <c r="S2859" s="70"/>
      <c r="U2859" s="70"/>
      <c r="W2859" s="70"/>
      <c r="Y2859" s="70"/>
    </row>
    <row r="2860" spans="1:25" s="69" customFormat="1" x14ac:dyDescent="0.2">
      <c r="A2860" s="66" t="s">
        <v>27</v>
      </c>
      <c r="B2860" s="66" t="s">
        <v>23</v>
      </c>
      <c r="C2860" s="66" t="s">
        <v>10</v>
      </c>
      <c r="D2860" s="66" t="s">
        <v>344</v>
      </c>
      <c r="E2860" s="87">
        <f>+IF(ISNUMBER(DATA!L902),DATA!L902,"n/a")</f>
        <v>4.3785630986753699</v>
      </c>
      <c r="F2860" s="77">
        <f>+IF(ISNUMBER(DATA!M902),DATA!M902,"n/a")</f>
        <v>-3.8208509177371397E-2</v>
      </c>
      <c r="G2860" s="87">
        <f>+IF(ISNUMBER(DATA!V902),DATA!V902,"n/a")</f>
        <v>4.4531060671329099</v>
      </c>
      <c r="H2860" s="77">
        <f>+IF(ISNUMBER(DATA!W902),DATA!W902,"n/a")</f>
        <v>-5.1380410638391504E-3</v>
      </c>
      <c r="I2860" s="87">
        <f>+IF(ISNUMBER(DATA!AF902),DATA!AF902,"n/a")</f>
        <v>4.4748409812350998</v>
      </c>
      <c r="J2860" s="77">
        <f>+IF(ISNUMBER(DATA!AG902),DATA!AG902,"n/a")</f>
        <v>1.34608104987845E-2</v>
      </c>
      <c r="K2860" s="87">
        <f>+IF(ISNUMBER(DATA!AP902),DATA!AP902,"n/a")</f>
        <v>4.5932345365386498</v>
      </c>
      <c r="L2860" s="77">
        <f>+IF(ISNUMBER(DATA!AQ902),DATA!AQ902,"n/a")</f>
        <v>5.2094030528419599E-2</v>
      </c>
      <c r="M2860" s="66"/>
      <c r="N2860" s="66"/>
      <c r="O2860" s="66"/>
      <c r="P2860" s="66"/>
      <c r="Q2860" s="66"/>
      <c r="S2860" s="70"/>
      <c r="U2860" s="70"/>
      <c r="W2860" s="70"/>
      <c r="Y2860" s="70"/>
    </row>
    <row r="2861" spans="1:25" s="69" customFormat="1" x14ac:dyDescent="0.2">
      <c r="A2861" s="66" t="s">
        <v>27</v>
      </c>
      <c r="B2861" s="66" t="s">
        <v>23</v>
      </c>
      <c r="C2861" s="66" t="s">
        <v>10</v>
      </c>
      <c r="D2861" s="66" t="s">
        <v>345</v>
      </c>
      <c r="E2861" s="87">
        <f>+IF(ISNUMBER(DATA!L903),DATA!L903,"n/a")</f>
        <v>5.0923365902496496</v>
      </c>
      <c r="F2861" s="77">
        <f>+IF(ISNUMBER(DATA!M903),DATA!M903,"n/a")</f>
        <v>9.4030389279782495E-2</v>
      </c>
      <c r="G2861" s="87">
        <f>+IF(ISNUMBER(DATA!V903),DATA!V903,"n/a")</f>
        <v>4.99574674474019</v>
      </c>
      <c r="H2861" s="77">
        <f>+IF(ISNUMBER(DATA!W903),DATA!W903,"n/a")</f>
        <v>4.2307608716649202E-2</v>
      </c>
      <c r="I2861" s="87">
        <f>+IF(ISNUMBER(DATA!AF903),DATA!AF903,"n/a")</f>
        <v>4.9789688269966703</v>
      </c>
      <c r="J2861" s="77">
        <f>+IF(ISNUMBER(DATA!AG903),DATA!AG903,"n/a")</f>
        <v>3.6825157417376103E-2</v>
      </c>
      <c r="K2861" s="87">
        <f>+IF(ISNUMBER(DATA!AP903),DATA!AP903,"n/a")</f>
        <v>4.8950830889338102</v>
      </c>
      <c r="L2861" s="77">
        <f>+IF(ISNUMBER(DATA!AQ903),DATA!AQ903,"n/a")</f>
        <v>3.2184403540324598E-2</v>
      </c>
      <c r="M2861" s="66"/>
      <c r="N2861" s="66"/>
      <c r="O2861" s="66"/>
      <c r="P2861" s="66"/>
      <c r="Q2861" s="66"/>
      <c r="S2861" s="70"/>
      <c r="U2861" s="70"/>
      <c r="W2861" s="70"/>
      <c r="Y2861" s="70"/>
    </row>
    <row r="2862" spans="1:25" x14ac:dyDescent="0.2">
      <c r="E2862" s="100"/>
      <c r="F2862" s="102"/>
      <c r="G2862" s="100"/>
      <c r="H2862" s="102"/>
      <c r="I2862" s="100"/>
      <c r="J2862" s="102"/>
      <c r="K2862" s="100"/>
      <c r="L2862" s="102"/>
    </row>
    <row r="2863" spans="1:25" s="69" customFormat="1" x14ac:dyDescent="0.2">
      <c r="A2863" s="66" t="s">
        <v>27</v>
      </c>
      <c r="B2863" s="66" t="s">
        <v>23</v>
      </c>
      <c r="C2863" s="66" t="s">
        <v>26</v>
      </c>
      <c r="D2863" s="66" t="s">
        <v>271</v>
      </c>
      <c r="E2863" s="87">
        <f>+IF(ISNUMBER(DATA!N854),DATA!N854,"n/a")</f>
        <v>2.4912428587762601</v>
      </c>
      <c r="F2863" s="77">
        <f>+IF(ISNUMBER(DATA!O854),DATA!O854,"n/a")</f>
        <v>6.4149592572405101E-2</v>
      </c>
      <c r="G2863" s="87">
        <f>+IF(ISNUMBER(DATA!X854),DATA!X854,"n/a")</f>
        <v>2.4947591563806299</v>
      </c>
      <c r="H2863" s="77">
        <f>+IF(ISNUMBER(DATA!Y854),DATA!Y854,"n/a")</f>
        <v>6.1596103823425299E-2</v>
      </c>
      <c r="I2863" s="87">
        <f>+IF(ISNUMBER(DATA!AH854),DATA!AH854,"n/a")</f>
        <v>2.48412561806136</v>
      </c>
      <c r="J2863" s="77">
        <f>+IF(ISNUMBER(DATA!AI854),DATA!AI854,"n/a")</f>
        <v>4.2663076450876802E-2</v>
      </c>
      <c r="K2863" s="87">
        <f>+IF(ISNUMBER(DATA!AR854),DATA!AR854,"n/a")</f>
        <v>2.4258367751395098</v>
      </c>
      <c r="L2863" s="77">
        <f>+IF(ISNUMBER(DATA!AS854),DATA!AS854,"n/a")</f>
        <v>2.2287018717457901E-2</v>
      </c>
      <c r="M2863" s="66"/>
      <c r="N2863" s="66"/>
      <c r="O2863" s="66"/>
      <c r="P2863" s="66"/>
      <c r="Q2863" s="66"/>
      <c r="S2863" s="70"/>
      <c r="U2863" s="70"/>
      <c r="W2863" s="70"/>
      <c r="Y2863" s="70"/>
    </row>
    <row r="2864" spans="1:25" s="69" customFormat="1" x14ac:dyDescent="0.2">
      <c r="A2864" s="66" t="s">
        <v>27</v>
      </c>
      <c r="B2864" s="66" t="s">
        <v>23</v>
      </c>
      <c r="C2864" s="66" t="s">
        <v>26</v>
      </c>
      <c r="D2864" s="66" t="s">
        <v>272</v>
      </c>
      <c r="E2864" s="87">
        <f>+IF(ISNUMBER(DATA!N855),DATA!N855,"n/a")</f>
        <v>2.1403102025077501</v>
      </c>
      <c r="F2864" s="77">
        <f>+IF(ISNUMBER(DATA!O855),DATA!O855,"n/a")</f>
        <v>1.14838140031373E-3</v>
      </c>
      <c r="G2864" s="87">
        <f>+IF(ISNUMBER(DATA!X855),DATA!X855,"n/a")</f>
        <v>2.2015731074182199</v>
      </c>
      <c r="H2864" s="77">
        <f>+IF(ISNUMBER(DATA!Y855),DATA!Y855,"n/a")</f>
        <v>2.9645043147923499E-2</v>
      </c>
      <c r="I2864" s="87">
        <f>+IF(ISNUMBER(DATA!AH855),DATA!AH855,"n/a")</f>
        <v>2.1407577486898299</v>
      </c>
      <c r="J2864" s="77">
        <f>+IF(ISNUMBER(DATA!AI855),DATA!AI855,"n/a")</f>
        <v>1.6398901116948798E-2</v>
      </c>
      <c r="K2864" s="87">
        <f>+IF(ISNUMBER(DATA!AR855),DATA!AR855,"n/a")</f>
        <v>2.1549849890422701</v>
      </c>
      <c r="L2864" s="77">
        <f>+IF(ISNUMBER(DATA!AS855),DATA!AS855,"n/a")</f>
        <v>1.6323279145445301E-2</v>
      </c>
      <c r="M2864" s="66"/>
      <c r="N2864" s="66"/>
      <c r="O2864" s="66"/>
      <c r="P2864" s="66"/>
      <c r="Q2864" s="66"/>
      <c r="S2864" s="70"/>
      <c r="U2864" s="70"/>
      <c r="W2864" s="70"/>
      <c r="Y2864" s="70"/>
    </row>
    <row r="2865" spans="1:25" s="69" customFormat="1" x14ac:dyDescent="0.2">
      <c r="A2865" s="66" t="s">
        <v>27</v>
      </c>
      <c r="B2865" s="66" t="s">
        <v>23</v>
      </c>
      <c r="C2865" s="66" t="s">
        <v>26</v>
      </c>
      <c r="D2865" s="66" t="s">
        <v>273</v>
      </c>
      <c r="E2865" s="87">
        <f>+IF(ISNUMBER(DATA!N856),DATA!N856,"n/a")</f>
        <v>2.2858816610534198</v>
      </c>
      <c r="F2865" s="77">
        <f>+IF(ISNUMBER(DATA!O856),DATA!O856,"n/a")</f>
        <v>7.7428359703360303E-2</v>
      </c>
      <c r="G2865" s="87">
        <f>+IF(ISNUMBER(DATA!X856),DATA!X856,"n/a")</f>
        <v>2.2133527443227399</v>
      </c>
      <c r="H2865" s="77">
        <f>+IF(ISNUMBER(DATA!Y856),DATA!Y856,"n/a")</f>
        <v>3.7057846937625399E-2</v>
      </c>
      <c r="I2865" s="87">
        <f>+IF(ISNUMBER(DATA!AH856),DATA!AH856,"n/a")</f>
        <v>2.1832595001018098</v>
      </c>
      <c r="J2865" s="77">
        <f>+IF(ISNUMBER(DATA!AI856),DATA!AI856,"n/a")</f>
        <v>3.1672658676499703E-2</v>
      </c>
      <c r="K2865" s="87">
        <f>+IF(ISNUMBER(DATA!AR856),DATA!AR856,"n/a")</f>
        <v>2.1503415369834298</v>
      </c>
      <c r="L2865" s="77">
        <f>+IF(ISNUMBER(DATA!AS856),DATA!AS856,"n/a")</f>
        <v>2.2237078659759602E-2</v>
      </c>
      <c r="M2865" s="66"/>
      <c r="N2865" s="66"/>
      <c r="O2865" s="66"/>
      <c r="P2865" s="66"/>
      <c r="Q2865" s="66"/>
      <c r="S2865" s="70"/>
      <c r="U2865" s="70"/>
      <c r="W2865" s="70"/>
      <c r="Y2865" s="70"/>
    </row>
    <row r="2866" spans="1:25" s="69" customFormat="1" x14ac:dyDescent="0.2">
      <c r="A2866" s="66" t="s">
        <v>27</v>
      </c>
      <c r="B2866" s="66" t="s">
        <v>23</v>
      </c>
      <c r="C2866" s="66" t="s">
        <v>26</v>
      </c>
      <c r="D2866" s="66" t="s">
        <v>274</v>
      </c>
      <c r="E2866" s="87">
        <f>+IF(ISNUMBER(DATA!N857),DATA!N857,"n/a")</f>
        <v>2.2320021783375399</v>
      </c>
      <c r="F2866" s="77">
        <f>+IF(ISNUMBER(DATA!O857),DATA!O857,"n/a")</f>
        <v>1.7495010747836801E-2</v>
      </c>
      <c r="G2866" s="87">
        <f>+IF(ISNUMBER(DATA!X857),DATA!X857,"n/a")</f>
        <v>2.26498027782712</v>
      </c>
      <c r="H2866" s="77">
        <f>+IF(ISNUMBER(DATA!Y857),DATA!Y857,"n/a")</f>
        <v>3.03917296879175E-2</v>
      </c>
      <c r="I2866" s="87">
        <f>+IF(ISNUMBER(DATA!AH857),DATA!AH857,"n/a")</f>
        <v>2.2188308550848101</v>
      </c>
      <c r="J2866" s="77">
        <f>+IF(ISNUMBER(DATA!AI857),DATA!AI857,"n/a")</f>
        <v>1.9895033895040801E-2</v>
      </c>
      <c r="K2866" s="87">
        <f>+IF(ISNUMBER(DATA!AR857),DATA!AR857,"n/a")</f>
        <v>2.2255670720091301</v>
      </c>
      <c r="L2866" s="77">
        <f>+IF(ISNUMBER(DATA!AS857),DATA!AS857,"n/a")</f>
        <v>1.9167530612277599E-2</v>
      </c>
      <c r="M2866" s="66"/>
      <c r="N2866" s="66"/>
      <c r="O2866" s="66"/>
      <c r="P2866" s="66"/>
      <c r="Q2866" s="66"/>
      <c r="S2866" s="70"/>
      <c r="U2866" s="70"/>
      <c r="W2866" s="70"/>
      <c r="Y2866" s="70"/>
    </row>
    <row r="2867" spans="1:25" s="69" customFormat="1" x14ac:dyDescent="0.2">
      <c r="A2867" s="66" t="s">
        <v>27</v>
      </c>
      <c r="B2867" s="66" t="s">
        <v>23</v>
      </c>
      <c r="C2867" s="66" t="s">
        <v>26</v>
      </c>
      <c r="D2867" s="66" t="s">
        <v>275</v>
      </c>
      <c r="E2867" s="87">
        <f>+IF(ISNUMBER(DATA!N858),DATA!N858,"n/a")</f>
        <v>2.04405084333216</v>
      </c>
      <c r="F2867" s="77">
        <f>+IF(ISNUMBER(DATA!O858),DATA!O858,"n/a")</f>
        <v>-0.101466953785178</v>
      </c>
      <c r="G2867" s="87">
        <f>+IF(ISNUMBER(DATA!X858),DATA!X858,"n/a")</f>
        <v>1.9963913202930199</v>
      </c>
      <c r="H2867" s="77">
        <f>+IF(ISNUMBER(DATA!Y858),DATA!Y858,"n/a")</f>
        <v>-0.11987882226584499</v>
      </c>
      <c r="I2867" s="87">
        <f>+IF(ISNUMBER(DATA!AH858),DATA!AH858,"n/a")</f>
        <v>1.9455872415702999</v>
      </c>
      <c r="J2867" s="77">
        <f>+IF(ISNUMBER(DATA!AI858),DATA!AI858,"n/a")</f>
        <v>-0.14156499021140601</v>
      </c>
      <c r="K2867" s="87">
        <f>+IF(ISNUMBER(DATA!AR858),DATA!AR858,"n/a")</f>
        <v>2.0392713901485702</v>
      </c>
      <c r="L2867" s="77">
        <f>+IF(ISNUMBER(DATA!AS858),DATA!AS858,"n/a")</f>
        <v>-0.10032538439592199</v>
      </c>
      <c r="M2867" s="66"/>
      <c r="N2867" s="66"/>
      <c r="O2867" s="66"/>
      <c r="P2867" s="66"/>
      <c r="Q2867" s="66"/>
      <c r="S2867" s="70"/>
      <c r="U2867" s="70"/>
      <c r="W2867" s="70"/>
      <c r="Y2867" s="70"/>
    </row>
    <row r="2868" spans="1:25" s="69" customFormat="1" x14ac:dyDescent="0.2">
      <c r="A2868" s="66" t="s">
        <v>27</v>
      </c>
      <c r="B2868" s="66" t="s">
        <v>23</v>
      </c>
      <c r="C2868" s="66" t="s">
        <v>26</v>
      </c>
      <c r="D2868" s="66" t="s">
        <v>276</v>
      </c>
      <c r="E2868" s="87">
        <f>+IF(ISNUMBER(DATA!N859),DATA!N859,"n/a")</f>
        <v>2.0341910089767699</v>
      </c>
      <c r="F2868" s="77">
        <f>+IF(ISNUMBER(DATA!O859),DATA!O859,"n/a")</f>
        <v>-1.0315373242265599E-2</v>
      </c>
      <c r="G2868" s="87">
        <f>+IF(ISNUMBER(DATA!X859),DATA!X859,"n/a")</f>
        <v>2.04547462276444</v>
      </c>
      <c r="H2868" s="77">
        <f>+IF(ISNUMBER(DATA!Y859),DATA!Y859,"n/a")</f>
        <v>1.95714604876833E-3</v>
      </c>
      <c r="I2868" s="87">
        <f>+IF(ISNUMBER(DATA!AH859),DATA!AH859,"n/a")</f>
        <v>2.0478563125310498</v>
      </c>
      <c r="J2868" s="77">
        <f>+IF(ISNUMBER(DATA!AI859),DATA!AI859,"n/a")</f>
        <v>-1.4744223287331101E-2</v>
      </c>
      <c r="K2868" s="87">
        <f>+IF(ISNUMBER(DATA!AR859),DATA!AR859,"n/a")</f>
        <v>2.0442787540200298</v>
      </c>
      <c r="L2868" s="77">
        <f>+IF(ISNUMBER(DATA!AS859),DATA!AS859,"n/a")</f>
        <v>-3.5646550052679297E-2</v>
      </c>
      <c r="M2868" s="66"/>
      <c r="N2868" s="66"/>
      <c r="O2868" s="66"/>
      <c r="P2868" s="66"/>
      <c r="Q2868" s="66"/>
      <c r="S2868" s="70"/>
      <c r="U2868" s="70"/>
      <c r="W2868" s="70"/>
      <c r="Y2868" s="70"/>
    </row>
    <row r="2869" spans="1:25" s="69" customFormat="1" x14ac:dyDescent="0.2">
      <c r="A2869" s="66" t="s">
        <v>27</v>
      </c>
      <c r="B2869" s="66" t="s">
        <v>23</v>
      </c>
      <c r="C2869" s="66" t="s">
        <v>26</v>
      </c>
      <c r="D2869" s="66" t="s">
        <v>277</v>
      </c>
      <c r="E2869" s="87">
        <f>+IF(ISNUMBER(DATA!N860),DATA!N860,"n/a")</f>
        <v>2.3988709071857199</v>
      </c>
      <c r="F2869" s="77">
        <f>+IF(ISNUMBER(DATA!O860),DATA!O860,"n/a")</f>
        <v>-7.83943918909219E-2</v>
      </c>
      <c r="G2869" s="87">
        <f>+IF(ISNUMBER(DATA!X860),DATA!X860,"n/a")</f>
        <v>2.3721017031029201</v>
      </c>
      <c r="H2869" s="77">
        <f>+IF(ISNUMBER(DATA!Y860),DATA!Y860,"n/a")</f>
        <v>-7.0619485159085907E-2</v>
      </c>
      <c r="I2869" s="87">
        <f>+IF(ISNUMBER(DATA!AH860),DATA!AH860,"n/a")</f>
        <v>2.3217427247257501</v>
      </c>
      <c r="J2869" s="77">
        <f>+IF(ISNUMBER(DATA!AI860),DATA!AI860,"n/a")</f>
        <v>-8.8405927088551703E-2</v>
      </c>
      <c r="K2869" s="87">
        <f>+IF(ISNUMBER(DATA!AR860),DATA!AR860,"n/a")</f>
        <v>2.3493497003982902</v>
      </c>
      <c r="L2869" s="77">
        <f>+IF(ISNUMBER(DATA!AS860),DATA!AS860,"n/a")</f>
        <v>-6.5353710585452099E-2</v>
      </c>
      <c r="M2869" s="66"/>
      <c r="N2869" s="66"/>
      <c r="O2869" s="66"/>
      <c r="P2869" s="66"/>
      <c r="Q2869" s="66"/>
      <c r="S2869" s="70"/>
      <c r="U2869" s="70"/>
      <c r="W2869" s="70"/>
      <c r="Y2869" s="70"/>
    </row>
    <row r="2870" spans="1:25" s="69" customFormat="1" x14ac:dyDescent="0.2">
      <c r="A2870" s="66" t="s">
        <v>27</v>
      </c>
      <c r="B2870" s="66" t="s">
        <v>23</v>
      </c>
      <c r="C2870" s="66" t="s">
        <v>26</v>
      </c>
      <c r="D2870" s="66" t="s">
        <v>278</v>
      </c>
      <c r="E2870" s="87">
        <f>+IF(ISNUMBER(DATA!N861),DATA!N861,"n/a")</f>
        <v>2.4176145308100998</v>
      </c>
      <c r="F2870" s="77">
        <f>+IF(ISNUMBER(DATA!O861),DATA!O861,"n/a")</f>
        <v>9.7601614396462099E-3</v>
      </c>
      <c r="G2870" s="87">
        <f>+IF(ISNUMBER(DATA!X861),DATA!X861,"n/a")</f>
        <v>2.45282364215115</v>
      </c>
      <c r="H2870" s="77">
        <f>+IF(ISNUMBER(DATA!Y861),DATA!Y861,"n/a")</f>
        <v>6.3451891479029202E-2</v>
      </c>
      <c r="I2870" s="87">
        <f>+IF(ISNUMBER(DATA!AH861),DATA!AH861,"n/a")</f>
        <v>2.4695429523579602</v>
      </c>
      <c r="J2870" s="77">
        <f>+IF(ISNUMBER(DATA!AI861),DATA!AI861,"n/a")</f>
        <v>7.33777732320397E-2</v>
      </c>
      <c r="K2870" s="87">
        <f>+IF(ISNUMBER(DATA!AR861),DATA!AR861,"n/a")</f>
        <v>2.4172923653448399</v>
      </c>
      <c r="L2870" s="77">
        <f>+IF(ISNUMBER(DATA!AS861),DATA!AS861,"n/a")</f>
        <v>5.5552828573201797E-2</v>
      </c>
      <c r="M2870" s="66"/>
      <c r="N2870" s="66"/>
      <c r="O2870" s="66"/>
      <c r="P2870" s="66"/>
      <c r="Q2870" s="66"/>
      <c r="S2870" s="70"/>
      <c r="U2870" s="70"/>
      <c r="W2870" s="70"/>
      <c r="Y2870" s="70"/>
    </row>
    <row r="2871" spans="1:25" s="69" customFormat="1" x14ac:dyDescent="0.2">
      <c r="A2871" s="66" t="s">
        <v>27</v>
      </c>
      <c r="B2871" s="66" t="s">
        <v>23</v>
      </c>
      <c r="C2871" s="66" t="s">
        <v>26</v>
      </c>
      <c r="D2871" s="66" t="s">
        <v>279</v>
      </c>
      <c r="E2871" s="87">
        <f>+IF(ISNUMBER(DATA!N862),DATA!N862,"n/a")</f>
        <v>2.13917688894532</v>
      </c>
      <c r="F2871" s="77">
        <f>+IF(ISNUMBER(DATA!O862),DATA!O862,"n/a")</f>
        <v>3.0242475683705E-2</v>
      </c>
      <c r="G2871" s="87">
        <f>+IF(ISNUMBER(DATA!X862),DATA!X862,"n/a")</f>
        <v>2.1994074691491901</v>
      </c>
      <c r="H2871" s="77">
        <f>+IF(ISNUMBER(DATA!Y862),DATA!Y862,"n/a")</f>
        <v>9.8053216143182506E-2</v>
      </c>
      <c r="I2871" s="87">
        <f>+IF(ISNUMBER(DATA!AH862),DATA!AH862,"n/a")</f>
        <v>2.1958561499501998</v>
      </c>
      <c r="J2871" s="77">
        <f>+IF(ISNUMBER(DATA!AI862),DATA!AI862,"n/a")</f>
        <v>5.5599991972616697E-2</v>
      </c>
      <c r="K2871" s="87">
        <f>+IF(ISNUMBER(DATA!AR862),DATA!AR862,"n/a")</f>
        <v>2.22366460955371</v>
      </c>
      <c r="L2871" s="77">
        <f>+IF(ISNUMBER(DATA!AS862),DATA!AS862,"n/a")</f>
        <v>3.9986139320204901E-2</v>
      </c>
      <c r="M2871" s="66"/>
      <c r="N2871" s="66"/>
      <c r="O2871" s="66"/>
      <c r="P2871" s="66"/>
      <c r="Q2871" s="66"/>
      <c r="S2871" s="70"/>
      <c r="U2871" s="70"/>
      <c r="W2871" s="70"/>
      <c r="Y2871" s="70"/>
    </row>
    <row r="2872" spans="1:25" s="69" customFormat="1" x14ac:dyDescent="0.2">
      <c r="A2872" s="66" t="s">
        <v>27</v>
      </c>
      <c r="B2872" s="66" t="s">
        <v>23</v>
      </c>
      <c r="C2872" s="66" t="s">
        <v>26</v>
      </c>
      <c r="D2872" s="66" t="s">
        <v>280</v>
      </c>
      <c r="E2872" s="87">
        <f>+IF(ISNUMBER(DATA!N863),DATA!N863,"n/a")</f>
        <v>3.1703168606629899</v>
      </c>
      <c r="F2872" s="77">
        <f>+IF(ISNUMBER(DATA!O863),DATA!O863,"n/a")</f>
        <v>-5.8980251054922897E-3</v>
      </c>
      <c r="G2872" s="87">
        <f>+IF(ISNUMBER(DATA!X863),DATA!X863,"n/a")</f>
        <v>2.69925177509898</v>
      </c>
      <c r="H2872" s="77">
        <f>+IF(ISNUMBER(DATA!Y863),DATA!Y863,"n/a")</f>
        <v>-5.6449960941867897E-2</v>
      </c>
      <c r="I2872" s="87">
        <f>+IF(ISNUMBER(DATA!AH863),DATA!AH863,"n/a")</f>
        <v>2.71142767394347</v>
      </c>
      <c r="J2872" s="77">
        <f>+IF(ISNUMBER(DATA!AI863),DATA!AI863,"n/a")</f>
        <v>-3.7552311104635402E-2</v>
      </c>
      <c r="K2872" s="87">
        <f>+IF(ISNUMBER(DATA!AR863),DATA!AR863,"n/a")</f>
        <v>2.7517735406230202</v>
      </c>
      <c r="L2872" s="77">
        <f>+IF(ISNUMBER(DATA!AS863),DATA!AS863,"n/a")</f>
        <v>-1.6278570845312999E-2</v>
      </c>
      <c r="M2872" s="66"/>
      <c r="N2872" s="66"/>
      <c r="O2872" s="66"/>
      <c r="P2872" s="66"/>
      <c r="Q2872" s="66"/>
      <c r="S2872" s="70"/>
      <c r="U2872" s="70"/>
      <c r="W2872" s="70"/>
      <c r="Y2872" s="70"/>
    </row>
    <row r="2873" spans="1:25" s="69" customFormat="1" x14ac:dyDescent="0.2">
      <c r="A2873" s="66" t="s">
        <v>27</v>
      </c>
      <c r="B2873" s="66" t="s">
        <v>23</v>
      </c>
      <c r="C2873" s="66" t="s">
        <v>26</v>
      </c>
      <c r="D2873" s="66" t="s">
        <v>281</v>
      </c>
      <c r="E2873" s="87">
        <f>+IF(ISNUMBER(DATA!N864),DATA!N864,"n/a")</f>
        <v>2.5569389630928199</v>
      </c>
      <c r="F2873" s="77">
        <f>+IF(ISNUMBER(DATA!O864),DATA!O864,"n/a")</f>
        <v>-5.4646855617589999E-3</v>
      </c>
      <c r="G2873" s="87">
        <f>+IF(ISNUMBER(DATA!X864),DATA!X864,"n/a")</f>
        <v>2.4313417656466898</v>
      </c>
      <c r="H2873" s="77">
        <f>+IF(ISNUMBER(DATA!Y864),DATA!Y864,"n/a")</f>
        <v>-1.8498660248269402E-2</v>
      </c>
      <c r="I2873" s="87">
        <f>+IF(ISNUMBER(DATA!AH864),DATA!AH864,"n/a")</f>
        <v>2.4442444407645398</v>
      </c>
      <c r="J2873" s="77">
        <f>+IF(ISNUMBER(DATA!AI864),DATA!AI864,"n/a")</f>
        <v>-1.9862607577067902E-3</v>
      </c>
      <c r="K2873" s="87">
        <f>+IF(ISNUMBER(DATA!AR864),DATA!AR864,"n/a")</f>
        <v>2.4828533177856502</v>
      </c>
      <c r="L2873" s="77">
        <f>+IF(ISNUMBER(DATA!AS864),DATA!AS864,"n/a")</f>
        <v>2.9486100073607299E-2</v>
      </c>
      <c r="M2873" s="66"/>
      <c r="N2873" s="66"/>
      <c r="O2873" s="66"/>
      <c r="P2873" s="66"/>
      <c r="Q2873" s="66"/>
      <c r="S2873" s="70"/>
      <c r="U2873" s="70"/>
      <c r="W2873" s="70"/>
      <c r="Y2873" s="70"/>
    </row>
    <row r="2874" spans="1:25" s="69" customFormat="1" x14ac:dyDescent="0.2">
      <c r="A2874" s="66" t="s">
        <v>27</v>
      </c>
      <c r="B2874" s="66" t="s">
        <v>23</v>
      </c>
      <c r="C2874" s="66" t="s">
        <v>26</v>
      </c>
      <c r="D2874" s="66" t="s">
        <v>282</v>
      </c>
      <c r="E2874" s="87">
        <f>+IF(ISNUMBER(DATA!N865),DATA!N865,"n/a")</f>
        <v>2.8923295900064301</v>
      </c>
      <c r="F2874" s="77">
        <f>+IF(ISNUMBER(DATA!O865),DATA!O865,"n/a")</f>
        <v>3.2198987214271E-3</v>
      </c>
      <c r="G2874" s="87">
        <f>+IF(ISNUMBER(DATA!X865),DATA!X865,"n/a")</f>
        <v>2.9303922980007102</v>
      </c>
      <c r="H2874" s="77">
        <f>+IF(ISNUMBER(DATA!Y865),DATA!Y865,"n/a")</f>
        <v>3.9187900520946603E-2</v>
      </c>
      <c r="I2874" s="87">
        <f>+IF(ISNUMBER(DATA!AH865),DATA!AH865,"n/a")</f>
        <v>2.9225364106866998</v>
      </c>
      <c r="J2874" s="77">
        <f>+IF(ISNUMBER(DATA!AI865),DATA!AI865,"n/a")</f>
        <v>5.4513965353986997E-2</v>
      </c>
      <c r="K2874" s="87">
        <f>+IF(ISNUMBER(DATA!AR865),DATA!AR865,"n/a")</f>
        <v>2.8963783126464402</v>
      </c>
      <c r="L2874" s="77">
        <f>+IF(ISNUMBER(DATA!AS865),DATA!AS865,"n/a")</f>
        <v>5.6669858177420498E-2</v>
      </c>
      <c r="M2874" s="66"/>
      <c r="N2874" s="66"/>
      <c r="O2874" s="66"/>
      <c r="P2874" s="66"/>
      <c r="Q2874" s="66"/>
      <c r="S2874" s="70"/>
      <c r="U2874" s="70"/>
      <c r="W2874" s="70"/>
      <c r="Y2874" s="70"/>
    </row>
    <row r="2875" spans="1:25" s="69" customFormat="1" x14ac:dyDescent="0.2">
      <c r="A2875" s="66" t="s">
        <v>27</v>
      </c>
      <c r="B2875" s="66" t="s">
        <v>23</v>
      </c>
      <c r="C2875" s="66" t="s">
        <v>26</v>
      </c>
      <c r="D2875" s="66" t="s">
        <v>283</v>
      </c>
      <c r="E2875" s="87">
        <f>+IF(ISNUMBER(DATA!N866),DATA!N866,"n/a")</f>
        <v>2.8368699413417899</v>
      </c>
      <c r="F2875" s="77">
        <f>+IF(ISNUMBER(DATA!O866),DATA!O866,"n/a")</f>
        <v>0.10464082045822</v>
      </c>
      <c r="G2875" s="87">
        <f>+IF(ISNUMBER(DATA!X866),DATA!X866,"n/a")</f>
        <v>2.86421475483961</v>
      </c>
      <c r="H2875" s="77">
        <f>+IF(ISNUMBER(DATA!Y866),DATA!Y866,"n/a")</f>
        <v>0.114915519538763</v>
      </c>
      <c r="I2875" s="87">
        <f>+IF(ISNUMBER(DATA!AH866),DATA!AH866,"n/a")</f>
        <v>2.8562744272369498</v>
      </c>
      <c r="J2875" s="77">
        <f>+IF(ISNUMBER(DATA!AI866),DATA!AI866,"n/a")</f>
        <v>0.105403247644534</v>
      </c>
      <c r="K2875" s="87">
        <f>+IF(ISNUMBER(DATA!AR866),DATA!AR866,"n/a")</f>
        <v>2.73791843425037</v>
      </c>
      <c r="L2875" s="77">
        <f>+IF(ISNUMBER(DATA!AS866),DATA!AS866,"n/a")</f>
        <v>9.1465878659132499E-2</v>
      </c>
      <c r="M2875" s="66"/>
      <c r="N2875" s="66"/>
      <c r="O2875" s="66"/>
      <c r="P2875" s="66"/>
      <c r="Q2875" s="66"/>
      <c r="S2875" s="70"/>
      <c r="U2875" s="70"/>
      <c r="W2875" s="70"/>
      <c r="Y2875" s="70"/>
    </row>
    <row r="2876" spans="1:25" s="69" customFormat="1" x14ac:dyDescent="0.2">
      <c r="A2876" s="66" t="s">
        <v>27</v>
      </c>
      <c r="B2876" s="66" t="s">
        <v>23</v>
      </c>
      <c r="C2876" s="66" t="s">
        <v>26</v>
      </c>
      <c r="D2876" s="66" t="s">
        <v>284</v>
      </c>
      <c r="E2876" s="87">
        <f>+IF(ISNUMBER(DATA!N867),DATA!N867,"n/a")</f>
        <v>2.0190530442573702</v>
      </c>
      <c r="F2876" s="77">
        <f>+IF(ISNUMBER(DATA!O867),DATA!O867,"n/a")</f>
        <v>-9.6731021776277903E-2</v>
      </c>
      <c r="G2876" s="87">
        <f>+IF(ISNUMBER(DATA!X867),DATA!X867,"n/a")</f>
        <v>2.1042632873169498</v>
      </c>
      <c r="H2876" s="77">
        <f>+IF(ISNUMBER(DATA!Y867),DATA!Y867,"n/a")</f>
        <v>-5.31547417628946E-2</v>
      </c>
      <c r="I2876" s="87">
        <f>+IF(ISNUMBER(DATA!AH867),DATA!AH867,"n/a")</f>
        <v>2.10715502045593</v>
      </c>
      <c r="J2876" s="77">
        <f>+IF(ISNUMBER(DATA!AI867),DATA!AI867,"n/a")</f>
        <v>-2.9440800511844702E-2</v>
      </c>
      <c r="K2876" s="87">
        <f>+IF(ISNUMBER(DATA!AR867),DATA!AR867,"n/a")</f>
        <v>2.1902381727142402</v>
      </c>
      <c r="L2876" s="77">
        <f>+IF(ISNUMBER(DATA!AS867),DATA!AS867,"n/a")</f>
        <v>1.2021477825174201E-2</v>
      </c>
      <c r="M2876" s="66"/>
      <c r="N2876" s="66"/>
      <c r="O2876" s="66"/>
      <c r="P2876" s="66"/>
      <c r="Q2876" s="66"/>
      <c r="S2876" s="70"/>
      <c r="U2876" s="70"/>
      <c r="W2876" s="70"/>
      <c r="Y2876" s="70"/>
    </row>
    <row r="2877" spans="1:25" s="69" customFormat="1" x14ac:dyDescent="0.2">
      <c r="A2877" s="66" t="s">
        <v>27</v>
      </c>
      <c r="B2877" s="66" t="s">
        <v>23</v>
      </c>
      <c r="C2877" s="66" t="s">
        <v>26</v>
      </c>
      <c r="D2877" s="66" t="s">
        <v>285</v>
      </c>
      <c r="E2877" s="87">
        <f>+IF(ISNUMBER(DATA!N868),DATA!N868,"n/a")</f>
        <v>2.0022358239071498</v>
      </c>
      <c r="F2877" s="77">
        <f>+IF(ISNUMBER(DATA!O868),DATA!O868,"n/a")</f>
        <v>-4.8214918392642997E-2</v>
      </c>
      <c r="G2877" s="87">
        <f>+IF(ISNUMBER(DATA!X868),DATA!X868,"n/a")</f>
        <v>2.0120945481844901</v>
      </c>
      <c r="H2877" s="77">
        <f>+IF(ISNUMBER(DATA!Y868),DATA!Y868,"n/a")</f>
        <v>-4.54013881802788E-2</v>
      </c>
      <c r="I2877" s="87">
        <f>+IF(ISNUMBER(DATA!AH868),DATA!AH868,"n/a")</f>
        <v>1.86344479667511</v>
      </c>
      <c r="J2877" s="77">
        <f>+IF(ISNUMBER(DATA!AI868),DATA!AI868,"n/a")</f>
        <v>-7.2459174033119994E-2</v>
      </c>
      <c r="K2877" s="87">
        <f>+IF(ISNUMBER(DATA!AR868),DATA!AR868,"n/a")</f>
        <v>1.94233890562661</v>
      </c>
      <c r="L2877" s="77">
        <f>+IF(ISNUMBER(DATA!AS868),DATA!AS868,"n/a")</f>
        <v>-6.2410569131587899E-3</v>
      </c>
      <c r="M2877" s="66"/>
      <c r="N2877" s="66"/>
      <c r="O2877" s="66"/>
      <c r="P2877" s="66"/>
      <c r="Q2877" s="66"/>
      <c r="S2877" s="70"/>
      <c r="U2877" s="70"/>
      <c r="W2877" s="70"/>
      <c r="Y2877" s="70"/>
    </row>
    <row r="2878" spans="1:25" s="69" customFormat="1" x14ac:dyDescent="0.2">
      <c r="A2878" s="66" t="s">
        <v>27</v>
      </c>
      <c r="B2878" s="66" t="s">
        <v>23</v>
      </c>
      <c r="C2878" s="66" t="s">
        <v>26</v>
      </c>
      <c r="D2878" s="66" t="s">
        <v>286</v>
      </c>
      <c r="E2878" s="87">
        <f>+IF(ISNUMBER(DATA!N869),DATA!N869,"n/a")</f>
        <v>2.1235073293684601</v>
      </c>
      <c r="F2878" s="77">
        <f>+IF(ISNUMBER(DATA!O869),DATA!O869,"n/a")</f>
        <v>7.0795847292279196E-2</v>
      </c>
      <c r="G2878" s="87">
        <f>+IF(ISNUMBER(DATA!X869),DATA!X869,"n/a")</f>
        <v>2.03254717572021</v>
      </c>
      <c r="H2878" s="77">
        <f>+IF(ISNUMBER(DATA!Y869),DATA!Y869,"n/a")</f>
        <v>1.7911030363420701E-2</v>
      </c>
      <c r="I2878" s="87">
        <f>+IF(ISNUMBER(DATA!AH869),DATA!AH869,"n/a")</f>
        <v>2.0217243390988102</v>
      </c>
      <c r="J2878" s="77">
        <f>+IF(ISNUMBER(DATA!AI869),DATA!AI869,"n/a")</f>
        <v>1.4323410371248299E-2</v>
      </c>
      <c r="K2878" s="87">
        <f>+IF(ISNUMBER(DATA!AR869),DATA!AR869,"n/a")</f>
        <v>2.00769330872826</v>
      </c>
      <c r="L2878" s="77">
        <f>+IF(ISNUMBER(DATA!AS869),DATA!AS869,"n/a")</f>
        <v>1.4772827377109701E-4</v>
      </c>
      <c r="M2878" s="66"/>
      <c r="N2878" s="66"/>
      <c r="O2878" s="66"/>
      <c r="P2878" s="66"/>
      <c r="Q2878" s="66"/>
      <c r="S2878" s="70"/>
      <c r="U2878" s="70"/>
      <c r="W2878" s="70"/>
      <c r="Y2878" s="70"/>
    </row>
    <row r="2879" spans="1:25" s="69" customFormat="1" x14ac:dyDescent="0.2">
      <c r="A2879" s="66" t="s">
        <v>27</v>
      </c>
      <c r="B2879" s="66" t="s">
        <v>23</v>
      </c>
      <c r="C2879" s="66" t="s">
        <v>26</v>
      </c>
      <c r="D2879" s="66" t="s">
        <v>287</v>
      </c>
      <c r="E2879" s="87">
        <f>+IF(ISNUMBER(DATA!N870),DATA!N870,"n/a")</f>
        <v>2.2011054099161198</v>
      </c>
      <c r="F2879" s="77">
        <f>+IF(ISNUMBER(DATA!O870),DATA!O870,"n/a")</f>
        <v>4.6384488677250299E-2</v>
      </c>
      <c r="G2879" s="87">
        <f>+IF(ISNUMBER(DATA!X870),DATA!X870,"n/a")</f>
        <v>2.1258826225858298</v>
      </c>
      <c r="H2879" s="77">
        <f>+IF(ISNUMBER(DATA!Y870),DATA!Y870,"n/a")</f>
        <v>3.2290999390899702E-2</v>
      </c>
      <c r="I2879" s="87">
        <f>+IF(ISNUMBER(DATA!AH870),DATA!AH870,"n/a")</f>
        <v>2.09003358745003</v>
      </c>
      <c r="J2879" s="77">
        <f>+IF(ISNUMBER(DATA!AI870),DATA!AI870,"n/a")</f>
        <v>3.5297151495769599E-3</v>
      </c>
      <c r="K2879" s="87">
        <f>+IF(ISNUMBER(DATA!AR870),DATA!AR870,"n/a")</f>
        <v>2.0801618944760398</v>
      </c>
      <c r="L2879" s="77">
        <f>+IF(ISNUMBER(DATA!AS870),DATA!AS870,"n/a")</f>
        <v>-2.20990336485482E-3</v>
      </c>
      <c r="M2879" s="66"/>
      <c r="N2879" s="66"/>
      <c r="O2879" s="66"/>
      <c r="P2879" s="66"/>
      <c r="Q2879" s="66"/>
      <c r="S2879" s="70"/>
      <c r="U2879" s="70"/>
      <c r="W2879" s="70"/>
      <c r="Y2879" s="70"/>
    </row>
    <row r="2880" spans="1:25" s="69" customFormat="1" x14ac:dyDescent="0.2">
      <c r="A2880" s="66" t="s">
        <v>27</v>
      </c>
      <c r="B2880" s="66" t="s">
        <v>23</v>
      </c>
      <c r="C2880" s="66" t="s">
        <v>26</v>
      </c>
      <c r="D2880" s="66" t="s">
        <v>288</v>
      </c>
      <c r="E2880" s="87">
        <f>+IF(ISNUMBER(DATA!N871),DATA!N871,"n/a")</f>
        <v>2.9299486337502798</v>
      </c>
      <c r="F2880" s="77">
        <f>+IF(ISNUMBER(DATA!O871),DATA!O871,"n/a")</f>
        <v>1.7438625945435299E-2</v>
      </c>
      <c r="G2880" s="87">
        <f>+IF(ISNUMBER(DATA!X871),DATA!X871,"n/a")</f>
        <v>2.9668041668315599</v>
      </c>
      <c r="H2880" s="77">
        <f>+IF(ISNUMBER(DATA!Y871),DATA!Y871,"n/a")</f>
        <v>5.9553010170108403E-2</v>
      </c>
      <c r="I2880" s="87">
        <f>+IF(ISNUMBER(DATA!AH871),DATA!AH871,"n/a")</f>
        <v>2.93492251283093</v>
      </c>
      <c r="J2880" s="77">
        <f>+IF(ISNUMBER(DATA!AI871),DATA!AI871,"n/a")</f>
        <v>8.3041762547695797E-2</v>
      </c>
      <c r="K2880" s="87">
        <f>+IF(ISNUMBER(DATA!AR871),DATA!AR871,"n/a")</f>
        <v>2.8868045876534798</v>
      </c>
      <c r="L2880" s="77">
        <f>+IF(ISNUMBER(DATA!AS871),DATA!AS871,"n/a")</f>
        <v>6.1799612784735301E-2</v>
      </c>
      <c r="M2880" s="66"/>
      <c r="N2880" s="66"/>
      <c r="O2880" s="66"/>
      <c r="P2880" s="66"/>
      <c r="Q2880" s="66"/>
      <c r="S2880" s="70"/>
      <c r="U2880" s="70"/>
      <c r="W2880" s="70"/>
      <c r="Y2880" s="70"/>
    </row>
    <row r="2881" spans="1:25" s="69" customFormat="1" x14ac:dyDescent="0.2">
      <c r="A2881" s="66" t="s">
        <v>27</v>
      </c>
      <c r="B2881" s="66" t="s">
        <v>23</v>
      </c>
      <c r="C2881" s="66" t="s">
        <v>26</v>
      </c>
      <c r="D2881" s="66" t="s">
        <v>289</v>
      </c>
      <c r="E2881" s="87">
        <f>+IF(ISNUMBER(DATA!N872),DATA!N872,"n/a")</f>
        <v>2.3414808661117998</v>
      </c>
      <c r="F2881" s="77">
        <f>+IF(ISNUMBER(DATA!O872),DATA!O872,"n/a")</f>
        <v>8.1323544260053199E-2</v>
      </c>
      <c r="G2881" s="87">
        <f>+IF(ISNUMBER(DATA!X872),DATA!X872,"n/a")</f>
        <v>2.3646928016454098</v>
      </c>
      <c r="H2881" s="77">
        <f>+IF(ISNUMBER(DATA!Y872),DATA!Y872,"n/a")</f>
        <v>0.12789901707278101</v>
      </c>
      <c r="I2881" s="87">
        <f>+IF(ISNUMBER(DATA!AH872),DATA!AH872,"n/a")</f>
        <v>2.3568134032280201</v>
      </c>
      <c r="J2881" s="77">
        <f>+IF(ISNUMBER(DATA!AI872),DATA!AI872,"n/a")</f>
        <v>9.8931604323168207E-2</v>
      </c>
      <c r="K2881" s="87">
        <f>+IF(ISNUMBER(DATA!AR872),DATA!AR872,"n/a")</f>
        <v>2.3689351528593501</v>
      </c>
      <c r="L2881" s="77">
        <f>+IF(ISNUMBER(DATA!AS872),DATA!AS872,"n/a")</f>
        <v>8.4949647992181299E-2</v>
      </c>
      <c r="M2881" s="66"/>
      <c r="N2881" s="66"/>
      <c r="O2881" s="66"/>
      <c r="P2881" s="66"/>
      <c r="Q2881" s="66"/>
      <c r="S2881" s="70"/>
      <c r="U2881" s="70"/>
      <c r="W2881" s="70"/>
      <c r="Y2881" s="70"/>
    </row>
    <row r="2882" spans="1:25" s="69" customFormat="1" x14ac:dyDescent="0.2">
      <c r="A2882" s="66" t="s">
        <v>27</v>
      </c>
      <c r="B2882" s="66" t="s">
        <v>23</v>
      </c>
      <c r="C2882" s="66" t="s">
        <v>26</v>
      </c>
      <c r="D2882" s="66" t="s">
        <v>290</v>
      </c>
      <c r="E2882" s="87">
        <f>+IF(ISNUMBER(DATA!N873),DATA!N873,"n/a")</f>
        <v>2.1835261160916999</v>
      </c>
      <c r="F2882" s="77">
        <f>+IF(ISNUMBER(DATA!O873),DATA!O873,"n/a")</f>
        <v>2.1765643644174801E-2</v>
      </c>
      <c r="G2882" s="87">
        <f>+IF(ISNUMBER(DATA!X873),DATA!X873,"n/a")</f>
        <v>2.2227648474790902</v>
      </c>
      <c r="H2882" s="77">
        <f>+IF(ISNUMBER(DATA!Y873),DATA!Y873,"n/a")</f>
        <v>3.6581094014355699E-2</v>
      </c>
      <c r="I2882" s="87">
        <f>+IF(ISNUMBER(DATA!AH873),DATA!AH873,"n/a")</f>
        <v>2.1584667939233801</v>
      </c>
      <c r="J2882" s="77">
        <f>+IF(ISNUMBER(DATA!AI873),DATA!AI873,"n/a")</f>
        <v>2.4965900211731101E-2</v>
      </c>
      <c r="K2882" s="87">
        <f>+IF(ISNUMBER(DATA!AR873),DATA!AR873,"n/a")</f>
        <v>2.1691249901905398</v>
      </c>
      <c r="L2882" s="77">
        <f>+IF(ISNUMBER(DATA!AS873),DATA!AS873,"n/a")</f>
        <v>2.9850080243631599E-2</v>
      </c>
      <c r="M2882" s="66"/>
      <c r="N2882" s="66"/>
      <c r="O2882" s="66"/>
      <c r="P2882" s="66"/>
      <c r="Q2882" s="66"/>
      <c r="S2882" s="70"/>
      <c r="U2882" s="70"/>
      <c r="W2882" s="70"/>
      <c r="Y2882" s="70"/>
    </row>
    <row r="2883" spans="1:25" s="69" customFormat="1" x14ac:dyDescent="0.2">
      <c r="A2883" s="66" t="s">
        <v>27</v>
      </c>
      <c r="B2883" s="66" t="s">
        <v>23</v>
      </c>
      <c r="C2883" s="66" t="s">
        <v>26</v>
      </c>
      <c r="D2883" s="66" t="s">
        <v>291</v>
      </c>
      <c r="E2883" s="87">
        <f>+IF(ISNUMBER(DATA!N874),DATA!N874,"n/a")</f>
        <v>2.7170367457017601</v>
      </c>
      <c r="F2883" s="77">
        <f>+IF(ISNUMBER(DATA!O874),DATA!O874,"n/a")</f>
        <v>-1.8908831803999802E-2</v>
      </c>
      <c r="G2883" s="87">
        <f>+IF(ISNUMBER(DATA!X874),DATA!X874,"n/a")</f>
        <v>2.7676999425177198</v>
      </c>
      <c r="H2883" s="77">
        <f>+IF(ISNUMBER(DATA!Y874),DATA!Y874,"n/a")</f>
        <v>-9.9811392099998508E-3</v>
      </c>
      <c r="I2883" s="87">
        <f>+IF(ISNUMBER(DATA!AH874),DATA!AH874,"n/a")</f>
        <v>2.76256036723401</v>
      </c>
      <c r="J2883" s="77">
        <f>+IF(ISNUMBER(DATA!AI874),DATA!AI874,"n/a")</f>
        <v>-1.3376458362945501E-2</v>
      </c>
      <c r="K2883" s="87">
        <f>+IF(ISNUMBER(DATA!AR874),DATA!AR874,"n/a")</f>
        <v>2.7475695409094598</v>
      </c>
      <c r="L2883" s="77">
        <f>+IF(ISNUMBER(DATA!AS874),DATA!AS874,"n/a")</f>
        <v>-6.7910060605146705E-2</v>
      </c>
      <c r="M2883" s="66"/>
      <c r="N2883" s="66"/>
      <c r="O2883" s="66"/>
      <c r="P2883" s="66"/>
      <c r="Q2883" s="66"/>
      <c r="S2883" s="70"/>
      <c r="U2883" s="70"/>
      <c r="W2883" s="70"/>
      <c r="Y2883" s="70"/>
    </row>
    <row r="2884" spans="1:25" s="69" customFormat="1" x14ac:dyDescent="0.2">
      <c r="A2884" s="66" t="s">
        <v>27</v>
      </c>
      <c r="B2884" s="66" t="s">
        <v>23</v>
      </c>
      <c r="C2884" s="66" t="s">
        <v>26</v>
      </c>
      <c r="D2884" s="66" t="s">
        <v>292</v>
      </c>
      <c r="E2884" s="87">
        <f>+IF(ISNUMBER(DATA!N875),DATA!N875,"n/a")</f>
        <v>2.7827243527848</v>
      </c>
      <c r="F2884" s="77">
        <f>+IF(ISNUMBER(DATA!O875),DATA!O875,"n/a")</f>
        <v>6.2159986817066401E-2</v>
      </c>
      <c r="G2884" s="87">
        <f>+IF(ISNUMBER(DATA!X875),DATA!X875,"n/a")</f>
        <v>2.78414476454128</v>
      </c>
      <c r="H2884" s="77">
        <f>+IF(ISNUMBER(DATA!Y875),DATA!Y875,"n/a")</f>
        <v>6.4121396874418105E-2</v>
      </c>
      <c r="I2884" s="87">
        <f>+IF(ISNUMBER(DATA!AH875),DATA!AH875,"n/a")</f>
        <v>2.7148774597864498</v>
      </c>
      <c r="J2884" s="77">
        <f>+IF(ISNUMBER(DATA!AI875),DATA!AI875,"n/a")</f>
        <v>4.5103464663969597E-2</v>
      </c>
      <c r="K2884" s="87">
        <f>+IF(ISNUMBER(DATA!AR875),DATA!AR875,"n/a")</f>
        <v>2.66753073460628</v>
      </c>
      <c r="L2884" s="77">
        <f>+IF(ISNUMBER(DATA!AS875),DATA!AS875,"n/a")</f>
        <v>1.2666821478766899E-2</v>
      </c>
      <c r="M2884" s="66"/>
      <c r="N2884" s="66"/>
      <c r="O2884" s="66"/>
      <c r="P2884" s="66"/>
      <c r="Q2884" s="66"/>
      <c r="S2884" s="70"/>
      <c r="U2884" s="70"/>
      <c r="W2884" s="70"/>
      <c r="Y2884" s="70"/>
    </row>
    <row r="2885" spans="1:25" s="69" customFormat="1" x14ac:dyDescent="0.2">
      <c r="A2885" s="66" t="s">
        <v>27</v>
      </c>
      <c r="B2885" s="66" t="s">
        <v>23</v>
      </c>
      <c r="C2885" s="66" t="s">
        <v>26</v>
      </c>
      <c r="D2885" s="66" t="s">
        <v>293</v>
      </c>
      <c r="E2885" s="87">
        <f>+IF(ISNUMBER(DATA!N876),DATA!N876,"n/a")</f>
        <v>2.2903737483890199</v>
      </c>
      <c r="F2885" s="77">
        <f>+IF(ISNUMBER(DATA!O876),DATA!O876,"n/a")</f>
        <v>5.5478943687939999E-2</v>
      </c>
      <c r="G2885" s="87">
        <f>+IF(ISNUMBER(DATA!X876),DATA!X876,"n/a")</f>
        <v>2.3305936627251</v>
      </c>
      <c r="H2885" s="77">
        <f>+IF(ISNUMBER(DATA!Y876),DATA!Y876,"n/a")</f>
        <v>0.11560026680147099</v>
      </c>
      <c r="I2885" s="87">
        <f>+IF(ISNUMBER(DATA!AH876),DATA!AH876,"n/a")</f>
        <v>2.3081408489847499</v>
      </c>
      <c r="J2885" s="77">
        <f>+IF(ISNUMBER(DATA!AI876),DATA!AI876,"n/a")</f>
        <v>3.7648003670902798E-2</v>
      </c>
      <c r="K2885" s="87">
        <f>+IF(ISNUMBER(DATA!AR876),DATA!AR876,"n/a")</f>
        <v>2.3831044677857798</v>
      </c>
      <c r="L2885" s="77">
        <f>+IF(ISNUMBER(DATA!AS876),DATA!AS876,"n/a")</f>
        <v>6.4804716381907601E-2</v>
      </c>
      <c r="M2885" s="66"/>
      <c r="N2885" s="66"/>
      <c r="O2885" s="66"/>
      <c r="P2885" s="66"/>
      <c r="Q2885" s="66"/>
      <c r="S2885" s="70"/>
      <c r="U2885" s="70"/>
      <c r="W2885" s="70"/>
      <c r="Y2885" s="70"/>
    </row>
    <row r="2886" spans="1:25" s="69" customFormat="1" x14ac:dyDescent="0.2">
      <c r="A2886" s="66" t="s">
        <v>27</v>
      </c>
      <c r="B2886" s="66" t="s">
        <v>23</v>
      </c>
      <c r="C2886" s="66" t="s">
        <v>26</v>
      </c>
      <c r="D2886" s="66" t="s">
        <v>294</v>
      </c>
      <c r="E2886" s="87">
        <f>+IF(ISNUMBER(DATA!N877),DATA!N877,"n/a")</f>
        <v>2.1696962306082099</v>
      </c>
      <c r="F2886" s="77">
        <f>+IF(ISNUMBER(DATA!O877),DATA!O877,"n/a")</f>
        <v>1.5944957736653501E-2</v>
      </c>
      <c r="G2886" s="87">
        <f>+IF(ISNUMBER(DATA!X877),DATA!X877,"n/a")</f>
        <v>2.22654000316117</v>
      </c>
      <c r="H2886" s="77">
        <f>+IF(ISNUMBER(DATA!Y877),DATA!Y877,"n/a")</f>
        <v>3.7900562260389903E-2</v>
      </c>
      <c r="I2886" s="87">
        <f>+IF(ISNUMBER(DATA!AH877),DATA!AH877,"n/a")</f>
        <v>2.1454251159862201</v>
      </c>
      <c r="J2886" s="77">
        <f>+IF(ISNUMBER(DATA!AI877),DATA!AI877,"n/a")</f>
        <v>2.1293857863438199E-2</v>
      </c>
      <c r="K2886" s="87">
        <f>+IF(ISNUMBER(DATA!AR877),DATA!AR877,"n/a")</f>
        <v>2.1615122290137001</v>
      </c>
      <c r="L2886" s="77">
        <f>+IF(ISNUMBER(DATA!AS877),DATA!AS877,"n/a")</f>
        <v>2.9844642409575298E-2</v>
      </c>
      <c r="M2886" s="66"/>
      <c r="N2886" s="66"/>
      <c r="O2886" s="66"/>
      <c r="P2886" s="66"/>
      <c r="Q2886" s="66"/>
      <c r="S2886" s="70"/>
      <c r="U2886" s="70"/>
      <c r="W2886" s="70"/>
      <c r="Y2886" s="70"/>
    </row>
    <row r="2887" spans="1:25" s="69" customFormat="1" x14ac:dyDescent="0.2">
      <c r="A2887" s="66" t="s">
        <v>27</v>
      </c>
      <c r="B2887" s="66" t="s">
        <v>23</v>
      </c>
      <c r="C2887" s="66" t="s">
        <v>26</v>
      </c>
      <c r="D2887" s="66" t="s">
        <v>295</v>
      </c>
      <c r="E2887" s="87">
        <f>+IF(ISNUMBER(DATA!N878),DATA!N878,"n/a")</f>
        <v>2.58525699077753</v>
      </c>
      <c r="F2887" s="77">
        <f>+IF(ISNUMBER(DATA!O878),DATA!O878,"n/a")</f>
        <v>0.14265036409283</v>
      </c>
      <c r="G2887" s="87">
        <f>+IF(ISNUMBER(DATA!X878),DATA!X878,"n/a")</f>
        <v>2.5881905746730198</v>
      </c>
      <c r="H2887" s="77">
        <f>+IF(ISNUMBER(DATA!Y878),DATA!Y878,"n/a")</f>
        <v>0.14399685467711501</v>
      </c>
      <c r="I2887" s="87">
        <f>+IF(ISNUMBER(DATA!AH878),DATA!AH878,"n/a")</f>
        <v>2.5000769702585299</v>
      </c>
      <c r="J2887" s="77">
        <f>+IF(ISNUMBER(DATA!AI878),DATA!AI878,"n/a")</f>
        <v>0.15430875452509801</v>
      </c>
      <c r="K2887" s="87">
        <f>+IF(ISNUMBER(DATA!AR878),DATA!AR878,"n/a")</f>
        <v>2.3914016639655999</v>
      </c>
      <c r="L2887" s="77">
        <f>+IF(ISNUMBER(DATA!AS878),DATA!AS878,"n/a")</f>
        <v>0.19800153257149</v>
      </c>
      <c r="M2887" s="66"/>
      <c r="N2887" s="66"/>
      <c r="O2887" s="66"/>
      <c r="P2887" s="66"/>
      <c r="Q2887" s="66"/>
      <c r="S2887" s="70"/>
      <c r="U2887" s="70"/>
      <c r="W2887" s="70"/>
      <c r="Y2887" s="70"/>
    </row>
    <row r="2888" spans="1:25" s="69" customFormat="1" x14ac:dyDescent="0.2">
      <c r="A2888" s="66" t="s">
        <v>27</v>
      </c>
      <c r="B2888" s="66" t="s">
        <v>23</v>
      </c>
      <c r="C2888" s="66" t="s">
        <v>26</v>
      </c>
      <c r="D2888" s="66" t="s">
        <v>296</v>
      </c>
      <c r="E2888" s="87">
        <f>+IF(ISNUMBER(DATA!N879),DATA!N879,"n/a")</f>
        <v>2.3599195622554601</v>
      </c>
      <c r="F2888" s="77">
        <f>+IF(ISNUMBER(DATA!O879),DATA!O879,"n/a")</f>
        <v>9.4935983502157401E-2</v>
      </c>
      <c r="G2888" s="87">
        <f>+IF(ISNUMBER(DATA!X879),DATA!X879,"n/a")</f>
        <v>2.3370450786045001</v>
      </c>
      <c r="H2888" s="77">
        <f>+IF(ISNUMBER(DATA!Y879),DATA!Y879,"n/a")</f>
        <v>6.5303631302744303E-2</v>
      </c>
      <c r="I2888" s="87">
        <f>+IF(ISNUMBER(DATA!AH879),DATA!AH879,"n/a")</f>
        <v>2.2863579308516502</v>
      </c>
      <c r="J2888" s="77">
        <f>+IF(ISNUMBER(DATA!AI879),DATA!AI879,"n/a")</f>
        <v>4.6821183847294598E-2</v>
      </c>
      <c r="K2888" s="87">
        <f>+IF(ISNUMBER(DATA!AR879),DATA!AR879,"n/a")</f>
        <v>2.22936213067746</v>
      </c>
      <c r="L2888" s="77">
        <f>+IF(ISNUMBER(DATA!AS879),DATA!AS879,"n/a")</f>
        <v>5.5650871455254401E-2</v>
      </c>
      <c r="M2888" s="66"/>
      <c r="N2888" s="66"/>
      <c r="O2888" s="66"/>
      <c r="P2888" s="66"/>
      <c r="Q2888" s="66"/>
      <c r="S2888" s="70"/>
      <c r="U2888" s="70"/>
      <c r="W2888" s="70"/>
      <c r="Y2888" s="70"/>
    </row>
    <row r="2889" spans="1:25" s="69" customFormat="1" x14ac:dyDescent="0.2">
      <c r="A2889" s="66" t="s">
        <v>27</v>
      </c>
      <c r="B2889" s="66" t="s">
        <v>23</v>
      </c>
      <c r="C2889" s="66" t="s">
        <v>26</v>
      </c>
      <c r="D2889" s="66" t="s">
        <v>297</v>
      </c>
      <c r="E2889" s="87">
        <f>+IF(ISNUMBER(DATA!N880),DATA!N880,"n/a")</f>
        <v>2.2316527464488201</v>
      </c>
      <c r="F2889" s="77">
        <f>+IF(ISNUMBER(DATA!O880),DATA!O880,"n/a")</f>
        <v>1.5240404371531101E-3</v>
      </c>
      <c r="G2889" s="87">
        <f>+IF(ISNUMBER(DATA!X880),DATA!X880,"n/a")</f>
        <v>2.2677221001185699</v>
      </c>
      <c r="H2889" s="77">
        <f>+IF(ISNUMBER(DATA!Y880),DATA!Y880,"n/a")</f>
        <v>1.90136097294397E-2</v>
      </c>
      <c r="I2889" s="87">
        <f>+IF(ISNUMBER(DATA!AH880),DATA!AH880,"n/a")</f>
        <v>2.2092768997618499</v>
      </c>
      <c r="J2889" s="77">
        <f>+IF(ISNUMBER(DATA!AI880),DATA!AI880,"n/a")</f>
        <v>-1.4793310291514599E-2</v>
      </c>
      <c r="K2889" s="87">
        <f>+IF(ISNUMBER(DATA!AR880),DATA!AR880,"n/a")</f>
        <v>2.2355137151679298</v>
      </c>
      <c r="L2889" s="77">
        <f>+IF(ISNUMBER(DATA!AS880),DATA!AS880,"n/a")</f>
        <v>-6.5028833942844203E-3</v>
      </c>
      <c r="M2889" s="66"/>
      <c r="N2889" s="66"/>
      <c r="O2889" s="66"/>
      <c r="P2889" s="66"/>
      <c r="Q2889" s="66"/>
      <c r="S2889" s="70"/>
      <c r="U2889" s="70"/>
      <c r="W2889" s="70"/>
      <c r="Y2889" s="70"/>
    </row>
    <row r="2890" spans="1:25" s="69" customFormat="1" x14ac:dyDescent="0.2">
      <c r="A2890" s="66" t="s">
        <v>27</v>
      </c>
      <c r="B2890" s="66" t="s">
        <v>23</v>
      </c>
      <c r="C2890" s="66" t="s">
        <v>26</v>
      </c>
      <c r="D2890" s="66" t="s">
        <v>298</v>
      </c>
      <c r="E2890" s="87">
        <f>+IF(ISNUMBER(DATA!N881),DATA!N881,"n/a")</f>
        <v>2.48017565374322</v>
      </c>
      <c r="F2890" s="77">
        <f>+IF(ISNUMBER(DATA!O881),DATA!O881,"n/a")</f>
        <v>4.02775897117248E-2</v>
      </c>
      <c r="G2890" s="87">
        <f>+IF(ISNUMBER(DATA!X881),DATA!X881,"n/a")</f>
        <v>2.4649848985022502</v>
      </c>
      <c r="H2890" s="77">
        <f>+IF(ISNUMBER(DATA!Y881),DATA!Y881,"n/a")</f>
        <v>2.5474610123499698E-2</v>
      </c>
      <c r="I2890" s="87">
        <f>+IF(ISNUMBER(DATA!AH881),DATA!AH881,"n/a")</f>
        <v>2.4464122036389702</v>
      </c>
      <c r="J2890" s="77">
        <f>+IF(ISNUMBER(DATA!AI881),DATA!AI881,"n/a")</f>
        <v>1.1393236996526401E-2</v>
      </c>
      <c r="K2890" s="87">
        <f>+IF(ISNUMBER(DATA!AR881),DATA!AR881,"n/a")</f>
        <v>2.4416867791629602</v>
      </c>
      <c r="L2890" s="77">
        <f>+IF(ISNUMBER(DATA!AS881),DATA!AS881,"n/a")</f>
        <v>7.7461937853514603E-3</v>
      </c>
      <c r="M2890" s="66"/>
      <c r="N2890" s="66"/>
      <c r="O2890" s="66"/>
      <c r="P2890" s="66"/>
      <c r="Q2890" s="66"/>
      <c r="S2890" s="70"/>
      <c r="U2890" s="70"/>
      <c r="W2890" s="70"/>
      <c r="Y2890" s="70"/>
    </row>
    <row r="2891" spans="1:25" s="69" customFormat="1" x14ac:dyDescent="0.2">
      <c r="A2891" s="66" t="s">
        <v>27</v>
      </c>
      <c r="B2891" s="66" t="s">
        <v>23</v>
      </c>
      <c r="C2891" s="66" t="s">
        <v>26</v>
      </c>
      <c r="D2891" s="66" t="s">
        <v>299</v>
      </c>
      <c r="E2891" s="87">
        <f>+IF(ISNUMBER(DATA!N882),DATA!N882,"n/a")</f>
        <v>2.2668200194072998</v>
      </c>
      <c r="F2891" s="77">
        <f>+IF(ISNUMBER(DATA!O882),DATA!O882,"n/a")</f>
        <v>7.7835826015158996E-2</v>
      </c>
      <c r="G2891" s="87">
        <f>+IF(ISNUMBER(DATA!X882),DATA!X882,"n/a")</f>
        <v>2.27847077184345</v>
      </c>
      <c r="H2891" s="77">
        <f>+IF(ISNUMBER(DATA!Y882),DATA!Y882,"n/a")</f>
        <v>3.9568303175429198E-2</v>
      </c>
      <c r="I2891" s="87">
        <f>+IF(ISNUMBER(DATA!AH882),DATA!AH882,"n/a")</f>
        <v>2.23872157032653</v>
      </c>
      <c r="J2891" s="77">
        <f>+IF(ISNUMBER(DATA!AI882),DATA!AI882,"n/a")</f>
        <v>1.0589646229418199E-2</v>
      </c>
      <c r="K2891" s="87">
        <f>+IF(ISNUMBER(DATA!AR882),DATA!AR882,"n/a")</f>
        <v>2.2074664642623598</v>
      </c>
      <c r="L2891" s="77">
        <f>+IF(ISNUMBER(DATA!AS882),DATA!AS882,"n/a")</f>
        <v>-6.8105893775734097E-3</v>
      </c>
      <c r="M2891" s="66"/>
      <c r="N2891" s="66"/>
      <c r="O2891" s="66"/>
      <c r="P2891" s="66"/>
      <c r="Q2891" s="66"/>
      <c r="S2891" s="70"/>
      <c r="U2891" s="70"/>
      <c r="W2891" s="70"/>
      <c r="Y2891" s="70"/>
    </row>
    <row r="2892" spans="1:25" s="69" customFormat="1" x14ac:dyDescent="0.2">
      <c r="A2892" s="66" t="s">
        <v>27</v>
      </c>
      <c r="B2892" s="66" t="s">
        <v>23</v>
      </c>
      <c r="C2892" s="66" t="s">
        <v>26</v>
      </c>
      <c r="D2892" s="66" t="s">
        <v>300</v>
      </c>
      <c r="E2892" s="87">
        <f>+IF(ISNUMBER(DATA!N883),DATA!N883,"n/a")</f>
        <v>2.2608199758309402</v>
      </c>
      <c r="F2892" s="77">
        <f>+IF(ISNUMBER(DATA!O883),DATA!O883,"n/a")</f>
        <v>-8.3646750969705294E-2</v>
      </c>
      <c r="G2892" s="87">
        <f>+IF(ISNUMBER(DATA!X883),DATA!X883,"n/a")</f>
        <v>2.2772271809251299</v>
      </c>
      <c r="H2892" s="77">
        <f>+IF(ISNUMBER(DATA!Y883),DATA!Y883,"n/a")</f>
        <v>-8.2866050165982905E-2</v>
      </c>
      <c r="I2892" s="87">
        <f>+IF(ISNUMBER(DATA!AH883),DATA!AH883,"n/a")</f>
        <v>2.2539245689919598</v>
      </c>
      <c r="J2892" s="77">
        <f>+IF(ISNUMBER(DATA!AI883),DATA!AI883,"n/a")</f>
        <v>-9.8584884426741001E-2</v>
      </c>
      <c r="K2892" s="87">
        <f>+IF(ISNUMBER(DATA!AR883),DATA!AR883,"n/a")</f>
        <v>2.3486598037987898</v>
      </c>
      <c r="L2892" s="77">
        <f>+IF(ISNUMBER(DATA!AS883),DATA!AS883,"n/a")</f>
        <v>-5.1909593323154597E-2</v>
      </c>
      <c r="M2892" s="66"/>
      <c r="N2892" s="66"/>
      <c r="O2892" s="66"/>
      <c r="P2892" s="66"/>
      <c r="Q2892" s="66"/>
      <c r="S2892" s="70"/>
      <c r="U2892" s="70"/>
      <c r="W2892" s="70"/>
      <c r="Y2892" s="70"/>
    </row>
    <row r="2893" spans="1:25" s="69" customFormat="1" x14ac:dyDescent="0.2">
      <c r="A2893" s="66" t="s">
        <v>27</v>
      </c>
      <c r="B2893" s="66" t="s">
        <v>23</v>
      </c>
      <c r="C2893" s="66" t="s">
        <v>26</v>
      </c>
      <c r="D2893" s="66" t="s">
        <v>301</v>
      </c>
      <c r="E2893" s="87">
        <f>+IF(ISNUMBER(DATA!N884),DATA!N884,"n/a")</f>
        <v>2.3847901435147598</v>
      </c>
      <c r="F2893" s="77">
        <f>+IF(ISNUMBER(DATA!O884),DATA!O884,"n/a")</f>
        <v>2.8834974614226402E-3</v>
      </c>
      <c r="G2893" s="87">
        <f>+IF(ISNUMBER(DATA!X884),DATA!X884,"n/a")</f>
        <v>2.4407611159546598</v>
      </c>
      <c r="H2893" s="77">
        <f>+IF(ISNUMBER(DATA!Y884),DATA!Y884,"n/a")</f>
        <v>1.89290385293358E-2</v>
      </c>
      <c r="I2893" s="87">
        <f>+IF(ISNUMBER(DATA!AH884),DATA!AH884,"n/a")</f>
        <v>2.4358220918866098</v>
      </c>
      <c r="J2893" s="77">
        <f>+IF(ISNUMBER(DATA!AI884),DATA!AI884,"n/a")</f>
        <v>-2.1100239714093898E-2</v>
      </c>
      <c r="K2893" s="87">
        <f>+IF(ISNUMBER(DATA!AR884),DATA!AR884,"n/a")</f>
        <v>2.4035810205908699</v>
      </c>
      <c r="L2893" s="77">
        <f>+IF(ISNUMBER(DATA!AS884),DATA!AS884,"n/a")</f>
        <v>-2.9034420710033301E-2</v>
      </c>
      <c r="M2893" s="66"/>
      <c r="N2893" s="66"/>
      <c r="O2893" s="66"/>
      <c r="P2893" s="66"/>
      <c r="Q2893" s="66"/>
      <c r="S2893" s="70"/>
      <c r="U2893" s="70"/>
      <c r="W2893" s="70"/>
      <c r="Y2893" s="70"/>
    </row>
    <row r="2894" spans="1:25" s="69" customFormat="1" x14ac:dyDescent="0.2">
      <c r="A2894" s="66" t="s">
        <v>27</v>
      </c>
      <c r="B2894" s="66" t="s">
        <v>23</v>
      </c>
      <c r="C2894" s="66" t="s">
        <v>26</v>
      </c>
      <c r="D2894" s="66" t="s">
        <v>302</v>
      </c>
      <c r="E2894" s="87">
        <f>+IF(ISNUMBER(DATA!N885),DATA!N885,"n/a")</f>
        <v>2.1784322297539198</v>
      </c>
      <c r="F2894" s="77">
        <f>+IF(ISNUMBER(DATA!O885),DATA!O885,"n/a")</f>
        <v>2.2910077369254801E-2</v>
      </c>
      <c r="G2894" s="87">
        <f>+IF(ISNUMBER(DATA!X885),DATA!X885,"n/a")</f>
        <v>2.2253228903438802</v>
      </c>
      <c r="H2894" s="77">
        <f>+IF(ISNUMBER(DATA!Y885),DATA!Y885,"n/a")</f>
        <v>4.3258427132517402E-2</v>
      </c>
      <c r="I2894" s="87">
        <f>+IF(ISNUMBER(DATA!AH885),DATA!AH885,"n/a")</f>
        <v>2.1538334188814399</v>
      </c>
      <c r="J2894" s="77">
        <f>+IF(ISNUMBER(DATA!AI885),DATA!AI885,"n/a")</f>
        <v>2.76131715489976E-2</v>
      </c>
      <c r="K2894" s="87">
        <f>+IF(ISNUMBER(DATA!AR885),DATA!AR885,"n/a")</f>
        <v>2.1639092479936499</v>
      </c>
      <c r="L2894" s="77">
        <f>+IF(ISNUMBER(DATA!AS885),DATA!AS885,"n/a")</f>
        <v>3.0818324607337199E-2</v>
      </c>
      <c r="M2894" s="66"/>
      <c r="N2894" s="66"/>
      <c r="O2894" s="66"/>
      <c r="P2894" s="66"/>
      <c r="Q2894" s="66"/>
      <c r="S2894" s="70"/>
      <c r="U2894" s="70"/>
      <c r="W2894" s="70"/>
      <c r="Y2894" s="70"/>
    </row>
    <row r="2895" spans="1:25" s="69" customFormat="1" x14ac:dyDescent="0.2">
      <c r="A2895" s="66" t="s">
        <v>27</v>
      </c>
      <c r="B2895" s="66" t="s">
        <v>23</v>
      </c>
      <c r="C2895" s="66" t="s">
        <v>26</v>
      </c>
      <c r="D2895" s="66" t="s">
        <v>303</v>
      </c>
      <c r="E2895" s="87">
        <f>+IF(ISNUMBER(DATA!N886),DATA!N886,"n/a")</f>
        <v>2.4059239606562599</v>
      </c>
      <c r="F2895" s="77">
        <f>+IF(ISNUMBER(DATA!O886),DATA!O886,"n/a")</f>
        <v>7.7104265008717801E-3</v>
      </c>
      <c r="G2895" s="87">
        <f>+IF(ISNUMBER(DATA!X886),DATA!X886,"n/a")</f>
        <v>2.4588758929388201</v>
      </c>
      <c r="H2895" s="77">
        <f>+IF(ISNUMBER(DATA!Y886),DATA!Y886,"n/a")</f>
        <v>4.8453399396604598E-2</v>
      </c>
      <c r="I2895" s="87">
        <f>+IF(ISNUMBER(DATA!AH886),DATA!AH886,"n/a")</f>
        <v>2.46049769135398</v>
      </c>
      <c r="J2895" s="77">
        <f>+IF(ISNUMBER(DATA!AI886),DATA!AI886,"n/a")</f>
        <v>5.2648761632376001E-2</v>
      </c>
      <c r="K2895" s="87">
        <f>+IF(ISNUMBER(DATA!AR886),DATA!AR886,"n/a")</f>
        <v>2.48949603345172</v>
      </c>
      <c r="L2895" s="77">
        <f>+IF(ISNUMBER(DATA!AS886),DATA!AS886,"n/a")</f>
        <v>6.399424360613E-2</v>
      </c>
      <c r="M2895" s="66"/>
      <c r="N2895" s="66"/>
      <c r="O2895" s="66"/>
      <c r="P2895" s="66"/>
      <c r="Q2895" s="66"/>
      <c r="S2895" s="70"/>
      <c r="U2895" s="70"/>
      <c r="W2895" s="70"/>
      <c r="Y2895" s="70"/>
    </row>
    <row r="2896" spans="1:25" s="69" customFormat="1" x14ac:dyDescent="0.2">
      <c r="A2896" s="66" t="s">
        <v>27</v>
      </c>
      <c r="B2896" s="66" t="s">
        <v>23</v>
      </c>
      <c r="C2896" s="66" t="s">
        <v>26</v>
      </c>
      <c r="D2896" s="66" t="s">
        <v>304</v>
      </c>
      <c r="E2896" s="87">
        <f>+IF(ISNUMBER(DATA!N887),DATA!N887,"n/a")</f>
        <v>2.2105994515234002</v>
      </c>
      <c r="F2896" s="77">
        <f>+IF(ISNUMBER(DATA!O887),DATA!O887,"n/a")</f>
        <v>6.0994926074830001E-2</v>
      </c>
      <c r="G2896" s="87">
        <f>+IF(ISNUMBER(DATA!X887),DATA!X887,"n/a")</f>
        <v>2.1671754831252601</v>
      </c>
      <c r="H2896" s="77">
        <f>+IF(ISNUMBER(DATA!Y887),DATA!Y887,"n/a")</f>
        <v>1.89189445170059E-2</v>
      </c>
      <c r="I2896" s="87">
        <f>+IF(ISNUMBER(DATA!AH887),DATA!AH887,"n/a")</f>
        <v>2.15073532706361</v>
      </c>
      <c r="J2896" s="77">
        <f>+IF(ISNUMBER(DATA!AI887),DATA!AI887,"n/a")</f>
        <v>1.32578348963713E-2</v>
      </c>
      <c r="K2896" s="87">
        <f>+IF(ISNUMBER(DATA!AR887),DATA!AR887,"n/a")</f>
        <v>2.13036170587355</v>
      </c>
      <c r="L2896" s="77">
        <f>+IF(ISNUMBER(DATA!AS887),DATA!AS887,"n/a")</f>
        <v>-5.3631932489529204E-3</v>
      </c>
      <c r="M2896" s="66"/>
      <c r="N2896" s="66"/>
      <c r="O2896" s="66"/>
      <c r="P2896" s="66"/>
      <c r="Q2896" s="66"/>
      <c r="S2896" s="70"/>
      <c r="U2896" s="70"/>
      <c r="W2896" s="70"/>
      <c r="Y2896" s="70"/>
    </row>
    <row r="2897" spans="1:25" s="69" customFormat="1" x14ac:dyDescent="0.2">
      <c r="A2897" s="66" t="s">
        <v>27</v>
      </c>
      <c r="B2897" s="66" t="s">
        <v>23</v>
      </c>
      <c r="C2897" s="66" t="s">
        <v>26</v>
      </c>
      <c r="D2897" s="66" t="s">
        <v>305</v>
      </c>
      <c r="E2897" s="87">
        <f>+IF(ISNUMBER(DATA!N888),DATA!N888,"n/a")</f>
        <v>2.6593981915773499</v>
      </c>
      <c r="F2897" s="77">
        <f>+IF(ISNUMBER(DATA!O888),DATA!O888,"n/a")</f>
        <v>7.7608966740443402E-2</v>
      </c>
      <c r="G2897" s="87">
        <f>+IF(ISNUMBER(DATA!X888),DATA!X888,"n/a")</f>
        <v>2.6651064162043401</v>
      </c>
      <c r="H2897" s="77">
        <f>+IF(ISNUMBER(DATA!Y888),DATA!Y888,"n/a")</f>
        <v>4.6061363395432701E-2</v>
      </c>
      <c r="I2897" s="87">
        <f>+IF(ISNUMBER(DATA!AH888),DATA!AH888,"n/a")</f>
        <v>2.64797043770748</v>
      </c>
      <c r="J2897" s="77">
        <f>+IF(ISNUMBER(DATA!AI888),DATA!AI888,"n/a")</f>
        <v>-2.0826608643048299E-2</v>
      </c>
      <c r="K2897" s="87">
        <f>+IF(ISNUMBER(DATA!AR888),DATA!AR888,"n/a")</f>
        <v>2.5703750195153399</v>
      </c>
      <c r="L2897" s="77">
        <f>+IF(ISNUMBER(DATA!AS888),DATA!AS888,"n/a")</f>
        <v>-1.3401628149923499E-2</v>
      </c>
      <c r="M2897" s="66"/>
      <c r="N2897" s="66"/>
      <c r="O2897" s="66"/>
      <c r="P2897" s="66"/>
      <c r="Q2897" s="66"/>
      <c r="S2897" s="70"/>
      <c r="U2897" s="70"/>
      <c r="W2897" s="70"/>
      <c r="Y2897" s="70"/>
    </row>
    <row r="2898" spans="1:25" s="69" customFormat="1" x14ac:dyDescent="0.2">
      <c r="A2898" s="66" t="s">
        <v>27</v>
      </c>
      <c r="B2898" s="66" t="s">
        <v>23</v>
      </c>
      <c r="C2898" s="66" t="s">
        <v>26</v>
      </c>
      <c r="D2898" s="66" t="s">
        <v>306</v>
      </c>
      <c r="E2898" s="87">
        <f>+IF(ISNUMBER(DATA!N889),DATA!N889,"n/a")</f>
        <v>3.1764456685588001</v>
      </c>
      <c r="F2898" s="77">
        <f>+IF(ISNUMBER(DATA!O889),DATA!O889,"n/a")</f>
        <v>-2.3455687975904101E-3</v>
      </c>
      <c r="G2898" s="87">
        <f>+IF(ISNUMBER(DATA!X889),DATA!X889,"n/a")</f>
        <v>2.6930612853817699</v>
      </c>
      <c r="H2898" s="77">
        <f>+IF(ISNUMBER(DATA!Y889),DATA!Y889,"n/a")</f>
        <v>-3.6837974111586597E-2</v>
      </c>
      <c r="I2898" s="87">
        <f>+IF(ISNUMBER(DATA!AH889),DATA!AH889,"n/a")</f>
        <v>2.6910327847417101</v>
      </c>
      <c r="J2898" s="77">
        <f>+IF(ISNUMBER(DATA!AI889),DATA!AI889,"n/a")</f>
        <v>-2.3458299773619899E-2</v>
      </c>
      <c r="K2898" s="87">
        <f>+IF(ISNUMBER(DATA!AR889),DATA!AR889,"n/a")</f>
        <v>2.7068984697788401</v>
      </c>
      <c r="L2898" s="77">
        <f>+IF(ISNUMBER(DATA!AS889),DATA!AS889,"n/a")</f>
        <v>-1.00577690093357E-2</v>
      </c>
      <c r="M2898" s="66"/>
      <c r="N2898" s="66"/>
      <c r="O2898" s="66"/>
      <c r="P2898" s="66"/>
      <c r="Q2898" s="66"/>
      <c r="S2898" s="70"/>
      <c r="U2898" s="70"/>
      <c r="W2898" s="70"/>
      <c r="Y2898" s="70"/>
    </row>
    <row r="2899" spans="1:25" s="69" customFormat="1" x14ac:dyDescent="0.2">
      <c r="A2899" s="66" t="s">
        <v>27</v>
      </c>
      <c r="B2899" s="66" t="s">
        <v>23</v>
      </c>
      <c r="C2899" s="66" t="s">
        <v>26</v>
      </c>
      <c r="D2899" s="66" t="s">
        <v>307</v>
      </c>
      <c r="E2899" s="87">
        <f>+IF(ISNUMBER(DATA!N890),DATA!N890,"n/a")</f>
        <v>2.5309409871522601</v>
      </c>
      <c r="F2899" s="77">
        <f>+IF(ISNUMBER(DATA!O890),DATA!O890,"n/a")</f>
        <v>-2.5061110222623601E-2</v>
      </c>
      <c r="G2899" s="87">
        <f>+IF(ISNUMBER(DATA!X890),DATA!X890,"n/a")</f>
        <v>2.5298880565108299</v>
      </c>
      <c r="H2899" s="77">
        <f>+IF(ISNUMBER(DATA!Y890),DATA!Y890,"n/a")</f>
        <v>9.7226362931748703E-2</v>
      </c>
      <c r="I2899" s="87">
        <f>+IF(ISNUMBER(DATA!AH890),DATA!AH890,"n/a")</f>
        <v>2.49483057123736</v>
      </c>
      <c r="J2899" s="77">
        <f>+IF(ISNUMBER(DATA!AI890),DATA!AI890,"n/a")</f>
        <v>0.12713465332880899</v>
      </c>
      <c r="K2899" s="87">
        <f>+IF(ISNUMBER(DATA!AR890),DATA!AR890,"n/a")</f>
        <v>2.4973992543618699</v>
      </c>
      <c r="L2899" s="77">
        <f>+IF(ISNUMBER(DATA!AS890),DATA!AS890,"n/a")</f>
        <v>0.167339724957871</v>
      </c>
      <c r="M2899" s="66"/>
      <c r="N2899" s="66"/>
      <c r="O2899" s="66"/>
      <c r="P2899" s="66"/>
      <c r="Q2899" s="66"/>
      <c r="S2899" s="70"/>
      <c r="U2899" s="70"/>
      <c r="W2899" s="70"/>
      <c r="Y2899" s="70"/>
    </row>
    <row r="2900" spans="1:25" s="69" customFormat="1" x14ac:dyDescent="0.2">
      <c r="A2900" s="66" t="s">
        <v>27</v>
      </c>
      <c r="B2900" s="66" t="s">
        <v>23</v>
      </c>
      <c r="C2900" s="66" t="s">
        <v>26</v>
      </c>
      <c r="D2900" s="66" t="s">
        <v>308</v>
      </c>
      <c r="E2900" s="87">
        <f>+IF(ISNUMBER(DATA!N891),DATA!N891,"n/a")</f>
        <v>2.4260198608863002</v>
      </c>
      <c r="F2900" s="77">
        <f>+IF(ISNUMBER(DATA!O891),DATA!O891,"n/a")</f>
        <v>-7.5238140594290695E-2</v>
      </c>
      <c r="G2900" s="87">
        <f>+IF(ISNUMBER(DATA!X891),DATA!X891,"n/a")</f>
        <v>2.39935401957815</v>
      </c>
      <c r="H2900" s="77">
        <f>+IF(ISNUMBER(DATA!Y891),DATA!Y891,"n/a")</f>
        <v>-6.3444500582046801E-2</v>
      </c>
      <c r="I2900" s="87">
        <f>+IF(ISNUMBER(DATA!AH891),DATA!AH891,"n/a")</f>
        <v>2.3507062630228099</v>
      </c>
      <c r="J2900" s="77">
        <f>+IF(ISNUMBER(DATA!AI891),DATA!AI891,"n/a")</f>
        <v>-8.4314137345999199E-2</v>
      </c>
      <c r="K2900" s="87">
        <f>+IF(ISNUMBER(DATA!AR891),DATA!AR891,"n/a")</f>
        <v>2.3820137926489902</v>
      </c>
      <c r="L2900" s="77">
        <f>+IF(ISNUMBER(DATA!AS891),DATA!AS891,"n/a")</f>
        <v>-6.2597640959636602E-2</v>
      </c>
      <c r="M2900" s="66"/>
      <c r="N2900" s="66"/>
      <c r="O2900" s="66"/>
      <c r="P2900" s="66"/>
      <c r="Q2900" s="66"/>
      <c r="S2900" s="70"/>
      <c r="U2900" s="70"/>
      <c r="W2900" s="70"/>
      <c r="Y2900" s="70"/>
    </row>
    <row r="2901" spans="1:25" s="69" customFormat="1" x14ac:dyDescent="0.2">
      <c r="A2901" s="66" t="s">
        <v>27</v>
      </c>
      <c r="B2901" s="66" t="s">
        <v>23</v>
      </c>
      <c r="C2901" s="66" t="s">
        <v>26</v>
      </c>
      <c r="D2901" s="66" t="s">
        <v>309</v>
      </c>
      <c r="E2901" s="87">
        <f>+IF(ISNUMBER(DATA!N892),DATA!N892,"n/a")</f>
        <v>2.3511962944861602</v>
      </c>
      <c r="F2901" s="77">
        <f>+IF(ISNUMBER(DATA!O892),DATA!O892,"n/a")</f>
        <v>-1.8782205813228699E-2</v>
      </c>
      <c r="G2901" s="87">
        <f>+IF(ISNUMBER(DATA!X892),DATA!X892,"n/a")</f>
        <v>2.2814273848595699</v>
      </c>
      <c r="H2901" s="77">
        <f>+IF(ISNUMBER(DATA!Y892),DATA!Y892,"n/a")</f>
        <v>-2.98203995983926E-2</v>
      </c>
      <c r="I2901" s="87">
        <f>+IF(ISNUMBER(DATA!AH892),DATA!AH892,"n/a")</f>
        <v>2.2405517467621601</v>
      </c>
      <c r="J2901" s="77">
        <f>+IF(ISNUMBER(DATA!AI892),DATA!AI892,"n/a")</f>
        <v>-3.9258833854284997E-2</v>
      </c>
      <c r="K2901" s="87">
        <f>+IF(ISNUMBER(DATA!AR892),DATA!AR892,"n/a")</f>
        <v>2.2608458754716101</v>
      </c>
      <c r="L2901" s="77">
        <f>+IF(ISNUMBER(DATA!AS892),DATA!AS892,"n/a")</f>
        <v>-2.69928315668116E-2</v>
      </c>
      <c r="M2901" s="66"/>
      <c r="N2901" s="66"/>
      <c r="O2901" s="66"/>
      <c r="P2901" s="66"/>
      <c r="Q2901" s="66"/>
      <c r="S2901" s="70"/>
      <c r="U2901" s="70"/>
      <c r="W2901" s="70"/>
      <c r="Y2901" s="70"/>
    </row>
    <row r="2902" spans="1:25" s="69" customFormat="1" x14ac:dyDescent="0.2">
      <c r="A2902" s="66" t="s">
        <v>27</v>
      </c>
      <c r="B2902" s="66" t="s">
        <v>23</v>
      </c>
      <c r="C2902" s="66" t="s">
        <v>26</v>
      </c>
      <c r="D2902" s="66" t="s">
        <v>310</v>
      </c>
      <c r="E2902" s="87">
        <f>+IF(ISNUMBER(DATA!N893),DATA!N893,"n/a")</f>
        <v>2.42120626898144</v>
      </c>
      <c r="F2902" s="77">
        <f>+IF(ISNUMBER(DATA!O893),DATA!O893,"n/a")</f>
        <v>-0.10702263105238</v>
      </c>
      <c r="G2902" s="87">
        <f>+IF(ISNUMBER(DATA!X893),DATA!X893,"n/a")</f>
        <v>2.3626653499693999</v>
      </c>
      <c r="H2902" s="77">
        <f>+IF(ISNUMBER(DATA!Y893),DATA!Y893,"n/a")</f>
        <v>-0.113047932950069</v>
      </c>
      <c r="I2902" s="87">
        <f>+IF(ISNUMBER(DATA!AH893),DATA!AH893,"n/a")</f>
        <v>2.3333156856226398</v>
      </c>
      <c r="J2902" s="77">
        <f>+IF(ISNUMBER(DATA!AI893),DATA!AI893,"n/a")</f>
        <v>-0.13538807396764099</v>
      </c>
      <c r="K2902" s="87">
        <f>+IF(ISNUMBER(DATA!AR893),DATA!AR893,"n/a")</f>
        <v>2.4224560830241701</v>
      </c>
      <c r="L2902" s="77">
        <f>+IF(ISNUMBER(DATA!AS893),DATA!AS893,"n/a")</f>
        <v>-9.9384777320377996E-2</v>
      </c>
      <c r="M2902" s="66"/>
      <c r="N2902" s="66"/>
      <c r="O2902" s="66"/>
      <c r="P2902" s="66"/>
      <c r="Q2902" s="66"/>
      <c r="S2902" s="70"/>
      <c r="U2902" s="70"/>
      <c r="W2902" s="70"/>
      <c r="Y2902" s="70"/>
    </row>
    <row r="2903" spans="1:25" s="69" customFormat="1" x14ac:dyDescent="0.2">
      <c r="A2903" s="66" t="s">
        <v>27</v>
      </c>
      <c r="B2903" s="66" t="s">
        <v>23</v>
      </c>
      <c r="C2903" s="66" t="s">
        <v>26</v>
      </c>
      <c r="D2903" s="66" t="s">
        <v>311</v>
      </c>
      <c r="E2903" s="87">
        <f>+IF(ISNUMBER(DATA!N894),DATA!N894,"n/a")</f>
        <v>2.9484231545114601</v>
      </c>
      <c r="F2903" s="77">
        <f>+IF(ISNUMBER(DATA!O894),DATA!O894,"n/a")</f>
        <v>7.0786562821383197E-3</v>
      </c>
      <c r="G2903" s="87">
        <f>+IF(ISNUMBER(DATA!X894),DATA!X894,"n/a")</f>
        <v>3.0494959551598901</v>
      </c>
      <c r="H2903" s="77">
        <f>+IF(ISNUMBER(DATA!Y894),DATA!Y894,"n/a")</f>
        <v>5.0988038802503598E-2</v>
      </c>
      <c r="I2903" s="87">
        <f>+IF(ISNUMBER(DATA!AH894),DATA!AH894,"n/a")</f>
        <v>2.99995479647305</v>
      </c>
      <c r="J2903" s="77">
        <f>+IF(ISNUMBER(DATA!AI894),DATA!AI894,"n/a")</f>
        <v>7.5001260097455502E-2</v>
      </c>
      <c r="K2903" s="87">
        <f>+IF(ISNUMBER(DATA!AR894),DATA!AR894,"n/a")</f>
        <v>2.91051349537591</v>
      </c>
      <c r="L2903" s="77">
        <f>+IF(ISNUMBER(DATA!AS894),DATA!AS894,"n/a")</f>
        <v>5.3225245615176997E-2</v>
      </c>
      <c r="M2903" s="66"/>
      <c r="N2903" s="66"/>
      <c r="O2903" s="66"/>
      <c r="P2903" s="66"/>
      <c r="Q2903" s="66"/>
      <c r="S2903" s="70"/>
      <c r="U2903" s="70"/>
      <c r="W2903" s="70"/>
      <c r="Y2903" s="70"/>
    </row>
    <row r="2904" spans="1:25" s="69" customFormat="1" x14ac:dyDescent="0.2">
      <c r="A2904" s="66" t="s">
        <v>27</v>
      </c>
      <c r="B2904" s="66" t="s">
        <v>23</v>
      </c>
      <c r="C2904" s="66" t="s">
        <v>26</v>
      </c>
      <c r="D2904" s="66" t="s">
        <v>312</v>
      </c>
      <c r="E2904" s="87">
        <f>+IF(ISNUMBER(DATA!N895),DATA!N895,"n/a")</f>
        <v>2.5041477491342801</v>
      </c>
      <c r="F2904" s="77">
        <f>+IF(ISNUMBER(DATA!O895),DATA!O895,"n/a")</f>
        <v>4.8569207575358597E-2</v>
      </c>
      <c r="G2904" s="87">
        <f>+IF(ISNUMBER(DATA!X895),DATA!X895,"n/a")</f>
        <v>2.5134731126898902</v>
      </c>
      <c r="H2904" s="77">
        <f>+IF(ISNUMBER(DATA!Y895),DATA!Y895,"n/a")</f>
        <v>1.2193879512067801E-2</v>
      </c>
      <c r="I2904" s="87">
        <f>+IF(ISNUMBER(DATA!AH895),DATA!AH895,"n/a")</f>
        <v>2.4889304812834201</v>
      </c>
      <c r="J2904" s="77">
        <f>+IF(ISNUMBER(DATA!AI895),DATA!AI895,"n/a")</f>
        <v>-7.0932659847593102E-2</v>
      </c>
      <c r="K2904" s="87">
        <f>+IF(ISNUMBER(DATA!AR895),DATA!AR895,"n/a")</f>
        <v>2.4554753147683299</v>
      </c>
      <c r="L2904" s="77">
        <f>+IF(ISNUMBER(DATA!AS895),DATA!AS895,"n/a")</f>
        <v>-0.10352433613415001</v>
      </c>
      <c r="M2904" s="66"/>
      <c r="N2904" s="66"/>
      <c r="O2904" s="66"/>
      <c r="P2904" s="66"/>
      <c r="Q2904" s="66"/>
      <c r="S2904" s="70"/>
      <c r="U2904" s="70"/>
      <c r="W2904" s="70"/>
      <c r="Y2904" s="70"/>
    </row>
    <row r="2905" spans="1:25" s="69" customFormat="1" x14ac:dyDescent="0.2">
      <c r="A2905" s="66" t="s">
        <v>27</v>
      </c>
      <c r="B2905" s="66" t="s">
        <v>23</v>
      </c>
      <c r="C2905" s="66" t="s">
        <v>26</v>
      </c>
      <c r="D2905" s="66" t="s">
        <v>313</v>
      </c>
      <c r="E2905" s="87">
        <f>+IF(ISNUMBER(DATA!N896),DATA!N896,"n/a")</f>
        <v>2.81263665414588</v>
      </c>
      <c r="F2905" s="77">
        <f>+IF(ISNUMBER(DATA!O896),DATA!O896,"n/a")</f>
        <v>8.3856015577758306E-2</v>
      </c>
      <c r="G2905" s="87">
        <f>+IF(ISNUMBER(DATA!X896),DATA!X896,"n/a")</f>
        <v>2.8176605540038602</v>
      </c>
      <c r="H2905" s="77">
        <f>+IF(ISNUMBER(DATA!Y896),DATA!Y896,"n/a")</f>
        <v>7.0649887455428703E-2</v>
      </c>
      <c r="I2905" s="87">
        <f>+IF(ISNUMBER(DATA!AH896),DATA!AH896,"n/a")</f>
        <v>2.7677704710243098</v>
      </c>
      <c r="J2905" s="77">
        <f>+IF(ISNUMBER(DATA!AI896),DATA!AI896,"n/a")</f>
        <v>5.0123084514038102E-2</v>
      </c>
      <c r="K2905" s="87">
        <f>+IF(ISNUMBER(DATA!AR896),DATA!AR896,"n/a")</f>
        <v>2.6773831366818399</v>
      </c>
      <c r="L2905" s="77">
        <f>+IF(ISNUMBER(DATA!AS896),DATA!AS896,"n/a")</f>
        <v>-5.1865422032608402E-3</v>
      </c>
      <c r="M2905" s="66"/>
      <c r="N2905" s="66"/>
      <c r="O2905" s="66"/>
      <c r="P2905" s="66"/>
      <c r="Q2905" s="66"/>
      <c r="S2905" s="70"/>
      <c r="U2905" s="70"/>
      <c r="W2905" s="70"/>
      <c r="Y2905" s="70"/>
    </row>
    <row r="2906" spans="1:25" s="69" customFormat="1" x14ac:dyDescent="0.2">
      <c r="A2906" s="66" t="s">
        <v>27</v>
      </c>
      <c r="B2906" s="66" t="s">
        <v>23</v>
      </c>
      <c r="C2906" s="66" t="s">
        <v>26</v>
      </c>
      <c r="D2906" s="66" t="s">
        <v>314</v>
      </c>
      <c r="E2906" s="87">
        <f>+IF(ISNUMBER(DATA!N897),DATA!N897,"n/a")</f>
        <v>2.9600555319273498</v>
      </c>
      <c r="F2906" s="77">
        <f>+IF(ISNUMBER(DATA!O897),DATA!O897,"n/a")</f>
        <v>-0.113574204474288</v>
      </c>
      <c r="G2906" s="87">
        <f>+IF(ISNUMBER(DATA!X897),DATA!X897,"n/a")</f>
        <v>3.0846120197758999</v>
      </c>
      <c r="H2906" s="77">
        <f>+IF(ISNUMBER(DATA!Y897),DATA!Y897,"n/a")</f>
        <v>-4.6499483167825699E-2</v>
      </c>
      <c r="I2906" s="87">
        <f>+IF(ISNUMBER(DATA!AH897),DATA!AH897,"n/a")</f>
        <v>3.0867727744637401</v>
      </c>
      <c r="J2906" s="77">
        <f>+IF(ISNUMBER(DATA!AI897),DATA!AI897,"n/a")</f>
        <v>-1.3725406126574499E-3</v>
      </c>
      <c r="K2906" s="87">
        <f>+IF(ISNUMBER(DATA!AR897),DATA!AR897,"n/a")</f>
        <v>3.0612808431296199</v>
      </c>
      <c r="L2906" s="77">
        <f>+IF(ISNUMBER(DATA!AS897),DATA!AS897,"n/a")</f>
        <v>1.0711174783698599E-2</v>
      </c>
      <c r="M2906" s="66"/>
      <c r="N2906" s="66"/>
      <c r="O2906" s="66"/>
      <c r="P2906" s="66"/>
      <c r="Q2906" s="66"/>
      <c r="S2906" s="70"/>
      <c r="U2906" s="70"/>
      <c r="W2906" s="70"/>
      <c r="Y2906" s="70"/>
    </row>
    <row r="2907" spans="1:25" s="69" customFormat="1" x14ac:dyDescent="0.2">
      <c r="A2907" s="66" t="s">
        <v>27</v>
      </c>
      <c r="B2907" s="66" t="s">
        <v>23</v>
      </c>
      <c r="C2907" s="66" t="s">
        <v>26</v>
      </c>
      <c r="D2907" s="66" t="s">
        <v>315</v>
      </c>
      <c r="E2907" s="87">
        <f>+IF(ISNUMBER(DATA!N898),DATA!N898,"n/a")</f>
        <v>2.88163263740815</v>
      </c>
      <c r="F2907" s="77">
        <f>+IF(ISNUMBER(DATA!O898),DATA!O898,"n/a")</f>
        <v>3.4951112470634399E-2</v>
      </c>
      <c r="G2907" s="87">
        <f>+IF(ISNUMBER(DATA!X898),DATA!X898,"n/a")</f>
        <v>2.87431756926612</v>
      </c>
      <c r="H2907" s="77">
        <f>+IF(ISNUMBER(DATA!Y898),DATA!Y898,"n/a")</f>
        <v>0.122583763414271</v>
      </c>
      <c r="I2907" s="87">
        <f>+IF(ISNUMBER(DATA!AH898),DATA!AH898,"n/a")</f>
        <v>2.83572491833749</v>
      </c>
      <c r="J2907" s="77">
        <f>+IF(ISNUMBER(DATA!AI898),DATA!AI898,"n/a")</f>
        <v>0.13176201255519901</v>
      </c>
      <c r="K2907" s="87">
        <f>+IF(ISNUMBER(DATA!AR898),DATA!AR898,"n/a")</f>
        <v>2.8185084177206901</v>
      </c>
      <c r="L2907" s="77">
        <f>+IF(ISNUMBER(DATA!AS898),DATA!AS898,"n/a")</f>
        <v>0.110039849454298</v>
      </c>
      <c r="M2907" s="66"/>
      <c r="N2907" s="66"/>
      <c r="O2907" s="66"/>
      <c r="P2907" s="66"/>
      <c r="Q2907" s="66"/>
      <c r="S2907" s="70"/>
      <c r="U2907" s="70"/>
      <c r="W2907" s="70"/>
      <c r="Y2907" s="70"/>
    </row>
    <row r="2908" spans="1:25" s="69" customFormat="1" x14ac:dyDescent="0.2">
      <c r="A2908" s="66" t="s">
        <v>27</v>
      </c>
      <c r="B2908" s="66" t="s">
        <v>23</v>
      </c>
      <c r="C2908" s="66" t="s">
        <v>26</v>
      </c>
      <c r="D2908" s="66" t="s">
        <v>316</v>
      </c>
      <c r="E2908" s="87">
        <f>+IF(ISNUMBER(DATA!N899),DATA!N899,"n/a")</f>
        <v>2.2824391625685401</v>
      </c>
      <c r="F2908" s="77">
        <f>+IF(ISNUMBER(DATA!O899),DATA!O899,"n/a")</f>
        <v>7.40388794796765E-4</v>
      </c>
      <c r="G2908" s="87">
        <f>+IF(ISNUMBER(DATA!X899),DATA!X899,"n/a")</f>
        <v>2.2947432635765002</v>
      </c>
      <c r="H2908" s="77">
        <f>+IF(ISNUMBER(DATA!Y899),DATA!Y899,"n/a")</f>
        <v>-4.5982217218909199E-3</v>
      </c>
      <c r="I2908" s="87">
        <f>+IF(ISNUMBER(DATA!AH899),DATA!AH899,"n/a")</f>
        <v>2.2511046279785298</v>
      </c>
      <c r="J2908" s="77">
        <f>+IF(ISNUMBER(DATA!AI899),DATA!AI899,"n/a")</f>
        <v>-1.3183615873416399E-2</v>
      </c>
      <c r="K2908" s="87">
        <f>+IF(ISNUMBER(DATA!AR899),DATA!AR899,"n/a")</f>
        <v>2.2646827192051999</v>
      </c>
      <c r="L2908" s="77">
        <f>+IF(ISNUMBER(DATA!AS899),DATA!AS899,"n/a")</f>
        <v>-4.9969231263414801E-3</v>
      </c>
      <c r="M2908" s="66"/>
      <c r="N2908" s="66"/>
      <c r="O2908" s="66"/>
      <c r="P2908" s="66"/>
      <c r="Q2908" s="66"/>
      <c r="S2908" s="70"/>
      <c r="U2908" s="70"/>
      <c r="W2908" s="70"/>
      <c r="Y2908" s="70"/>
    </row>
    <row r="2909" spans="1:25" s="69" customFormat="1" x14ac:dyDescent="0.2">
      <c r="A2909" s="66" t="s">
        <v>27</v>
      </c>
      <c r="B2909" s="66" t="s">
        <v>23</v>
      </c>
      <c r="C2909" s="66" t="s">
        <v>26</v>
      </c>
      <c r="D2909" s="66" t="s">
        <v>317</v>
      </c>
      <c r="E2909" s="87">
        <f>+IF(ISNUMBER(DATA!N900),DATA!N900,"n/a")</f>
        <v>2.6161649758855798</v>
      </c>
      <c r="F2909" s="77">
        <f>+IF(ISNUMBER(DATA!O900),DATA!O900,"n/a")</f>
        <v>-8.4184211864990297E-2</v>
      </c>
      <c r="G2909" s="87">
        <f>+IF(ISNUMBER(DATA!X900),DATA!X900,"n/a")</f>
        <v>2.6217457954894599</v>
      </c>
      <c r="H2909" s="77">
        <f>+IF(ISNUMBER(DATA!Y900),DATA!Y900,"n/a")</f>
        <v>-8.92461984053559E-2</v>
      </c>
      <c r="I2909" s="87">
        <f>+IF(ISNUMBER(DATA!AH900),DATA!AH900,"n/a")</f>
        <v>2.6685763147435999</v>
      </c>
      <c r="J2909" s="77">
        <f>+IF(ISNUMBER(DATA!AI900),DATA!AI900,"n/a")</f>
        <v>-7.9898105488995105E-2</v>
      </c>
      <c r="K2909" s="87">
        <f>+IF(ISNUMBER(DATA!AR900),DATA!AR900,"n/a")</f>
        <v>2.7050032563520898</v>
      </c>
      <c r="L2909" s="77">
        <f>+IF(ISNUMBER(DATA!AS900),DATA!AS900,"n/a")</f>
        <v>-1.21914518542862E-2</v>
      </c>
      <c r="M2909" s="66"/>
      <c r="N2909" s="66"/>
      <c r="O2909" s="66"/>
      <c r="P2909" s="66"/>
      <c r="Q2909" s="66"/>
      <c r="S2909" s="70"/>
      <c r="U2909" s="70"/>
      <c r="W2909" s="70"/>
      <c r="Y2909" s="70"/>
    </row>
    <row r="2910" spans="1:25" s="69" customFormat="1" x14ac:dyDescent="0.2">
      <c r="A2910" s="66" t="s">
        <v>27</v>
      </c>
      <c r="B2910" s="66" t="s">
        <v>23</v>
      </c>
      <c r="C2910" s="66" t="s">
        <v>26</v>
      </c>
      <c r="D2910" s="66" t="s">
        <v>318</v>
      </c>
      <c r="E2910" s="87">
        <f>+IF(ISNUMBER(DATA!N901),DATA!N901,"n/a")</f>
        <v>2.1568862201286798</v>
      </c>
      <c r="F2910" s="77">
        <f>+IF(ISNUMBER(DATA!O901),DATA!O901,"n/a")</f>
        <v>1.5286431441524801E-2</v>
      </c>
      <c r="G2910" s="87">
        <f>+IF(ISNUMBER(DATA!X901),DATA!X901,"n/a")</f>
        <v>2.2050205252669799</v>
      </c>
      <c r="H2910" s="77">
        <f>+IF(ISNUMBER(DATA!Y901),DATA!Y901,"n/a")</f>
        <v>3.7764369582839102E-2</v>
      </c>
      <c r="I2910" s="87">
        <f>+IF(ISNUMBER(DATA!AH901),DATA!AH901,"n/a")</f>
        <v>2.1369824285162302</v>
      </c>
      <c r="J2910" s="77">
        <f>+IF(ISNUMBER(DATA!AI901),DATA!AI901,"n/a")</f>
        <v>2.5873547412309E-2</v>
      </c>
      <c r="K2910" s="87">
        <f>+IF(ISNUMBER(DATA!AR901),DATA!AR901,"n/a")</f>
        <v>2.1491969481558</v>
      </c>
      <c r="L2910" s="77">
        <f>+IF(ISNUMBER(DATA!AS901),DATA!AS901,"n/a")</f>
        <v>3.30743426720271E-2</v>
      </c>
      <c r="M2910" s="66"/>
      <c r="N2910" s="66"/>
      <c r="O2910" s="66"/>
      <c r="P2910" s="66"/>
      <c r="Q2910" s="66"/>
      <c r="S2910" s="70"/>
      <c r="U2910" s="70"/>
      <c r="W2910" s="70"/>
      <c r="Y2910" s="70"/>
    </row>
    <row r="2911" spans="1:25" s="69" customFormat="1" x14ac:dyDescent="0.2">
      <c r="A2911" s="66" t="s">
        <v>27</v>
      </c>
      <c r="B2911" s="66" t="s">
        <v>23</v>
      </c>
      <c r="C2911" s="66" t="s">
        <v>26</v>
      </c>
      <c r="D2911" s="66" t="s">
        <v>344</v>
      </c>
      <c r="E2911" s="87">
        <f>+IF(ISNUMBER(DATA!N902),DATA!N902,"n/a")</f>
        <v>2.1892815493376898</v>
      </c>
      <c r="F2911" s="77">
        <f>+IF(ISNUMBER(DATA!O902),DATA!O902,"n/a")</f>
        <v>-6.6245514326943297E-2</v>
      </c>
      <c r="G2911" s="87">
        <f>+IF(ISNUMBER(DATA!X902),DATA!X902,"n/a")</f>
        <v>2.22654910728343</v>
      </c>
      <c r="H2911" s="77">
        <f>+IF(ISNUMBER(DATA!Y902),DATA!Y902,"n/a")</f>
        <v>-3.4604459818025797E-2</v>
      </c>
      <c r="I2911" s="87">
        <f>+IF(ISNUMBER(DATA!AH902),DATA!AH902,"n/a")</f>
        <v>2.2374174920808998</v>
      </c>
      <c r="J2911" s="77">
        <f>+IF(ISNUMBER(DATA!AI902),DATA!AI902,"n/a")</f>
        <v>-1.35498002431626E-2</v>
      </c>
      <c r="K2911" s="87">
        <f>+IF(ISNUMBER(DATA!AR902),DATA!AR902,"n/a")</f>
        <v>2.2984683107566402</v>
      </c>
      <c r="L2911" s="77">
        <f>+IF(ISNUMBER(DATA!AS902),DATA!AS902,"n/a")</f>
        <v>3.8550398679173599E-2</v>
      </c>
      <c r="M2911" s="66"/>
      <c r="N2911" s="66"/>
      <c r="O2911" s="66"/>
      <c r="P2911" s="66"/>
      <c r="Q2911" s="66"/>
      <c r="S2911" s="70"/>
      <c r="U2911" s="70"/>
      <c r="W2911" s="70"/>
      <c r="Y2911" s="70"/>
    </row>
    <row r="2912" spans="1:25" s="69" customFormat="1" x14ac:dyDescent="0.2">
      <c r="A2912" s="66" t="s">
        <v>27</v>
      </c>
      <c r="B2912" s="66" t="s">
        <v>23</v>
      </c>
      <c r="C2912" s="66" t="s">
        <v>26</v>
      </c>
      <c r="D2912" s="66" t="s">
        <v>345</v>
      </c>
      <c r="E2912" s="87">
        <f>+IF(ISNUMBER(DATA!N903),DATA!N903,"n/a")</f>
        <v>2.5493409984801199</v>
      </c>
      <c r="F2912" s="77">
        <f>+IF(ISNUMBER(DATA!O903),DATA!O903,"n/a")</f>
        <v>9.3663791238732197E-2</v>
      </c>
      <c r="G2912" s="87">
        <f>+IF(ISNUMBER(DATA!X903),DATA!X903,"n/a")</f>
        <v>2.5006280032160801</v>
      </c>
      <c r="H2912" s="77">
        <f>+IF(ISNUMBER(DATA!Y903),DATA!Y903,"n/a")</f>
        <v>3.3732407397657198E-2</v>
      </c>
      <c r="I2912" s="87">
        <f>+IF(ISNUMBER(DATA!AH903),DATA!AH903,"n/a")</f>
        <v>2.49230037384054</v>
      </c>
      <c r="J2912" s="77">
        <f>+IF(ISNUMBER(DATA!AI903),DATA!AI903,"n/a")</f>
        <v>1.8110318844421099E-2</v>
      </c>
      <c r="K2912" s="87">
        <f>+IF(ISNUMBER(DATA!AR903),DATA!AR903,"n/a")</f>
        <v>2.4524509636770402</v>
      </c>
      <c r="L2912" s="77">
        <f>+IF(ISNUMBER(DATA!AS903),DATA!AS903,"n/a")</f>
        <v>-1.3984028031928299E-2</v>
      </c>
      <c r="M2912" s="66"/>
      <c r="N2912" s="66"/>
      <c r="O2912" s="66"/>
      <c r="P2912" s="66"/>
      <c r="Q2912" s="66"/>
      <c r="S2912" s="70"/>
      <c r="U2912" s="70"/>
      <c r="W2912" s="70"/>
      <c r="Y2912" s="70"/>
    </row>
    <row r="2913" spans="1:25" x14ac:dyDescent="0.2">
      <c r="E2913" s="100"/>
      <c r="F2913" s="102"/>
      <c r="G2913" s="100"/>
      <c r="H2913" s="102"/>
      <c r="I2913" s="100"/>
      <c r="J2913" s="102"/>
      <c r="K2913" s="100"/>
      <c r="L2913" s="102"/>
    </row>
    <row r="2914" spans="1:25" s="69" customFormat="1" x14ac:dyDescent="0.2">
      <c r="A2914" s="66" t="s">
        <v>28</v>
      </c>
      <c r="B2914" s="66" t="s">
        <v>23</v>
      </c>
      <c r="C2914" s="66" t="s">
        <v>0</v>
      </c>
      <c r="D2914" s="66" t="s">
        <v>271</v>
      </c>
      <c r="E2914" s="76">
        <f>+IF(ISNUMBER(DATA!F972),DATA!F972,"n/a")</f>
        <v>35742.400000000001</v>
      </c>
      <c r="F2914" s="77">
        <f>+IF(ISNUMBER(DATA!G972),DATA!G972,"n/a")</f>
        <v>0.22058407207177699</v>
      </c>
      <c r="G2914" s="76">
        <f>+IF(ISNUMBER(DATA!P972),DATA!P972,"n/a")</f>
        <v>114575.8</v>
      </c>
      <c r="H2914" s="77">
        <f>+IF(ISNUMBER(DATA!Q972),DATA!Q972,"n/a")</f>
        <v>-2.74053733366371E-2</v>
      </c>
      <c r="I2914" s="76">
        <f>+IF(ISNUMBER(DATA!Z972),DATA!Z972,"n/a")</f>
        <v>223591.31</v>
      </c>
      <c r="J2914" s="77">
        <f>+IF(ISNUMBER(DATA!AA972),DATA!AA972,"n/a")</f>
        <v>-5.3850162802493003E-2</v>
      </c>
      <c r="K2914" s="76">
        <f>+IF(ISNUMBER(DATA!AJ972),DATA!AJ972,"n/a")</f>
        <v>482086.91</v>
      </c>
      <c r="L2914" s="77">
        <f>+IF(ISNUMBER(DATA!AK972),DATA!AK972,"n/a")</f>
        <v>-0.14270319512934099</v>
      </c>
      <c r="M2914" s="66"/>
      <c r="N2914" s="66"/>
      <c r="O2914" s="66"/>
      <c r="P2914" s="66"/>
      <c r="Q2914" s="66"/>
      <c r="S2914" s="70"/>
      <c r="U2914" s="70"/>
      <c r="W2914" s="70"/>
      <c r="Y2914" s="70"/>
    </row>
    <row r="2915" spans="1:25" s="69" customFormat="1" x14ac:dyDescent="0.2">
      <c r="A2915" s="66" t="s">
        <v>28</v>
      </c>
      <c r="B2915" s="66" t="s">
        <v>23</v>
      </c>
      <c r="C2915" s="66" t="s">
        <v>0</v>
      </c>
      <c r="D2915" s="66" t="s">
        <v>272</v>
      </c>
      <c r="E2915" s="76">
        <f>+IF(ISNUMBER(DATA!F973),DATA!F973,"n/a")</f>
        <v>141402.29</v>
      </c>
      <c r="F2915" s="77">
        <f>+IF(ISNUMBER(DATA!G973),DATA!G973,"n/a")</f>
        <v>0.13602899381838299</v>
      </c>
      <c r="G2915" s="76">
        <f>+IF(ISNUMBER(DATA!P973),DATA!P973,"n/a")</f>
        <v>417525.18</v>
      </c>
      <c r="H2915" s="77">
        <f>+IF(ISNUMBER(DATA!Q973),DATA!Q973,"n/a")</f>
        <v>9.8747813557925099E-2</v>
      </c>
      <c r="I2915" s="76">
        <f>+IF(ISNUMBER(DATA!Z973),DATA!Z973,"n/a")</f>
        <v>772998.26</v>
      </c>
      <c r="J2915" s="77">
        <f>+IF(ISNUMBER(DATA!AA973),DATA!AA973,"n/a")</f>
        <v>0.233169960014254</v>
      </c>
      <c r="K2915" s="76">
        <f>+IF(ISNUMBER(DATA!AJ973),DATA!AJ973,"n/a")</f>
        <v>1498137.84</v>
      </c>
      <c r="L2915" s="77">
        <f>+IF(ISNUMBER(DATA!AK973),DATA!AK973,"n/a")</f>
        <v>0.71371766081628896</v>
      </c>
      <c r="M2915" s="66"/>
      <c r="N2915" s="66"/>
      <c r="O2915" s="66"/>
      <c r="P2915" s="66"/>
      <c r="Q2915" s="66"/>
      <c r="S2915" s="70"/>
      <c r="U2915" s="70"/>
      <c r="W2915" s="70"/>
      <c r="Y2915" s="70"/>
    </row>
    <row r="2916" spans="1:25" s="69" customFormat="1" x14ac:dyDescent="0.2">
      <c r="A2916" s="66" t="s">
        <v>28</v>
      </c>
      <c r="B2916" s="66" t="s">
        <v>23</v>
      </c>
      <c r="C2916" s="66" t="s">
        <v>0</v>
      </c>
      <c r="D2916" s="66" t="s">
        <v>273</v>
      </c>
      <c r="E2916" s="76">
        <f>+IF(ISNUMBER(DATA!F974),DATA!F974,"n/a")</f>
        <v>111919.61</v>
      </c>
      <c r="F2916" s="77">
        <f>+IF(ISNUMBER(DATA!G974),DATA!G974,"n/a")</f>
        <v>0.73782142704641496</v>
      </c>
      <c r="G2916" s="76">
        <f>+IF(ISNUMBER(DATA!P974),DATA!P974,"n/a")</f>
        <v>335403.96999999997</v>
      </c>
      <c r="H2916" s="77">
        <f>+IF(ISNUMBER(DATA!Q974),DATA!Q974,"n/a")</f>
        <v>0.63208734298644298</v>
      </c>
      <c r="I2916" s="76">
        <f>+IF(ISNUMBER(DATA!Z974),DATA!Z974,"n/a")</f>
        <v>651911.74</v>
      </c>
      <c r="J2916" s="77">
        <f>+IF(ISNUMBER(DATA!AA974),DATA!AA974,"n/a")</f>
        <v>0.59700434914339995</v>
      </c>
      <c r="K2916" s="76">
        <f>+IF(ISNUMBER(DATA!AJ974),DATA!AJ974,"n/a")</f>
        <v>1110490.8</v>
      </c>
      <c r="L2916" s="77">
        <f>+IF(ISNUMBER(DATA!AK974),DATA!AK974,"n/a")</f>
        <v>0.30676883859683701</v>
      </c>
      <c r="M2916" s="66"/>
      <c r="N2916" s="66"/>
      <c r="O2916" s="66"/>
      <c r="P2916" s="66"/>
      <c r="Q2916" s="66"/>
      <c r="S2916" s="70"/>
      <c r="U2916" s="70"/>
      <c r="W2916" s="70"/>
      <c r="Y2916" s="70"/>
    </row>
    <row r="2917" spans="1:25" s="69" customFormat="1" x14ac:dyDescent="0.2">
      <c r="A2917" s="66" t="s">
        <v>28</v>
      </c>
      <c r="B2917" s="66" t="s">
        <v>23</v>
      </c>
      <c r="C2917" s="66" t="s">
        <v>0</v>
      </c>
      <c r="D2917" s="66" t="s">
        <v>274</v>
      </c>
      <c r="E2917" s="76">
        <f>+IF(ISNUMBER(DATA!F975),DATA!F975,"n/a")</f>
        <v>53741.66</v>
      </c>
      <c r="F2917" s="77">
        <f>+IF(ISNUMBER(DATA!G975),DATA!G975,"n/a")</f>
        <v>0.238069436179769</v>
      </c>
      <c r="G2917" s="76">
        <f>+IF(ISNUMBER(DATA!P975),DATA!P975,"n/a")</f>
        <v>151879.24</v>
      </c>
      <c r="H2917" s="77">
        <f>+IF(ISNUMBER(DATA!Q975),DATA!Q975,"n/a")</f>
        <v>0.185297276744808</v>
      </c>
      <c r="I2917" s="76">
        <f>+IF(ISNUMBER(DATA!Z975),DATA!Z975,"n/a")</f>
        <v>274953.39</v>
      </c>
      <c r="J2917" s="77">
        <f>+IF(ISNUMBER(DATA!AA975),DATA!AA975,"n/a")</f>
        <v>0.19143412971457299</v>
      </c>
      <c r="K2917" s="76">
        <f>+IF(ISNUMBER(DATA!AJ975),DATA!AJ975,"n/a")</f>
        <v>549524.82999999996</v>
      </c>
      <c r="L2917" s="77">
        <f>+IF(ISNUMBER(DATA!AK975),DATA!AK975,"n/a")</f>
        <v>0.33599444757107799</v>
      </c>
      <c r="M2917" s="66"/>
      <c r="N2917" s="66"/>
      <c r="O2917" s="66"/>
      <c r="P2917" s="66"/>
      <c r="Q2917" s="66"/>
      <c r="S2917" s="70"/>
      <c r="U2917" s="70"/>
      <c r="W2917" s="70"/>
      <c r="Y2917" s="70"/>
    </row>
    <row r="2918" spans="1:25" s="69" customFormat="1" x14ac:dyDescent="0.2">
      <c r="A2918" s="66" t="s">
        <v>28</v>
      </c>
      <c r="B2918" s="66" t="s">
        <v>23</v>
      </c>
      <c r="C2918" s="66" t="s">
        <v>0</v>
      </c>
      <c r="D2918" s="66" t="s">
        <v>275</v>
      </c>
      <c r="E2918" s="76">
        <f>+IF(ISNUMBER(DATA!F976),DATA!F976,"n/a")</f>
        <v>175133.6</v>
      </c>
      <c r="F2918" s="77">
        <f>+IF(ISNUMBER(DATA!G976),DATA!G976,"n/a")</f>
        <v>2.6009305930937501</v>
      </c>
      <c r="G2918" s="76">
        <f>+IF(ISNUMBER(DATA!P976),DATA!P976,"n/a")</f>
        <v>564747.75</v>
      </c>
      <c r="H2918" s="77">
        <f>+IF(ISNUMBER(DATA!Q976),DATA!Q976,"n/a")</f>
        <v>2.7181675691145699</v>
      </c>
      <c r="I2918" s="76">
        <f>+IF(ISNUMBER(DATA!Z976),DATA!Z976,"n/a")</f>
        <v>1059276.07</v>
      </c>
      <c r="J2918" s="77">
        <f>+IF(ISNUMBER(DATA!AA976),DATA!AA976,"n/a")</f>
        <v>2.4560425373308701</v>
      </c>
      <c r="K2918" s="76">
        <f>+IF(ISNUMBER(DATA!AJ976),DATA!AJ976,"n/a")</f>
        <v>1674770</v>
      </c>
      <c r="L2918" s="77">
        <f>+IF(ISNUMBER(DATA!AK976),DATA!AK976,"n/a")</f>
        <v>1.5174107368529199</v>
      </c>
      <c r="M2918" s="66"/>
      <c r="N2918" s="66"/>
      <c r="O2918" s="66"/>
      <c r="P2918" s="66"/>
      <c r="Q2918" s="66"/>
      <c r="S2918" s="70"/>
      <c r="U2918" s="70"/>
      <c r="W2918" s="70"/>
      <c r="Y2918" s="70"/>
    </row>
    <row r="2919" spans="1:25" s="69" customFormat="1" x14ac:dyDescent="0.2">
      <c r="A2919" s="66" t="s">
        <v>28</v>
      </c>
      <c r="B2919" s="66" t="s">
        <v>23</v>
      </c>
      <c r="C2919" s="66" t="s">
        <v>0</v>
      </c>
      <c r="D2919" s="66" t="s">
        <v>276</v>
      </c>
      <c r="E2919" s="76">
        <f>+IF(ISNUMBER(DATA!F977),DATA!F977,"n/a")</f>
        <v>7927.46</v>
      </c>
      <c r="F2919" s="77">
        <f>+IF(ISNUMBER(DATA!G977),DATA!G977,"n/a")</f>
        <v>-0.31378301151015198</v>
      </c>
      <c r="G2919" s="76">
        <f>+IF(ISNUMBER(DATA!P977),DATA!P977,"n/a")</f>
        <v>27001.58</v>
      </c>
      <c r="H2919" s="77">
        <f>+IF(ISNUMBER(DATA!Q977),DATA!Q977,"n/a")</f>
        <v>-0.15774038086622899</v>
      </c>
      <c r="I2919" s="76">
        <f>+IF(ISNUMBER(DATA!Z977),DATA!Z977,"n/a")</f>
        <v>61054.12</v>
      </c>
      <c r="J2919" s="77">
        <f>+IF(ISNUMBER(DATA!AA977),DATA!AA977,"n/a")</f>
        <v>-9.9530489565730004E-2</v>
      </c>
      <c r="K2919" s="76">
        <f>+IF(ISNUMBER(DATA!AJ977),DATA!AJ977,"n/a")</f>
        <v>167180.29999999999</v>
      </c>
      <c r="L2919" s="77">
        <f>+IF(ISNUMBER(DATA!AK977),DATA!AK977,"n/a")</f>
        <v>-0.127374081866654</v>
      </c>
      <c r="M2919" s="66"/>
      <c r="N2919" s="66"/>
      <c r="O2919" s="66"/>
      <c r="P2919" s="66"/>
      <c r="Q2919" s="66"/>
      <c r="S2919" s="70"/>
      <c r="U2919" s="70"/>
      <c r="W2919" s="70"/>
      <c r="Y2919" s="70"/>
    </row>
    <row r="2920" spans="1:25" s="69" customFormat="1" x14ac:dyDescent="0.2">
      <c r="A2920" s="66" t="s">
        <v>28</v>
      </c>
      <c r="B2920" s="66" t="s">
        <v>23</v>
      </c>
      <c r="C2920" s="66" t="s">
        <v>0</v>
      </c>
      <c r="D2920" s="66" t="s">
        <v>277</v>
      </c>
      <c r="E2920" s="76">
        <f>+IF(ISNUMBER(DATA!F978),DATA!F978,"n/a")</f>
        <v>12520.14</v>
      </c>
      <c r="F2920" s="77">
        <f>+IF(ISNUMBER(DATA!G978),DATA!G978,"n/a")</f>
        <v>0.407318649573706</v>
      </c>
      <c r="G2920" s="76">
        <f>+IF(ISNUMBER(DATA!P978),DATA!P978,"n/a")</f>
        <v>31196.83</v>
      </c>
      <c r="H2920" s="77">
        <f>+IF(ISNUMBER(DATA!Q978),DATA!Q978,"n/a")</f>
        <v>0.149268280103666</v>
      </c>
      <c r="I2920" s="76">
        <f>+IF(ISNUMBER(DATA!Z978),DATA!Z978,"n/a")</f>
        <v>59956.43</v>
      </c>
      <c r="J2920" s="77">
        <f>+IF(ISNUMBER(DATA!AA978),DATA!AA978,"n/a")</f>
        <v>6.0601713267403198E-2</v>
      </c>
      <c r="K2920" s="76">
        <f>+IF(ISNUMBER(DATA!AJ978),DATA!AJ978,"n/a")</f>
        <v>128100.12</v>
      </c>
      <c r="L2920" s="77">
        <f>+IF(ISNUMBER(DATA!AK978),DATA!AK978,"n/a")</f>
        <v>-4.8991387375157004E-3</v>
      </c>
      <c r="M2920" s="66"/>
      <c r="N2920" s="66"/>
      <c r="O2920" s="66"/>
      <c r="P2920" s="66"/>
      <c r="Q2920" s="66"/>
      <c r="S2920" s="70"/>
      <c r="U2920" s="70"/>
      <c r="W2920" s="70"/>
      <c r="Y2920" s="70"/>
    </row>
    <row r="2921" spans="1:25" s="69" customFormat="1" x14ac:dyDescent="0.2">
      <c r="A2921" s="66" t="s">
        <v>28</v>
      </c>
      <c r="B2921" s="66" t="s">
        <v>23</v>
      </c>
      <c r="C2921" s="66" t="s">
        <v>0</v>
      </c>
      <c r="D2921" s="66" t="s">
        <v>278</v>
      </c>
      <c r="E2921" s="76">
        <f>+IF(ISNUMBER(DATA!F979),DATA!F979,"n/a")</f>
        <v>41437.75</v>
      </c>
      <c r="F2921" s="77">
        <f>+IF(ISNUMBER(DATA!G979),DATA!G979,"n/a")</f>
        <v>-0.158105040225829</v>
      </c>
      <c r="G2921" s="76">
        <f>+IF(ISNUMBER(DATA!P979),DATA!P979,"n/a")</f>
        <v>135700.12</v>
      </c>
      <c r="H2921" s="77">
        <f>+IF(ISNUMBER(DATA!Q979),DATA!Q979,"n/a")</f>
        <v>-0.119727524448298</v>
      </c>
      <c r="I2921" s="76">
        <f>+IF(ISNUMBER(DATA!Z979),DATA!Z979,"n/a")</f>
        <v>265009.78999999998</v>
      </c>
      <c r="J2921" s="77">
        <f>+IF(ISNUMBER(DATA!AA979),DATA!AA979,"n/a")</f>
        <v>-9.9556308321324796E-2</v>
      </c>
      <c r="K2921" s="76">
        <f>+IF(ISNUMBER(DATA!AJ979),DATA!AJ979,"n/a")</f>
        <v>570654.56000000006</v>
      </c>
      <c r="L2921" s="77">
        <f>+IF(ISNUMBER(DATA!AK979),DATA!AK979,"n/a")</f>
        <v>2.2877719114018098E-2</v>
      </c>
      <c r="M2921" s="66"/>
      <c r="N2921" s="66"/>
      <c r="O2921" s="66"/>
      <c r="P2921" s="66"/>
      <c r="Q2921" s="66"/>
      <c r="S2921" s="70"/>
      <c r="U2921" s="70"/>
      <c r="W2921" s="70"/>
      <c r="Y2921" s="70"/>
    </row>
    <row r="2922" spans="1:25" s="69" customFormat="1" x14ac:dyDescent="0.2">
      <c r="A2922" s="66" t="s">
        <v>28</v>
      </c>
      <c r="B2922" s="66" t="s">
        <v>23</v>
      </c>
      <c r="C2922" s="66" t="s">
        <v>0</v>
      </c>
      <c r="D2922" s="66" t="s">
        <v>279</v>
      </c>
      <c r="E2922" s="76">
        <f>+IF(ISNUMBER(DATA!F980),DATA!F980,"n/a")</f>
        <v>85497.27</v>
      </c>
      <c r="F2922" s="77">
        <f>+IF(ISNUMBER(DATA!G980),DATA!G980,"n/a")</f>
        <v>0.17996064740090501</v>
      </c>
      <c r="G2922" s="76">
        <f>+IF(ISNUMBER(DATA!P980),DATA!P980,"n/a")</f>
        <v>281144.23</v>
      </c>
      <c r="H2922" s="77">
        <f>+IF(ISNUMBER(DATA!Q980),DATA!Q980,"n/a")</f>
        <v>0.17731389536963399</v>
      </c>
      <c r="I2922" s="76">
        <f>+IF(ISNUMBER(DATA!Z980),DATA!Z980,"n/a")</f>
        <v>555255.65</v>
      </c>
      <c r="J2922" s="77">
        <f>+IF(ISNUMBER(DATA!AA980),DATA!AA980,"n/a")</f>
        <v>0.46756875215425098</v>
      </c>
      <c r="K2922" s="76">
        <f>+IF(ISNUMBER(DATA!AJ980),DATA!AJ980,"n/a")</f>
        <v>1021008.07</v>
      </c>
      <c r="L2922" s="77">
        <f>+IF(ISNUMBER(DATA!AK980),DATA!AK980,"n/a")</f>
        <v>1.1372552697212599</v>
      </c>
      <c r="M2922" s="66"/>
      <c r="N2922" s="66"/>
      <c r="O2922" s="66"/>
      <c r="P2922" s="66"/>
      <c r="Q2922" s="66"/>
      <c r="S2922" s="70"/>
      <c r="U2922" s="70"/>
      <c r="W2922" s="70"/>
      <c r="Y2922" s="70"/>
    </row>
    <row r="2923" spans="1:25" s="69" customFormat="1" x14ac:dyDescent="0.2">
      <c r="A2923" s="66" t="s">
        <v>28</v>
      </c>
      <c r="B2923" s="66" t="s">
        <v>23</v>
      </c>
      <c r="C2923" s="66" t="s">
        <v>0</v>
      </c>
      <c r="D2923" s="66" t="s">
        <v>280</v>
      </c>
      <c r="E2923" s="76">
        <f>+IF(ISNUMBER(DATA!F981),DATA!F981,"n/a")</f>
        <v>11446.17</v>
      </c>
      <c r="F2923" s="77">
        <f>+IF(ISNUMBER(DATA!G981),DATA!G981,"n/a")</f>
        <v>7.0655076649945206E-2</v>
      </c>
      <c r="G2923" s="76">
        <f>+IF(ISNUMBER(DATA!P981),DATA!P981,"n/a")</f>
        <v>35329.72</v>
      </c>
      <c r="H2923" s="77">
        <f>+IF(ISNUMBER(DATA!Q981),DATA!Q981,"n/a")</f>
        <v>-1.51343796091894E-2</v>
      </c>
      <c r="I2923" s="76">
        <f>+IF(ISNUMBER(DATA!Z981),DATA!Z981,"n/a")</f>
        <v>77863.429999999993</v>
      </c>
      <c r="J2923" s="77">
        <f>+IF(ISNUMBER(DATA!AA981),DATA!AA981,"n/a")</f>
        <v>6.8671689723896506E-2</v>
      </c>
      <c r="K2923" s="76">
        <f>+IF(ISNUMBER(DATA!AJ981),DATA!AJ981,"n/a")</f>
        <v>183689.8</v>
      </c>
      <c r="L2923" s="77">
        <f>+IF(ISNUMBER(DATA!AK981),DATA!AK981,"n/a")</f>
        <v>4.3500480110725097E-2</v>
      </c>
      <c r="M2923" s="66"/>
      <c r="N2923" s="66"/>
      <c r="O2923" s="66"/>
      <c r="P2923" s="66"/>
      <c r="Q2923" s="66"/>
      <c r="S2923" s="70"/>
      <c r="U2923" s="70"/>
      <c r="W2923" s="70"/>
      <c r="Y2923" s="70"/>
    </row>
    <row r="2924" spans="1:25" s="69" customFormat="1" x14ac:dyDescent="0.2">
      <c r="A2924" s="66" t="s">
        <v>28</v>
      </c>
      <c r="B2924" s="66" t="s">
        <v>23</v>
      </c>
      <c r="C2924" s="66" t="s">
        <v>0</v>
      </c>
      <c r="D2924" s="66" t="s">
        <v>281</v>
      </c>
      <c r="E2924" s="76">
        <f>+IF(ISNUMBER(DATA!F982),DATA!F982,"n/a")</f>
        <v>47926.94</v>
      </c>
      <c r="F2924" s="77">
        <f>+IF(ISNUMBER(DATA!G982),DATA!G982,"n/a")</f>
        <v>4.2934372870423401</v>
      </c>
      <c r="G2924" s="76">
        <f>+IF(ISNUMBER(DATA!P982),DATA!P982,"n/a")</f>
        <v>141369.03</v>
      </c>
      <c r="H2924" s="77">
        <f>+IF(ISNUMBER(DATA!Q982),DATA!Q982,"n/a")</f>
        <v>4.2512450294472197</v>
      </c>
      <c r="I2924" s="76">
        <f>+IF(ISNUMBER(DATA!Z982),DATA!Z982,"n/a")</f>
        <v>271828.67</v>
      </c>
      <c r="J2924" s="77">
        <f>+IF(ISNUMBER(DATA!AA982),DATA!AA982,"n/a")</f>
        <v>3.7858626302988898</v>
      </c>
      <c r="K2924" s="76">
        <f>+IF(ISNUMBER(DATA!AJ982),DATA!AJ982,"n/a")</f>
        <v>477957.35</v>
      </c>
      <c r="L2924" s="77">
        <f>+IF(ISNUMBER(DATA!AK982),DATA!AK982,"n/a")</f>
        <v>2.50096633095654</v>
      </c>
      <c r="M2924" s="66"/>
      <c r="N2924" s="66"/>
      <c r="O2924" s="66"/>
      <c r="P2924" s="66"/>
      <c r="Q2924" s="66"/>
      <c r="S2924" s="70"/>
      <c r="U2924" s="70"/>
      <c r="W2924" s="70"/>
      <c r="Y2924" s="70"/>
    </row>
    <row r="2925" spans="1:25" s="69" customFormat="1" x14ac:dyDescent="0.2">
      <c r="A2925" s="66" t="s">
        <v>28</v>
      </c>
      <c r="B2925" s="66" t="s">
        <v>23</v>
      </c>
      <c r="C2925" s="66" t="s">
        <v>0</v>
      </c>
      <c r="D2925" s="66" t="s">
        <v>282</v>
      </c>
      <c r="E2925" s="76">
        <f>+IF(ISNUMBER(DATA!F983),DATA!F983,"n/a")</f>
        <v>92053.74</v>
      </c>
      <c r="F2925" s="77">
        <f>+IF(ISNUMBER(DATA!G983),DATA!G983,"n/a")</f>
        <v>0.35639159386703101</v>
      </c>
      <c r="G2925" s="76">
        <f>+IF(ISNUMBER(DATA!P983),DATA!P983,"n/a")</f>
        <v>282338.34000000003</v>
      </c>
      <c r="H2925" s="77">
        <f>+IF(ISNUMBER(DATA!Q983),DATA!Q983,"n/a")</f>
        <v>0.34159624757590401</v>
      </c>
      <c r="I2925" s="76">
        <f>+IF(ISNUMBER(DATA!Z983),DATA!Z983,"n/a")</f>
        <v>535315.46</v>
      </c>
      <c r="J2925" s="77">
        <f>+IF(ISNUMBER(DATA!AA983),DATA!AA983,"n/a")</f>
        <v>0.56949877321397702</v>
      </c>
      <c r="K2925" s="76">
        <f>+IF(ISNUMBER(DATA!AJ983),DATA!AJ983,"n/a")</f>
        <v>944417.35</v>
      </c>
      <c r="L2925" s="77">
        <f>+IF(ISNUMBER(DATA!AK983),DATA!AK983,"n/a")</f>
        <v>0.782255668446449</v>
      </c>
      <c r="M2925" s="66"/>
      <c r="N2925" s="66"/>
      <c r="O2925" s="66"/>
      <c r="P2925" s="66"/>
      <c r="Q2925" s="66"/>
      <c r="S2925" s="70"/>
      <c r="U2925" s="70"/>
      <c r="W2925" s="70"/>
      <c r="Y2925" s="70"/>
    </row>
    <row r="2926" spans="1:25" s="69" customFormat="1" x14ac:dyDescent="0.2">
      <c r="A2926" s="66" t="s">
        <v>28</v>
      </c>
      <c r="B2926" s="66" t="s">
        <v>23</v>
      </c>
      <c r="C2926" s="66" t="s">
        <v>0</v>
      </c>
      <c r="D2926" s="66" t="s">
        <v>283</v>
      </c>
      <c r="E2926" s="76">
        <f>+IF(ISNUMBER(DATA!F984),DATA!F984,"n/a")</f>
        <v>75592.27</v>
      </c>
      <c r="F2926" s="77">
        <f>+IF(ISNUMBER(DATA!G984),DATA!G984,"n/a")</f>
        <v>0.73769221450372002</v>
      </c>
      <c r="G2926" s="76">
        <f>+IF(ISNUMBER(DATA!P984),DATA!P984,"n/a")</f>
        <v>239956.32</v>
      </c>
      <c r="H2926" s="77">
        <f>+IF(ISNUMBER(DATA!Q984),DATA!Q984,"n/a")</f>
        <v>0.78192341814926802</v>
      </c>
      <c r="I2926" s="76">
        <f>+IF(ISNUMBER(DATA!Z984),DATA!Z984,"n/a")</f>
        <v>445791</v>
      </c>
      <c r="J2926" s="77">
        <f>+IF(ISNUMBER(DATA!AA984),DATA!AA984,"n/a")</f>
        <v>1.0314959316627099</v>
      </c>
      <c r="K2926" s="76">
        <f>+IF(ISNUMBER(DATA!AJ984),DATA!AJ984,"n/a")</f>
        <v>770438.06</v>
      </c>
      <c r="L2926" s="77">
        <f>+IF(ISNUMBER(DATA!AK984),DATA!AK984,"n/a")</f>
        <v>1.18334777396529</v>
      </c>
      <c r="M2926" s="66"/>
      <c r="N2926" s="66"/>
      <c r="O2926" s="66"/>
      <c r="P2926" s="66"/>
      <c r="Q2926" s="66"/>
      <c r="S2926" s="70"/>
      <c r="U2926" s="70"/>
      <c r="W2926" s="70"/>
      <c r="Y2926" s="70"/>
    </row>
    <row r="2927" spans="1:25" s="69" customFormat="1" x14ac:dyDescent="0.2">
      <c r="A2927" s="66" t="s">
        <v>28</v>
      </c>
      <c r="B2927" s="66" t="s">
        <v>23</v>
      </c>
      <c r="C2927" s="66" t="s">
        <v>0</v>
      </c>
      <c r="D2927" s="66" t="s">
        <v>284</v>
      </c>
      <c r="E2927" s="76">
        <f>+IF(ISNUMBER(DATA!F985),DATA!F985,"n/a")</f>
        <v>77533.850000000006</v>
      </c>
      <c r="F2927" s="77">
        <f>+IF(ISNUMBER(DATA!G985),DATA!G985,"n/a")</f>
        <v>4.28815717589735</v>
      </c>
      <c r="G2927" s="76">
        <f>+IF(ISNUMBER(DATA!P985),DATA!P985,"n/a")</f>
        <v>232192.24</v>
      </c>
      <c r="H2927" s="77">
        <f>+IF(ISNUMBER(DATA!Q985),DATA!Q985,"n/a")</f>
        <v>3.8263904709483998</v>
      </c>
      <c r="I2927" s="76">
        <f>+IF(ISNUMBER(DATA!Z985),DATA!Z985,"n/a")</f>
        <v>443573.81</v>
      </c>
      <c r="J2927" s="77">
        <f>+IF(ISNUMBER(DATA!AA985),DATA!AA985,"n/a")</f>
        <v>3.3170952564526401</v>
      </c>
      <c r="K2927" s="76">
        <f>+IF(ISNUMBER(DATA!AJ985),DATA!AJ985,"n/a")</f>
        <v>738439.32</v>
      </c>
      <c r="L2927" s="77">
        <f>+IF(ISNUMBER(DATA!AK985),DATA!AK985,"n/a")</f>
        <v>2.1028836036040301</v>
      </c>
      <c r="M2927" s="66"/>
      <c r="N2927" s="66"/>
      <c r="O2927" s="66"/>
      <c r="P2927" s="66"/>
      <c r="Q2927" s="66"/>
      <c r="S2927" s="70"/>
      <c r="U2927" s="70"/>
      <c r="W2927" s="70"/>
      <c r="Y2927" s="70"/>
    </row>
    <row r="2928" spans="1:25" s="69" customFormat="1" x14ac:dyDescent="0.2">
      <c r="A2928" s="66" t="s">
        <v>28</v>
      </c>
      <c r="B2928" s="66" t="s">
        <v>23</v>
      </c>
      <c r="C2928" s="66" t="s">
        <v>0</v>
      </c>
      <c r="D2928" s="66" t="s">
        <v>285</v>
      </c>
      <c r="E2928" s="76">
        <f>+IF(ISNUMBER(DATA!F986),DATA!F986,"n/a")</f>
        <v>3440.08</v>
      </c>
      <c r="F2928" s="77">
        <f>+IF(ISNUMBER(DATA!G986),DATA!G986,"n/a")</f>
        <v>5.92991680264298</v>
      </c>
      <c r="G2928" s="76">
        <f>+IF(ISNUMBER(DATA!P986),DATA!P986,"n/a")</f>
        <v>4688.57</v>
      </c>
      <c r="H2928" s="77">
        <f>+IF(ISNUMBER(DATA!Q986),DATA!Q986,"n/a")</f>
        <v>2.2014817343803301</v>
      </c>
      <c r="I2928" s="76">
        <f>+IF(ISNUMBER(DATA!Z986),DATA!Z986,"n/a")</f>
        <v>6350.25</v>
      </c>
      <c r="J2928" s="77">
        <f>+IF(ISNUMBER(DATA!AA986),DATA!AA986,"n/a")</f>
        <v>0.70421151786936298</v>
      </c>
      <c r="K2928" s="76">
        <f>+IF(ISNUMBER(DATA!AJ986),DATA!AJ986,"n/a")</f>
        <v>9814.76</v>
      </c>
      <c r="L2928" s="77">
        <f>+IF(ISNUMBER(DATA!AK986),DATA!AK986,"n/a")</f>
        <v>-0.134675625468931</v>
      </c>
      <c r="M2928" s="66"/>
      <c r="N2928" s="66"/>
      <c r="O2928" s="66"/>
      <c r="P2928" s="66"/>
      <c r="Q2928" s="66"/>
      <c r="S2928" s="70"/>
      <c r="U2928" s="70"/>
      <c r="W2928" s="70"/>
      <c r="Y2928" s="70"/>
    </row>
    <row r="2929" spans="1:25" s="69" customFormat="1" x14ac:dyDescent="0.2">
      <c r="A2929" s="66" t="s">
        <v>28</v>
      </c>
      <c r="B2929" s="66" t="s">
        <v>23</v>
      </c>
      <c r="C2929" s="66" t="s">
        <v>0</v>
      </c>
      <c r="D2929" s="66" t="s">
        <v>286</v>
      </c>
      <c r="E2929" s="76">
        <f>+IF(ISNUMBER(DATA!F987),DATA!F987,"n/a")</f>
        <v>49630.13</v>
      </c>
      <c r="F2929" s="77">
        <f>+IF(ISNUMBER(DATA!G987),DATA!G987,"n/a")</f>
        <v>1.5599959766439</v>
      </c>
      <c r="G2929" s="76">
        <f>+IF(ISNUMBER(DATA!P987),DATA!P987,"n/a")</f>
        <v>151415.10999999999</v>
      </c>
      <c r="H2929" s="77">
        <f>+IF(ISNUMBER(DATA!Q987),DATA!Q987,"n/a")</f>
        <v>1.2575808156389101</v>
      </c>
      <c r="I2929" s="76">
        <f>+IF(ISNUMBER(DATA!Z987),DATA!Z987,"n/a")</f>
        <v>283200.84999999998</v>
      </c>
      <c r="J2929" s="77">
        <f>+IF(ISNUMBER(DATA!AA987),DATA!AA987,"n/a")</f>
        <v>0.95331946057644801</v>
      </c>
      <c r="K2929" s="76">
        <f>+IF(ISNUMBER(DATA!AJ987),DATA!AJ987,"n/a")</f>
        <v>447632.77</v>
      </c>
      <c r="L2929" s="77">
        <f>+IF(ISNUMBER(DATA!AK987),DATA!AK987,"n/a")</f>
        <v>0.23076569660596699</v>
      </c>
      <c r="M2929" s="66"/>
      <c r="N2929" s="66"/>
      <c r="O2929" s="66"/>
      <c r="P2929" s="66"/>
      <c r="Q2929" s="66"/>
      <c r="S2929" s="70"/>
      <c r="U2929" s="70"/>
      <c r="W2929" s="70"/>
      <c r="Y2929" s="70"/>
    </row>
    <row r="2930" spans="1:25" s="69" customFormat="1" x14ac:dyDescent="0.2">
      <c r="A2930" s="66" t="s">
        <v>28</v>
      </c>
      <c r="B2930" s="66" t="s">
        <v>23</v>
      </c>
      <c r="C2930" s="66" t="s">
        <v>0</v>
      </c>
      <c r="D2930" s="66" t="s">
        <v>287</v>
      </c>
      <c r="E2930" s="76">
        <f>+IF(ISNUMBER(DATA!F988),DATA!F988,"n/a")</f>
        <v>69926.75</v>
      </c>
      <c r="F2930" s="77">
        <f>+IF(ISNUMBER(DATA!G988),DATA!G988,"n/a")</f>
        <v>1.6113985206242101</v>
      </c>
      <c r="G2930" s="76">
        <f>+IF(ISNUMBER(DATA!P988),DATA!P988,"n/a")</f>
        <v>211225.13</v>
      </c>
      <c r="H2930" s="77">
        <f>+IF(ISNUMBER(DATA!Q988),DATA!Q988,"n/a")</f>
        <v>1.31472111312566</v>
      </c>
      <c r="I2930" s="76">
        <f>+IF(ISNUMBER(DATA!Z988),DATA!Z988,"n/a")</f>
        <v>395317.78</v>
      </c>
      <c r="J2930" s="77">
        <f>+IF(ISNUMBER(DATA!AA988),DATA!AA988,"n/a")</f>
        <v>1.0043640745078799</v>
      </c>
      <c r="K2930" s="76">
        <f>+IF(ISNUMBER(DATA!AJ988),DATA!AJ988,"n/a")</f>
        <v>616988.03</v>
      </c>
      <c r="L2930" s="77">
        <f>+IF(ISNUMBER(DATA!AK988),DATA!AK988,"n/a")</f>
        <v>0.333415810771442</v>
      </c>
      <c r="M2930" s="66"/>
      <c r="N2930" s="66"/>
      <c r="O2930" s="66"/>
      <c r="P2930" s="66"/>
      <c r="Q2930" s="66"/>
      <c r="S2930" s="70"/>
      <c r="U2930" s="70"/>
      <c r="W2930" s="70"/>
      <c r="Y2930" s="70"/>
    </row>
    <row r="2931" spans="1:25" s="69" customFormat="1" x14ac:dyDescent="0.2">
      <c r="A2931" s="66" t="s">
        <v>28</v>
      </c>
      <c r="B2931" s="66" t="s">
        <v>23</v>
      </c>
      <c r="C2931" s="66" t="s">
        <v>0</v>
      </c>
      <c r="D2931" s="66" t="s">
        <v>288</v>
      </c>
      <c r="E2931" s="76">
        <f>+IF(ISNUMBER(DATA!F989),DATA!F989,"n/a")</f>
        <v>102402.22</v>
      </c>
      <c r="F2931" s="77">
        <f>+IF(ISNUMBER(DATA!G989),DATA!G989,"n/a")</f>
        <v>0.36434276876703398</v>
      </c>
      <c r="G2931" s="76">
        <f>+IF(ISNUMBER(DATA!P989),DATA!P989,"n/a")</f>
        <v>319199.37</v>
      </c>
      <c r="H2931" s="77">
        <f>+IF(ISNUMBER(DATA!Q989),DATA!Q989,"n/a")</f>
        <v>0.333742524007413</v>
      </c>
      <c r="I2931" s="76">
        <f>+IF(ISNUMBER(DATA!Z989),DATA!Z989,"n/a")</f>
        <v>589995.79</v>
      </c>
      <c r="J2931" s="77">
        <f>+IF(ISNUMBER(DATA!AA989),DATA!AA989,"n/a")</f>
        <v>0.57395651607307896</v>
      </c>
      <c r="K2931" s="76">
        <f>+IF(ISNUMBER(DATA!AJ989),DATA!AJ989,"n/a")</f>
        <v>990025.66</v>
      </c>
      <c r="L2931" s="77">
        <f>+IF(ISNUMBER(DATA!AK989),DATA!AK989,"n/a")</f>
        <v>0.88970826084788002</v>
      </c>
      <c r="M2931" s="66"/>
      <c r="N2931" s="66"/>
      <c r="O2931" s="66"/>
      <c r="P2931" s="66"/>
      <c r="Q2931" s="66"/>
      <c r="S2931" s="70"/>
      <c r="U2931" s="70"/>
      <c r="W2931" s="70"/>
      <c r="Y2931" s="70"/>
    </row>
    <row r="2932" spans="1:25" s="69" customFormat="1" x14ac:dyDescent="0.2">
      <c r="A2932" s="66" t="s">
        <v>28</v>
      </c>
      <c r="B2932" s="66" t="s">
        <v>23</v>
      </c>
      <c r="C2932" s="66" t="s">
        <v>0</v>
      </c>
      <c r="D2932" s="66" t="s">
        <v>289</v>
      </c>
      <c r="E2932" s="76">
        <f>+IF(ISNUMBER(DATA!F990),DATA!F990,"n/a")</f>
        <v>37950.910000000003</v>
      </c>
      <c r="F2932" s="77">
        <f>+IF(ISNUMBER(DATA!G990),DATA!G990,"n/a")</f>
        <v>0.27520519558893802</v>
      </c>
      <c r="G2932" s="76">
        <f>+IF(ISNUMBER(DATA!P990),DATA!P990,"n/a")</f>
        <v>120427.64</v>
      </c>
      <c r="H2932" s="77">
        <f>+IF(ISNUMBER(DATA!Q990),DATA!Q990,"n/a")</f>
        <v>0.25854630089554698</v>
      </c>
      <c r="I2932" s="76">
        <f>+IF(ISNUMBER(DATA!Z990),DATA!Z990,"n/a")</f>
        <v>232064.36</v>
      </c>
      <c r="J2932" s="77">
        <f>+IF(ISNUMBER(DATA!AA990),DATA!AA990,"n/a")</f>
        <v>0.39272397912837698</v>
      </c>
      <c r="K2932" s="76">
        <f>+IF(ISNUMBER(DATA!AJ990),DATA!AJ990,"n/a")</f>
        <v>429704.01</v>
      </c>
      <c r="L2932" s="77">
        <f>+IF(ISNUMBER(DATA!AK990),DATA!AK990,"n/a")</f>
        <v>0.504055662070933</v>
      </c>
      <c r="M2932" s="66"/>
      <c r="N2932" s="66"/>
      <c r="O2932" s="66"/>
      <c r="P2932" s="66"/>
      <c r="Q2932" s="66"/>
      <c r="S2932" s="70"/>
      <c r="U2932" s="70"/>
      <c r="W2932" s="70"/>
      <c r="Y2932" s="70"/>
    </row>
    <row r="2933" spans="1:25" s="69" customFormat="1" x14ac:dyDescent="0.2">
      <c r="A2933" s="66" t="s">
        <v>28</v>
      </c>
      <c r="B2933" s="66" t="s">
        <v>23</v>
      </c>
      <c r="C2933" s="66" t="s">
        <v>0</v>
      </c>
      <c r="D2933" s="66" t="s">
        <v>290</v>
      </c>
      <c r="E2933" s="76">
        <f>+IF(ISNUMBER(DATA!F991),DATA!F991,"n/a")</f>
        <v>19822.259999999998</v>
      </c>
      <c r="F2933" s="77">
        <f>+IF(ISNUMBER(DATA!G991),DATA!G991,"n/a")</f>
        <v>0.209305588770724</v>
      </c>
      <c r="G2933" s="76">
        <f>+IF(ISNUMBER(DATA!P991),DATA!P991,"n/a")</f>
        <v>56702.400000000001</v>
      </c>
      <c r="H2933" s="77">
        <f>+IF(ISNUMBER(DATA!Q991),DATA!Q991,"n/a")</f>
        <v>0.11251439389465399</v>
      </c>
      <c r="I2933" s="76">
        <f>+IF(ISNUMBER(DATA!Z991),DATA!Z991,"n/a")</f>
        <v>104133.18</v>
      </c>
      <c r="J2933" s="77">
        <f>+IF(ISNUMBER(DATA!AA991),DATA!AA991,"n/a")</f>
        <v>3.8733201150681303E-2</v>
      </c>
      <c r="K2933" s="76">
        <f>+IF(ISNUMBER(DATA!AJ991),DATA!AJ991,"n/a")</f>
        <v>211635.38</v>
      </c>
      <c r="L2933" s="77">
        <f>+IF(ISNUMBER(DATA!AK991),DATA!AK991,"n/a")</f>
        <v>6.8936548058620997E-2</v>
      </c>
      <c r="M2933" s="66"/>
      <c r="N2933" s="66"/>
      <c r="O2933" s="66"/>
      <c r="P2933" s="66"/>
      <c r="Q2933" s="66"/>
      <c r="S2933" s="70"/>
      <c r="U2933" s="70"/>
      <c r="W2933" s="70"/>
      <c r="Y2933" s="70"/>
    </row>
    <row r="2934" spans="1:25" s="69" customFormat="1" x14ac:dyDescent="0.2">
      <c r="A2934" s="66" t="s">
        <v>28</v>
      </c>
      <c r="B2934" s="66" t="s">
        <v>23</v>
      </c>
      <c r="C2934" s="66" t="s">
        <v>0</v>
      </c>
      <c r="D2934" s="66" t="s">
        <v>291</v>
      </c>
      <c r="E2934" s="76">
        <f>+IF(ISNUMBER(DATA!F992),DATA!F992,"n/a")</f>
        <v>7988.19</v>
      </c>
      <c r="F2934" s="77">
        <f>+IF(ISNUMBER(DATA!G992),DATA!G992,"n/a")</f>
        <v>0.63487054171706403</v>
      </c>
      <c r="G2934" s="76">
        <f>+IF(ISNUMBER(DATA!P992),DATA!P992,"n/a")</f>
        <v>25601.82</v>
      </c>
      <c r="H2934" s="77">
        <f>+IF(ISNUMBER(DATA!Q992),DATA!Q992,"n/a")</f>
        <v>0.22989173878956501</v>
      </c>
      <c r="I2934" s="76">
        <f>+IF(ISNUMBER(DATA!Z992),DATA!Z992,"n/a")</f>
        <v>48850.52</v>
      </c>
      <c r="J2934" s="77">
        <f>+IF(ISNUMBER(DATA!AA992),DATA!AA992,"n/a")</f>
        <v>0.28069660764513998</v>
      </c>
      <c r="K2934" s="76">
        <f>+IF(ISNUMBER(DATA!AJ992),DATA!AJ992,"n/a")</f>
        <v>97901.46</v>
      </c>
      <c r="L2934" s="77">
        <f>+IF(ISNUMBER(DATA!AK992),DATA!AK992,"n/a")</f>
        <v>0.19187791748553801</v>
      </c>
      <c r="M2934" s="66"/>
      <c r="N2934" s="66"/>
      <c r="O2934" s="66"/>
      <c r="P2934" s="66"/>
      <c r="Q2934" s="66"/>
      <c r="S2934" s="70"/>
      <c r="U2934" s="70"/>
      <c r="W2934" s="70"/>
      <c r="Y2934" s="70"/>
    </row>
    <row r="2935" spans="1:25" s="69" customFormat="1" x14ac:dyDescent="0.2">
      <c r="A2935" s="66" t="s">
        <v>28</v>
      </c>
      <c r="B2935" s="66" t="s">
        <v>23</v>
      </c>
      <c r="C2935" s="66" t="s">
        <v>0</v>
      </c>
      <c r="D2935" s="66" t="s">
        <v>292</v>
      </c>
      <c r="E2935" s="76">
        <f>+IF(ISNUMBER(DATA!F993),DATA!F993,"n/a")</f>
        <v>192792.5</v>
      </c>
      <c r="F2935" s="77">
        <f>+IF(ISNUMBER(DATA!G993),DATA!G993,"n/a")</f>
        <v>2.1710747910964998</v>
      </c>
      <c r="G2935" s="76">
        <f>+IF(ISNUMBER(DATA!P993),DATA!P993,"n/a")</f>
        <v>621011.67000000004</v>
      </c>
      <c r="H2935" s="77">
        <f>+IF(ISNUMBER(DATA!Q993),DATA!Q993,"n/a")</f>
        <v>2.4615641494377698</v>
      </c>
      <c r="I2935" s="76">
        <f>+IF(ISNUMBER(DATA!Z993),DATA!Z993,"n/a")</f>
        <v>1187434.8400000001</v>
      </c>
      <c r="J2935" s="77">
        <f>+IF(ISNUMBER(DATA!AA993),DATA!AA993,"n/a")</f>
        <v>2.2819828188790598</v>
      </c>
      <c r="K2935" s="76">
        <f>+IF(ISNUMBER(DATA!AJ993),DATA!AJ993,"n/a")</f>
        <v>2238203.4500000002</v>
      </c>
      <c r="L2935" s="77">
        <f>+IF(ISNUMBER(DATA!AK993),DATA!AK993,"n/a")</f>
        <v>2.04440057291009</v>
      </c>
      <c r="M2935" s="66"/>
      <c r="N2935" s="66"/>
      <c r="O2935" s="66"/>
      <c r="P2935" s="66"/>
      <c r="Q2935" s="66"/>
      <c r="S2935" s="70"/>
      <c r="U2935" s="70"/>
      <c r="W2935" s="70"/>
      <c r="Y2935" s="70"/>
    </row>
    <row r="2936" spans="1:25" s="69" customFormat="1" x14ac:dyDescent="0.2">
      <c r="A2936" s="66" t="s">
        <v>28</v>
      </c>
      <c r="B2936" s="66" t="s">
        <v>23</v>
      </c>
      <c r="C2936" s="66" t="s">
        <v>0</v>
      </c>
      <c r="D2936" s="66" t="s">
        <v>293</v>
      </c>
      <c r="E2936" s="76">
        <f>+IF(ISNUMBER(DATA!F994),DATA!F994,"n/a")</f>
        <v>35685.26</v>
      </c>
      <c r="F2936" s="77">
        <f>+IF(ISNUMBER(DATA!G994),DATA!G994,"n/a")</f>
        <v>9.0961062894356598E-2</v>
      </c>
      <c r="G2936" s="76">
        <f>+IF(ISNUMBER(DATA!P994),DATA!P994,"n/a")</f>
        <v>111283.66</v>
      </c>
      <c r="H2936" s="77">
        <f>+IF(ISNUMBER(DATA!Q994),DATA!Q994,"n/a")</f>
        <v>0.10833200622709099</v>
      </c>
      <c r="I2936" s="76">
        <f>+IF(ISNUMBER(DATA!Z994),DATA!Z994,"n/a")</f>
        <v>202315.53</v>
      </c>
      <c r="J2936" s="77">
        <f>+IF(ISNUMBER(DATA!AA994),DATA!AA994,"n/a")</f>
        <v>0.23414149264146999</v>
      </c>
      <c r="K2936" s="76">
        <f>+IF(ISNUMBER(DATA!AJ994),DATA!AJ994,"n/a")</f>
        <v>372776.18</v>
      </c>
      <c r="L2936" s="77">
        <f>+IF(ISNUMBER(DATA!AK994),DATA!AK994,"n/a")</f>
        <v>0.73981787964722201</v>
      </c>
      <c r="M2936" s="66"/>
      <c r="N2936" s="66"/>
      <c r="O2936" s="66"/>
      <c r="P2936" s="66"/>
      <c r="Q2936" s="66"/>
      <c r="S2936" s="70"/>
      <c r="U2936" s="70"/>
      <c r="W2936" s="70"/>
      <c r="Y2936" s="70"/>
    </row>
    <row r="2937" spans="1:25" s="69" customFormat="1" x14ac:dyDescent="0.2">
      <c r="A2937" s="66" t="s">
        <v>28</v>
      </c>
      <c r="B2937" s="66" t="s">
        <v>23</v>
      </c>
      <c r="C2937" s="66" t="s">
        <v>0</v>
      </c>
      <c r="D2937" s="66" t="s">
        <v>294</v>
      </c>
      <c r="E2937" s="76">
        <f>+IF(ISNUMBER(DATA!F995),DATA!F995,"n/a")</f>
        <v>69584.83</v>
      </c>
      <c r="F2937" s="77">
        <f>+IF(ISNUMBER(DATA!G995),DATA!G995,"n/a")</f>
        <v>0.15973866191647901</v>
      </c>
      <c r="G2937" s="76">
        <f>+IF(ISNUMBER(DATA!P995),DATA!P995,"n/a")</f>
        <v>209915.9</v>
      </c>
      <c r="H2937" s="77">
        <f>+IF(ISNUMBER(DATA!Q995),DATA!Q995,"n/a")</f>
        <v>3.1510580732831903E-2</v>
      </c>
      <c r="I2937" s="76">
        <f>+IF(ISNUMBER(DATA!Z995),DATA!Z995,"n/a")</f>
        <v>392698.75</v>
      </c>
      <c r="J2937" s="77">
        <f>+IF(ISNUMBER(DATA!AA995),DATA!AA995,"n/a")</f>
        <v>-1.8676639629252E-2</v>
      </c>
      <c r="K2937" s="76">
        <f>+IF(ISNUMBER(DATA!AJ995),DATA!AJ995,"n/a")</f>
        <v>788209.2</v>
      </c>
      <c r="L2937" s="77">
        <f>+IF(ISNUMBER(DATA!AK995),DATA!AK995,"n/a")</f>
        <v>2.47098179042224E-2</v>
      </c>
      <c r="M2937" s="66"/>
      <c r="N2937" s="66"/>
      <c r="O2937" s="66"/>
      <c r="P2937" s="66"/>
      <c r="Q2937" s="66"/>
      <c r="S2937" s="70"/>
      <c r="U2937" s="70"/>
      <c r="W2937" s="70"/>
      <c r="Y2937" s="70"/>
    </row>
    <row r="2938" spans="1:25" s="69" customFormat="1" x14ac:dyDescent="0.2">
      <c r="A2938" s="66" t="s">
        <v>28</v>
      </c>
      <c r="B2938" s="66" t="s">
        <v>23</v>
      </c>
      <c r="C2938" s="66" t="s">
        <v>0</v>
      </c>
      <c r="D2938" s="66" t="s">
        <v>295</v>
      </c>
      <c r="E2938" s="76">
        <f>+IF(ISNUMBER(DATA!F996),DATA!F996,"n/a")</f>
        <v>8904.42</v>
      </c>
      <c r="F2938" s="77">
        <f>+IF(ISNUMBER(DATA!G996),DATA!G996,"n/a")</f>
        <v>0.16650924425451899</v>
      </c>
      <c r="G2938" s="76">
        <f>+IF(ISNUMBER(DATA!P996),DATA!P996,"n/a")</f>
        <v>31463.29</v>
      </c>
      <c r="H2938" s="77">
        <f>+IF(ISNUMBER(DATA!Q996),DATA!Q996,"n/a")</f>
        <v>0.278602072451689</v>
      </c>
      <c r="I2938" s="76">
        <f>+IF(ISNUMBER(DATA!Z996),DATA!Z996,"n/a")</f>
        <v>55216.93</v>
      </c>
      <c r="J2938" s="77">
        <f>+IF(ISNUMBER(DATA!AA996),DATA!AA996,"n/a")</f>
        <v>0.23739548950766101</v>
      </c>
      <c r="K2938" s="76">
        <f>+IF(ISNUMBER(DATA!AJ996),DATA!AJ996,"n/a")</f>
        <v>99610.03</v>
      </c>
      <c r="L2938" s="77">
        <f>+IF(ISNUMBER(DATA!AK996),DATA!AK996,"n/a")</f>
        <v>-0.269110326812732</v>
      </c>
      <c r="M2938" s="66"/>
      <c r="N2938" s="66"/>
      <c r="O2938" s="66"/>
      <c r="P2938" s="66"/>
      <c r="Q2938" s="66"/>
      <c r="S2938" s="70"/>
      <c r="U2938" s="70"/>
      <c r="W2938" s="70"/>
      <c r="Y2938" s="70"/>
    </row>
    <row r="2939" spans="1:25" s="69" customFormat="1" x14ac:dyDescent="0.2">
      <c r="A2939" s="66" t="s">
        <v>28</v>
      </c>
      <c r="B2939" s="66" t="s">
        <v>23</v>
      </c>
      <c r="C2939" s="66" t="s">
        <v>0</v>
      </c>
      <c r="D2939" s="66" t="s">
        <v>296</v>
      </c>
      <c r="E2939" s="76">
        <f>+IF(ISNUMBER(DATA!F997),DATA!F997,"n/a")</f>
        <v>10026.17</v>
      </c>
      <c r="F2939" s="77">
        <f>+IF(ISNUMBER(DATA!G997),DATA!G997,"n/a")</f>
        <v>-8.7820069204152199E-3</v>
      </c>
      <c r="G2939" s="76">
        <f>+IF(ISNUMBER(DATA!P997),DATA!P997,"n/a")</f>
        <v>35497.230000000003</v>
      </c>
      <c r="H2939" s="77">
        <f>+IF(ISNUMBER(DATA!Q997),DATA!Q997,"n/a")</f>
        <v>0.110889854656103</v>
      </c>
      <c r="I2939" s="76">
        <f>+IF(ISNUMBER(DATA!Z997),DATA!Z997,"n/a")</f>
        <v>65745.759999999995</v>
      </c>
      <c r="J2939" s="77">
        <f>+IF(ISNUMBER(DATA!AA997),DATA!AA997,"n/a")</f>
        <v>4.4802096159139201E-2</v>
      </c>
      <c r="K2939" s="76">
        <f>+IF(ISNUMBER(DATA!AJ997),DATA!AJ997,"n/a")</f>
        <v>131798.39000000001</v>
      </c>
      <c r="L2939" s="77">
        <f>+IF(ISNUMBER(DATA!AK997),DATA!AK997,"n/a")</f>
        <v>-3.7046684006369998E-2</v>
      </c>
      <c r="M2939" s="66"/>
      <c r="N2939" s="66"/>
      <c r="O2939" s="66"/>
      <c r="P2939" s="66"/>
      <c r="Q2939" s="66"/>
      <c r="S2939" s="70"/>
      <c r="U2939" s="70"/>
      <c r="W2939" s="70"/>
      <c r="Y2939" s="70"/>
    </row>
    <row r="2940" spans="1:25" s="69" customFormat="1" x14ac:dyDescent="0.2">
      <c r="A2940" s="66" t="s">
        <v>28</v>
      </c>
      <c r="B2940" s="66" t="s">
        <v>23</v>
      </c>
      <c r="C2940" s="66" t="s">
        <v>0</v>
      </c>
      <c r="D2940" s="66" t="s">
        <v>297</v>
      </c>
      <c r="E2940" s="76">
        <f>+IF(ISNUMBER(DATA!F998),DATA!F998,"n/a")</f>
        <v>47578.96</v>
      </c>
      <c r="F2940" s="77">
        <f>+IF(ISNUMBER(DATA!G998),DATA!G998,"n/a")</f>
        <v>0.12780799632873599</v>
      </c>
      <c r="G2940" s="76">
        <f>+IF(ISNUMBER(DATA!P998),DATA!P998,"n/a")</f>
        <v>139052.13</v>
      </c>
      <c r="H2940" s="77">
        <f>+IF(ISNUMBER(DATA!Q998),DATA!Q998,"n/a")</f>
        <v>0.10773848435654999</v>
      </c>
      <c r="I2940" s="76">
        <f>+IF(ISNUMBER(DATA!Z998),DATA!Z998,"n/a")</f>
        <v>257018.34</v>
      </c>
      <c r="J2940" s="77">
        <f>+IF(ISNUMBER(DATA!AA998),DATA!AA998,"n/a")</f>
        <v>0.22708617096654901</v>
      </c>
      <c r="K2940" s="76">
        <f>+IF(ISNUMBER(DATA!AJ998),DATA!AJ998,"n/a")</f>
        <v>481678.76</v>
      </c>
      <c r="L2940" s="77">
        <f>+IF(ISNUMBER(DATA!AK998),DATA!AK998,"n/a")</f>
        <v>0.69013981514802603</v>
      </c>
      <c r="M2940" s="66"/>
      <c r="N2940" s="66"/>
      <c r="O2940" s="66"/>
      <c r="P2940" s="66"/>
      <c r="Q2940" s="66"/>
      <c r="S2940" s="70"/>
      <c r="U2940" s="70"/>
      <c r="W2940" s="70"/>
      <c r="Y2940" s="70"/>
    </row>
    <row r="2941" spans="1:25" s="69" customFormat="1" x14ac:dyDescent="0.2">
      <c r="A2941" s="66" t="s">
        <v>28</v>
      </c>
      <c r="B2941" s="66" t="s">
        <v>23</v>
      </c>
      <c r="C2941" s="66" t="s">
        <v>0</v>
      </c>
      <c r="D2941" s="66" t="s">
        <v>298</v>
      </c>
      <c r="E2941" s="76">
        <f>+IF(ISNUMBER(DATA!F999),DATA!F999,"n/a")</f>
        <v>40042.21</v>
      </c>
      <c r="F2941" s="77">
        <f>+IF(ISNUMBER(DATA!G999),DATA!G999,"n/a")</f>
        <v>0.35223510031619099</v>
      </c>
      <c r="G2941" s="76">
        <f>+IF(ISNUMBER(DATA!P999),DATA!P999,"n/a")</f>
        <v>108183.22</v>
      </c>
      <c r="H2941" s="77">
        <f>+IF(ISNUMBER(DATA!Q999),DATA!Q999,"n/a")</f>
        <v>0.247440102633429</v>
      </c>
      <c r="I2941" s="76">
        <f>+IF(ISNUMBER(DATA!Z999),DATA!Z999,"n/a")</f>
        <v>200122.6</v>
      </c>
      <c r="J2941" s="77">
        <f>+IF(ISNUMBER(DATA!AA999),DATA!AA999,"n/a")</f>
        <v>0.13525465634429601</v>
      </c>
      <c r="K2941" s="76">
        <f>+IF(ISNUMBER(DATA!AJ999),DATA!AJ999,"n/a")</f>
        <v>391476.91</v>
      </c>
      <c r="L2941" s="77">
        <f>+IF(ISNUMBER(DATA!AK999),DATA!AK999,"n/a")</f>
        <v>0.137459100630826</v>
      </c>
      <c r="M2941" s="66"/>
      <c r="N2941" s="66"/>
      <c r="O2941" s="66"/>
      <c r="P2941" s="66"/>
      <c r="Q2941" s="66"/>
      <c r="S2941" s="70"/>
      <c r="U2941" s="70"/>
      <c r="W2941" s="70"/>
      <c r="Y2941" s="70"/>
    </row>
    <row r="2942" spans="1:25" s="69" customFormat="1" x14ac:dyDescent="0.2">
      <c r="A2942" s="66" t="s">
        <v>28</v>
      </c>
      <c r="B2942" s="66" t="s">
        <v>23</v>
      </c>
      <c r="C2942" s="66" t="s">
        <v>0</v>
      </c>
      <c r="D2942" s="66" t="s">
        <v>299</v>
      </c>
      <c r="E2942" s="76">
        <f>+IF(ISNUMBER(DATA!F1000),DATA!F1000,"n/a")</f>
        <v>158300.97</v>
      </c>
      <c r="F2942" s="77">
        <f>+IF(ISNUMBER(DATA!G1000),DATA!G1000,"n/a")</f>
        <v>0.46460339883977902</v>
      </c>
      <c r="G2942" s="76">
        <f>+IF(ISNUMBER(DATA!P1000),DATA!P1000,"n/a")</f>
        <v>510230.6</v>
      </c>
      <c r="H2942" s="77">
        <f>+IF(ISNUMBER(DATA!Q1000),DATA!Q1000,"n/a")</f>
        <v>0.45612018669412002</v>
      </c>
      <c r="I2942" s="76">
        <f>+IF(ISNUMBER(DATA!Z1000),DATA!Z1000,"n/a")</f>
        <v>993874.86</v>
      </c>
      <c r="J2942" s="77">
        <f>+IF(ISNUMBER(DATA!AA1000),DATA!AA1000,"n/a")</f>
        <v>0.28130898195950199</v>
      </c>
      <c r="K2942" s="76">
        <f>+IF(ISNUMBER(DATA!AJ1000),DATA!AJ1000,"n/a")</f>
        <v>1860953.62</v>
      </c>
      <c r="L2942" s="77">
        <f>+IF(ISNUMBER(DATA!AK1000),DATA!AK1000,"n/a")</f>
        <v>-2.2987980499635002E-2</v>
      </c>
      <c r="M2942" s="66"/>
      <c r="N2942" s="66"/>
      <c r="O2942" s="66"/>
      <c r="P2942" s="66"/>
      <c r="Q2942" s="66"/>
      <c r="S2942" s="70"/>
      <c r="U2942" s="70"/>
      <c r="W2942" s="70"/>
      <c r="Y2942" s="70"/>
    </row>
    <row r="2943" spans="1:25" s="69" customFormat="1" x14ac:dyDescent="0.2">
      <c r="A2943" s="66" t="s">
        <v>28</v>
      </c>
      <c r="B2943" s="66" t="s">
        <v>23</v>
      </c>
      <c r="C2943" s="66" t="s">
        <v>0</v>
      </c>
      <c r="D2943" s="66" t="s">
        <v>300</v>
      </c>
      <c r="E2943" s="76">
        <f>+IF(ISNUMBER(DATA!F1001),DATA!F1001,"n/a")</f>
        <v>82066.559999999998</v>
      </c>
      <c r="F2943" s="77">
        <f>+IF(ISNUMBER(DATA!G1001),DATA!G1001,"n/a")</f>
        <v>1.94109640441538</v>
      </c>
      <c r="G2943" s="76">
        <f>+IF(ISNUMBER(DATA!P1001),DATA!P1001,"n/a")</f>
        <v>266785.96000000002</v>
      </c>
      <c r="H2943" s="77">
        <f>+IF(ISNUMBER(DATA!Q1001),DATA!Q1001,"n/a")</f>
        <v>1.79608029281155</v>
      </c>
      <c r="I2943" s="76">
        <f>+IF(ISNUMBER(DATA!Z1001),DATA!Z1001,"n/a")</f>
        <v>495462.17</v>
      </c>
      <c r="J2943" s="77">
        <f>+IF(ISNUMBER(DATA!AA1001),DATA!AA1001,"n/a")</f>
        <v>1.6120333941940499</v>
      </c>
      <c r="K2943" s="76">
        <f>+IF(ISNUMBER(DATA!AJ1001),DATA!AJ1001,"n/a")</f>
        <v>883843.5</v>
      </c>
      <c r="L2943" s="77">
        <f>+IF(ISNUMBER(DATA!AK1001),DATA!AK1001,"n/a")</f>
        <v>0.96945037680541102</v>
      </c>
      <c r="M2943" s="66"/>
      <c r="N2943" s="66"/>
      <c r="O2943" s="66"/>
      <c r="P2943" s="66"/>
      <c r="Q2943" s="66"/>
      <c r="S2943" s="70"/>
      <c r="U2943" s="70"/>
      <c r="W2943" s="70"/>
      <c r="Y2943" s="70"/>
    </row>
    <row r="2944" spans="1:25" s="69" customFormat="1" x14ac:dyDescent="0.2">
      <c r="A2944" s="66" t="s">
        <v>28</v>
      </c>
      <c r="B2944" s="66" t="s">
        <v>23</v>
      </c>
      <c r="C2944" s="66" t="s">
        <v>0</v>
      </c>
      <c r="D2944" s="66" t="s">
        <v>301</v>
      </c>
      <c r="E2944" s="76">
        <f>+IF(ISNUMBER(DATA!F1002),DATA!F1002,"n/a")</f>
        <v>32796.949999999997</v>
      </c>
      <c r="F2944" s="77">
        <f>+IF(ISNUMBER(DATA!G1002),DATA!G1002,"n/a")</f>
        <v>-3.1767760890525798E-2</v>
      </c>
      <c r="G2944" s="76">
        <f>+IF(ISNUMBER(DATA!P1002),DATA!P1002,"n/a")</f>
        <v>107128.66</v>
      </c>
      <c r="H2944" s="77">
        <f>+IF(ISNUMBER(DATA!Q1002),DATA!Q1002,"n/a")</f>
        <v>0.14671032491067501</v>
      </c>
      <c r="I2944" s="76">
        <f>+IF(ISNUMBER(DATA!Z1002),DATA!Z1002,"n/a")</f>
        <v>198200.82</v>
      </c>
      <c r="J2944" s="77">
        <f>+IF(ISNUMBER(DATA!AA1002),DATA!AA1002,"n/a")</f>
        <v>0.60051529596126696</v>
      </c>
      <c r="K2944" s="76">
        <f>+IF(ISNUMBER(DATA!AJ1002),DATA!AJ1002,"n/a")</f>
        <v>367960.29</v>
      </c>
      <c r="L2944" s="77">
        <f>+IF(ISNUMBER(DATA!AK1002),DATA!AK1002,"n/a")</f>
        <v>1.4688204977155901</v>
      </c>
      <c r="M2944" s="66"/>
      <c r="N2944" s="66"/>
      <c r="O2944" s="66"/>
      <c r="P2944" s="66"/>
      <c r="Q2944" s="66"/>
      <c r="S2944" s="70"/>
      <c r="U2944" s="70"/>
      <c r="W2944" s="70"/>
      <c r="Y2944" s="70"/>
    </row>
    <row r="2945" spans="1:25" s="69" customFormat="1" x14ac:dyDescent="0.2">
      <c r="A2945" s="66" t="s">
        <v>28</v>
      </c>
      <c r="B2945" s="66" t="s">
        <v>23</v>
      </c>
      <c r="C2945" s="66" t="s">
        <v>0</v>
      </c>
      <c r="D2945" s="66" t="s">
        <v>302</v>
      </c>
      <c r="E2945" s="76">
        <f>+IF(ISNUMBER(DATA!F1003),DATA!F1003,"n/a")</f>
        <v>40080.07</v>
      </c>
      <c r="F2945" s="77">
        <f>+IF(ISNUMBER(DATA!G1003),DATA!G1003,"n/a")</f>
        <v>0.19017000871839601</v>
      </c>
      <c r="G2945" s="76">
        <f>+IF(ISNUMBER(DATA!P1003),DATA!P1003,"n/a")</f>
        <v>116118.34</v>
      </c>
      <c r="H2945" s="77">
        <f>+IF(ISNUMBER(DATA!Q1003),DATA!Q1003,"n/a")</f>
        <v>5.4301478966784299E-2</v>
      </c>
      <c r="I2945" s="76">
        <f>+IF(ISNUMBER(DATA!Z1003),DATA!Z1003,"n/a")</f>
        <v>214354.25</v>
      </c>
      <c r="J2945" s="77">
        <f>+IF(ISNUMBER(DATA!AA1003),DATA!AA1003,"n/a")</f>
        <v>-2.6320264919216799E-2</v>
      </c>
      <c r="K2945" s="76">
        <f>+IF(ISNUMBER(DATA!AJ1003),DATA!AJ1003,"n/a")</f>
        <v>442139.32</v>
      </c>
      <c r="L2945" s="77">
        <f>+IF(ISNUMBER(DATA!AK1003),DATA!AK1003,"n/a")</f>
        <v>4.35140653351642E-2</v>
      </c>
      <c r="M2945" s="66"/>
      <c r="N2945" s="66"/>
      <c r="O2945" s="66"/>
      <c r="P2945" s="66"/>
      <c r="Q2945" s="66"/>
      <c r="S2945" s="70"/>
      <c r="U2945" s="70"/>
      <c r="W2945" s="70"/>
      <c r="Y2945" s="70"/>
    </row>
    <row r="2946" spans="1:25" s="69" customFormat="1" x14ac:dyDescent="0.2">
      <c r="A2946" s="66" t="s">
        <v>28</v>
      </c>
      <c r="B2946" s="66" t="s">
        <v>23</v>
      </c>
      <c r="C2946" s="66" t="s">
        <v>0</v>
      </c>
      <c r="D2946" s="66" t="s">
        <v>303</v>
      </c>
      <c r="E2946" s="76">
        <f>+IF(ISNUMBER(DATA!F1004),DATA!F1004,"n/a")</f>
        <v>30897.72</v>
      </c>
      <c r="F2946" s="77">
        <f>+IF(ISNUMBER(DATA!G1004),DATA!G1004,"n/a")</f>
        <v>0.206784739803479</v>
      </c>
      <c r="G2946" s="76">
        <f>+IF(ISNUMBER(DATA!P1004),DATA!P1004,"n/a")</f>
        <v>99020.85</v>
      </c>
      <c r="H2946" s="77">
        <f>+IF(ISNUMBER(DATA!Q1004),DATA!Q1004,"n/a")</f>
        <v>0.28439091895941598</v>
      </c>
      <c r="I2946" s="76">
        <f>+IF(ISNUMBER(DATA!Z1004),DATA!Z1004,"n/a")</f>
        <v>186731.68</v>
      </c>
      <c r="J2946" s="77">
        <f>+IF(ISNUMBER(DATA!AA1004),DATA!AA1004,"n/a")</f>
        <v>0.41744542090986803</v>
      </c>
      <c r="K2946" s="76">
        <f>+IF(ISNUMBER(DATA!AJ1004),DATA!AJ1004,"n/a")</f>
        <v>352483.46</v>
      </c>
      <c r="L2946" s="77">
        <f>+IF(ISNUMBER(DATA!AK1004),DATA!AK1004,"n/a")</f>
        <v>0.58537013855480902</v>
      </c>
      <c r="M2946" s="66"/>
      <c r="N2946" s="66"/>
      <c r="O2946" s="66"/>
      <c r="P2946" s="66"/>
      <c r="Q2946" s="66"/>
      <c r="S2946" s="70"/>
      <c r="U2946" s="70"/>
      <c r="W2946" s="70"/>
      <c r="Y2946" s="70"/>
    </row>
    <row r="2947" spans="1:25" s="69" customFormat="1" x14ac:dyDescent="0.2">
      <c r="A2947" s="66" t="s">
        <v>28</v>
      </c>
      <c r="B2947" s="66" t="s">
        <v>23</v>
      </c>
      <c r="C2947" s="66" t="s">
        <v>0</v>
      </c>
      <c r="D2947" s="66" t="s">
        <v>304</v>
      </c>
      <c r="E2947" s="76">
        <f>+IF(ISNUMBER(DATA!F1005),DATA!F1005,"n/a")</f>
        <v>50701.38</v>
      </c>
      <c r="F2947" s="77">
        <f>+IF(ISNUMBER(DATA!G1005),DATA!G1005,"n/a")</f>
        <v>0.629881635880851</v>
      </c>
      <c r="G2947" s="76">
        <f>+IF(ISNUMBER(DATA!P1005),DATA!P1005,"n/a")</f>
        <v>156735.53</v>
      </c>
      <c r="H2947" s="77">
        <f>+IF(ISNUMBER(DATA!Q1005),DATA!Q1005,"n/a")</f>
        <v>0.55644230478003498</v>
      </c>
      <c r="I2947" s="76">
        <f>+IF(ISNUMBER(DATA!Z1005),DATA!Z1005,"n/a")</f>
        <v>308021.81</v>
      </c>
      <c r="J2947" s="77">
        <f>+IF(ISNUMBER(DATA!AA1005),DATA!AA1005,"n/a")</f>
        <v>0.272336642716488</v>
      </c>
      <c r="K2947" s="76">
        <f>+IF(ISNUMBER(DATA!AJ1005),DATA!AJ1005,"n/a")</f>
        <v>551217.85</v>
      </c>
      <c r="L2947" s="77">
        <f>+IF(ISNUMBER(DATA!AK1005),DATA!AK1005,"n/a")</f>
        <v>-0.123267270300083</v>
      </c>
      <c r="M2947" s="66"/>
      <c r="N2947" s="66"/>
      <c r="O2947" s="66"/>
      <c r="P2947" s="66"/>
      <c r="Q2947" s="66"/>
      <c r="S2947" s="70"/>
      <c r="U2947" s="70"/>
      <c r="W2947" s="70"/>
      <c r="Y2947" s="70"/>
    </row>
    <row r="2948" spans="1:25" s="69" customFormat="1" x14ac:dyDescent="0.2">
      <c r="A2948" s="66" t="s">
        <v>28</v>
      </c>
      <c r="B2948" s="66" t="s">
        <v>23</v>
      </c>
      <c r="C2948" s="66" t="s">
        <v>0</v>
      </c>
      <c r="D2948" s="66" t="s">
        <v>305</v>
      </c>
      <c r="E2948" s="76">
        <f>+IF(ISNUMBER(DATA!F1006),DATA!F1006,"n/a")</f>
        <v>71735.539999999994</v>
      </c>
      <c r="F2948" s="77">
        <f>+IF(ISNUMBER(DATA!G1006),DATA!G1006,"n/a")</f>
        <v>0.73942163908127401</v>
      </c>
      <c r="G2948" s="76">
        <f>+IF(ISNUMBER(DATA!P1006),DATA!P1006,"n/a")</f>
        <v>252389.42</v>
      </c>
      <c r="H2948" s="77">
        <f>+IF(ISNUMBER(DATA!Q1006),DATA!Q1006,"n/a")</f>
        <v>1.0042459395443599</v>
      </c>
      <c r="I2948" s="76">
        <f>+IF(ISNUMBER(DATA!Z1006),DATA!Z1006,"n/a")</f>
        <v>487664.56</v>
      </c>
      <c r="J2948" s="77">
        <f>+IF(ISNUMBER(DATA!AA1006),DATA!AA1006,"n/a")</f>
        <v>0.99007924208749298</v>
      </c>
      <c r="K2948" s="76">
        <f>+IF(ISNUMBER(DATA!AJ1006),DATA!AJ1006,"n/a")</f>
        <v>711243.63</v>
      </c>
      <c r="L2948" s="77">
        <f>+IF(ISNUMBER(DATA!AK1006),DATA!AK1006,"n/a")</f>
        <v>0.62140139986838605</v>
      </c>
      <c r="M2948" s="66"/>
      <c r="N2948" s="66"/>
      <c r="O2948" s="66"/>
      <c r="P2948" s="66"/>
      <c r="Q2948" s="66"/>
      <c r="S2948" s="70"/>
      <c r="U2948" s="70"/>
      <c r="W2948" s="70"/>
      <c r="Y2948" s="70"/>
    </row>
    <row r="2949" spans="1:25" s="69" customFormat="1" x14ac:dyDescent="0.2">
      <c r="A2949" s="66" t="s">
        <v>28</v>
      </c>
      <c r="B2949" s="66" t="s">
        <v>23</v>
      </c>
      <c r="C2949" s="66" t="s">
        <v>0</v>
      </c>
      <c r="D2949" s="66" t="s">
        <v>306</v>
      </c>
      <c r="E2949" s="76">
        <f>+IF(ISNUMBER(DATA!F1007),DATA!F1007,"n/a")</f>
        <v>17992.36</v>
      </c>
      <c r="F2949" s="77">
        <f>+IF(ISNUMBER(DATA!G1007),DATA!G1007,"n/a")</f>
        <v>8.0256297566470097E-2</v>
      </c>
      <c r="G2949" s="76">
        <f>+IF(ISNUMBER(DATA!P1007),DATA!P1007,"n/a")</f>
        <v>57015.11</v>
      </c>
      <c r="H2949" s="77">
        <f>+IF(ISNUMBER(DATA!Q1007),DATA!Q1007,"n/a")</f>
        <v>0.106365972699796</v>
      </c>
      <c r="I2949" s="76">
        <f>+IF(ISNUMBER(DATA!Z1007),DATA!Z1007,"n/a")</f>
        <v>129503.35</v>
      </c>
      <c r="J2949" s="77">
        <f>+IF(ISNUMBER(DATA!AA1007),DATA!AA1007,"n/a")</f>
        <v>0.181556247237214</v>
      </c>
      <c r="K2949" s="76">
        <f>+IF(ISNUMBER(DATA!AJ1007),DATA!AJ1007,"n/a")</f>
        <v>310106.95</v>
      </c>
      <c r="L2949" s="77">
        <f>+IF(ISNUMBER(DATA!AK1007),DATA!AK1007,"n/a")</f>
        <v>0.133605604601817</v>
      </c>
      <c r="M2949" s="66"/>
      <c r="N2949" s="66"/>
      <c r="O2949" s="66"/>
      <c r="P2949" s="66"/>
      <c r="Q2949" s="66"/>
      <c r="S2949" s="70"/>
      <c r="U2949" s="70"/>
      <c r="W2949" s="70"/>
      <c r="Y2949" s="70"/>
    </row>
    <row r="2950" spans="1:25" s="69" customFormat="1" x14ac:dyDescent="0.2">
      <c r="A2950" s="66" t="s">
        <v>28</v>
      </c>
      <c r="B2950" s="66" t="s">
        <v>23</v>
      </c>
      <c r="C2950" s="66" t="s">
        <v>0</v>
      </c>
      <c r="D2950" s="66" t="s">
        <v>307</v>
      </c>
      <c r="E2950" s="76">
        <f>+IF(ISNUMBER(DATA!F1008),DATA!F1008,"n/a")</f>
        <v>67739.53</v>
      </c>
      <c r="F2950" s="77">
        <f>+IF(ISNUMBER(DATA!G1008),DATA!G1008,"n/a")</f>
        <v>-4.65511203594699E-2</v>
      </c>
      <c r="G2950" s="76">
        <f>+IF(ISNUMBER(DATA!P1008),DATA!P1008,"n/a")</f>
        <v>226406.94</v>
      </c>
      <c r="H2950" s="77">
        <f>+IF(ISNUMBER(DATA!Q1008),DATA!Q1008,"n/a")</f>
        <v>0.52619604196155501</v>
      </c>
      <c r="I2950" s="76">
        <f>+IF(ISNUMBER(DATA!Z1008),DATA!Z1008,"n/a")</f>
        <v>431378.35</v>
      </c>
      <c r="J2950" s="77">
        <f>+IF(ISNUMBER(DATA!AA1008),DATA!AA1008,"n/a")</f>
        <v>1.34385764104697</v>
      </c>
      <c r="K2950" s="76">
        <f>+IF(ISNUMBER(DATA!AJ1008),DATA!AJ1008,"n/a")</f>
        <v>850022.77</v>
      </c>
      <c r="L2950" s="77">
        <f>+IF(ISNUMBER(DATA!AK1008),DATA!AK1008,"n/a")</f>
        <v>2.2917121168937</v>
      </c>
      <c r="M2950" s="66"/>
      <c r="N2950" s="66"/>
      <c r="O2950" s="66"/>
      <c r="P2950" s="66"/>
      <c r="Q2950" s="66"/>
      <c r="S2950" s="70"/>
      <c r="U2950" s="70"/>
      <c r="W2950" s="70"/>
      <c r="Y2950" s="70"/>
    </row>
    <row r="2951" spans="1:25" s="69" customFormat="1" x14ac:dyDescent="0.2">
      <c r="A2951" s="66" t="s">
        <v>28</v>
      </c>
      <c r="B2951" s="66" t="s">
        <v>23</v>
      </c>
      <c r="C2951" s="66" t="s">
        <v>0</v>
      </c>
      <c r="D2951" s="66" t="s">
        <v>308</v>
      </c>
      <c r="E2951" s="76">
        <f>+IF(ISNUMBER(DATA!F1009),DATA!F1009,"n/a")</f>
        <v>21778.48</v>
      </c>
      <c r="F2951" s="77">
        <f>+IF(ISNUMBER(DATA!G1009),DATA!G1009,"n/a")</f>
        <v>1.0178823913112001</v>
      </c>
      <c r="G2951" s="76">
        <f>+IF(ISNUMBER(DATA!P1009),DATA!P1009,"n/a")</f>
        <v>60828.49</v>
      </c>
      <c r="H2951" s="77">
        <f>+IF(ISNUMBER(DATA!Q1009),DATA!Q1009,"n/a")</f>
        <v>0.95505762790309001</v>
      </c>
      <c r="I2951" s="76">
        <f>+IF(ISNUMBER(DATA!Z1009),DATA!Z1009,"n/a")</f>
        <v>118173.05</v>
      </c>
      <c r="J2951" s="77">
        <f>+IF(ISNUMBER(DATA!AA1009),DATA!AA1009,"n/a")</f>
        <v>0.82702266380357503</v>
      </c>
      <c r="K2951" s="76">
        <f>+IF(ISNUMBER(DATA!AJ1009),DATA!AJ1009,"n/a")</f>
        <v>223931.62</v>
      </c>
      <c r="L2951" s="77">
        <f>+IF(ISNUMBER(DATA!AK1009),DATA!AK1009,"n/a")</f>
        <v>0.48462493154717301</v>
      </c>
      <c r="M2951" s="66"/>
      <c r="N2951" s="66"/>
      <c r="O2951" s="66"/>
      <c r="P2951" s="66"/>
      <c r="Q2951" s="66"/>
      <c r="S2951" s="70"/>
      <c r="U2951" s="70"/>
      <c r="W2951" s="70"/>
      <c r="Y2951" s="70"/>
    </row>
    <row r="2952" spans="1:25" s="69" customFormat="1" x14ac:dyDescent="0.2">
      <c r="A2952" s="66" t="s">
        <v>28</v>
      </c>
      <c r="B2952" s="66" t="s">
        <v>23</v>
      </c>
      <c r="C2952" s="66" t="s">
        <v>0</v>
      </c>
      <c r="D2952" s="66" t="s">
        <v>309</v>
      </c>
      <c r="E2952" s="76">
        <f>+IF(ISNUMBER(DATA!F1010),DATA!F1010,"n/a")</f>
        <v>41699.43</v>
      </c>
      <c r="F2952" s="77">
        <f>+IF(ISNUMBER(DATA!G1010),DATA!G1010,"n/a")</f>
        <v>2.0355801058318201</v>
      </c>
      <c r="G2952" s="76">
        <f>+IF(ISNUMBER(DATA!P1010),DATA!P1010,"n/a")</f>
        <v>133008.46</v>
      </c>
      <c r="H2952" s="77">
        <f>+IF(ISNUMBER(DATA!Q1010),DATA!Q1010,"n/a")</f>
        <v>2.2069828695318399</v>
      </c>
      <c r="I2952" s="76">
        <f>+IF(ISNUMBER(DATA!Z1010),DATA!Z1010,"n/a")</f>
        <v>251671.42</v>
      </c>
      <c r="J2952" s="77">
        <f>+IF(ISNUMBER(DATA!AA1010),DATA!AA1010,"n/a")</f>
        <v>2.1195763934915499</v>
      </c>
      <c r="K2952" s="76">
        <f>+IF(ISNUMBER(DATA!AJ1010),DATA!AJ1010,"n/a")</f>
        <v>408698.94</v>
      </c>
      <c r="L2952" s="77">
        <f>+IF(ISNUMBER(DATA!AK1010),DATA!AK1010,"n/a")</f>
        <v>1.3346188717666601</v>
      </c>
      <c r="M2952" s="66"/>
      <c r="N2952" s="66"/>
      <c r="O2952" s="66"/>
      <c r="P2952" s="66"/>
      <c r="Q2952" s="66"/>
      <c r="S2952" s="70"/>
      <c r="U2952" s="70"/>
      <c r="W2952" s="70"/>
      <c r="Y2952" s="70"/>
    </row>
    <row r="2953" spans="1:25" s="69" customFormat="1" x14ac:dyDescent="0.2">
      <c r="A2953" s="66" t="s">
        <v>28</v>
      </c>
      <c r="B2953" s="66" t="s">
        <v>23</v>
      </c>
      <c r="C2953" s="66" t="s">
        <v>0</v>
      </c>
      <c r="D2953" s="66" t="s">
        <v>310</v>
      </c>
      <c r="E2953" s="76">
        <f>+IF(ISNUMBER(DATA!F1011),DATA!F1011,"n/a")</f>
        <v>44487.9</v>
      </c>
      <c r="F2953" s="77">
        <f>+IF(ISNUMBER(DATA!G1011),DATA!G1011,"n/a")</f>
        <v>3.3097238314081201</v>
      </c>
      <c r="G2953" s="76">
        <f>+IF(ISNUMBER(DATA!P1011),DATA!P1011,"n/a")</f>
        <v>137988.85</v>
      </c>
      <c r="H2953" s="77">
        <f>+IF(ISNUMBER(DATA!Q1011),DATA!Q1011,"n/a")</f>
        <v>3.5805351360412701</v>
      </c>
      <c r="I2953" s="76">
        <f>+IF(ISNUMBER(DATA!Z1011),DATA!Z1011,"n/a")</f>
        <v>262036.32</v>
      </c>
      <c r="J2953" s="77">
        <f>+IF(ISNUMBER(DATA!AA1011),DATA!AA1011,"n/a")</f>
        <v>3.2017685390166699</v>
      </c>
      <c r="K2953" s="76">
        <f>+IF(ISNUMBER(DATA!AJ1011),DATA!AJ1011,"n/a")</f>
        <v>431169.5</v>
      </c>
      <c r="L2953" s="77">
        <f>+IF(ISNUMBER(DATA!AK1011),DATA!AK1011,"n/a")</f>
        <v>1.9075155828099699</v>
      </c>
      <c r="M2953" s="66"/>
      <c r="N2953" s="66"/>
      <c r="O2953" s="66"/>
      <c r="P2953" s="66"/>
      <c r="Q2953" s="66"/>
      <c r="S2953" s="70"/>
      <c r="U2953" s="70"/>
      <c r="W2953" s="70"/>
      <c r="Y2953" s="70"/>
    </row>
    <row r="2954" spans="1:25" s="69" customFormat="1" x14ac:dyDescent="0.2">
      <c r="A2954" s="66" t="s">
        <v>28</v>
      </c>
      <c r="B2954" s="66" t="s">
        <v>23</v>
      </c>
      <c r="C2954" s="66" t="s">
        <v>0</v>
      </c>
      <c r="D2954" s="66" t="s">
        <v>311</v>
      </c>
      <c r="E2954" s="76">
        <f>+IF(ISNUMBER(DATA!F1012),DATA!F1012,"n/a")</f>
        <v>20379.599999999999</v>
      </c>
      <c r="F2954" s="77">
        <f>+IF(ISNUMBER(DATA!G1012),DATA!G1012,"n/a")</f>
        <v>0.92170637296734104</v>
      </c>
      <c r="G2954" s="76">
        <f>+IF(ISNUMBER(DATA!P1012),DATA!P1012,"n/a")</f>
        <v>65285.55</v>
      </c>
      <c r="H2954" s="77">
        <f>+IF(ISNUMBER(DATA!Q1012),DATA!Q1012,"n/a")</f>
        <v>0.97482882036998297</v>
      </c>
      <c r="I2954" s="76">
        <f>+IF(ISNUMBER(DATA!Z1012),DATA!Z1012,"n/a")</f>
        <v>125267.42</v>
      </c>
      <c r="J2954" s="77">
        <f>+IF(ISNUMBER(DATA!AA1012),DATA!AA1012,"n/a")</f>
        <v>0.83595162496863495</v>
      </c>
      <c r="K2954" s="76">
        <f>+IF(ISNUMBER(DATA!AJ1012),DATA!AJ1012,"n/a")</f>
        <v>217297.11</v>
      </c>
      <c r="L2954" s="77">
        <f>+IF(ISNUMBER(DATA!AK1012),DATA!AK1012,"n/a")</f>
        <v>0.36637057594700501</v>
      </c>
      <c r="M2954" s="66"/>
      <c r="N2954" s="66"/>
      <c r="O2954" s="66"/>
      <c r="P2954" s="66"/>
      <c r="Q2954" s="66"/>
      <c r="S2954" s="70"/>
      <c r="U2954" s="70"/>
      <c r="W2954" s="70"/>
      <c r="Y2954" s="70"/>
    </row>
    <row r="2955" spans="1:25" s="69" customFormat="1" x14ac:dyDescent="0.2">
      <c r="A2955" s="66" t="s">
        <v>28</v>
      </c>
      <c r="B2955" s="66" t="s">
        <v>23</v>
      </c>
      <c r="C2955" s="66" t="s">
        <v>0</v>
      </c>
      <c r="D2955" s="66" t="s">
        <v>312</v>
      </c>
      <c r="E2955" s="76">
        <f>+IF(ISNUMBER(DATA!F1013),DATA!F1013,"n/a")</f>
        <v>30753.39</v>
      </c>
      <c r="F2955" s="77">
        <f>+IF(ISNUMBER(DATA!G1013),DATA!G1013,"n/a")</f>
        <v>2.6303512074005799E-2</v>
      </c>
      <c r="G2955" s="76">
        <f>+IF(ISNUMBER(DATA!P1013),DATA!P1013,"n/a")</f>
        <v>115789.61</v>
      </c>
      <c r="H2955" s="77">
        <f>+IF(ISNUMBER(DATA!Q1013),DATA!Q1013,"n/a")</f>
        <v>0.42081108106307302</v>
      </c>
      <c r="I2955" s="76">
        <f>+IF(ISNUMBER(DATA!Z1013),DATA!Z1013,"n/a")</f>
        <v>199290.68</v>
      </c>
      <c r="J2955" s="77">
        <f>+IF(ISNUMBER(DATA!AA1013),DATA!AA1013,"n/a")</f>
        <v>0.71740661369487702</v>
      </c>
      <c r="K2955" s="76">
        <f>+IF(ISNUMBER(DATA!AJ1013),DATA!AJ1013,"n/a")</f>
        <v>364936.65</v>
      </c>
      <c r="L2955" s="77">
        <f>+IF(ISNUMBER(DATA!AK1013),DATA!AK1013,"n/a")</f>
        <v>1.21130385717127</v>
      </c>
      <c r="M2955" s="66"/>
      <c r="N2955" s="66"/>
      <c r="O2955" s="66"/>
      <c r="P2955" s="66"/>
      <c r="Q2955" s="66"/>
      <c r="S2955" s="70"/>
      <c r="U2955" s="70"/>
      <c r="W2955" s="70"/>
      <c r="Y2955" s="70"/>
    </row>
    <row r="2956" spans="1:25" s="69" customFormat="1" x14ac:dyDescent="0.2">
      <c r="A2956" s="66" t="s">
        <v>28</v>
      </c>
      <c r="B2956" s="66" t="s">
        <v>23</v>
      </c>
      <c r="C2956" s="66" t="s">
        <v>0</v>
      </c>
      <c r="D2956" s="66" t="s">
        <v>313</v>
      </c>
      <c r="E2956" s="76">
        <f>+IF(ISNUMBER(DATA!F1014),DATA!F1014,"n/a")</f>
        <v>37025.769999999997</v>
      </c>
      <c r="F2956" s="77">
        <f>+IF(ISNUMBER(DATA!G1014),DATA!G1014,"n/a")</f>
        <v>1.2914567110899899</v>
      </c>
      <c r="G2956" s="76">
        <f>+IF(ISNUMBER(DATA!P1014),DATA!P1014,"n/a")</f>
        <v>117075.76</v>
      </c>
      <c r="H2956" s="77">
        <f>+IF(ISNUMBER(DATA!Q1014),DATA!Q1014,"n/a")</f>
        <v>1.3085427456721099</v>
      </c>
      <c r="I2956" s="76">
        <f>+IF(ISNUMBER(DATA!Z1014),DATA!Z1014,"n/a")</f>
        <v>229694.22</v>
      </c>
      <c r="J2956" s="77">
        <f>+IF(ISNUMBER(DATA!AA1014),DATA!AA1014,"n/a")</f>
        <v>1.2776565982853401</v>
      </c>
      <c r="K2956" s="76">
        <f>+IF(ISNUMBER(DATA!AJ1014),DATA!AJ1014,"n/a")</f>
        <v>428720.79</v>
      </c>
      <c r="L2956" s="77">
        <f>+IF(ISNUMBER(DATA!AK1014),DATA!AK1014,"n/a")</f>
        <v>1.02458966150238</v>
      </c>
      <c r="M2956" s="66"/>
      <c r="N2956" s="66"/>
      <c r="O2956" s="66"/>
      <c r="P2956" s="66"/>
      <c r="Q2956" s="66"/>
      <c r="S2956" s="70"/>
      <c r="U2956" s="70"/>
      <c r="W2956" s="70"/>
      <c r="Y2956" s="70"/>
    </row>
    <row r="2957" spans="1:25" s="69" customFormat="1" x14ac:dyDescent="0.2">
      <c r="A2957" s="66" t="s">
        <v>28</v>
      </c>
      <c r="B2957" s="66" t="s">
        <v>23</v>
      </c>
      <c r="C2957" s="66" t="s">
        <v>0</v>
      </c>
      <c r="D2957" s="66" t="s">
        <v>314</v>
      </c>
      <c r="E2957" s="76">
        <f>+IF(ISNUMBER(DATA!F1015),DATA!F1015,"n/a")</f>
        <v>38461.040000000001</v>
      </c>
      <c r="F2957" s="77">
        <f>+IF(ISNUMBER(DATA!G1015),DATA!G1015,"n/a")</f>
        <v>3.7007997364140399E-2</v>
      </c>
      <c r="G2957" s="76">
        <f>+IF(ISNUMBER(DATA!P1015),DATA!P1015,"n/a")</f>
        <v>131920.60999999999</v>
      </c>
      <c r="H2957" s="77">
        <f>+IF(ISNUMBER(DATA!Q1015),DATA!Q1015,"n/a")</f>
        <v>0.127623441158835</v>
      </c>
      <c r="I2957" s="76">
        <f>+IF(ISNUMBER(DATA!Z1015),DATA!Z1015,"n/a")</f>
        <v>260309.89</v>
      </c>
      <c r="J2957" s="77">
        <f>+IF(ISNUMBER(DATA!AA1015),DATA!AA1015,"n/a")</f>
        <v>0.20802062736351001</v>
      </c>
      <c r="K2957" s="76">
        <f>+IF(ISNUMBER(DATA!AJ1015),DATA!AJ1015,"n/a")</f>
        <v>521975.03999999998</v>
      </c>
      <c r="L2957" s="77">
        <f>+IF(ISNUMBER(DATA!AK1015),DATA!AK1015,"n/a")</f>
        <v>0.20225938835007901</v>
      </c>
      <c r="M2957" s="66"/>
      <c r="N2957" s="66"/>
      <c r="O2957" s="66"/>
      <c r="P2957" s="66"/>
      <c r="Q2957" s="66"/>
      <c r="S2957" s="70"/>
      <c r="U2957" s="70"/>
      <c r="W2957" s="70"/>
      <c r="Y2957" s="70"/>
    </row>
    <row r="2958" spans="1:25" s="69" customFormat="1" x14ac:dyDescent="0.2">
      <c r="A2958" s="66" t="s">
        <v>28</v>
      </c>
      <c r="B2958" s="66" t="s">
        <v>23</v>
      </c>
      <c r="C2958" s="66" t="s">
        <v>0</v>
      </c>
      <c r="D2958" s="66" t="s">
        <v>315</v>
      </c>
      <c r="E2958" s="76">
        <f>+IF(ISNUMBER(DATA!F1016),DATA!F1016,"n/a")</f>
        <v>112883.67</v>
      </c>
      <c r="F2958" s="77">
        <f>+IF(ISNUMBER(DATA!G1016),DATA!G1016,"n/a")</f>
        <v>0.11431417761736599</v>
      </c>
      <c r="G2958" s="76">
        <f>+IF(ISNUMBER(DATA!P1016),DATA!P1016,"n/a")</f>
        <v>358396.72</v>
      </c>
      <c r="H2958" s="77">
        <f>+IF(ISNUMBER(DATA!Q1016),DATA!Q1016,"n/a")</f>
        <v>0.75298580136982596</v>
      </c>
      <c r="I2958" s="76">
        <f>+IF(ISNUMBER(DATA!Z1016),DATA!Z1016,"n/a")</f>
        <v>678891.74</v>
      </c>
      <c r="J2958" s="77">
        <f>+IF(ISNUMBER(DATA!AA1016),DATA!AA1016,"n/a")</f>
        <v>1.6189393085738699</v>
      </c>
      <c r="K2958" s="76">
        <f>+IF(ISNUMBER(DATA!AJ1016),DATA!AJ1016,"n/a")</f>
        <v>1268532.68</v>
      </c>
      <c r="L2958" s="77">
        <f>+IF(ISNUMBER(DATA!AK1016),DATA!AK1016,"n/a")</f>
        <v>2.3759147501958</v>
      </c>
      <c r="M2958" s="66"/>
      <c r="N2958" s="66"/>
      <c r="O2958" s="66"/>
      <c r="P2958" s="66"/>
      <c r="Q2958" s="66"/>
      <c r="S2958" s="70"/>
      <c r="U2958" s="70"/>
      <c r="W2958" s="70"/>
      <c r="Y2958" s="70"/>
    </row>
    <row r="2959" spans="1:25" s="69" customFormat="1" x14ac:dyDescent="0.2">
      <c r="A2959" s="66" t="s">
        <v>28</v>
      </c>
      <c r="B2959" s="66" t="s">
        <v>23</v>
      </c>
      <c r="C2959" s="66" t="s">
        <v>0</v>
      </c>
      <c r="D2959" s="66" t="s">
        <v>316</v>
      </c>
      <c r="E2959" s="76">
        <f>+IF(ISNUMBER(DATA!F1017),DATA!F1017,"n/a")</f>
        <v>61068.21</v>
      </c>
      <c r="F2959" s="77">
        <f>+IF(ISNUMBER(DATA!G1017),DATA!G1017,"n/a")</f>
        <v>0.179042470520661</v>
      </c>
      <c r="G2959" s="76">
        <f>+IF(ISNUMBER(DATA!P1017),DATA!P1017,"n/a")</f>
        <v>168699.98</v>
      </c>
      <c r="H2959" s="77">
        <f>+IF(ISNUMBER(DATA!Q1017),DATA!Q1017,"n/a")</f>
        <v>8.9705229855808297E-2</v>
      </c>
      <c r="I2959" s="76">
        <f>+IF(ISNUMBER(DATA!Z1017),DATA!Z1017,"n/a")</f>
        <v>319813.01</v>
      </c>
      <c r="J2959" s="77">
        <f>+IF(ISNUMBER(DATA!AA1017),DATA!AA1017,"n/a")</f>
        <v>0.15423899946347</v>
      </c>
      <c r="K2959" s="76">
        <f>+IF(ISNUMBER(DATA!AJ1017),DATA!AJ1017,"n/a")</f>
        <v>654899.44999999995</v>
      </c>
      <c r="L2959" s="77">
        <f>+IF(ISNUMBER(DATA!AK1017),DATA!AK1017,"n/a")</f>
        <v>0.28843213416577601</v>
      </c>
      <c r="M2959" s="66"/>
      <c r="N2959" s="66"/>
      <c r="O2959" s="66"/>
      <c r="P2959" s="66"/>
      <c r="Q2959" s="66"/>
      <c r="S2959" s="70"/>
      <c r="U2959" s="70"/>
      <c r="W2959" s="70"/>
      <c r="Y2959" s="70"/>
    </row>
    <row r="2960" spans="1:25" s="69" customFormat="1" x14ac:dyDescent="0.2">
      <c r="A2960" s="66" t="s">
        <v>28</v>
      </c>
      <c r="B2960" s="66" t="s">
        <v>23</v>
      </c>
      <c r="C2960" s="66" t="s">
        <v>0</v>
      </c>
      <c r="D2960" s="66" t="s">
        <v>317</v>
      </c>
      <c r="E2960" s="76">
        <f>+IF(ISNUMBER(DATA!F1018),DATA!F1018,"n/a")</f>
        <v>28377.59</v>
      </c>
      <c r="F2960" s="77">
        <f>+IF(ISNUMBER(DATA!G1018),DATA!G1018,"n/a")</f>
        <v>0.165999796199783</v>
      </c>
      <c r="G2960" s="76">
        <f>+IF(ISNUMBER(DATA!P1018),DATA!P1018,"n/a")</f>
        <v>98218.93</v>
      </c>
      <c r="H2960" s="77">
        <f>+IF(ISNUMBER(DATA!Q1018),DATA!Q1018,"n/a")</f>
        <v>0.35802804216044098</v>
      </c>
      <c r="I2960" s="76">
        <f>+IF(ISNUMBER(DATA!Z1018),DATA!Z1018,"n/a")</f>
        <v>200195.99</v>
      </c>
      <c r="J2960" s="77">
        <f>+IF(ISNUMBER(DATA!AA1018),DATA!AA1018,"n/a")</f>
        <v>0.460860309257625</v>
      </c>
      <c r="K2960" s="76">
        <f>+IF(ISNUMBER(DATA!AJ1018),DATA!AJ1018,"n/a")</f>
        <v>388602.57</v>
      </c>
      <c r="L2960" s="77">
        <f>+IF(ISNUMBER(DATA!AK1018),DATA!AK1018,"n/a")</f>
        <v>0.37054764090492698</v>
      </c>
      <c r="M2960" s="66"/>
      <c r="N2960" s="66"/>
      <c r="O2960" s="66"/>
      <c r="P2960" s="66"/>
      <c r="Q2960" s="66"/>
      <c r="S2960" s="70"/>
      <c r="U2960" s="70"/>
      <c r="W2960" s="70"/>
      <c r="Y2960" s="70"/>
    </row>
    <row r="2961" spans="1:25" s="69" customFormat="1" x14ac:dyDescent="0.2">
      <c r="A2961" s="66" t="s">
        <v>28</v>
      </c>
      <c r="B2961" s="66" t="s">
        <v>23</v>
      </c>
      <c r="C2961" s="66" t="s">
        <v>0</v>
      </c>
      <c r="D2961" s="66" t="s">
        <v>318</v>
      </c>
      <c r="E2961" s="76">
        <f>+IF(ISNUMBER(DATA!F1019),DATA!F1019,"n/a")</f>
        <v>47355.26</v>
      </c>
      <c r="F2961" s="77">
        <f>+IF(ISNUMBER(DATA!G1019),DATA!G1019,"n/a")</f>
        <v>0.130918872808088</v>
      </c>
      <c r="G2961" s="76">
        <f>+IF(ISNUMBER(DATA!P1019),DATA!P1019,"n/a")</f>
        <v>142081.69</v>
      </c>
      <c r="H2961" s="77">
        <f>+IF(ISNUMBER(DATA!Q1019),DATA!Q1019,"n/a")</f>
        <v>5.0105194041729098E-2</v>
      </c>
      <c r="I2961" s="76">
        <f>+IF(ISNUMBER(DATA!Z1019),DATA!Z1019,"n/a")</f>
        <v>264127.49</v>
      </c>
      <c r="J2961" s="77">
        <f>+IF(ISNUMBER(DATA!AA1019),DATA!AA1019,"n/a")</f>
        <v>-9.1919858163770508E-3</v>
      </c>
      <c r="K2961" s="76">
        <f>+IF(ISNUMBER(DATA!AJ1019),DATA!AJ1019,"n/a")</f>
        <v>535623.55000000005</v>
      </c>
      <c r="L2961" s="77">
        <f>+IF(ISNUMBER(DATA!AK1019),DATA!AK1019,"n/a")</f>
        <v>2.10930320308482E-2</v>
      </c>
      <c r="M2961" s="66"/>
      <c r="N2961" s="66"/>
      <c r="O2961" s="66"/>
      <c r="P2961" s="66"/>
      <c r="Q2961" s="66"/>
      <c r="S2961" s="70"/>
      <c r="U2961" s="70"/>
      <c r="W2961" s="70"/>
      <c r="Y2961" s="70"/>
    </row>
    <row r="2962" spans="1:25" s="69" customFormat="1" x14ac:dyDescent="0.2">
      <c r="A2962" s="66" t="s">
        <v>28</v>
      </c>
      <c r="B2962" s="66" t="s">
        <v>23</v>
      </c>
      <c r="C2962" s="66" t="s">
        <v>0</v>
      </c>
      <c r="D2962" s="66" t="s">
        <v>344</v>
      </c>
      <c r="E2962" s="76">
        <f>+IF(ISNUMBER(DATA!F1020),DATA!F1020,"n/a")</f>
        <v>28881.33</v>
      </c>
      <c r="F2962" s="77">
        <f>+IF(ISNUMBER(DATA!G1020),DATA!G1020,"n/a")</f>
        <v>3.8350872552433501</v>
      </c>
      <c r="G2962" s="76">
        <f>+IF(ISNUMBER(DATA!P1020),DATA!P1020,"n/a")</f>
        <v>84543.89</v>
      </c>
      <c r="H2962" s="77">
        <f>+IF(ISNUMBER(DATA!Q1020),DATA!Q1020,"n/a")</f>
        <v>3.6299871796767502</v>
      </c>
      <c r="I2962" s="76">
        <f>+IF(ISNUMBER(DATA!Z1020),DATA!Z1020,"n/a")</f>
        <v>163738.07999999999</v>
      </c>
      <c r="J2962" s="77">
        <f>+IF(ISNUMBER(DATA!AA1020),DATA!AA1020,"n/a")</f>
        <v>3.26988358993616</v>
      </c>
      <c r="K2962" s="76">
        <f>+IF(ISNUMBER(DATA!AJ1020),DATA!AJ1020,"n/a")</f>
        <v>287346.49</v>
      </c>
      <c r="L2962" s="77">
        <f>+IF(ISNUMBER(DATA!AK1020),DATA!AK1020,"n/a")</f>
        <v>2.0271981298250301</v>
      </c>
      <c r="M2962" s="66"/>
      <c r="N2962" s="66"/>
      <c r="O2962" s="66"/>
      <c r="P2962" s="66"/>
      <c r="Q2962" s="66"/>
      <c r="S2962" s="70"/>
      <c r="U2962" s="70"/>
      <c r="W2962" s="70"/>
      <c r="Y2962" s="70"/>
    </row>
    <row r="2963" spans="1:25" s="69" customFormat="1" x14ac:dyDescent="0.2">
      <c r="A2963" s="66" t="s">
        <v>28</v>
      </c>
      <c r="B2963" s="66" t="s">
        <v>23</v>
      </c>
      <c r="C2963" s="66" t="s">
        <v>0</v>
      </c>
      <c r="D2963" s="66" t="s">
        <v>345</v>
      </c>
      <c r="E2963" s="76">
        <f>+IF(ISNUMBER(DATA!F1021),DATA!F1021,"n/a")</f>
        <v>35572.92</v>
      </c>
      <c r="F2963" s="77">
        <f>+IF(ISNUMBER(DATA!G1021),DATA!G1021,"n/a")</f>
        <v>0.439718895396839</v>
      </c>
      <c r="G2963" s="76">
        <f>+IF(ISNUMBER(DATA!P1021),DATA!P1021,"n/a")</f>
        <v>117718.59</v>
      </c>
      <c r="H2963" s="77">
        <f>+IF(ISNUMBER(DATA!Q1021),DATA!Q1021,"n/a")</f>
        <v>0.60355016528125205</v>
      </c>
      <c r="I2963" s="76">
        <f>+IF(ISNUMBER(DATA!Z1021),DATA!Z1021,"n/a")</f>
        <v>227841.81</v>
      </c>
      <c r="J2963" s="77">
        <f>+IF(ISNUMBER(DATA!AA1021),DATA!AA1021,"n/a")</f>
        <v>0.57143553744544395</v>
      </c>
      <c r="K2963" s="76">
        <f>+IF(ISNUMBER(DATA!AJ1021),DATA!AJ1021,"n/a")</f>
        <v>363734.41</v>
      </c>
      <c r="L2963" s="77">
        <f>+IF(ISNUMBER(DATA!AK1021),DATA!AK1021,"n/a")</f>
        <v>0.61229448625286598</v>
      </c>
      <c r="M2963" s="66"/>
      <c r="N2963" s="66"/>
      <c r="O2963" s="66"/>
      <c r="P2963" s="66"/>
      <c r="Q2963" s="66"/>
      <c r="S2963" s="70"/>
      <c r="U2963" s="70"/>
      <c r="W2963" s="70"/>
      <c r="Y2963" s="70"/>
    </row>
    <row r="2964" spans="1:25" x14ac:dyDescent="0.2">
      <c r="E2964" s="100"/>
      <c r="F2964" s="102"/>
      <c r="G2964" s="100"/>
      <c r="H2964" s="102"/>
      <c r="I2964" s="100"/>
      <c r="J2964" s="102"/>
      <c r="K2964" s="100"/>
      <c r="L2964" s="102"/>
    </row>
    <row r="2965" spans="1:25" s="69" customFormat="1" x14ac:dyDescent="0.2">
      <c r="A2965" s="66" t="s">
        <v>28</v>
      </c>
      <c r="B2965" s="66" t="s">
        <v>23</v>
      </c>
      <c r="C2965" s="66" t="s">
        <v>9</v>
      </c>
      <c r="D2965" s="66" t="s">
        <v>271</v>
      </c>
      <c r="E2965" s="86">
        <f>+IF(ISNUMBER(DATA!H972),DATA!H972,"n/a")</f>
        <v>7606.43</v>
      </c>
      <c r="F2965" s="77">
        <f>+IF(ISNUMBER(DATA!I972),DATA!I972,"n/a")</f>
        <v>0.187211739714717</v>
      </c>
      <c r="G2965" s="86">
        <f>+IF(ISNUMBER(DATA!R972),DATA!R972,"n/a")</f>
        <v>23332.86</v>
      </c>
      <c r="H2965" s="77">
        <f>+IF(ISNUMBER(DATA!S972),DATA!S972,"n/a")</f>
        <v>-7.1241704354160201E-3</v>
      </c>
      <c r="I2965" s="86">
        <f>+IF(ISNUMBER(DATA!AB972),DATA!AB972,"n/a")</f>
        <v>45999.97</v>
      </c>
      <c r="J2965" s="77">
        <f>+IF(ISNUMBER(DATA!AC972),DATA!AC972,"n/a")</f>
        <v>2.0323074421748102E-2</v>
      </c>
      <c r="K2965" s="86">
        <f>+IF(ISNUMBER(DATA!AL972),DATA!AL972,"n/a")</f>
        <v>96085.83</v>
      </c>
      <c r="L2965" s="77">
        <f>+IF(ISNUMBER(DATA!AM972),DATA!AM972,"n/a")</f>
        <v>-0.109540534854906</v>
      </c>
      <c r="M2965" s="66"/>
      <c r="N2965" s="66"/>
      <c r="O2965" s="66"/>
      <c r="P2965" s="66"/>
      <c r="Q2965" s="66"/>
      <c r="S2965" s="70"/>
      <c r="U2965" s="70"/>
      <c r="W2965" s="70"/>
      <c r="Y2965" s="70"/>
    </row>
    <row r="2966" spans="1:25" s="69" customFormat="1" x14ac:dyDescent="0.2">
      <c r="A2966" s="66" t="s">
        <v>28</v>
      </c>
      <c r="B2966" s="66" t="s">
        <v>23</v>
      </c>
      <c r="C2966" s="66" t="s">
        <v>9</v>
      </c>
      <c r="D2966" s="66" t="s">
        <v>272</v>
      </c>
      <c r="E2966" s="86">
        <f>+IF(ISNUMBER(DATA!H973),DATA!H973,"n/a")</f>
        <v>28547.23</v>
      </c>
      <c r="F2966" s="77">
        <f>+IF(ISNUMBER(DATA!I973),DATA!I973,"n/a")</f>
        <v>0.114240437777002</v>
      </c>
      <c r="G2966" s="86">
        <f>+IF(ISNUMBER(DATA!R973),DATA!R973,"n/a")</f>
        <v>85544.97</v>
      </c>
      <c r="H2966" s="77">
        <f>+IF(ISNUMBER(DATA!S973),DATA!S973,"n/a")</f>
        <v>0.101076673036683</v>
      </c>
      <c r="I2966" s="86">
        <f>+IF(ISNUMBER(DATA!AB973),DATA!AB973,"n/a")</f>
        <v>157777.14000000001</v>
      </c>
      <c r="J2966" s="77">
        <f>+IF(ISNUMBER(DATA!AC973),DATA!AC973,"n/a")</f>
        <v>0.26167853466712099</v>
      </c>
      <c r="K2966" s="86">
        <f>+IF(ISNUMBER(DATA!AL973),DATA!AL973,"n/a")</f>
        <v>302971.53000000003</v>
      </c>
      <c r="L2966" s="77">
        <f>+IF(ISNUMBER(DATA!AM973),DATA!AM973,"n/a")</f>
        <v>0.90190155924757298</v>
      </c>
      <c r="M2966" s="66"/>
      <c r="N2966" s="66"/>
      <c r="O2966" s="66"/>
      <c r="P2966" s="66"/>
      <c r="Q2966" s="66"/>
      <c r="S2966" s="70"/>
      <c r="U2966" s="70"/>
      <c r="W2966" s="70"/>
      <c r="Y2966" s="70"/>
    </row>
    <row r="2967" spans="1:25" s="69" customFormat="1" x14ac:dyDescent="0.2">
      <c r="A2967" s="66" t="s">
        <v>28</v>
      </c>
      <c r="B2967" s="66" t="s">
        <v>23</v>
      </c>
      <c r="C2967" s="66" t="s">
        <v>9</v>
      </c>
      <c r="D2967" s="66" t="s">
        <v>273</v>
      </c>
      <c r="E2967" s="86">
        <f>+IF(ISNUMBER(DATA!H974),DATA!H974,"n/a")</f>
        <v>24071.79</v>
      </c>
      <c r="F2967" s="77">
        <f>+IF(ISNUMBER(DATA!I974),DATA!I974,"n/a")</f>
        <v>1.8412243149169101</v>
      </c>
      <c r="G2967" s="86">
        <f>+IF(ISNUMBER(DATA!R974),DATA!R974,"n/a")</f>
        <v>69240.350000000006</v>
      </c>
      <c r="H2967" s="77">
        <f>+IF(ISNUMBER(DATA!S974),DATA!S974,"n/a")</f>
        <v>1.5743189559114801</v>
      </c>
      <c r="I2967" s="86">
        <f>+IF(ISNUMBER(DATA!AB974),DATA!AB974,"n/a")</f>
        <v>136831.38</v>
      </c>
      <c r="J2967" s="77">
        <f>+IF(ISNUMBER(DATA!AC974),DATA!AC974,"n/a")</f>
        <v>1.5418190309233899</v>
      </c>
      <c r="K2967" s="86">
        <f>+IF(ISNUMBER(DATA!AL974),DATA!AL974,"n/a")</f>
        <v>198746.48</v>
      </c>
      <c r="L2967" s="77">
        <f>+IF(ISNUMBER(DATA!AM974),DATA!AM974,"n/a")</f>
        <v>0.82783721687794598</v>
      </c>
      <c r="M2967" s="66"/>
      <c r="N2967" s="66"/>
      <c r="O2967" s="66"/>
      <c r="P2967" s="66"/>
      <c r="Q2967" s="66"/>
      <c r="S2967" s="70"/>
      <c r="U2967" s="70"/>
      <c r="W2967" s="70"/>
      <c r="Y2967" s="70"/>
    </row>
    <row r="2968" spans="1:25" s="69" customFormat="1" x14ac:dyDescent="0.2">
      <c r="A2968" s="66" t="s">
        <v>28</v>
      </c>
      <c r="B2968" s="66" t="s">
        <v>23</v>
      </c>
      <c r="C2968" s="66" t="s">
        <v>9</v>
      </c>
      <c r="D2968" s="66" t="s">
        <v>274</v>
      </c>
      <c r="E2968" s="86">
        <f>+IF(ISNUMBER(DATA!H975),DATA!H975,"n/a")</f>
        <v>10849.68</v>
      </c>
      <c r="F2968" s="77">
        <f>+IF(ISNUMBER(DATA!I975),DATA!I975,"n/a")</f>
        <v>0.216455938890627</v>
      </c>
      <c r="G2968" s="86">
        <f>+IF(ISNUMBER(DATA!R975),DATA!R975,"n/a")</f>
        <v>30623.82</v>
      </c>
      <c r="H2968" s="77">
        <f>+IF(ISNUMBER(DATA!S975),DATA!S975,"n/a")</f>
        <v>0.170787935277496</v>
      </c>
      <c r="I2968" s="86">
        <f>+IF(ISNUMBER(DATA!AB975),DATA!AB975,"n/a")</f>
        <v>55175.69</v>
      </c>
      <c r="J2968" s="77">
        <f>+IF(ISNUMBER(DATA!AC975),DATA!AC975,"n/a")</f>
        <v>0.204651523289274</v>
      </c>
      <c r="K2968" s="86">
        <f>+IF(ISNUMBER(DATA!AL975),DATA!AL975,"n/a")</f>
        <v>109181.56</v>
      </c>
      <c r="L2968" s="77">
        <f>+IF(ISNUMBER(DATA!AM975),DATA!AM975,"n/a")</f>
        <v>0.44765095536570598</v>
      </c>
      <c r="M2968" s="66"/>
      <c r="N2968" s="66"/>
      <c r="O2968" s="66"/>
      <c r="P2968" s="66"/>
      <c r="Q2968" s="66"/>
      <c r="S2968" s="70"/>
      <c r="U2968" s="70"/>
      <c r="W2968" s="70"/>
      <c r="Y2968" s="70"/>
    </row>
    <row r="2969" spans="1:25" s="69" customFormat="1" x14ac:dyDescent="0.2">
      <c r="A2969" s="66" t="s">
        <v>28</v>
      </c>
      <c r="B2969" s="66" t="s">
        <v>23</v>
      </c>
      <c r="C2969" s="66" t="s">
        <v>9</v>
      </c>
      <c r="D2969" s="66" t="s">
        <v>275</v>
      </c>
      <c r="E2969" s="86">
        <f>+IF(ISNUMBER(DATA!H976),DATA!H976,"n/a")</f>
        <v>49295.360000000001</v>
      </c>
      <c r="F2969" s="77">
        <f>+IF(ISNUMBER(DATA!I976),DATA!I976,"n/a")</f>
        <v>6.4593984404909497</v>
      </c>
      <c r="G2969" s="86">
        <f>+IF(ISNUMBER(DATA!R976),DATA!R976,"n/a")</f>
        <v>161445.82999999999</v>
      </c>
      <c r="H2969" s="77">
        <f>+IF(ISNUMBER(DATA!S976),DATA!S976,"n/a")</f>
        <v>6.9187469957523602</v>
      </c>
      <c r="I2969" s="86">
        <f>+IF(ISNUMBER(DATA!AB976),DATA!AB976,"n/a")</f>
        <v>302014.56</v>
      </c>
      <c r="J2969" s="77">
        <f>+IF(ISNUMBER(DATA!AC976),DATA!AC976,"n/a")</f>
        <v>6.4619916330893199</v>
      </c>
      <c r="K2969" s="86">
        <f>+IF(ISNUMBER(DATA!AL976),DATA!AL976,"n/a")</f>
        <v>442949.91</v>
      </c>
      <c r="L2969" s="77">
        <f>+IF(ISNUMBER(DATA!AM976),DATA!AM976,"n/a")</f>
        <v>4.0717842825836899</v>
      </c>
      <c r="M2969" s="66"/>
      <c r="N2969" s="66"/>
      <c r="O2969" s="66"/>
      <c r="P2969" s="66"/>
      <c r="Q2969" s="66"/>
      <c r="S2969" s="70"/>
      <c r="U2969" s="70"/>
      <c r="W2969" s="70"/>
      <c r="Y2969" s="70"/>
    </row>
    <row r="2970" spans="1:25" s="69" customFormat="1" x14ac:dyDescent="0.2">
      <c r="A2970" s="66" t="s">
        <v>28</v>
      </c>
      <c r="B2970" s="66" t="s">
        <v>23</v>
      </c>
      <c r="C2970" s="66" t="s">
        <v>9</v>
      </c>
      <c r="D2970" s="66" t="s">
        <v>276</v>
      </c>
      <c r="E2970" s="86">
        <f>+IF(ISNUMBER(DATA!H977),DATA!H977,"n/a")</f>
        <v>1010.7</v>
      </c>
      <c r="F2970" s="77">
        <f>+IF(ISNUMBER(DATA!I977),DATA!I977,"n/a")</f>
        <v>-0.34571513652782998</v>
      </c>
      <c r="G2970" s="86">
        <f>+IF(ISNUMBER(DATA!R977),DATA!R977,"n/a")</f>
        <v>3491.13</v>
      </c>
      <c r="H2970" s="77">
        <f>+IF(ISNUMBER(DATA!S977),DATA!S977,"n/a")</f>
        <v>-0.16551613689710701</v>
      </c>
      <c r="I2970" s="86">
        <f>+IF(ISNUMBER(DATA!AB977),DATA!AB977,"n/a")</f>
        <v>8078.72</v>
      </c>
      <c r="J2970" s="77">
        <f>+IF(ISNUMBER(DATA!AC977),DATA!AC977,"n/a")</f>
        <v>-0.101785595161326</v>
      </c>
      <c r="K2970" s="86">
        <f>+IF(ISNUMBER(DATA!AL977),DATA!AL977,"n/a")</f>
        <v>22789.11</v>
      </c>
      <c r="L2970" s="77">
        <f>+IF(ISNUMBER(DATA!AM977),DATA!AM977,"n/a")</f>
        <v>-0.141297659558514</v>
      </c>
      <c r="M2970" s="66"/>
      <c r="N2970" s="66"/>
      <c r="O2970" s="66"/>
      <c r="P2970" s="66"/>
      <c r="Q2970" s="66"/>
      <c r="S2970" s="70"/>
      <c r="U2970" s="70"/>
      <c r="W2970" s="70"/>
      <c r="Y2970" s="70"/>
    </row>
    <row r="2971" spans="1:25" s="69" customFormat="1" x14ac:dyDescent="0.2">
      <c r="A2971" s="66" t="s">
        <v>28</v>
      </c>
      <c r="B2971" s="66" t="s">
        <v>23</v>
      </c>
      <c r="C2971" s="66" t="s">
        <v>9</v>
      </c>
      <c r="D2971" s="66" t="s">
        <v>277</v>
      </c>
      <c r="E2971" s="86">
        <f>+IF(ISNUMBER(DATA!H978),DATA!H978,"n/a")</f>
        <v>1850.39</v>
      </c>
      <c r="F2971" s="77">
        <f>+IF(ISNUMBER(DATA!I978),DATA!I978,"n/a")</f>
        <v>0.63094619011943098</v>
      </c>
      <c r="G2971" s="86">
        <f>+IF(ISNUMBER(DATA!R978),DATA!R978,"n/a")</f>
        <v>4321.3</v>
      </c>
      <c r="H2971" s="77">
        <f>+IF(ISNUMBER(DATA!S978),DATA!S978,"n/a")</f>
        <v>0.248425492575259</v>
      </c>
      <c r="I2971" s="86">
        <f>+IF(ISNUMBER(DATA!AB978),DATA!AB978,"n/a")</f>
        <v>8294.2099999999991</v>
      </c>
      <c r="J2971" s="77">
        <f>+IF(ISNUMBER(DATA!AC978),DATA!AC978,"n/a")</f>
        <v>0.115556876627429</v>
      </c>
      <c r="K2971" s="86">
        <f>+IF(ISNUMBER(DATA!AL978),DATA!AL978,"n/a")</f>
        <v>17330.240000000002</v>
      </c>
      <c r="L2971" s="77">
        <f>+IF(ISNUMBER(DATA!AM978),DATA!AM978,"n/a")</f>
        <v>2.8291570321293699E-2</v>
      </c>
      <c r="M2971" s="66"/>
      <c r="N2971" s="66"/>
      <c r="O2971" s="66"/>
      <c r="P2971" s="66"/>
      <c r="Q2971" s="66"/>
      <c r="S2971" s="70"/>
      <c r="U2971" s="70"/>
      <c r="W2971" s="70"/>
      <c r="Y2971" s="70"/>
    </row>
    <row r="2972" spans="1:25" s="69" customFormat="1" x14ac:dyDescent="0.2">
      <c r="A2972" s="66" t="s">
        <v>28</v>
      </c>
      <c r="B2972" s="66" t="s">
        <v>23</v>
      </c>
      <c r="C2972" s="66" t="s">
        <v>9</v>
      </c>
      <c r="D2972" s="66" t="s">
        <v>278</v>
      </c>
      <c r="E2972" s="86">
        <f>+IF(ISNUMBER(DATA!H979),DATA!H979,"n/a")</f>
        <v>5730.06</v>
      </c>
      <c r="F2972" s="77">
        <f>+IF(ISNUMBER(DATA!I979),DATA!I979,"n/a")</f>
        <v>-0.24189611307139999</v>
      </c>
      <c r="G2972" s="86">
        <f>+IF(ISNUMBER(DATA!R979),DATA!R979,"n/a")</f>
        <v>19501.41</v>
      </c>
      <c r="H2972" s="77">
        <f>+IF(ISNUMBER(DATA!S979),DATA!S979,"n/a")</f>
        <v>-0.16346942058359901</v>
      </c>
      <c r="I2972" s="86">
        <f>+IF(ISNUMBER(DATA!AB979),DATA!AB979,"n/a")</f>
        <v>38958.03</v>
      </c>
      <c r="J2972" s="77">
        <f>+IF(ISNUMBER(DATA!AC979),DATA!AC979,"n/a")</f>
        <v>-0.142269955561348</v>
      </c>
      <c r="K2972" s="86">
        <f>+IF(ISNUMBER(DATA!AL979),DATA!AL979,"n/a")</f>
        <v>82822.080000000002</v>
      </c>
      <c r="L2972" s="77">
        <f>+IF(ISNUMBER(DATA!AM979),DATA!AM979,"n/a")</f>
        <v>8.3485559866543994E-3</v>
      </c>
      <c r="M2972" s="66"/>
      <c r="N2972" s="66"/>
      <c r="O2972" s="66"/>
      <c r="P2972" s="66"/>
      <c r="Q2972" s="66"/>
      <c r="S2972" s="70"/>
      <c r="U2972" s="70"/>
      <c r="W2972" s="70"/>
      <c r="Y2972" s="70"/>
    </row>
    <row r="2973" spans="1:25" s="69" customFormat="1" x14ac:dyDescent="0.2">
      <c r="A2973" s="66" t="s">
        <v>28</v>
      </c>
      <c r="B2973" s="66" t="s">
        <v>23</v>
      </c>
      <c r="C2973" s="66" t="s">
        <v>9</v>
      </c>
      <c r="D2973" s="66" t="s">
        <v>279</v>
      </c>
      <c r="E2973" s="86">
        <f>+IF(ISNUMBER(DATA!H980),DATA!H980,"n/a")</f>
        <v>17939.240000000002</v>
      </c>
      <c r="F2973" s="77">
        <f>+IF(ISNUMBER(DATA!I980),DATA!I980,"n/a")</f>
        <v>-5.7970359992396199E-2</v>
      </c>
      <c r="G2973" s="86">
        <f>+IF(ISNUMBER(DATA!R980),DATA!R980,"n/a")</f>
        <v>60530.13</v>
      </c>
      <c r="H2973" s="77">
        <f>+IF(ISNUMBER(DATA!S980),DATA!S980,"n/a")</f>
        <v>0.106060827550266</v>
      </c>
      <c r="I2973" s="86">
        <f>+IF(ISNUMBER(DATA!AB980),DATA!AB980,"n/a")</f>
        <v>120516.34</v>
      </c>
      <c r="J2973" s="77">
        <f>+IF(ISNUMBER(DATA!AC980),DATA!AC980,"n/a")</f>
        <v>0.471991434537813</v>
      </c>
      <c r="K2973" s="86">
        <f>+IF(ISNUMBER(DATA!AL980),DATA!AL980,"n/a")</f>
        <v>225240.53</v>
      </c>
      <c r="L2973" s="77">
        <f>+IF(ISNUMBER(DATA!AM980),DATA!AM980,"n/a")</f>
        <v>1.3958727986428101</v>
      </c>
      <c r="M2973" s="66"/>
      <c r="N2973" s="66"/>
      <c r="O2973" s="66"/>
      <c r="P2973" s="66"/>
      <c r="Q2973" s="66"/>
      <c r="S2973" s="70"/>
      <c r="U2973" s="70"/>
      <c r="W2973" s="70"/>
      <c r="Y2973" s="70"/>
    </row>
    <row r="2974" spans="1:25" s="69" customFormat="1" x14ac:dyDescent="0.2">
      <c r="A2974" s="66" t="s">
        <v>28</v>
      </c>
      <c r="B2974" s="66" t="s">
        <v>23</v>
      </c>
      <c r="C2974" s="66" t="s">
        <v>9</v>
      </c>
      <c r="D2974" s="66" t="s">
        <v>280</v>
      </c>
      <c r="E2974" s="86">
        <f>+IF(ISNUMBER(DATA!H981),DATA!H981,"n/a")</f>
        <v>1522.5</v>
      </c>
      <c r="F2974" s="77">
        <f>+IF(ISNUMBER(DATA!I981),DATA!I981,"n/a")</f>
        <v>0.18801451367484701</v>
      </c>
      <c r="G2974" s="86">
        <f>+IF(ISNUMBER(DATA!R981),DATA!R981,"n/a")</f>
        <v>4661.3100000000004</v>
      </c>
      <c r="H2974" s="77">
        <f>+IF(ISNUMBER(DATA!S981),DATA!S981,"n/a")</f>
        <v>8.9256545970766599E-2</v>
      </c>
      <c r="I2974" s="86">
        <f>+IF(ISNUMBER(DATA!AB981),DATA!AB981,"n/a")</f>
        <v>10450.59</v>
      </c>
      <c r="J2974" s="77">
        <f>+IF(ISNUMBER(DATA!AC981),DATA!AC981,"n/a")</f>
        <v>0.19604674504813099</v>
      </c>
      <c r="K2974" s="86">
        <f>+IF(ISNUMBER(DATA!AL981),DATA!AL981,"n/a")</f>
        <v>24157.49</v>
      </c>
      <c r="L2974" s="77">
        <f>+IF(ISNUMBER(DATA!AM981),DATA!AM981,"n/a")</f>
        <v>0.136735864496041</v>
      </c>
      <c r="M2974" s="66"/>
      <c r="N2974" s="66"/>
      <c r="O2974" s="66"/>
      <c r="P2974" s="66"/>
      <c r="Q2974" s="66"/>
      <c r="S2974" s="70"/>
      <c r="U2974" s="70"/>
      <c r="W2974" s="70"/>
      <c r="Y2974" s="70"/>
    </row>
    <row r="2975" spans="1:25" s="69" customFormat="1" x14ac:dyDescent="0.2">
      <c r="A2975" s="66" t="s">
        <v>28</v>
      </c>
      <c r="B2975" s="66" t="s">
        <v>23</v>
      </c>
      <c r="C2975" s="66" t="s">
        <v>9</v>
      </c>
      <c r="D2975" s="66" t="s">
        <v>281</v>
      </c>
      <c r="E2975" s="86">
        <f>+IF(ISNUMBER(DATA!H982),DATA!H982,"n/a")</f>
        <v>7807.3</v>
      </c>
      <c r="F2975" s="77">
        <f>+IF(ISNUMBER(DATA!I982),DATA!I982,"n/a")</f>
        <v>6.3083583738193498</v>
      </c>
      <c r="G2975" s="86">
        <f>+IF(ISNUMBER(DATA!R982),DATA!R982,"n/a")</f>
        <v>23141.59</v>
      </c>
      <c r="H2975" s="77">
        <f>+IF(ISNUMBER(DATA!S982),DATA!S982,"n/a")</f>
        <v>6.3009000880212298</v>
      </c>
      <c r="I2975" s="86">
        <f>+IF(ISNUMBER(DATA!AB982),DATA!AB982,"n/a")</f>
        <v>44630.6</v>
      </c>
      <c r="J2975" s="77">
        <f>+IF(ISNUMBER(DATA!AC982),DATA!AC982,"n/a")</f>
        <v>5.5983237555681402</v>
      </c>
      <c r="K2975" s="86">
        <f>+IF(ISNUMBER(DATA!AL982),DATA!AL982,"n/a")</f>
        <v>79239.02</v>
      </c>
      <c r="L2975" s="77">
        <f>+IF(ISNUMBER(DATA!AM982),DATA!AM982,"n/a")</f>
        <v>3.7440447253281501</v>
      </c>
      <c r="M2975" s="66"/>
      <c r="N2975" s="66"/>
      <c r="O2975" s="66"/>
      <c r="P2975" s="66"/>
      <c r="Q2975" s="66"/>
      <c r="S2975" s="70"/>
      <c r="U2975" s="70"/>
      <c r="W2975" s="70"/>
      <c r="Y2975" s="70"/>
    </row>
    <row r="2976" spans="1:25" s="69" customFormat="1" x14ac:dyDescent="0.2">
      <c r="A2976" s="66" t="s">
        <v>28</v>
      </c>
      <c r="B2976" s="66" t="s">
        <v>23</v>
      </c>
      <c r="C2976" s="66" t="s">
        <v>9</v>
      </c>
      <c r="D2976" s="66" t="s">
        <v>282</v>
      </c>
      <c r="E2976" s="86">
        <f>+IF(ISNUMBER(DATA!H983),DATA!H983,"n/a")</f>
        <v>16223.17</v>
      </c>
      <c r="F2976" s="77">
        <f>+IF(ISNUMBER(DATA!I983),DATA!I983,"n/a")</f>
        <v>0.241570716289179</v>
      </c>
      <c r="G2976" s="86">
        <f>+IF(ISNUMBER(DATA!R983),DATA!R983,"n/a")</f>
        <v>49264.87</v>
      </c>
      <c r="H2976" s="77">
        <f>+IF(ISNUMBER(DATA!S983),DATA!S983,"n/a")</f>
        <v>0.27268887460577901</v>
      </c>
      <c r="I2976" s="86">
        <f>+IF(ISNUMBER(DATA!AB983),DATA!AB983,"n/a")</f>
        <v>94941.74</v>
      </c>
      <c r="J2976" s="77">
        <f>+IF(ISNUMBER(DATA!AC983),DATA!AC983,"n/a")</f>
        <v>0.60001934683533498</v>
      </c>
      <c r="K2976" s="86">
        <f>+IF(ISNUMBER(DATA!AL983),DATA!AL983,"n/a")</f>
        <v>167136.47</v>
      </c>
      <c r="L2976" s="77">
        <f>+IF(ISNUMBER(DATA!AM983),DATA!AM983,"n/a")</f>
        <v>1.0160361123431301</v>
      </c>
      <c r="M2976" s="66"/>
      <c r="N2976" s="66"/>
      <c r="O2976" s="66"/>
      <c r="P2976" s="66"/>
      <c r="Q2976" s="66"/>
      <c r="S2976" s="70"/>
      <c r="U2976" s="70"/>
      <c r="W2976" s="70"/>
      <c r="Y2976" s="70"/>
    </row>
    <row r="2977" spans="1:25" s="69" customFormat="1" x14ac:dyDescent="0.2">
      <c r="A2977" s="66" t="s">
        <v>28</v>
      </c>
      <c r="B2977" s="66" t="s">
        <v>23</v>
      </c>
      <c r="C2977" s="66" t="s">
        <v>9</v>
      </c>
      <c r="D2977" s="66" t="s">
        <v>283</v>
      </c>
      <c r="E2977" s="86">
        <f>+IF(ISNUMBER(DATA!H984),DATA!H984,"n/a")</f>
        <v>13484.57</v>
      </c>
      <c r="F2977" s="77">
        <f>+IF(ISNUMBER(DATA!I984),DATA!I984,"n/a")</f>
        <v>0.90262509964937498</v>
      </c>
      <c r="G2977" s="86">
        <f>+IF(ISNUMBER(DATA!R984),DATA!R984,"n/a")</f>
        <v>42072.71</v>
      </c>
      <c r="H2977" s="77">
        <f>+IF(ISNUMBER(DATA!S984),DATA!S984,"n/a")</f>
        <v>0.940845170480756</v>
      </c>
      <c r="I2977" s="86">
        <f>+IF(ISNUMBER(DATA!AB984),DATA!AB984,"n/a")</f>
        <v>77985.98</v>
      </c>
      <c r="J2977" s="77">
        <f>+IF(ISNUMBER(DATA!AC984),DATA!AC984,"n/a")</f>
        <v>1.3718616226146001</v>
      </c>
      <c r="K2977" s="86">
        <f>+IF(ISNUMBER(DATA!AL984),DATA!AL984,"n/a")</f>
        <v>132858.04</v>
      </c>
      <c r="L2977" s="77">
        <f>+IF(ISNUMBER(DATA!AM984),DATA!AM984,"n/a")</f>
        <v>1.66695010706299</v>
      </c>
      <c r="M2977" s="66"/>
      <c r="N2977" s="66"/>
      <c r="O2977" s="66"/>
      <c r="P2977" s="66"/>
      <c r="Q2977" s="66"/>
      <c r="S2977" s="70"/>
      <c r="U2977" s="70"/>
      <c r="W2977" s="70"/>
      <c r="Y2977" s="70"/>
    </row>
    <row r="2978" spans="1:25" s="69" customFormat="1" x14ac:dyDescent="0.2">
      <c r="A2978" s="66" t="s">
        <v>28</v>
      </c>
      <c r="B2978" s="66" t="s">
        <v>23</v>
      </c>
      <c r="C2978" s="66" t="s">
        <v>9</v>
      </c>
      <c r="D2978" s="66" t="s">
        <v>284</v>
      </c>
      <c r="E2978" s="86">
        <f>+IF(ISNUMBER(DATA!H985),DATA!H985,"n/a")</f>
        <v>12540.49</v>
      </c>
      <c r="F2978" s="77">
        <f>+IF(ISNUMBER(DATA!I985),DATA!I985,"n/a")</f>
        <v>6.5072075955126101</v>
      </c>
      <c r="G2978" s="86">
        <f>+IF(ISNUMBER(DATA!R985),DATA!R985,"n/a")</f>
        <v>37874.129999999997</v>
      </c>
      <c r="H2978" s="77">
        <f>+IF(ISNUMBER(DATA!S985),DATA!S985,"n/a")</f>
        <v>5.9966119917756702</v>
      </c>
      <c r="I2978" s="86">
        <f>+IF(ISNUMBER(DATA!AB985),DATA!AB985,"n/a")</f>
        <v>72621.31</v>
      </c>
      <c r="J2978" s="77">
        <f>+IF(ISNUMBER(DATA!AC985),DATA!AC985,"n/a")</f>
        <v>5.1865603617479499</v>
      </c>
      <c r="K2978" s="86">
        <f>+IF(ISNUMBER(DATA!AL985),DATA!AL985,"n/a")</f>
        <v>120742.18</v>
      </c>
      <c r="L2978" s="77">
        <f>+IF(ISNUMBER(DATA!AM985),DATA!AM985,"n/a")</f>
        <v>3.2610440534028999</v>
      </c>
      <c r="M2978" s="66"/>
      <c r="N2978" s="66"/>
      <c r="O2978" s="66"/>
      <c r="P2978" s="66"/>
      <c r="Q2978" s="66"/>
      <c r="S2978" s="70"/>
      <c r="U2978" s="70"/>
      <c r="W2978" s="70"/>
      <c r="Y2978" s="70"/>
    </row>
    <row r="2979" spans="1:25" s="69" customFormat="1" x14ac:dyDescent="0.2">
      <c r="A2979" s="66" t="s">
        <v>28</v>
      </c>
      <c r="B2979" s="66" t="s">
        <v>23</v>
      </c>
      <c r="C2979" s="66" t="s">
        <v>9</v>
      </c>
      <c r="D2979" s="66" t="s">
        <v>285</v>
      </c>
      <c r="E2979" s="86">
        <f>+IF(ISNUMBER(DATA!H986),DATA!H986,"n/a")</f>
        <v>517.04</v>
      </c>
      <c r="F2979" s="77">
        <f>+IF(ISNUMBER(DATA!I986),DATA!I986,"n/a")</f>
        <v>4.9029569585569099</v>
      </c>
      <c r="G2979" s="86">
        <f>+IF(ISNUMBER(DATA!R986),DATA!R986,"n/a")</f>
        <v>737.95</v>
      </c>
      <c r="H2979" s="77">
        <f>+IF(ISNUMBER(DATA!S986),DATA!S986,"n/a")</f>
        <v>1.72477199719381</v>
      </c>
      <c r="I2979" s="86">
        <f>+IF(ISNUMBER(DATA!AB986),DATA!AB986,"n/a")</f>
        <v>1043.92</v>
      </c>
      <c r="J2979" s="77">
        <f>+IF(ISNUMBER(DATA!AC986),DATA!AC986,"n/a")</f>
        <v>0.78527208673940596</v>
      </c>
      <c r="K2979" s="86">
        <f>+IF(ISNUMBER(DATA!AL986),DATA!AL986,"n/a")</f>
        <v>1650.31</v>
      </c>
      <c r="L2979" s="77">
        <f>+IF(ISNUMBER(DATA!AM986),DATA!AM986,"n/a")</f>
        <v>5.69966438654472E-2</v>
      </c>
      <c r="M2979" s="66"/>
      <c r="N2979" s="66"/>
      <c r="O2979" s="66"/>
      <c r="P2979" s="66"/>
      <c r="Q2979" s="66"/>
      <c r="S2979" s="70"/>
      <c r="U2979" s="70"/>
      <c r="W2979" s="70"/>
      <c r="Y2979" s="70"/>
    </row>
    <row r="2980" spans="1:25" s="69" customFormat="1" x14ac:dyDescent="0.2">
      <c r="A2980" s="66" t="s">
        <v>28</v>
      </c>
      <c r="B2980" s="66" t="s">
        <v>23</v>
      </c>
      <c r="C2980" s="66" t="s">
        <v>9</v>
      </c>
      <c r="D2980" s="66" t="s">
        <v>286</v>
      </c>
      <c r="E2980" s="86">
        <f>+IF(ISNUMBER(DATA!H987),DATA!H987,"n/a")</f>
        <v>13350.18</v>
      </c>
      <c r="F2980" s="77">
        <f>+IF(ISNUMBER(DATA!I987),DATA!I987,"n/a")</f>
        <v>3.3472475943926101</v>
      </c>
      <c r="G2980" s="86">
        <f>+IF(ISNUMBER(DATA!R987),DATA!R987,"n/a")</f>
        <v>39434.050000000003</v>
      </c>
      <c r="H2980" s="77">
        <f>+IF(ISNUMBER(DATA!S987),DATA!S987,"n/a")</f>
        <v>2.7587381925976802</v>
      </c>
      <c r="I2980" s="86">
        <f>+IF(ISNUMBER(DATA!AB987),DATA!AB987,"n/a")</f>
        <v>73772.02</v>
      </c>
      <c r="J2980" s="77">
        <f>+IF(ISNUMBER(DATA!AC987),DATA!AC987,"n/a")</f>
        <v>2.3484123504330499</v>
      </c>
      <c r="K2980" s="86">
        <f>+IF(ISNUMBER(DATA!AL987),DATA!AL987,"n/a")</f>
        <v>99090.12</v>
      </c>
      <c r="L2980" s="77">
        <f>+IF(ISNUMBER(DATA!AM987),DATA!AM987,"n/a")</f>
        <v>0.79465992874616498</v>
      </c>
      <c r="M2980" s="66"/>
      <c r="N2980" s="66"/>
      <c r="O2980" s="66"/>
      <c r="P2980" s="66"/>
      <c r="Q2980" s="66"/>
      <c r="S2980" s="70"/>
      <c r="U2980" s="70"/>
      <c r="W2980" s="70"/>
      <c r="Y2980" s="70"/>
    </row>
    <row r="2981" spans="1:25" s="69" customFormat="1" x14ac:dyDescent="0.2">
      <c r="A2981" s="66" t="s">
        <v>28</v>
      </c>
      <c r="B2981" s="66" t="s">
        <v>23</v>
      </c>
      <c r="C2981" s="66" t="s">
        <v>9</v>
      </c>
      <c r="D2981" s="66" t="s">
        <v>287</v>
      </c>
      <c r="E2981" s="86">
        <f>+IF(ISNUMBER(DATA!H988),DATA!H988,"n/a")</f>
        <v>18461.740000000002</v>
      </c>
      <c r="F2981" s="77">
        <f>+IF(ISNUMBER(DATA!I988),DATA!I988,"n/a")</f>
        <v>3.9544161532020898</v>
      </c>
      <c r="G2981" s="86">
        <f>+IF(ISNUMBER(DATA!R988),DATA!R988,"n/a")</f>
        <v>54211.74</v>
      </c>
      <c r="H2981" s="77">
        <f>+IF(ISNUMBER(DATA!S988),DATA!S988,"n/a")</f>
        <v>3.3623279486612101</v>
      </c>
      <c r="I2981" s="86">
        <f>+IF(ISNUMBER(DATA!AB988),DATA!AB988,"n/a")</f>
        <v>103205.79</v>
      </c>
      <c r="J2981" s="77">
        <f>+IF(ISNUMBER(DATA!AC988),DATA!AC988,"n/a")</f>
        <v>2.8469416852013998</v>
      </c>
      <c r="K2981" s="86">
        <f>+IF(ISNUMBER(DATA!AL988),DATA!AL988,"n/a")</f>
        <v>133232.79999999999</v>
      </c>
      <c r="L2981" s="77">
        <f>+IF(ISNUMBER(DATA!AM988),DATA!AM988,"n/a")</f>
        <v>1.07055883555076</v>
      </c>
      <c r="M2981" s="66"/>
      <c r="N2981" s="66"/>
      <c r="O2981" s="66"/>
      <c r="P2981" s="66"/>
      <c r="Q2981" s="66"/>
      <c r="S2981" s="70"/>
      <c r="U2981" s="70"/>
      <c r="W2981" s="70"/>
      <c r="Y2981" s="70"/>
    </row>
    <row r="2982" spans="1:25" s="69" customFormat="1" x14ac:dyDescent="0.2">
      <c r="A2982" s="66" t="s">
        <v>28</v>
      </c>
      <c r="B2982" s="66" t="s">
        <v>23</v>
      </c>
      <c r="C2982" s="66" t="s">
        <v>9</v>
      </c>
      <c r="D2982" s="66" t="s">
        <v>288</v>
      </c>
      <c r="E2982" s="86">
        <f>+IF(ISNUMBER(DATA!H989),DATA!H989,"n/a")</f>
        <v>18716.599999999999</v>
      </c>
      <c r="F2982" s="77">
        <f>+IF(ISNUMBER(DATA!I989),DATA!I989,"n/a")</f>
        <v>0.24140574944252599</v>
      </c>
      <c r="G2982" s="86">
        <f>+IF(ISNUMBER(DATA!R989),DATA!R989,"n/a")</f>
        <v>58205.17</v>
      </c>
      <c r="H2982" s="77">
        <f>+IF(ISNUMBER(DATA!S989),DATA!S989,"n/a")</f>
        <v>0.26766504207969199</v>
      </c>
      <c r="I2982" s="86">
        <f>+IF(ISNUMBER(DATA!AB989),DATA!AB989,"n/a")</f>
        <v>109408.16</v>
      </c>
      <c r="J2982" s="77">
        <f>+IF(ISNUMBER(DATA!AC989),DATA!AC989,"n/a")</f>
        <v>0.58266157205303404</v>
      </c>
      <c r="K2982" s="86">
        <f>+IF(ISNUMBER(DATA!AL989),DATA!AL989,"n/a")</f>
        <v>183577.04</v>
      </c>
      <c r="L2982" s="77">
        <f>+IF(ISNUMBER(DATA!AM989),DATA!AM989,"n/a")</f>
        <v>1.06412147547374</v>
      </c>
      <c r="M2982" s="66"/>
      <c r="N2982" s="66"/>
      <c r="O2982" s="66"/>
      <c r="P2982" s="66"/>
      <c r="Q2982" s="66"/>
      <c r="S2982" s="70"/>
      <c r="U2982" s="70"/>
      <c r="W2982" s="70"/>
      <c r="Y2982" s="70"/>
    </row>
    <row r="2983" spans="1:25" s="69" customFormat="1" x14ac:dyDescent="0.2">
      <c r="A2983" s="66" t="s">
        <v>28</v>
      </c>
      <c r="B2983" s="66" t="s">
        <v>23</v>
      </c>
      <c r="C2983" s="66" t="s">
        <v>9</v>
      </c>
      <c r="D2983" s="66" t="s">
        <v>289</v>
      </c>
      <c r="E2983" s="86">
        <f>+IF(ISNUMBER(DATA!H990),DATA!H990,"n/a")</f>
        <v>6685.04</v>
      </c>
      <c r="F2983" s="77">
        <f>+IF(ISNUMBER(DATA!I990),DATA!I990,"n/a")</f>
        <v>0.31552288031863601</v>
      </c>
      <c r="G2983" s="86">
        <f>+IF(ISNUMBER(DATA!R990),DATA!R990,"n/a")</f>
        <v>21829.599999999999</v>
      </c>
      <c r="H2983" s="77">
        <f>+IF(ISNUMBER(DATA!S990),DATA!S990,"n/a")</f>
        <v>0.31335726258361302</v>
      </c>
      <c r="I2983" s="86">
        <f>+IF(ISNUMBER(DATA!AB990),DATA!AB990,"n/a")</f>
        <v>42011.48</v>
      </c>
      <c r="J2983" s="77">
        <f>+IF(ISNUMBER(DATA!AC990),DATA!AC990,"n/a")</f>
        <v>0.53913519109919605</v>
      </c>
      <c r="K2983" s="86">
        <f>+IF(ISNUMBER(DATA!AL990),DATA!AL990,"n/a")</f>
        <v>77008.41</v>
      </c>
      <c r="L2983" s="77">
        <f>+IF(ISNUMBER(DATA!AM990),DATA!AM990,"n/a")</f>
        <v>0.85618566578567801</v>
      </c>
      <c r="M2983" s="66"/>
      <c r="N2983" s="66"/>
      <c r="O2983" s="66"/>
      <c r="P2983" s="66"/>
      <c r="Q2983" s="66"/>
      <c r="S2983" s="70"/>
      <c r="U2983" s="70"/>
      <c r="W2983" s="70"/>
      <c r="Y2983" s="70"/>
    </row>
    <row r="2984" spans="1:25" s="69" customFormat="1" x14ac:dyDescent="0.2">
      <c r="A2984" s="66" t="s">
        <v>28</v>
      </c>
      <c r="B2984" s="66" t="s">
        <v>23</v>
      </c>
      <c r="C2984" s="66" t="s">
        <v>9</v>
      </c>
      <c r="D2984" s="66" t="s">
        <v>290</v>
      </c>
      <c r="E2984" s="86">
        <f>+IF(ISNUMBER(DATA!H991),DATA!H991,"n/a")</f>
        <v>3472.83</v>
      </c>
      <c r="F2984" s="77">
        <f>+IF(ISNUMBER(DATA!I991),DATA!I991,"n/a")</f>
        <v>0.18085714091412899</v>
      </c>
      <c r="G2984" s="86">
        <f>+IF(ISNUMBER(DATA!R991),DATA!R991,"n/a")</f>
        <v>9833.31</v>
      </c>
      <c r="H2984" s="77">
        <f>+IF(ISNUMBER(DATA!S991),DATA!S991,"n/a")</f>
        <v>9.7173748103186602E-2</v>
      </c>
      <c r="I2984" s="86">
        <f>+IF(ISNUMBER(DATA!AB991),DATA!AB991,"n/a")</f>
        <v>18009.23</v>
      </c>
      <c r="J2984" s="77">
        <f>+IF(ISNUMBER(DATA!AC991),DATA!AC991,"n/a")</f>
        <v>4.40296746673716E-2</v>
      </c>
      <c r="K2984" s="86">
        <f>+IF(ISNUMBER(DATA!AL991),DATA!AL991,"n/a")</f>
        <v>36242.550000000003</v>
      </c>
      <c r="L2984" s="77">
        <f>+IF(ISNUMBER(DATA!AM991),DATA!AM991,"n/a")</f>
        <v>0.153998623195651</v>
      </c>
      <c r="M2984" s="66"/>
      <c r="N2984" s="66"/>
      <c r="O2984" s="66"/>
      <c r="P2984" s="66"/>
      <c r="Q2984" s="66"/>
      <c r="S2984" s="70"/>
      <c r="U2984" s="70"/>
      <c r="W2984" s="70"/>
      <c r="Y2984" s="70"/>
    </row>
    <row r="2985" spans="1:25" s="69" customFormat="1" x14ac:dyDescent="0.2">
      <c r="A2985" s="66" t="s">
        <v>28</v>
      </c>
      <c r="B2985" s="66" t="s">
        <v>23</v>
      </c>
      <c r="C2985" s="66" t="s">
        <v>9</v>
      </c>
      <c r="D2985" s="66" t="s">
        <v>291</v>
      </c>
      <c r="E2985" s="86">
        <f>+IF(ISNUMBER(DATA!H992),DATA!H992,"n/a")</f>
        <v>1057.68</v>
      </c>
      <c r="F2985" s="77">
        <f>+IF(ISNUMBER(DATA!I992),DATA!I992,"n/a")</f>
        <v>0.82629416030666203</v>
      </c>
      <c r="G2985" s="86">
        <f>+IF(ISNUMBER(DATA!R992),DATA!R992,"n/a")</f>
        <v>3367.61</v>
      </c>
      <c r="H2985" s="77">
        <f>+IF(ISNUMBER(DATA!S992),DATA!S992,"n/a")</f>
        <v>0.36622581037770302</v>
      </c>
      <c r="I2985" s="86">
        <f>+IF(ISNUMBER(DATA!AB992),DATA!AB992,"n/a")</f>
        <v>6315.67</v>
      </c>
      <c r="J2985" s="77">
        <f>+IF(ISNUMBER(DATA!AC992),DATA!AC992,"n/a")</f>
        <v>0.45776619587621697</v>
      </c>
      <c r="K2985" s="86">
        <f>+IF(ISNUMBER(DATA!AL992),DATA!AL992,"n/a")</f>
        <v>12299.01</v>
      </c>
      <c r="L2985" s="77">
        <f>+IF(ISNUMBER(DATA!AM992),DATA!AM992,"n/a")</f>
        <v>0.37143746020559898</v>
      </c>
      <c r="M2985" s="66"/>
      <c r="N2985" s="66"/>
      <c r="O2985" s="66"/>
      <c r="P2985" s="66"/>
      <c r="Q2985" s="66"/>
      <c r="S2985" s="70"/>
      <c r="U2985" s="70"/>
      <c r="W2985" s="70"/>
      <c r="Y2985" s="70"/>
    </row>
    <row r="2986" spans="1:25" s="69" customFormat="1" x14ac:dyDescent="0.2">
      <c r="A2986" s="66" t="s">
        <v>28</v>
      </c>
      <c r="B2986" s="66" t="s">
        <v>23</v>
      </c>
      <c r="C2986" s="66" t="s">
        <v>9</v>
      </c>
      <c r="D2986" s="66" t="s">
        <v>292</v>
      </c>
      <c r="E2986" s="86">
        <f>+IF(ISNUMBER(DATA!H993),DATA!H993,"n/a")</f>
        <v>32154.880000000001</v>
      </c>
      <c r="F2986" s="77">
        <f>+IF(ISNUMBER(DATA!I993),DATA!I993,"n/a")</f>
        <v>3.3720476161340098</v>
      </c>
      <c r="G2986" s="86">
        <f>+IF(ISNUMBER(DATA!R993),DATA!R993,"n/a")</f>
        <v>103710.81</v>
      </c>
      <c r="H2986" s="77">
        <f>+IF(ISNUMBER(DATA!S993),DATA!S993,"n/a")</f>
        <v>4.0534336378395999</v>
      </c>
      <c r="I2986" s="86">
        <f>+IF(ISNUMBER(DATA!AB993),DATA!AB993,"n/a")</f>
        <v>199014.98</v>
      </c>
      <c r="J2986" s="77">
        <f>+IF(ISNUMBER(DATA!AC993),DATA!AC993,"n/a")</f>
        <v>3.9740489159639001</v>
      </c>
      <c r="K2986" s="86">
        <f>+IF(ISNUMBER(DATA!AL993),DATA!AL993,"n/a")</f>
        <v>380079.24</v>
      </c>
      <c r="L2986" s="77">
        <f>+IF(ISNUMBER(DATA!AM993),DATA!AM993,"n/a")</f>
        <v>3.6134917227544201</v>
      </c>
      <c r="M2986" s="66"/>
      <c r="N2986" s="66"/>
      <c r="O2986" s="66"/>
      <c r="P2986" s="66"/>
      <c r="Q2986" s="66"/>
      <c r="S2986" s="70"/>
      <c r="U2986" s="70"/>
      <c r="W2986" s="70"/>
      <c r="Y2986" s="70"/>
    </row>
    <row r="2987" spans="1:25" s="69" customFormat="1" x14ac:dyDescent="0.2">
      <c r="A2987" s="66" t="s">
        <v>28</v>
      </c>
      <c r="B2987" s="66" t="s">
        <v>23</v>
      </c>
      <c r="C2987" s="66" t="s">
        <v>9</v>
      </c>
      <c r="D2987" s="66" t="s">
        <v>293</v>
      </c>
      <c r="E2987" s="86">
        <f>+IF(ISNUMBER(DATA!H994),DATA!H994,"n/a")</f>
        <v>6834.43</v>
      </c>
      <c r="F2987" s="77">
        <f>+IF(ISNUMBER(DATA!I994),DATA!I994,"n/a")</f>
        <v>0.48231698853087601</v>
      </c>
      <c r="G2987" s="86">
        <f>+IF(ISNUMBER(DATA!R994),DATA!R994,"n/a")</f>
        <v>21237.79</v>
      </c>
      <c r="H2987" s="77">
        <f>+IF(ISNUMBER(DATA!S994),DATA!S994,"n/a")</f>
        <v>0.50221925771046205</v>
      </c>
      <c r="I2987" s="86">
        <f>+IF(ISNUMBER(DATA!AB994),DATA!AB994,"n/a")</f>
        <v>39160.910000000003</v>
      </c>
      <c r="J2987" s="77">
        <f>+IF(ISNUMBER(DATA!AC994),DATA!AC994,"n/a")</f>
        <v>0.69541400303227896</v>
      </c>
      <c r="K2987" s="86">
        <f>+IF(ISNUMBER(DATA!AL994),DATA!AL994,"n/a")</f>
        <v>69580.88</v>
      </c>
      <c r="L2987" s="77">
        <f>+IF(ISNUMBER(DATA!AM994),DATA!AM994,"n/a")</f>
        <v>1.26366592123011</v>
      </c>
      <c r="M2987" s="66"/>
      <c r="N2987" s="66"/>
      <c r="O2987" s="66"/>
      <c r="P2987" s="66"/>
      <c r="Q2987" s="66"/>
      <c r="S2987" s="70"/>
      <c r="U2987" s="70"/>
      <c r="W2987" s="70"/>
      <c r="Y2987" s="70"/>
    </row>
    <row r="2988" spans="1:25" s="69" customFormat="1" x14ac:dyDescent="0.2">
      <c r="A2988" s="66" t="s">
        <v>28</v>
      </c>
      <c r="B2988" s="66" t="s">
        <v>23</v>
      </c>
      <c r="C2988" s="66" t="s">
        <v>9</v>
      </c>
      <c r="D2988" s="66" t="s">
        <v>294</v>
      </c>
      <c r="E2988" s="86">
        <f>+IF(ISNUMBER(DATA!H995),DATA!H995,"n/a")</f>
        <v>10472.66</v>
      </c>
      <c r="F2988" s="77">
        <f>+IF(ISNUMBER(DATA!I995),DATA!I995,"n/a")</f>
        <v>0.21787861520391699</v>
      </c>
      <c r="G2988" s="86">
        <f>+IF(ISNUMBER(DATA!R995),DATA!R995,"n/a")</f>
        <v>30801.85</v>
      </c>
      <c r="H2988" s="77">
        <f>+IF(ISNUMBER(DATA!S995),DATA!S995,"n/a")</f>
        <v>3.1806195557068102E-2</v>
      </c>
      <c r="I2988" s="86">
        <f>+IF(ISNUMBER(DATA!AB995),DATA!AB995,"n/a")</f>
        <v>57338.19</v>
      </c>
      <c r="J2988" s="77">
        <f>+IF(ISNUMBER(DATA!AC995),DATA!AC995,"n/a")</f>
        <v>-2.2910856460835301E-2</v>
      </c>
      <c r="K2988" s="86">
        <f>+IF(ISNUMBER(DATA!AL995),DATA!AL995,"n/a")</f>
        <v>114695.39</v>
      </c>
      <c r="L2988" s="77">
        <f>+IF(ISNUMBER(DATA!AM995),DATA!AM995,"n/a")</f>
        <v>7.1089488407675094E-2</v>
      </c>
      <c r="M2988" s="66"/>
      <c r="N2988" s="66"/>
      <c r="O2988" s="66"/>
      <c r="P2988" s="66"/>
      <c r="Q2988" s="66"/>
      <c r="S2988" s="70"/>
      <c r="U2988" s="70"/>
      <c r="W2988" s="70"/>
      <c r="Y2988" s="70"/>
    </row>
    <row r="2989" spans="1:25" s="69" customFormat="1" x14ac:dyDescent="0.2">
      <c r="A2989" s="66" t="s">
        <v>28</v>
      </c>
      <c r="B2989" s="66" t="s">
        <v>23</v>
      </c>
      <c r="C2989" s="66" t="s">
        <v>9</v>
      </c>
      <c r="D2989" s="66" t="s">
        <v>295</v>
      </c>
      <c r="E2989" s="86">
        <f>+IF(ISNUMBER(DATA!H996),DATA!H996,"n/a")</f>
        <v>2047.66</v>
      </c>
      <c r="F2989" s="77">
        <f>+IF(ISNUMBER(DATA!I996),DATA!I996,"n/a")</f>
        <v>5.2716541910010802E-2</v>
      </c>
      <c r="G2989" s="86">
        <f>+IF(ISNUMBER(DATA!R996),DATA!R996,"n/a")</f>
        <v>7343.1</v>
      </c>
      <c r="H2989" s="77">
        <f>+IF(ISNUMBER(DATA!S996),DATA!S996,"n/a")</f>
        <v>0.170038002214804</v>
      </c>
      <c r="I2989" s="86">
        <f>+IF(ISNUMBER(DATA!AB996),DATA!AB996,"n/a")</f>
        <v>12966.76</v>
      </c>
      <c r="J2989" s="77">
        <f>+IF(ISNUMBER(DATA!AC996),DATA!AC996,"n/a")</f>
        <v>0.16970456903161801</v>
      </c>
      <c r="K2989" s="86">
        <f>+IF(ISNUMBER(DATA!AL996),DATA!AL996,"n/a")</f>
        <v>23528.38</v>
      </c>
      <c r="L2989" s="77">
        <f>+IF(ISNUMBER(DATA!AM996),DATA!AM996,"n/a")</f>
        <v>-5.5583898463261401E-2</v>
      </c>
      <c r="M2989" s="66"/>
      <c r="N2989" s="66"/>
      <c r="O2989" s="66"/>
      <c r="P2989" s="66"/>
      <c r="Q2989" s="66"/>
      <c r="S2989" s="70"/>
      <c r="U2989" s="70"/>
      <c r="W2989" s="70"/>
      <c r="Y2989" s="70"/>
    </row>
    <row r="2990" spans="1:25" s="69" customFormat="1" x14ac:dyDescent="0.2">
      <c r="A2990" s="66" t="s">
        <v>28</v>
      </c>
      <c r="B2990" s="66" t="s">
        <v>23</v>
      </c>
      <c r="C2990" s="66" t="s">
        <v>9</v>
      </c>
      <c r="D2990" s="66" t="s">
        <v>296</v>
      </c>
      <c r="E2990" s="86">
        <f>+IF(ISNUMBER(DATA!H997),DATA!H997,"n/a")</f>
        <v>1848.88</v>
      </c>
      <c r="F2990" s="77">
        <f>+IF(ISNUMBER(DATA!I997),DATA!I997,"n/a")</f>
        <v>-5.4556983385918099E-2</v>
      </c>
      <c r="G2990" s="86">
        <f>+IF(ISNUMBER(DATA!R997),DATA!R997,"n/a")</f>
        <v>6663.43</v>
      </c>
      <c r="H2990" s="77">
        <f>+IF(ISNUMBER(DATA!S997),DATA!S997,"n/a")</f>
        <v>8.5792081708606693E-2</v>
      </c>
      <c r="I2990" s="86">
        <f>+IF(ISNUMBER(DATA!AB997),DATA!AB997,"n/a")</f>
        <v>12198.9</v>
      </c>
      <c r="J2990" s="77">
        <f>+IF(ISNUMBER(DATA!AC997),DATA!AC997,"n/a")</f>
        <v>3.85029906475223E-2</v>
      </c>
      <c r="K2990" s="86">
        <f>+IF(ISNUMBER(DATA!AL997),DATA!AL997,"n/a")</f>
        <v>23924.28</v>
      </c>
      <c r="L2990" s="77">
        <f>+IF(ISNUMBER(DATA!AM997),DATA!AM997,"n/a")</f>
        <v>9.4244125550282998E-2</v>
      </c>
      <c r="M2990" s="66"/>
      <c r="N2990" s="66"/>
      <c r="O2990" s="66"/>
      <c r="P2990" s="66"/>
      <c r="Q2990" s="66"/>
      <c r="S2990" s="70"/>
      <c r="U2990" s="70"/>
      <c r="W2990" s="70"/>
      <c r="Y2990" s="70"/>
    </row>
    <row r="2991" spans="1:25" s="69" customFormat="1" x14ac:dyDescent="0.2">
      <c r="A2991" s="66" t="s">
        <v>28</v>
      </c>
      <c r="B2991" s="66" t="s">
        <v>23</v>
      </c>
      <c r="C2991" s="66" t="s">
        <v>9</v>
      </c>
      <c r="D2991" s="66" t="s">
        <v>297</v>
      </c>
      <c r="E2991" s="86">
        <f>+IF(ISNUMBER(DATA!H998),DATA!H998,"n/a")</f>
        <v>9030.61</v>
      </c>
      <c r="F2991" s="77">
        <f>+IF(ISNUMBER(DATA!I998),DATA!I998,"n/a")</f>
        <v>0.449801408283378</v>
      </c>
      <c r="G2991" s="86">
        <f>+IF(ISNUMBER(DATA!R998),DATA!R998,"n/a")</f>
        <v>26344.080000000002</v>
      </c>
      <c r="H2991" s="77">
        <f>+IF(ISNUMBER(DATA!S998),DATA!S998,"n/a")</f>
        <v>0.429198882858563</v>
      </c>
      <c r="I2991" s="86">
        <f>+IF(ISNUMBER(DATA!AB998),DATA!AB998,"n/a")</f>
        <v>49390.76</v>
      </c>
      <c r="J2991" s="77">
        <f>+IF(ISNUMBER(DATA!AC998),DATA!AC998,"n/a")</f>
        <v>0.59987483658140595</v>
      </c>
      <c r="K2991" s="86">
        <f>+IF(ISNUMBER(DATA!AL998),DATA!AL998,"n/a")</f>
        <v>89751.06</v>
      </c>
      <c r="L2991" s="77">
        <f>+IF(ISNUMBER(DATA!AM998),DATA!AM998,"n/a")</f>
        <v>1.1121027352289901</v>
      </c>
      <c r="M2991" s="66"/>
      <c r="N2991" s="66"/>
      <c r="O2991" s="66"/>
      <c r="P2991" s="66"/>
      <c r="Q2991" s="66"/>
      <c r="S2991" s="70"/>
      <c r="U2991" s="70"/>
      <c r="W2991" s="70"/>
      <c r="Y2991" s="70"/>
    </row>
    <row r="2992" spans="1:25" s="69" customFormat="1" x14ac:dyDescent="0.2">
      <c r="A2992" s="66" t="s">
        <v>28</v>
      </c>
      <c r="B2992" s="66" t="s">
        <v>23</v>
      </c>
      <c r="C2992" s="66" t="s">
        <v>9</v>
      </c>
      <c r="D2992" s="66" t="s">
        <v>298</v>
      </c>
      <c r="E2992" s="86">
        <f>+IF(ISNUMBER(DATA!H999),DATA!H999,"n/a")</f>
        <v>7983.61</v>
      </c>
      <c r="F2992" s="77">
        <f>+IF(ISNUMBER(DATA!I999),DATA!I999,"n/a")</f>
        <v>0.33045531658184302</v>
      </c>
      <c r="G2992" s="86">
        <f>+IF(ISNUMBER(DATA!R999),DATA!R999,"n/a")</f>
        <v>21398.51</v>
      </c>
      <c r="H2992" s="77">
        <f>+IF(ISNUMBER(DATA!S999),DATA!S999,"n/a")</f>
        <v>0.218279680697406</v>
      </c>
      <c r="I2992" s="86">
        <f>+IF(ISNUMBER(DATA!AB999),DATA!AB999,"n/a")</f>
        <v>39217.58</v>
      </c>
      <c r="J2992" s="77">
        <f>+IF(ISNUMBER(DATA!AC999),DATA!AC999,"n/a")</f>
        <v>0.11660914816142499</v>
      </c>
      <c r="K2992" s="86">
        <f>+IF(ISNUMBER(DATA!AL999),DATA!AL999,"n/a")</f>
        <v>75495.03</v>
      </c>
      <c r="L2992" s="77">
        <f>+IF(ISNUMBER(DATA!AM999),DATA!AM999,"n/a")</f>
        <v>0.188379340546143</v>
      </c>
      <c r="M2992" s="66"/>
      <c r="N2992" s="66"/>
      <c r="O2992" s="66"/>
      <c r="P2992" s="66"/>
      <c r="Q2992" s="66"/>
      <c r="S2992" s="70"/>
      <c r="U2992" s="70"/>
      <c r="W2992" s="70"/>
      <c r="Y2992" s="70"/>
    </row>
    <row r="2993" spans="1:25" s="69" customFormat="1" x14ac:dyDescent="0.2">
      <c r="A2993" s="66" t="s">
        <v>28</v>
      </c>
      <c r="B2993" s="66" t="s">
        <v>23</v>
      </c>
      <c r="C2993" s="66" t="s">
        <v>9</v>
      </c>
      <c r="D2993" s="66" t="s">
        <v>299</v>
      </c>
      <c r="E2993" s="86">
        <f>+IF(ISNUMBER(DATA!H1000),DATA!H1000,"n/a")</f>
        <v>36725.519999999997</v>
      </c>
      <c r="F2993" s="77">
        <f>+IF(ISNUMBER(DATA!I1000),DATA!I1000,"n/a")</f>
        <v>1.1993383813098699</v>
      </c>
      <c r="G2993" s="86">
        <f>+IF(ISNUMBER(DATA!R1000),DATA!R1000,"n/a")</f>
        <v>117872.43</v>
      </c>
      <c r="H2993" s="77">
        <f>+IF(ISNUMBER(DATA!S1000),DATA!S1000,"n/a")</f>
        <v>1.71778128294985</v>
      </c>
      <c r="I2993" s="86">
        <f>+IF(ISNUMBER(DATA!AB1000),DATA!AB1000,"n/a")</f>
        <v>230508.57</v>
      </c>
      <c r="J2993" s="77">
        <f>+IF(ISNUMBER(DATA!AC1000),DATA!AC1000,"n/a")</f>
        <v>1.4710625216678901</v>
      </c>
      <c r="K2993" s="86">
        <f>+IF(ISNUMBER(DATA!AL1000),DATA!AL1000,"n/a")</f>
        <v>378376.12</v>
      </c>
      <c r="L2993" s="77">
        <f>+IF(ISNUMBER(DATA!AM1000),DATA!AM1000,"n/a")</f>
        <v>0.49216084994807902</v>
      </c>
      <c r="M2993" s="66"/>
      <c r="N2993" s="66"/>
      <c r="O2993" s="66"/>
      <c r="P2993" s="66"/>
      <c r="Q2993" s="66"/>
      <c r="S2993" s="70"/>
      <c r="U2993" s="70"/>
      <c r="W2993" s="70"/>
      <c r="Y2993" s="70"/>
    </row>
    <row r="2994" spans="1:25" s="69" customFormat="1" x14ac:dyDescent="0.2">
      <c r="A2994" s="66" t="s">
        <v>28</v>
      </c>
      <c r="B2994" s="66" t="s">
        <v>23</v>
      </c>
      <c r="C2994" s="66" t="s">
        <v>9</v>
      </c>
      <c r="D2994" s="66" t="s">
        <v>300</v>
      </c>
      <c r="E2994" s="86">
        <f>+IF(ISNUMBER(DATA!H1001),DATA!H1001,"n/a")</f>
        <v>23134.42</v>
      </c>
      <c r="F2994" s="77">
        <f>+IF(ISNUMBER(DATA!I1001),DATA!I1001,"n/a")</f>
        <v>3.6711195016809199</v>
      </c>
      <c r="G2994" s="86">
        <f>+IF(ISNUMBER(DATA!R1001),DATA!R1001,"n/a")</f>
        <v>76703.649999999994</v>
      </c>
      <c r="H2994" s="77">
        <f>+IF(ISNUMBER(DATA!S1001),DATA!S1001,"n/a")</f>
        <v>3.6810792700305002</v>
      </c>
      <c r="I2994" s="86">
        <f>+IF(ISNUMBER(DATA!AB1001),DATA!AB1001,"n/a")</f>
        <v>141965.68</v>
      </c>
      <c r="J2994" s="77">
        <f>+IF(ISNUMBER(DATA!AC1001),DATA!AC1001,"n/a")</f>
        <v>3.5467646912817101</v>
      </c>
      <c r="K2994" s="86">
        <f>+IF(ISNUMBER(DATA!AL1001),DATA!AL1001,"n/a")</f>
        <v>237858.64</v>
      </c>
      <c r="L2994" s="77">
        <f>+IF(ISNUMBER(DATA!AM1001),DATA!AM1001,"n/a")</f>
        <v>2.2443972924009001</v>
      </c>
      <c r="M2994" s="66"/>
      <c r="N2994" s="66"/>
      <c r="O2994" s="66"/>
      <c r="P2994" s="66"/>
      <c r="Q2994" s="66"/>
      <c r="S2994" s="70"/>
      <c r="U2994" s="70"/>
      <c r="W2994" s="70"/>
      <c r="Y2994" s="70"/>
    </row>
    <row r="2995" spans="1:25" s="69" customFormat="1" x14ac:dyDescent="0.2">
      <c r="A2995" s="66" t="s">
        <v>28</v>
      </c>
      <c r="B2995" s="66" t="s">
        <v>23</v>
      </c>
      <c r="C2995" s="66" t="s">
        <v>9</v>
      </c>
      <c r="D2995" s="66" t="s">
        <v>301</v>
      </c>
      <c r="E2995" s="86">
        <f>+IF(ISNUMBER(DATA!H1002),DATA!H1002,"n/a")</f>
        <v>5992.99</v>
      </c>
      <c r="F2995" s="77">
        <f>+IF(ISNUMBER(DATA!I1002),DATA!I1002,"n/a")</f>
        <v>-1.50301424617549E-2</v>
      </c>
      <c r="G2995" s="86">
        <f>+IF(ISNUMBER(DATA!R1002),DATA!R1002,"n/a")</f>
        <v>19739.72</v>
      </c>
      <c r="H2995" s="77">
        <f>+IF(ISNUMBER(DATA!S1002),DATA!S1002,"n/a")</f>
        <v>0.16625240683289499</v>
      </c>
      <c r="I2995" s="86">
        <f>+IF(ISNUMBER(DATA!AB1002),DATA!AB1002,"n/a")</f>
        <v>36323.82</v>
      </c>
      <c r="J2995" s="77">
        <f>+IF(ISNUMBER(DATA!AC1002),DATA!AC1002,"n/a")</f>
        <v>0.63238010323538596</v>
      </c>
      <c r="K2995" s="86">
        <f>+IF(ISNUMBER(DATA!AL1002),DATA!AL1002,"n/a")</f>
        <v>66879.37</v>
      </c>
      <c r="L2995" s="77">
        <f>+IF(ISNUMBER(DATA!AM1002),DATA!AM1002,"n/a")</f>
        <v>1.5883561577565299</v>
      </c>
      <c r="M2995" s="66"/>
      <c r="N2995" s="66"/>
      <c r="O2995" s="66"/>
      <c r="P2995" s="66"/>
      <c r="Q2995" s="66"/>
      <c r="S2995" s="70"/>
      <c r="U2995" s="70"/>
      <c r="W2995" s="70"/>
      <c r="Y2995" s="70"/>
    </row>
    <row r="2996" spans="1:25" s="69" customFormat="1" x14ac:dyDescent="0.2">
      <c r="A2996" s="66" t="s">
        <v>28</v>
      </c>
      <c r="B2996" s="66" t="s">
        <v>23</v>
      </c>
      <c r="C2996" s="66" t="s">
        <v>9</v>
      </c>
      <c r="D2996" s="66" t="s">
        <v>302</v>
      </c>
      <c r="E2996" s="86">
        <f>+IF(ISNUMBER(DATA!H1003),DATA!H1003,"n/a")</f>
        <v>7085.32</v>
      </c>
      <c r="F2996" s="77">
        <f>+IF(ISNUMBER(DATA!I1003),DATA!I1003,"n/a")</f>
        <v>0.146371336348119</v>
      </c>
      <c r="G2996" s="86">
        <f>+IF(ISNUMBER(DATA!R1003),DATA!R1003,"n/a")</f>
        <v>20273.45</v>
      </c>
      <c r="H2996" s="77">
        <f>+IF(ISNUMBER(DATA!S1003),DATA!S1003,"n/a")</f>
        <v>1.27508966840175E-2</v>
      </c>
      <c r="I2996" s="86">
        <f>+IF(ISNUMBER(DATA!AB1003),DATA!AB1003,"n/a")</f>
        <v>37406.15</v>
      </c>
      <c r="J2996" s="77">
        <f>+IF(ISNUMBER(DATA!AC1003),DATA!AC1003,"n/a")</f>
        <v>-4.9920259760908699E-2</v>
      </c>
      <c r="K2996" s="86">
        <f>+IF(ISNUMBER(DATA!AL1003),DATA!AL1003,"n/a")</f>
        <v>76639.58</v>
      </c>
      <c r="L2996" s="77">
        <f>+IF(ISNUMBER(DATA!AM1003),DATA!AM1003,"n/a")</f>
        <v>0.101157155269039</v>
      </c>
      <c r="M2996" s="66"/>
      <c r="N2996" s="66"/>
      <c r="O2996" s="66"/>
      <c r="P2996" s="66"/>
      <c r="Q2996" s="66"/>
      <c r="S2996" s="70"/>
      <c r="U2996" s="70"/>
      <c r="W2996" s="70"/>
      <c r="Y2996" s="70"/>
    </row>
    <row r="2997" spans="1:25" s="69" customFormat="1" x14ac:dyDescent="0.2">
      <c r="A2997" s="66" t="s">
        <v>28</v>
      </c>
      <c r="B2997" s="66" t="s">
        <v>23</v>
      </c>
      <c r="C2997" s="66" t="s">
        <v>9</v>
      </c>
      <c r="D2997" s="66" t="s">
        <v>303</v>
      </c>
      <c r="E2997" s="86">
        <f>+IF(ISNUMBER(DATA!H1004),DATA!H1004,"n/a")</f>
        <v>5773.59</v>
      </c>
      <c r="F2997" s="77">
        <f>+IF(ISNUMBER(DATA!I1004),DATA!I1004,"n/a")</f>
        <v>0.19773091253080599</v>
      </c>
      <c r="G2997" s="86">
        <f>+IF(ISNUMBER(DATA!R1004),DATA!R1004,"n/a")</f>
        <v>19039.34</v>
      </c>
      <c r="H2997" s="77">
        <f>+IF(ISNUMBER(DATA!S1004),DATA!S1004,"n/a")</f>
        <v>0.28187046465375498</v>
      </c>
      <c r="I2997" s="86">
        <f>+IF(ISNUMBER(DATA!AB1004),DATA!AB1004,"n/a")</f>
        <v>35960.82</v>
      </c>
      <c r="J2997" s="77">
        <f>+IF(ISNUMBER(DATA!AC1004),DATA!AC1004,"n/a")</f>
        <v>0.45412454883134901</v>
      </c>
      <c r="K2997" s="86">
        <f>+IF(ISNUMBER(DATA!AL1004),DATA!AL1004,"n/a")</f>
        <v>66940.11</v>
      </c>
      <c r="L2997" s="77">
        <f>+IF(ISNUMBER(DATA!AM1004),DATA!AM1004,"n/a")</f>
        <v>0.73157501414307002</v>
      </c>
      <c r="M2997" s="66"/>
      <c r="N2997" s="66"/>
      <c r="O2997" s="66"/>
      <c r="P2997" s="66"/>
      <c r="Q2997" s="66"/>
      <c r="S2997" s="70"/>
      <c r="U2997" s="70"/>
      <c r="W2997" s="70"/>
      <c r="Y2997" s="70"/>
    </row>
    <row r="2998" spans="1:25" s="69" customFormat="1" x14ac:dyDescent="0.2">
      <c r="A2998" s="66" t="s">
        <v>28</v>
      </c>
      <c r="B2998" s="66" t="s">
        <v>23</v>
      </c>
      <c r="C2998" s="66" t="s">
        <v>9</v>
      </c>
      <c r="D2998" s="66" t="s">
        <v>304</v>
      </c>
      <c r="E2998" s="86">
        <f>+IF(ISNUMBER(DATA!H1005),DATA!H1005,"n/a")</f>
        <v>11227.84</v>
      </c>
      <c r="F2998" s="77">
        <f>+IF(ISNUMBER(DATA!I1005),DATA!I1005,"n/a")</f>
        <v>1.8789480971697301</v>
      </c>
      <c r="G2998" s="86">
        <f>+IF(ISNUMBER(DATA!R1005),DATA!R1005,"n/a")</f>
        <v>33429.1</v>
      </c>
      <c r="H2998" s="77">
        <f>+IF(ISNUMBER(DATA!S1005),DATA!S1005,"n/a")</f>
        <v>1.8507847330952401</v>
      </c>
      <c r="I2998" s="86">
        <f>+IF(ISNUMBER(DATA!AB1005),DATA!AB1005,"n/a")</f>
        <v>65613.929999999993</v>
      </c>
      <c r="J2998" s="77">
        <f>+IF(ISNUMBER(DATA!AC1005),DATA!AC1005,"n/a")</f>
        <v>1.26368193189075</v>
      </c>
      <c r="K2998" s="86">
        <f>+IF(ISNUMBER(DATA!AL1005),DATA!AL1005,"n/a")</f>
        <v>98950.75</v>
      </c>
      <c r="L2998" s="77">
        <f>+IF(ISNUMBER(DATA!AM1005),DATA!AM1005,"n/a")</f>
        <v>0.22052280904864999</v>
      </c>
      <c r="M2998" s="66"/>
      <c r="N2998" s="66"/>
      <c r="O2998" s="66"/>
      <c r="P2998" s="66"/>
      <c r="Q2998" s="66"/>
      <c r="S2998" s="70"/>
      <c r="U2998" s="70"/>
      <c r="W2998" s="70"/>
      <c r="Y2998" s="70"/>
    </row>
    <row r="2999" spans="1:25" s="69" customFormat="1" x14ac:dyDescent="0.2">
      <c r="A2999" s="66" t="s">
        <v>28</v>
      </c>
      <c r="B2999" s="66" t="s">
        <v>23</v>
      </c>
      <c r="C2999" s="66" t="s">
        <v>9</v>
      </c>
      <c r="D2999" s="66" t="s">
        <v>305</v>
      </c>
      <c r="E2999" s="86">
        <f>+IF(ISNUMBER(DATA!H1006),DATA!H1006,"n/a")</f>
        <v>10815.65</v>
      </c>
      <c r="F2999" s="77">
        <f>+IF(ISNUMBER(DATA!I1006),DATA!I1006,"n/a")</f>
        <v>0.349794890930897</v>
      </c>
      <c r="G2999" s="86">
        <f>+IF(ISNUMBER(DATA!R1006),DATA!R1006,"n/a")</f>
        <v>37965.199999999997</v>
      </c>
      <c r="H2999" s="77">
        <f>+IF(ISNUMBER(DATA!S1006),DATA!S1006,"n/a")</f>
        <v>0.57467395109390795</v>
      </c>
      <c r="I2999" s="86">
        <f>+IF(ISNUMBER(DATA!AB1006),DATA!AB1006,"n/a")</f>
        <v>73576.92</v>
      </c>
      <c r="J2999" s="77">
        <f>+IF(ISNUMBER(DATA!AC1006),DATA!AC1006,"n/a")</f>
        <v>0.64703675431979102</v>
      </c>
      <c r="K2999" s="86">
        <f>+IF(ISNUMBER(DATA!AL1006),DATA!AL1006,"n/a")</f>
        <v>113962.58</v>
      </c>
      <c r="L2999" s="77">
        <f>+IF(ISNUMBER(DATA!AM1006),DATA!AM1006,"n/a")</f>
        <v>0.53104987796615699</v>
      </c>
      <c r="M2999" s="66"/>
      <c r="N2999" s="66"/>
      <c r="O2999" s="66"/>
      <c r="P2999" s="66"/>
      <c r="Q2999" s="66"/>
      <c r="S2999" s="70"/>
      <c r="U2999" s="70"/>
      <c r="W2999" s="70"/>
      <c r="Y2999" s="70"/>
    </row>
    <row r="3000" spans="1:25" s="69" customFormat="1" x14ac:dyDescent="0.2">
      <c r="A3000" s="66" t="s">
        <v>28</v>
      </c>
      <c r="B3000" s="66" t="s">
        <v>23</v>
      </c>
      <c r="C3000" s="66" t="s">
        <v>9</v>
      </c>
      <c r="D3000" s="66" t="s">
        <v>306</v>
      </c>
      <c r="E3000" s="86">
        <f>+IF(ISNUMBER(DATA!H1007),DATA!H1007,"n/a")</f>
        <v>2539.9299999999998</v>
      </c>
      <c r="F3000" s="77">
        <f>+IF(ISNUMBER(DATA!I1007),DATA!I1007,"n/a")</f>
        <v>0.34463955784491701</v>
      </c>
      <c r="G3000" s="86">
        <f>+IF(ISNUMBER(DATA!R1007),DATA!R1007,"n/a")</f>
        <v>7942.15</v>
      </c>
      <c r="H3000" s="77">
        <f>+IF(ISNUMBER(DATA!S1007),DATA!S1007,"n/a")</f>
        <v>0.358696210024258</v>
      </c>
      <c r="I3000" s="86">
        <f>+IF(ISNUMBER(DATA!AB1007),DATA!AB1007,"n/a")</f>
        <v>18537.95</v>
      </c>
      <c r="J3000" s="77">
        <f>+IF(ISNUMBER(DATA!AC1007),DATA!AC1007,"n/a")</f>
        <v>0.48577338889169402</v>
      </c>
      <c r="K3000" s="86">
        <f>+IF(ISNUMBER(DATA!AL1007),DATA!AL1007,"n/a")</f>
        <v>42115.97</v>
      </c>
      <c r="L3000" s="77">
        <f>+IF(ISNUMBER(DATA!AM1007),DATA!AM1007,"n/a")</f>
        <v>0.33172985557949197</v>
      </c>
      <c r="M3000" s="66"/>
      <c r="N3000" s="66"/>
      <c r="O3000" s="66"/>
      <c r="P3000" s="66"/>
      <c r="Q3000" s="66"/>
      <c r="S3000" s="70"/>
      <c r="U3000" s="70"/>
      <c r="W3000" s="70"/>
      <c r="Y3000" s="70"/>
    </row>
    <row r="3001" spans="1:25" s="69" customFormat="1" x14ac:dyDescent="0.2">
      <c r="A3001" s="66" t="s">
        <v>28</v>
      </c>
      <c r="B3001" s="66" t="s">
        <v>23</v>
      </c>
      <c r="C3001" s="66" t="s">
        <v>9</v>
      </c>
      <c r="D3001" s="66" t="s">
        <v>307</v>
      </c>
      <c r="E3001" s="86">
        <f>+IF(ISNUMBER(DATA!H1008),DATA!H1008,"n/a")</f>
        <v>16045.8</v>
      </c>
      <c r="F3001" s="77">
        <f>+IF(ISNUMBER(DATA!I1008),DATA!I1008,"n/a")</f>
        <v>-6.1119835977709099E-2</v>
      </c>
      <c r="G3001" s="86">
        <f>+IF(ISNUMBER(DATA!R1008),DATA!R1008,"n/a")</f>
        <v>52418.5</v>
      </c>
      <c r="H3001" s="77">
        <f>+IF(ISNUMBER(DATA!S1008),DATA!S1008,"n/a")</f>
        <v>0.54279373740852099</v>
      </c>
      <c r="I3001" s="86">
        <f>+IF(ISNUMBER(DATA!AB1008),DATA!AB1008,"n/a")</f>
        <v>100501.13</v>
      </c>
      <c r="J3001" s="77">
        <f>+IF(ISNUMBER(DATA!AC1008),DATA!AC1008,"n/a")</f>
        <v>1.6456605337171799</v>
      </c>
      <c r="K3001" s="86">
        <f>+IF(ISNUMBER(DATA!AL1008),DATA!AL1008,"n/a")</f>
        <v>204266.41</v>
      </c>
      <c r="L3001" s="77">
        <f>+IF(ISNUMBER(DATA!AM1008),DATA!AM1008,"n/a")</f>
        <v>3.44802554017665</v>
      </c>
      <c r="M3001" s="66"/>
      <c r="N3001" s="66"/>
      <c r="O3001" s="66"/>
      <c r="P3001" s="66"/>
      <c r="Q3001" s="66"/>
      <c r="S3001" s="70"/>
      <c r="U3001" s="70"/>
      <c r="W3001" s="70"/>
      <c r="Y3001" s="70"/>
    </row>
    <row r="3002" spans="1:25" s="69" customFormat="1" x14ac:dyDescent="0.2">
      <c r="A3002" s="66" t="s">
        <v>28</v>
      </c>
      <c r="B3002" s="66" t="s">
        <v>23</v>
      </c>
      <c r="C3002" s="66" t="s">
        <v>9</v>
      </c>
      <c r="D3002" s="66" t="s">
        <v>308</v>
      </c>
      <c r="E3002" s="86">
        <f>+IF(ISNUMBER(DATA!H1009),DATA!H1009,"n/a")</f>
        <v>3578.93</v>
      </c>
      <c r="F3002" s="77">
        <f>+IF(ISNUMBER(DATA!I1009),DATA!I1009,"n/a")</f>
        <v>1.5521856949297601</v>
      </c>
      <c r="G3002" s="86">
        <f>+IF(ISNUMBER(DATA!R1009),DATA!R1009,"n/a")</f>
        <v>9608.41</v>
      </c>
      <c r="H3002" s="77">
        <f>+IF(ISNUMBER(DATA!S1009),DATA!S1009,"n/a")</f>
        <v>1.46516132673796</v>
      </c>
      <c r="I3002" s="86">
        <f>+IF(ISNUMBER(DATA!AB1009),DATA!AB1009,"n/a")</f>
        <v>18213.759999999998</v>
      </c>
      <c r="J3002" s="77">
        <f>+IF(ISNUMBER(DATA!AC1009),DATA!AC1009,"n/a")</f>
        <v>1.29992335171461</v>
      </c>
      <c r="K3002" s="86">
        <f>+IF(ISNUMBER(DATA!AL1009),DATA!AL1009,"n/a")</f>
        <v>32415.4</v>
      </c>
      <c r="L3002" s="77">
        <f>+IF(ISNUMBER(DATA!AM1009),DATA!AM1009,"n/a")</f>
        <v>0.80157418347985498</v>
      </c>
      <c r="M3002" s="66"/>
      <c r="N3002" s="66"/>
      <c r="O3002" s="66"/>
      <c r="P3002" s="66"/>
      <c r="Q3002" s="66"/>
      <c r="S3002" s="70"/>
      <c r="U3002" s="70"/>
      <c r="W3002" s="70"/>
      <c r="Y3002" s="70"/>
    </row>
    <row r="3003" spans="1:25" s="69" customFormat="1" x14ac:dyDescent="0.2">
      <c r="A3003" s="66" t="s">
        <v>28</v>
      </c>
      <c r="B3003" s="66" t="s">
        <v>23</v>
      </c>
      <c r="C3003" s="66" t="s">
        <v>9</v>
      </c>
      <c r="D3003" s="66" t="s">
        <v>309</v>
      </c>
      <c r="E3003" s="86">
        <f>+IF(ISNUMBER(DATA!H1010),DATA!H1010,"n/a")</f>
        <v>8232.93</v>
      </c>
      <c r="F3003" s="77">
        <f>+IF(ISNUMBER(DATA!I1010),DATA!I1010,"n/a")</f>
        <v>3.36880731023943</v>
      </c>
      <c r="G3003" s="86">
        <f>+IF(ISNUMBER(DATA!R1010),DATA!R1010,"n/a")</f>
        <v>25140.79</v>
      </c>
      <c r="H3003" s="77">
        <f>+IF(ISNUMBER(DATA!S1010),DATA!S1010,"n/a")</f>
        <v>3.4775612484060101</v>
      </c>
      <c r="I3003" s="86">
        <f>+IF(ISNUMBER(DATA!AB1010),DATA!AB1010,"n/a")</f>
        <v>45937.78</v>
      </c>
      <c r="J3003" s="77">
        <f>+IF(ISNUMBER(DATA!AC1010),DATA!AC1010,"n/a")</f>
        <v>3.20162750049619</v>
      </c>
      <c r="K3003" s="86">
        <f>+IF(ISNUMBER(DATA!AL1010),DATA!AL1010,"n/a")</f>
        <v>67415.66</v>
      </c>
      <c r="L3003" s="77">
        <f>+IF(ISNUMBER(DATA!AM1010),DATA!AM1010,"n/a")</f>
        <v>1.9973092726944499</v>
      </c>
      <c r="M3003" s="66"/>
      <c r="N3003" s="66"/>
      <c r="O3003" s="66"/>
      <c r="P3003" s="66"/>
      <c r="Q3003" s="66"/>
      <c r="S3003" s="70"/>
      <c r="U3003" s="70"/>
      <c r="W3003" s="70"/>
      <c r="Y3003" s="70"/>
    </row>
    <row r="3004" spans="1:25" s="69" customFormat="1" x14ac:dyDescent="0.2">
      <c r="A3004" s="66" t="s">
        <v>28</v>
      </c>
      <c r="B3004" s="66" t="s">
        <v>23</v>
      </c>
      <c r="C3004" s="66" t="s">
        <v>9</v>
      </c>
      <c r="D3004" s="66" t="s">
        <v>310</v>
      </c>
      <c r="E3004" s="86">
        <f>+IF(ISNUMBER(DATA!H1011),DATA!H1011,"n/a")</f>
        <v>8591.7900000000009</v>
      </c>
      <c r="F3004" s="77">
        <f>+IF(ISNUMBER(DATA!I1011),DATA!I1011,"n/a")</f>
        <v>4.8114283395223296</v>
      </c>
      <c r="G3004" s="86">
        <f>+IF(ISNUMBER(DATA!R1011),DATA!R1011,"n/a")</f>
        <v>25705.94</v>
      </c>
      <c r="H3004" s="77">
        <f>+IF(ISNUMBER(DATA!S1011),DATA!S1011,"n/a")</f>
        <v>5.0318086786352003</v>
      </c>
      <c r="I3004" s="86">
        <f>+IF(ISNUMBER(DATA!AB1011),DATA!AB1011,"n/a")</f>
        <v>46890.86</v>
      </c>
      <c r="J3004" s="77">
        <f>+IF(ISNUMBER(DATA!AC1011),DATA!AC1011,"n/a")</f>
        <v>4.5008070987147404</v>
      </c>
      <c r="K3004" s="86">
        <f>+IF(ISNUMBER(DATA!AL1011),DATA!AL1011,"n/a")</f>
        <v>72223.05</v>
      </c>
      <c r="L3004" s="77">
        <f>+IF(ISNUMBER(DATA!AM1011),DATA!AM1011,"n/a")</f>
        <v>2.68630520419799</v>
      </c>
      <c r="M3004" s="66"/>
      <c r="N3004" s="66"/>
      <c r="O3004" s="66"/>
      <c r="P3004" s="66"/>
      <c r="Q3004" s="66"/>
      <c r="S3004" s="70"/>
      <c r="U3004" s="70"/>
      <c r="W3004" s="70"/>
      <c r="Y3004" s="70"/>
    </row>
    <row r="3005" spans="1:25" s="69" customFormat="1" x14ac:dyDescent="0.2">
      <c r="A3005" s="66" t="s">
        <v>28</v>
      </c>
      <c r="B3005" s="66" t="s">
        <v>23</v>
      </c>
      <c r="C3005" s="66" t="s">
        <v>9</v>
      </c>
      <c r="D3005" s="66" t="s">
        <v>311</v>
      </c>
      <c r="E3005" s="86">
        <f>+IF(ISNUMBER(DATA!H1012),DATA!H1012,"n/a")</f>
        <v>3576.06</v>
      </c>
      <c r="F3005" s="77">
        <f>+IF(ISNUMBER(DATA!I1012),DATA!I1012,"n/a")</f>
        <v>1.6874938938698201</v>
      </c>
      <c r="G3005" s="86">
        <f>+IF(ISNUMBER(DATA!R1012),DATA!R1012,"n/a")</f>
        <v>11520.75</v>
      </c>
      <c r="H3005" s="77">
        <f>+IF(ISNUMBER(DATA!S1012),DATA!S1012,"n/a")</f>
        <v>1.75910421167083</v>
      </c>
      <c r="I3005" s="86">
        <f>+IF(ISNUMBER(DATA!AB1012),DATA!AB1012,"n/a")</f>
        <v>21649.53</v>
      </c>
      <c r="J3005" s="77">
        <f>+IF(ISNUMBER(DATA!AC1012),DATA!AC1012,"n/a")</f>
        <v>1.3571503230400399</v>
      </c>
      <c r="K3005" s="86">
        <f>+IF(ISNUMBER(DATA!AL1012),DATA!AL1012,"n/a")</f>
        <v>34872.839999999997</v>
      </c>
      <c r="L3005" s="77">
        <f>+IF(ISNUMBER(DATA!AM1012),DATA!AM1012,"n/a")</f>
        <v>0.53685575313240497</v>
      </c>
      <c r="M3005" s="66"/>
      <c r="N3005" s="66"/>
      <c r="O3005" s="66"/>
      <c r="P3005" s="66"/>
      <c r="Q3005" s="66"/>
      <c r="S3005" s="70"/>
      <c r="U3005" s="70"/>
      <c r="W3005" s="70"/>
      <c r="Y3005" s="70"/>
    </row>
    <row r="3006" spans="1:25" s="69" customFormat="1" x14ac:dyDescent="0.2">
      <c r="A3006" s="66" t="s">
        <v>28</v>
      </c>
      <c r="B3006" s="66" t="s">
        <v>23</v>
      </c>
      <c r="C3006" s="66" t="s">
        <v>9</v>
      </c>
      <c r="D3006" s="66" t="s">
        <v>312</v>
      </c>
      <c r="E3006" s="86">
        <f>+IF(ISNUMBER(DATA!H1013),DATA!H1013,"n/a")</f>
        <v>6248.41</v>
      </c>
      <c r="F3006" s="77">
        <f>+IF(ISNUMBER(DATA!I1013),DATA!I1013,"n/a")</f>
        <v>-1.8214014672400702E-2</v>
      </c>
      <c r="G3006" s="86">
        <f>+IF(ISNUMBER(DATA!R1013),DATA!R1013,"n/a")</f>
        <v>21637.34</v>
      </c>
      <c r="H3006" s="77">
        <f>+IF(ISNUMBER(DATA!S1013),DATA!S1013,"n/a")</f>
        <v>0.254962758287891</v>
      </c>
      <c r="I3006" s="86">
        <f>+IF(ISNUMBER(DATA!AB1013),DATA!AB1013,"n/a")</f>
        <v>38946.730000000003</v>
      </c>
      <c r="J3006" s="77">
        <f>+IF(ISNUMBER(DATA!AC1013),DATA!AC1013,"n/a")</f>
        <v>0.58020957082854596</v>
      </c>
      <c r="K3006" s="86">
        <f>+IF(ISNUMBER(DATA!AL1013),DATA!AL1013,"n/a")</f>
        <v>73395.259999999995</v>
      </c>
      <c r="L3006" s="77">
        <f>+IF(ISNUMBER(DATA!AM1013),DATA!AM1013,"n/a")</f>
        <v>1.21367906758883</v>
      </c>
      <c r="M3006" s="66"/>
      <c r="N3006" s="66"/>
      <c r="O3006" s="66"/>
      <c r="P3006" s="66"/>
      <c r="Q3006" s="66"/>
      <c r="S3006" s="70"/>
      <c r="U3006" s="70"/>
      <c r="W3006" s="70"/>
      <c r="Y3006" s="70"/>
    </row>
    <row r="3007" spans="1:25" s="69" customFormat="1" x14ac:dyDescent="0.2">
      <c r="A3007" s="66" t="s">
        <v>28</v>
      </c>
      <c r="B3007" s="66" t="s">
        <v>23</v>
      </c>
      <c r="C3007" s="66" t="s">
        <v>9</v>
      </c>
      <c r="D3007" s="66" t="s">
        <v>313</v>
      </c>
      <c r="E3007" s="86">
        <f>+IF(ISNUMBER(DATA!H1014),DATA!H1014,"n/a")</f>
        <v>6068.36</v>
      </c>
      <c r="F3007" s="77">
        <f>+IF(ISNUMBER(DATA!I1014),DATA!I1014,"n/a")</f>
        <v>2.03581934244492</v>
      </c>
      <c r="G3007" s="86">
        <f>+IF(ISNUMBER(DATA!R1014),DATA!R1014,"n/a")</f>
        <v>19110.689999999999</v>
      </c>
      <c r="H3007" s="77">
        <f>+IF(ISNUMBER(DATA!S1014),DATA!S1014,"n/a")</f>
        <v>2.12601252322751</v>
      </c>
      <c r="I3007" s="86">
        <f>+IF(ISNUMBER(DATA!AB1014),DATA!AB1014,"n/a")</f>
        <v>37693.9</v>
      </c>
      <c r="J3007" s="77">
        <f>+IF(ISNUMBER(DATA!AC1014),DATA!AC1014,"n/a")</f>
        <v>2.1547474077923998</v>
      </c>
      <c r="K3007" s="86">
        <f>+IF(ISNUMBER(DATA!AL1014),DATA!AL1014,"n/a")</f>
        <v>69818.19</v>
      </c>
      <c r="L3007" s="77">
        <f>+IF(ISNUMBER(DATA!AM1014),DATA!AM1014,"n/a")</f>
        <v>1.7100262703140801</v>
      </c>
      <c r="M3007" s="66"/>
      <c r="N3007" s="66"/>
      <c r="O3007" s="66"/>
      <c r="P3007" s="66"/>
      <c r="Q3007" s="66"/>
      <c r="S3007" s="70"/>
      <c r="U3007" s="70"/>
      <c r="W3007" s="70"/>
      <c r="Y3007" s="70"/>
    </row>
    <row r="3008" spans="1:25" s="69" customFormat="1" x14ac:dyDescent="0.2">
      <c r="A3008" s="66" t="s">
        <v>28</v>
      </c>
      <c r="B3008" s="66" t="s">
        <v>23</v>
      </c>
      <c r="C3008" s="66" t="s">
        <v>9</v>
      </c>
      <c r="D3008" s="66" t="s">
        <v>314</v>
      </c>
      <c r="E3008" s="86">
        <f>+IF(ISNUMBER(DATA!H1015),DATA!H1015,"n/a")</f>
        <v>5435.59</v>
      </c>
      <c r="F3008" s="77">
        <f>+IF(ISNUMBER(DATA!I1015),DATA!I1015,"n/a")</f>
        <v>0.164898256592694</v>
      </c>
      <c r="G3008" s="86">
        <f>+IF(ISNUMBER(DATA!R1015),DATA!R1015,"n/a")</f>
        <v>18031.48</v>
      </c>
      <c r="H3008" s="77">
        <f>+IF(ISNUMBER(DATA!S1015),DATA!S1015,"n/a")</f>
        <v>0.22535259124152099</v>
      </c>
      <c r="I3008" s="86">
        <f>+IF(ISNUMBER(DATA!AB1015),DATA!AB1015,"n/a")</f>
        <v>35138.36</v>
      </c>
      <c r="J3008" s="77">
        <f>+IF(ISNUMBER(DATA!AC1015),DATA!AC1015,"n/a")</f>
        <v>0.28766985740791001</v>
      </c>
      <c r="K3008" s="86">
        <f>+IF(ISNUMBER(DATA!AL1015),DATA!AL1015,"n/a")</f>
        <v>69278.36</v>
      </c>
      <c r="L3008" s="77">
        <f>+IF(ISNUMBER(DATA!AM1015),DATA!AM1015,"n/a")</f>
        <v>0.228667578848611</v>
      </c>
      <c r="M3008" s="66"/>
      <c r="N3008" s="66"/>
      <c r="O3008" s="66"/>
      <c r="P3008" s="66"/>
      <c r="Q3008" s="66"/>
      <c r="S3008" s="70"/>
      <c r="U3008" s="70"/>
      <c r="W3008" s="70"/>
      <c r="Y3008" s="70"/>
    </row>
    <row r="3009" spans="1:25" s="69" customFormat="1" x14ac:dyDescent="0.2">
      <c r="A3009" s="66" t="s">
        <v>28</v>
      </c>
      <c r="B3009" s="66" t="s">
        <v>23</v>
      </c>
      <c r="C3009" s="66" t="s">
        <v>9</v>
      </c>
      <c r="D3009" s="66" t="s">
        <v>315</v>
      </c>
      <c r="E3009" s="86">
        <f>+IF(ISNUMBER(DATA!H1016),DATA!H1016,"n/a")</f>
        <v>22886.400000000001</v>
      </c>
      <c r="F3009" s="77">
        <f>+IF(ISNUMBER(DATA!I1016),DATA!I1016,"n/a")</f>
        <v>0.18072164842081401</v>
      </c>
      <c r="G3009" s="86">
        <f>+IF(ISNUMBER(DATA!R1016),DATA!R1016,"n/a")</f>
        <v>70276.41</v>
      </c>
      <c r="H3009" s="77">
        <f>+IF(ISNUMBER(DATA!S1016),DATA!S1016,"n/a")</f>
        <v>0.86884221863220301</v>
      </c>
      <c r="I3009" s="86">
        <f>+IF(ISNUMBER(DATA!AB1016),DATA!AB1016,"n/a")</f>
        <v>133909.63</v>
      </c>
      <c r="J3009" s="77">
        <f>+IF(ISNUMBER(DATA!AC1016),DATA!AC1016,"n/a")</f>
        <v>2.0638918512515398</v>
      </c>
      <c r="K3009" s="86">
        <f>+IF(ISNUMBER(DATA!AL1016),DATA!AL1016,"n/a")</f>
        <v>253589.02</v>
      </c>
      <c r="L3009" s="77">
        <f>+IF(ISNUMBER(DATA!AM1016),DATA!AM1016,"n/a")</f>
        <v>3.4940249563869301</v>
      </c>
      <c r="M3009" s="66"/>
      <c r="N3009" s="66"/>
      <c r="O3009" s="66"/>
      <c r="P3009" s="66"/>
      <c r="Q3009" s="66"/>
      <c r="S3009" s="70"/>
      <c r="U3009" s="70"/>
      <c r="W3009" s="70"/>
      <c r="Y3009" s="70"/>
    </row>
    <row r="3010" spans="1:25" s="69" customFormat="1" x14ac:dyDescent="0.2">
      <c r="A3010" s="66" t="s">
        <v>28</v>
      </c>
      <c r="B3010" s="66" t="s">
        <v>23</v>
      </c>
      <c r="C3010" s="66" t="s">
        <v>9</v>
      </c>
      <c r="D3010" s="66" t="s">
        <v>316</v>
      </c>
      <c r="E3010" s="86">
        <f>+IF(ISNUMBER(DATA!H1017),DATA!H1017,"n/a")</f>
        <v>11288.19</v>
      </c>
      <c r="F3010" s="77">
        <f>+IF(ISNUMBER(DATA!I1017),DATA!I1017,"n/a")</f>
        <v>0.170419209980331</v>
      </c>
      <c r="G3010" s="86">
        <f>+IF(ISNUMBER(DATA!R1017),DATA!R1017,"n/a")</f>
        <v>31370.28</v>
      </c>
      <c r="H3010" s="77">
        <f>+IF(ISNUMBER(DATA!S1017),DATA!S1017,"n/a")</f>
        <v>9.6415553513653704E-2</v>
      </c>
      <c r="I3010" s="86">
        <f>+IF(ISNUMBER(DATA!AB1017),DATA!AB1017,"n/a")</f>
        <v>59105.54</v>
      </c>
      <c r="J3010" s="77">
        <f>+IF(ISNUMBER(DATA!AC1017),DATA!AC1017,"n/a")</f>
        <v>0.18829588005569001</v>
      </c>
      <c r="K3010" s="86">
        <f>+IF(ISNUMBER(DATA!AL1017),DATA!AL1017,"n/a")</f>
        <v>118562.77</v>
      </c>
      <c r="L3010" s="77">
        <f>+IF(ISNUMBER(DATA!AM1017),DATA!AM1017,"n/a")</f>
        <v>0.428604461007215</v>
      </c>
      <c r="M3010" s="66"/>
      <c r="N3010" s="66"/>
      <c r="O3010" s="66"/>
      <c r="P3010" s="66"/>
      <c r="Q3010" s="66"/>
      <c r="S3010" s="70"/>
      <c r="U3010" s="70"/>
      <c r="W3010" s="70"/>
      <c r="Y3010" s="70"/>
    </row>
    <row r="3011" spans="1:25" s="69" customFormat="1" x14ac:dyDescent="0.2">
      <c r="A3011" s="66" t="s">
        <v>28</v>
      </c>
      <c r="B3011" s="66" t="s">
        <v>23</v>
      </c>
      <c r="C3011" s="66" t="s">
        <v>9</v>
      </c>
      <c r="D3011" s="66" t="s">
        <v>317</v>
      </c>
      <c r="E3011" s="86">
        <f>+IF(ISNUMBER(DATA!H1018),DATA!H1018,"n/a")</f>
        <v>4982.8</v>
      </c>
      <c r="F3011" s="77">
        <f>+IF(ISNUMBER(DATA!I1018),DATA!I1018,"n/a")</f>
        <v>0.16387928618144501</v>
      </c>
      <c r="G3011" s="86">
        <f>+IF(ISNUMBER(DATA!R1018),DATA!R1018,"n/a")</f>
        <v>17494.57</v>
      </c>
      <c r="H3011" s="77">
        <f>+IF(ISNUMBER(DATA!S1018),DATA!S1018,"n/a")</f>
        <v>0.396740831342692</v>
      </c>
      <c r="I3011" s="86">
        <f>+IF(ISNUMBER(DATA!AB1018),DATA!AB1018,"n/a")</f>
        <v>36852.400000000001</v>
      </c>
      <c r="J3011" s="77">
        <f>+IF(ISNUMBER(DATA!AC1018),DATA!AC1018,"n/a")</f>
        <v>0.61080854263010198</v>
      </c>
      <c r="K3011" s="86">
        <f>+IF(ISNUMBER(DATA!AL1018),DATA!AL1018,"n/a")</f>
        <v>69078.009999999995</v>
      </c>
      <c r="L3011" s="77">
        <f>+IF(ISNUMBER(DATA!AM1018),DATA!AM1018,"n/a")</f>
        <v>0.54208302396280295</v>
      </c>
      <c r="M3011" s="66"/>
      <c r="N3011" s="66"/>
      <c r="O3011" s="66"/>
      <c r="P3011" s="66"/>
      <c r="Q3011" s="66"/>
      <c r="S3011" s="70"/>
      <c r="U3011" s="70"/>
      <c r="W3011" s="70"/>
      <c r="Y3011" s="70"/>
    </row>
    <row r="3012" spans="1:25" s="69" customFormat="1" x14ac:dyDescent="0.2">
      <c r="A3012" s="66" t="s">
        <v>28</v>
      </c>
      <c r="B3012" s="66" t="s">
        <v>23</v>
      </c>
      <c r="C3012" s="66" t="s">
        <v>9</v>
      </c>
      <c r="D3012" s="66" t="s">
        <v>318</v>
      </c>
      <c r="E3012" s="86">
        <f>+IF(ISNUMBER(DATA!H1019),DATA!H1019,"n/a")</f>
        <v>7922.45</v>
      </c>
      <c r="F3012" s="77">
        <f>+IF(ISNUMBER(DATA!I1019),DATA!I1019,"n/a")</f>
        <v>0.128181284817553</v>
      </c>
      <c r="G3012" s="86">
        <f>+IF(ISNUMBER(DATA!R1019),DATA!R1019,"n/a")</f>
        <v>23630.85</v>
      </c>
      <c r="H3012" s="77">
        <f>+IF(ISNUMBER(DATA!S1019),DATA!S1019,"n/a")</f>
        <v>4.0571126621017597E-2</v>
      </c>
      <c r="I3012" s="86">
        <f>+IF(ISNUMBER(DATA!AB1019),DATA!AB1019,"n/a")</f>
        <v>43572.74</v>
      </c>
      <c r="J3012" s="77">
        <f>+IF(ISNUMBER(DATA!AC1019),DATA!AC1019,"n/a")</f>
        <v>-8.5831685436873594E-3</v>
      </c>
      <c r="K3012" s="86">
        <f>+IF(ISNUMBER(DATA!AL1019),DATA!AL1019,"n/a")</f>
        <v>87068.42</v>
      </c>
      <c r="L3012" s="77">
        <f>+IF(ISNUMBER(DATA!AM1019),DATA!AM1019,"n/a")</f>
        <v>8.4597931615401301E-2</v>
      </c>
      <c r="M3012" s="66"/>
      <c r="N3012" s="66"/>
      <c r="O3012" s="66"/>
      <c r="P3012" s="66"/>
      <c r="Q3012" s="66"/>
      <c r="S3012" s="70"/>
      <c r="U3012" s="70"/>
      <c r="W3012" s="70"/>
      <c r="Y3012" s="70"/>
    </row>
    <row r="3013" spans="1:25" s="69" customFormat="1" x14ac:dyDescent="0.2">
      <c r="A3013" s="66" t="s">
        <v>28</v>
      </c>
      <c r="B3013" s="66" t="s">
        <v>23</v>
      </c>
      <c r="C3013" s="66" t="s">
        <v>9</v>
      </c>
      <c r="D3013" s="66" t="s">
        <v>344</v>
      </c>
      <c r="E3013" s="86">
        <f>+IF(ISNUMBER(DATA!H1020),DATA!H1020,"n/a")</f>
        <v>4842.5600000000004</v>
      </c>
      <c r="F3013" s="77">
        <f>+IF(ISNUMBER(DATA!I1020),DATA!I1020,"n/a")</f>
        <v>4.1875863694308499</v>
      </c>
      <c r="G3013" s="86">
        <f>+IF(ISNUMBER(DATA!R1020),DATA!R1020,"n/a")</f>
        <v>14439.06</v>
      </c>
      <c r="H3013" s="77">
        <f>+IF(ISNUMBER(DATA!S1020),DATA!S1020,"n/a")</f>
        <v>4.2865736452273104</v>
      </c>
      <c r="I3013" s="86">
        <f>+IF(ISNUMBER(DATA!AB1020),DATA!AB1020,"n/a")</f>
        <v>28180.79</v>
      </c>
      <c r="J3013" s="77">
        <f>+IF(ISNUMBER(DATA!AC1020),DATA!AC1020,"n/a")</f>
        <v>4.2749307427373502</v>
      </c>
      <c r="K3013" s="86">
        <f>+IF(ISNUMBER(DATA!AL1020),DATA!AL1020,"n/a")</f>
        <v>50258.99</v>
      </c>
      <c r="L3013" s="77">
        <f>+IF(ISNUMBER(DATA!AM1020),DATA!AM1020,"n/a")</f>
        <v>3.0924883496908602</v>
      </c>
      <c r="M3013" s="66"/>
      <c r="N3013" s="66"/>
      <c r="O3013" s="66"/>
      <c r="P3013" s="66"/>
      <c r="Q3013" s="66"/>
      <c r="S3013" s="70"/>
      <c r="U3013" s="70"/>
      <c r="W3013" s="70"/>
      <c r="Y3013" s="70"/>
    </row>
    <row r="3014" spans="1:25" s="69" customFormat="1" x14ac:dyDescent="0.2">
      <c r="A3014" s="66" t="s">
        <v>28</v>
      </c>
      <c r="B3014" s="66" t="s">
        <v>23</v>
      </c>
      <c r="C3014" s="66" t="s">
        <v>9</v>
      </c>
      <c r="D3014" s="66" t="s">
        <v>345</v>
      </c>
      <c r="E3014" s="86">
        <f>+IF(ISNUMBER(DATA!H1021),DATA!H1021,"n/a")</f>
        <v>7226.87</v>
      </c>
      <c r="F3014" s="77">
        <f>+IF(ISNUMBER(DATA!I1021),DATA!I1021,"n/a")</f>
        <v>0.30113768325990597</v>
      </c>
      <c r="G3014" s="86">
        <f>+IF(ISNUMBER(DATA!R1021),DATA!R1021,"n/a")</f>
        <v>23492.240000000002</v>
      </c>
      <c r="H3014" s="77">
        <f>+IF(ISNUMBER(DATA!S1021),DATA!S1021,"n/a")</f>
        <v>0.41881229737499498</v>
      </c>
      <c r="I3014" s="86">
        <f>+IF(ISNUMBER(DATA!AB1021),DATA!AB1021,"n/a")</f>
        <v>44357.97</v>
      </c>
      <c r="J3014" s="77">
        <f>+IF(ISNUMBER(DATA!AC1021),DATA!AC1021,"n/a")</f>
        <v>0.38503092732001698</v>
      </c>
      <c r="K3014" s="86">
        <f>+IF(ISNUMBER(DATA!AL1021),DATA!AL1021,"n/a")</f>
        <v>71426.95</v>
      </c>
      <c r="L3014" s="77">
        <f>+IF(ISNUMBER(DATA!AM1021),DATA!AM1021,"n/a")</f>
        <v>0.63719152933237599</v>
      </c>
      <c r="M3014" s="66"/>
      <c r="N3014" s="66"/>
      <c r="O3014" s="66"/>
      <c r="P3014" s="66"/>
      <c r="Q3014" s="66"/>
      <c r="S3014" s="70"/>
      <c r="U3014" s="70"/>
      <c r="W3014" s="70"/>
      <c r="Y3014" s="70"/>
    </row>
    <row r="3015" spans="1:25" x14ac:dyDescent="0.2">
      <c r="E3015" s="100"/>
      <c r="F3015" s="102"/>
      <c r="G3015" s="100"/>
      <c r="H3015" s="102"/>
      <c r="I3015" s="100"/>
      <c r="J3015" s="102"/>
      <c r="K3015" s="100"/>
      <c r="L3015" s="102"/>
    </row>
    <row r="3016" spans="1:25" s="69" customFormat="1" x14ac:dyDescent="0.2">
      <c r="A3016" s="66" t="s">
        <v>28</v>
      </c>
      <c r="B3016" s="66" t="s">
        <v>23</v>
      </c>
      <c r="C3016" s="66" t="s">
        <v>25</v>
      </c>
      <c r="D3016" s="66" t="s">
        <v>271</v>
      </c>
      <c r="E3016" s="86">
        <f>+IF(ISNUMBER(DATA!J972),DATA!J972,"n/a")</f>
        <v>14507.37</v>
      </c>
      <c r="F3016" s="77">
        <f>+IF(ISNUMBER(DATA!K972),DATA!K972,"n/a")</f>
        <v>0.18896788549089699</v>
      </c>
      <c r="G3016" s="86">
        <f>+IF(ISNUMBER(DATA!T972),DATA!T972,"n/a")</f>
        <v>44564.26</v>
      </c>
      <c r="H3016" s="77">
        <f>+IF(ISNUMBER(DATA!U972),DATA!U972,"n/a")</f>
        <v>-6.9955998690678003E-3</v>
      </c>
      <c r="I3016" s="86">
        <f>+IF(ISNUMBER(DATA!AD972),DATA!AD972,"n/a")</f>
        <v>87815.51</v>
      </c>
      <c r="J3016" s="77">
        <f>+IF(ISNUMBER(DATA!AE972),DATA!AE972,"n/a")</f>
        <v>2.2551903974416001E-2</v>
      </c>
      <c r="K3016" s="86">
        <f>+IF(ISNUMBER(DATA!AN972),DATA!AN972,"n/a")</f>
        <v>174973.83</v>
      </c>
      <c r="L3016" s="77">
        <f>+IF(ISNUMBER(DATA!AO972),DATA!AO972,"n/a")</f>
        <v>-9.1135547696367197E-2</v>
      </c>
      <c r="M3016" s="66"/>
      <c r="N3016" s="66"/>
      <c r="O3016" s="66"/>
      <c r="P3016" s="66"/>
      <c r="Q3016" s="66"/>
      <c r="S3016" s="70"/>
      <c r="U3016" s="70"/>
      <c r="W3016" s="70"/>
      <c r="Y3016" s="70"/>
    </row>
    <row r="3017" spans="1:25" s="69" customFormat="1" x14ac:dyDescent="0.2">
      <c r="A3017" s="66" t="s">
        <v>28</v>
      </c>
      <c r="B3017" s="66" t="s">
        <v>23</v>
      </c>
      <c r="C3017" s="66" t="s">
        <v>25</v>
      </c>
      <c r="D3017" s="66" t="s">
        <v>272</v>
      </c>
      <c r="E3017" s="86">
        <f>+IF(ISNUMBER(DATA!J973),DATA!J973,"n/a")</f>
        <v>54602.87</v>
      </c>
      <c r="F3017" s="77">
        <f>+IF(ISNUMBER(DATA!K973),DATA!K973,"n/a")</f>
        <v>0.13813383792116801</v>
      </c>
      <c r="G3017" s="86">
        <f>+IF(ISNUMBER(DATA!T973),DATA!T973,"n/a")</f>
        <v>163205.22</v>
      </c>
      <c r="H3017" s="77">
        <f>+IF(ISNUMBER(DATA!U973),DATA!U973,"n/a")</f>
        <v>0.112715573224502</v>
      </c>
      <c r="I3017" s="86">
        <f>+IF(ISNUMBER(DATA!AD973),DATA!AD973,"n/a")</f>
        <v>301324.71000000002</v>
      </c>
      <c r="J3017" s="77">
        <f>+IF(ISNUMBER(DATA!AE973),DATA!AE973,"n/a")</f>
        <v>0.268112510610576</v>
      </c>
      <c r="K3017" s="86">
        <f>+IF(ISNUMBER(DATA!AN973),DATA!AN973,"n/a")</f>
        <v>577974.07999999996</v>
      </c>
      <c r="L3017" s="77">
        <f>+IF(ISNUMBER(DATA!AO973),DATA!AO973,"n/a")</f>
        <v>0.86066874339058697</v>
      </c>
      <c r="M3017" s="66"/>
      <c r="N3017" s="66"/>
      <c r="O3017" s="66"/>
      <c r="P3017" s="66"/>
      <c r="Q3017" s="66"/>
      <c r="S3017" s="70"/>
      <c r="U3017" s="70"/>
      <c r="W3017" s="70"/>
      <c r="Y3017" s="70"/>
    </row>
    <row r="3018" spans="1:25" s="69" customFormat="1" x14ac:dyDescent="0.2">
      <c r="A3018" s="66" t="s">
        <v>28</v>
      </c>
      <c r="B3018" s="66" t="s">
        <v>23</v>
      </c>
      <c r="C3018" s="66" t="s">
        <v>25</v>
      </c>
      <c r="D3018" s="66" t="s">
        <v>273</v>
      </c>
      <c r="E3018" s="86">
        <f>+IF(ISNUMBER(DATA!J974),DATA!J974,"n/a")</f>
        <v>33999.64</v>
      </c>
      <c r="F3018" s="77">
        <f>+IF(ISNUMBER(DATA!K974),DATA!K974,"n/a")</f>
        <v>0.73896792183972504</v>
      </c>
      <c r="G3018" s="86">
        <f>+IF(ISNUMBER(DATA!T974),DATA!T974,"n/a")</f>
        <v>100106.48</v>
      </c>
      <c r="H3018" s="77">
        <f>+IF(ISNUMBER(DATA!U974),DATA!U974,"n/a")</f>
        <v>0.60434275966593998</v>
      </c>
      <c r="I3018" s="86">
        <f>+IF(ISNUMBER(DATA!AD974),DATA!AD974,"n/a")</f>
        <v>200383.56</v>
      </c>
      <c r="J3018" s="77">
        <f>+IF(ISNUMBER(DATA!AE974),DATA!AE974,"n/a")</f>
        <v>0.60212425205081099</v>
      </c>
      <c r="K3018" s="86">
        <f>+IF(ISNUMBER(DATA!AN974),DATA!AN974,"n/a")</f>
        <v>340660.02</v>
      </c>
      <c r="L3018" s="77">
        <f>+IF(ISNUMBER(DATA!AO974),DATA!AO974,"n/a")</f>
        <v>0.30193576273936201</v>
      </c>
      <c r="M3018" s="66"/>
      <c r="N3018" s="66"/>
      <c r="O3018" s="66"/>
      <c r="P3018" s="66"/>
      <c r="Q3018" s="66"/>
      <c r="S3018" s="70"/>
      <c r="U3018" s="70"/>
      <c r="W3018" s="70"/>
      <c r="Y3018" s="70"/>
    </row>
    <row r="3019" spans="1:25" s="69" customFormat="1" x14ac:dyDescent="0.2">
      <c r="A3019" s="66" t="s">
        <v>28</v>
      </c>
      <c r="B3019" s="66" t="s">
        <v>23</v>
      </c>
      <c r="C3019" s="66" t="s">
        <v>25</v>
      </c>
      <c r="D3019" s="66" t="s">
        <v>274</v>
      </c>
      <c r="E3019" s="86">
        <f>+IF(ISNUMBER(DATA!J975),DATA!J975,"n/a")</f>
        <v>17178.12</v>
      </c>
      <c r="F3019" s="77">
        <f>+IF(ISNUMBER(DATA!K975),DATA!K975,"n/a")</f>
        <v>0.28821053373598698</v>
      </c>
      <c r="G3019" s="86">
        <f>+IF(ISNUMBER(DATA!T975),DATA!T975,"n/a")</f>
        <v>48197.96</v>
      </c>
      <c r="H3019" s="77">
        <f>+IF(ISNUMBER(DATA!U975),DATA!U975,"n/a")</f>
        <v>0.20416147839313101</v>
      </c>
      <c r="I3019" s="86">
        <f>+IF(ISNUMBER(DATA!AD975),DATA!AD975,"n/a")</f>
        <v>87138.95</v>
      </c>
      <c r="J3019" s="77">
        <f>+IF(ISNUMBER(DATA!AE975),DATA!AE975,"n/a")</f>
        <v>0.22276288806771699</v>
      </c>
      <c r="K3019" s="86">
        <f>+IF(ISNUMBER(DATA!AN975),DATA!AN975,"n/a")</f>
        <v>172525.59</v>
      </c>
      <c r="L3019" s="77">
        <f>+IF(ISNUMBER(DATA!AO975),DATA!AO975,"n/a")</f>
        <v>0.39002653630339701</v>
      </c>
      <c r="M3019" s="66"/>
      <c r="N3019" s="66"/>
      <c r="O3019" s="66"/>
      <c r="P3019" s="66"/>
      <c r="Q3019" s="66"/>
      <c r="S3019" s="70"/>
      <c r="U3019" s="70"/>
      <c r="W3019" s="70"/>
      <c r="Y3019" s="70"/>
    </row>
    <row r="3020" spans="1:25" s="69" customFormat="1" x14ac:dyDescent="0.2">
      <c r="A3020" s="66" t="s">
        <v>28</v>
      </c>
      <c r="B3020" s="66" t="s">
        <v>23</v>
      </c>
      <c r="C3020" s="66" t="s">
        <v>25</v>
      </c>
      <c r="D3020" s="66" t="s">
        <v>275</v>
      </c>
      <c r="E3020" s="86">
        <f>+IF(ISNUMBER(DATA!J976),DATA!J976,"n/a")</f>
        <v>57375.66</v>
      </c>
      <c r="F3020" s="77">
        <f>+IF(ISNUMBER(DATA!K976),DATA!K976,"n/a")</f>
        <v>2.6654713694043499</v>
      </c>
      <c r="G3020" s="86">
        <f>+IF(ISNUMBER(DATA!T976),DATA!T976,"n/a")</f>
        <v>186730.08</v>
      </c>
      <c r="H3020" s="77">
        <f>+IF(ISNUMBER(DATA!U976),DATA!U976,"n/a")</f>
        <v>2.8724226718605901</v>
      </c>
      <c r="I3020" s="86">
        <f>+IF(ISNUMBER(DATA!AD976),DATA!AD976,"n/a")</f>
        <v>352858.49</v>
      </c>
      <c r="J3020" s="77">
        <f>+IF(ISNUMBER(DATA!AE976),DATA!AE976,"n/a")</f>
        <v>2.6705798117870598</v>
      </c>
      <c r="K3020" s="86">
        <f>+IF(ISNUMBER(DATA!AN976),DATA!AN976,"n/a")</f>
        <v>553475.31999999995</v>
      </c>
      <c r="L3020" s="77">
        <f>+IF(ISNUMBER(DATA!AO976),DATA!AO976,"n/a")</f>
        <v>1.69078737359177</v>
      </c>
      <c r="M3020" s="66"/>
      <c r="N3020" s="66"/>
      <c r="O3020" s="66"/>
      <c r="P3020" s="66"/>
      <c r="Q3020" s="66"/>
      <c r="S3020" s="70"/>
      <c r="U3020" s="70"/>
      <c r="W3020" s="70"/>
      <c r="Y3020" s="70"/>
    </row>
    <row r="3021" spans="1:25" s="69" customFormat="1" x14ac:dyDescent="0.2">
      <c r="A3021" s="66" t="s">
        <v>28</v>
      </c>
      <c r="B3021" s="66" t="s">
        <v>23</v>
      </c>
      <c r="C3021" s="66" t="s">
        <v>25</v>
      </c>
      <c r="D3021" s="66" t="s">
        <v>276</v>
      </c>
      <c r="E3021" s="86">
        <f>+IF(ISNUMBER(DATA!J977),DATA!J977,"n/a")</f>
        <v>2547.31</v>
      </c>
      <c r="F3021" s="77">
        <f>+IF(ISNUMBER(DATA!K977),DATA!K977,"n/a")</f>
        <v>-0.34089474228938099</v>
      </c>
      <c r="G3021" s="86">
        <f>+IF(ISNUMBER(DATA!T977),DATA!T977,"n/a")</f>
        <v>8892.7900000000009</v>
      </c>
      <c r="H3021" s="77">
        <f>+IF(ISNUMBER(DATA!U977),DATA!U977,"n/a")</f>
        <v>-0.149189543959419</v>
      </c>
      <c r="I3021" s="86">
        <f>+IF(ISNUMBER(DATA!AD977),DATA!AD977,"n/a")</f>
        <v>20510.09</v>
      </c>
      <c r="J3021" s="77">
        <f>+IF(ISNUMBER(DATA!AE977),DATA!AE977,"n/a")</f>
        <v>-8.5872355180932794E-2</v>
      </c>
      <c r="K3021" s="86">
        <f>+IF(ISNUMBER(DATA!AN977),DATA!AN977,"n/a")</f>
        <v>55752.18</v>
      </c>
      <c r="L3021" s="77">
        <f>+IF(ISNUMBER(DATA!AO977),DATA!AO977,"n/a")</f>
        <v>-0.127301056683611</v>
      </c>
      <c r="M3021" s="66"/>
      <c r="N3021" s="66"/>
      <c r="O3021" s="66"/>
      <c r="P3021" s="66"/>
      <c r="Q3021" s="66"/>
      <c r="S3021" s="70"/>
      <c r="U3021" s="70"/>
      <c r="W3021" s="70"/>
      <c r="Y3021" s="70"/>
    </row>
    <row r="3022" spans="1:25" s="69" customFormat="1" x14ac:dyDescent="0.2">
      <c r="A3022" s="66" t="s">
        <v>28</v>
      </c>
      <c r="B3022" s="66" t="s">
        <v>23</v>
      </c>
      <c r="C3022" s="66" t="s">
        <v>25</v>
      </c>
      <c r="D3022" s="66" t="s">
        <v>277</v>
      </c>
      <c r="E3022" s="86">
        <f>+IF(ISNUMBER(DATA!J978),DATA!J978,"n/a")</f>
        <v>4074.95</v>
      </c>
      <c r="F3022" s="77">
        <f>+IF(ISNUMBER(DATA!K978),DATA!K978,"n/a")</f>
        <v>0.403316344100833</v>
      </c>
      <c r="G3022" s="86">
        <f>+IF(ISNUMBER(DATA!T978),DATA!T978,"n/a")</f>
        <v>9816.01</v>
      </c>
      <c r="H3022" s="77">
        <f>+IF(ISNUMBER(DATA!U978),DATA!U978,"n/a")</f>
        <v>0.105986925571302</v>
      </c>
      <c r="I3022" s="86">
        <f>+IF(ISNUMBER(DATA!AD978),DATA!AD978,"n/a")</f>
        <v>18919.13</v>
      </c>
      <c r="J3022" s="77">
        <f>+IF(ISNUMBER(DATA!AE978),DATA!AE978,"n/a")</f>
        <v>-1.64016842556204E-2</v>
      </c>
      <c r="K3022" s="86">
        <f>+IF(ISNUMBER(DATA!AN978),DATA!AN978,"n/a")</f>
        <v>41286.199999999997</v>
      </c>
      <c r="L3022" s="77">
        <f>+IF(ISNUMBER(DATA!AO978),DATA!AO978,"n/a")</f>
        <v>-6.2246531707683898E-2</v>
      </c>
      <c r="M3022" s="66"/>
      <c r="N3022" s="66"/>
      <c r="O3022" s="66"/>
      <c r="P3022" s="66"/>
      <c r="Q3022" s="66"/>
      <c r="S3022" s="70"/>
      <c r="U3022" s="70"/>
      <c r="W3022" s="70"/>
      <c r="Y3022" s="70"/>
    </row>
    <row r="3023" spans="1:25" s="69" customFormat="1" x14ac:dyDescent="0.2">
      <c r="A3023" s="66" t="s">
        <v>28</v>
      </c>
      <c r="B3023" s="66" t="s">
        <v>23</v>
      </c>
      <c r="C3023" s="66" t="s">
        <v>25</v>
      </c>
      <c r="D3023" s="66" t="s">
        <v>278</v>
      </c>
      <c r="E3023" s="86">
        <f>+IF(ISNUMBER(DATA!J979),DATA!J979,"n/a")</f>
        <v>11535.88</v>
      </c>
      <c r="F3023" s="77">
        <f>+IF(ISNUMBER(DATA!K979),DATA!K979,"n/a")</f>
        <v>-0.22747630706261199</v>
      </c>
      <c r="G3023" s="86">
        <f>+IF(ISNUMBER(DATA!T979),DATA!T979,"n/a")</f>
        <v>37681.620000000003</v>
      </c>
      <c r="H3023" s="77">
        <f>+IF(ISNUMBER(DATA!U979),DATA!U979,"n/a")</f>
        <v>-0.158137929416653</v>
      </c>
      <c r="I3023" s="86">
        <f>+IF(ISNUMBER(DATA!AD979),DATA!AD979,"n/a")</f>
        <v>75222.8</v>
      </c>
      <c r="J3023" s="77">
        <f>+IF(ISNUMBER(DATA!AE979),DATA!AE979,"n/a")</f>
        <v>-0.16431275003305101</v>
      </c>
      <c r="K3023" s="86">
        <f>+IF(ISNUMBER(DATA!AN979),DATA!AN979,"n/a")</f>
        <v>164574.35999999999</v>
      </c>
      <c r="L3023" s="77">
        <f>+IF(ISNUMBER(DATA!AO979),DATA!AO979,"n/a")</f>
        <v>-7.0334240359993805E-2</v>
      </c>
      <c r="M3023" s="66"/>
      <c r="N3023" s="66"/>
      <c r="O3023" s="66"/>
      <c r="P3023" s="66"/>
      <c r="Q3023" s="66"/>
      <c r="S3023" s="70"/>
      <c r="U3023" s="70"/>
      <c r="W3023" s="70"/>
      <c r="Y3023" s="70"/>
    </row>
    <row r="3024" spans="1:25" s="69" customFormat="1" x14ac:dyDescent="0.2">
      <c r="A3024" s="66" t="s">
        <v>28</v>
      </c>
      <c r="B3024" s="66" t="s">
        <v>23</v>
      </c>
      <c r="C3024" s="66" t="s">
        <v>25</v>
      </c>
      <c r="D3024" s="66" t="s">
        <v>279</v>
      </c>
      <c r="E3024" s="86">
        <f>+IF(ISNUMBER(DATA!J980),DATA!J980,"n/a")</f>
        <v>35968.42</v>
      </c>
      <c r="F3024" s="77">
        <f>+IF(ISNUMBER(DATA!K980),DATA!K980,"n/a")</f>
        <v>-5.5804484928827898E-2</v>
      </c>
      <c r="G3024" s="86">
        <f>+IF(ISNUMBER(DATA!T980),DATA!T980,"n/a")</f>
        <v>121101.26</v>
      </c>
      <c r="H3024" s="77">
        <f>+IF(ISNUMBER(DATA!U980),DATA!U980,"n/a")</f>
        <v>0.10607414711473399</v>
      </c>
      <c r="I3024" s="86">
        <f>+IF(ISNUMBER(DATA!AD980),DATA!AD980,"n/a")</f>
        <v>241026.02</v>
      </c>
      <c r="J3024" s="77">
        <f>+IF(ISNUMBER(DATA!AE980),DATA!AE980,"n/a")</f>
        <v>0.46029717050406699</v>
      </c>
      <c r="K3024" s="86">
        <f>+IF(ISNUMBER(DATA!AN980),DATA!AN980,"n/a")</f>
        <v>450402.78</v>
      </c>
      <c r="L3024" s="77">
        <f>+IF(ISNUMBER(DATA!AO980),DATA!AO980,"n/a")</f>
        <v>1.29153322366875</v>
      </c>
      <c r="M3024" s="66"/>
      <c r="N3024" s="66"/>
      <c r="O3024" s="66"/>
      <c r="P3024" s="66"/>
      <c r="Q3024" s="66"/>
      <c r="S3024" s="70"/>
      <c r="U3024" s="70"/>
      <c r="W3024" s="70"/>
      <c r="Y3024" s="70"/>
    </row>
    <row r="3025" spans="1:25" s="69" customFormat="1" x14ac:dyDescent="0.2">
      <c r="A3025" s="66" t="s">
        <v>28</v>
      </c>
      <c r="B3025" s="66" t="s">
        <v>23</v>
      </c>
      <c r="C3025" s="66" t="s">
        <v>25</v>
      </c>
      <c r="D3025" s="66" t="s">
        <v>280</v>
      </c>
      <c r="E3025" s="86">
        <f>+IF(ISNUMBER(DATA!J981),DATA!J981,"n/a")</f>
        <v>3590.5</v>
      </c>
      <c r="F3025" s="77">
        <f>+IF(ISNUMBER(DATA!K981),DATA!K981,"n/a")</f>
        <v>0.100900834605785</v>
      </c>
      <c r="G3025" s="86">
        <f>+IF(ISNUMBER(DATA!T981),DATA!T981,"n/a")</f>
        <v>10990.4</v>
      </c>
      <c r="H3025" s="77">
        <f>+IF(ISNUMBER(DATA!U981),DATA!U981,"n/a")</f>
        <v>9.1230956823222398E-3</v>
      </c>
      <c r="I3025" s="86">
        <f>+IF(ISNUMBER(DATA!AD981),DATA!AD981,"n/a")</f>
        <v>24945.16</v>
      </c>
      <c r="J3025" s="77">
        <f>+IF(ISNUMBER(DATA!AE981),DATA!AE981,"n/a")</f>
        <v>0.122573230051558</v>
      </c>
      <c r="K3025" s="86">
        <f>+IF(ISNUMBER(DATA!AN981),DATA!AN981,"n/a")</f>
        <v>58375.44</v>
      </c>
      <c r="L3025" s="77">
        <f>+IF(ISNUMBER(DATA!AO981),DATA!AO981,"n/a")</f>
        <v>7.6615732137442896E-2</v>
      </c>
      <c r="M3025" s="66"/>
      <c r="N3025" s="66"/>
      <c r="O3025" s="66"/>
      <c r="P3025" s="66"/>
      <c r="Q3025" s="66"/>
      <c r="S3025" s="70"/>
      <c r="U3025" s="70"/>
      <c r="W3025" s="70"/>
      <c r="Y3025" s="70"/>
    </row>
    <row r="3026" spans="1:25" s="69" customFormat="1" x14ac:dyDescent="0.2">
      <c r="A3026" s="66" t="s">
        <v>28</v>
      </c>
      <c r="B3026" s="66" t="s">
        <v>23</v>
      </c>
      <c r="C3026" s="66" t="s">
        <v>25</v>
      </c>
      <c r="D3026" s="66" t="s">
        <v>281</v>
      </c>
      <c r="E3026" s="86">
        <f>+IF(ISNUMBER(DATA!J982),DATA!J982,"n/a")</f>
        <v>15925.04</v>
      </c>
      <c r="F3026" s="77">
        <f>+IF(ISNUMBER(DATA!K982),DATA!K982,"n/a")</f>
        <v>4.6557009677705796</v>
      </c>
      <c r="G3026" s="86">
        <f>+IF(ISNUMBER(DATA!T982),DATA!T982,"n/a")</f>
        <v>47136.93</v>
      </c>
      <c r="H3026" s="77">
        <f>+IF(ISNUMBER(DATA!U982),DATA!U982,"n/a")</f>
        <v>4.6515509206249499</v>
      </c>
      <c r="I3026" s="86">
        <f>+IF(ISNUMBER(DATA!AD982),DATA!AD982,"n/a")</f>
        <v>91139.42</v>
      </c>
      <c r="J3026" s="77">
        <f>+IF(ISNUMBER(DATA!AE982),DATA!AE982,"n/a")</f>
        <v>4.1139663117990599</v>
      </c>
      <c r="K3026" s="86">
        <f>+IF(ISNUMBER(DATA!AN982),DATA!AN982,"n/a")</f>
        <v>163592</v>
      </c>
      <c r="L3026" s="77">
        <f>+IF(ISNUMBER(DATA!AO982),DATA!AO982,"n/a")</f>
        <v>2.7152616832639</v>
      </c>
      <c r="M3026" s="66"/>
      <c r="N3026" s="66"/>
      <c r="O3026" s="66"/>
      <c r="P3026" s="66"/>
      <c r="Q3026" s="66"/>
      <c r="S3026" s="70"/>
      <c r="U3026" s="70"/>
      <c r="W3026" s="70"/>
      <c r="Y3026" s="70"/>
    </row>
    <row r="3027" spans="1:25" s="69" customFormat="1" x14ac:dyDescent="0.2">
      <c r="A3027" s="66" t="s">
        <v>28</v>
      </c>
      <c r="B3027" s="66" t="s">
        <v>23</v>
      </c>
      <c r="C3027" s="66" t="s">
        <v>25</v>
      </c>
      <c r="D3027" s="66" t="s">
        <v>282</v>
      </c>
      <c r="E3027" s="86">
        <f>+IF(ISNUMBER(DATA!J983),DATA!J983,"n/a")</f>
        <v>32451.42</v>
      </c>
      <c r="F3027" s="77">
        <f>+IF(ISNUMBER(DATA!K983),DATA!K983,"n/a")</f>
        <v>0.25117815727450199</v>
      </c>
      <c r="G3027" s="86">
        <f>+IF(ISNUMBER(DATA!T983),DATA!T983,"n/a")</f>
        <v>98729.81</v>
      </c>
      <c r="H3027" s="77">
        <f>+IF(ISNUMBER(DATA!U983),DATA!U983,"n/a")</f>
        <v>0.28680121040093998</v>
      </c>
      <c r="I3027" s="86">
        <f>+IF(ISNUMBER(DATA!AD983),DATA!AD983,"n/a")</f>
        <v>190960.32</v>
      </c>
      <c r="J3027" s="77">
        <f>+IF(ISNUMBER(DATA!AE983),DATA!AE983,"n/a")</f>
        <v>0.59594789041633101</v>
      </c>
      <c r="K3027" s="86">
        <f>+IF(ISNUMBER(DATA!AN983),DATA!AN983,"n/a")</f>
        <v>337715.34</v>
      </c>
      <c r="L3027" s="77">
        <f>+IF(ISNUMBER(DATA!AO983),DATA!AO983,"n/a")</f>
        <v>0.932253475652567</v>
      </c>
      <c r="M3027" s="66"/>
      <c r="N3027" s="66"/>
      <c r="O3027" s="66"/>
      <c r="P3027" s="66"/>
      <c r="Q3027" s="66"/>
      <c r="S3027" s="70"/>
      <c r="U3027" s="70"/>
      <c r="W3027" s="70"/>
      <c r="Y3027" s="70"/>
    </row>
    <row r="3028" spans="1:25" s="69" customFormat="1" x14ac:dyDescent="0.2">
      <c r="A3028" s="66" t="s">
        <v>28</v>
      </c>
      <c r="B3028" s="66" t="s">
        <v>23</v>
      </c>
      <c r="C3028" s="66" t="s">
        <v>25</v>
      </c>
      <c r="D3028" s="66" t="s">
        <v>283</v>
      </c>
      <c r="E3028" s="86">
        <f>+IF(ISNUMBER(DATA!J984),DATA!J984,"n/a")</f>
        <v>27335.47</v>
      </c>
      <c r="F3028" s="77">
        <f>+IF(ISNUMBER(DATA!K984),DATA!K984,"n/a")</f>
        <v>0.92847311436527302</v>
      </c>
      <c r="G3028" s="86">
        <f>+IF(ISNUMBER(DATA!T984),DATA!T984,"n/a")</f>
        <v>85332.06</v>
      </c>
      <c r="H3028" s="77">
        <f>+IF(ISNUMBER(DATA!U984),DATA!U984,"n/a")</f>
        <v>0.96672482420213901</v>
      </c>
      <c r="I3028" s="86">
        <f>+IF(ISNUMBER(DATA!AD984),DATA!AD984,"n/a")</f>
        <v>158182.89000000001</v>
      </c>
      <c r="J3028" s="77">
        <f>+IF(ISNUMBER(DATA!AE984),DATA!AE984,"n/a")</f>
        <v>1.3410204164388799</v>
      </c>
      <c r="K3028" s="86">
        <f>+IF(ISNUMBER(DATA!AN984),DATA!AN984,"n/a")</f>
        <v>269441.01</v>
      </c>
      <c r="L3028" s="77">
        <f>+IF(ISNUMBER(DATA!AO984),DATA!AO984,"n/a")</f>
        <v>1.5819632755814801</v>
      </c>
      <c r="M3028" s="66"/>
      <c r="N3028" s="66"/>
      <c r="O3028" s="66"/>
      <c r="P3028" s="66"/>
      <c r="Q3028" s="66"/>
      <c r="S3028" s="70"/>
      <c r="U3028" s="70"/>
      <c r="W3028" s="70"/>
      <c r="Y3028" s="70"/>
    </row>
    <row r="3029" spans="1:25" s="69" customFormat="1" x14ac:dyDescent="0.2">
      <c r="A3029" s="66" t="s">
        <v>28</v>
      </c>
      <c r="B3029" s="66" t="s">
        <v>23</v>
      </c>
      <c r="C3029" s="66" t="s">
        <v>25</v>
      </c>
      <c r="D3029" s="66" t="s">
        <v>284</v>
      </c>
      <c r="E3029" s="86">
        <f>+IF(ISNUMBER(DATA!J985),DATA!J985,"n/a")</f>
        <v>25758.76</v>
      </c>
      <c r="F3029" s="77">
        <f>+IF(ISNUMBER(DATA!K985),DATA!K985,"n/a")</f>
        <v>4.7826248004831102</v>
      </c>
      <c r="G3029" s="86">
        <f>+IF(ISNUMBER(DATA!T985),DATA!T985,"n/a")</f>
        <v>76970.59</v>
      </c>
      <c r="H3029" s="77">
        <f>+IF(ISNUMBER(DATA!U985),DATA!U985,"n/a")</f>
        <v>4.3321752780718104</v>
      </c>
      <c r="I3029" s="86">
        <f>+IF(ISNUMBER(DATA!AD985),DATA!AD985,"n/a")</f>
        <v>147181.01</v>
      </c>
      <c r="J3029" s="77">
        <f>+IF(ISNUMBER(DATA!AE985),DATA!AE985,"n/a")</f>
        <v>3.7025421286477398</v>
      </c>
      <c r="K3029" s="86">
        <f>+IF(ISNUMBER(DATA!AN985),DATA!AN985,"n/a")</f>
        <v>246699.99</v>
      </c>
      <c r="L3029" s="77">
        <f>+IF(ISNUMBER(DATA!AO985),DATA!AO985,"n/a")</f>
        <v>2.2673240694251402</v>
      </c>
      <c r="M3029" s="66"/>
      <c r="N3029" s="66"/>
      <c r="O3029" s="66"/>
      <c r="P3029" s="66"/>
      <c r="Q3029" s="66"/>
      <c r="S3029" s="70"/>
      <c r="U3029" s="70"/>
      <c r="W3029" s="70"/>
      <c r="Y3029" s="70"/>
    </row>
    <row r="3030" spans="1:25" s="69" customFormat="1" x14ac:dyDescent="0.2">
      <c r="A3030" s="66" t="s">
        <v>28</v>
      </c>
      <c r="B3030" s="66" t="s">
        <v>23</v>
      </c>
      <c r="C3030" s="66" t="s">
        <v>25</v>
      </c>
      <c r="D3030" s="66" t="s">
        <v>285</v>
      </c>
      <c r="E3030" s="86">
        <f>+IF(ISNUMBER(DATA!J986),DATA!J986,"n/a")</f>
        <v>1318.14</v>
      </c>
      <c r="F3030" s="77">
        <f>+IF(ISNUMBER(DATA!K986),DATA!K986,"n/a")</f>
        <v>6.4036171646820996</v>
      </c>
      <c r="G3030" s="86">
        <f>+IF(ISNUMBER(DATA!T986),DATA!T986,"n/a")</f>
        <v>1772.94</v>
      </c>
      <c r="H3030" s="77">
        <f>+IF(ISNUMBER(DATA!U986),DATA!U986,"n/a")</f>
        <v>2.2514304577464799</v>
      </c>
      <c r="I3030" s="86">
        <f>+IF(ISNUMBER(DATA!AD986),DATA!AD986,"n/a")</f>
        <v>2387.81</v>
      </c>
      <c r="J3030" s="77">
        <f>+IF(ISNUMBER(DATA!AE986),DATA!AE986,"n/a")</f>
        <v>0.81586652166969598</v>
      </c>
      <c r="K3030" s="86">
        <f>+IF(ISNUMBER(DATA!AN986),DATA!AN986,"n/a")</f>
        <v>3620.82</v>
      </c>
      <c r="L3030" s="77">
        <f>+IF(ISNUMBER(DATA!AO986),DATA!AO986,"n/a")</f>
        <v>-7.6092808679698795E-2</v>
      </c>
      <c r="M3030" s="66"/>
      <c r="N3030" s="66"/>
      <c r="O3030" s="66"/>
      <c r="P3030" s="66"/>
      <c r="Q3030" s="66"/>
      <c r="S3030" s="70"/>
      <c r="U3030" s="70"/>
      <c r="W3030" s="70"/>
      <c r="Y3030" s="70"/>
    </row>
    <row r="3031" spans="1:25" s="69" customFormat="1" x14ac:dyDescent="0.2">
      <c r="A3031" s="66" t="s">
        <v>28</v>
      </c>
      <c r="B3031" s="66" t="s">
        <v>23</v>
      </c>
      <c r="C3031" s="66" t="s">
        <v>25</v>
      </c>
      <c r="D3031" s="66" t="s">
        <v>286</v>
      </c>
      <c r="E3031" s="86">
        <f>+IF(ISNUMBER(DATA!J987),DATA!J987,"n/a")</f>
        <v>16650.439999999999</v>
      </c>
      <c r="F3031" s="77">
        <f>+IF(ISNUMBER(DATA!K987),DATA!K987,"n/a")</f>
        <v>1.51668906183636</v>
      </c>
      <c r="G3031" s="86">
        <f>+IF(ISNUMBER(DATA!T987),DATA!T987,"n/a")</f>
        <v>49701.599999999999</v>
      </c>
      <c r="H3031" s="77">
        <f>+IF(ISNUMBER(DATA!U987),DATA!U987,"n/a")</f>
        <v>1.21861838537098</v>
      </c>
      <c r="I3031" s="86">
        <f>+IF(ISNUMBER(DATA!AD987),DATA!AD987,"n/a")</f>
        <v>94980.09</v>
      </c>
      <c r="J3031" s="77">
        <f>+IF(ISNUMBER(DATA!AE987),DATA!AE987,"n/a")</f>
        <v>0.99256491616361298</v>
      </c>
      <c r="K3031" s="86">
        <f>+IF(ISNUMBER(DATA!AN987),DATA!AN987,"n/a")</f>
        <v>146936.95000000001</v>
      </c>
      <c r="L3031" s="77">
        <f>+IF(ISNUMBER(DATA!AO987),DATA!AO987,"n/a")</f>
        <v>0.24571939329646</v>
      </c>
      <c r="M3031" s="66"/>
      <c r="N3031" s="66"/>
      <c r="O3031" s="66"/>
      <c r="P3031" s="66"/>
      <c r="Q3031" s="66"/>
      <c r="S3031" s="70"/>
      <c r="U3031" s="70"/>
      <c r="W3031" s="70"/>
      <c r="Y3031" s="70"/>
    </row>
    <row r="3032" spans="1:25" s="69" customFormat="1" x14ac:dyDescent="0.2">
      <c r="A3032" s="66" t="s">
        <v>28</v>
      </c>
      <c r="B3032" s="66" t="s">
        <v>23</v>
      </c>
      <c r="C3032" s="66" t="s">
        <v>25</v>
      </c>
      <c r="D3032" s="66" t="s">
        <v>287</v>
      </c>
      <c r="E3032" s="86">
        <f>+IF(ISNUMBER(DATA!J988),DATA!J988,"n/a")</f>
        <v>22791.200000000001</v>
      </c>
      <c r="F3032" s="77">
        <f>+IF(ISNUMBER(DATA!K988),DATA!K988,"n/a")</f>
        <v>1.6637587759743699</v>
      </c>
      <c r="G3032" s="86">
        <f>+IF(ISNUMBER(DATA!T988),DATA!T988,"n/a")</f>
        <v>67733.94</v>
      </c>
      <c r="H3032" s="77">
        <f>+IF(ISNUMBER(DATA!U988),DATA!U988,"n/a")</f>
        <v>1.3725478588939799</v>
      </c>
      <c r="I3032" s="86">
        <f>+IF(ISNUMBER(DATA!AD988),DATA!AD988,"n/a")</f>
        <v>133467</v>
      </c>
      <c r="J3032" s="77">
        <f>+IF(ISNUMBER(DATA!AE988),DATA!AE988,"n/a")</f>
        <v>1.15867970648283</v>
      </c>
      <c r="K3032" s="86">
        <f>+IF(ISNUMBER(DATA!AN988),DATA!AN988,"n/a")</f>
        <v>201007.25</v>
      </c>
      <c r="L3032" s="77">
        <f>+IF(ISNUMBER(DATA!AO988),DATA!AO988,"n/a")</f>
        <v>0.39607418651225701</v>
      </c>
      <c r="M3032" s="66"/>
      <c r="N3032" s="66"/>
      <c r="O3032" s="66"/>
      <c r="P3032" s="66"/>
      <c r="Q3032" s="66"/>
      <c r="S3032" s="70"/>
      <c r="U3032" s="70"/>
      <c r="W3032" s="70"/>
      <c r="Y3032" s="70"/>
    </row>
    <row r="3033" spans="1:25" s="69" customFormat="1" x14ac:dyDescent="0.2">
      <c r="A3033" s="66" t="s">
        <v>28</v>
      </c>
      <c r="B3033" s="66" t="s">
        <v>23</v>
      </c>
      <c r="C3033" s="66" t="s">
        <v>25</v>
      </c>
      <c r="D3033" s="66" t="s">
        <v>288</v>
      </c>
      <c r="E3033" s="86">
        <f>+IF(ISNUMBER(DATA!J989),DATA!J989,"n/a")</f>
        <v>36780.019999999997</v>
      </c>
      <c r="F3033" s="77">
        <f>+IF(ISNUMBER(DATA!K989),DATA!K989,"n/a")</f>
        <v>0.26382006071006198</v>
      </c>
      <c r="G3033" s="86">
        <f>+IF(ISNUMBER(DATA!T989),DATA!T989,"n/a")</f>
        <v>114225.18</v>
      </c>
      <c r="H3033" s="77">
        <f>+IF(ISNUMBER(DATA!U989),DATA!U989,"n/a")</f>
        <v>0.28444572136033502</v>
      </c>
      <c r="I3033" s="86">
        <f>+IF(ISNUMBER(DATA!AD989),DATA!AD989,"n/a")</f>
        <v>214840.23</v>
      </c>
      <c r="J3033" s="77">
        <f>+IF(ISNUMBER(DATA!AE989),DATA!AE989,"n/a")</f>
        <v>0.59413058723288603</v>
      </c>
      <c r="K3033" s="86">
        <f>+IF(ISNUMBER(DATA!AN989),DATA!AN989,"n/a")</f>
        <v>361727.1</v>
      </c>
      <c r="L3033" s="77">
        <f>+IF(ISNUMBER(DATA!AO989),DATA!AO989,"n/a")</f>
        <v>1.03269305583036</v>
      </c>
      <c r="M3033" s="66"/>
      <c r="N3033" s="66"/>
      <c r="O3033" s="66"/>
      <c r="P3033" s="66"/>
      <c r="Q3033" s="66"/>
      <c r="S3033" s="70"/>
      <c r="U3033" s="70"/>
      <c r="W3033" s="70"/>
      <c r="Y3033" s="70"/>
    </row>
    <row r="3034" spans="1:25" s="69" customFormat="1" x14ac:dyDescent="0.2">
      <c r="A3034" s="66" t="s">
        <v>28</v>
      </c>
      <c r="B3034" s="66" t="s">
        <v>23</v>
      </c>
      <c r="C3034" s="66" t="s">
        <v>25</v>
      </c>
      <c r="D3034" s="66" t="s">
        <v>289</v>
      </c>
      <c r="E3034" s="86">
        <f>+IF(ISNUMBER(DATA!J990),DATA!J990,"n/a")</f>
        <v>13461.32</v>
      </c>
      <c r="F3034" s="77">
        <f>+IF(ISNUMBER(DATA!K990),DATA!K990,"n/a")</f>
        <v>0.29337273922167001</v>
      </c>
      <c r="G3034" s="86">
        <f>+IF(ISNUMBER(DATA!T990),DATA!T990,"n/a")</f>
        <v>43864.41</v>
      </c>
      <c r="H3034" s="77">
        <f>+IF(ISNUMBER(DATA!U990),DATA!U990,"n/a")</f>
        <v>0.28062333752476798</v>
      </c>
      <c r="I3034" s="86">
        <f>+IF(ISNUMBER(DATA!AD990),DATA!AD990,"n/a")</f>
        <v>84374.53</v>
      </c>
      <c r="J3034" s="77">
        <f>+IF(ISNUMBER(DATA!AE990),DATA!AE990,"n/a")</f>
        <v>0.45672572503045999</v>
      </c>
      <c r="K3034" s="86">
        <f>+IF(ISNUMBER(DATA!AN990),DATA!AN990,"n/a")</f>
        <v>155151.53</v>
      </c>
      <c r="L3034" s="77">
        <f>+IF(ISNUMBER(DATA!AO990),DATA!AO990,"n/a")</f>
        <v>0.62657660528894799</v>
      </c>
      <c r="M3034" s="66"/>
      <c r="N3034" s="66"/>
      <c r="O3034" s="66"/>
      <c r="P3034" s="66"/>
      <c r="Q3034" s="66"/>
      <c r="S3034" s="70"/>
      <c r="U3034" s="70"/>
      <c r="W3034" s="70"/>
      <c r="Y3034" s="70"/>
    </row>
    <row r="3035" spans="1:25" s="69" customFormat="1" x14ac:dyDescent="0.2">
      <c r="A3035" s="66" t="s">
        <v>28</v>
      </c>
      <c r="B3035" s="66" t="s">
        <v>23</v>
      </c>
      <c r="C3035" s="66" t="s">
        <v>25</v>
      </c>
      <c r="D3035" s="66" t="s">
        <v>290</v>
      </c>
      <c r="E3035" s="86">
        <f>+IF(ISNUMBER(DATA!J991),DATA!J991,"n/a")</f>
        <v>5876.42</v>
      </c>
      <c r="F3035" s="77">
        <f>+IF(ISNUMBER(DATA!K991),DATA!K991,"n/a")</f>
        <v>0.30521850186018101</v>
      </c>
      <c r="G3035" s="86">
        <f>+IF(ISNUMBER(DATA!T991),DATA!T991,"n/a")</f>
        <v>16282.83</v>
      </c>
      <c r="H3035" s="77">
        <f>+IF(ISNUMBER(DATA!U991),DATA!U991,"n/a")</f>
        <v>0.109508085463609</v>
      </c>
      <c r="I3035" s="86">
        <f>+IF(ISNUMBER(DATA!AD991),DATA!AD991,"n/a")</f>
        <v>29556.53</v>
      </c>
      <c r="J3035" s="77">
        <f>+IF(ISNUMBER(DATA!AE991),DATA!AE991,"n/a")</f>
        <v>2.5140036834456501E-2</v>
      </c>
      <c r="K3035" s="86">
        <f>+IF(ISNUMBER(DATA!AN991),DATA!AN991,"n/a")</f>
        <v>60314.15</v>
      </c>
      <c r="L3035" s="77">
        <f>+IF(ISNUMBER(DATA!AO991),DATA!AO991,"n/a")</f>
        <v>3.87574002712536E-2</v>
      </c>
      <c r="M3035" s="66"/>
      <c r="N3035" s="66"/>
      <c r="O3035" s="66"/>
      <c r="P3035" s="66"/>
      <c r="Q3035" s="66"/>
      <c r="S3035" s="70"/>
      <c r="U3035" s="70"/>
      <c r="W3035" s="70"/>
      <c r="Y3035" s="70"/>
    </row>
    <row r="3036" spans="1:25" s="69" customFormat="1" x14ac:dyDescent="0.2">
      <c r="A3036" s="66" t="s">
        <v>28</v>
      </c>
      <c r="B3036" s="66" t="s">
        <v>23</v>
      </c>
      <c r="C3036" s="66" t="s">
        <v>25</v>
      </c>
      <c r="D3036" s="66" t="s">
        <v>291</v>
      </c>
      <c r="E3036" s="86">
        <f>+IF(ISNUMBER(DATA!J992),DATA!J992,"n/a")</f>
        <v>2472.2399999999998</v>
      </c>
      <c r="F3036" s="77">
        <f>+IF(ISNUMBER(DATA!K992),DATA!K992,"n/a")</f>
        <v>0.81173556504979605</v>
      </c>
      <c r="G3036" s="86">
        <f>+IF(ISNUMBER(DATA!T992),DATA!T992,"n/a")</f>
        <v>7914.28</v>
      </c>
      <c r="H3036" s="77">
        <f>+IF(ISNUMBER(DATA!U992),DATA!U992,"n/a")</f>
        <v>0.35460504920838698</v>
      </c>
      <c r="I3036" s="86">
        <f>+IF(ISNUMBER(DATA!AD992),DATA!AD992,"n/a")</f>
        <v>14956.64</v>
      </c>
      <c r="J3036" s="77">
        <f>+IF(ISNUMBER(DATA!AE992),DATA!AE992,"n/a")</f>
        <v>0.40232786215095701</v>
      </c>
      <c r="K3036" s="86">
        <f>+IF(ISNUMBER(DATA!AN992),DATA!AN992,"n/a")</f>
        <v>29396.35</v>
      </c>
      <c r="L3036" s="77">
        <f>+IF(ISNUMBER(DATA!AO992),DATA!AO992,"n/a")</f>
        <v>0.276616303545829</v>
      </c>
      <c r="M3036" s="66"/>
      <c r="N3036" s="66"/>
      <c r="O3036" s="66"/>
      <c r="P3036" s="66"/>
      <c r="Q3036" s="66"/>
      <c r="S3036" s="70"/>
      <c r="U3036" s="70"/>
      <c r="W3036" s="70"/>
      <c r="Y3036" s="70"/>
    </row>
    <row r="3037" spans="1:25" s="69" customFormat="1" x14ac:dyDescent="0.2">
      <c r="A3037" s="66" t="s">
        <v>28</v>
      </c>
      <c r="B3037" s="66" t="s">
        <v>23</v>
      </c>
      <c r="C3037" s="66" t="s">
        <v>25</v>
      </c>
      <c r="D3037" s="66" t="s">
        <v>292</v>
      </c>
      <c r="E3037" s="86">
        <f>+IF(ISNUMBER(DATA!J993),DATA!J993,"n/a")</f>
        <v>62476.2</v>
      </c>
      <c r="F3037" s="77">
        <f>+IF(ISNUMBER(DATA!K993),DATA!K993,"n/a")</f>
        <v>2.7254607318041799</v>
      </c>
      <c r="G3037" s="86">
        <f>+IF(ISNUMBER(DATA!T993),DATA!T993,"n/a")</f>
        <v>202009.31</v>
      </c>
      <c r="H3037" s="77">
        <f>+IF(ISNUMBER(DATA!U993),DATA!U993,"n/a")</f>
        <v>3.2550473699753302</v>
      </c>
      <c r="I3037" s="86">
        <f>+IF(ISNUMBER(DATA!AD993),DATA!AD993,"n/a")</f>
        <v>388679.54</v>
      </c>
      <c r="J3037" s="77">
        <f>+IF(ISNUMBER(DATA!AE993),DATA!AE993,"n/a")</f>
        <v>3.1537596068094498</v>
      </c>
      <c r="K3037" s="86">
        <f>+IF(ISNUMBER(DATA!AN993),DATA!AN993,"n/a")</f>
        <v>762958.34</v>
      </c>
      <c r="L3037" s="77">
        <f>+IF(ISNUMBER(DATA!AO993),DATA!AO993,"n/a")</f>
        <v>2.9635766380167001</v>
      </c>
      <c r="M3037" s="66"/>
      <c r="N3037" s="66"/>
      <c r="O3037" s="66"/>
      <c r="P3037" s="66"/>
      <c r="Q3037" s="66"/>
      <c r="S3037" s="70"/>
      <c r="U3037" s="70"/>
      <c r="W3037" s="70"/>
      <c r="Y3037" s="70"/>
    </row>
    <row r="3038" spans="1:25" s="69" customFormat="1" x14ac:dyDescent="0.2">
      <c r="A3038" s="66" t="s">
        <v>28</v>
      </c>
      <c r="B3038" s="66" t="s">
        <v>23</v>
      </c>
      <c r="C3038" s="66" t="s">
        <v>25</v>
      </c>
      <c r="D3038" s="66" t="s">
        <v>293</v>
      </c>
      <c r="E3038" s="86">
        <f>+IF(ISNUMBER(DATA!J994),DATA!J994,"n/a")</f>
        <v>12750.69</v>
      </c>
      <c r="F3038" s="77">
        <f>+IF(ISNUMBER(DATA!K994),DATA!K994,"n/a")</f>
        <v>0.54292549464724604</v>
      </c>
      <c r="G3038" s="86">
        <f>+IF(ISNUMBER(DATA!T994),DATA!T994,"n/a")</f>
        <v>39592.94</v>
      </c>
      <c r="H3038" s="77">
        <f>+IF(ISNUMBER(DATA!U994),DATA!U994,"n/a")</f>
        <v>0.55927564244947603</v>
      </c>
      <c r="I3038" s="86">
        <f>+IF(ISNUMBER(DATA!AD994),DATA!AD994,"n/a")</f>
        <v>73271.39</v>
      </c>
      <c r="J3038" s="77">
        <f>+IF(ISNUMBER(DATA!AE994),DATA!AE994,"n/a")</f>
        <v>0.75310244436750895</v>
      </c>
      <c r="K3038" s="86">
        <f>+IF(ISNUMBER(DATA!AN994),DATA!AN994,"n/a")</f>
        <v>128766.16</v>
      </c>
      <c r="L3038" s="77">
        <f>+IF(ISNUMBER(DATA!AO994),DATA!AO994,"n/a")</f>
        <v>1.2715365355715</v>
      </c>
      <c r="M3038" s="66"/>
      <c r="N3038" s="66"/>
      <c r="O3038" s="66"/>
      <c r="P3038" s="66"/>
      <c r="Q3038" s="66"/>
      <c r="S3038" s="70"/>
      <c r="U3038" s="70"/>
      <c r="W3038" s="70"/>
      <c r="Y3038" s="70"/>
    </row>
    <row r="3039" spans="1:25" s="69" customFormat="1" x14ac:dyDescent="0.2">
      <c r="A3039" s="66" t="s">
        <v>28</v>
      </c>
      <c r="B3039" s="66" t="s">
        <v>23</v>
      </c>
      <c r="C3039" s="66" t="s">
        <v>25</v>
      </c>
      <c r="D3039" s="66" t="s">
        <v>294</v>
      </c>
      <c r="E3039" s="86">
        <f>+IF(ISNUMBER(DATA!J995),DATA!J995,"n/a")</f>
        <v>20133.97</v>
      </c>
      <c r="F3039" s="77">
        <f>+IF(ISNUMBER(DATA!K995),DATA!K995,"n/a")</f>
        <v>0.21124873589937501</v>
      </c>
      <c r="G3039" s="86">
        <f>+IF(ISNUMBER(DATA!T995),DATA!T995,"n/a")</f>
        <v>59711.82</v>
      </c>
      <c r="H3039" s="77">
        <f>+IF(ISNUMBER(DATA!U995),DATA!U995,"n/a")</f>
        <v>7.559928246236E-3</v>
      </c>
      <c r="I3039" s="86">
        <f>+IF(ISNUMBER(DATA!AD995),DATA!AD995,"n/a")</f>
        <v>111102.79</v>
      </c>
      <c r="J3039" s="77">
        <f>+IF(ISNUMBER(DATA!AE995),DATA!AE995,"n/a")</f>
        <v>-4.2962084591585598E-2</v>
      </c>
      <c r="K3039" s="86">
        <f>+IF(ISNUMBER(DATA!AN995),DATA!AN995,"n/a")</f>
        <v>224134.22</v>
      </c>
      <c r="L3039" s="77">
        <f>+IF(ISNUMBER(DATA!AO995),DATA!AO995,"n/a")</f>
        <v>-9.0398376788915994E-3</v>
      </c>
      <c r="M3039" s="66"/>
      <c r="N3039" s="66"/>
      <c r="O3039" s="66"/>
      <c r="P3039" s="66"/>
      <c r="Q3039" s="66"/>
      <c r="S3039" s="70"/>
      <c r="U3039" s="70"/>
      <c r="W3039" s="70"/>
      <c r="Y3039" s="70"/>
    </row>
    <row r="3040" spans="1:25" s="69" customFormat="1" x14ac:dyDescent="0.2">
      <c r="A3040" s="66" t="s">
        <v>28</v>
      </c>
      <c r="B3040" s="66" t="s">
        <v>23</v>
      </c>
      <c r="C3040" s="66" t="s">
        <v>25</v>
      </c>
      <c r="D3040" s="66" t="s">
        <v>295</v>
      </c>
      <c r="E3040" s="86">
        <f>+IF(ISNUMBER(DATA!J996),DATA!J996,"n/a")</f>
        <v>2358.0300000000002</v>
      </c>
      <c r="F3040" s="77">
        <f>+IF(ISNUMBER(DATA!K996),DATA!K996,"n/a")</f>
        <v>0.195919319582296</v>
      </c>
      <c r="G3040" s="86">
        <f>+IF(ISNUMBER(DATA!T996),DATA!T996,"n/a")</f>
        <v>8260.1200000000008</v>
      </c>
      <c r="H3040" s="77">
        <f>+IF(ISNUMBER(DATA!U996),DATA!U996,"n/a")</f>
        <v>0.30031484163465799</v>
      </c>
      <c r="I3040" s="86">
        <f>+IF(ISNUMBER(DATA!AD996),DATA!AD996,"n/a")</f>
        <v>14620.45</v>
      </c>
      <c r="J3040" s="77">
        <f>+IF(ISNUMBER(DATA!AE996),DATA!AE996,"n/a")</f>
        <v>0.25050035580857499</v>
      </c>
      <c r="K3040" s="86">
        <f>+IF(ISNUMBER(DATA!AN996),DATA!AN996,"n/a")</f>
        <v>26517.05</v>
      </c>
      <c r="L3040" s="77">
        <f>+IF(ISNUMBER(DATA!AO996),DATA!AO996,"n/a")</f>
        <v>-0.37021522890188202</v>
      </c>
      <c r="M3040" s="66"/>
      <c r="N3040" s="66"/>
      <c r="O3040" s="66"/>
      <c r="P3040" s="66"/>
      <c r="Q3040" s="66"/>
      <c r="S3040" s="70"/>
      <c r="U3040" s="70"/>
      <c r="W3040" s="70"/>
      <c r="Y3040" s="70"/>
    </row>
    <row r="3041" spans="1:25" s="69" customFormat="1" x14ac:dyDescent="0.2">
      <c r="A3041" s="66" t="s">
        <v>28</v>
      </c>
      <c r="B3041" s="66" t="s">
        <v>23</v>
      </c>
      <c r="C3041" s="66" t="s">
        <v>25</v>
      </c>
      <c r="D3041" s="66" t="s">
        <v>296</v>
      </c>
      <c r="E3041" s="86">
        <f>+IF(ISNUMBER(DATA!J997),DATA!J997,"n/a")</f>
        <v>2741.99</v>
      </c>
      <c r="F3041" s="77">
        <f>+IF(ISNUMBER(DATA!K997),DATA!K997,"n/a")</f>
        <v>1.7873426956038001E-4</v>
      </c>
      <c r="G3041" s="86">
        <f>+IF(ISNUMBER(DATA!T997),DATA!T997,"n/a")</f>
        <v>9645.7000000000007</v>
      </c>
      <c r="H3041" s="77">
        <f>+IF(ISNUMBER(DATA!U997),DATA!U997,"n/a")</f>
        <v>0.11380802322372401</v>
      </c>
      <c r="I3041" s="86">
        <f>+IF(ISNUMBER(DATA!AD997),DATA!AD997,"n/a")</f>
        <v>17961.84</v>
      </c>
      <c r="J3041" s="77">
        <f>+IF(ISNUMBER(DATA!AE997),DATA!AE997,"n/a")</f>
        <v>4.0006021689662899E-2</v>
      </c>
      <c r="K3041" s="86">
        <f>+IF(ISNUMBER(DATA!AN997),DATA!AN997,"n/a")</f>
        <v>36251.050000000003</v>
      </c>
      <c r="L3041" s="77">
        <f>+IF(ISNUMBER(DATA!AO997),DATA!AO997,"n/a")</f>
        <v>-8.2826583343348095E-2</v>
      </c>
      <c r="M3041" s="66"/>
      <c r="N3041" s="66"/>
      <c r="O3041" s="66"/>
      <c r="P3041" s="66"/>
      <c r="Q3041" s="66"/>
      <c r="S3041" s="70"/>
      <c r="U3041" s="70"/>
      <c r="W3041" s="70"/>
      <c r="Y3041" s="70"/>
    </row>
    <row r="3042" spans="1:25" s="69" customFormat="1" x14ac:dyDescent="0.2">
      <c r="A3042" s="66" t="s">
        <v>28</v>
      </c>
      <c r="B3042" s="66" t="s">
        <v>23</v>
      </c>
      <c r="C3042" s="66" t="s">
        <v>25</v>
      </c>
      <c r="D3042" s="66" t="s">
        <v>297</v>
      </c>
      <c r="E3042" s="86">
        <f>+IF(ISNUMBER(DATA!J998),DATA!J998,"n/a")</f>
        <v>16485.330000000002</v>
      </c>
      <c r="F3042" s="77">
        <f>+IF(ISNUMBER(DATA!K998),DATA!K998,"n/a")</f>
        <v>0.53176502070652099</v>
      </c>
      <c r="G3042" s="86">
        <f>+IF(ISNUMBER(DATA!T998),DATA!T998,"n/a")</f>
        <v>48081.32</v>
      </c>
      <c r="H3042" s="77">
        <f>+IF(ISNUMBER(DATA!U998),DATA!U998,"n/a")</f>
        <v>0.494271391766194</v>
      </c>
      <c r="I3042" s="86">
        <f>+IF(ISNUMBER(DATA!AD998),DATA!AD998,"n/a")</f>
        <v>90212.51</v>
      </c>
      <c r="J3042" s="77">
        <f>+IF(ISNUMBER(DATA!AE998),DATA!AE998,"n/a")</f>
        <v>0.66423878920726598</v>
      </c>
      <c r="K3042" s="86">
        <f>+IF(ISNUMBER(DATA!AN998),DATA!AN998,"n/a")</f>
        <v>162291.23000000001</v>
      </c>
      <c r="L3042" s="77">
        <f>+IF(ISNUMBER(DATA!AO998),DATA!AO998,"n/a")</f>
        <v>1.12242253294935</v>
      </c>
      <c r="M3042" s="66"/>
      <c r="N3042" s="66"/>
      <c r="O3042" s="66"/>
      <c r="P3042" s="66"/>
      <c r="Q3042" s="66"/>
      <c r="S3042" s="70"/>
      <c r="U3042" s="70"/>
      <c r="W3042" s="70"/>
      <c r="Y3042" s="70"/>
    </row>
    <row r="3043" spans="1:25" s="69" customFormat="1" x14ac:dyDescent="0.2">
      <c r="A3043" s="66" t="s">
        <v>28</v>
      </c>
      <c r="B3043" s="66" t="s">
        <v>23</v>
      </c>
      <c r="C3043" s="66" t="s">
        <v>25</v>
      </c>
      <c r="D3043" s="66" t="s">
        <v>298</v>
      </c>
      <c r="E3043" s="86">
        <f>+IF(ISNUMBER(DATA!J999),DATA!J999,"n/a")</f>
        <v>11992.43</v>
      </c>
      <c r="F3043" s="77">
        <f>+IF(ISNUMBER(DATA!K999),DATA!K999,"n/a")</f>
        <v>0.50974082788539399</v>
      </c>
      <c r="G3043" s="86">
        <f>+IF(ISNUMBER(DATA!T999),DATA!T999,"n/a")</f>
        <v>31309.18</v>
      </c>
      <c r="H3043" s="77">
        <f>+IF(ISNUMBER(DATA!U999),DATA!U999,"n/a")</f>
        <v>0.31837452080820899</v>
      </c>
      <c r="I3043" s="86">
        <f>+IF(ISNUMBER(DATA!AD999),DATA!AD999,"n/a")</f>
        <v>56887.74</v>
      </c>
      <c r="J3043" s="77">
        <f>+IF(ISNUMBER(DATA!AE999),DATA!AE999,"n/a")</f>
        <v>0.17077414315952799</v>
      </c>
      <c r="K3043" s="86">
        <f>+IF(ISNUMBER(DATA!AN999),DATA!AN999,"n/a")</f>
        <v>110918.76</v>
      </c>
      <c r="L3043" s="77">
        <f>+IF(ISNUMBER(DATA!AO999),DATA!AO999,"n/a")</f>
        <v>0.140528056409264</v>
      </c>
      <c r="M3043" s="66"/>
      <c r="N3043" s="66"/>
      <c r="O3043" s="66"/>
      <c r="P3043" s="66"/>
      <c r="Q3043" s="66"/>
      <c r="S3043" s="70"/>
      <c r="U3043" s="70"/>
      <c r="W3043" s="70"/>
      <c r="Y3043" s="70"/>
    </row>
    <row r="3044" spans="1:25" s="69" customFormat="1" x14ac:dyDescent="0.2">
      <c r="A3044" s="66" t="s">
        <v>28</v>
      </c>
      <c r="B3044" s="66" t="s">
        <v>23</v>
      </c>
      <c r="C3044" s="66" t="s">
        <v>25</v>
      </c>
      <c r="D3044" s="66" t="s">
        <v>299</v>
      </c>
      <c r="E3044" s="86">
        <f>+IF(ISNUMBER(DATA!J1000),DATA!J1000,"n/a")</f>
        <v>46245.79</v>
      </c>
      <c r="F3044" s="77">
        <f>+IF(ISNUMBER(DATA!K1000),DATA!K1000,"n/a")</f>
        <v>0.57419507907774103</v>
      </c>
      <c r="G3044" s="86">
        <f>+IF(ISNUMBER(DATA!T1000),DATA!T1000,"n/a")</f>
        <v>148892.66</v>
      </c>
      <c r="H3044" s="77">
        <f>+IF(ISNUMBER(DATA!U1000),DATA!U1000,"n/a")</f>
        <v>0.55660140257850299</v>
      </c>
      <c r="I3044" s="86">
        <f>+IF(ISNUMBER(DATA!AD1000),DATA!AD1000,"n/a")</f>
        <v>302618.37</v>
      </c>
      <c r="J3044" s="77">
        <f>+IF(ISNUMBER(DATA!AE1000),DATA!AE1000,"n/a")</f>
        <v>0.389106649786021</v>
      </c>
      <c r="K3044" s="86">
        <f>+IF(ISNUMBER(DATA!AN1000),DATA!AN1000,"n/a")</f>
        <v>548872.85</v>
      </c>
      <c r="L3044" s="77">
        <f>+IF(ISNUMBER(DATA!AO1000),DATA!AO1000,"n/a")</f>
        <v>-1.11195014267952E-2</v>
      </c>
      <c r="M3044" s="66"/>
      <c r="N3044" s="66"/>
      <c r="O3044" s="66"/>
      <c r="P3044" s="66"/>
      <c r="Q3044" s="66"/>
      <c r="S3044" s="70"/>
      <c r="U3044" s="70"/>
      <c r="W3044" s="70"/>
      <c r="Y3044" s="70"/>
    </row>
    <row r="3045" spans="1:25" s="69" customFormat="1" x14ac:dyDescent="0.2">
      <c r="A3045" s="66" t="s">
        <v>28</v>
      </c>
      <c r="B3045" s="66" t="s">
        <v>23</v>
      </c>
      <c r="C3045" s="66" t="s">
        <v>25</v>
      </c>
      <c r="D3045" s="66" t="s">
        <v>300</v>
      </c>
      <c r="E3045" s="86">
        <f>+IF(ISNUMBER(DATA!J1001),DATA!J1001,"n/a")</f>
        <v>28285.75</v>
      </c>
      <c r="F3045" s="77">
        <f>+IF(ISNUMBER(DATA!K1001),DATA!K1001,"n/a")</f>
        <v>1.7674205408874699</v>
      </c>
      <c r="G3045" s="86">
        <f>+IF(ISNUMBER(DATA!T1001),DATA!T1001,"n/a")</f>
        <v>92717.88</v>
      </c>
      <c r="H3045" s="77">
        <f>+IF(ISNUMBER(DATA!U1001),DATA!U1001,"n/a")</f>
        <v>1.75620658585533</v>
      </c>
      <c r="I3045" s="86">
        <f>+IF(ISNUMBER(DATA!AD1001),DATA!AD1001,"n/a")</f>
        <v>172193.61</v>
      </c>
      <c r="J3045" s="77">
        <f>+IF(ISNUMBER(DATA!AE1001),DATA!AE1001,"n/a")</f>
        <v>1.6741240016504999</v>
      </c>
      <c r="K3045" s="86">
        <f>+IF(ISNUMBER(DATA!AN1001),DATA!AN1001,"n/a")</f>
        <v>301739.21999999997</v>
      </c>
      <c r="L3045" s="77">
        <f>+IF(ISNUMBER(DATA!AO1001),DATA!AO1001,"n/a")</f>
        <v>1.06501169656199</v>
      </c>
      <c r="M3045" s="66"/>
      <c r="N3045" s="66"/>
      <c r="O3045" s="66"/>
      <c r="P3045" s="66"/>
      <c r="Q3045" s="66"/>
      <c r="S3045" s="70"/>
      <c r="U3045" s="70"/>
      <c r="W3045" s="70"/>
      <c r="Y3045" s="70"/>
    </row>
    <row r="3046" spans="1:25" s="69" customFormat="1" x14ac:dyDescent="0.2">
      <c r="A3046" s="66" t="s">
        <v>28</v>
      </c>
      <c r="B3046" s="66" t="s">
        <v>23</v>
      </c>
      <c r="C3046" s="66" t="s">
        <v>25</v>
      </c>
      <c r="D3046" s="66" t="s">
        <v>301</v>
      </c>
      <c r="E3046" s="86">
        <f>+IF(ISNUMBER(DATA!J1002),DATA!J1002,"n/a")</f>
        <v>11053.46</v>
      </c>
      <c r="F3046" s="77">
        <f>+IF(ISNUMBER(DATA!K1002),DATA!K1002,"n/a")</f>
        <v>-1.7374143249562199E-2</v>
      </c>
      <c r="G3046" s="86">
        <f>+IF(ISNUMBER(DATA!T1002),DATA!T1002,"n/a")</f>
        <v>36501.9</v>
      </c>
      <c r="H3046" s="77">
        <f>+IF(ISNUMBER(DATA!U1002),DATA!U1002,"n/a")</f>
        <v>0.17133905002608901</v>
      </c>
      <c r="I3046" s="86">
        <f>+IF(ISNUMBER(DATA!AD1002),DATA!AD1002,"n/a")</f>
        <v>67133.240000000005</v>
      </c>
      <c r="J3046" s="77">
        <f>+IF(ISNUMBER(DATA!AE1002),DATA!AE1002,"n/a")</f>
        <v>0.66068169016732403</v>
      </c>
      <c r="K3046" s="86">
        <f>+IF(ISNUMBER(DATA!AN1002),DATA!AN1002,"n/a")</f>
        <v>123990.48</v>
      </c>
      <c r="L3046" s="77">
        <f>+IF(ISNUMBER(DATA!AO1002),DATA!AO1002,"n/a")</f>
        <v>1.62169688404317</v>
      </c>
      <c r="M3046" s="66"/>
      <c r="N3046" s="66"/>
      <c r="O3046" s="66"/>
      <c r="P3046" s="66"/>
      <c r="Q3046" s="66"/>
      <c r="S3046" s="70"/>
      <c r="U3046" s="70"/>
      <c r="W3046" s="70"/>
      <c r="Y3046" s="70"/>
    </row>
    <row r="3047" spans="1:25" s="69" customFormat="1" x14ac:dyDescent="0.2">
      <c r="A3047" s="66" t="s">
        <v>28</v>
      </c>
      <c r="B3047" s="66" t="s">
        <v>23</v>
      </c>
      <c r="C3047" s="66" t="s">
        <v>25</v>
      </c>
      <c r="D3047" s="66" t="s">
        <v>302</v>
      </c>
      <c r="E3047" s="86">
        <f>+IF(ISNUMBER(DATA!J1003),DATA!J1003,"n/a")</f>
        <v>11541.35</v>
      </c>
      <c r="F3047" s="77">
        <f>+IF(ISNUMBER(DATA!K1003),DATA!K1003,"n/a")</f>
        <v>0.25794434083906198</v>
      </c>
      <c r="G3047" s="86">
        <f>+IF(ISNUMBER(DATA!T1003),DATA!T1003,"n/a")</f>
        <v>32876.959999999999</v>
      </c>
      <c r="H3047" s="77">
        <f>+IF(ISNUMBER(DATA!U1003),DATA!U1003,"n/a")</f>
        <v>5.0409627344869701E-2</v>
      </c>
      <c r="I3047" s="86">
        <f>+IF(ISNUMBER(DATA!AD1003),DATA!AD1003,"n/a")</f>
        <v>60403.519999999997</v>
      </c>
      <c r="J3047" s="77">
        <f>+IF(ISNUMBER(DATA!AE1003),DATA!AE1003,"n/a")</f>
        <v>-3.5564673515355201E-2</v>
      </c>
      <c r="K3047" s="86">
        <f>+IF(ISNUMBER(DATA!AN1003),DATA!AN1003,"n/a")</f>
        <v>124936.96000000001</v>
      </c>
      <c r="L3047" s="77">
        <f>+IF(ISNUMBER(DATA!AO1003),DATA!AO1003,"n/a")</f>
        <v>1.29946850944186E-2</v>
      </c>
      <c r="M3047" s="66"/>
      <c r="N3047" s="66"/>
      <c r="O3047" s="66"/>
      <c r="P3047" s="66"/>
      <c r="Q3047" s="66"/>
      <c r="S3047" s="70"/>
      <c r="U3047" s="70"/>
      <c r="W3047" s="70"/>
      <c r="Y3047" s="70"/>
    </row>
    <row r="3048" spans="1:25" s="69" customFormat="1" x14ac:dyDescent="0.2">
      <c r="A3048" s="66" t="s">
        <v>28</v>
      </c>
      <c r="B3048" s="66" t="s">
        <v>23</v>
      </c>
      <c r="C3048" s="66" t="s">
        <v>25</v>
      </c>
      <c r="D3048" s="66" t="s">
        <v>303</v>
      </c>
      <c r="E3048" s="86">
        <f>+IF(ISNUMBER(DATA!J1004),DATA!J1004,"n/a")</f>
        <v>9952.89</v>
      </c>
      <c r="F3048" s="77">
        <f>+IF(ISNUMBER(DATA!K1004),DATA!K1004,"n/a")</f>
        <v>0.17806592886311201</v>
      </c>
      <c r="G3048" s="86">
        <f>+IF(ISNUMBER(DATA!T1004),DATA!T1004,"n/a")</f>
        <v>32521.23</v>
      </c>
      <c r="H3048" s="77">
        <f>+IF(ISNUMBER(DATA!U1004),DATA!U1004,"n/a")</f>
        <v>0.24923817407621501</v>
      </c>
      <c r="I3048" s="86">
        <f>+IF(ISNUMBER(DATA!AD1004),DATA!AD1004,"n/a")</f>
        <v>61640.97</v>
      </c>
      <c r="J3048" s="77">
        <f>+IF(ISNUMBER(DATA!AE1004),DATA!AE1004,"n/a")</f>
        <v>0.40872361912862998</v>
      </c>
      <c r="K3048" s="86">
        <f>+IF(ISNUMBER(DATA!AN1004),DATA!AN1004,"n/a")</f>
        <v>117229.47</v>
      </c>
      <c r="L3048" s="77">
        <f>+IF(ISNUMBER(DATA!AO1004),DATA!AO1004,"n/a")</f>
        <v>0.63064528109458295</v>
      </c>
      <c r="M3048" s="66"/>
      <c r="N3048" s="66"/>
      <c r="O3048" s="66"/>
      <c r="P3048" s="66"/>
      <c r="Q3048" s="66"/>
      <c r="S3048" s="70"/>
      <c r="U3048" s="70"/>
      <c r="W3048" s="70"/>
      <c r="Y3048" s="70"/>
    </row>
    <row r="3049" spans="1:25" s="69" customFormat="1" x14ac:dyDescent="0.2">
      <c r="A3049" s="66" t="s">
        <v>28</v>
      </c>
      <c r="B3049" s="66" t="s">
        <v>23</v>
      </c>
      <c r="C3049" s="66" t="s">
        <v>25</v>
      </c>
      <c r="D3049" s="66" t="s">
        <v>304</v>
      </c>
      <c r="E3049" s="86">
        <f>+IF(ISNUMBER(DATA!J1005),DATA!J1005,"n/a")</f>
        <v>15364.9</v>
      </c>
      <c r="F3049" s="77">
        <f>+IF(ISNUMBER(DATA!K1005),DATA!K1005,"n/a")</f>
        <v>0.72753848056576798</v>
      </c>
      <c r="G3049" s="86">
        <f>+IF(ISNUMBER(DATA!T1005),DATA!T1005,"n/a")</f>
        <v>47112.94</v>
      </c>
      <c r="H3049" s="77">
        <f>+IF(ISNUMBER(DATA!U1005),DATA!U1005,"n/a")</f>
        <v>0.63610968439395998</v>
      </c>
      <c r="I3049" s="86">
        <f>+IF(ISNUMBER(DATA!AD1005),DATA!AD1005,"n/a")</f>
        <v>94557.62</v>
      </c>
      <c r="J3049" s="77">
        <f>+IF(ISNUMBER(DATA!AE1005),DATA!AE1005,"n/a")</f>
        <v>0.33564298788144697</v>
      </c>
      <c r="K3049" s="86">
        <f>+IF(ISNUMBER(DATA!AN1005),DATA!AN1005,"n/a")</f>
        <v>165633.84</v>
      </c>
      <c r="L3049" s="77">
        <f>+IF(ISNUMBER(DATA!AO1005),DATA!AO1005,"n/a")</f>
        <v>-0.122215710845703</v>
      </c>
      <c r="M3049" s="66"/>
      <c r="N3049" s="66"/>
      <c r="O3049" s="66"/>
      <c r="P3049" s="66"/>
      <c r="Q3049" s="66"/>
      <c r="S3049" s="70"/>
      <c r="U3049" s="70"/>
      <c r="W3049" s="70"/>
      <c r="Y3049" s="70"/>
    </row>
    <row r="3050" spans="1:25" s="69" customFormat="1" x14ac:dyDescent="0.2">
      <c r="A3050" s="66" t="s">
        <v>28</v>
      </c>
      <c r="B3050" s="66" t="s">
        <v>23</v>
      </c>
      <c r="C3050" s="66" t="s">
        <v>25</v>
      </c>
      <c r="D3050" s="66" t="s">
        <v>305</v>
      </c>
      <c r="E3050" s="86">
        <f>+IF(ISNUMBER(DATA!J1006),DATA!J1006,"n/a")</f>
        <v>18324.23</v>
      </c>
      <c r="F3050" s="77">
        <f>+IF(ISNUMBER(DATA!K1006),DATA!K1006,"n/a")</f>
        <v>0.52065017684265702</v>
      </c>
      <c r="G3050" s="86">
        <f>+IF(ISNUMBER(DATA!T1006),DATA!T1006,"n/a")</f>
        <v>64516.28</v>
      </c>
      <c r="H3050" s="77">
        <f>+IF(ISNUMBER(DATA!U1006),DATA!U1006,"n/a")</f>
        <v>0.751118397303144</v>
      </c>
      <c r="I3050" s="86">
        <f>+IF(ISNUMBER(DATA!AD1006),DATA!AD1006,"n/a")</f>
        <v>127236.64</v>
      </c>
      <c r="J3050" s="77">
        <f>+IF(ISNUMBER(DATA!AE1006),DATA!AE1006,"n/a")</f>
        <v>0.71533433994823103</v>
      </c>
      <c r="K3050" s="86">
        <f>+IF(ISNUMBER(DATA!AN1006),DATA!AN1006,"n/a")</f>
        <v>192135.66</v>
      </c>
      <c r="L3050" s="77">
        <f>+IF(ISNUMBER(DATA!AO1006),DATA!AO1006,"n/a")</f>
        <v>0.389936183314255</v>
      </c>
      <c r="M3050" s="66"/>
      <c r="N3050" s="66"/>
      <c r="O3050" s="66"/>
      <c r="P3050" s="66"/>
      <c r="Q3050" s="66"/>
      <c r="S3050" s="70"/>
      <c r="U3050" s="70"/>
      <c r="W3050" s="70"/>
      <c r="Y3050" s="70"/>
    </row>
    <row r="3051" spans="1:25" s="69" customFormat="1" x14ac:dyDescent="0.2">
      <c r="A3051" s="66" t="s">
        <v>28</v>
      </c>
      <c r="B3051" s="66" t="s">
        <v>23</v>
      </c>
      <c r="C3051" s="66" t="s">
        <v>25</v>
      </c>
      <c r="D3051" s="66" t="s">
        <v>306</v>
      </c>
      <c r="E3051" s="86">
        <f>+IF(ISNUMBER(DATA!J1007),DATA!J1007,"n/a")</f>
        <v>5447.87</v>
      </c>
      <c r="F3051" s="77">
        <f>+IF(ISNUMBER(DATA!K1007),DATA!K1007,"n/a")</f>
        <v>0.109310858799765</v>
      </c>
      <c r="G3051" s="86">
        <f>+IF(ISNUMBER(DATA!T1007),DATA!T1007,"n/a")</f>
        <v>17170.04</v>
      </c>
      <c r="H3051" s="77">
        <f>+IF(ISNUMBER(DATA!U1007),DATA!U1007,"n/a")</f>
        <v>0.13213882086401099</v>
      </c>
      <c r="I3051" s="86">
        <f>+IF(ISNUMBER(DATA!AD1007),DATA!AD1007,"n/a")</f>
        <v>40758.39</v>
      </c>
      <c r="J3051" s="77">
        <f>+IF(ISNUMBER(DATA!AE1007),DATA!AE1007,"n/a")</f>
        <v>0.25865366294727399</v>
      </c>
      <c r="K3051" s="86">
        <f>+IF(ISNUMBER(DATA!AN1007),DATA!AN1007,"n/a")</f>
        <v>97068.64</v>
      </c>
      <c r="L3051" s="77">
        <f>+IF(ISNUMBER(DATA!AO1007),DATA!AO1007,"n/a")</f>
        <v>0.181133575582474</v>
      </c>
      <c r="M3051" s="66"/>
      <c r="N3051" s="66"/>
      <c r="O3051" s="66"/>
      <c r="P3051" s="66"/>
      <c r="Q3051" s="66"/>
      <c r="S3051" s="70"/>
      <c r="U3051" s="70"/>
      <c r="W3051" s="70"/>
      <c r="Y3051" s="70"/>
    </row>
    <row r="3052" spans="1:25" s="69" customFormat="1" x14ac:dyDescent="0.2">
      <c r="A3052" s="66" t="s">
        <v>28</v>
      </c>
      <c r="B3052" s="66" t="s">
        <v>23</v>
      </c>
      <c r="C3052" s="66" t="s">
        <v>25</v>
      </c>
      <c r="D3052" s="66" t="s">
        <v>307</v>
      </c>
      <c r="E3052" s="86">
        <f>+IF(ISNUMBER(DATA!J1008),DATA!J1008,"n/a")</f>
        <v>32106.77</v>
      </c>
      <c r="F3052" s="77">
        <f>+IF(ISNUMBER(DATA!K1008),DATA!K1008,"n/a")</f>
        <v>-6.1416599600849997E-2</v>
      </c>
      <c r="G3052" s="86">
        <f>+IF(ISNUMBER(DATA!T1008),DATA!T1008,"n/a")</f>
        <v>104867.84</v>
      </c>
      <c r="H3052" s="77">
        <f>+IF(ISNUMBER(DATA!U1008),DATA!U1008,"n/a")</f>
        <v>0.53239988526125903</v>
      </c>
      <c r="I3052" s="86">
        <f>+IF(ISNUMBER(DATA!AD1008),DATA!AD1008,"n/a")</f>
        <v>201056.49</v>
      </c>
      <c r="J3052" s="77">
        <f>+IF(ISNUMBER(DATA!AE1008),DATA!AE1008,"n/a")</f>
        <v>1.5858025310595001</v>
      </c>
      <c r="K3052" s="86">
        <f>+IF(ISNUMBER(DATA!AN1008),DATA!AN1008,"n/a")</f>
        <v>408687.7</v>
      </c>
      <c r="L3052" s="77">
        <f>+IF(ISNUMBER(DATA!AO1008),DATA!AO1008,"n/a")</f>
        <v>3.1694657781332598</v>
      </c>
      <c r="M3052" s="66"/>
      <c r="N3052" s="66"/>
      <c r="O3052" s="66"/>
      <c r="P3052" s="66"/>
      <c r="Q3052" s="66"/>
      <c r="S3052" s="70"/>
      <c r="U3052" s="70"/>
      <c r="W3052" s="70"/>
      <c r="Y3052" s="70"/>
    </row>
    <row r="3053" spans="1:25" s="69" customFormat="1" x14ac:dyDescent="0.2">
      <c r="A3053" s="66" t="s">
        <v>28</v>
      </c>
      <c r="B3053" s="66" t="s">
        <v>23</v>
      </c>
      <c r="C3053" s="66" t="s">
        <v>25</v>
      </c>
      <c r="D3053" s="66" t="s">
        <v>308</v>
      </c>
      <c r="E3053" s="86">
        <f>+IF(ISNUMBER(DATA!J1009),DATA!J1009,"n/a")</f>
        <v>7748.42</v>
      </c>
      <c r="F3053" s="77">
        <f>+IF(ISNUMBER(DATA!K1009),DATA!K1009,"n/a")</f>
        <v>1.07208031149049</v>
      </c>
      <c r="G3053" s="86">
        <f>+IF(ISNUMBER(DATA!T1009),DATA!T1009,"n/a")</f>
        <v>20748.77</v>
      </c>
      <c r="H3053" s="77">
        <f>+IF(ISNUMBER(DATA!U1009),DATA!U1009,"n/a")</f>
        <v>0.99628908749267597</v>
      </c>
      <c r="I3053" s="86">
        <f>+IF(ISNUMBER(DATA!AD1009),DATA!AD1009,"n/a")</f>
        <v>39294.15</v>
      </c>
      <c r="J3053" s="77">
        <f>+IF(ISNUMBER(DATA!AE1009),DATA!AE1009,"n/a")</f>
        <v>0.86069995463572702</v>
      </c>
      <c r="K3053" s="86">
        <f>+IF(ISNUMBER(DATA!AN1009),DATA!AN1009,"n/a")</f>
        <v>73218.16</v>
      </c>
      <c r="L3053" s="77">
        <f>+IF(ISNUMBER(DATA!AO1009),DATA!AO1009,"n/a")</f>
        <v>0.52600526716392704</v>
      </c>
      <c r="M3053" s="66"/>
      <c r="N3053" s="66"/>
      <c r="O3053" s="66"/>
      <c r="P3053" s="66"/>
      <c r="Q3053" s="66"/>
      <c r="S3053" s="70"/>
      <c r="U3053" s="70"/>
      <c r="W3053" s="70"/>
      <c r="Y3053" s="70"/>
    </row>
    <row r="3054" spans="1:25" s="69" customFormat="1" x14ac:dyDescent="0.2">
      <c r="A3054" s="66" t="s">
        <v>28</v>
      </c>
      <c r="B3054" s="66" t="s">
        <v>23</v>
      </c>
      <c r="C3054" s="66" t="s">
        <v>25</v>
      </c>
      <c r="D3054" s="66" t="s">
        <v>309</v>
      </c>
      <c r="E3054" s="86">
        <f>+IF(ISNUMBER(DATA!J1010),DATA!J1010,"n/a")</f>
        <v>14967.5</v>
      </c>
      <c r="F3054" s="77">
        <f>+IF(ISNUMBER(DATA!K1010),DATA!K1010,"n/a")</f>
        <v>1.97845285617063</v>
      </c>
      <c r="G3054" s="86">
        <f>+IF(ISNUMBER(DATA!T1010),DATA!T1010,"n/a")</f>
        <v>46217.38</v>
      </c>
      <c r="H3054" s="77">
        <f>+IF(ISNUMBER(DATA!U1010),DATA!U1010,"n/a")</f>
        <v>2.08685494298813</v>
      </c>
      <c r="I3054" s="86">
        <f>+IF(ISNUMBER(DATA!AD1010),DATA!AD1010,"n/a")</f>
        <v>84968.03</v>
      </c>
      <c r="J3054" s="77">
        <f>+IF(ISNUMBER(DATA!AE1010),DATA!AE1010,"n/a")</f>
        <v>1.9162077917442299</v>
      </c>
      <c r="K3054" s="86">
        <f>+IF(ISNUMBER(DATA!AN1010),DATA!AN1010,"n/a")</f>
        <v>133415.29</v>
      </c>
      <c r="L3054" s="77">
        <f>+IF(ISNUMBER(DATA!AO1010),DATA!AO1010,"n/a")</f>
        <v>1.2284011417326199</v>
      </c>
      <c r="M3054" s="66"/>
      <c r="N3054" s="66"/>
      <c r="O3054" s="66"/>
      <c r="P3054" s="66"/>
      <c r="Q3054" s="66"/>
      <c r="S3054" s="70"/>
      <c r="U3054" s="70"/>
      <c r="W3054" s="70"/>
      <c r="Y3054" s="70"/>
    </row>
    <row r="3055" spans="1:25" s="69" customFormat="1" x14ac:dyDescent="0.2">
      <c r="A3055" s="66" t="s">
        <v>28</v>
      </c>
      <c r="B3055" s="66" t="s">
        <v>23</v>
      </c>
      <c r="C3055" s="66" t="s">
        <v>25</v>
      </c>
      <c r="D3055" s="66" t="s">
        <v>310</v>
      </c>
      <c r="E3055" s="86">
        <f>+IF(ISNUMBER(DATA!J1011),DATA!J1011,"n/a")</f>
        <v>16185.97</v>
      </c>
      <c r="F3055" s="77">
        <f>+IF(ISNUMBER(DATA!K1011),DATA!K1011,"n/a")</f>
        <v>4.4667740704338996</v>
      </c>
      <c r="G3055" s="86">
        <f>+IF(ISNUMBER(DATA!T1011),DATA!T1011,"n/a")</f>
        <v>48575.48</v>
      </c>
      <c r="H3055" s="77">
        <f>+IF(ISNUMBER(DATA!U1011),DATA!U1011,"n/a")</f>
        <v>4.6137608879304501</v>
      </c>
      <c r="I3055" s="86">
        <f>+IF(ISNUMBER(DATA!AD1011),DATA!AD1011,"n/a")</f>
        <v>88543.49</v>
      </c>
      <c r="J3055" s="77">
        <f>+IF(ISNUMBER(DATA!AE1011),DATA!AE1011,"n/a")</f>
        <v>3.8575537634408601</v>
      </c>
      <c r="K3055" s="86">
        <f>+IF(ISNUMBER(DATA!AN1011),DATA!AN1011,"n/a")</f>
        <v>139065.26999999999</v>
      </c>
      <c r="L3055" s="77">
        <f>+IF(ISNUMBER(DATA!AO1011),DATA!AO1011,"n/a")</f>
        <v>2.07083407767949</v>
      </c>
      <c r="M3055" s="66"/>
      <c r="N3055" s="66"/>
      <c r="O3055" s="66"/>
      <c r="P3055" s="66"/>
      <c r="Q3055" s="66"/>
      <c r="S3055" s="70"/>
      <c r="U3055" s="70"/>
      <c r="W3055" s="70"/>
      <c r="Y3055" s="70"/>
    </row>
    <row r="3056" spans="1:25" s="69" customFormat="1" x14ac:dyDescent="0.2">
      <c r="A3056" s="66" t="s">
        <v>28</v>
      </c>
      <c r="B3056" s="66" t="s">
        <v>23</v>
      </c>
      <c r="C3056" s="66" t="s">
        <v>25</v>
      </c>
      <c r="D3056" s="66" t="s">
        <v>311</v>
      </c>
      <c r="E3056" s="86">
        <f>+IF(ISNUMBER(DATA!J1012),DATA!J1012,"n/a")</f>
        <v>5403.39</v>
      </c>
      <c r="F3056" s="77">
        <f>+IF(ISNUMBER(DATA!K1012),DATA!K1012,"n/a")</f>
        <v>1.0136281820519399</v>
      </c>
      <c r="G3056" s="86">
        <f>+IF(ISNUMBER(DATA!T1012),DATA!T1012,"n/a")</f>
        <v>17148.96</v>
      </c>
      <c r="H3056" s="77">
        <f>+IF(ISNUMBER(DATA!U1012),DATA!U1012,"n/a")</f>
        <v>1.06563703773299</v>
      </c>
      <c r="I3056" s="86">
        <f>+IF(ISNUMBER(DATA!AD1012),DATA!AD1012,"n/a")</f>
        <v>32579.88</v>
      </c>
      <c r="J3056" s="77">
        <f>+IF(ISNUMBER(DATA!AE1012),DATA!AE1012,"n/a")</f>
        <v>0.84175959352249996</v>
      </c>
      <c r="K3056" s="86">
        <f>+IF(ISNUMBER(DATA!AN1012),DATA!AN1012,"n/a")</f>
        <v>56766.38</v>
      </c>
      <c r="L3056" s="77">
        <f>+IF(ISNUMBER(DATA!AO1012),DATA!AO1012,"n/a")</f>
        <v>0.32923695247434798</v>
      </c>
      <c r="M3056" s="66"/>
      <c r="N3056" s="66"/>
      <c r="O3056" s="66"/>
      <c r="P3056" s="66"/>
      <c r="Q3056" s="66"/>
      <c r="S3056" s="70"/>
      <c r="U3056" s="70"/>
      <c r="W3056" s="70"/>
      <c r="Y3056" s="70"/>
    </row>
    <row r="3057" spans="1:25" s="69" customFormat="1" x14ac:dyDescent="0.2">
      <c r="A3057" s="66" t="s">
        <v>28</v>
      </c>
      <c r="B3057" s="66" t="s">
        <v>23</v>
      </c>
      <c r="C3057" s="66" t="s">
        <v>25</v>
      </c>
      <c r="D3057" s="66" t="s">
        <v>312</v>
      </c>
      <c r="E3057" s="86">
        <f>+IF(ISNUMBER(DATA!J1013),DATA!J1013,"n/a")</f>
        <v>10742.26</v>
      </c>
      <c r="F3057" s="77">
        <f>+IF(ISNUMBER(DATA!K1013),DATA!K1013,"n/a")</f>
        <v>4.6734563426174998E-2</v>
      </c>
      <c r="G3057" s="86">
        <f>+IF(ISNUMBER(DATA!T1013),DATA!T1013,"n/a")</f>
        <v>37503.519999999997</v>
      </c>
      <c r="H3057" s="77">
        <f>+IF(ISNUMBER(DATA!U1013),DATA!U1013,"n/a")</f>
        <v>0.37632242996827803</v>
      </c>
      <c r="I3057" s="86">
        <f>+IF(ISNUMBER(DATA!AD1013),DATA!AD1013,"n/a")</f>
        <v>66826.5</v>
      </c>
      <c r="J3057" s="77">
        <f>+IF(ISNUMBER(DATA!AE1013),DATA!AE1013,"n/a")</f>
        <v>0.82323390372285998</v>
      </c>
      <c r="K3057" s="86">
        <f>+IF(ISNUMBER(DATA!AN1013),DATA!AN1013,"n/a")</f>
        <v>124767.3</v>
      </c>
      <c r="L3057" s="77">
        <f>+IF(ISNUMBER(DATA!AO1013),DATA!AO1013,"n/a")</f>
        <v>1.4548792789892799</v>
      </c>
      <c r="M3057" s="66"/>
      <c r="N3057" s="66"/>
      <c r="O3057" s="66"/>
      <c r="P3057" s="66"/>
      <c r="Q3057" s="66"/>
      <c r="S3057" s="70"/>
      <c r="U3057" s="70"/>
      <c r="W3057" s="70"/>
      <c r="Y3057" s="70"/>
    </row>
    <row r="3058" spans="1:25" s="69" customFormat="1" x14ac:dyDescent="0.2">
      <c r="A3058" s="66" t="s">
        <v>28</v>
      </c>
      <c r="B3058" s="66" t="s">
        <v>23</v>
      </c>
      <c r="C3058" s="66" t="s">
        <v>25</v>
      </c>
      <c r="D3058" s="66" t="s">
        <v>313</v>
      </c>
      <c r="E3058" s="86">
        <f>+IF(ISNUMBER(DATA!J1014),DATA!J1014,"n/a")</f>
        <v>11542.63</v>
      </c>
      <c r="F3058" s="77">
        <f>+IF(ISNUMBER(DATA!K1014),DATA!K1014,"n/a")</f>
        <v>1.66933462221564</v>
      </c>
      <c r="G3058" s="86">
        <f>+IF(ISNUMBER(DATA!T1014),DATA!T1014,"n/a")</f>
        <v>36331.86</v>
      </c>
      <c r="H3058" s="77">
        <f>+IF(ISNUMBER(DATA!U1014),DATA!U1014,"n/a")</f>
        <v>1.7427682347381399</v>
      </c>
      <c r="I3058" s="86">
        <f>+IF(ISNUMBER(DATA!AD1014),DATA!AD1014,"n/a")</f>
        <v>71590.990000000005</v>
      </c>
      <c r="J3058" s="77">
        <f>+IF(ISNUMBER(DATA!AE1014),DATA!AE1014,"n/a")</f>
        <v>1.7514074874604999</v>
      </c>
      <c r="K3058" s="86">
        <f>+IF(ISNUMBER(DATA!AN1014),DATA!AN1014,"n/a")</f>
        <v>137741.12</v>
      </c>
      <c r="L3058" s="77">
        <f>+IF(ISNUMBER(DATA!AO1014),DATA!AO1014,"n/a")</f>
        <v>1.4571868026558199</v>
      </c>
      <c r="M3058" s="66"/>
      <c r="N3058" s="66"/>
      <c r="O3058" s="66"/>
      <c r="P3058" s="66"/>
      <c r="Q3058" s="66"/>
      <c r="S3058" s="70"/>
      <c r="U3058" s="70"/>
      <c r="W3058" s="70"/>
      <c r="Y3058" s="70"/>
    </row>
    <row r="3059" spans="1:25" s="69" customFormat="1" x14ac:dyDescent="0.2">
      <c r="A3059" s="66" t="s">
        <v>28</v>
      </c>
      <c r="B3059" s="66" t="s">
        <v>23</v>
      </c>
      <c r="C3059" s="66" t="s">
        <v>25</v>
      </c>
      <c r="D3059" s="66" t="s">
        <v>314</v>
      </c>
      <c r="E3059" s="86">
        <f>+IF(ISNUMBER(DATA!J1015),DATA!J1015,"n/a")</f>
        <v>10355.93</v>
      </c>
      <c r="F3059" s="77">
        <f>+IF(ISNUMBER(DATA!K1015),DATA!K1015,"n/a")</f>
        <v>0.106245586898443</v>
      </c>
      <c r="G3059" s="86">
        <f>+IF(ISNUMBER(DATA!T1015),DATA!T1015,"n/a")</f>
        <v>34546.86</v>
      </c>
      <c r="H3059" s="77">
        <f>+IF(ISNUMBER(DATA!U1015),DATA!U1015,"n/a")</f>
        <v>0.172075668347417</v>
      </c>
      <c r="I3059" s="86">
        <f>+IF(ISNUMBER(DATA!AD1015),DATA!AD1015,"n/a")</f>
        <v>67248.460000000006</v>
      </c>
      <c r="J3059" s="77">
        <f>+IF(ISNUMBER(DATA!AE1015),DATA!AE1015,"n/a")</f>
        <v>0.23473388718001101</v>
      </c>
      <c r="K3059" s="86">
        <f>+IF(ISNUMBER(DATA!AN1015),DATA!AN1015,"n/a")</f>
        <v>134998.43</v>
      </c>
      <c r="L3059" s="77">
        <f>+IF(ISNUMBER(DATA!AO1015),DATA!AO1015,"n/a")</f>
        <v>0.202391361563733</v>
      </c>
      <c r="M3059" s="66"/>
      <c r="N3059" s="66"/>
      <c r="O3059" s="66"/>
      <c r="P3059" s="66"/>
      <c r="Q3059" s="66"/>
      <c r="S3059" s="70"/>
      <c r="U3059" s="70"/>
      <c r="W3059" s="70"/>
      <c r="Y3059" s="70"/>
    </row>
    <row r="3060" spans="1:25" s="69" customFormat="1" x14ac:dyDescent="0.2">
      <c r="A3060" s="66" t="s">
        <v>28</v>
      </c>
      <c r="B3060" s="66" t="s">
        <v>23</v>
      </c>
      <c r="C3060" s="66" t="s">
        <v>25</v>
      </c>
      <c r="D3060" s="66" t="s">
        <v>315</v>
      </c>
      <c r="E3060" s="86">
        <f>+IF(ISNUMBER(DATA!J1016),DATA!J1016,"n/a")</f>
        <v>45778.33</v>
      </c>
      <c r="F3060" s="77">
        <f>+IF(ISNUMBER(DATA!K1016),DATA!K1016,"n/a")</f>
        <v>0.18127596392461101</v>
      </c>
      <c r="G3060" s="86">
        <f>+IF(ISNUMBER(DATA!T1016),DATA!T1016,"n/a")</f>
        <v>140568.01999999999</v>
      </c>
      <c r="H3060" s="77">
        <f>+IF(ISNUMBER(DATA!U1016),DATA!U1016,"n/a")</f>
        <v>0.85306516746041905</v>
      </c>
      <c r="I3060" s="86">
        <f>+IF(ISNUMBER(DATA!AD1016),DATA!AD1016,"n/a")</f>
        <v>267848.40000000002</v>
      </c>
      <c r="J3060" s="77">
        <f>+IF(ISNUMBER(DATA!AE1016),DATA!AE1016,"n/a")</f>
        <v>1.9854137952019499</v>
      </c>
      <c r="K3060" s="86">
        <f>+IF(ISNUMBER(DATA!AN1016),DATA!AN1016,"n/a")</f>
        <v>507228.68</v>
      </c>
      <c r="L3060" s="77">
        <f>+IF(ISNUMBER(DATA!AO1016),DATA!AO1016,"n/a")</f>
        <v>3.18914194838265</v>
      </c>
      <c r="M3060" s="66"/>
      <c r="N3060" s="66"/>
      <c r="O3060" s="66"/>
      <c r="P3060" s="66"/>
      <c r="Q3060" s="66"/>
      <c r="S3060" s="70"/>
      <c r="U3060" s="70"/>
      <c r="W3060" s="70"/>
      <c r="Y3060" s="70"/>
    </row>
    <row r="3061" spans="1:25" s="69" customFormat="1" x14ac:dyDescent="0.2">
      <c r="A3061" s="66" t="s">
        <v>28</v>
      </c>
      <c r="B3061" s="66" t="s">
        <v>23</v>
      </c>
      <c r="C3061" s="66" t="s">
        <v>25</v>
      </c>
      <c r="D3061" s="66" t="s">
        <v>316</v>
      </c>
      <c r="E3061" s="86">
        <f>+IF(ISNUMBER(DATA!J1017),DATA!J1017,"n/a")</f>
        <v>21579.25</v>
      </c>
      <c r="F3061" s="77">
        <f>+IF(ISNUMBER(DATA!K1017),DATA!K1017,"n/a")</f>
        <v>0.180665627484313</v>
      </c>
      <c r="G3061" s="86">
        <f>+IF(ISNUMBER(DATA!T1017),DATA!T1017,"n/a")</f>
        <v>59274.73</v>
      </c>
      <c r="H3061" s="77">
        <f>+IF(ISNUMBER(DATA!U1017),DATA!U1017,"n/a")</f>
        <v>7.4343066354919995E-2</v>
      </c>
      <c r="I3061" s="86">
        <f>+IF(ISNUMBER(DATA!AD1017),DATA!AD1017,"n/a")</f>
        <v>112008.25</v>
      </c>
      <c r="J3061" s="77">
        <f>+IF(ISNUMBER(DATA!AE1017),DATA!AE1017,"n/a")</f>
        <v>0.14387919074465699</v>
      </c>
      <c r="K3061" s="86">
        <f>+IF(ISNUMBER(DATA!AN1017),DATA!AN1017,"n/a")</f>
        <v>228020.65</v>
      </c>
      <c r="L3061" s="77">
        <f>+IF(ISNUMBER(DATA!AO1017),DATA!AO1017,"n/a")</f>
        <v>0.300377137950049</v>
      </c>
      <c r="M3061" s="66"/>
      <c r="N3061" s="66"/>
      <c r="O3061" s="66"/>
      <c r="P3061" s="66"/>
      <c r="Q3061" s="66"/>
      <c r="S3061" s="70"/>
      <c r="U3061" s="70"/>
      <c r="W3061" s="70"/>
      <c r="Y3061" s="70"/>
    </row>
    <row r="3062" spans="1:25" s="69" customFormat="1" x14ac:dyDescent="0.2">
      <c r="A3062" s="66" t="s">
        <v>28</v>
      </c>
      <c r="B3062" s="66" t="s">
        <v>23</v>
      </c>
      <c r="C3062" s="66" t="s">
        <v>25</v>
      </c>
      <c r="D3062" s="66" t="s">
        <v>317</v>
      </c>
      <c r="E3062" s="86">
        <f>+IF(ISNUMBER(DATA!J1018),DATA!J1018,"n/a")</f>
        <v>7002.4</v>
      </c>
      <c r="F3062" s="77">
        <f>+IF(ISNUMBER(DATA!K1018),DATA!K1018,"n/a")</f>
        <v>-4.1073602530407099E-3</v>
      </c>
      <c r="G3062" s="86">
        <f>+IF(ISNUMBER(DATA!T1018),DATA!T1018,"n/a")</f>
        <v>23771.62</v>
      </c>
      <c r="H3062" s="77">
        <f>+IF(ISNUMBER(DATA!U1018),DATA!U1018,"n/a")</f>
        <v>0.16932168715176699</v>
      </c>
      <c r="I3062" s="86">
        <f>+IF(ISNUMBER(DATA!AD1018),DATA!AD1018,"n/a")</f>
        <v>49620.959999999999</v>
      </c>
      <c r="J3062" s="77">
        <f>+IF(ISNUMBER(DATA!AE1018),DATA!AE1018,"n/a")</f>
        <v>0.30833362336540598</v>
      </c>
      <c r="K3062" s="86">
        <f>+IF(ISNUMBER(DATA!AN1018),DATA!AN1018,"n/a")</f>
        <v>100517.43</v>
      </c>
      <c r="L3062" s="77">
        <f>+IF(ISNUMBER(DATA!AO1018),DATA!AO1018,"n/a")</f>
        <v>0.23066649052618499</v>
      </c>
      <c r="M3062" s="66"/>
      <c r="N3062" s="66"/>
      <c r="O3062" s="66"/>
      <c r="P3062" s="66"/>
      <c r="Q3062" s="66"/>
      <c r="S3062" s="70"/>
      <c r="U3062" s="70"/>
      <c r="W3062" s="70"/>
      <c r="Y3062" s="70"/>
    </row>
    <row r="3063" spans="1:25" s="69" customFormat="1" x14ac:dyDescent="0.2">
      <c r="A3063" s="66" t="s">
        <v>28</v>
      </c>
      <c r="B3063" s="66" t="s">
        <v>23</v>
      </c>
      <c r="C3063" s="66" t="s">
        <v>25</v>
      </c>
      <c r="D3063" s="66" t="s">
        <v>318</v>
      </c>
      <c r="E3063" s="86">
        <f>+IF(ISNUMBER(DATA!J1019),DATA!J1019,"n/a")</f>
        <v>13515.41</v>
      </c>
      <c r="F3063" s="77">
        <f>+IF(ISNUMBER(DATA!K1019),DATA!K1019,"n/a")</f>
        <v>0.15718287815144</v>
      </c>
      <c r="G3063" s="86">
        <f>+IF(ISNUMBER(DATA!T1019),DATA!T1019,"n/a")</f>
        <v>40023.14</v>
      </c>
      <c r="H3063" s="77">
        <f>+IF(ISNUMBER(DATA!U1019),DATA!U1019,"n/a")</f>
        <v>1.9683805624075498E-2</v>
      </c>
      <c r="I3063" s="86">
        <f>+IF(ISNUMBER(DATA!AD1019),DATA!AD1019,"n/a")</f>
        <v>74395.039999999994</v>
      </c>
      <c r="J3063" s="77">
        <f>+IF(ISNUMBER(DATA!AE1019),DATA!AE1019,"n/a")</f>
        <v>-3.76994723939095E-2</v>
      </c>
      <c r="K3063" s="86">
        <f>+IF(ISNUMBER(DATA!AN1019),DATA!AN1019,"n/a")</f>
        <v>151956.75</v>
      </c>
      <c r="L3063" s="77">
        <f>+IF(ISNUMBER(DATA!AO1019),DATA!AO1019,"n/a")</f>
        <v>-2.27944060406951E-2</v>
      </c>
      <c r="M3063" s="66"/>
      <c r="N3063" s="66"/>
      <c r="O3063" s="66"/>
      <c r="P3063" s="66"/>
      <c r="Q3063" s="66"/>
      <c r="S3063" s="70"/>
      <c r="U3063" s="70"/>
      <c r="W3063" s="70"/>
      <c r="Y3063" s="70"/>
    </row>
    <row r="3064" spans="1:25" s="69" customFormat="1" x14ac:dyDescent="0.2">
      <c r="A3064" s="66" t="s">
        <v>28</v>
      </c>
      <c r="B3064" s="66" t="s">
        <v>23</v>
      </c>
      <c r="C3064" s="66" t="s">
        <v>25</v>
      </c>
      <c r="D3064" s="66" t="s">
        <v>344</v>
      </c>
      <c r="E3064" s="86">
        <f>+IF(ISNUMBER(DATA!J1020),DATA!J1020,"n/a")</f>
        <v>9746.5400000000009</v>
      </c>
      <c r="F3064" s="77">
        <f>+IF(ISNUMBER(DATA!K1020),DATA!K1020,"n/a")</f>
        <v>3.4630897376603298</v>
      </c>
      <c r="G3064" s="86">
        <f>+IF(ISNUMBER(DATA!T1020),DATA!T1020,"n/a")</f>
        <v>28835.23</v>
      </c>
      <c r="H3064" s="77">
        <f>+IF(ISNUMBER(DATA!U1020),DATA!U1020,"n/a")</f>
        <v>3.5042871223872298</v>
      </c>
      <c r="I3064" s="86">
        <f>+IF(ISNUMBER(DATA!AD1020),DATA!AD1020,"n/a")</f>
        <v>56099.31</v>
      </c>
      <c r="J3064" s="77">
        <f>+IF(ISNUMBER(DATA!AE1020),DATA!AE1020,"n/a")</f>
        <v>3.3212716249182499</v>
      </c>
      <c r="K3064" s="86">
        <f>+IF(ISNUMBER(DATA!AN1020),DATA!AN1020,"n/a")</f>
        <v>100433.19</v>
      </c>
      <c r="L3064" s="77">
        <f>+IF(ISNUMBER(DATA!AO1020),DATA!AO1020,"n/a")</f>
        <v>2.1899542659638001</v>
      </c>
      <c r="M3064" s="66"/>
      <c r="N3064" s="66"/>
      <c r="O3064" s="66"/>
      <c r="P3064" s="66"/>
      <c r="Q3064" s="66"/>
      <c r="S3064" s="70"/>
      <c r="U3064" s="70"/>
      <c r="W3064" s="70"/>
      <c r="Y3064" s="70"/>
    </row>
    <row r="3065" spans="1:25" s="69" customFormat="1" x14ac:dyDescent="0.2">
      <c r="A3065" s="66" t="s">
        <v>28</v>
      </c>
      <c r="B3065" s="66" t="s">
        <v>23</v>
      </c>
      <c r="C3065" s="66" t="s">
        <v>25</v>
      </c>
      <c r="D3065" s="66" t="s">
        <v>345</v>
      </c>
      <c r="E3065" s="86">
        <f>+IF(ISNUMBER(DATA!J1021),DATA!J1021,"n/a")</f>
        <v>10365.77</v>
      </c>
      <c r="F3065" s="77">
        <f>+IF(ISNUMBER(DATA!K1021),DATA!K1021,"n/a")</f>
        <v>0.57711624453603705</v>
      </c>
      <c r="G3065" s="86">
        <f>+IF(ISNUMBER(DATA!T1021),DATA!T1021,"n/a")</f>
        <v>32955.9</v>
      </c>
      <c r="H3065" s="77">
        <f>+IF(ISNUMBER(DATA!U1021),DATA!U1021,"n/a")</f>
        <v>0.68789949192821498</v>
      </c>
      <c r="I3065" s="86">
        <f>+IF(ISNUMBER(DATA!AD1021),DATA!AD1021,"n/a")</f>
        <v>62386.99</v>
      </c>
      <c r="J3065" s="77">
        <f>+IF(ISNUMBER(DATA!AE1021),DATA!AE1021,"n/a")</f>
        <v>0.59086849953896003</v>
      </c>
      <c r="K3065" s="86">
        <f>+IF(ISNUMBER(DATA!AN1021),DATA!AN1021,"n/a")</f>
        <v>99652.68</v>
      </c>
      <c r="L3065" s="77">
        <f>+IF(ISNUMBER(DATA!AO1021),DATA!AO1021,"n/a")</f>
        <v>0.55619679168168401</v>
      </c>
      <c r="M3065" s="66"/>
      <c r="N3065" s="66"/>
      <c r="O3065" s="66"/>
      <c r="P3065" s="66"/>
      <c r="Q3065" s="66"/>
      <c r="S3065" s="70"/>
      <c r="U3065" s="70"/>
      <c r="W3065" s="70"/>
      <c r="Y3065" s="70"/>
    </row>
    <row r="3066" spans="1:25" x14ac:dyDescent="0.2">
      <c r="E3066" s="100"/>
      <c r="F3066" s="102"/>
      <c r="G3066" s="100"/>
      <c r="H3066" s="102"/>
      <c r="I3066" s="100"/>
      <c r="J3066" s="102"/>
      <c r="K3066" s="100"/>
      <c r="L3066" s="102"/>
    </row>
    <row r="3067" spans="1:25" s="69" customFormat="1" x14ac:dyDescent="0.2">
      <c r="A3067" s="66" t="s">
        <v>28</v>
      </c>
      <c r="B3067" s="66" t="s">
        <v>23</v>
      </c>
      <c r="C3067" s="66" t="s">
        <v>10</v>
      </c>
      <c r="D3067" s="66" t="s">
        <v>271</v>
      </c>
      <c r="E3067" s="87">
        <f>+IF(ISNUMBER(DATA!L972),DATA!L972,"n/a")</f>
        <v>4.6989717909715898</v>
      </c>
      <c r="F3067" s="77">
        <f>+IF(ISNUMBER(DATA!M972),DATA!M972,"n/a")</f>
        <v>2.8109840259058799E-2</v>
      </c>
      <c r="G3067" s="87">
        <f>+IF(ISNUMBER(DATA!V972),DATA!V972,"n/a")</f>
        <v>4.9104910413897001</v>
      </c>
      <c r="H3067" s="77">
        <f>+IF(ISNUMBER(DATA!W972),DATA!W972,"n/a")</f>
        <v>-2.04267263813999E-2</v>
      </c>
      <c r="I3067" s="87">
        <f>+IF(ISNUMBER(DATA!AF972),DATA!AF972,"n/a")</f>
        <v>4.8606838221851003</v>
      </c>
      <c r="J3067" s="77">
        <f>+IF(ISNUMBER(DATA!AG972),DATA!AG972,"n/a")</f>
        <v>-7.2695834372144899E-2</v>
      </c>
      <c r="K3067" s="87">
        <f>+IF(ISNUMBER(DATA!AP972),DATA!AP972,"n/a")</f>
        <v>5.0172529081551396</v>
      </c>
      <c r="L3067" s="77">
        <f>+IF(ISNUMBER(DATA!AQ972),DATA!AQ972,"n/a")</f>
        <v>-3.7242189647601003E-2</v>
      </c>
      <c r="M3067" s="66"/>
      <c r="N3067" s="66"/>
      <c r="O3067" s="66"/>
      <c r="P3067" s="66"/>
      <c r="Q3067" s="66"/>
      <c r="S3067" s="70"/>
      <c r="U3067" s="70"/>
      <c r="W3067" s="70"/>
      <c r="Y3067" s="70"/>
    </row>
    <row r="3068" spans="1:25" s="69" customFormat="1" x14ac:dyDescent="0.2">
      <c r="A3068" s="66" t="s">
        <v>28</v>
      </c>
      <c r="B3068" s="66" t="s">
        <v>23</v>
      </c>
      <c r="C3068" s="66" t="s">
        <v>10</v>
      </c>
      <c r="D3068" s="66" t="s">
        <v>272</v>
      </c>
      <c r="E3068" s="87">
        <f>+IF(ISNUMBER(DATA!L973),DATA!L973,"n/a")</f>
        <v>4.9532753265378098</v>
      </c>
      <c r="F3068" s="77">
        <f>+IF(ISNUMBER(DATA!M973),DATA!M973,"n/a")</f>
        <v>1.95546269033742E-2</v>
      </c>
      <c r="G3068" s="87">
        <f>+IF(ISNUMBER(DATA!V973),DATA!V973,"n/a")</f>
        <v>4.8807683257122001</v>
      </c>
      <c r="H3068" s="77">
        <f>+IF(ISNUMBER(DATA!W973),DATA!W973,"n/a")</f>
        <v>-2.1150747589039299E-3</v>
      </c>
      <c r="I3068" s="87">
        <f>+IF(ISNUMBER(DATA!AF973),DATA!AF973,"n/a")</f>
        <v>4.8993045507099398</v>
      </c>
      <c r="J3068" s="77">
        <f>+IF(ISNUMBER(DATA!AG973),DATA!AG973,"n/a")</f>
        <v>-2.2595751508436901E-2</v>
      </c>
      <c r="K3068" s="87">
        <f>+IF(ISNUMBER(DATA!AP973),DATA!AP973,"n/a")</f>
        <v>4.9448139236052997</v>
      </c>
      <c r="L3068" s="77">
        <f>+IF(ISNUMBER(DATA!AQ973),DATA!AQ973,"n/a")</f>
        <v>-9.8945130738381695E-2</v>
      </c>
      <c r="M3068" s="66"/>
      <c r="N3068" s="66"/>
      <c r="O3068" s="66"/>
      <c r="P3068" s="66"/>
      <c r="Q3068" s="66"/>
      <c r="S3068" s="70"/>
      <c r="U3068" s="70"/>
      <c r="W3068" s="70"/>
      <c r="Y3068" s="70"/>
    </row>
    <row r="3069" spans="1:25" s="69" customFormat="1" x14ac:dyDescent="0.2">
      <c r="A3069" s="66" t="s">
        <v>28</v>
      </c>
      <c r="B3069" s="66" t="s">
        <v>23</v>
      </c>
      <c r="C3069" s="66" t="s">
        <v>10</v>
      </c>
      <c r="D3069" s="66" t="s">
        <v>273</v>
      </c>
      <c r="E3069" s="87">
        <f>+IF(ISNUMBER(DATA!L974),DATA!L974,"n/a")</f>
        <v>4.6494095370556199</v>
      </c>
      <c r="F3069" s="77">
        <f>+IF(ISNUMBER(DATA!M974),DATA!M974,"n/a")</f>
        <v>-0.38835472513642899</v>
      </c>
      <c r="G3069" s="87">
        <f>+IF(ISNUMBER(DATA!V974),DATA!V974,"n/a")</f>
        <v>4.8440536479090603</v>
      </c>
      <c r="H3069" s="77">
        <f>+IF(ISNUMBER(DATA!W974),DATA!W974,"n/a")</f>
        <v>-0.36601199348719599</v>
      </c>
      <c r="I3069" s="87">
        <f>+IF(ISNUMBER(DATA!AF974),DATA!AF974,"n/a")</f>
        <v>4.7643438223015799</v>
      </c>
      <c r="J3069" s="77">
        <f>+IF(ISNUMBER(DATA!AG974),DATA!AG974,"n/a")</f>
        <v>-0.371708083968809</v>
      </c>
      <c r="K3069" s="87">
        <f>+IF(ISNUMBER(DATA!AP974),DATA!AP974,"n/a")</f>
        <v>5.5874740523706397</v>
      </c>
      <c r="L3069" s="77">
        <f>+IF(ISNUMBER(DATA!AQ974),DATA!AQ974,"n/a")</f>
        <v>-0.28507373275346898</v>
      </c>
      <c r="M3069" s="66"/>
      <c r="N3069" s="66"/>
      <c r="O3069" s="66"/>
      <c r="P3069" s="66"/>
      <c r="Q3069" s="66"/>
      <c r="S3069" s="70"/>
      <c r="U3069" s="70"/>
      <c r="W3069" s="70"/>
      <c r="Y3069" s="70"/>
    </row>
    <row r="3070" spans="1:25" s="69" customFormat="1" x14ac:dyDescent="0.2">
      <c r="A3070" s="66" t="s">
        <v>28</v>
      </c>
      <c r="B3070" s="66" t="s">
        <v>23</v>
      </c>
      <c r="C3070" s="66" t="s">
        <v>10</v>
      </c>
      <c r="D3070" s="66" t="s">
        <v>274</v>
      </c>
      <c r="E3070" s="87">
        <f>+IF(ISNUMBER(DATA!L975),DATA!L975,"n/a")</f>
        <v>4.9532944750444301</v>
      </c>
      <c r="F3070" s="77">
        <f>+IF(ISNUMBER(DATA!M975),DATA!M975,"n/a")</f>
        <v>1.77675956836158E-2</v>
      </c>
      <c r="G3070" s="87">
        <f>+IF(ISNUMBER(DATA!V975),DATA!V975,"n/a")</f>
        <v>4.9595132155296104</v>
      </c>
      <c r="H3070" s="77">
        <f>+IF(ISNUMBER(DATA!W975),DATA!W975,"n/a")</f>
        <v>1.2392800634619901E-2</v>
      </c>
      <c r="I3070" s="87">
        <f>+IF(ISNUMBER(DATA!AF975),DATA!AF975,"n/a")</f>
        <v>4.9832342830692298</v>
      </c>
      <c r="J3070" s="77">
        <f>+IF(ISNUMBER(DATA!AG975),DATA!AG975,"n/a")</f>
        <v>-1.0971964355809501E-2</v>
      </c>
      <c r="K3070" s="87">
        <f>+IF(ISNUMBER(DATA!AP975),DATA!AP975,"n/a")</f>
        <v>5.0331285795879799</v>
      </c>
      <c r="L3070" s="77">
        <f>+IF(ISNUMBER(DATA!AQ975),DATA!AQ975,"n/a")</f>
        <v>-7.71294402015716E-2</v>
      </c>
      <c r="M3070" s="66"/>
      <c r="N3070" s="66"/>
      <c r="O3070" s="66"/>
      <c r="P3070" s="66"/>
      <c r="Q3070" s="66"/>
      <c r="S3070" s="70"/>
      <c r="U3070" s="70"/>
      <c r="W3070" s="70"/>
      <c r="Y3070" s="70"/>
    </row>
    <row r="3071" spans="1:25" s="69" customFormat="1" x14ac:dyDescent="0.2">
      <c r="A3071" s="66" t="s">
        <v>28</v>
      </c>
      <c r="B3071" s="66" t="s">
        <v>23</v>
      </c>
      <c r="C3071" s="66" t="s">
        <v>10</v>
      </c>
      <c r="D3071" s="66" t="s">
        <v>275</v>
      </c>
      <c r="E3071" s="87">
        <f>+IF(ISNUMBER(DATA!L976),DATA!L976,"n/a")</f>
        <v>3.5527400550477801</v>
      </c>
      <c r="F3071" s="77">
        <f>+IF(ISNUMBER(DATA!M976),DATA!M976,"n/a")</f>
        <v>-0.51726260209573305</v>
      </c>
      <c r="G3071" s="87">
        <f>+IF(ISNUMBER(DATA!V976),DATA!V976,"n/a")</f>
        <v>3.49806340615921</v>
      </c>
      <c r="H3071" s="77">
        <f>+IF(ISNUMBER(DATA!W976),DATA!W976,"n/a")</f>
        <v>-0.53046011305715302</v>
      </c>
      <c r="I3071" s="87">
        <f>+IF(ISNUMBER(DATA!AF976),DATA!AF976,"n/a")</f>
        <v>3.5073675587031299</v>
      </c>
      <c r="J3071" s="77">
        <f>+IF(ISNUMBER(DATA!AG976),DATA!AG976,"n/a")</f>
        <v>-0.53684717066614596</v>
      </c>
      <c r="K3071" s="87">
        <f>+IF(ISNUMBER(DATA!AP976),DATA!AP976,"n/a")</f>
        <v>3.7809466989168099</v>
      </c>
      <c r="L3071" s="77">
        <f>+IF(ISNUMBER(DATA!AQ976),DATA!AQ976,"n/a")</f>
        <v>-0.50364396500505604</v>
      </c>
      <c r="M3071" s="66"/>
      <c r="N3071" s="66"/>
      <c r="O3071" s="66"/>
      <c r="P3071" s="66"/>
      <c r="Q3071" s="66"/>
      <c r="S3071" s="70"/>
      <c r="U3071" s="70"/>
      <c r="W3071" s="70"/>
      <c r="Y3071" s="70"/>
    </row>
    <row r="3072" spans="1:25" s="69" customFormat="1" x14ac:dyDescent="0.2">
      <c r="A3072" s="66" t="s">
        <v>28</v>
      </c>
      <c r="B3072" s="66" t="s">
        <v>23</v>
      </c>
      <c r="C3072" s="66" t="s">
        <v>10</v>
      </c>
      <c r="D3072" s="66" t="s">
        <v>276</v>
      </c>
      <c r="E3072" s="87">
        <f>+IF(ISNUMBER(DATA!L977),DATA!L977,"n/a")</f>
        <v>7.8435341842287496</v>
      </c>
      <c r="F3072" s="77">
        <f>+IF(ISNUMBER(DATA!M977),DATA!M977,"n/a")</f>
        <v>4.88046213513477E-2</v>
      </c>
      <c r="G3072" s="87">
        <f>+IF(ISNUMBER(DATA!V977),DATA!V977,"n/a")</f>
        <v>7.7343381655796302</v>
      </c>
      <c r="H3072" s="77">
        <f>+IF(ISNUMBER(DATA!W977),DATA!W977,"n/a")</f>
        <v>9.3180424148233305E-3</v>
      </c>
      <c r="I3072" s="87">
        <f>+IF(ISNUMBER(DATA!AF977),DATA!AF977,"n/a")</f>
        <v>7.55740018220708</v>
      </c>
      <c r="J3072" s="77">
        <f>+IF(ISNUMBER(DATA!AG977),DATA!AG977,"n/a")</f>
        <v>2.5106540080498201E-3</v>
      </c>
      <c r="K3072" s="87">
        <f>+IF(ISNUMBER(DATA!AP977),DATA!AP977,"n/a")</f>
        <v>7.3359731907038004</v>
      </c>
      <c r="L3072" s="77">
        <f>+IF(ISNUMBER(DATA!AQ977),DATA!AQ977,"n/a")</f>
        <v>1.62146730433986E-2</v>
      </c>
      <c r="M3072" s="66"/>
      <c r="N3072" s="66"/>
      <c r="O3072" s="66"/>
      <c r="P3072" s="66"/>
      <c r="Q3072" s="66"/>
      <c r="S3072" s="70"/>
      <c r="U3072" s="70"/>
      <c r="W3072" s="70"/>
      <c r="Y3072" s="70"/>
    </row>
    <row r="3073" spans="1:25" s="69" customFormat="1" x14ac:dyDescent="0.2">
      <c r="A3073" s="66" t="s">
        <v>28</v>
      </c>
      <c r="B3073" s="66" t="s">
        <v>23</v>
      </c>
      <c r="C3073" s="66" t="s">
        <v>10</v>
      </c>
      <c r="D3073" s="66" t="s">
        <v>277</v>
      </c>
      <c r="E3073" s="87">
        <f>+IF(ISNUMBER(DATA!L978),DATA!L978,"n/a")</f>
        <v>6.76621685158264</v>
      </c>
      <c r="F3073" s="77">
        <f>+IF(ISNUMBER(DATA!M978),DATA!M978,"n/a")</f>
        <v>-0.137115216860311</v>
      </c>
      <c r="G3073" s="87">
        <f>+IF(ISNUMBER(DATA!V978),DATA!V978,"n/a")</f>
        <v>7.2193159465901502</v>
      </c>
      <c r="H3073" s="77">
        <f>+IF(ISNUMBER(DATA!W978),DATA!W978,"n/a")</f>
        <v>-7.9425815205880504E-2</v>
      </c>
      <c r="I3073" s="87">
        <f>+IF(ISNUMBER(DATA!AF978),DATA!AF978,"n/a")</f>
        <v>7.2287089427444</v>
      </c>
      <c r="J3073" s="77">
        <f>+IF(ISNUMBER(DATA!AG978),DATA!AG978,"n/a")</f>
        <v>-4.9262538299407098E-2</v>
      </c>
      <c r="K3073" s="87">
        <f>+IF(ISNUMBER(DATA!AP978),DATA!AP978,"n/a")</f>
        <v>7.3917106745203798</v>
      </c>
      <c r="L3073" s="77">
        <f>+IF(ISNUMBER(DATA!AQ978),DATA!AQ978,"n/a")</f>
        <v>-3.2277527130207602E-2</v>
      </c>
      <c r="M3073" s="66"/>
      <c r="N3073" s="66"/>
      <c r="O3073" s="66"/>
      <c r="P3073" s="66"/>
      <c r="Q3073" s="66"/>
      <c r="S3073" s="70"/>
      <c r="U3073" s="70"/>
      <c r="W3073" s="70"/>
      <c r="Y3073" s="70"/>
    </row>
    <row r="3074" spans="1:25" s="69" customFormat="1" x14ac:dyDescent="0.2">
      <c r="A3074" s="66" t="s">
        <v>28</v>
      </c>
      <c r="B3074" s="66" t="s">
        <v>23</v>
      </c>
      <c r="C3074" s="66" t="s">
        <v>10</v>
      </c>
      <c r="D3074" s="66" t="s">
        <v>278</v>
      </c>
      <c r="E3074" s="87">
        <f>+IF(ISNUMBER(DATA!L979),DATA!L979,"n/a")</f>
        <v>7.23164329867401</v>
      </c>
      <c r="F3074" s="77">
        <f>+IF(ISNUMBER(DATA!M979),DATA!M979,"n/a")</f>
        <v>0.11052716427169899</v>
      </c>
      <c r="G3074" s="87">
        <f>+IF(ISNUMBER(DATA!V979),DATA!V979,"n/a")</f>
        <v>6.95847736138054</v>
      </c>
      <c r="H3074" s="77">
        <f>+IF(ISNUMBER(DATA!W979),DATA!W979,"n/a")</f>
        <v>5.2289655885403699E-2</v>
      </c>
      <c r="I3074" s="87">
        <f>+IF(ISNUMBER(DATA!AF979),DATA!AF979,"n/a")</f>
        <v>6.8024432960290904</v>
      </c>
      <c r="J3074" s="77">
        <f>+IF(ISNUMBER(DATA!AG979),DATA!AG979,"n/a")</f>
        <v>4.9798473910259197E-2</v>
      </c>
      <c r="K3074" s="87">
        <f>+IF(ISNUMBER(DATA!AP979),DATA!AP979,"n/a")</f>
        <v>6.89012591811266</v>
      </c>
      <c r="L3074" s="77">
        <f>+IF(ISNUMBER(DATA!AQ979),DATA!AQ979,"n/a")</f>
        <v>1.44088698705449E-2</v>
      </c>
      <c r="M3074" s="66"/>
      <c r="N3074" s="66"/>
      <c r="O3074" s="66"/>
      <c r="P3074" s="66"/>
      <c r="Q3074" s="66"/>
      <c r="S3074" s="70"/>
      <c r="U3074" s="70"/>
      <c r="W3074" s="70"/>
      <c r="Y3074" s="70"/>
    </row>
    <row r="3075" spans="1:25" s="69" customFormat="1" x14ac:dyDescent="0.2">
      <c r="A3075" s="66" t="s">
        <v>28</v>
      </c>
      <c r="B3075" s="66" t="s">
        <v>23</v>
      </c>
      <c r="C3075" s="66" t="s">
        <v>10</v>
      </c>
      <c r="D3075" s="66" t="s">
        <v>279</v>
      </c>
      <c r="E3075" s="87">
        <f>+IF(ISNUMBER(DATA!L980),DATA!L980,"n/a")</f>
        <v>4.7659360151266199</v>
      </c>
      <c r="F3075" s="77">
        <f>+IF(ISNUMBER(DATA!M980),DATA!M980,"n/a")</f>
        <v>0.252572740058775</v>
      </c>
      <c r="G3075" s="87">
        <f>+IF(ISNUMBER(DATA!V980),DATA!V980,"n/a")</f>
        <v>4.6446989292770402</v>
      </c>
      <c r="H3075" s="77">
        <f>+IF(ISNUMBER(DATA!W980),DATA!W980,"n/a")</f>
        <v>6.4420568963807406E-2</v>
      </c>
      <c r="I3075" s="87">
        <f>+IF(ISNUMBER(DATA!AF980),DATA!AF980,"n/a")</f>
        <v>4.60730594706079</v>
      </c>
      <c r="J3075" s="77">
        <f>+IF(ISNUMBER(DATA!AG980),DATA!AG980,"n/a")</f>
        <v>-3.00455714604741E-3</v>
      </c>
      <c r="K3075" s="87">
        <f>+IF(ISNUMBER(DATA!AP980),DATA!AP980,"n/a")</f>
        <v>4.5329678011324201</v>
      </c>
      <c r="L3075" s="77">
        <f>+IF(ISNUMBER(DATA!AQ980),DATA!AQ980,"n/a")</f>
        <v>-0.10794292963635101</v>
      </c>
      <c r="M3075" s="66"/>
      <c r="N3075" s="66"/>
      <c r="O3075" s="66"/>
      <c r="P3075" s="66"/>
      <c r="Q3075" s="66"/>
      <c r="S3075" s="70"/>
      <c r="U3075" s="70"/>
      <c r="W3075" s="70"/>
      <c r="Y3075" s="70"/>
    </row>
    <row r="3076" spans="1:25" s="69" customFormat="1" x14ac:dyDescent="0.2">
      <c r="A3076" s="66" t="s">
        <v>28</v>
      </c>
      <c r="B3076" s="66" t="s">
        <v>23</v>
      </c>
      <c r="C3076" s="66" t="s">
        <v>10</v>
      </c>
      <c r="D3076" s="66" t="s">
        <v>280</v>
      </c>
      <c r="E3076" s="87">
        <f>+IF(ISNUMBER(DATA!L981),DATA!L981,"n/a")</f>
        <v>7.5180098522167498</v>
      </c>
      <c r="F3076" s="77">
        <f>+IF(ISNUMBER(DATA!M981),DATA!M981,"n/a")</f>
        <v>-9.87861980422087E-2</v>
      </c>
      <c r="G3076" s="87">
        <f>+IF(ISNUMBER(DATA!V981),DATA!V981,"n/a")</f>
        <v>7.5793543016877196</v>
      </c>
      <c r="H3076" s="77">
        <f>+IF(ISNUMBER(DATA!W981),DATA!W981,"n/a")</f>
        <v>-9.5836858604251896E-2</v>
      </c>
      <c r="I3076" s="87">
        <f>+IF(ISNUMBER(DATA!AF981),DATA!AF981,"n/a")</f>
        <v>7.4506252757021398</v>
      </c>
      <c r="J3076" s="77">
        <f>+IF(ISNUMBER(DATA!AG981),DATA!AG981,"n/a")</f>
        <v>-0.106496720008304</v>
      </c>
      <c r="K3076" s="87">
        <f>+IF(ISNUMBER(DATA!AP981),DATA!AP981,"n/a")</f>
        <v>7.6038446047167998</v>
      </c>
      <c r="L3076" s="77">
        <f>+IF(ISNUMBER(DATA!AQ981),DATA!AQ981,"n/a")</f>
        <v>-8.2020271636850994E-2</v>
      </c>
      <c r="M3076" s="66"/>
      <c r="N3076" s="66"/>
      <c r="O3076" s="66"/>
      <c r="P3076" s="66"/>
      <c r="Q3076" s="66"/>
      <c r="S3076" s="70"/>
      <c r="U3076" s="70"/>
      <c r="W3076" s="70"/>
      <c r="Y3076" s="70"/>
    </row>
    <row r="3077" spans="1:25" s="69" customFormat="1" x14ac:dyDescent="0.2">
      <c r="A3077" s="66" t="s">
        <v>28</v>
      </c>
      <c r="B3077" s="66" t="s">
        <v>23</v>
      </c>
      <c r="C3077" s="66" t="s">
        <v>10</v>
      </c>
      <c r="D3077" s="66" t="s">
        <v>281</v>
      </c>
      <c r="E3077" s="87">
        <f>+IF(ISNUMBER(DATA!L982),DATA!L982,"n/a")</f>
        <v>6.13873426152447</v>
      </c>
      <c r="F3077" s="77">
        <f>+IF(ISNUMBER(DATA!M982),DATA!M982,"n/a")</f>
        <v>-0.27570091444818001</v>
      </c>
      <c r="G3077" s="87">
        <f>+IF(ISNUMBER(DATA!V982),DATA!V982,"n/a")</f>
        <v>6.1088728129743899</v>
      </c>
      <c r="H3077" s="77">
        <f>+IF(ISNUMBER(DATA!W982),DATA!W982,"n/a")</f>
        <v>-0.28074005038597</v>
      </c>
      <c r="I3077" s="87">
        <f>+IF(ISNUMBER(DATA!AF982),DATA!AF982,"n/a")</f>
        <v>6.0906344525952996</v>
      </c>
      <c r="J3077" s="77">
        <f>+IF(ISNUMBER(DATA!AG982),DATA!AG982,"n/a")</f>
        <v>-0.27468508554763899</v>
      </c>
      <c r="K3077" s="87">
        <f>+IF(ISNUMBER(DATA!AP982),DATA!AP982,"n/a")</f>
        <v>6.0318432762040697</v>
      </c>
      <c r="L3077" s="77">
        <f>+IF(ISNUMBER(DATA!AQ982),DATA!AQ982,"n/a")</f>
        <v>-0.26202923166699799</v>
      </c>
      <c r="M3077" s="66"/>
      <c r="N3077" s="66"/>
      <c r="O3077" s="66"/>
      <c r="P3077" s="66"/>
      <c r="Q3077" s="66"/>
      <c r="S3077" s="70"/>
      <c r="U3077" s="70"/>
      <c r="W3077" s="70"/>
      <c r="Y3077" s="70"/>
    </row>
    <row r="3078" spans="1:25" s="69" customFormat="1" x14ac:dyDescent="0.2">
      <c r="A3078" s="66" t="s">
        <v>28</v>
      </c>
      <c r="B3078" s="66" t="s">
        <v>23</v>
      </c>
      <c r="C3078" s="66" t="s">
        <v>10</v>
      </c>
      <c r="D3078" s="66" t="s">
        <v>282</v>
      </c>
      <c r="E3078" s="87">
        <f>+IF(ISNUMBER(DATA!L983),DATA!L983,"n/a")</f>
        <v>5.67421410242265</v>
      </c>
      <c r="F3078" s="77">
        <f>+IF(ISNUMBER(DATA!M983),DATA!M983,"n/a")</f>
        <v>9.2480336457217802E-2</v>
      </c>
      <c r="G3078" s="87">
        <f>+IF(ISNUMBER(DATA!V983),DATA!V983,"n/a")</f>
        <v>5.7310278094715397</v>
      </c>
      <c r="H3078" s="77">
        <f>+IF(ISNUMBER(DATA!W983),DATA!W983,"n/a")</f>
        <v>5.41431408296617E-2</v>
      </c>
      <c r="I3078" s="87">
        <f>+IF(ISNUMBER(DATA!AF983),DATA!AF983,"n/a")</f>
        <v>5.63835737579699</v>
      </c>
      <c r="J3078" s="77">
        <f>+IF(ISNUMBER(DATA!AG983),DATA!AG983,"n/a")</f>
        <v>-1.90751278612501E-2</v>
      </c>
      <c r="K3078" s="87">
        <f>+IF(ISNUMBER(DATA!AP983),DATA!AP983,"n/a")</f>
        <v>5.6505761429567096</v>
      </c>
      <c r="L3078" s="77">
        <f>+IF(ISNUMBER(DATA!AQ983),DATA!AQ983,"n/a")</f>
        <v>-0.11596044458994</v>
      </c>
      <c r="M3078" s="66"/>
      <c r="N3078" s="66"/>
      <c r="O3078" s="66"/>
      <c r="P3078" s="66"/>
      <c r="Q3078" s="66"/>
      <c r="S3078" s="70"/>
      <c r="U3078" s="70"/>
      <c r="W3078" s="70"/>
      <c r="Y3078" s="70"/>
    </row>
    <row r="3079" spans="1:25" s="69" customFormat="1" x14ac:dyDescent="0.2">
      <c r="A3079" s="66" t="s">
        <v>28</v>
      </c>
      <c r="B3079" s="66" t="s">
        <v>23</v>
      </c>
      <c r="C3079" s="66" t="s">
        <v>10</v>
      </c>
      <c r="D3079" s="66" t="s">
        <v>283</v>
      </c>
      <c r="E3079" s="87">
        <f>+IF(ISNUMBER(DATA!L984),DATA!L984,"n/a")</f>
        <v>5.60583466881035</v>
      </c>
      <c r="F3079" s="77">
        <f>+IF(ISNUMBER(DATA!M984),DATA!M984,"n/a")</f>
        <v>-8.6687012158122995E-2</v>
      </c>
      <c r="G3079" s="87">
        <f>+IF(ISNUMBER(DATA!V984),DATA!V984,"n/a")</f>
        <v>5.7033720908398804</v>
      </c>
      <c r="H3079" s="77">
        <f>+IF(ISNUMBER(DATA!W984),DATA!W984,"n/a")</f>
        <v>-8.1882756413857796E-2</v>
      </c>
      <c r="I3079" s="87">
        <f>+IF(ISNUMBER(DATA!AF984),DATA!AF984,"n/a")</f>
        <v>5.7162966984578496</v>
      </c>
      <c r="J3079" s="77">
        <f>+IF(ISNUMBER(DATA!AG984),DATA!AG984,"n/a")</f>
        <v>-0.14350149591639799</v>
      </c>
      <c r="K3079" s="87">
        <f>+IF(ISNUMBER(DATA!AP984),DATA!AP984,"n/a")</f>
        <v>5.79895699198934</v>
      </c>
      <c r="L3079" s="77">
        <f>+IF(ISNUMBER(DATA!AQ984),DATA!AQ984,"n/a")</f>
        <v>-0.18133160114879801</v>
      </c>
      <c r="M3079" s="66"/>
      <c r="N3079" s="66"/>
      <c r="O3079" s="66"/>
      <c r="P3079" s="66"/>
      <c r="Q3079" s="66"/>
      <c r="S3079" s="70"/>
      <c r="U3079" s="70"/>
      <c r="W3079" s="70"/>
      <c r="Y3079" s="70"/>
    </row>
    <row r="3080" spans="1:25" s="69" customFormat="1" x14ac:dyDescent="0.2">
      <c r="A3080" s="66" t="s">
        <v>28</v>
      </c>
      <c r="B3080" s="66" t="s">
        <v>23</v>
      </c>
      <c r="C3080" s="66" t="s">
        <v>10</v>
      </c>
      <c r="D3080" s="66" t="s">
        <v>284</v>
      </c>
      <c r="E3080" s="87">
        <f>+IF(ISNUMBER(DATA!L985),DATA!L985,"n/a")</f>
        <v>6.1826810595120296</v>
      </c>
      <c r="F3080" s="77">
        <f>+IF(ISNUMBER(DATA!M985),DATA!M985,"n/a")</f>
        <v>-0.29558932417716599</v>
      </c>
      <c r="G3080" s="87">
        <f>+IF(ISNUMBER(DATA!V985),DATA!V985,"n/a")</f>
        <v>6.1306290071877596</v>
      </c>
      <c r="H3080" s="77">
        <f>+IF(ISNUMBER(DATA!W985),DATA!W985,"n/a")</f>
        <v>-0.310181774175603</v>
      </c>
      <c r="I3080" s="87">
        <f>+IF(ISNUMBER(DATA!AF985),DATA!AF985,"n/a")</f>
        <v>6.1080392242993096</v>
      </c>
      <c r="J3080" s="77">
        <f>+IF(ISNUMBER(DATA!AG985),DATA!AG985,"n/a")</f>
        <v>-0.30218166412056302</v>
      </c>
      <c r="K3080" s="87">
        <f>+IF(ISNUMBER(DATA!AP985),DATA!AP985,"n/a")</f>
        <v>6.1158355762667203</v>
      </c>
      <c r="L3080" s="77">
        <f>+IF(ISNUMBER(DATA!AQ985),DATA!AQ985,"n/a")</f>
        <v>-0.27180203614040499</v>
      </c>
      <c r="M3080" s="66"/>
      <c r="N3080" s="66"/>
      <c r="O3080" s="66"/>
      <c r="P3080" s="66"/>
      <c r="Q3080" s="66"/>
      <c r="S3080" s="70"/>
      <c r="U3080" s="70"/>
      <c r="W3080" s="70"/>
      <c r="Y3080" s="70"/>
    </row>
    <row r="3081" spans="1:25" s="69" customFormat="1" x14ac:dyDescent="0.2">
      <c r="A3081" s="66" t="s">
        <v>28</v>
      </c>
      <c r="B3081" s="66" t="s">
        <v>23</v>
      </c>
      <c r="C3081" s="66" t="s">
        <v>10</v>
      </c>
      <c r="D3081" s="66" t="s">
        <v>285</v>
      </c>
      <c r="E3081" s="87">
        <f>+IF(ISNUMBER(DATA!L986),DATA!L986,"n/a")</f>
        <v>6.6534117282995497</v>
      </c>
      <c r="F3081" s="77">
        <f>+IF(ISNUMBER(DATA!M986),DATA!M986,"n/a")</f>
        <v>0.17397379843628799</v>
      </c>
      <c r="G3081" s="87">
        <f>+IF(ISNUMBER(DATA!V986),DATA!V986,"n/a")</f>
        <v>6.35350633511755</v>
      </c>
      <c r="H3081" s="77">
        <f>+IF(ISNUMBER(DATA!W986),DATA!W986,"n/a")</f>
        <v>0.17495399162846501</v>
      </c>
      <c r="I3081" s="87">
        <f>+IF(ISNUMBER(DATA!AF986),DATA!AF986,"n/a")</f>
        <v>6.0830810790098901</v>
      </c>
      <c r="J3081" s="77">
        <f>+IF(ISNUMBER(DATA!AG986),DATA!AG986,"n/a")</f>
        <v>-4.54051623123118E-2</v>
      </c>
      <c r="K3081" s="87">
        <f>+IF(ISNUMBER(DATA!AP986),DATA!AP986,"n/a")</f>
        <v>5.9472220370718203</v>
      </c>
      <c r="L3081" s="77">
        <f>+IF(ISNUMBER(DATA!AQ986),DATA!AQ986,"n/a")</f>
        <v>-0.18133668677833301</v>
      </c>
      <c r="M3081" s="66"/>
      <c r="N3081" s="66"/>
      <c r="O3081" s="66"/>
      <c r="P3081" s="66"/>
      <c r="Q3081" s="66"/>
      <c r="S3081" s="70"/>
      <c r="U3081" s="70"/>
      <c r="W3081" s="70"/>
      <c r="Y3081" s="70"/>
    </row>
    <row r="3082" spans="1:25" s="69" customFormat="1" x14ac:dyDescent="0.2">
      <c r="A3082" s="66" t="s">
        <v>28</v>
      </c>
      <c r="B3082" s="66" t="s">
        <v>23</v>
      </c>
      <c r="C3082" s="66" t="s">
        <v>10</v>
      </c>
      <c r="D3082" s="66" t="s">
        <v>286</v>
      </c>
      <c r="E3082" s="87">
        <f>+IF(ISNUMBER(DATA!L987),DATA!L987,"n/a")</f>
        <v>3.7175626096427199</v>
      </c>
      <c r="F3082" s="77">
        <f>+IF(ISNUMBER(DATA!M987),DATA!M987,"n/a")</f>
        <v>-0.41112257329305002</v>
      </c>
      <c r="G3082" s="87">
        <f>+IF(ISNUMBER(DATA!V987),DATA!V987,"n/a")</f>
        <v>3.8397047729056499</v>
      </c>
      <c r="H3082" s="77">
        <f>+IF(ISNUMBER(DATA!W987),DATA!W987,"n/a")</f>
        <v>-0.39937800933172002</v>
      </c>
      <c r="I3082" s="87">
        <f>+IF(ISNUMBER(DATA!AF987),DATA!AF987,"n/a")</f>
        <v>3.8388653313275101</v>
      </c>
      <c r="J3082" s="77">
        <f>+IF(ISNUMBER(DATA!AG987),DATA!AG987,"n/a")</f>
        <v>-0.41664309644425301</v>
      </c>
      <c r="K3082" s="87">
        <f>+IF(ISNUMBER(DATA!AP987),DATA!AP987,"n/a")</f>
        <v>4.5174309002754303</v>
      </c>
      <c r="L3082" s="77">
        <f>+IF(ISNUMBER(DATA!AQ987),DATA!AQ987,"n/a")</f>
        <v>-0.31420673248895797</v>
      </c>
      <c r="M3082" s="66"/>
      <c r="N3082" s="66"/>
      <c r="O3082" s="66"/>
      <c r="P3082" s="66"/>
      <c r="Q3082" s="66"/>
      <c r="S3082" s="70"/>
      <c r="U3082" s="70"/>
      <c r="W3082" s="70"/>
      <c r="Y3082" s="70"/>
    </row>
    <row r="3083" spans="1:25" s="69" customFormat="1" x14ac:dyDescent="0.2">
      <c r="A3083" s="66" t="s">
        <v>28</v>
      </c>
      <c r="B3083" s="66" t="s">
        <v>23</v>
      </c>
      <c r="C3083" s="66" t="s">
        <v>10</v>
      </c>
      <c r="D3083" s="66" t="s">
        <v>287</v>
      </c>
      <c r="E3083" s="87">
        <f>+IF(ISNUMBER(DATA!L988),DATA!L988,"n/a")</f>
        <v>3.7876576097377601</v>
      </c>
      <c r="F3083" s="77">
        <f>+IF(ISNUMBER(DATA!M988),DATA!M988,"n/a")</f>
        <v>-0.47291498334542598</v>
      </c>
      <c r="G3083" s="87">
        <f>+IF(ISNUMBER(DATA!V988),DATA!V988,"n/a")</f>
        <v>3.89629866150764</v>
      </c>
      <c r="H3083" s="77">
        <f>+IF(ISNUMBER(DATA!W988),DATA!W988,"n/a")</f>
        <v>-0.46938397562795697</v>
      </c>
      <c r="I3083" s="87">
        <f>+IF(ISNUMBER(DATA!AF988),DATA!AF988,"n/a")</f>
        <v>3.8303837410672399</v>
      </c>
      <c r="J3083" s="77">
        <f>+IF(ISNUMBER(DATA!AG988),DATA!AG988,"n/a")</f>
        <v>-0.47897206702707101</v>
      </c>
      <c r="K3083" s="87">
        <f>+IF(ISNUMBER(DATA!AP988),DATA!AP988,"n/a")</f>
        <v>4.6309019250514902</v>
      </c>
      <c r="L3083" s="77">
        <f>+IF(ISNUMBER(DATA!AQ988),DATA!AQ988,"n/a")</f>
        <v>-0.35601162938373698</v>
      </c>
      <c r="M3083" s="66"/>
      <c r="N3083" s="66"/>
      <c r="O3083" s="66"/>
      <c r="P3083" s="66"/>
      <c r="Q3083" s="66"/>
      <c r="S3083" s="70"/>
      <c r="U3083" s="70"/>
      <c r="W3083" s="70"/>
      <c r="Y3083" s="70"/>
    </row>
    <row r="3084" spans="1:25" s="69" customFormat="1" x14ac:dyDescent="0.2">
      <c r="A3084" s="66" t="s">
        <v>28</v>
      </c>
      <c r="B3084" s="66" t="s">
        <v>23</v>
      </c>
      <c r="C3084" s="66" t="s">
        <v>10</v>
      </c>
      <c r="D3084" s="66" t="s">
        <v>288</v>
      </c>
      <c r="E3084" s="87">
        <f>+IF(ISNUMBER(DATA!L989),DATA!L989,"n/a")</f>
        <v>5.4711977602769704</v>
      </c>
      <c r="F3084" s="77">
        <f>+IF(ISNUMBER(DATA!M989),DATA!M989,"n/a")</f>
        <v>9.9030489732881297E-2</v>
      </c>
      <c r="G3084" s="87">
        <f>+IF(ISNUMBER(DATA!V989),DATA!V989,"n/a")</f>
        <v>5.4840381017700004</v>
      </c>
      <c r="H3084" s="77">
        <f>+IF(ISNUMBER(DATA!W989),DATA!W989,"n/a")</f>
        <v>5.2125348364356797E-2</v>
      </c>
      <c r="I3084" s="87">
        <f>+IF(ISNUMBER(DATA!AF989),DATA!AF989,"n/a")</f>
        <v>5.3926123060656499</v>
      </c>
      <c r="J3084" s="77">
        <f>+IF(ISNUMBER(DATA!AG989),DATA!AG989,"n/a")</f>
        <v>-5.5002636910320103E-3</v>
      </c>
      <c r="K3084" s="87">
        <f>+IF(ISNUMBER(DATA!AP989),DATA!AP989,"n/a")</f>
        <v>5.3929710382082598</v>
      </c>
      <c r="L3084" s="77">
        <f>+IF(ISNUMBER(DATA!AQ989),DATA!AQ989,"n/a")</f>
        <v>-8.4497553413532198E-2</v>
      </c>
      <c r="M3084" s="66"/>
      <c r="N3084" s="66"/>
      <c r="O3084" s="66"/>
      <c r="P3084" s="66"/>
      <c r="Q3084" s="66"/>
      <c r="S3084" s="70"/>
      <c r="U3084" s="70"/>
      <c r="W3084" s="70"/>
      <c r="Y3084" s="70"/>
    </row>
    <row r="3085" spans="1:25" s="69" customFormat="1" x14ac:dyDescent="0.2">
      <c r="A3085" s="66" t="s">
        <v>28</v>
      </c>
      <c r="B3085" s="66" t="s">
        <v>23</v>
      </c>
      <c r="C3085" s="66" t="s">
        <v>10</v>
      </c>
      <c r="D3085" s="66" t="s">
        <v>289</v>
      </c>
      <c r="E3085" s="87">
        <f>+IF(ISNUMBER(DATA!L990),DATA!L990,"n/a")</f>
        <v>5.67699071359334</v>
      </c>
      <c r="F3085" s="77">
        <f>+IF(ISNUMBER(DATA!M990),DATA!M990,"n/a")</f>
        <v>-3.0647649944281499E-2</v>
      </c>
      <c r="G3085" s="87">
        <f>+IF(ISNUMBER(DATA!V990),DATA!V990,"n/a")</f>
        <v>5.5167130868178997</v>
      </c>
      <c r="H3085" s="77">
        <f>+IF(ISNUMBER(DATA!W990),DATA!W990,"n/a")</f>
        <v>-4.1733474393892397E-2</v>
      </c>
      <c r="I3085" s="87">
        <f>+IF(ISNUMBER(DATA!AF990),DATA!AF990,"n/a")</f>
        <v>5.5238320573328998</v>
      </c>
      <c r="J3085" s="77">
        <f>+IF(ISNUMBER(DATA!AG990),DATA!AG990,"n/a")</f>
        <v>-9.5125634718452895E-2</v>
      </c>
      <c r="K3085" s="87">
        <f>+IF(ISNUMBER(DATA!AP990),DATA!AP990,"n/a")</f>
        <v>5.5799621106318096</v>
      </c>
      <c r="L3085" s="77">
        <f>+IF(ISNUMBER(DATA!AQ990),DATA!AQ990,"n/a")</f>
        <v>-0.18970624017059001</v>
      </c>
      <c r="M3085" s="66"/>
      <c r="N3085" s="66"/>
      <c r="O3085" s="66"/>
      <c r="P3085" s="66"/>
      <c r="Q3085" s="66"/>
      <c r="S3085" s="70"/>
      <c r="U3085" s="70"/>
      <c r="W3085" s="70"/>
      <c r="Y3085" s="70"/>
    </row>
    <row r="3086" spans="1:25" s="69" customFormat="1" x14ac:dyDescent="0.2">
      <c r="A3086" s="66" t="s">
        <v>28</v>
      </c>
      <c r="B3086" s="66" t="s">
        <v>23</v>
      </c>
      <c r="C3086" s="66" t="s">
        <v>10</v>
      </c>
      <c r="D3086" s="66" t="s">
        <v>290</v>
      </c>
      <c r="E3086" s="87">
        <f>+IF(ISNUMBER(DATA!L991),DATA!L991,"n/a")</f>
        <v>5.7078117846252203</v>
      </c>
      <c r="F3086" s="77">
        <f>+IF(ISNUMBER(DATA!M991),DATA!M991,"n/a")</f>
        <v>2.4091354382268601E-2</v>
      </c>
      <c r="G3086" s="87">
        <f>+IF(ISNUMBER(DATA!V991),DATA!V991,"n/a")</f>
        <v>5.7663594455986802</v>
      </c>
      <c r="H3086" s="77">
        <f>+IF(ISNUMBER(DATA!W991),DATA!W991,"n/a")</f>
        <v>1.39819657715912E-2</v>
      </c>
      <c r="I3086" s="87">
        <f>+IF(ISNUMBER(DATA!AF991),DATA!AF991,"n/a")</f>
        <v>5.78221167701229</v>
      </c>
      <c r="J3086" s="77">
        <f>+IF(ISNUMBER(DATA!AG991),DATA!AG991,"n/a")</f>
        <v>-5.0731062968854199E-3</v>
      </c>
      <c r="K3086" s="87">
        <f>+IF(ISNUMBER(DATA!AP991),DATA!AP991,"n/a")</f>
        <v>5.8394174802821501</v>
      </c>
      <c r="L3086" s="77">
        <f>+IF(ISNUMBER(DATA!AQ991),DATA!AQ991,"n/a")</f>
        <v>-7.3710724975976E-2</v>
      </c>
      <c r="M3086" s="66"/>
      <c r="N3086" s="66"/>
      <c r="O3086" s="66"/>
      <c r="P3086" s="66"/>
      <c r="Q3086" s="66"/>
      <c r="S3086" s="70"/>
      <c r="U3086" s="70"/>
      <c r="W3086" s="70"/>
      <c r="Y3086" s="70"/>
    </row>
    <row r="3087" spans="1:25" s="69" customFormat="1" x14ac:dyDescent="0.2">
      <c r="A3087" s="66" t="s">
        <v>28</v>
      </c>
      <c r="B3087" s="66" t="s">
        <v>23</v>
      </c>
      <c r="C3087" s="66" t="s">
        <v>10</v>
      </c>
      <c r="D3087" s="66" t="s">
        <v>291</v>
      </c>
      <c r="E3087" s="87">
        <f>+IF(ISNUMBER(DATA!L992),DATA!L992,"n/a")</f>
        <v>7.5525584297708201</v>
      </c>
      <c r="F3087" s="77">
        <f>+IF(ISNUMBER(DATA!M992),DATA!M992,"n/a")</f>
        <v>-0.10481532644086999</v>
      </c>
      <c r="G3087" s="87">
        <f>+IF(ISNUMBER(DATA!V992),DATA!V992,"n/a")</f>
        <v>7.6023708208492096</v>
      </c>
      <c r="H3087" s="77">
        <f>+IF(ISNUMBER(DATA!W992),DATA!W992,"n/a")</f>
        <v>-9.9788827405073902E-2</v>
      </c>
      <c r="I3087" s="87">
        <f>+IF(ISNUMBER(DATA!AF992),DATA!AF992,"n/a")</f>
        <v>7.73481198352669</v>
      </c>
      <c r="J3087" s="77">
        <f>+IF(ISNUMBER(DATA!AG992),DATA!AG992,"n/a")</f>
        <v>-0.121466383794588</v>
      </c>
      <c r="K3087" s="87">
        <f>+IF(ISNUMBER(DATA!AP992),DATA!AP992,"n/a")</f>
        <v>7.9601089843816704</v>
      </c>
      <c r="L3087" s="77">
        <f>+IF(ISNUMBER(DATA!AQ992),DATA!AQ992,"n/a")</f>
        <v>-0.13092798463674901</v>
      </c>
      <c r="M3087" s="66"/>
      <c r="N3087" s="66"/>
      <c r="O3087" s="66"/>
      <c r="P3087" s="66"/>
      <c r="Q3087" s="66"/>
      <c r="S3087" s="70"/>
      <c r="U3087" s="70"/>
      <c r="W3087" s="70"/>
      <c r="Y3087" s="70"/>
    </row>
    <row r="3088" spans="1:25" s="69" customFormat="1" x14ac:dyDescent="0.2">
      <c r="A3088" s="66" t="s">
        <v>28</v>
      </c>
      <c r="B3088" s="66" t="s">
        <v>23</v>
      </c>
      <c r="C3088" s="66" t="s">
        <v>10</v>
      </c>
      <c r="D3088" s="66" t="s">
        <v>292</v>
      </c>
      <c r="E3088" s="87">
        <f>+IF(ISNUMBER(DATA!L993),DATA!L993,"n/a")</f>
        <v>5.9957462133274904</v>
      </c>
      <c r="F3088" s="77">
        <f>+IF(ISNUMBER(DATA!M993),DATA!M993,"n/a")</f>
        <v>-0.274693445836593</v>
      </c>
      <c r="G3088" s="87">
        <f>+IF(ISNUMBER(DATA!V993),DATA!V993,"n/a")</f>
        <v>5.9879164958792597</v>
      </c>
      <c r="H3088" s="77">
        <f>+IF(ISNUMBER(DATA!W993),DATA!W993,"n/a")</f>
        <v>-0.315007498363504</v>
      </c>
      <c r="I3088" s="87">
        <f>+IF(ISNUMBER(DATA!AF993),DATA!AF993,"n/a")</f>
        <v>5.9665601051739898</v>
      </c>
      <c r="J3088" s="77">
        <f>+IF(ISNUMBER(DATA!AG993),DATA!AG993,"n/a")</f>
        <v>-0.34017882125249299</v>
      </c>
      <c r="K3088" s="87">
        <f>+IF(ISNUMBER(DATA!AP993),DATA!AP993,"n/a")</f>
        <v>5.8887811131173597</v>
      </c>
      <c r="L3088" s="77">
        <f>+IF(ISNUMBER(DATA!AQ993),DATA!AQ993,"n/a")</f>
        <v>-0.340109237024387</v>
      </c>
      <c r="M3088" s="66"/>
      <c r="N3088" s="66"/>
      <c r="O3088" s="66"/>
      <c r="P3088" s="66"/>
      <c r="Q3088" s="66"/>
      <c r="S3088" s="70"/>
      <c r="U3088" s="70"/>
      <c r="W3088" s="70"/>
      <c r="Y3088" s="70"/>
    </row>
    <row r="3089" spans="1:25" s="69" customFormat="1" x14ac:dyDescent="0.2">
      <c r="A3089" s="66" t="s">
        <v>28</v>
      </c>
      <c r="B3089" s="66" t="s">
        <v>23</v>
      </c>
      <c r="C3089" s="66" t="s">
        <v>10</v>
      </c>
      <c r="D3089" s="66" t="s">
        <v>293</v>
      </c>
      <c r="E3089" s="87">
        <f>+IF(ISNUMBER(DATA!L994),DATA!L994,"n/a")</f>
        <v>5.2213952004775797</v>
      </c>
      <c r="F3089" s="77">
        <f>+IF(ISNUMBER(DATA!M994),DATA!M994,"n/a")</f>
        <v>-0.264016353225765</v>
      </c>
      <c r="G3089" s="87">
        <f>+IF(ISNUMBER(DATA!V994),DATA!V994,"n/a")</f>
        <v>5.2398888961610401</v>
      </c>
      <c r="H3089" s="77">
        <f>+IF(ISNUMBER(DATA!W994),DATA!W994,"n/a")</f>
        <v>-0.26220356946008999</v>
      </c>
      <c r="I3089" s="87">
        <f>+IF(ISNUMBER(DATA!AF994),DATA!AF994,"n/a")</f>
        <v>5.1662622242435097</v>
      </c>
      <c r="J3089" s="77">
        <f>+IF(ISNUMBER(DATA!AG994),DATA!AG994,"n/a")</f>
        <v>-0.272070721113436</v>
      </c>
      <c r="K3089" s="87">
        <f>+IF(ISNUMBER(DATA!AP994),DATA!AP994,"n/a")</f>
        <v>5.3574513573268998</v>
      </c>
      <c r="L3089" s="77">
        <f>+IF(ISNUMBER(DATA!AQ994),DATA!AQ994,"n/a")</f>
        <v>-0.23141579182241701</v>
      </c>
      <c r="M3089" s="66"/>
      <c r="N3089" s="66"/>
      <c r="O3089" s="66"/>
      <c r="P3089" s="66"/>
      <c r="Q3089" s="66"/>
      <c r="S3089" s="70"/>
      <c r="U3089" s="70"/>
      <c r="W3089" s="70"/>
      <c r="Y3089" s="70"/>
    </row>
    <row r="3090" spans="1:25" s="69" customFormat="1" x14ac:dyDescent="0.2">
      <c r="A3090" s="66" t="s">
        <v>28</v>
      </c>
      <c r="B3090" s="66" t="s">
        <v>23</v>
      </c>
      <c r="C3090" s="66" t="s">
        <v>10</v>
      </c>
      <c r="D3090" s="66" t="s">
        <v>294</v>
      </c>
      <c r="E3090" s="87">
        <f>+IF(ISNUMBER(DATA!L995),DATA!L995,"n/a")</f>
        <v>6.6444274902460299</v>
      </c>
      <c r="F3090" s="77">
        <f>+IF(ISNUMBER(DATA!M995),DATA!M995,"n/a")</f>
        <v>-4.7738709393220301E-2</v>
      </c>
      <c r="G3090" s="87">
        <f>+IF(ISNUMBER(DATA!V995),DATA!V995,"n/a")</f>
        <v>6.8150419536488904</v>
      </c>
      <c r="H3090" s="77">
        <f>+IF(ISNUMBER(DATA!W995),DATA!W995,"n/a")</f>
        <v>-2.8650227679300502E-4</v>
      </c>
      <c r="I3090" s="87">
        <f>+IF(ISNUMBER(DATA!AF995),DATA!AF995,"n/a")</f>
        <v>6.8488166438459297</v>
      </c>
      <c r="J3090" s="77">
        <f>+IF(ISNUMBER(DATA!AG995),DATA!AG995,"n/a")</f>
        <v>4.3335010521622398E-3</v>
      </c>
      <c r="K3090" s="87">
        <f>+IF(ISNUMBER(DATA!AP995),DATA!AP995,"n/a")</f>
        <v>6.8721959967179203</v>
      </c>
      <c r="L3090" s="77">
        <f>+IF(ISNUMBER(DATA!AQ995),DATA!AQ995,"n/a")</f>
        <v>-4.3301396386965299E-2</v>
      </c>
      <c r="M3090" s="66"/>
      <c r="N3090" s="66"/>
      <c r="O3090" s="66"/>
      <c r="P3090" s="66"/>
      <c r="Q3090" s="66"/>
      <c r="S3090" s="70"/>
      <c r="U3090" s="70"/>
      <c r="W3090" s="70"/>
      <c r="Y3090" s="70"/>
    </row>
    <row r="3091" spans="1:25" s="69" customFormat="1" x14ac:dyDescent="0.2">
      <c r="A3091" s="66" t="s">
        <v>28</v>
      </c>
      <c r="B3091" s="66" t="s">
        <v>23</v>
      </c>
      <c r="C3091" s="66" t="s">
        <v>10</v>
      </c>
      <c r="D3091" s="66" t="s">
        <v>295</v>
      </c>
      <c r="E3091" s="87">
        <f>+IF(ISNUMBER(DATA!L996),DATA!L996,"n/a")</f>
        <v>4.3485832608929202</v>
      </c>
      <c r="F3091" s="77">
        <f>+IF(ISNUMBER(DATA!M996),DATA!M996,"n/a")</f>
        <v>0.108094342412485</v>
      </c>
      <c r="G3091" s="87">
        <f>+IF(ISNUMBER(DATA!V996),DATA!V996,"n/a")</f>
        <v>4.2847421388786797</v>
      </c>
      <c r="H3091" s="77">
        <f>+IF(ISNUMBER(DATA!W996),DATA!W996,"n/a")</f>
        <v>9.2786789857577198E-2</v>
      </c>
      <c r="I3091" s="87">
        <f>+IF(ISNUMBER(DATA!AF996),DATA!AF996,"n/a")</f>
        <v>4.2583444129450996</v>
      </c>
      <c r="J3091" s="77">
        <f>+IF(ISNUMBER(DATA!AG996),DATA!AG996,"n/a")</f>
        <v>5.7870100081838002E-2</v>
      </c>
      <c r="K3091" s="87">
        <f>+IF(ISNUMBER(DATA!AP996),DATA!AP996,"n/a")</f>
        <v>4.23361191888264</v>
      </c>
      <c r="L3091" s="77">
        <f>+IF(ISNUMBER(DATA!AQ996),DATA!AQ996,"n/a")</f>
        <v>-0.22609359158746201</v>
      </c>
      <c r="M3091" s="66"/>
      <c r="N3091" s="66"/>
      <c r="O3091" s="66"/>
      <c r="P3091" s="66"/>
      <c r="Q3091" s="66"/>
      <c r="S3091" s="70"/>
      <c r="U3091" s="70"/>
      <c r="W3091" s="70"/>
      <c r="Y3091" s="70"/>
    </row>
    <row r="3092" spans="1:25" s="69" customFormat="1" x14ac:dyDescent="0.2">
      <c r="A3092" s="66" t="s">
        <v>28</v>
      </c>
      <c r="B3092" s="66" t="s">
        <v>23</v>
      </c>
      <c r="C3092" s="66" t="s">
        <v>10</v>
      </c>
      <c r="D3092" s="66" t="s">
        <v>296</v>
      </c>
      <c r="E3092" s="87">
        <f>+IF(ISNUMBER(DATA!L997),DATA!L997,"n/a")</f>
        <v>5.4228343645882902</v>
      </c>
      <c r="F3092" s="77">
        <f>+IF(ISNUMBER(DATA!M997),DATA!M997,"n/a")</f>
        <v>4.8416430880664697E-2</v>
      </c>
      <c r="G3092" s="87">
        <f>+IF(ISNUMBER(DATA!V997),DATA!V997,"n/a")</f>
        <v>5.3271708414435199</v>
      </c>
      <c r="H3092" s="77">
        <f>+IF(ISNUMBER(DATA!W997),DATA!W997,"n/a")</f>
        <v>2.3114713553631799E-2</v>
      </c>
      <c r="I3092" s="87">
        <f>+IF(ISNUMBER(DATA!AF997),DATA!AF997,"n/a")</f>
        <v>5.3894826582724704</v>
      </c>
      <c r="J3092" s="77">
        <f>+IF(ISNUMBER(DATA!AG997),DATA!AG997,"n/a")</f>
        <v>6.0655631888833998E-3</v>
      </c>
      <c r="K3092" s="87">
        <f>+IF(ISNUMBER(DATA!AP997),DATA!AP997,"n/a")</f>
        <v>5.5089804165475398</v>
      </c>
      <c r="L3092" s="77">
        <f>+IF(ISNUMBER(DATA!AQ997),DATA!AQ997,"n/a")</f>
        <v>-0.11998310659481801</v>
      </c>
      <c r="M3092" s="66"/>
      <c r="N3092" s="66"/>
      <c r="O3092" s="66"/>
      <c r="P3092" s="66"/>
      <c r="Q3092" s="66"/>
      <c r="S3092" s="70"/>
      <c r="U3092" s="70"/>
      <c r="W3092" s="70"/>
      <c r="Y3092" s="70"/>
    </row>
    <row r="3093" spans="1:25" s="69" customFormat="1" x14ac:dyDescent="0.2">
      <c r="A3093" s="66" t="s">
        <v>28</v>
      </c>
      <c r="B3093" s="66" t="s">
        <v>23</v>
      </c>
      <c r="C3093" s="66" t="s">
        <v>10</v>
      </c>
      <c r="D3093" s="66" t="s">
        <v>297</v>
      </c>
      <c r="E3093" s="87">
        <f>+IF(ISNUMBER(DATA!L998),DATA!L998,"n/a")</f>
        <v>5.2686319085864604</v>
      </c>
      <c r="F3093" s="77">
        <f>+IF(ISNUMBER(DATA!M998),DATA!M998,"n/a")</f>
        <v>-0.22209484010357999</v>
      </c>
      <c r="G3093" s="87">
        <f>+IF(ISNUMBER(DATA!V998),DATA!V998,"n/a")</f>
        <v>5.2783065493272101</v>
      </c>
      <c r="H3093" s="77">
        <f>+IF(ISNUMBER(DATA!W998),DATA!W998,"n/a")</f>
        <v>-0.22492348850641</v>
      </c>
      <c r="I3093" s="87">
        <f>+IF(ISNUMBER(DATA!AF998),DATA!AF998,"n/a")</f>
        <v>5.2037737422951196</v>
      </c>
      <c r="J3093" s="77">
        <f>+IF(ISNUMBER(DATA!AG998),DATA!AG998,"n/a")</f>
        <v>-0.233011143803867</v>
      </c>
      <c r="K3093" s="87">
        <f>+IF(ISNUMBER(DATA!AP998),DATA!AP998,"n/a")</f>
        <v>5.3668308764264196</v>
      </c>
      <c r="L3093" s="77">
        <f>+IF(ISNUMBER(DATA!AQ998),DATA!AQ998,"n/a")</f>
        <v>-0.199783331105441</v>
      </c>
      <c r="M3093" s="66"/>
      <c r="N3093" s="66"/>
      <c r="O3093" s="66"/>
      <c r="P3093" s="66"/>
      <c r="Q3093" s="66"/>
      <c r="S3093" s="70"/>
      <c r="U3093" s="70"/>
      <c r="W3093" s="70"/>
      <c r="Y3093" s="70"/>
    </row>
    <row r="3094" spans="1:25" s="69" customFormat="1" x14ac:dyDescent="0.2">
      <c r="A3094" s="66" t="s">
        <v>28</v>
      </c>
      <c r="B3094" s="66" t="s">
        <v>23</v>
      </c>
      <c r="C3094" s="66" t="s">
        <v>10</v>
      </c>
      <c r="D3094" s="66" t="s">
        <v>298</v>
      </c>
      <c r="E3094" s="87">
        <f>+IF(ISNUMBER(DATA!L999),DATA!L999,"n/a")</f>
        <v>5.0155518618770198</v>
      </c>
      <c r="F3094" s="77">
        <f>+IF(ISNUMBER(DATA!M999),DATA!M999,"n/a")</f>
        <v>1.6370173024904001E-2</v>
      </c>
      <c r="G3094" s="87">
        <f>+IF(ISNUMBER(DATA!V999),DATA!V999,"n/a")</f>
        <v>5.0556426592318804</v>
      </c>
      <c r="H3094" s="77">
        <f>+IF(ISNUMBER(DATA!W999),DATA!W999,"n/a")</f>
        <v>2.3935736923176E-2</v>
      </c>
      <c r="I3094" s="87">
        <f>+IF(ISNUMBER(DATA!AF999),DATA!AF999,"n/a")</f>
        <v>5.1028798819304999</v>
      </c>
      <c r="J3094" s="77">
        <f>+IF(ISNUMBER(DATA!AG999),DATA!AG999,"n/a")</f>
        <v>1.6698330130621299E-2</v>
      </c>
      <c r="K3094" s="87">
        <f>+IF(ISNUMBER(DATA!AP999),DATA!AP999,"n/a")</f>
        <v>5.1854659836548196</v>
      </c>
      <c r="L3094" s="77">
        <f>+IF(ISNUMBER(DATA!AQ999),DATA!AQ999,"n/a")</f>
        <v>-4.2848472855406203E-2</v>
      </c>
      <c r="M3094" s="66"/>
      <c r="N3094" s="66"/>
      <c r="O3094" s="66"/>
      <c r="P3094" s="66"/>
      <c r="Q3094" s="66"/>
      <c r="S3094" s="70"/>
      <c r="U3094" s="70"/>
      <c r="W3094" s="70"/>
      <c r="Y3094" s="70"/>
    </row>
    <row r="3095" spans="1:25" s="69" customFormat="1" x14ac:dyDescent="0.2">
      <c r="A3095" s="66" t="s">
        <v>28</v>
      </c>
      <c r="B3095" s="66" t="s">
        <v>23</v>
      </c>
      <c r="C3095" s="66" t="s">
        <v>10</v>
      </c>
      <c r="D3095" s="66" t="s">
        <v>299</v>
      </c>
      <c r="E3095" s="87">
        <f>+IF(ISNUMBER(DATA!L1000),DATA!L1000,"n/a")</f>
        <v>4.3103806290557598</v>
      </c>
      <c r="F3095" s="77">
        <f>+IF(ISNUMBER(DATA!M1000),DATA!M1000,"n/a")</f>
        <v>-0.33407091365017799</v>
      </c>
      <c r="G3095" s="87">
        <f>+IF(ISNUMBER(DATA!V1000),DATA!V1000,"n/a")</f>
        <v>4.3286678657596198</v>
      </c>
      <c r="H3095" s="77">
        <f>+IF(ISNUMBER(DATA!W1000),DATA!W1000,"n/a")</f>
        <v>-0.464224661554199</v>
      </c>
      <c r="I3095" s="87">
        <f>+IF(ISNUMBER(DATA!AF1000),DATA!AF1000,"n/a")</f>
        <v>4.3116612106873102</v>
      </c>
      <c r="J3095" s="77">
        <f>+IF(ISNUMBER(DATA!AG1000),DATA!AG1000,"n/a")</f>
        <v>-0.48147447880248001</v>
      </c>
      <c r="K3095" s="87">
        <f>+IF(ISNUMBER(DATA!AP1000),DATA!AP1000,"n/a")</f>
        <v>4.9182639221523798</v>
      </c>
      <c r="L3095" s="77">
        <f>+IF(ISNUMBER(DATA!AQ1000),DATA!AQ1000,"n/a")</f>
        <v>-0.34523679566156601</v>
      </c>
      <c r="M3095" s="66"/>
      <c r="N3095" s="66"/>
      <c r="O3095" s="66"/>
      <c r="P3095" s="66"/>
      <c r="Q3095" s="66"/>
      <c r="S3095" s="70"/>
      <c r="U3095" s="70"/>
      <c r="W3095" s="70"/>
      <c r="Y3095" s="70"/>
    </row>
    <row r="3096" spans="1:25" s="69" customFormat="1" x14ac:dyDescent="0.2">
      <c r="A3096" s="66" t="s">
        <v>28</v>
      </c>
      <c r="B3096" s="66" t="s">
        <v>23</v>
      </c>
      <c r="C3096" s="66" t="s">
        <v>10</v>
      </c>
      <c r="D3096" s="66" t="s">
        <v>300</v>
      </c>
      <c r="E3096" s="87">
        <f>+IF(ISNUMBER(DATA!L1001),DATA!L1001,"n/a")</f>
        <v>3.5473791865108399</v>
      </c>
      <c r="F3096" s="77">
        <f>+IF(ISNUMBER(DATA!M1001),DATA!M1001,"n/a")</f>
        <v>-0.37036583984695498</v>
      </c>
      <c r="G3096" s="87">
        <f>+IF(ISNUMBER(DATA!V1001),DATA!V1001,"n/a")</f>
        <v>3.4781390455343399</v>
      </c>
      <c r="H3096" s="77">
        <f>+IF(ISNUMBER(DATA!W1001),DATA!W1001,"n/a")</f>
        <v>-0.40268469480685998</v>
      </c>
      <c r="I3096" s="87">
        <f>+IF(ISNUMBER(DATA!AF1001),DATA!AF1001,"n/a")</f>
        <v>3.4900137131734899</v>
      </c>
      <c r="J3096" s="77">
        <f>+IF(ISNUMBER(DATA!AG1001),DATA!AG1001,"n/a")</f>
        <v>-0.42551823735181399</v>
      </c>
      <c r="K3096" s="87">
        <f>+IF(ISNUMBER(DATA!AP1001),DATA!AP1001,"n/a")</f>
        <v>3.7158351699984502</v>
      </c>
      <c r="L3096" s="77">
        <f>+IF(ISNUMBER(DATA!AQ1001),DATA!AQ1001,"n/a")</f>
        <v>-0.39296880150334801</v>
      </c>
      <c r="M3096" s="66"/>
      <c r="N3096" s="66"/>
      <c r="O3096" s="66"/>
      <c r="P3096" s="66"/>
      <c r="Q3096" s="66"/>
      <c r="S3096" s="70"/>
      <c r="U3096" s="70"/>
      <c r="W3096" s="70"/>
      <c r="Y3096" s="70"/>
    </row>
    <row r="3097" spans="1:25" s="69" customFormat="1" x14ac:dyDescent="0.2">
      <c r="A3097" s="66" t="s">
        <v>28</v>
      </c>
      <c r="B3097" s="66" t="s">
        <v>23</v>
      </c>
      <c r="C3097" s="66" t="s">
        <v>10</v>
      </c>
      <c r="D3097" s="66" t="s">
        <v>301</v>
      </c>
      <c r="E3097" s="87">
        <f>+IF(ISNUMBER(DATA!L1002),DATA!L1002,"n/a")</f>
        <v>5.4725520983682596</v>
      </c>
      <c r="F3097" s="77">
        <f>+IF(ISNUMBER(DATA!M1002),DATA!M1002,"n/a")</f>
        <v>-1.6993026030871401E-2</v>
      </c>
      <c r="G3097" s="87">
        <f>+IF(ISNUMBER(DATA!V1002),DATA!V1002,"n/a")</f>
        <v>5.4270607688457604</v>
      </c>
      <c r="H3097" s="77">
        <f>+IF(ISNUMBER(DATA!W1002),DATA!W1002,"n/a")</f>
        <v>-1.6756305759993002E-2</v>
      </c>
      <c r="I3097" s="87">
        <f>+IF(ISNUMBER(DATA!AF1002),DATA!AF1002,"n/a")</f>
        <v>5.4564971415451398</v>
      </c>
      <c r="J3097" s="77">
        <f>+IF(ISNUMBER(DATA!AG1002),DATA!AG1002,"n/a")</f>
        <v>-1.9520458017689701E-2</v>
      </c>
      <c r="K3097" s="87">
        <f>+IF(ISNUMBER(DATA!AP1002),DATA!AP1002,"n/a")</f>
        <v>5.5018504211388404</v>
      </c>
      <c r="L3097" s="77">
        <f>+IF(ISNUMBER(DATA!AQ1002),DATA!AQ1002,"n/a")</f>
        <v>-4.6182075709606897E-2</v>
      </c>
      <c r="M3097" s="66"/>
      <c r="N3097" s="66"/>
      <c r="O3097" s="66"/>
      <c r="P3097" s="66"/>
      <c r="Q3097" s="66"/>
      <c r="S3097" s="70"/>
      <c r="U3097" s="70"/>
      <c r="W3097" s="70"/>
      <c r="Y3097" s="70"/>
    </row>
    <row r="3098" spans="1:25" s="69" customFormat="1" x14ac:dyDescent="0.2">
      <c r="A3098" s="66" t="s">
        <v>28</v>
      </c>
      <c r="B3098" s="66" t="s">
        <v>23</v>
      </c>
      <c r="C3098" s="66" t="s">
        <v>10</v>
      </c>
      <c r="D3098" s="66" t="s">
        <v>302</v>
      </c>
      <c r="E3098" s="87">
        <f>+IF(ISNUMBER(DATA!L1003),DATA!L1003,"n/a")</f>
        <v>5.6567762641630903</v>
      </c>
      <c r="F3098" s="77">
        <f>+IF(ISNUMBER(DATA!M1003),DATA!M1003,"n/a")</f>
        <v>3.8206356859725898E-2</v>
      </c>
      <c r="G3098" s="87">
        <f>+IF(ISNUMBER(DATA!V1003),DATA!V1003,"n/a")</f>
        <v>5.72760630282463</v>
      </c>
      <c r="H3098" s="77">
        <f>+IF(ISNUMBER(DATA!W1003),DATA!W1003,"n/a")</f>
        <v>4.1027445563181497E-2</v>
      </c>
      <c r="I3098" s="87">
        <f>+IF(ISNUMBER(DATA!AF1003),DATA!AF1003,"n/a")</f>
        <v>5.7304547514245696</v>
      </c>
      <c r="J3098" s="77">
        <f>+IF(ISNUMBER(DATA!AG1003),DATA!AG1003,"n/a")</f>
        <v>2.4840014834705101E-2</v>
      </c>
      <c r="K3098" s="87">
        <f>+IF(ISNUMBER(DATA!AP1003),DATA!AP1003,"n/a")</f>
        <v>5.7690728472155</v>
      </c>
      <c r="L3098" s="77">
        <f>+IF(ISNUMBER(DATA!AQ1003),DATA!AQ1003,"n/a")</f>
        <v>-5.2347741335604998E-2</v>
      </c>
      <c r="M3098" s="66"/>
      <c r="N3098" s="66"/>
      <c r="O3098" s="66"/>
      <c r="P3098" s="66"/>
      <c r="Q3098" s="66"/>
      <c r="S3098" s="70"/>
      <c r="U3098" s="70"/>
      <c r="W3098" s="70"/>
      <c r="Y3098" s="70"/>
    </row>
    <row r="3099" spans="1:25" s="69" customFormat="1" x14ac:dyDescent="0.2">
      <c r="A3099" s="66" t="s">
        <v>28</v>
      </c>
      <c r="B3099" s="66" t="s">
        <v>23</v>
      </c>
      <c r="C3099" s="66" t="s">
        <v>10</v>
      </c>
      <c r="D3099" s="66" t="s">
        <v>303</v>
      </c>
      <c r="E3099" s="87">
        <f>+IF(ISNUMBER(DATA!L1004),DATA!L1004,"n/a")</f>
        <v>5.3515611603872104</v>
      </c>
      <c r="F3099" s="77">
        <f>+IF(ISNUMBER(DATA!M1004),DATA!M1004,"n/a")</f>
        <v>7.5591497037857001E-3</v>
      </c>
      <c r="G3099" s="87">
        <f>+IF(ISNUMBER(DATA!V1004),DATA!V1004,"n/a")</f>
        <v>5.2008551767025502</v>
      </c>
      <c r="H3099" s="77">
        <f>+IF(ISNUMBER(DATA!W1004),DATA!W1004,"n/a")</f>
        <v>1.9662316709526699E-3</v>
      </c>
      <c r="I3099" s="87">
        <f>+IF(ISNUMBER(DATA!AF1004),DATA!AF1004,"n/a")</f>
        <v>5.1926424369633404</v>
      </c>
      <c r="J3099" s="77">
        <f>+IF(ISNUMBER(DATA!AG1004),DATA!AG1004,"n/a")</f>
        <v>-2.52241996402294E-2</v>
      </c>
      <c r="K3099" s="87">
        <f>+IF(ISNUMBER(DATA!AP1004),DATA!AP1004,"n/a")</f>
        <v>5.2656540301472496</v>
      </c>
      <c r="L3099" s="77">
        <f>+IF(ISNUMBER(DATA!AQ1004),DATA!AQ1004,"n/a")</f>
        <v>-8.44346184220124E-2</v>
      </c>
      <c r="M3099" s="66"/>
      <c r="N3099" s="66"/>
      <c r="O3099" s="66"/>
      <c r="P3099" s="66"/>
      <c r="Q3099" s="66"/>
      <c r="S3099" s="70"/>
      <c r="U3099" s="70"/>
      <c r="W3099" s="70"/>
      <c r="Y3099" s="70"/>
    </row>
    <row r="3100" spans="1:25" s="69" customFormat="1" x14ac:dyDescent="0.2">
      <c r="A3100" s="66" t="s">
        <v>28</v>
      </c>
      <c r="B3100" s="66" t="s">
        <v>23</v>
      </c>
      <c r="C3100" s="66" t="s">
        <v>10</v>
      </c>
      <c r="D3100" s="66" t="s">
        <v>304</v>
      </c>
      <c r="E3100" s="87">
        <f>+IF(ISNUMBER(DATA!L1005),DATA!L1005,"n/a")</f>
        <v>4.5156842277766698</v>
      </c>
      <c r="F3100" s="77">
        <f>+IF(ISNUMBER(DATA!M1005),DATA!M1005,"n/a")</f>
        <v>-0.43386209793668201</v>
      </c>
      <c r="G3100" s="87">
        <f>+IF(ISNUMBER(DATA!V1005),DATA!V1005,"n/a")</f>
        <v>4.6885955649419202</v>
      </c>
      <c r="H3100" s="77">
        <f>+IF(ISNUMBER(DATA!W1005),DATA!W1005,"n/a")</f>
        <v>-0.454030223078215</v>
      </c>
      <c r="I3100" s="87">
        <f>+IF(ISNUMBER(DATA!AF1005),DATA!AF1005,"n/a")</f>
        <v>4.6944575641178599</v>
      </c>
      <c r="J3100" s="77">
        <f>+IF(ISNUMBER(DATA!AG1005),DATA!AG1005,"n/a")</f>
        <v>-0.43793488617291598</v>
      </c>
      <c r="K3100" s="87">
        <f>+IF(ISNUMBER(DATA!AP1005),DATA!AP1005,"n/a")</f>
        <v>5.5706283176226599</v>
      </c>
      <c r="L3100" s="77">
        <f>+IF(ISNUMBER(DATA!AQ1005),DATA!AQ1005,"n/a")</f>
        <v>-0.281674440493828</v>
      </c>
      <c r="M3100" s="66"/>
      <c r="N3100" s="66"/>
      <c r="O3100" s="66"/>
      <c r="P3100" s="66"/>
      <c r="Q3100" s="66"/>
      <c r="S3100" s="70"/>
      <c r="U3100" s="70"/>
      <c r="W3100" s="70"/>
      <c r="Y3100" s="70"/>
    </row>
    <row r="3101" spans="1:25" s="69" customFormat="1" x14ac:dyDescent="0.2">
      <c r="A3101" s="66" t="s">
        <v>28</v>
      </c>
      <c r="B3101" s="66" t="s">
        <v>23</v>
      </c>
      <c r="C3101" s="66" t="s">
        <v>10</v>
      </c>
      <c r="D3101" s="66" t="s">
        <v>305</v>
      </c>
      <c r="E3101" s="87">
        <f>+IF(ISNUMBER(DATA!L1006),DATA!L1006,"n/a")</f>
        <v>6.6325685465043698</v>
      </c>
      <c r="F3101" s="77">
        <f>+IF(ISNUMBER(DATA!M1006),DATA!M1006,"n/a")</f>
        <v>0.28865626234639802</v>
      </c>
      <c r="G3101" s="87">
        <f>+IF(ISNUMBER(DATA!V1006),DATA!V1006,"n/a")</f>
        <v>6.64791493262251</v>
      </c>
      <c r="H3101" s="77">
        <f>+IF(ISNUMBER(DATA!W1006),DATA!W1006,"n/a")</f>
        <v>0.27280059351463298</v>
      </c>
      <c r="I3101" s="87">
        <f>+IF(ISNUMBER(DATA!AF1006),DATA!AF1006,"n/a")</f>
        <v>6.6279556143421097</v>
      </c>
      <c r="J3101" s="77">
        <f>+IF(ISNUMBER(DATA!AG1006),DATA!AG1006,"n/a")</f>
        <v>0.208278586903408</v>
      </c>
      <c r="K3101" s="87">
        <f>+IF(ISNUMBER(DATA!AP1006),DATA!AP1006,"n/a")</f>
        <v>6.2410278005289097</v>
      </c>
      <c r="L3101" s="77">
        <f>+IF(ISNUMBER(DATA!AQ1006),DATA!AQ1006,"n/a")</f>
        <v>5.9012788023765202E-2</v>
      </c>
      <c r="M3101" s="66"/>
      <c r="N3101" s="66"/>
      <c r="O3101" s="66"/>
      <c r="P3101" s="66"/>
      <c r="Q3101" s="66"/>
      <c r="S3101" s="70"/>
      <c r="U3101" s="70"/>
      <c r="W3101" s="70"/>
      <c r="Y3101" s="70"/>
    </row>
    <row r="3102" spans="1:25" s="69" customFormat="1" x14ac:dyDescent="0.2">
      <c r="A3102" s="66" t="s">
        <v>28</v>
      </c>
      <c r="B3102" s="66" t="s">
        <v>23</v>
      </c>
      <c r="C3102" s="66" t="s">
        <v>10</v>
      </c>
      <c r="D3102" s="66" t="s">
        <v>306</v>
      </c>
      <c r="E3102" s="87">
        <f>+IF(ISNUMBER(DATA!L1007),DATA!L1007,"n/a")</f>
        <v>7.0838015220891899</v>
      </c>
      <c r="F3102" s="77">
        <f>+IF(ISNUMBER(DATA!M1007),DATA!M1007,"n/a")</f>
        <v>-0.196620171358174</v>
      </c>
      <c r="G3102" s="87">
        <f>+IF(ISNUMBER(DATA!V1007),DATA!V1007,"n/a")</f>
        <v>7.1788004507595602</v>
      </c>
      <c r="H3102" s="77">
        <f>+IF(ISNUMBER(DATA!W1007),DATA!W1007,"n/a")</f>
        <v>-0.18571497842034701</v>
      </c>
      <c r="I3102" s="87">
        <f>+IF(ISNUMBER(DATA!AF1007),DATA!AF1007,"n/a")</f>
        <v>6.9858506469161901</v>
      </c>
      <c r="J3102" s="77">
        <f>+IF(ISNUMBER(DATA!AG1007),DATA!AG1007,"n/a")</f>
        <v>-0.204753392360466</v>
      </c>
      <c r="K3102" s="87">
        <f>+IF(ISNUMBER(DATA!AP1007),DATA!AP1007,"n/a")</f>
        <v>7.3631677009932304</v>
      </c>
      <c r="L3102" s="77">
        <f>+IF(ISNUMBER(DATA!AQ1007),DATA!AQ1007,"n/a")</f>
        <v>-0.148772102801182</v>
      </c>
      <c r="M3102" s="66"/>
      <c r="N3102" s="66"/>
      <c r="O3102" s="66"/>
      <c r="P3102" s="66"/>
      <c r="Q3102" s="66"/>
      <c r="S3102" s="70"/>
      <c r="U3102" s="70"/>
      <c r="W3102" s="70"/>
      <c r="Y3102" s="70"/>
    </row>
    <row r="3103" spans="1:25" s="69" customFormat="1" x14ac:dyDescent="0.2">
      <c r="A3103" s="66" t="s">
        <v>28</v>
      </c>
      <c r="B3103" s="66" t="s">
        <v>23</v>
      </c>
      <c r="C3103" s="66" t="s">
        <v>10</v>
      </c>
      <c r="D3103" s="66" t="s">
        <v>307</v>
      </c>
      <c r="E3103" s="87">
        <f>+IF(ISNUMBER(DATA!L1008),DATA!L1008,"n/a")</f>
        <v>4.2216361914021103</v>
      </c>
      <c r="F3103" s="77">
        <f>+IF(ISNUMBER(DATA!M1008),DATA!M1008,"n/a")</f>
        <v>1.5517119411517699E-2</v>
      </c>
      <c r="G3103" s="87">
        <f>+IF(ISNUMBER(DATA!V1008),DATA!V1008,"n/a")</f>
        <v>4.3192182149432004</v>
      </c>
      <c r="H3103" s="77">
        <f>+IF(ISNUMBER(DATA!W1008),DATA!W1008,"n/a")</f>
        <v>-1.0758207688116399E-2</v>
      </c>
      <c r="I3103" s="87">
        <f>+IF(ISNUMBER(DATA!AF1008),DATA!AF1008,"n/a")</f>
        <v>4.2922736291621799</v>
      </c>
      <c r="J3103" s="77">
        <f>+IF(ISNUMBER(DATA!AG1008),DATA!AG1008,"n/a")</f>
        <v>-0.11407468525305201</v>
      </c>
      <c r="K3103" s="87">
        <f>+IF(ISNUMBER(DATA!AP1008),DATA!AP1008,"n/a")</f>
        <v>4.1613438548217498</v>
      </c>
      <c r="L3103" s="77">
        <f>+IF(ISNUMBER(DATA!AQ1008),DATA!AQ1008,"n/a")</f>
        <v>-0.25996105751610199</v>
      </c>
      <c r="M3103" s="66"/>
      <c r="N3103" s="66"/>
      <c r="O3103" s="66"/>
      <c r="P3103" s="66"/>
      <c r="Q3103" s="66"/>
      <c r="S3103" s="70"/>
      <c r="U3103" s="70"/>
      <c r="W3103" s="70"/>
      <c r="Y3103" s="70"/>
    </row>
    <row r="3104" spans="1:25" s="69" customFormat="1" x14ac:dyDescent="0.2">
      <c r="A3104" s="66" t="s">
        <v>28</v>
      </c>
      <c r="B3104" s="66" t="s">
        <v>23</v>
      </c>
      <c r="C3104" s="66" t="s">
        <v>10</v>
      </c>
      <c r="D3104" s="66" t="s">
        <v>308</v>
      </c>
      <c r="E3104" s="87">
        <f>+IF(ISNUMBER(DATA!L1009),DATA!L1009,"n/a")</f>
        <v>6.0851930604957296</v>
      </c>
      <c r="F3104" s="77">
        <f>+IF(ISNUMBER(DATA!M1009),DATA!M1009,"n/a")</f>
        <v>-0.209351264949108</v>
      </c>
      <c r="G3104" s="87">
        <f>+IF(ISNUMBER(DATA!V1009),DATA!V1009,"n/a")</f>
        <v>6.3307550364732599</v>
      </c>
      <c r="H3104" s="77">
        <f>+IF(ISNUMBER(DATA!W1009),DATA!W1009,"n/a")</f>
        <v>-0.206925077601256</v>
      </c>
      <c r="I3104" s="87">
        <f>+IF(ISNUMBER(DATA!AF1009),DATA!AF1009,"n/a")</f>
        <v>6.4881194217997802</v>
      </c>
      <c r="J3104" s="77">
        <f>+IF(ISNUMBER(DATA!AG1009),DATA!AG1009,"n/a")</f>
        <v>-0.205615846962241</v>
      </c>
      <c r="K3104" s="87">
        <f>+IF(ISNUMBER(DATA!AP1009),DATA!AP1009,"n/a")</f>
        <v>6.9081862324697498</v>
      </c>
      <c r="L3104" s="77">
        <f>+IF(ISNUMBER(DATA!AQ1009),DATA!AQ1009,"n/a")</f>
        <v>-0.17592905961855801</v>
      </c>
      <c r="M3104" s="66"/>
      <c r="N3104" s="66"/>
      <c r="O3104" s="66"/>
      <c r="P3104" s="66"/>
      <c r="Q3104" s="66"/>
      <c r="S3104" s="70"/>
      <c r="U3104" s="70"/>
      <c r="W3104" s="70"/>
      <c r="Y3104" s="70"/>
    </row>
    <row r="3105" spans="1:25" s="69" customFormat="1" x14ac:dyDescent="0.2">
      <c r="A3105" s="66" t="s">
        <v>28</v>
      </c>
      <c r="B3105" s="66" t="s">
        <v>23</v>
      </c>
      <c r="C3105" s="66" t="s">
        <v>10</v>
      </c>
      <c r="D3105" s="66" t="s">
        <v>309</v>
      </c>
      <c r="E3105" s="87">
        <f>+IF(ISNUMBER(DATA!L1010),DATA!L1010,"n/a")</f>
        <v>5.0649562185030099</v>
      </c>
      <c r="F3105" s="77">
        <f>+IF(ISNUMBER(DATA!M1010),DATA!M1010,"n/a")</f>
        <v>-0.30516960573721202</v>
      </c>
      <c r="G3105" s="87">
        <f>+IF(ISNUMBER(DATA!V1010),DATA!V1010,"n/a")</f>
        <v>5.2905441714441004</v>
      </c>
      <c r="H3105" s="77">
        <f>+IF(ISNUMBER(DATA!W1010),DATA!W1010,"n/a")</f>
        <v>-0.28376571718063998</v>
      </c>
      <c r="I3105" s="87">
        <f>+IF(ISNUMBER(DATA!AF1010),DATA!AF1010,"n/a")</f>
        <v>5.4785281308761604</v>
      </c>
      <c r="J3105" s="77">
        <f>+IF(ISNUMBER(DATA!AG1010),DATA!AG1010,"n/a")</f>
        <v>-0.25753142249684202</v>
      </c>
      <c r="K3105" s="87">
        <f>+IF(ISNUMBER(DATA!AP1010),DATA!AP1010,"n/a")</f>
        <v>6.0623739350768098</v>
      </c>
      <c r="L3105" s="77">
        <f>+IF(ISNUMBER(DATA!AQ1010),DATA!AQ1010,"n/a")</f>
        <v>-0.22109510251908901</v>
      </c>
      <c r="M3105" s="66"/>
      <c r="N3105" s="66"/>
      <c r="O3105" s="66"/>
      <c r="P3105" s="66"/>
      <c r="Q3105" s="66"/>
      <c r="S3105" s="70"/>
      <c r="U3105" s="70"/>
      <c r="W3105" s="70"/>
      <c r="Y3105" s="70"/>
    </row>
    <row r="3106" spans="1:25" s="69" customFormat="1" x14ac:dyDescent="0.2">
      <c r="A3106" s="66" t="s">
        <v>28</v>
      </c>
      <c r="B3106" s="66" t="s">
        <v>23</v>
      </c>
      <c r="C3106" s="66" t="s">
        <v>10</v>
      </c>
      <c r="D3106" s="66" t="s">
        <v>310</v>
      </c>
      <c r="E3106" s="87">
        <f>+IF(ISNUMBER(DATA!L1011),DATA!L1011,"n/a")</f>
        <v>5.1779547684475498</v>
      </c>
      <c r="F3106" s="77">
        <f>+IF(ISNUMBER(DATA!M1011),DATA!M1011,"n/a")</f>
        <v>-0.25840540747984903</v>
      </c>
      <c r="G3106" s="87">
        <f>+IF(ISNUMBER(DATA!V1011),DATA!V1011,"n/a")</f>
        <v>5.3679752617488399</v>
      </c>
      <c r="H3106" s="77">
        <f>+IF(ISNUMBER(DATA!W1011),DATA!W1011,"n/a")</f>
        <v>-0.24060337784492</v>
      </c>
      <c r="I3106" s="87">
        <f>+IF(ISNUMBER(DATA!AF1011),DATA!AF1011,"n/a")</f>
        <v>5.5882174052683196</v>
      </c>
      <c r="J3106" s="77">
        <f>+IF(ISNUMBER(DATA!AG1011),DATA!AG1011,"n/a")</f>
        <v>-0.23615417453951201</v>
      </c>
      <c r="K3106" s="87">
        <f>+IF(ISNUMBER(DATA!AP1011),DATA!AP1011,"n/a")</f>
        <v>5.96997080571923</v>
      </c>
      <c r="L3106" s="77">
        <f>+IF(ISNUMBER(DATA!AQ1011),DATA!AQ1011,"n/a")</f>
        <v>-0.21126563815202301</v>
      </c>
      <c r="M3106" s="66"/>
      <c r="N3106" s="66"/>
      <c r="O3106" s="66"/>
      <c r="P3106" s="66"/>
      <c r="Q3106" s="66"/>
      <c r="S3106" s="70"/>
      <c r="U3106" s="70"/>
      <c r="W3106" s="70"/>
      <c r="Y3106" s="70"/>
    </row>
    <row r="3107" spans="1:25" s="69" customFormat="1" x14ac:dyDescent="0.2">
      <c r="A3107" s="66" t="s">
        <v>28</v>
      </c>
      <c r="B3107" s="66" t="s">
        <v>23</v>
      </c>
      <c r="C3107" s="66" t="s">
        <v>10</v>
      </c>
      <c r="D3107" s="66" t="s">
        <v>311</v>
      </c>
      <c r="E3107" s="87">
        <f>+IF(ISNUMBER(DATA!L1012),DATA!L1012,"n/a")</f>
        <v>5.6988976695021902</v>
      </c>
      <c r="F3107" s="77">
        <f>+IF(ISNUMBER(DATA!M1012),DATA!M1012,"n/a")</f>
        <v>-0.28494484123266001</v>
      </c>
      <c r="G3107" s="87">
        <f>+IF(ISNUMBER(DATA!V1012),DATA!V1012,"n/a")</f>
        <v>5.6667795065425404</v>
      </c>
      <c r="H3107" s="77">
        <f>+IF(ISNUMBER(DATA!W1012),DATA!W1012,"n/a")</f>
        <v>-0.28425000693464603</v>
      </c>
      <c r="I3107" s="87">
        <f>+IF(ISNUMBER(DATA!AF1012),DATA!AF1012,"n/a")</f>
        <v>5.7861496300381603</v>
      </c>
      <c r="J3107" s="77">
        <f>+IF(ISNUMBER(DATA!AG1012),DATA!AG1012,"n/a")</f>
        <v>-0.22111389883662899</v>
      </c>
      <c r="K3107" s="87">
        <f>+IF(ISNUMBER(DATA!AP1012),DATA!AP1012,"n/a")</f>
        <v>6.2311274332689903</v>
      </c>
      <c r="L3107" s="77">
        <f>+IF(ISNUMBER(DATA!AQ1012),DATA!AQ1012,"n/a")</f>
        <v>-0.11093115071985001</v>
      </c>
      <c r="M3107" s="66"/>
      <c r="N3107" s="66"/>
      <c r="O3107" s="66"/>
      <c r="P3107" s="66"/>
      <c r="Q3107" s="66"/>
      <c r="S3107" s="70"/>
      <c r="U3107" s="70"/>
      <c r="W3107" s="70"/>
      <c r="Y3107" s="70"/>
    </row>
    <row r="3108" spans="1:25" s="69" customFormat="1" x14ac:dyDescent="0.2">
      <c r="A3108" s="66" t="s">
        <v>28</v>
      </c>
      <c r="B3108" s="66" t="s">
        <v>23</v>
      </c>
      <c r="C3108" s="66" t="s">
        <v>10</v>
      </c>
      <c r="D3108" s="66" t="s">
        <v>312</v>
      </c>
      <c r="E3108" s="87">
        <f>+IF(ISNUMBER(DATA!L1013),DATA!L1013,"n/a")</f>
        <v>4.9217945045219498</v>
      </c>
      <c r="F3108" s="77">
        <f>+IF(ISNUMBER(DATA!M1013),DATA!M1013,"n/a")</f>
        <v>4.5343412323768401E-2</v>
      </c>
      <c r="G3108" s="87">
        <f>+IF(ISNUMBER(DATA!V1013),DATA!V1013,"n/a")</f>
        <v>5.3513791436470504</v>
      </c>
      <c r="H3108" s="77">
        <f>+IF(ISNUMBER(DATA!W1013),DATA!W1013,"n/a")</f>
        <v>0.13215397961406</v>
      </c>
      <c r="I3108" s="87">
        <f>+IF(ISNUMBER(DATA!AF1013),DATA!AF1013,"n/a")</f>
        <v>5.1170067422861898</v>
      </c>
      <c r="J3108" s="77">
        <f>+IF(ISNUMBER(DATA!AG1013),DATA!AG1013,"n/a")</f>
        <v>8.6822055377373406E-2</v>
      </c>
      <c r="K3108" s="87">
        <f>+IF(ISNUMBER(DATA!AP1013),DATA!AP1013,"n/a")</f>
        <v>4.9722100582517204</v>
      </c>
      <c r="L3108" s="77">
        <f>+IF(ISNUMBER(DATA!AQ1013),DATA!AQ1013,"n/a")</f>
        <v>-1.07296963337637E-3</v>
      </c>
      <c r="M3108" s="66"/>
      <c r="N3108" s="66"/>
      <c r="O3108" s="66"/>
      <c r="P3108" s="66"/>
      <c r="Q3108" s="66"/>
      <c r="S3108" s="70"/>
      <c r="U3108" s="70"/>
      <c r="W3108" s="70"/>
      <c r="Y3108" s="70"/>
    </row>
    <row r="3109" spans="1:25" s="69" customFormat="1" x14ac:dyDescent="0.2">
      <c r="A3109" s="66" t="s">
        <v>28</v>
      </c>
      <c r="B3109" s="66" t="s">
        <v>23</v>
      </c>
      <c r="C3109" s="66" t="s">
        <v>10</v>
      </c>
      <c r="D3109" s="66" t="s">
        <v>313</v>
      </c>
      <c r="E3109" s="87">
        <f>+IF(ISNUMBER(DATA!L1014),DATA!L1014,"n/a")</f>
        <v>6.1014458601664998</v>
      </c>
      <c r="F3109" s="77">
        <f>+IF(ISNUMBER(DATA!M1014),DATA!M1014,"n/a")</f>
        <v>-0.24519332258929999</v>
      </c>
      <c r="G3109" s="87">
        <f>+IF(ISNUMBER(DATA!V1014),DATA!V1014,"n/a")</f>
        <v>6.1261921992350903</v>
      </c>
      <c r="H3109" s="77">
        <f>+IF(ISNUMBER(DATA!W1014),DATA!W1014,"n/a")</f>
        <v>-0.261505599059912</v>
      </c>
      <c r="I3109" s="87">
        <f>+IF(ISNUMBER(DATA!AF1014),DATA!AF1014,"n/a")</f>
        <v>6.0936708592106399</v>
      </c>
      <c r="J3109" s="77">
        <f>+IF(ISNUMBER(DATA!AG1014),DATA!AG1014,"n/a")</f>
        <v>-0.27802251531789801</v>
      </c>
      <c r="K3109" s="87">
        <f>+IF(ISNUMBER(DATA!AP1014),DATA!AP1014,"n/a")</f>
        <v>6.1405314288439703</v>
      </c>
      <c r="L3109" s="77">
        <f>+IF(ISNUMBER(DATA!AQ1014),DATA!AQ1014,"n/a")</f>
        <v>-0.25292618611119999</v>
      </c>
      <c r="M3109" s="66"/>
      <c r="N3109" s="66"/>
      <c r="O3109" s="66"/>
      <c r="P3109" s="66"/>
      <c r="Q3109" s="66"/>
      <c r="S3109" s="70"/>
      <c r="U3109" s="70"/>
      <c r="W3109" s="70"/>
      <c r="Y3109" s="70"/>
    </row>
    <row r="3110" spans="1:25" s="69" customFormat="1" x14ac:dyDescent="0.2">
      <c r="A3110" s="66" t="s">
        <v>28</v>
      </c>
      <c r="B3110" s="66" t="s">
        <v>23</v>
      </c>
      <c r="C3110" s="66" t="s">
        <v>10</v>
      </c>
      <c r="D3110" s="66" t="s">
        <v>314</v>
      </c>
      <c r="E3110" s="87">
        <f>+IF(ISNUMBER(DATA!L1015),DATA!L1015,"n/a")</f>
        <v>7.0757801820961497</v>
      </c>
      <c r="F3110" s="77">
        <f>+IF(ISNUMBER(DATA!M1015),DATA!M1015,"n/a")</f>
        <v>-0.10978663458784001</v>
      </c>
      <c r="G3110" s="87">
        <f>+IF(ISNUMBER(DATA!V1015),DATA!V1015,"n/a")</f>
        <v>7.3161276833626498</v>
      </c>
      <c r="H3110" s="77">
        <f>+IF(ISNUMBER(DATA!W1015),DATA!W1015,"n/a")</f>
        <v>-7.9755941907029101E-2</v>
      </c>
      <c r="I3110" s="87">
        <f>+IF(ISNUMBER(DATA!AF1015),DATA!AF1015,"n/a")</f>
        <v>7.4081399928738803</v>
      </c>
      <c r="J3110" s="77">
        <f>+IF(ISNUMBER(DATA!AG1015),DATA!AG1015,"n/a")</f>
        <v>-6.1855319192401802E-2</v>
      </c>
      <c r="K3110" s="87">
        <f>+IF(ISNUMBER(DATA!AP1015),DATA!AP1015,"n/a")</f>
        <v>7.5344601113536704</v>
      </c>
      <c r="L3110" s="77">
        <f>+IF(ISNUMBER(DATA!AQ1015),DATA!AQ1015,"n/a")</f>
        <v>-2.1493356667943799E-2</v>
      </c>
      <c r="M3110" s="66"/>
      <c r="N3110" s="66"/>
      <c r="O3110" s="66"/>
      <c r="P3110" s="66"/>
      <c r="Q3110" s="66"/>
      <c r="S3110" s="70"/>
      <c r="U3110" s="70"/>
      <c r="W3110" s="70"/>
      <c r="Y3110" s="70"/>
    </row>
    <row r="3111" spans="1:25" s="69" customFormat="1" x14ac:dyDescent="0.2">
      <c r="A3111" s="66" t="s">
        <v>28</v>
      </c>
      <c r="B3111" s="66" t="s">
        <v>23</v>
      </c>
      <c r="C3111" s="66" t="s">
        <v>10</v>
      </c>
      <c r="D3111" s="66" t="s">
        <v>315</v>
      </c>
      <c r="E3111" s="87">
        <f>+IF(ISNUMBER(DATA!L1016),DATA!L1016,"n/a")</f>
        <v>4.9323471581375804</v>
      </c>
      <c r="F3111" s="77">
        <f>+IF(ISNUMBER(DATA!M1016),DATA!M1016,"n/a")</f>
        <v>-5.6243121223589002E-2</v>
      </c>
      <c r="G3111" s="87">
        <f>+IF(ISNUMBER(DATA!V1016),DATA!V1016,"n/a")</f>
        <v>5.09981542881886</v>
      </c>
      <c r="H3111" s="77">
        <f>+IF(ISNUMBER(DATA!W1016),DATA!W1016,"n/a")</f>
        <v>-6.1993685773629001E-2</v>
      </c>
      <c r="I3111" s="87">
        <f>+IF(ISNUMBER(DATA!AF1016),DATA!AF1016,"n/a")</f>
        <v>5.0697753402798602</v>
      </c>
      <c r="J3111" s="77">
        <f>+IF(ISNUMBER(DATA!AG1016),DATA!AG1016,"n/a")</f>
        <v>-0.14522462419681101</v>
      </c>
      <c r="K3111" s="87">
        <f>+IF(ISNUMBER(DATA!AP1016),DATA!AP1016,"n/a")</f>
        <v>5.0023170561564498</v>
      </c>
      <c r="L3111" s="77">
        <f>+IF(ISNUMBER(DATA!AQ1016),DATA!AQ1016,"n/a")</f>
        <v>-0.24879928728523601</v>
      </c>
      <c r="M3111" s="66"/>
      <c r="N3111" s="66"/>
      <c r="O3111" s="66"/>
      <c r="P3111" s="66"/>
      <c r="Q3111" s="66"/>
      <c r="S3111" s="70"/>
      <c r="U3111" s="70"/>
      <c r="W3111" s="70"/>
      <c r="Y3111" s="70"/>
    </row>
    <row r="3112" spans="1:25" s="69" customFormat="1" x14ac:dyDescent="0.2">
      <c r="A3112" s="66" t="s">
        <v>28</v>
      </c>
      <c r="B3112" s="66" t="s">
        <v>23</v>
      </c>
      <c r="C3112" s="66" t="s">
        <v>10</v>
      </c>
      <c r="D3112" s="66" t="s">
        <v>316</v>
      </c>
      <c r="E3112" s="87">
        <f>+IF(ISNUMBER(DATA!L1017),DATA!L1017,"n/a")</f>
        <v>5.4099204566896901</v>
      </c>
      <c r="F3112" s="77">
        <f>+IF(ISNUMBER(DATA!M1017),DATA!M1017,"n/a")</f>
        <v>7.3676683249882498E-3</v>
      </c>
      <c r="G3112" s="87">
        <f>+IF(ISNUMBER(DATA!V1017),DATA!V1017,"n/a")</f>
        <v>5.3777008047106998</v>
      </c>
      <c r="H3112" s="77">
        <f>+IF(ISNUMBER(DATA!W1017),DATA!W1017,"n/a")</f>
        <v>-6.1202375653473E-3</v>
      </c>
      <c r="I3112" s="87">
        <f>+IF(ISNUMBER(DATA!AF1017),DATA!AF1017,"n/a")</f>
        <v>5.4108804352350104</v>
      </c>
      <c r="J3112" s="77">
        <f>+IF(ISNUMBER(DATA!AG1017),DATA!AG1017,"n/a")</f>
        <v>-2.8660269856884E-2</v>
      </c>
      <c r="K3112" s="87">
        <f>+IF(ISNUMBER(DATA!AP1017),DATA!AP1017,"n/a")</f>
        <v>5.5236517331705404</v>
      </c>
      <c r="L3112" s="77">
        <f>+IF(ISNUMBER(DATA!AQ1017),DATA!AQ1017,"n/a")</f>
        <v>-9.8118360027108095E-2</v>
      </c>
      <c r="M3112" s="66"/>
      <c r="N3112" s="66"/>
      <c r="O3112" s="66"/>
      <c r="P3112" s="66"/>
      <c r="Q3112" s="66"/>
      <c r="S3112" s="70"/>
      <c r="U3112" s="70"/>
      <c r="W3112" s="70"/>
      <c r="Y3112" s="70"/>
    </row>
    <row r="3113" spans="1:25" s="69" customFormat="1" x14ac:dyDescent="0.2">
      <c r="A3113" s="66" t="s">
        <v>28</v>
      </c>
      <c r="B3113" s="66" t="s">
        <v>23</v>
      </c>
      <c r="C3113" s="66" t="s">
        <v>10</v>
      </c>
      <c r="D3113" s="66" t="s">
        <v>317</v>
      </c>
      <c r="E3113" s="87">
        <f>+IF(ISNUMBER(DATA!L1018),DATA!L1018,"n/a")</f>
        <v>5.6951091755639398</v>
      </c>
      <c r="F3113" s="77">
        <f>+IF(ISNUMBER(DATA!M1018),DATA!M1018,"n/a")</f>
        <v>1.82193294744153E-3</v>
      </c>
      <c r="G3113" s="87">
        <f>+IF(ISNUMBER(DATA!V1018),DATA!V1018,"n/a")</f>
        <v>5.6142523080018503</v>
      </c>
      <c r="H3113" s="77">
        <f>+IF(ISNUMBER(DATA!W1018),DATA!W1018,"n/a")</f>
        <v>-2.7716515701081499E-2</v>
      </c>
      <c r="I3113" s="87">
        <f>+IF(ISNUMBER(DATA!AF1018),DATA!AF1018,"n/a")</f>
        <v>5.4323731968609899</v>
      </c>
      <c r="J3113" s="77">
        <f>+IF(ISNUMBER(DATA!AG1018),DATA!AG1018,"n/a")</f>
        <v>-9.3088799447042903E-2</v>
      </c>
      <c r="K3113" s="87">
        <f>+IF(ISNUMBER(DATA!AP1018),DATA!AP1018,"n/a")</f>
        <v>5.6255611590432304</v>
      </c>
      <c r="L3113" s="77">
        <f>+IF(ISNUMBER(DATA!AQ1018),DATA!AQ1018,"n/a")</f>
        <v>-0.111236152912876</v>
      </c>
      <c r="M3113" s="66"/>
      <c r="N3113" s="66"/>
      <c r="O3113" s="66"/>
      <c r="P3113" s="66"/>
      <c r="Q3113" s="66"/>
      <c r="S3113" s="70"/>
      <c r="U3113" s="70"/>
      <c r="W3113" s="70"/>
      <c r="Y3113" s="70"/>
    </row>
    <row r="3114" spans="1:25" s="69" customFormat="1" x14ac:dyDescent="0.2">
      <c r="A3114" s="66" t="s">
        <v>28</v>
      </c>
      <c r="B3114" s="66" t="s">
        <v>23</v>
      </c>
      <c r="C3114" s="66" t="s">
        <v>10</v>
      </c>
      <c r="D3114" s="66" t="s">
        <v>318</v>
      </c>
      <c r="E3114" s="87">
        <f>+IF(ISNUMBER(DATA!L1019),DATA!L1019,"n/a")</f>
        <v>5.97735044083585</v>
      </c>
      <c r="F3114" s="77">
        <f>+IF(ISNUMBER(DATA!M1019),DATA!M1019,"n/a")</f>
        <v>2.4265497286435301E-3</v>
      </c>
      <c r="G3114" s="87">
        <f>+IF(ISNUMBER(DATA!V1019),DATA!V1019,"n/a")</f>
        <v>6.0125509662157697</v>
      </c>
      <c r="H3114" s="77">
        <f>+IF(ISNUMBER(DATA!W1019),DATA!W1019,"n/a")</f>
        <v>9.1623409268243201E-3</v>
      </c>
      <c r="I3114" s="87">
        <f>+IF(ISNUMBER(DATA!AF1019),DATA!AF1019,"n/a")</f>
        <v>6.0617599444056101</v>
      </c>
      <c r="J3114" s="77">
        <f>+IF(ISNUMBER(DATA!AG1019),DATA!AG1019,"n/a")</f>
        <v>-6.1408809430388799E-4</v>
      </c>
      <c r="K3114" s="87">
        <f>+IF(ISNUMBER(DATA!AP1019),DATA!AP1019,"n/a")</f>
        <v>6.1517545626761096</v>
      </c>
      <c r="L3114" s="77">
        <f>+IF(ISNUMBER(DATA!AQ1019),DATA!AQ1019,"n/a")</f>
        <v>-5.8551558815872803E-2</v>
      </c>
      <c r="M3114" s="66"/>
      <c r="N3114" s="66"/>
      <c r="O3114" s="66"/>
      <c r="P3114" s="66"/>
      <c r="Q3114" s="66"/>
      <c r="S3114" s="70"/>
      <c r="U3114" s="70"/>
      <c r="W3114" s="70"/>
      <c r="Y3114" s="70"/>
    </row>
    <row r="3115" spans="1:25" s="69" customFormat="1" x14ac:dyDescent="0.2">
      <c r="A3115" s="66" t="s">
        <v>28</v>
      </c>
      <c r="B3115" s="66" t="s">
        <v>23</v>
      </c>
      <c r="C3115" s="66" t="s">
        <v>10</v>
      </c>
      <c r="D3115" s="66" t="s">
        <v>344</v>
      </c>
      <c r="E3115" s="87">
        <f>+IF(ISNUMBER(DATA!L1020),DATA!L1020,"n/a")</f>
        <v>5.9640623967488304</v>
      </c>
      <c r="F3115" s="77">
        <f>+IF(ISNUMBER(DATA!M1020),DATA!M1020,"n/a")</f>
        <v>-6.7950505125983898E-2</v>
      </c>
      <c r="G3115" s="87">
        <f>+IF(ISNUMBER(DATA!V1020),DATA!V1020,"n/a")</f>
        <v>5.8552211847585696</v>
      </c>
      <c r="H3115" s="77">
        <f>+IF(ISNUMBER(DATA!W1020),DATA!W1020,"n/a")</f>
        <v>-0.124198868608087</v>
      </c>
      <c r="I3115" s="87">
        <f>+IF(ISNUMBER(DATA!AF1020),DATA!AF1020,"n/a")</f>
        <v>5.8102728844720097</v>
      </c>
      <c r="J3115" s="77">
        <f>+IF(ISNUMBER(DATA!AG1020),DATA!AG1020,"n/a")</f>
        <v>-0.19053276750314799</v>
      </c>
      <c r="K3115" s="87">
        <f>+IF(ISNUMBER(DATA!AP1020),DATA!AP1020,"n/a")</f>
        <v>5.7173152504656404</v>
      </c>
      <c r="L3115" s="77">
        <f>+IF(ISNUMBER(DATA!AQ1020),DATA!AQ1020,"n/a")</f>
        <v>-0.260303788023317</v>
      </c>
      <c r="M3115" s="66"/>
      <c r="N3115" s="66"/>
      <c r="O3115" s="66"/>
      <c r="P3115" s="66"/>
      <c r="Q3115" s="66"/>
      <c r="S3115" s="70"/>
      <c r="U3115" s="70"/>
      <c r="W3115" s="70"/>
      <c r="Y3115" s="70"/>
    </row>
    <row r="3116" spans="1:25" s="69" customFormat="1" x14ac:dyDescent="0.2">
      <c r="A3116" s="66" t="s">
        <v>28</v>
      </c>
      <c r="B3116" s="66" t="s">
        <v>23</v>
      </c>
      <c r="C3116" s="66" t="s">
        <v>10</v>
      </c>
      <c r="D3116" s="66" t="s">
        <v>345</v>
      </c>
      <c r="E3116" s="87">
        <f>+IF(ISNUMBER(DATA!L1021),DATA!L1021,"n/a")</f>
        <v>4.9223135326911898</v>
      </c>
      <c r="F3116" s="77">
        <f>+IF(ISNUMBER(DATA!M1021),DATA!M1021,"n/a")</f>
        <v>0.106507723140973</v>
      </c>
      <c r="G3116" s="87">
        <f>+IF(ISNUMBER(DATA!V1021),DATA!V1021,"n/a")</f>
        <v>5.0109563838952802</v>
      </c>
      <c r="H3116" s="77">
        <f>+IF(ISNUMBER(DATA!W1021),DATA!W1021,"n/a")</f>
        <v>0.13020599571067201</v>
      </c>
      <c r="I3116" s="87">
        <f>+IF(ISNUMBER(DATA!AF1021),DATA!AF1021,"n/a")</f>
        <v>5.1364345573072896</v>
      </c>
      <c r="J3116" s="77">
        <f>+IF(ISNUMBER(DATA!AG1021),DATA!AG1021,"n/a")</f>
        <v>0.134585160842663</v>
      </c>
      <c r="K3116" s="87">
        <f>+IF(ISNUMBER(DATA!AP1021),DATA!AP1021,"n/a")</f>
        <v>5.0923973374195599</v>
      </c>
      <c r="L3116" s="77">
        <f>+IF(ISNUMBER(DATA!AQ1021),DATA!AQ1021,"n/a")</f>
        <v>-1.52071658284619E-2</v>
      </c>
      <c r="M3116" s="66"/>
      <c r="N3116" s="66"/>
      <c r="O3116" s="66"/>
      <c r="P3116" s="66"/>
      <c r="Q3116" s="66"/>
      <c r="S3116" s="70"/>
      <c r="U3116" s="70"/>
      <c r="W3116" s="70"/>
      <c r="Y3116" s="70"/>
    </row>
    <row r="3117" spans="1:25" x14ac:dyDescent="0.2">
      <c r="E3117" s="100"/>
      <c r="F3117" s="102"/>
      <c r="G3117" s="100"/>
      <c r="H3117" s="102"/>
      <c r="I3117" s="100"/>
      <c r="J3117" s="102"/>
      <c r="K3117" s="100"/>
      <c r="L3117" s="102"/>
    </row>
    <row r="3118" spans="1:25" s="69" customFormat="1" x14ac:dyDescent="0.2">
      <c r="A3118" s="66" t="s">
        <v>28</v>
      </c>
      <c r="B3118" s="66" t="s">
        <v>23</v>
      </c>
      <c r="C3118" s="66" t="s">
        <v>26</v>
      </c>
      <c r="D3118" s="66" t="s">
        <v>271</v>
      </c>
      <c r="E3118" s="87">
        <f>+IF(ISNUMBER(DATA!N972),DATA!N972,"n/a")</f>
        <v>2.4637408434471602</v>
      </c>
      <c r="F3118" s="77">
        <f>+IF(ISNUMBER(DATA!O972),DATA!O972,"n/a")</f>
        <v>2.6591287255691098E-2</v>
      </c>
      <c r="G3118" s="87">
        <f>+IF(ISNUMBER(DATA!X972),DATA!X972,"n/a")</f>
        <v>2.5710244038608501</v>
      </c>
      <c r="H3118" s="77">
        <f>+IF(ISNUMBER(DATA!Y972),DATA!Y972,"n/a")</f>
        <v>-2.0553557934766601E-2</v>
      </c>
      <c r="I3118" s="87">
        <f>+IF(ISNUMBER(DATA!AH972),DATA!AH972,"n/a")</f>
        <v>2.54614828291722</v>
      </c>
      <c r="J3118" s="77">
        <f>+IF(ISNUMBER(DATA!AI972),DATA!AI972,"n/a")</f>
        <v>-7.4717054928901197E-2</v>
      </c>
      <c r="K3118" s="87">
        <f>+IF(ISNUMBER(DATA!AR972),DATA!AR972,"n/a")</f>
        <v>2.7551943624940902</v>
      </c>
      <c r="L3118" s="77">
        <f>+IF(ISNUMBER(DATA!AS972),DATA!AS972,"n/a")</f>
        <v>-5.6738545887969102E-2</v>
      </c>
      <c r="M3118" s="66"/>
      <c r="N3118" s="66"/>
      <c r="O3118" s="66"/>
      <c r="P3118" s="66"/>
      <c r="Q3118" s="66"/>
      <c r="S3118" s="70"/>
      <c r="U3118" s="70"/>
      <c r="W3118" s="70"/>
      <c r="Y3118" s="70"/>
    </row>
    <row r="3119" spans="1:25" s="69" customFormat="1" x14ac:dyDescent="0.2">
      <c r="A3119" s="66" t="s">
        <v>28</v>
      </c>
      <c r="B3119" s="66" t="s">
        <v>23</v>
      </c>
      <c r="C3119" s="66" t="s">
        <v>26</v>
      </c>
      <c r="D3119" s="66" t="s">
        <v>272</v>
      </c>
      <c r="E3119" s="87">
        <f>+IF(ISNUMBER(DATA!N973),DATA!N973,"n/a")</f>
        <v>2.5896494085384201</v>
      </c>
      <c r="F3119" s="77">
        <f>+IF(ISNUMBER(DATA!O973),DATA!O973,"n/a")</f>
        <v>-1.84938188520048E-3</v>
      </c>
      <c r="G3119" s="87">
        <f>+IF(ISNUMBER(DATA!X973),DATA!X973,"n/a")</f>
        <v>2.5582832460873499</v>
      </c>
      <c r="H3119" s="77">
        <f>+IF(ISNUMBER(DATA!Y973),DATA!Y973,"n/a")</f>
        <v>-1.25528571745426E-2</v>
      </c>
      <c r="I3119" s="87">
        <f>+IF(ISNUMBER(DATA!AH973),DATA!AH973,"n/a")</f>
        <v>2.5653331251857798</v>
      </c>
      <c r="J3119" s="77">
        <f>+IF(ISNUMBER(DATA!AI973),DATA!AI973,"n/a")</f>
        <v>-2.7554771602637199E-2</v>
      </c>
      <c r="K3119" s="87">
        <f>+IF(ISNUMBER(DATA!AR973),DATA!AR973,"n/a")</f>
        <v>2.5920502178921199</v>
      </c>
      <c r="L3119" s="77">
        <f>+IF(ISNUMBER(DATA!AS973),DATA!AS973,"n/a")</f>
        <v>-7.89775628232018E-2</v>
      </c>
      <c r="M3119" s="66"/>
      <c r="N3119" s="66"/>
      <c r="O3119" s="66"/>
      <c r="P3119" s="66"/>
      <c r="Q3119" s="66"/>
      <c r="S3119" s="70"/>
      <c r="U3119" s="70"/>
      <c r="W3119" s="70"/>
      <c r="Y3119" s="70"/>
    </row>
    <row r="3120" spans="1:25" s="69" customFormat="1" x14ac:dyDescent="0.2">
      <c r="A3120" s="66" t="s">
        <v>28</v>
      </c>
      <c r="B3120" s="66" t="s">
        <v>23</v>
      </c>
      <c r="C3120" s="66" t="s">
        <v>26</v>
      </c>
      <c r="D3120" s="66" t="s">
        <v>273</v>
      </c>
      <c r="E3120" s="87">
        <f>+IF(ISNUMBER(DATA!N974),DATA!N974,"n/a")</f>
        <v>3.2917880895209501</v>
      </c>
      <c r="F3120" s="77">
        <f>+IF(ISNUMBER(DATA!O974),DATA!O974,"n/a")</f>
        <v>-6.5929611404028901E-4</v>
      </c>
      <c r="G3120" s="87">
        <f>+IF(ISNUMBER(DATA!X974),DATA!X974,"n/a")</f>
        <v>3.35047211728951</v>
      </c>
      <c r="H3120" s="77">
        <f>+IF(ISNUMBER(DATA!Y974),DATA!Y974,"n/a")</f>
        <v>1.7293426328847498E-2</v>
      </c>
      <c r="I3120" s="87">
        <f>+IF(ISNUMBER(DATA!AH974),DATA!AH974,"n/a")</f>
        <v>3.2533194838937902</v>
      </c>
      <c r="J3120" s="77">
        <f>+IF(ISNUMBER(DATA!AI974),DATA!AI974,"n/a")</f>
        <v>-3.1956965265695601E-3</v>
      </c>
      <c r="K3120" s="87">
        <f>+IF(ISNUMBER(DATA!AR974),DATA!AR974,"n/a")</f>
        <v>3.2598213315433999</v>
      </c>
      <c r="L3120" s="77">
        <f>+IF(ISNUMBER(DATA!AS974),DATA!AS974,"n/a")</f>
        <v>3.7122229804226799E-3</v>
      </c>
      <c r="M3120" s="66"/>
      <c r="N3120" s="66"/>
      <c r="O3120" s="66"/>
      <c r="P3120" s="66"/>
      <c r="Q3120" s="66"/>
      <c r="S3120" s="70"/>
      <c r="U3120" s="70"/>
      <c r="W3120" s="70"/>
      <c r="Y3120" s="70"/>
    </row>
    <row r="3121" spans="1:25" s="69" customFormat="1" x14ac:dyDescent="0.2">
      <c r="A3121" s="66" t="s">
        <v>28</v>
      </c>
      <c r="B3121" s="66" t="s">
        <v>23</v>
      </c>
      <c r="C3121" s="66" t="s">
        <v>26</v>
      </c>
      <c r="D3121" s="66" t="s">
        <v>274</v>
      </c>
      <c r="E3121" s="87">
        <f>+IF(ISNUMBER(DATA!N975),DATA!N975,"n/a")</f>
        <v>3.12849485275455</v>
      </c>
      <c r="F3121" s="77">
        <f>+IF(ISNUMBER(DATA!O975),DATA!O975,"n/a")</f>
        <v>-3.8923061287817799E-2</v>
      </c>
      <c r="G3121" s="87">
        <f>+IF(ISNUMBER(DATA!X975),DATA!X975,"n/a")</f>
        <v>3.1511549451470602</v>
      </c>
      <c r="H3121" s="77">
        <f>+IF(ISNUMBER(DATA!Y975),DATA!Y975,"n/a")</f>
        <v>-1.5665840493000599E-2</v>
      </c>
      <c r="I3121" s="87">
        <f>+IF(ISNUMBER(DATA!AH975),DATA!AH975,"n/a")</f>
        <v>3.15534430928993</v>
      </c>
      <c r="J3121" s="77">
        <f>+IF(ISNUMBER(DATA!AI975),DATA!AI975,"n/a")</f>
        <v>-2.5621286562476E-2</v>
      </c>
      <c r="K3121" s="87">
        <f>+IF(ISNUMBER(DATA!AR975),DATA!AR975,"n/a")</f>
        <v>3.1851786740738</v>
      </c>
      <c r="L3121" s="77">
        <f>+IF(ISNUMBER(DATA!AS975),DATA!AS975,"n/a")</f>
        <v>-3.88712641961571E-2</v>
      </c>
      <c r="M3121" s="66"/>
      <c r="N3121" s="66"/>
      <c r="O3121" s="66"/>
      <c r="P3121" s="66"/>
      <c r="Q3121" s="66"/>
      <c r="S3121" s="70"/>
      <c r="U3121" s="70"/>
      <c r="W3121" s="70"/>
      <c r="Y3121" s="70"/>
    </row>
    <row r="3122" spans="1:25" s="69" customFormat="1" x14ac:dyDescent="0.2">
      <c r="A3122" s="66" t="s">
        <v>28</v>
      </c>
      <c r="B3122" s="66" t="s">
        <v>23</v>
      </c>
      <c r="C3122" s="66" t="s">
        <v>26</v>
      </c>
      <c r="D3122" s="66" t="s">
        <v>275</v>
      </c>
      <c r="E3122" s="87">
        <f>+IF(ISNUMBER(DATA!N976),DATA!N976,"n/a")</f>
        <v>3.05240236016457</v>
      </c>
      <c r="F3122" s="77">
        <f>+IF(ISNUMBER(DATA!O976),DATA!O976,"n/a")</f>
        <v>-1.7607769862649399E-2</v>
      </c>
      <c r="G3122" s="87">
        <f>+IF(ISNUMBER(DATA!X976),DATA!X976,"n/a")</f>
        <v>3.02440694075641</v>
      </c>
      <c r="H3122" s="77">
        <f>+IF(ISNUMBER(DATA!Y976),DATA!Y976,"n/a")</f>
        <v>-3.9834262893594999E-2</v>
      </c>
      <c r="I3122" s="87">
        <f>+IF(ISNUMBER(DATA!AH976),DATA!AH976,"n/a")</f>
        <v>3.0019854984926102</v>
      </c>
      <c r="J3122" s="77">
        <f>+IF(ISNUMBER(DATA!AI976),DATA!AI976,"n/a")</f>
        <v>-5.8447789029750501E-2</v>
      </c>
      <c r="K3122" s="87">
        <f>+IF(ISNUMBER(DATA!AR976),DATA!AR976,"n/a")</f>
        <v>3.0259163136668898</v>
      </c>
      <c r="L3122" s="77">
        <f>+IF(ISNUMBER(DATA!AS976),DATA!AS976,"n/a")</f>
        <v>-6.4433421399410606E-2</v>
      </c>
      <c r="M3122" s="66"/>
      <c r="N3122" s="66"/>
      <c r="O3122" s="66"/>
      <c r="P3122" s="66"/>
      <c r="Q3122" s="66"/>
      <c r="S3122" s="70"/>
      <c r="U3122" s="70"/>
      <c r="W3122" s="70"/>
      <c r="Y3122" s="70"/>
    </row>
    <row r="3123" spans="1:25" s="69" customFormat="1" x14ac:dyDescent="0.2">
      <c r="A3123" s="66" t="s">
        <v>28</v>
      </c>
      <c r="B3123" s="66" t="s">
        <v>23</v>
      </c>
      <c r="C3123" s="66" t="s">
        <v>26</v>
      </c>
      <c r="D3123" s="66" t="s">
        <v>276</v>
      </c>
      <c r="E3123" s="87">
        <f>+IF(ISNUMBER(DATA!N977),DATA!N977,"n/a")</f>
        <v>3.11209079381779</v>
      </c>
      <c r="F3123" s="77">
        <f>+IF(ISNUMBER(DATA!O977),DATA!O977,"n/a")</f>
        <v>4.11341442995014E-2</v>
      </c>
      <c r="G3123" s="87">
        <f>+IF(ISNUMBER(DATA!X977),DATA!X977,"n/a")</f>
        <v>3.03634517401176</v>
      </c>
      <c r="H3123" s="77">
        <f>+IF(ISNUMBER(DATA!Y977),DATA!Y977,"n/a")</f>
        <v>-1.0050225459855301E-2</v>
      </c>
      <c r="I3123" s="87">
        <f>+IF(ISNUMBER(DATA!AH977),DATA!AH977,"n/a")</f>
        <v>2.9767845972396998</v>
      </c>
      <c r="J3123" s="77">
        <f>+IF(ISNUMBER(DATA!AI977),DATA!AI977,"n/a")</f>
        <v>-1.4941167639121801E-2</v>
      </c>
      <c r="K3123" s="87">
        <f>+IF(ISNUMBER(DATA!AR977),DATA!AR977,"n/a")</f>
        <v>2.9986325198404802</v>
      </c>
      <c r="L3123" s="77">
        <f>+IF(ISNUMBER(DATA!AS977),DATA!AS977,"n/a")</f>
        <v>-8.3677405137998201E-5</v>
      </c>
      <c r="M3123" s="66"/>
      <c r="N3123" s="66"/>
      <c r="O3123" s="66"/>
      <c r="P3123" s="66"/>
      <c r="Q3123" s="66"/>
      <c r="S3123" s="70"/>
      <c r="U3123" s="70"/>
      <c r="W3123" s="70"/>
      <c r="Y3123" s="70"/>
    </row>
    <row r="3124" spans="1:25" s="69" customFormat="1" x14ac:dyDescent="0.2">
      <c r="A3124" s="66" t="s">
        <v>28</v>
      </c>
      <c r="B3124" s="66" t="s">
        <v>23</v>
      </c>
      <c r="C3124" s="66" t="s">
        <v>26</v>
      </c>
      <c r="D3124" s="66" t="s">
        <v>277</v>
      </c>
      <c r="E3124" s="87">
        <f>+IF(ISNUMBER(DATA!N978),DATA!N978,"n/a")</f>
        <v>3.0724646928183201</v>
      </c>
      <c r="F3124" s="77">
        <f>+IF(ISNUMBER(DATA!O978),DATA!O978,"n/a")</f>
        <v>2.8520336770090299E-3</v>
      </c>
      <c r="G3124" s="87">
        <f>+IF(ISNUMBER(DATA!X978),DATA!X978,"n/a")</f>
        <v>3.17815792771197</v>
      </c>
      <c r="H3124" s="77">
        <f>+IF(ISNUMBER(DATA!Y978),DATA!Y978,"n/a")</f>
        <v>3.91336945597313E-2</v>
      </c>
      <c r="I3124" s="87">
        <f>+IF(ISNUMBER(DATA!AH978),DATA!AH978,"n/a")</f>
        <v>3.16909022772189</v>
      </c>
      <c r="J3124" s="77">
        <f>+IF(ISNUMBER(DATA!AI978),DATA!AI978,"n/a")</f>
        <v>7.8287443451698094E-2</v>
      </c>
      <c r="K3124" s="87">
        <f>+IF(ISNUMBER(DATA!AR978),DATA!AR978,"n/a")</f>
        <v>3.10273456990471</v>
      </c>
      <c r="L3124" s="77">
        <f>+IF(ISNUMBER(DATA!AS978),DATA!AS978,"n/a")</f>
        <v>6.1154018523226397E-2</v>
      </c>
      <c r="M3124" s="66"/>
      <c r="N3124" s="66"/>
      <c r="O3124" s="66"/>
      <c r="P3124" s="66"/>
      <c r="Q3124" s="66"/>
      <c r="S3124" s="70"/>
      <c r="U3124" s="70"/>
      <c r="W3124" s="70"/>
      <c r="Y3124" s="70"/>
    </row>
    <row r="3125" spans="1:25" s="69" customFormat="1" x14ac:dyDescent="0.2">
      <c r="A3125" s="66" t="s">
        <v>28</v>
      </c>
      <c r="B3125" s="66" t="s">
        <v>23</v>
      </c>
      <c r="C3125" s="66" t="s">
        <v>26</v>
      </c>
      <c r="D3125" s="66" t="s">
        <v>278</v>
      </c>
      <c r="E3125" s="87">
        <f>+IF(ISNUMBER(DATA!N979),DATA!N979,"n/a")</f>
        <v>3.59207533365465</v>
      </c>
      <c r="F3125" s="77">
        <f>+IF(ISNUMBER(DATA!O979),DATA!O979,"n/a")</f>
        <v>8.9798238514873896E-2</v>
      </c>
      <c r="G3125" s="87">
        <f>+IF(ISNUMBER(DATA!X979),DATA!X979,"n/a")</f>
        <v>3.6012283972928998</v>
      </c>
      <c r="H3125" s="77">
        <f>+IF(ISNUMBER(DATA!Y979),DATA!Y979,"n/a")</f>
        <v>4.56255321512943E-2</v>
      </c>
      <c r="I3125" s="87">
        <f>+IF(ISNUMBER(DATA!AH979),DATA!AH979,"n/a")</f>
        <v>3.52299821330767</v>
      </c>
      <c r="J3125" s="77">
        <f>+IF(ISNUMBER(DATA!AI979),DATA!AI979,"n/a")</f>
        <v>7.7488847310147504E-2</v>
      </c>
      <c r="K3125" s="87">
        <f>+IF(ISNUMBER(DATA!AR979),DATA!AR979,"n/a")</f>
        <v>3.4674572636952701</v>
      </c>
      <c r="L3125" s="77">
        <f>+IF(ISNUMBER(DATA!AS979),DATA!AS979,"n/a")</f>
        <v>0.10026394809905299</v>
      </c>
      <c r="M3125" s="66"/>
      <c r="N3125" s="66"/>
      <c r="O3125" s="66"/>
      <c r="P3125" s="66"/>
      <c r="Q3125" s="66"/>
      <c r="S3125" s="70"/>
      <c r="U3125" s="70"/>
      <c r="W3125" s="70"/>
      <c r="Y3125" s="70"/>
    </row>
    <row r="3126" spans="1:25" s="69" customFormat="1" x14ac:dyDescent="0.2">
      <c r="A3126" s="66" t="s">
        <v>28</v>
      </c>
      <c r="B3126" s="66" t="s">
        <v>23</v>
      </c>
      <c r="C3126" s="66" t="s">
        <v>26</v>
      </c>
      <c r="D3126" s="66" t="s">
        <v>279</v>
      </c>
      <c r="E3126" s="87">
        <f>+IF(ISNUMBER(DATA!N980),DATA!N980,"n/a")</f>
        <v>2.3770093320751902</v>
      </c>
      <c r="F3126" s="77">
        <f>+IF(ISNUMBER(DATA!O980),DATA!O980,"n/a")</f>
        <v>0.24969948338714801</v>
      </c>
      <c r="G3126" s="87">
        <f>+IF(ISNUMBER(DATA!X980),DATA!X980,"n/a")</f>
        <v>2.3215632108204298</v>
      </c>
      <c r="H3126" s="77">
        <f>+IF(ISNUMBER(DATA!Y980),DATA!Y980,"n/a")</f>
        <v>6.4407750999997307E-2</v>
      </c>
      <c r="I3126" s="87">
        <f>+IF(ISNUMBER(DATA!AH980),DATA!AH980,"n/a")</f>
        <v>2.3037166277732202</v>
      </c>
      <c r="J3126" s="77">
        <f>+IF(ISNUMBER(DATA!AI980),DATA!AI980,"n/a")</f>
        <v>4.9795218377878996E-3</v>
      </c>
      <c r="K3126" s="87">
        <f>+IF(ISNUMBER(DATA!AR980),DATA!AR980,"n/a")</f>
        <v>2.2668778154522</v>
      </c>
      <c r="L3126" s="77">
        <f>+IF(ISNUMBER(DATA!AS980),DATA!AS980,"n/a")</f>
        <v>-6.7325209320109797E-2</v>
      </c>
      <c r="M3126" s="66"/>
      <c r="N3126" s="66"/>
      <c r="O3126" s="66"/>
      <c r="P3126" s="66"/>
      <c r="Q3126" s="66"/>
      <c r="S3126" s="70"/>
      <c r="U3126" s="70"/>
      <c r="W3126" s="70"/>
      <c r="Y3126" s="70"/>
    </row>
    <row r="3127" spans="1:25" s="69" customFormat="1" x14ac:dyDescent="0.2">
      <c r="A3127" s="66" t="s">
        <v>28</v>
      </c>
      <c r="B3127" s="66" t="s">
        <v>23</v>
      </c>
      <c r="C3127" s="66" t="s">
        <v>26</v>
      </c>
      <c r="D3127" s="66" t="s">
        <v>280</v>
      </c>
      <c r="E3127" s="87">
        <f>+IF(ISNUMBER(DATA!N981),DATA!N981,"n/a")</f>
        <v>3.1879041916167701</v>
      </c>
      <c r="F3127" s="77">
        <f>+IF(ISNUMBER(DATA!O981),DATA!O981,"n/a")</f>
        <v>-2.74736443148129E-2</v>
      </c>
      <c r="G3127" s="87">
        <f>+IF(ISNUMBER(DATA!X981),DATA!X981,"n/a")</f>
        <v>3.2145981947881799</v>
      </c>
      <c r="H3127" s="77">
        <f>+IF(ISNUMBER(DATA!Y981),DATA!Y981,"n/a")</f>
        <v>-2.4038172741562201E-2</v>
      </c>
      <c r="I3127" s="87">
        <f>+IF(ISNUMBER(DATA!AH981),DATA!AH981,"n/a")</f>
        <v>3.1213842685314499</v>
      </c>
      <c r="J3127" s="77">
        <f>+IF(ISNUMBER(DATA!AI981),DATA!AI981,"n/a")</f>
        <v>-4.8016057112983297E-2</v>
      </c>
      <c r="K3127" s="87">
        <f>+IF(ISNUMBER(DATA!AR981),DATA!AR981,"n/a")</f>
        <v>3.1466966244708399</v>
      </c>
      <c r="L3127" s="77">
        <f>+IF(ISNUMBER(DATA!AS981),DATA!AS981,"n/a")</f>
        <v>-3.0758655143347101E-2</v>
      </c>
      <c r="M3127" s="66"/>
      <c r="N3127" s="66"/>
      <c r="O3127" s="66"/>
      <c r="P3127" s="66"/>
      <c r="Q3127" s="66"/>
      <c r="S3127" s="70"/>
      <c r="U3127" s="70"/>
      <c r="W3127" s="70"/>
      <c r="Y3127" s="70"/>
    </row>
    <row r="3128" spans="1:25" s="69" customFormat="1" x14ac:dyDescent="0.2">
      <c r="A3128" s="66" t="s">
        <v>28</v>
      </c>
      <c r="B3128" s="66" t="s">
        <v>23</v>
      </c>
      <c r="C3128" s="66" t="s">
        <v>26</v>
      </c>
      <c r="D3128" s="66" t="s">
        <v>281</v>
      </c>
      <c r="E3128" s="87">
        <f>+IF(ISNUMBER(DATA!N982),DATA!N982,"n/a")</f>
        <v>3.0095334140448</v>
      </c>
      <c r="F3128" s="77">
        <f>+IF(ISNUMBER(DATA!O982),DATA!O982,"n/a")</f>
        <v>-6.4052834969991798E-2</v>
      </c>
      <c r="G3128" s="87">
        <f>+IF(ISNUMBER(DATA!X982),DATA!X982,"n/a")</f>
        <v>2.99911407043267</v>
      </c>
      <c r="H3128" s="77">
        <f>+IF(ISNUMBER(DATA!Y982),DATA!Y982,"n/a")</f>
        <v>-7.0831157110668896E-2</v>
      </c>
      <c r="I3128" s="87">
        <f>+IF(ISNUMBER(DATA!AH982),DATA!AH982,"n/a")</f>
        <v>2.9825586996274498</v>
      </c>
      <c r="J3128" s="77">
        <f>+IF(ISNUMBER(DATA!AI982),DATA!AI982,"n/a")</f>
        <v>-6.4158358013264402E-2</v>
      </c>
      <c r="K3128" s="87">
        <f>+IF(ISNUMBER(DATA!AR982),DATA!AR982,"n/a")</f>
        <v>2.9216425619834698</v>
      </c>
      <c r="L3128" s="77">
        <f>+IF(ISNUMBER(DATA!AS982),DATA!AS982,"n/a")</f>
        <v>-5.7679746563397201E-2</v>
      </c>
      <c r="M3128" s="66"/>
      <c r="N3128" s="66"/>
      <c r="O3128" s="66"/>
      <c r="P3128" s="66"/>
      <c r="Q3128" s="66"/>
      <c r="S3128" s="70"/>
      <c r="U3128" s="70"/>
      <c r="W3128" s="70"/>
      <c r="Y3128" s="70"/>
    </row>
    <row r="3129" spans="1:25" s="69" customFormat="1" x14ac:dyDescent="0.2">
      <c r="A3129" s="66" t="s">
        <v>28</v>
      </c>
      <c r="B3129" s="66" t="s">
        <v>23</v>
      </c>
      <c r="C3129" s="66" t="s">
        <v>26</v>
      </c>
      <c r="D3129" s="66" t="s">
        <v>282</v>
      </c>
      <c r="E3129" s="87">
        <f>+IF(ISNUMBER(DATA!N983),DATA!N983,"n/a")</f>
        <v>2.8366629256901601</v>
      </c>
      <c r="F3129" s="77">
        <f>+IF(ISNUMBER(DATA!O983),DATA!O983,"n/a")</f>
        <v>8.4091490872667193E-2</v>
      </c>
      <c r="G3129" s="87">
        <f>+IF(ISNUMBER(DATA!X983),DATA!X983,"n/a")</f>
        <v>2.8597071137886299</v>
      </c>
      <c r="H3129" s="77">
        <f>+IF(ISNUMBER(DATA!Y983),DATA!Y983,"n/a")</f>
        <v>4.2582363718706197E-2</v>
      </c>
      <c r="I3129" s="87">
        <f>+IF(ISNUMBER(DATA!AH983),DATA!AH983,"n/a")</f>
        <v>2.8032811214392601</v>
      </c>
      <c r="J3129" s="77">
        <f>+IF(ISNUMBER(DATA!AI983),DATA!AI983,"n/a")</f>
        <v>-1.65726696724754E-2</v>
      </c>
      <c r="K3129" s="87">
        <f>+IF(ISNUMBER(DATA!AR983),DATA!AR983,"n/a")</f>
        <v>2.7964893451390198</v>
      </c>
      <c r="L3129" s="77">
        <f>+IF(ISNUMBER(DATA!AS983),DATA!AS983,"n/a")</f>
        <v>-7.7628431826450905E-2</v>
      </c>
      <c r="M3129" s="66"/>
      <c r="N3129" s="66"/>
      <c r="O3129" s="66"/>
      <c r="P3129" s="66"/>
      <c r="Q3129" s="66"/>
      <c r="S3129" s="70"/>
      <c r="U3129" s="70"/>
      <c r="W3129" s="70"/>
      <c r="Y3129" s="70"/>
    </row>
    <row r="3130" spans="1:25" s="69" customFormat="1" x14ac:dyDescent="0.2">
      <c r="A3130" s="66" t="s">
        <v>28</v>
      </c>
      <c r="B3130" s="66" t="s">
        <v>23</v>
      </c>
      <c r="C3130" s="66" t="s">
        <v>26</v>
      </c>
      <c r="D3130" s="66" t="s">
        <v>283</v>
      </c>
      <c r="E3130" s="87">
        <f>+IF(ISNUMBER(DATA!N984),DATA!N984,"n/a")</f>
        <v>2.7653546838594698</v>
      </c>
      <c r="F3130" s="77">
        <f>+IF(ISNUMBER(DATA!O984),DATA!O984,"n/a")</f>
        <v>-9.8928472707458803E-2</v>
      </c>
      <c r="G3130" s="87">
        <f>+IF(ISNUMBER(DATA!X984),DATA!X984,"n/a")</f>
        <v>2.8120300857614402</v>
      </c>
      <c r="H3130" s="77">
        <f>+IF(ISNUMBER(DATA!Y984),DATA!Y984,"n/a")</f>
        <v>-9.3964037967457698E-2</v>
      </c>
      <c r="I3130" s="87">
        <f>+IF(ISNUMBER(DATA!AH984),DATA!AH984,"n/a")</f>
        <v>2.8181998697836401</v>
      </c>
      <c r="J3130" s="77">
        <f>+IF(ISNUMBER(DATA!AI984),DATA!AI984,"n/a")</f>
        <v>-0.13221776393006199</v>
      </c>
      <c r="K3130" s="87">
        <f>+IF(ISNUMBER(DATA!AR984),DATA!AR984,"n/a")</f>
        <v>2.8593941954122002</v>
      </c>
      <c r="L3130" s="77">
        <f>+IF(ISNUMBER(DATA!AS984),DATA!AS984,"n/a")</f>
        <v>-0.15438465193754999</v>
      </c>
      <c r="M3130" s="66"/>
      <c r="N3130" s="66"/>
      <c r="O3130" s="66"/>
      <c r="P3130" s="66"/>
      <c r="Q3130" s="66"/>
      <c r="S3130" s="70"/>
      <c r="U3130" s="70"/>
      <c r="W3130" s="70"/>
      <c r="Y3130" s="70"/>
    </row>
    <row r="3131" spans="1:25" s="69" customFormat="1" x14ac:dyDescent="0.2">
      <c r="A3131" s="66" t="s">
        <v>28</v>
      </c>
      <c r="B3131" s="66" t="s">
        <v>23</v>
      </c>
      <c r="C3131" s="66" t="s">
        <v>26</v>
      </c>
      <c r="D3131" s="66" t="s">
        <v>284</v>
      </c>
      <c r="E3131" s="87">
        <f>+IF(ISNUMBER(DATA!N985),DATA!N985,"n/a")</f>
        <v>3.0099993167373</v>
      </c>
      <c r="F3131" s="77">
        <f>+IF(ISNUMBER(DATA!O985),DATA!O985,"n/a")</f>
        <v>-8.5509200691085002E-2</v>
      </c>
      <c r="G3131" s="87">
        <f>+IF(ISNUMBER(DATA!X985),DATA!X985,"n/a")</f>
        <v>3.01663583454408</v>
      </c>
      <c r="H3131" s="77">
        <f>+IF(ISNUMBER(DATA!Y985),DATA!Y985,"n/a")</f>
        <v>-9.4855247764156894E-2</v>
      </c>
      <c r="I3131" s="87">
        <f>+IF(ISNUMBER(DATA!AH985),DATA!AH985,"n/a")</f>
        <v>3.01379783981643</v>
      </c>
      <c r="J3131" s="77">
        <f>+IF(ISNUMBER(DATA!AI985),DATA!AI985,"n/a")</f>
        <v>-8.1965639360669099E-2</v>
      </c>
      <c r="K3131" s="87">
        <f>+IF(ISNUMBER(DATA!AR985),DATA!AR985,"n/a")</f>
        <v>2.9932685445183802</v>
      </c>
      <c r="L3131" s="77">
        <f>+IF(ISNUMBER(DATA!AS985),DATA!AS985,"n/a")</f>
        <v>-5.0328789653867098E-2</v>
      </c>
      <c r="M3131" s="66"/>
      <c r="N3131" s="66"/>
      <c r="O3131" s="66"/>
      <c r="P3131" s="66"/>
      <c r="Q3131" s="66"/>
      <c r="S3131" s="70"/>
      <c r="U3131" s="70"/>
      <c r="W3131" s="70"/>
      <c r="Y3131" s="70"/>
    </row>
    <row r="3132" spans="1:25" s="69" customFormat="1" x14ac:dyDescent="0.2">
      <c r="A3132" s="66" t="s">
        <v>28</v>
      </c>
      <c r="B3132" s="66" t="s">
        <v>23</v>
      </c>
      <c r="C3132" s="66" t="s">
        <v>26</v>
      </c>
      <c r="D3132" s="66" t="s">
        <v>285</v>
      </c>
      <c r="E3132" s="87">
        <f>+IF(ISNUMBER(DATA!N986),DATA!N986,"n/a")</f>
        <v>2.6097986556814901</v>
      </c>
      <c r="F3132" s="77">
        <f>+IF(ISNUMBER(DATA!O986),DATA!O986,"n/a")</f>
        <v>-6.3982287509251307E-2</v>
      </c>
      <c r="G3132" s="87">
        <f>+IF(ISNUMBER(DATA!X986),DATA!X986,"n/a")</f>
        <v>2.6445170169323302</v>
      </c>
      <c r="H3132" s="77">
        <f>+IF(ISNUMBER(DATA!Y986),DATA!Y986,"n/a")</f>
        <v>-1.53620764814893E-2</v>
      </c>
      <c r="I3132" s="87">
        <f>+IF(ISNUMBER(DATA!AH986),DATA!AH986,"n/a")</f>
        <v>2.6594452657456</v>
      </c>
      <c r="J3132" s="77">
        <f>+IF(ISNUMBER(DATA!AI986),DATA!AI986,"n/a")</f>
        <v>-6.1488552417203697E-2</v>
      </c>
      <c r="K3132" s="87">
        <f>+IF(ISNUMBER(DATA!AR986),DATA!AR986,"n/a")</f>
        <v>2.71064565485166</v>
      </c>
      <c r="L3132" s="77">
        <f>+IF(ISNUMBER(DATA!AS986),DATA!AS986,"n/a")</f>
        <v>-6.3407685684873705E-2</v>
      </c>
      <c r="M3132" s="66"/>
      <c r="N3132" s="66"/>
      <c r="O3132" s="66"/>
      <c r="P3132" s="66"/>
      <c r="Q3132" s="66"/>
      <c r="S3132" s="70"/>
      <c r="U3132" s="70"/>
      <c r="W3132" s="70"/>
      <c r="Y3132" s="70"/>
    </row>
    <row r="3133" spans="1:25" s="69" customFormat="1" x14ac:dyDescent="0.2">
      <c r="A3133" s="66" t="s">
        <v>28</v>
      </c>
      <c r="B3133" s="66" t="s">
        <v>23</v>
      </c>
      <c r="C3133" s="66" t="s">
        <v>26</v>
      </c>
      <c r="D3133" s="66" t="s">
        <v>286</v>
      </c>
      <c r="E3133" s="87">
        <f>+IF(ISNUMBER(DATA!N987),DATA!N987,"n/a")</f>
        <v>2.98070981907986</v>
      </c>
      <c r="F3133" s="77">
        <f>+IF(ISNUMBER(DATA!O987),DATA!O987,"n/a")</f>
        <v>1.7207892490278001E-2</v>
      </c>
      <c r="G3133" s="87">
        <f>+IF(ISNUMBER(DATA!X987),DATA!X987,"n/a")</f>
        <v>3.0464836142095999</v>
      </c>
      <c r="H3133" s="77">
        <f>+IF(ISNUMBER(DATA!Y987),DATA!Y987,"n/a")</f>
        <v>1.75615736914639E-2</v>
      </c>
      <c r="I3133" s="87">
        <f>+IF(ISNUMBER(DATA!AH987),DATA!AH987,"n/a")</f>
        <v>2.9816864776607401</v>
      </c>
      <c r="J3133" s="77">
        <f>+IF(ISNUMBER(DATA!AI987),DATA!AI987,"n/a")</f>
        <v>-1.9695948307032599E-2</v>
      </c>
      <c r="K3133" s="87">
        <f>+IF(ISNUMBER(DATA!AR987),DATA!AR987,"n/a")</f>
        <v>3.0464275323531602</v>
      </c>
      <c r="L3133" s="77">
        <f>+IF(ISNUMBER(DATA!AS987),DATA!AS987,"n/a")</f>
        <v>-1.20040650976154E-2</v>
      </c>
      <c r="M3133" s="66"/>
      <c r="N3133" s="66"/>
      <c r="O3133" s="66"/>
      <c r="P3133" s="66"/>
      <c r="Q3133" s="66"/>
      <c r="S3133" s="70"/>
      <c r="U3133" s="70"/>
      <c r="W3133" s="70"/>
      <c r="Y3133" s="70"/>
    </row>
    <row r="3134" spans="1:25" s="69" customFormat="1" x14ac:dyDescent="0.2">
      <c r="A3134" s="66" t="s">
        <v>28</v>
      </c>
      <c r="B3134" s="66" t="s">
        <v>23</v>
      </c>
      <c r="C3134" s="66" t="s">
        <v>26</v>
      </c>
      <c r="D3134" s="66" t="s">
        <v>287</v>
      </c>
      <c r="E3134" s="87">
        <f>+IF(ISNUMBER(DATA!N988),DATA!N988,"n/a")</f>
        <v>3.0681469163536801</v>
      </c>
      <c r="F3134" s="77">
        <f>+IF(ISNUMBER(DATA!O988),DATA!O988,"n/a")</f>
        <v>-1.9656530396979399E-2</v>
      </c>
      <c r="G3134" s="87">
        <f>+IF(ISNUMBER(DATA!X988),DATA!X988,"n/a")</f>
        <v>3.1184533189712602</v>
      </c>
      <c r="H3134" s="77">
        <f>+IF(ISNUMBER(DATA!Y988),DATA!Y988,"n/a")</f>
        <v>-2.4373268404912E-2</v>
      </c>
      <c r="I3134" s="87">
        <f>+IF(ISNUMBER(DATA!AH988),DATA!AH988,"n/a")</f>
        <v>2.9619140311837402</v>
      </c>
      <c r="J3134" s="77">
        <f>+IF(ISNUMBER(DATA!AI988),DATA!AI988,"n/a")</f>
        <v>-7.1486117885630696E-2</v>
      </c>
      <c r="K3134" s="87">
        <f>+IF(ISNUMBER(DATA!AR988),DATA!AR988,"n/a")</f>
        <v>3.06948147392694</v>
      </c>
      <c r="L3134" s="77">
        <f>+IF(ISNUMBER(DATA!AS988),DATA!AS988,"n/a")</f>
        <v>-4.48818381903833E-2</v>
      </c>
      <c r="M3134" s="66"/>
      <c r="N3134" s="66"/>
      <c r="O3134" s="66"/>
      <c r="P3134" s="66"/>
      <c r="Q3134" s="66"/>
      <c r="S3134" s="70"/>
      <c r="U3134" s="70"/>
      <c r="W3134" s="70"/>
      <c r="Y3134" s="70"/>
    </row>
    <row r="3135" spans="1:25" s="69" customFormat="1" x14ac:dyDescent="0.2">
      <c r="A3135" s="66" t="s">
        <v>28</v>
      </c>
      <c r="B3135" s="66" t="s">
        <v>23</v>
      </c>
      <c r="C3135" s="66" t="s">
        <v>26</v>
      </c>
      <c r="D3135" s="66" t="s">
        <v>288</v>
      </c>
      <c r="E3135" s="87">
        <f>+IF(ISNUMBER(DATA!N989),DATA!N989,"n/a")</f>
        <v>2.78418065025522</v>
      </c>
      <c r="F3135" s="77">
        <f>+IF(ISNUMBER(DATA!O989),DATA!O989,"n/a")</f>
        <v>7.9538781810833806E-2</v>
      </c>
      <c r="G3135" s="87">
        <f>+IF(ISNUMBER(DATA!X989),DATA!X989,"n/a")</f>
        <v>2.7944746508606899</v>
      </c>
      <c r="H3135" s="77">
        <f>+IF(ISNUMBER(DATA!Y989),DATA!Y989,"n/a")</f>
        <v>3.8379825497700602E-2</v>
      </c>
      <c r="I3135" s="87">
        <f>+IF(ISNUMBER(DATA!AH989),DATA!AH989,"n/a")</f>
        <v>2.7462072164044899</v>
      </c>
      <c r="J3135" s="77">
        <f>+IF(ISNUMBER(DATA!AI989),DATA!AI989,"n/a")</f>
        <v>-1.26552186636262E-2</v>
      </c>
      <c r="K3135" s="87">
        <f>+IF(ISNUMBER(DATA!AR989),DATA!AR989,"n/a")</f>
        <v>2.7369408042693002</v>
      </c>
      <c r="L3135" s="77">
        <f>+IF(ISNUMBER(DATA!AS989),DATA!AS989,"n/a")</f>
        <v>-7.0342541178245094E-2</v>
      </c>
      <c r="M3135" s="66"/>
      <c r="N3135" s="66"/>
      <c r="O3135" s="66"/>
      <c r="P3135" s="66"/>
      <c r="Q3135" s="66"/>
      <c r="S3135" s="70"/>
      <c r="U3135" s="70"/>
      <c r="W3135" s="70"/>
      <c r="Y3135" s="70"/>
    </row>
    <row r="3136" spans="1:25" s="69" customFormat="1" x14ac:dyDescent="0.2">
      <c r="A3136" s="66" t="s">
        <v>28</v>
      </c>
      <c r="B3136" s="66" t="s">
        <v>23</v>
      </c>
      <c r="C3136" s="66" t="s">
        <v>26</v>
      </c>
      <c r="D3136" s="66" t="s">
        <v>289</v>
      </c>
      <c r="E3136" s="87">
        <f>+IF(ISNUMBER(DATA!N990),DATA!N990,"n/a")</f>
        <v>2.8192562096436302</v>
      </c>
      <c r="F3136" s="77">
        <f>+IF(ISNUMBER(DATA!O990),DATA!O990,"n/a")</f>
        <v>-1.4046641839432101E-2</v>
      </c>
      <c r="G3136" s="87">
        <f>+IF(ISNUMBER(DATA!X990),DATA!X990,"n/a")</f>
        <v>2.7454521786569099</v>
      </c>
      <c r="H3136" s="77">
        <f>+IF(ISNUMBER(DATA!Y990),DATA!Y990,"n/a")</f>
        <v>-1.7239289635227799E-2</v>
      </c>
      <c r="I3136" s="87">
        <f>+IF(ISNUMBER(DATA!AH990),DATA!AH990,"n/a")</f>
        <v>2.7504077356045702</v>
      </c>
      <c r="J3136" s="77">
        <f>+IF(ISNUMBER(DATA!AI990),DATA!AI990,"n/a")</f>
        <v>-4.3935344040652601E-2</v>
      </c>
      <c r="K3136" s="87">
        <f>+IF(ISNUMBER(DATA!AR990),DATA!AR990,"n/a")</f>
        <v>2.7695763618960099</v>
      </c>
      <c r="L3136" s="77">
        <f>+IF(ISNUMBER(DATA!AS990),DATA!AS990,"n/a")</f>
        <v>-7.5324422360205798E-2</v>
      </c>
      <c r="M3136" s="66"/>
      <c r="N3136" s="66"/>
      <c r="O3136" s="66"/>
      <c r="P3136" s="66"/>
      <c r="Q3136" s="66"/>
      <c r="S3136" s="70"/>
      <c r="U3136" s="70"/>
      <c r="W3136" s="70"/>
      <c r="Y3136" s="70"/>
    </row>
    <row r="3137" spans="1:25" s="69" customFormat="1" x14ac:dyDescent="0.2">
      <c r="A3137" s="66" t="s">
        <v>28</v>
      </c>
      <c r="B3137" s="66" t="s">
        <v>23</v>
      </c>
      <c r="C3137" s="66" t="s">
        <v>26</v>
      </c>
      <c r="D3137" s="66" t="s">
        <v>290</v>
      </c>
      <c r="E3137" s="87">
        <f>+IF(ISNUMBER(DATA!N991),DATA!N991,"n/a")</f>
        <v>3.3731863957988</v>
      </c>
      <c r="F3137" s="77">
        <f>+IF(ISNUMBER(DATA!O991),DATA!O991,"n/a")</f>
        <v>-7.3484181347998695E-2</v>
      </c>
      <c r="G3137" s="87">
        <f>+IF(ISNUMBER(DATA!X991),DATA!X991,"n/a")</f>
        <v>3.4823430570729998</v>
      </c>
      <c r="H3137" s="77">
        <f>+IF(ISNUMBER(DATA!Y991),DATA!Y991,"n/a")</f>
        <v>2.7095867713198699E-3</v>
      </c>
      <c r="I3137" s="87">
        <f>+IF(ISNUMBER(DATA!AH991),DATA!AH991,"n/a")</f>
        <v>3.5231869234988</v>
      </c>
      <c r="J3137" s="77">
        <f>+IF(ISNUMBER(DATA!AI991),DATA!AI991,"n/a")</f>
        <v>1.3259812150347199E-2</v>
      </c>
      <c r="K3137" s="87">
        <f>+IF(ISNUMBER(DATA!AR991),DATA!AR991,"n/a")</f>
        <v>3.5088843994319698</v>
      </c>
      <c r="L3137" s="77">
        <f>+IF(ISNUMBER(DATA!AS991),DATA!AS991,"n/a")</f>
        <v>2.9053124222736398E-2</v>
      </c>
      <c r="M3137" s="66"/>
      <c r="N3137" s="66"/>
      <c r="O3137" s="66"/>
      <c r="P3137" s="66"/>
      <c r="Q3137" s="66"/>
      <c r="S3137" s="70"/>
      <c r="U3137" s="70"/>
      <c r="W3137" s="70"/>
      <c r="Y3137" s="70"/>
    </row>
    <row r="3138" spans="1:25" s="69" customFormat="1" x14ac:dyDescent="0.2">
      <c r="A3138" s="66" t="s">
        <v>28</v>
      </c>
      <c r="B3138" s="66" t="s">
        <v>23</v>
      </c>
      <c r="C3138" s="66" t="s">
        <v>26</v>
      </c>
      <c r="D3138" s="66" t="s">
        <v>291</v>
      </c>
      <c r="E3138" s="87">
        <f>+IF(ISNUMBER(DATA!N992),DATA!N992,"n/a")</f>
        <v>3.2311547422580298</v>
      </c>
      <c r="F3138" s="77">
        <f>+IF(ISNUMBER(DATA!O992),DATA!O992,"n/a")</f>
        <v>-9.7621875258528806E-2</v>
      </c>
      <c r="G3138" s="87">
        <f>+IF(ISNUMBER(DATA!X992),DATA!X992,"n/a")</f>
        <v>3.2348893392702802</v>
      </c>
      <c r="H3138" s="77">
        <f>+IF(ISNUMBER(DATA!Y992),DATA!Y992,"n/a")</f>
        <v>-9.2066178619149897E-2</v>
      </c>
      <c r="I3138" s="87">
        <f>+IF(ISNUMBER(DATA!AH992),DATA!AH992,"n/a")</f>
        <v>3.2661426630580102</v>
      </c>
      <c r="J3138" s="77">
        <f>+IF(ISNUMBER(DATA!AI992),DATA!AI992,"n/a")</f>
        <v>-8.6735247718214101E-2</v>
      </c>
      <c r="K3138" s="87">
        <f>+IF(ISNUMBER(DATA!AR992),DATA!AR992,"n/a")</f>
        <v>3.3303951000719501</v>
      </c>
      <c r="L3138" s="77">
        <f>+IF(ISNUMBER(DATA!AS992),DATA!AS992,"n/a")</f>
        <v>-6.6377333443830094E-2</v>
      </c>
      <c r="M3138" s="66"/>
      <c r="N3138" s="66"/>
      <c r="O3138" s="66"/>
      <c r="P3138" s="66"/>
      <c r="Q3138" s="66"/>
      <c r="S3138" s="70"/>
      <c r="U3138" s="70"/>
      <c r="W3138" s="70"/>
      <c r="Y3138" s="70"/>
    </row>
    <row r="3139" spans="1:25" s="69" customFormat="1" x14ac:dyDescent="0.2">
      <c r="A3139" s="66" t="s">
        <v>28</v>
      </c>
      <c r="B3139" s="66" t="s">
        <v>23</v>
      </c>
      <c r="C3139" s="66" t="s">
        <v>26</v>
      </c>
      <c r="D3139" s="66" t="s">
        <v>292</v>
      </c>
      <c r="E3139" s="87">
        <f>+IF(ISNUMBER(DATA!N993),DATA!N993,"n/a")</f>
        <v>3.0858550936196498</v>
      </c>
      <c r="F3139" s="77">
        <f>+IF(ISNUMBER(DATA!O993),DATA!O993,"n/a")</f>
        <v>-0.14881003468239501</v>
      </c>
      <c r="G3139" s="87">
        <f>+IF(ISNUMBER(DATA!X993),DATA!X993,"n/a")</f>
        <v>3.0741735121019902</v>
      </c>
      <c r="H3139" s="77">
        <f>+IF(ISNUMBER(DATA!Y993),DATA!Y993,"n/a")</f>
        <v>-0.186480466971197</v>
      </c>
      <c r="I3139" s="87">
        <f>+IF(ISNUMBER(DATA!AH993),DATA!AH993,"n/a")</f>
        <v>3.05504848544382</v>
      </c>
      <c r="J3139" s="77">
        <f>+IF(ISNUMBER(DATA!AI993),DATA!AI993,"n/a")</f>
        <v>-0.20987656254859999</v>
      </c>
      <c r="K3139" s="87">
        <f>+IF(ISNUMBER(DATA!AR993),DATA!AR993,"n/a")</f>
        <v>2.9335854038898099</v>
      </c>
      <c r="L3139" s="77">
        <f>+IF(ISNUMBER(DATA!AS993),DATA!AS993,"n/a")</f>
        <v>-0.23190571270662999</v>
      </c>
      <c r="M3139" s="66"/>
      <c r="N3139" s="66"/>
      <c r="O3139" s="66"/>
      <c r="P3139" s="66"/>
      <c r="Q3139" s="66"/>
      <c r="S3139" s="70"/>
      <c r="U3139" s="70"/>
      <c r="W3139" s="70"/>
      <c r="Y3139" s="70"/>
    </row>
    <row r="3140" spans="1:25" s="69" customFormat="1" x14ac:dyDescent="0.2">
      <c r="A3140" s="66" t="s">
        <v>28</v>
      </c>
      <c r="B3140" s="66" t="s">
        <v>23</v>
      </c>
      <c r="C3140" s="66" t="s">
        <v>26</v>
      </c>
      <c r="D3140" s="66" t="s">
        <v>293</v>
      </c>
      <c r="E3140" s="87">
        <f>+IF(ISNUMBER(DATA!N994),DATA!N994,"n/a")</f>
        <v>2.7986924629176899</v>
      </c>
      <c r="F3140" s="77">
        <f>+IF(ISNUMBER(DATA!O994),DATA!O994,"n/a")</f>
        <v>-0.29292693219527099</v>
      </c>
      <c r="G3140" s="87">
        <f>+IF(ISNUMBER(DATA!X994),DATA!X994,"n/a")</f>
        <v>2.8106945329142001</v>
      </c>
      <c r="H3140" s="77">
        <f>+IF(ISNUMBER(DATA!Y994),DATA!Y994,"n/a")</f>
        <v>-0.28920071855544099</v>
      </c>
      <c r="I3140" s="87">
        <f>+IF(ISNUMBER(DATA!AH994),DATA!AH994,"n/a")</f>
        <v>2.76118045529094</v>
      </c>
      <c r="J3140" s="77">
        <f>+IF(ISNUMBER(DATA!AI994),DATA!AI994,"n/a")</f>
        <v>-0.29602431585980199</v>
      </c>
      <c r="K3140" s="87">
        <f>+IF(ISNUMBER(DATA!AR994),DATA!AR994,"n/a")</f>
        <v>2.8949856080199998</v>
      </c>
      <c r="L3140" s="77">
        <f>+IF(ISNUMBER(DATA!AS994),DATA!AS994,"n/a")</f>
        <v>-0.23407884821474101</v>
      </c>
      <c r="M3140" s="66"/>
      <c r="N3140" s="66"/>
      <c r="O3140" s="66"/>
      <c r="P3140" s="66"/>
      <c r="Q3140" s="66"/>
      <c r="S3140" s="70"/>
      <c r="U3140" s="70"/>
      <c r="W3140" s="70"/>
      <c r="Y3140" s="70"/>
    </row>
    <row r="3141" spans="1:25" s="69" customFormat="1" x14ac:dyDescent="0.2">
      <c r="A3141" s="66" t="s">
        <v>28</v>
      </c>
      <c r="B3141" s="66" t="s">
        <v>23</v>
      </c>
      <c r="C3141" s="66" t="s">
        <v>26</v>
      </c>
      <c r="D3141" s="66" t="s">
        <v>294</v>
      </c>
      <c r="E3141" s="87">
        <f>+IF(ISNUMBER(DATA!N995),DATA!N995,"n/a")</f>
        <v>3.4560908752719901</v>
      </c>
      <c r="F3141" s="77">
        <f>+IF(ISNUMBER(DATA!O995),DATA!O995,"n/a")</f>
        <v>-4.2526421251245602E-2</v>
      </c>
      <c r="G3141" s="87">
        <f>+IF(ISNUMBER(DATA!X995),DATA!X995,"n/a")</f>
        <v>3.5154831991387998</v>
      </c>
      <c r="H3141" s="77">
        <f>+IF(ISNUMBER(DATA!Y995),DATA!Y995,"n/a")</f>
        <v>2.37709458416876E-2</v>
      </c>
      <c r="I3141" s="87">
        <f>+IF(ISNUMBER(DATA!AH995),DATA!AH995,"n/a")</f>
        <v>3.53455345270807</v>
      </c>
      <c r="J3141" s="77">
        <f>+IF(ISNUMBER(DATA!AI995),DATA!AI995,"n/a")</f>
        <v>2.5375635146043098E-2</v>
      </c>
      <c r="K3141" s="87">
        <f>+IF(ISNUMBER(DATA!AR995),DATA!AR995,"n/a")</f>
        <v>3.5166838870030599</v>
      </c>
      <c r="L3141" s="77">
        <f>+IF(ISNUMBER(DATA!AS995),DATA!AS995,"n/a")</f>
        <v>3.4057530127207997E-2</v>
      </c>
      <c r="M3141" s="66"/>
      <c r="N3141" s="66"/>
      <c r="O3141" s="66"/>
      <c r="P3141" s="66"/>
      <c r="Q3141" s="66"/>
      <c r="S3141" s="70"/>
      <c r="U3141" s="70"/>
      <c r="W3141" s="70"/>
      <c r="Y3141" s="70"/>
    </row>
    <row r="3142" spans="1:25" s="69" customFormat="1" x14ac:dyDescent="0.2">
      <c r="A3142" s="66" t="s">
        <v>28</v>
      </c>
      <c r="B3142" s="66" t="s">
        <v>23</v>
      </c>
      <c r="C3142" s="66" t="s">
        <v>26</v>
      </c>
      <c r="D3142" s="66" t="s">
        <v>295</v>
      </c>
      <c r="E3142" s="87">
        <f>+IF(ISNUMBER(DATA!N996),DATA!N996,"n/a")</f>
        <v>3.7762114985814401</v>
      </c>
      <c r="F3142" s="77">
        <f>+IF(ISNUMBER(DATA!O996),DATA!O996,"n/a")</f>
        <v>-2.4592022928477699E-2</v>
      </c>
      <c r="G3142" s="87">
        <f>+IF(ISNUMBER(DATA!X996),DATA!X996,"n/a")</f>
        <v>3.80905967467785</v>
      </c>
      <c r="H3142" s="77">
        <f>+IF(ISNUMBER(DATA!Y996),DATA!Y996,"n/a")</f>
        <v>-1.6698086100189101E-2</v>
      </c>
      <c r="I3142" s="87">
        <f>+IF(ISNUMBER(DATA!AH996),DATA!AH996,"n/a")</f>
        <v>3.77669155190162</v>
      </c>
      <c r="J3142" s="77">
        <f>+IF(ISNUMBER(DATA!AI996),DATA!AI996,"n/a")</f>
        <v>-1.04796981784468E-2</v>
      </c>
      <c r="K3142" s="87">
        <f>+IF(ISNUMBER(DATA!AR996),DATA!AR996,"n/a")</f>
        <v>3.7564521694532398</v>
      </c>
      <c r="L3142" s="77">
        <f>+IF(ISNUMBER(DATA!AS996),DATA!AS996,"n/a")</f>
        <v>0.160538816956242</v>
      </c>
      <c r="M3142" s="66"/>
      <c r="N3142" s="66"/>
      <c r="O3142" s="66"/>
      <c r="P3142" s="66"/>
      <c r="Q3142" s="66"/>
      <c r="S3142" s="70"/>
      <c r="U3142" s="70"/>
      <c r="W3142" s="70"/>
      <c r="Y3142" s="70"/>
    </row>
    <row r="3143" spans="1:25" s="69" customFormat="1" x14ac:dyDescent="0.2">
      <c r="A3143" s="66" t="s">
        <v>28</v>
      </c>
      <c r="B3143" s="66" t="s">
        <v>23</v>
      </c>
      <c r="C3143" s="66" t="s">
        <v>26</v>
      </c>
      <c r="D3143" s="66" t="s">
        <v>296</v>
      </c>
      <c r="E3143" s="87">
        <f>+IF(ISNUMBER(DATA!N997),DATA!N997,"n/a")</f>
        <v>3.6565304760411199</v>
      </c>
      <c r="F3143" s="77">
        <f>+IF(ISNUMBER(DATA!O997),DATA!O997,"n/a")</f>
        <v>-8.95913988465241E-3</v>
      </c>
      <c r="G3143" s="87">
        <f>+IF(ISNUMBER(DATA!X997),DATA!X997,"n/a")</f>
        <v>3.6801092714888499</v>
      </c>
      <c r="H3143" s="77">
        <f>+IF(ISNUMBER(DATA!Y997),DATA!Y997,"n/a")</f>
        <v>-2.6199924105184099E-3</v>
      </c>
      <c r="I3143" s="87">
        <f>+IF(ISNUMBER(DATA!AH997),DATA!AH997,"n/a")</f>
        <v>3.6603020625949201</v>
      </c>
      <c r="J3143" s="77">
        <f>+IF(ISNUMBER(DATA!AI997),DATA!AI997,"n/a")</f>
        <v>4.6115833653389299E-3</v>
      </c>
      <c r="K3143" s="87">
        <f>+IF(ISNUMBER(DATA!AR997),DATA!AR997,"n/a")</f>
        <v>3.6357123448838</v>
      </c>
      <c r="L3143" s="77">
        <f>+IF(ISNUMBER(DATA!AS997),DATA!AS997,"n/a")</f>
        <v>4.9914114937890802E-2</v>
      </c>
      <c r="M3143" s="66"/>
      <c r="N3143" s="66"/>
      <c r="O3143" s="66"/>
      <c r="P3143" s="66"/>
      <c r="Q3143" s="66"/>
      <c r="S3143" s="70"/>
      <c r="U3143" s="70"/>
      <c r="W3143" s="70"/>
      <c r="Y3143" s="70"/>
    </row>
    <row r="3144" spans="1:25" s="69" customFormat="1" x14ac:dyDescent="0.2">
      <c r="A3144" s="66" t="s">
        <v>28</v>
      </c>
      <c r="B3144" s="66" t="s">
        <v>23</v>
      </c>
      <c r="C3144" s="66" t="s">
        <v>26</v>
      </c>
      <c r="D3144" s="66" t="s">
        <v>297</v>
      </c>
      <c r="E3144" s="87">
        <f>+IF(ISNUMBER(DATA!N998),DATA!N998,"n/a")</f>
        <v>2.8861393736127798</v>
      </c>
      <c r="F3144" s="77">
        <f>+IF(ISNUMBER(DATA!O998),DATA!O998,"n/a")</f>
        <v>-0.26371996939286502</v>
      </c>
      <c r="G3144" s="87">
        <f>+IF(ISNUMBER(DATA!X998),DATA!X998,"n/a")</f>
        <v>2.8920198114361302</v>
      </c>
      <c r="H3144" s="77">
        <f>+IF(ISNUMBER(DATA!Y998),DATA!Y998,"n/a")</f>
        <v>-0.25867650919340102</v>
      </c>
      <c r="I3144" s="87">
        <f>+IF(ISNUMBER(DATA!AH998),DATA!AH998,"n/a")</f>
        <v>2.8490321353435402</v>
      </c>
      <c r="J3144" s="77">
        <f>+IF(ISNUMBER(DATA!AI998),DATA!AI998,"n/a")</f>
        <v>-0.26267421542851299</v>
      </c>
      <c r="K3144" s="87">
        <f>+IF(ISNUMBER(DATA!AR998),DATA!AR998,"n/a")</f>
        <v>2.9679900756189999</v>
      </c>
      <c r="L3144" s="77">
        <f>+IF(ISNUMBER(DATA!AS998),DATA!AS998,"n/a")</f>
        <v>-0.20367420298757299</v>
      </c>
      <c r="M3144" s="66"/>
      <c r="N3144" s="66"/>
      <c r="O3144" s="66"/>
      <c r="P3144" s="66"/>
      <c r="Q3144" s="66"/>
      <c r="S3144" s="70"/>
      <c r="U3144" s="70"/>
      <c r="W3144" s="70"/>
      <c r="Y3144" s="70"/>
    </row>
    <row r="3145" spans="1:25" s="69" customFormat="1" x14ac:dyDescent="0.2">
      <c r="A3145" s="66" t="s">
        <v>28</v>
      </c>
      <c r="B3145" s="66" t="s">
        <v>23</v>
      </c>
      <c r="C3145" s="66" t="s">
        <v>26</v>
      </c>
      <c r="D3145" s="66" t="s">
        <v>298</v>
      </c>
      <c r="E3145" s="87">
        <f>+IF(ISNUMBER(DATA!N999),DATA!N999,"n/a")</f>
        <v>3.3389571588076801</v>
      </c>
      <c r="F3145" s="77">
        <f>+IF(ISNUMBER(DATA!O999),DATA!O999,"n/a")</f>
        <v>-0.104326335129859</v>
      </c>
      <c r="G3145" s="87">
        <f>+IF(ISNUMBER(DATA!X999),DATA!X999,"n/a")</f>
        <v>3.4553194941547498</v>
      </c>
      <c r="H3145" s="77">
        <f>+IF(ISNUMBER(DATA!Y999),DATA!Y999,"n/a")</f>
        <v>-5.3804451660135297E-2</v>
      </c>
      <c r="I3145" s="87">
        <f>+IF(ISNUMBER(DATA!AH999),DATA!AH999,"n/a")</f>
        <v>3.5178511222277402</v>
      </c>
      <c r="J3145" s="77">
        <f>+IF(ISNUMBER(DATA!AI999),DATA!AI999,"n/a")</f>
        <v>-3.0338461967888201E-2</v>
      </c>
      <c r="K3145" s="87">
        <f>+IF(ISNUMBER(DATA!AR999),DATA!AR999,"n/a")</f>
        <v>3.5294021498256898</v>
      </c>
      <c r="L3145" s="77">
        <f>+IF(ISNUMBER(DATA!AS999),DATA!AS999,"n/a")</f>
        <v>-2.69082006461192E-3</v>
      </c>
      <c r="M3145" s="66"/>
      <c r="N3145" s="66"/>
      <c r="O3145" s="66"/>
      <c r="P3145" s="66"/>
      <c r="Q3145" s="66"/>
      <c r="S3145" s="70"/>
      <c r="U3145" s="70"/>
      <c r="W3145" s="70"/>
      <c r="Y3145" s="70"/>
    </row>
    <row r="3146" spans="1:25" s="69" customFormat="1" x14ac:dyDescent="0.2">
      <c r="A3146" s="66" t="s">
        <v>28</v>
      </c>
      <c r="B3146" s="66" t="s">
        <v>23</v>
      </c>
      <c r="C3146" s="66" t="s">
        <v>26</v>
      </c>
      <c r="D3146" s="66" t="s">
        <v>299</v>
      </c>
      <c r="E3146" s="87">
        <f>+IF(ISNUMBER(DATA!N1000),DATA!N1000,"n/a")</f>
        <v>3.4230352643991999</v>
      </c>
      <c r="F3146" s="77">
        <f>+IF(ISNUMBER(DATA!O1000),DATA!O1000,"n/a")</f>
        <v>-6.9617598031222305E-2</v>
      </c>
      <c r="G3146" s="87">
        <f>+IF(ISNUMBER(DATA!X1000),DATA!X1000,"n/a")</f>
        <v>3.4268351441904499</v>
      </c>
      <c r="H3146" s="77">
        <f>+IF(ISNUMBER(DATA!Y1000),DATA!Y1000,"n/a")</f>
        <v>-6.4551667316974398E-2</v>
      </c>
      <c r="I3146" s="87">
        <f>+IF(ISNUMBER(DATA!AH1000),DATA!AH1000,"n/a")</f>
        <v>3.2842515806294199</v>
      </c>
      <c r="J3146" s="77">
        <f>+IF(ISNUMBER(DATA!AI1000),DATA!AI1000,"n/a")</f>
        <v>-7.7602153760565604E-2</v>
      </c>
      <c r="K3146" s="87">
        <f>+IF(ISNUMBER(DATA!AR1000),DATA!AR1000,"n/a")</f>
        <v>3.3905004046018998</v>
      </c>
      <c r="L3146" s="77">
        <f>+IF(ISNUMBER(DATA!AS1000),DATA!AS1000,"n/a")</f>
        <v>-1.2001934601768601E-2</v>
      </c>
      <c r="M3146" s="66"/>
      <c r="N3146" s="66"/>
      <c r="O3146" s="66"/>
      <c r="P3146" s="66"/>
      <c r="Q3146" s="66"/>
      <c r="S3146" s="70"/>
      <c r="U3146" s="70"/>
      <c r="W3146" s="70"/>
      <c r="Y3146" s="70"/>
    </row>
    <row r="3147" spans="1:25" s="69" customFormat="1" x14ac:dyDescent="0.2">
      <c r="A3147" s="66" t="s">
        <v>28</v>
      </c>
      <c r="B3147" s="66" t="s">
        <v>23</v>
      </c>
      <c r="C3147" s="66" t="s">
        <v>26</v>
      </c>
      <c r="D3147" s="66" t="s">
        <v>300</v>
      </c>
      <c r="E3147" s="87">
        <f>+IF(ISNUMBER(DATA!N1001),DATA!N1001,"n/a")</f>
        <v>2.9013393669957499</v>
      </c>
      <c r="F3147" s="77">
        <f>+IF(ISNUMBER(DATA!O1001),DATA!O1001,"n/a")</f>
        <v>6.2757308100421003E-2</v>
      </c>
      <c r="G3147" s="87">
        <f>+IF(ISNUMBER(DATA!X1001),DATA!X1001,"n/a")</f>
        <v>2.877394953379</v>
      </c>
      <c r="H3147" s="77">
        <f>+IF(ISNUMBER(DATA!Y1001),DATA!Y1001,"n/a")</f>
        <v>1.44668789200508E-2</v>
      </c>
      <c r="I3147" s="87">
        <f>+IF(ISNUMBER(DATA!AH1001),DATA!AH1001,"n/a")</f>
        <v>2.8773551469186298</v>
      </c>
      <c r="J3147" s="77">
        <f>+IF(ISNUMBER(DATA!AI1001),DATA!AI1001,"n/a")</f>
        <v>-2.3219045720440101E-2</v>
      </c>
      <c r="K3147" s="87">
        <f>+IF(ISNUMBER(DATA!AR1001),DATA!AR1001,"n/a")</f>
        <v>2.92916346771228</v>
      </c>
      <c r="L3147" s="77">
        <f>+IF(ISNUMBER(DATA!AS1001),DATA!AS1001,"n/a")</f>
        <v>-4.62764060444186E-2</v>
      </c>
      <c r="M3147" s="66"/>
      <c r="N3147" s="66"/>
      <c r="O3147" s="66"/>
      <c r="P3147" s="66"/>
      <c r="Q3147" s="66"/>
      <c r="S3147" s="70"/>
      <c r="U3147" s="70"/>
      <c r="W3147" s="70"/>
      <c r="Y3147" s="70"/>
    </row>
    <row r="3148" spans="1:25" s="69" customFormat="1" x14ac:dyDescent="0.2">
      <c r="A3148" s="66" t="s">
        <v>28</v>
      </c>
      <c r="B3148" s="66" t="s">
        <v>23</v>
      </c>
      <c r="C3148" s="66" t="s">
        <v>26</v>
      </c>
      <c r="D3148" s="66" t="s">
        <v>301</v>
      </c>
      <c r="E3148" s="87">
        <f>+IF(ISNUMBER(DATA!N1002),DATA!N1002,"n/a")</f>
        <v>2.96712070247687</v>
      </c>
      <c r="F3148" s="77">
        <f>+IF(ISNUMBER(DATA!O1002),DATA!O1002,"n/a")</f>
        <v>-1.46481161085701E-2</v>
      </c>
      <c r="G3148" s="87">
        <f>+IF(ISNUMBER(DATA!X1002),DATA!X1002,"n/a")</f>
        <v>2.9348790062983001</v>
      </c>
      <c r="H3148" s="77">
        <f>+IF(ISNUMBER(DATA!Y1002),DATA!Y1002,"n/a")</f>
        <v>-2.1026128271627E-2</v>
      </c>
      <c r="I3148" s="87">
        <f>+IF(ISNUMBER(DATA!AH1002),DATA!AH1002,"n/a")</f>
        <v>2.9523499834061302</v>
      </c>
      <c r="J3148" s="77">
        <f>+IF(ISNUMBER(DATA!AI1002),DATA!AI1002,"n/a")</f>
        <v>-3.6229937719127102E-2</v>
      </c>
      <c r="K3148" s="87">
        <f>+IF(ISNUMBER(DATA!AR1002),DATA!AR1002,"n/a")</f>
        <v>2.9676495324479699</v>
      </c>
      <c r="L3148" s="77">
        <f>+IF(ISNUMBER(DATA!AS1002),DATA!AS1002,"n/a")</f>
        <v>-5.8311999094194898E-2</v>
      </c>
      <c r="M3148" s="66"/>
      <c r="N3148" s="66"/>
      <c r="O3148" s="66"/>
      <c r="P3148" s="66"/>
      <c r="Q3148" s="66"/>
      <c r="S3148" s="70"/>
      <c r="U3148" s="70"/>
      <c r="W3148" s="70"/>
      <c r="Y3148" s="70"/>
    </row>
    <row r="3149" spans="1:25" s="69" customFormat="1" x14ac:dyDescent="0.2">
      <c r="A3149" s="66" t="s">
        <v>28</v>
      </c>
      <c r="B3149" s="66" t="s">
        <v>23</v>
      </c>
      <c r="C3149" s="66" t="s">
        <v>26</v>
      </c>
      <c r="D3149" s="66" t="s">
        <v>302</v>
      </c>
      <c r="E3149" s="87">
        <f>+IF(ISNUMBER(DATA!N1003),DATA!N1003,"n/a")</f>
        <v>3.4727367249065302</v>
      </c>
      <c r="F3149" s="77">
        <f>+IF(ISNUMBER(DATA!O1003),DATA!O1003,"n/a")</f>
        <v>-5.38770515676869E-2</v>
      </c>
      <c r="G3149" s="87">
        <f>+IF(ISNUMBER(DATA!X1003),DATA!X1003,"n/a")</f>
        <v>3.5319062346396999</v>
      </c>
      <c r="H3149" s="77">
        <f>+IF(ISNUMBER(DATA!Y1003),DATA!Y1003,"n/a")</f>
        <v>3.7050799236789402E-3</v>
      </c>
      <c r="I3149" s="87">
        <f>+IF(ISNUMBER(DATA!AH1003),DATA!AH1003,"n/a")</f>
        <v>3.5487046119166599</v>
      </c>
      <c r="J3149" s="77">
        <f>+IF(ISNUMBER(DATA!AI1003),DATA!AI1003,"n/a")</f>
        <v>9.58530690682401E-3</v>
      </c>
      <c r="K3149" s="87">
        <f>+IF(ISNUMBER(DATA!AR1003),DATA!AR1003,"n/a")</f>
        <v>3.5388992976938098</v>
      </c>
      <c r="L3149" s="77">
        <f>+IF(ISNUMBER(DATA!AS1003),DATA!AS1003,"n/a")</f>
        <v>3.01278779541681E-2</v>
      </c>
      <c r="M3149" s="66"/>
      <c r="N3149" s="66"/>
      <c r="O3149" s="66"/>
      <c r="P3149" s="66"/>
      <c r="Q3149" s="66"/>
      <c r="S3149" s="70"/>
      <c r="U3149" s="70"/>
      <c r="W3149" s="70"/>
      <c r="Y3149" s="70"/>
    </row>
    <row r="3150" spans="1:25" s="69" customFormat="1" x14ac:dyDescent="0.2">
      <c r="A3150" s="66" t="s">
        <v>28</v>
      </c>
      <c r="B3150" s="66" t="s">
        <v>23</v>
      </c>
      <c r="C3150" s="66" t="s">
        <v>26</v>
      </c>
      <c r="D3150" s="66" t="s">
        <v>303</v>
      </c>
      <c r="E3150" s="87">
        <f>+IF(ISNUMBER(DATA!N1004),DATA!N1004,"n/a")</f>
        <v>3.1043968133878699</v>
      </c>
      <c r="F3150" s="77">
        <f>+IF(ISNUMBER(DATA!O1004),DATA!O1004,"n/a")</f>
        <v>2.43779318599615E-2</v>
      </c>
      <c r="G3150" s="87">
        <f>+IF(ISNUMBER(DATA!X1004),DATA!X1004,"n/a")</f>
        <v>3.0448064233732901</v>
      </c>
      <c r="H3150" s="77">
        <f>+IF(ISNUMBER(DATA!Y1004),DATA!Y1004,"n/a")</f>
        <v>2.8139345733006998E-2</v>
      </c>
      <c r="I3150" s="87">
        <f>+IF(ISNUMBER(DATA!AH1004),DATA!AH1004,"n/a")</f>
        <v>3.0293436329765702</v>
      </c>
      <c r="J3150" s="77">
        <f>+IF(ISNUMBER(DATA!AI1004),DATA!AI1004,"n/a")</f>
        <v>6.1912795830266001E-3</v>
      </c>
      <c r="K3150" s="87">
        <f>+IF(ISNUMBER(DATA!AR1004),DATA!AR1004,"n/a")</f>
        <v>3.00678199773487</v>
      </c>
      <c r="L3150" s="77">
        <f>+IF(ISNUMBER(DATA!AS1004),DATA!AS1004,"n/a")</f>
        <v>-2.7765169448369199E-2</v>
      </c>
      <c r="M3150" s="66"/>
      <c r="N3150" s="66"/>
      <c r="O3150" s="66"/>
      <c r="P3150" s="66"/>
      <c r="Q3150" s="66"/>
      <c r="S3150" s="70"/>
      <c r="U3150" s="70"/>
      <c r="W3150" s="70"/>
      <c r="Y3150" s="70"/>
    </row>
    <row r="3151" spans="1:25" s="69" customFormat="1" x14ac:dyDescent="0.2">
      <c r="A3151" s="66" t="s">
        <v>28</v>
      </c>
      <c r="B3151" s="66" t="s">
        <v>23</v>
      </c>
      <c r="C3151" s="66" t="s">
        <v>26</v>
      </c>
      <c r="D3151" s="66" t="s">
        <v>304</v>
      </c>
      <c r="E3151" s="87">
        <f>+IF(ISNUMBER(DATA!N1005),DATA!N1005,"n/a")</f>
        <v>3.2998184173017702</v>
      </c>
      <c r="F3151" s="77">
        <f>+IF(ISNUMBER(DATA!O1005),DATA!O1005,"n/a")</f>
        <v>-5.65294757734916E-2</v>
      </c>
      <c r="G3151" s="87">
        <f>+IF(ISNUMBER(DATA!X1005),DATA!X1005,"n/a")</f>
        <v>3.3268042707587302</v>
      </c>
      <c r="H3151" s="77">
        <f>+IF(ISNUMBER(DATA!Y1005),DATA!Y1005,"n/a")</f>
        <v>-4.8693177709192098E-2</v>
      </c>
      <c r="I3151" s="87">
        <f>+IF(ISNUMBER(DATA!AH1005),DATA!AH1005,"n/a")</f>
        <v>3.2575038373427798</v>
      </c>
      <c r="J3151" s="77">
        <f>+IF(ISNUMBER(DATA!AI1005),DATA!AI1005,"n/a")</f>
        <v>-4.7397654717128902E-2</v>
      </c>
      <c r="K3151" s="87">
        <f>+IF(ISNUMBER(DATA!AR1005),DATA!AR1005,"n/a")</f>
        <v>3.32793015002248</v>
      </c>
      <c r="L3151" s="77">
        <f>+IF(ISNUMBER(DATA!AS1005),DATA!AS1005,"n/a")</f>
        <v>-1.19797023867191E-3</v>
      </c>
      <c r="M3151" s="66"/>
      <c r="N3151" s="66"/>
      <c r="O3151" s="66"/>
      <c r="P3151" s="66"/>
      <c r="Q3151" s="66"/>
      <c r="S3151" s="70"/>
      <c r="U3151" s="70"/>
      <c r="W3151" s="70"/>
      <c r="Y3151" s="70"/>
    </row>
    <row r="3152" spans="1:25" s="69" customFormat="1" x14ac:dyDescent="0.2">
      <c r="A3152" s="66" t="s">
        <v>28</v>
      </c>
      <c r="B3152" s="66" t="s">
        <v>23</v>
      </c>
      <c r="C3152" s="66" t="s">
        <v>26</v>
      </c>
      <c r="D3152" s="66" t="s">
        <v>305</v>
      </c>
      <c r="E3152" s="87">
        <f>+IF(ISNUMBER(DATA!N1006),DATA!N1006,"n/a")</f>
        <v>3.9147915082925699</v>
      </c>
      <c r="F3152" s="77">
        <f>+IF(ISNUMBER(DATA!O1006),DATA!O1006,"n/a")</f>
        <v>0.14386705474421099</v>
      </c>
      <c r="G3152" s="87">
        <f>+IF(ISNUMBER(DATA!X1006),DATA!X1006,"n/a")</f>
        <v>3.9120268558571598</v>
      </c>
      <c r="H3152" s="77">
        <f>+IF(ISNUMBER(DATA!Y1006),DATA!Y1006,"n/a")</f>
        <v>0.14455192900208799</v>
      </c>
      <c r="I3152" s="87">
        <f>+IF(ISNUMBER(DATA!AH1006),DATA!AH1006,"n/a")</f>
        <v>3.8327368594455198</v>
      </c>
      <c r="J3152" s="77">
        <f>+IF(ISNUMBER(DATA!AI1006),DATA!AI1006,"n/a")</f>
        <v>0.16016988393501999</v>
      </c>
      <c r="K3152" s="87">
        <f>+IF(ISNUMBER(DATA!AR1006),DATA!AR1006,"n/a")</f>
        <v>3.7017783684715302</v>
      </c>
      <c r="L3152" s="77">
        <f>+IF(ISNUMBER(DATA!AS1006),DATA!AS1006,"n/a")</f>
        <v>0.16652938410611801</v>
      </c>
      <c r="M3152" s="66"/>
      <c r="N3152" s="66"/>
      <c r="O3152" s="66"/>
      <c r="P3152" s="66"/>
      <c r="Q3152" s="66"/>
      <c r="S3152" s="70"/>
      <c r="U3152" s="70"/>
      <c r="W3152" s="70"/>
      <c r="Y3152" s="70"/>
    </row>
    <row r="3153" spans="1:25" s="69" customFormat="1" x14ac:dyDescent="0.2">
      <c r="A3153" s="66" t="s">
        <v>28</v>
      </c>
      <c r="B3153" s="66" t="s">
        <v>23</v>
      </c>
      <c r="C3153" s="66" t="s">
        <v>26</v>
      </c>
      <c r="D3153" s="66" t="s">
        <v>306</v>
      </c>
      <c r="E3153" s="87">
        <f>+IF(ISNUMBER(DATA!N1007),DATA!N1007,"n/a")</f>
        <v>3.3026412157412</v>
      </c>
      <c r="F3153" s="77">
        <f>+IF(ISNUMBER(DATA!O1007),DATA!O1007,"n/a")</f>
        <v>-2.6191541354540899E-2</v>
      </c>
      <c r="G3153" s="87">
        <f>+IF(ISNUMBER(DATA!X1007),DATA!X1007,"n/a")</f>
        <v>3.3206160265206099</v>
      </c>
      <c r="H3153" s="77">
        <f>+IF(ISNUMBER(DATA!Y1007),DATA!Y1007,"n/a")</f>
        <v>-2.2764741999171102E-2</v>
      </c>
      <c r="I3153" s="87">
        <f>+IF(ISNUMBER(DATA!AH1007),DATA!AH1007,"n/a")</f>
        <v>3.17734213741024</v>
      </c>
      <c r="J3153" s="77">
        <f>+IF(ISNUMBER(DATA!AI1007),DATA!AI1007,"n/a")</f>
        <v>-6.1253876248632301E-2</v>
      </c>
      <c r="K3153" s="87">
        <f>+IF(ISNUMBER(DATA!AR1007),DATA!AR1007,"n/a")</f>
        <v>3.19471819116864</v>
      </c>
      <c r="L3153" s="77">
        <f>+IF(ISNUMBER(DATA!AS1007),DATA!AS1007,"n/a")</f>
        <v>-4.0239285346891598E-2</v>
      </c>
      <c r="M3153" s="66"/>
      <c r="N3153" s="66"/>
      <c r="O3153" s="66"/>
      <c r="P3153" s="66"/>
      <c r="Q3153" s="66"/>
      <c r="S3153" s="70"/>
      <c r="U3153" s="70"/>
      <c r="W3153" s="70"/>
      <c r="Y3153" s="70"/>
    </row>
    <row r="3154" spans="1:25" s="69" customFormat="1" x14ac:dyDescent="0.2">
      <c r="A3154" s="66" t="s">
        <v>28</v>
      </c>
      <c r="B3154" s="66" t="s">
        <v>23</v>
      </c>
      <c r="C3154" s="66" t="s">
        <v>26</v>
      </c>
      <c r="D3154" s="66" t="s">
        <v>307</v>
      </c>
      <c r="E3154" s="87">
        <f>+IF(ISNUMBER(DATA!N1008),DATA!N1008,"n/a")</f>
        <v>2.1098207636582602</v>
      </c>
      <c r="F3154" s="77">
        <f>+IF(ISNUMBER(DATA!O1008),DATA!O1008,"n/a")</f>
        <v>1.58382081283968E-2</v>
      </c>
      <c r="G3154" s="87">
        <f>+IF(ISNUMBER(DATA!X1008),DATA!X1008,"n/a")</f>
        <v>2.1589740000366202</v>
      </c>
      <c r="H3154" s="77">
        <f>+IF(ISNUMBER(DATA!Y1008),DATA!Y1008,"n/a")</f>
        <v>-4.04844933713038E-3</v>
      </c>
      <c r="I3154" s="87">
        <f>+IF(ISNUMBER(DATA!AH1008),DATA!AH1008,"n/a")</f>
        <v>2.1455579474206501</v>
      </c>
      <c r="J3154" s="77">
        <f>+IF(ISNUMBER(DATA!AI1008),DATA!AI1008,"n/a")</f>
        <v>-9.3566653720223797E-2</v>
      </c>
      <c r="K3154" s="87">
        <f>+IF(ISNUMBER(DATA!AR1008),DATA!AR1008,"n/a")</f>
        <v>2.0798834170933</v>
      </c>
      <c r="L3154" s="77">
        <f>+IF(ISNUMBER(DATA!AS1008),DATA!AS1008,"n/a")</f>
        <v>-0.210519454516916</v>
      </c>
      <c r="M3154" s="66"/>
      <c r="N3154" s="66"/>
      <c r="O3154" s="66"/>
      <c r="P3154" s="66"/>
      <c r="Q3154" s="66"/>
      <c r="S3154" s="70"/>
      <c r="U3154" s="70"/>
      <c r="W3154" s="70"/>
      <c r="Y3154" s="70"/>
    </row>
    <row r="3155" spans="1:25" s="69" customFormat="1" x14ac:dyDescent="0.2">
      <c r="A3155" s="66" t="s">
        <v>28</v>
      </c>
      <c r="B3155" s="66" t="s">
        <v>23</v>
      </c>
      <c r="C3155" s="66" t="s">
        <v>26</v>
      </c>
      <c r="D3155" s="66" t="s">
        <v>308</v>
      </c>
      <c r="E3155" s="87">
        <f>+IF(ISNUMBER(DATA!N1009),DATA!N1009,"n/a")</f>
        <v>2.8106994716342202</v>
      </c>
      <c r="F3155" s="77">
        <f>+IF(ISNUMBER(DATA!O1009),DATA!O1009,"n/a")</f>
        <v>-2.6156283556552199E-2</v>
      </c>
      <c r="G3155" s="87">
        <f>+IF(ISNUMBER(DATA!X1009),DATA!X1009,"n/a")</f>
        <v>2.9316672747348398</v>
      </c>
      <c r="H3155" s="77">
        <f>+IF(ISNUMBER(DATA!Y1009),DATA!Y1009,"n/a")</f>
        <v>-2.0654052485640999E-2</v>
      </c>
      <c r="I3155" s="87">
        <f>+IF(ISNUMBER(DATA!AH1009),DATA!AH1009,"n/a")</f>
        <v>3.00739550289292</v>
      </c>
      <c r="J3155" s="77">
        <f>+IF(ISNUMBER(DATA!AI1009),DATA!AI1009,"n/a")</f>
        <v>-1.8099259232123101E-2</v>
      </c>
      <c r="K3155" s="87">
        <f>+IF(ISNUMBER(DATA!AR1009),DATA!AR1009,"n/a")</f>
        <v>3.05841638194677</v>
      </c>
      <c r="L3155" s="77">
        <f>+IF(ISNUMBER(DATA!AS1009),DATA!AS1009,"n/a")</f>
        <v>-2.7116771158764399E-2</v>
      </c>
      <c r="M3155" s="66"/>
      <c r="N3155" s="66"/>
      <c r="O3155" s="66"/>
      <c r="P3155" s="66"/>
      <c r="Q3155" s="66"/>
      <c r="S3155" s="70"/>
      <c r="U3155" s="70"/>
      <c r="W3155" s="70"/>
      <c r="Y3155" s="70"/>
    </row>
    <row r="3156" spans="1:25" s="69" customFormat="1" x14ac:dyDescent="0.2">
      <c r="A3156" s="66" t="s">
        <v>28</v>
      </c>
      <c r="B3156" s="66" t="s">
        <v>23</v>
      </c>
      <c r="C3156" s="66" t="s">
        <v>26</v>
      </c>
      <c r="D3156" s="66" t="s">
        <v>309</v>
      </c>
      <c r="E3156" s="87">
        <f>+IF(ISNUMBER(DATA!N1010),DATA!N1010,"n/a")</f>
        <v>2.78599832971438</v>
      </c>
      <c r="F3156" s="77">
        <f>+IF(ISNUMBER(DATA!O1010),DATA!O1010,"n/a")</f>
        <v>1.9180175889920801E-2</v>
      </c>
      <c r="G3156" s="87">
        <f>+IF(ISNUMBER(DATA!X1010),DATA!X1010,"n/a")</f>
        <v>2.8778883614778699</v>
      </c>
      <c r="H3156" s="77">
        <f>+IF(ISNUMBER(DATA!Y1010),DATA!Y1010,"n/a")</f>
        <v>3.8915960990193399E-2</v>
      </c>
      <c r="I3156" s="87">
        <f>+IF(ISNUMBER(DATA!AH1010),DATA!AH1010,"n/a")</f>
        <v>2.9619542785680699</v>
      </c>
      <c r="J3156" s="77">
        <f>+IF(ISNUMBER(DATA!AI1010),DATA!AI1010,"n/a")</f>
        <v>6.9737349417643396E-2</v>
      </c>
      <c r="K3156" s="87">
        <f>+IF(ISNUMBER(DATA!AR1010),DATA!AR1010,"n/a")</f>
        <v>3.06335907975765</v>
      </c>
      <c r="L3156" s="77">
        <f>+IF(ISNUMBER(DATA!AS1010),DATA!AS1010,"n/a")</f>
        <v>4.7665444091206703E-2</v>
      </c>
      <c r="M3156" s="66"/>
      <c r="N3156" s="66"/>
      <c r="O3156" s="66"/>
      <c r="P3156" s="66"/>
      <c r="Q3156" s="66"/>
      <c r="S3156" s="70"/>
      <c r="U3156" s="70"/>
      <c r="W3156" s="70"/>
      <c r="Y3156" s="70"/>
    </row>
    <row r="3157" spans="1:25" s="69" customFormat="1" x14ac:dyDescent="0.2">
      <c r="A3157" s="66" t="s">
        <v>28</v>
      </c>
      <c r="B3157" s="66" t="s">
        <v>23</v>
      </c>
      <c r="C3157" s="66" t="s">
        <v>26</v>
      </c>
      <c r="D3157" s="66" t="s">
        <v>310</v>
      </c>
      <c r="E3157" s="87">
        <f>+IF(ISNUMBER(DATA!N1011),DATA!N1011,"n/a")</f>
        <v>2.7485470441376099</v>
      </c>
      <c r="F3157" s="77">
        <f>+IF(ISNUMBER(DATA!O1011),DATA!O1011,"n/a")</f>
        <v>-0.21165137320810201</v>
      </c>
      <c r="G3157" s="87">
        <f>+IF(ISNUMBER(DATA!X1011),DATA!X1011,"n/a")</f>
        <v>2.8407099631336599</v>
      </c>
      <c r="H3157" s="77">
        <f>+IF(ISNUMBER(DATA!Y1011),DATA!Y1011,"n/a")</f>
        <v>-0.184052326509062</v>
      </c>
      <c r="I3157" s="87">
        <f>+IF(ISNUMBER(DATA!AH1011),DATA!AH1011,"n/a")</f>
        <v>2.9594080829657798</v>
      </c>
      <c r="J3157" s="77">
        <f>+IF(ISNUMBER(DATA!AI1011),DATA!AI1011,"n/a")</f>
        <v>-0.13500318398116101</v>
      </c>
      <c r="K3157" s="87">
        <f>+IF(ISNUMBER(DATA!AR1011),DATA!AR1011,"n/a")</f>
        <v>3.1004829602675099</v>
      </c>
      <c r="L3157" s="77">
        <f>+IF(ISNUMBER(DATA!AS1011),DATA!AS1011,"n/a")</f>
        <v>-5.3183757486801903E-2</v>
      </c>
      <c r="M3157" s="66"/>
      <c r="N3157" s="66"/>
      <c r="O3157" s="66"/>
      <c r="P3157" s="66"/>
      <c r="Q3157" s="66"/>
      <c r="S3157" s="70"/>
      <c r="U3157" s="70"/>
      <c r="W3157" s="70"/>
      <c r="Y3157" s="70"/>
    </row>
    <row r="3158" spans="1:25" s="69" customFormat="1" x14ac:dyDescent="0.2">
      <c r="A3158" s="66" t="s">
        <v>28</v>
      </c>
      <c r="B3158" s="66" t="s">
        <v>23</v>
      </c>
      <c r="C3158" s="66" t="s">
        <v>26</v>
      </c>
      <c r="D3158" s="66" t="s">
        <v>311</v>
      </c>
      <c r="E3158" s="87">
        <f>+IF(ISNUMBER(DATA!N1012),DATA!N1012,"n/a")</f>
        <v>3.7716322530855599</v>
      </c>
      <c r="F3158" s="77">
        <f>+IF(ISNUMBER(DATA!O1012),DATA!O1012,"n/a")</f>
        <v>-4.5649842361130601E-2</v>
      </c>
      <c r="G3158" s="87">
        <f>+IF(ISNUMBER(DATA!X1012),DATA!X1012,"n/a")</f>
        <v>3.8069684692249601</v>
      </c>
      <c r="H3158" s="77">
        <f>+IF(ISNUMBER(DATA!Y1012),DATA!Y1012,"n/a")</f>
        <v>-4.39613618966977E-2</v>
      </c>
      <c r="I3158" s="87">
        <f>+IF(ISNUMBER(DATA!AH1012),DATA!AH1012,"n/a")</f>
        <v>3.84493190275716</v>
      </c>
      <c r="J3158" s="77">
        <f>+IF(ISNUMBER(DATA!AI1012),DATA!AI1012,"n/a")</f>
        <v>-3.1534889647329301E-3</v>
      </c>
      <c r="K3158" s="87">
        <f>+IF(ISNUMBER(DATA!AR1012),DATA!AR1012,"n/a")</f>
        <v>3.8279190957746501</v>
      </c>
      <c r="L3158" s="77">
        <f>+IF(ISNUMBER(DATA!AS1012),DATA!AS1012,"n/a")</f>
        <v>2.7936045114855999E-2</v>
      </c>
      <c r="M3158" s="66"/>
      <c r="N3158" s="66"/>
      <c r="O3158" s="66"/>
      <c r="P3158" s="66"/>
      <c r="Q3158" s="66"/>
      <c r="S3158" s="70"/>
      <c r="U3158" s="70"/>
      <c r="W3158" s="70"/>
      <c r="Y3158" s="70"/>
    </row>
    <row r="3159" spans="1:25" s="69" customFormat="1" x14ac:dyDescent="0.2">
      <c r="A3159" s="66" t="s">
        <v>28</v>
      </c>
      <c r="B3159" s="66" t="s">
        <v>23</v>
      </c>
      <c r="C3159" s="66" t="s">
        <v>26</v>
      </c>
      <c r="D3159" s="66" t="s">
        <v>312</v>
      </c>
      <c r="E3159" s="87">
        <f>+IF(ISNUMBER(DATA!N1013),DATA!N1013,"n/a")</f>
        <v>2.86284171114831</v>
      </c>
      <c r="F3159" s="77">
        <f>+IF(ISNUMBER(DATA!O1013),DATA!O1013,"n/a")</f>
        <v>-1.95188465787299E-2</v>
      </c>
      <c r="G3159" s="87">
        <f>+IF(ISNUMBER(DATA!X1013),DATA!X1013,"n/a")</f>
        <v>3.0874331262772099</v>
      </c>
      <c r="H3159" s="77">
        <f>+IF(ISNUMBER(DATA!Y1013),DATA!Y1013,"n/a")</f>
        <v>3.2324294166898901E-2</v>
      </c>
      <c r="I3159" s="87">
        <f>+IF(ISNUMBER(DATA!AH1013),DATA!AH1013,"n/a")</f>
        <v>2.9822103506842299</v>
      </c>
      <c r="J3159" s="77">
        <f>+IF(ISNUMBER(DATA!AI1013),DATA!AI1013,"n/a")</f>
        <v>-5.8043726486159901E-2</v>
      </c>
      <c r="K3159" s="87">
        <f>+IF(ISNUMBER(DATA!AR1013),DATA!AR1013,"n/a")</f>
        <v>2.9249382650742599</v>
      </c>
      <c r="L3159" s="77">
        <f>+IF(ISNUMBER(DATA!AS1013),DATA!AS1013,"n/a")</f>
        <v>-9.9220936810506394E-2</v>
      </c>
      <c r="M3159" s="66"/>
      <c r="N3159" s="66"/>
      <c r="O3159" s="66"/>
      <c r="P3159" s="66"/>
      <c r="Q3159" s="66"/>
      <c r="S3159" s="70"/>
      <c r="U3159" s="70"/>
      <c r="W3159" s="70"/>
      <c r="Y3159" s="70"/>
    </row>
    <row r="3160" spans="1:25" s="69" customFormat="1" x14ac:dyDescent="0.2">
      <c r="A3160" s="66" t="s">
        <v>28</v>
      </c>
      <c r="B3160" s="66" t="s">
        <v>23</v>
      </c>
      <c r="C3160" s="66" t="s">
        <v>26</v>
      </c>
      <c r="D3160" s="66" t="s">
        <v>313</v>
      </c>
      <c r="E3160" s="87">
        <f>+IF(ISNUMBER(DATA!N1014),DATA!N1014,"n/a")</f>
        <v>3.2077412166897799</v>
      </c>
      <c r="F3160" s="77">
        <f>+IF(ISNUMBER(DATA!O1014),DATA!O1014,"n/a")</f>
        <v>-0.14156258566488999</v>
      </c>
      <c r="G3160" s="87">
        <f>+IF(ISNUMBER(DATA!X1014),DATA!X1014,"n/a")</f>
        <v>3.2223992936227299</v>
      </c>
      <c r="H3160" s="77">
        <f>+IF(ISNUMBER(DATA!Y1014),DATA!Y1014,"n/a")</f>
        <v>-0.15831650795951499</v>
      </c>
      <c r="I3160" s="87">
        <f>+IF(ISNUMBER(DATA!AH1014),DATA!AH1014,"n/a")</f>
        <v>3.2084235739720901</v>
      </c>
      <c r="J3160" s="77">
        <f>+IF(ISNUMBER(DATA!AI1014),DATA!AI1014,"n/a")</f>
        <v>-0.172184924019532</v>
      </c>
      <c r="K3160" s="87">
        <f>+IF(ISNUMBER(DATA!AR1014),DATA!AR1014,"n/a")</f>
        <v>3.11251128203401</v>
      </c>
      <c r="L3160" s="77">
        <f>+IF(ISNUMBER(DATA!AS1014),DATA!AS1014,"n/a")</f>
        <v>-0.176053827363014</v>
      </c>
      <c r="M3160" s="66"/>
      <c r="N3160" s="66"/>
      <c r="O3160" s="66"/>
      <c r="P3160" s="66"/>
      <c r="Q3160" s="66"/>
      <c r="S3160" s="70"/>
      <c r="U3160" s="70"/>
      <c r="W3160" s="70"/>
      <c r="Y3160" s="70"/>
    </row>
    <row r="3161" spans="1:25" s="69" customFormat="1" x14ac:dyDescent="0.2">
      <c r="A3161" s="66" t="s">
        <v>28</v>
      </c>
      <c r="B3161" s="66" t="s">
        <v>23</v>
      </c>
      <c r="C3161" s="66" t="s">
        <v>26</v>
      </c>
      <c r="D3161" s="66" t="s">
        <v>314</v>
      </c>
      <c r="E3161" s="87">
        <f>+IF(ISNUMBER(DATA!N1015),DATA!N1015,"n/a")</f>
        <v>3.7139146363484499</v>
      </c>
      <c r="F3161" s="77">
        <f>+IF(ISNUMBER(DATA!O1015),DATA!O1015,"n/a")</f>
        <v>-6.25879012348627E-2</v>
      </c>
      <c r="G3161" s="87">
        <f>+IF(ISNUMBER(DATA!X1015),DATA!X1015,"n/a")</f>
        <v>3.81859914330854</v>
      </c>
      <c r="H3161" s="77">
        <f>+IF(ISNUMBER(DATA!Y1015),DATA!Y1015,"n/a")</f>
        <v>-3.7926072854373098E-2</v>
      </c>
      <c r="I3161" s="87">
        <f>+IF(ISNUMBER(DATA!AH1015),DATA!AH1015,"n/a")</f>
        <v>3.8708676748880202</v>
      </c>
      <c r="J3161" s="77">
        <f>+IF(ISNUMBER(DATA!AI1015),DATA!AI1015,"n/a")</f>
        <v>-2.1634831678193599E-2</v>
      </c>
      <c r="K3161" s="87">
        <f>+IF(ISNUMBER(DATA!AR1015),DATA!AR1015,"n/a")</f>
        <v>3.8665267440517601</v>
      </c>
      <c r="L3161" s="77">
        <f>+IF(ISNUMBER(DATA!AS1015),DATA!AS1015,"n/a")</f>
        <v>-1.0975895026539999E-4</v>
      </c>
      <c r="M3161" s="66"/>
      <c r="N3161" s="66"/>
      <c r="O3161" s="66"/>
      <c r="P3161" s="66"/>
      <c r="Q3161" s="66"/>
      <c r="S3161" s="70"/>
      <c r="U3161" s="70"/>
      <c r="W3161" s="70"/>
      <c r="Y3161" s="70"/>
    </row>
    <row r="3162" spans="1:25" s="69" customFormat="1" x14ac:dyDescent="0.2">
      <c r="A3162" s="66" t="s">
        <v>28</v>
      </c>
      <c r="B3162" s="66" t="s">
        <v>23</v>
      </c>
      <c r="C3162" s="66" t="s">
        <v>26</v>
      </c>
      <c r="D3162" s="66" t="s">
        <v>315</v>
      </c>
      <c r="E3162" s="87">
        <f>+IF(ISNUMBER(DATA!N1016),DATA!N1016,"n/a")</f>
        <v>2.46587566649985</v>
      </c>
      <c r="F3162" s="77">
        <f>+IF(ISNUMBER(DATA!O1016),DATA!O1016,"n/a")</f>
        <v>-5.6685980543254903E-2</v>
      </c>
      <c r="G3162" s="87">
        <f>+IF(ISNUMBER(DATA!X1016),DATA!X1016,"n/a")</f>
        <v>2.5496319859951102</v>
      </c>
      <c r="H3162" s="77">
        <f>+IF(ISNUMBER(DATA!Y1016),DATA!Y1016,"n/a")</f>
        <v>-5.4007472509857199E-2</v>
      </c>
      <c r="I3162" s="87">
        <f>+IF(ISNUMBER(DATA!AH1016),DATA!AH1016,"n/a")</f>
        <v>2.5346118923988299</v>
      </c>
      <c r="J3162" s="77">
        <f>+IF(ISNUMBER(DATA!AI1016),DATA!AI1016,"n/a")</f>
        <v>-0.122755005425738</v>
      </c>
      <c r="K3162" s="87">
        <f>+IF(ISNUMBER(DATA!AR1016),DATA!AR1016,"n/a")</f>
        <v>2.5009088208498</v>
      </c>
      <c r="L3162" s="77">
        <f>+IF(ISNUMBER(DATA!AS1016),DATA!AS1016,"n/a")</f>
        <v>-0.194127391290912</v>
      </c>
      <c r="M3162" s="66"/>
      <c r="N3162" s="66"/>
      <c r="O3162" s="66"/>
      <c r="P3162" s="66"/>
      <c r="Q3162" s="66"/>
      <c r="S3162" s="70"/>
      <c r="U3162" s="70"/>
      <c r="W3162" s="70"/>
      <c r="Y3162" s="70"/>
    </row>
    <row r="3163" spans="1:25" s="69" customFormat="1" x14ac:dyDescent="0.2">
      <c r="A3163" s="66" t="s">
        <v>28</v>
      </c>
      <c r="B3163" s="66" t="s">
        <v>23</v>
      </c>
      <c r="C3163" s="66" t="s">
        <v>26</v>
      </c>
      <c r="D3163" s="66" t="s">
        <v>316</v>
      </c>
      <c r="E3163" s="87">
        <f>+IF(ISNUMBER(DATA!N1017),DATA!N1017,"n/a")</f>
        <v>2.82995053118157</v>
      </c>
      <c r="F3163" s="77">
        <f>+IF(ISNUMBER(DATA!O1017),DATA!O1017,"n/a")</f>
        <v>-1.37478124700733E-3</v>
      </c>
      <c r="G3163" s="87">
        <f>+IF(ISNUMBER(DATA!X1017),DATA!X1017,"n/a")</f>
        <v>2.8460691427864799</v>
      </c>
      <c r="H3163" s="77">
        <f>+IF(ISNUMBER(DATA!Y1017),DATA!Y1017,"n/a")</f>
        <v>1.42991228612007E-2</v>
      </c>
      <c r="I3163" s="87">
        <f>+IF(ISNUMBER(DATA!AH1017),DATA!AH1017,"n/a")</f>
        <v>2.8552629828606402</v>
      </c>
      <c r="J3163" s="77">
        <f>+IF(ISNUMBER(DATA!AI1017),DATA!AI1017,"n/a")</f>
        <v>9.0567332657478204E-3</v>
      </c>
      <c r="K3163" s="87">
        <f>+IF(ISNUMBER(DATA!AR1017),DATA!AR1017,"n/a")</f>
        <v>2.8721058816383498</v>
      </c>
      <c r="L3163" s="77">
        <f>+IF(ISNUMBER(DATA!AS1017),DATA!AS1017,"n/a")</f>
        <v>-9.1857995928032194E-3</v>
      </c>
      <c r="M3163" s="66"/>
      <c r="N3163" s="66"/>
      <c r="O3163" s="66"/>
      <c r="P3163" s="66"/>
      <c r="Q3163" s="66"/>
      <c r="S3163" s="70"/>
      <c r="U3163" s="70"/>
      <c r="W3163" s="70"/>
      <c r="Y3163" s="70"/>
    </row>
    <row r="3164" spans="1:25" s="69" customFormat="1" x14ac:dyDescent="0.2">
      <c r="A3164" s="66" t="s">
        <v>28</v>
      </c>
      <c r="B3164" s="66" t="s">
        <v>23</v>
      </c>
      <c r="C3164" s="66" t="s">
        <v>26</v>
      </c>
      <c r="D3164" s="66" t="s">
        <v>317</v>
      </c>
      <c r="E3164" s="87">
        <f>+IF(ISNUMBER(DATA!N1018),DATA!N1018,"n/a")</f>
        <v>4.0525519821775404</v>
      </c>
      <c r="F3164" s="77">
        <f>+IF(ISNUMBER(DATA!O1018),DATA!O1018,"n/a")</f>
        <v>0.170808729438994</v>
      </c>
      <c r="G3164" s="87">
        <f>+IF(ISNUMBER(DATA!X1018),DATA!X1018,"n/a")</f>
        <v>4.13177267683061</v>
      </c>
      <c r="H3164" s="77">
        <f>+IF(ISNUMBER(DATA!Y1018),DATA!Y1018,"n/a")</f>
        <v>0.161381044311532</v>
      </c>
      <c r="I3164" s="87">
        <f>+IF(ISNUMBER(DATA!AH1018),DATA!AH1018,"n/a")</f>
        <v>4.0345045722614001</v>
      </c>
      <c r="J3164" s="77">
        <f>+IF(ISNUMBER(DATA!AI1018),DATA!AI1018,"n/a")</f>
        <v>0.11658088057072</v>
      </c>
      <c r="K3164" s="87">
        <f>+IF(ISNUMBER(DATA!AR1018),DATA!AR1018,"n/a")</f>
        <v>3.8660217436916202</v>
      </c>
      <c r="L3164" s="77">
        <f>+IF(ISNUMBER(DATA!AS1018),DATA!AS1018,"n/a")</f>
        <v>0.113662922859738</v>
      </c>
      <c r="M3164" s="66"/>
      <c r="N3164" s="66"/>
      <c r="O3164" s="66"/>
      <c r="P3164" s="66"/>
      <c r="Q3164" s="66"/>
      <c r="S3164" s="70"/>
      <c r="U3164" s="70"/>
      <c r="W3164" s="70"/>
      <c r="Y3164" s="70"/>
    </row>
    <row r="3165" spans="1:25" s="69" customFormat="1" x14ac:dyDescent="0.2">
      <c r="A3165" s="66" t="s">
        <v>28</v>
      </c>
      <c r="B3165" s="66" t="s">
        <v>23</v>
      </c>
      <c r="C3165" s="66" t="s">
        <v>26</v>
      </c>
      <c r="D3165" s="66" t="s">
        <v>318</v>
      </c>
      <c r="E3165" s="87">
        <f>+IF(ISNUMBER(DATA!N1019),DATA!N1019,"n/a")</f>
        <v>3.5037975170564599</v>
      </c>
      <c r="F3165" s="77">
        <f>+IF(ISNUMBER(DATA!O1019),DATA!O1019,"n/a")</f>
        <v>-2.2696503585767101E-2</v>
      </c>
      <c r="G3165" s="87">
        <f>+IF(ISNUMBER(DATA!X1019),DATA!X1019,"n/a")</f>
        <v>3.5499885816055401</v>
      </c>
      <c r="H3165" s="77">
        <f>+IF(ISNUMBER(DATA!Y1019),DATA!Y1019,"n/a")</f>
        <v>2.98341390241408E-2</v>
      </c>
      <c r="I3165" s="87">
        <f>+IF(ISNUMBER(DATA!AH1019),DATA!AH1019,"n/a")</f>
        <v>3.5503373612004201</v>
      </c>
      <c r="J3165" s="77">
        <f>+IF(ISNUMBER(DATA!AI1019),DATA!AI1019,"n/a")</f>
        <v>2.96243073340615E-2</v>
      </c>
      <c r="K3165" s="87">
        <f>+IF(ISNUMBER(DATA!AR1019),DATA!AR1019,"n/a")</f>
        <v>3.5248421014532099</v>
      </c>
      <c r="L3165" s="77">
        <f>+IF(ISNUMBER(DATA!AS1019),DATA!AS1019,"n/a")</f>
        <v>4.49111613183939E-2</v>
      </c>
      <c r="M3165" s="66"/>
      <c r="N3165" s="66"/>
      <c r="O3165" s="66"/>
      <c r="P3165" s="66"/>
      <c r="Q3165" s="66"/>
      <c r="S3165" s="70"/>
      <c r="U3165" s="70"/>
      <c r="W3165" s="70"/>
      <c r="Y3165" s="70"/>
    </row>
    <row r="3166" spans="1:25" s="69" customFormat="1" x14ac:dyDescent="0.2">
      <c r="A3166" s="66" t="s">
        <v>28</v>
      </c>
      <c r="B3166" s="66" t="s">
        <v>23</v>
      </c>
      <c r="C3166" s="66" t="s">
        <v>26</v>
      </c>
      <c r="D3166" s="66" t="s">
        <v>344</v>
      </c>
      <c r="E3166" s="87">
        <f>+IF(ISNUMBER(DATA!N1020),DATA!N1020,"n/a")</f>
        <v>2.9632392623433499</v>
      </c>
      <c r="F3166" s="77">
        <f>+IF(ISNUMBER(DATA!O1020),DATA!O1020,"n/a")</f>
        <v>8.3349773239835001E-2</v>
      </c>
      <c r="G3166" s="87">
        <f>+IF(ISNUMBER(DATA!X1020),DATA!X1020,"n/a")</f>
        <v>2.9319651689963999</v>
      </c>
      <c r="H3166" s="77">
        <f>+IF(ISNUMBER(DATA!Y1020),DATA!Y1020,"n/a")</f>
        <v>2.7906759465834999E-2</v>
      </c>
      <c r="I3166" s="87">
        <f>+IF(ISNUMBER(DATA!AH1020),DATA!AH1020,"n/a")</f>
        <v>2.9187182516148602</v>
      </c>
      <c r="J3166" s="77">
        <f>+IF(ISNUMBER(DATA!AI1020),DATA!AI1020,"n/a")</f>
        <v>-1.18918780031707E-2</v>
      </c>
      <c r="K3166" s="87">
        <f>+IF(ISNUMBER(DATA!AR1020),DATA!AR1020,"n/a")</f>
        <v>2.86107102642065</v>
      </c>
      <c r="L3166" s="77">
        <f>+IF(ISNUMBER(DATA!AS1020),DATA!AS1020,"n/a")</f>
        <v>-5.1021463810731998E-2</v>
      </c>
      <c r="M3166" s="66"/>
      <c r="N3166" s="66"/>
      <c r="O3166" s="66"/>
      <c r="P3166" s="66"/>
      <c r="Q3166" s="66"/>
      <c r="S3166" s="70"/>
      <c r="U3166" s="70"/>
      <c r="W3166" s="70"/>
      <c r="Y3166" s="70"/>
    </row>
    <row r="3167" spans="1:25" s="69" customFormat="1" x14ac:dyDescent="0.2">
      <c r="A3167" s="66" t="s">
        <v>28</v>
      </c>
      <c r="B3167" s="66" t="s">
        <v>23</v>
      </c>
      <c r="C3167" s="66" t="s">
        <v>26</v>
      </c>
      <c r="D3167" s="66" t="s">
        <v>345</v>
      </c>
      <c r="E3167" s="87">
        <f>+IF(ISNUMBER(DATA!N1021),DATA!N1021,"n/a")</f>
        <v>3.4317682140352299</v>
      </c>
      <c r="F3167" s="77">
        <f>+IF(ISNUMBER(DATA!O1021),DATA!O1021,"n/a")</f>
        <v>-8.7119354464336204E-2</v>
      </c>
      <c r="G3167" s="87">
        <f>+IF(ISNUMBER(DATA!X1021),DATA!X1021,"n/a")</f>
        <v>3.5720034955804598</v>
      </c>
      <c r="H3167" s="77">
        <f>+IF(ISNUMBER(DATA!Y1021),DATA!Y1021,"n/a")</f>
        <v>-4.9972955765632703E-2</v>
      </c>
      <c r="I3167" s="87">
        <f>+IF(ISNUMBER(DATA!AH1021),DATA!AH1021,"n/a")</f>
        <v>3.6520724913960398</v>
      </c>
      <c r="J3167" s="77">
        <f>+IF(ISNUMBER(DATA!AI1021),DATA!AI1021,"n/a")</f>
        <v>-1.2215316413108499E-2</v>
      </c>
      <c r="K3167" s="87">
        <f>+IF(ISNUMBER(DATA!AR1021),DATA!AR1021,"n/a")</f>
        <v>3.6500213541672899</v>
      </c>
      <c r="L3167" s="77">
        <f>+IF(ISNUMBER(DATA!AS1021),DATA!AS1021,"n/a")</f>
        <v>3.6047943853271001E-2</v>
      </c>
      <c r="M3167" s="66"/>
      <c r="N3167" s="66"/>
      <c r="O3167" s="66"/>
      <c r="P3167" s="66"/>
      <c r="Q3167" s="66"/>
      <c r="S3167" s="70"/>
      <c r="U3167" s="70"/>
      <c r="W3167" s="70"/>
      <c r="Y3167" s="70"/>
    </row>
    <row r="3168" spans="1:25" x14ac:dyDescent="0.2">
      <c r="E3168" s="100"/>
      <c r="F3168" s="102"/>
      <c r="G3168" s="100"/>
      <c r="H3168" s="102"/>
      <c r="I3168" s="100"/>
      <c r="J3168" s="102"/>
      <c r="K3168" s="100"/>
      <c r="L3168" s="102"/>
    </row>
    <row r="3169" spans="1:25" s="69" customFormat="1" x14ac:dyDescent="0.2">
      <c r="A3169" s="66" t="s">
        <v>11</v>
      </c>
      <c r="B3169" s="66" t="s">
        <v>24</v>
      </c>
      <c r="C3169" s="66" t="s">
        <v>0</v>
      </c>
      <c r="D3169" s="66" t="s">
        <v>271</v>
      </c>
      <c r="E3169" s="76">
        <f>+IF(ISNUMBER(DATA!F432),DATA!F432,"n/a")</f>
        <v>69028.13</v>
      </c>
      <c r="F3169" s="77">
        <f>+IF(ISNUMBER(DATA!G432),DATA!G432,"n/a")</f>
        <v>-3.6914935784916003E-2</v>
      </c>
      <c r="G3169" s="76">
        <f>+IF(ISNUMBER(DATA!P432),DATA!P432,"n/a")</f>
        <v>267455.62</v>
      </c>
      <c r="H3169" s="77">
        <f>+IF(ISNUMBER(DATA!Q432),DATA!Q432,"n/a")</f>
        <v>0.13434526369166699</v>
      </c>
      <c r="I3169" s="76">
        <f>+IF(ISNUMBER(DATA!Z432),DATA!Z432,"n/a")</f>
        <v>493496.97</v>
      </c>
      <c r="J3169" s="77">
        <f>+IF(ISNUMBER(DATA!AA432),DATA!AA432,"n/a")</f>
        <v>9.4203761990972606E-2</v>
      </c>
      <c r="K3169" s="76">
        <f>+IF(ISNUMBER(DATA!AJ432),DATA!AJ432,"n/a")</f>
        <v>1013551.25</v>
      </c>
      <c r="L3169" s="77">
        <f>+IF(ISNUMBER(DATA!AK432),DATA!AK432,"n/a")</f>
        <v>0.16748655940747301</v>
      </c>
      <c r="M3169" s="66"/>
      <c r="N3169" s="66"/>
      <c r="O3169" s="66"/>
      <c r="P3169" s="66"/>
      <c r="Q3169" s="66"/>
      <c r="S3169" s="70"/>
      <c r="U3169" s="70"/>
      <c r="W3169" s="70"/>
      <c r="Y3169" s="70"/>
    </row>
    <row r="3170" spans="1:25" s="69" customFormat="1" x14ac:dyDescent="0.2">
      <c r="A3170" s="66" t="s">
        <v>11</v>
      </c>
      <c r="B3170" s="66" t="s">
        <v>24</v>
      </c>
      <c r="C3170" s="66" t="s">
        <v>0</v>
      </c>
      <c r="D3170" s="66" t="s">
        <v>272</v>
      </c>
      <c r="E3170" s="76">
        <f>+IF(ISNUMBER(DATA!F433),DATA!F433,"n/a")</f>
        <v>232664.37</v>
      </c>
      <c r="F3170" s="77">
        <f>+IF(ISNUMBER(DATA!G433),DATA!G433,"n/a")</f>
        <v>0.256085117630653</v>
      </c>
      <c r="G3170" s="76">
        <f>+IF(ISNUMBER(DATA!P433),DATA!P433,"n/a")</f>
        <v>682914.77</v>
      </c>
      <c r="H3170" s="77">
        <f>+IF(ISNUMBER(DATA!Q433),DATA!Q433,"n/a")</f>
        <v>0.210772729505837</v>
      </c>
      <c r="I3170" s="76">
        <f>+IF(ISNUMBER(DATA!Z433),DATA!Z433,"n/a")</f>
        <v>1272915.8600000001</v>
      </c>
      <c r="J3170" s="77">
        <f>+IF(ISNUMBER(DATA!AA433),DATA!AA433,"n/a")</f>
        <v>0.17327896849039101</v>
      </c>
      <c r="K3170" s="76">
        <f>+IF(ISNUMBER(DATA!AJ433),DATA!AJ433,"n/a")</f>
        <v>2435376.89</v>
      </c>
      <c r="L3170" s="77">
        <f>+IF(ISNUMBER(DATA!AK433),DATA!AK433,"n/a")</f>
        <v>0.17677022041679799</v>
      </c>
      <c r="M3170" s="66"/>
      <c r="N3170" s="66"/>
      <c r="O3170" s="66"/>
      <c r="P3170" s="66"/>
      <c r="Q3170" s="66"/>
      <c r="S3170" s="70"/>
      <c r="U3170" s="70"/>
      <c r="W3170" s="70"/>
      <c r="Y3170" s="70"/>
    </row>
    <row r="3171" spans="1:25" s="69" customFormat="1" x14ac:dyDescent="0.2">
      <c r="A3171" s="66" t="s">
        <v>11</v>
      </c>
      <c r="B3171" s="66" t="s">
        <v>24</v>
      </c>
      <c r="C3171" s="66" t="s">
        <v>0</v>
      </c>
      <c r="D3171" s="66" t="s">
        <v>273</v>
      </c>
      <c r="E3171" s="76">
        <f>+IF(ISNUMBER(DATA!F434),DATA!F434,"n/a")</f>
        <v>377079.8</v>
      </c>
      <c r="F3171" s="77">
        <f>+IF(ISNUMBER(DATA!G434),DATA!G434,"n/a")</f>
        <v>0.17978639497315901</v>
      </c>
      <c r="G3171" s="76">
        <f>+IF(ISNUMBER(DATA!P434),DATA!P434,"n/a")</f>
        <v>1217052.19</v>
      </c>
      <c r="H3171" s="77">
        <f>+IF(ISNUMBER(DATA!Q434),DATA!Q434,"n/a")</f>
        <v>4.71779107283921E-2</v>
      </c>
      <c r="I3171" s="76">
        <f>+IF(ISNUMBER(DATA!Z434),DATA!Z434,"n/a")</f>
        <v>2303747.65</v>
      </c>
      <c r="J3171" s="77">
        <f>+IF(ISNUMBER(DATA!AA434),DATA!AA434,"n/a")</f>
        <v>-1.2155896091925601E-3</v>
      </c>
      <c r="K3171" s="76">
        <f>+IF(ISNUMBER(DATA!AJ434),DATA!AJ434,"n/a")</f>
        <v>4404289.0599999996</v>
      </c>
      <c r="L3171" s="77">
        <f>+IF(ISNUMBER(DATA!AK434),DATA!AK434,"n/a")</f>
        <v>-2.49786143073575E-2</v>
      </c>
      <c r="M3171" s="66"/>
      <c r="N3171" s="66"/>
      <c r="O3171" s="66"/>
      <c r="P3171" s="66"/>
      <c r="Q3171" s="66"/>
      <c r="S3171" s="70"/>
      <c r="U3171" s="70"/>
      <c r="W3171" s="70"/>
      <c r="Y3171" s="70"/>
    </row>
    <row r="3172" spans="1:25" s="69" customFormat="1" x14ac:dyDescent="0.2">
      <c r="A3172" s="66" t="s">
        <v>11</v>
      </c>
      <c r="B3172" s="66" t="s">
        <v>24</v>
      </c>
      <c r="C3172" s="66" t="s">
        <v>0</v>
      </c>
      <c r="D3172" s="66" t="s">
        <v>274</v>
      </c>
      <c r="E3172" s="76">
        <f>+IF(ISNUMBER(DATA!F435),DATA!F435,"n/a")</f>
        <v>146656.38</v>
      </c>
      <c r="F3172" s="77">
        <f>+IF(ISNUMBER(DATA!G435),DATA!G435,"n/a")</f>
        <v>3.08160165182048E-2</v>
      </c>
      <c r="G3172" s="76">
        <f>+IF(ISNUMBER(DATA!P435),DATA!P435,"n/a")</f>
        <v>434383.37</v>
      </c>
      <c r="H3172" s="77">
        <f>+IF(ISNUMBER(DATA!Q435),DATA!Q435,"n/a")</f>
        <v>7.5758539723719098E-2</v>
      </c>
      <c r="I3172" s="76">
        <f>+IF(ISNUMBER(DATA!Z435),DATA!Z435,"n/a")</f>
        <v>814617.79</v>
      </c>
      <c r="J3172" s="77">
        <f>+IF(ISNUMBER(DATA!AA435),DATA!AA435,"n/a")</f>
        <v>7.7737252602124204E-2</v>
      </c>
      <c r="K3172" s="76">
        <f>+IF(ISNUMBER(DATA!AJ435),DATA!AJ435,"n/a")</f>
        <v>1640294.22</v>
      </c>
      <c r="L3172" s="77">
        <f>+IF(ISNUMBER(DATA!AK435),DATA!AK435,"n/a")</f>
        <v>0.124727964079012</v>
      </c>
      <c r="M3172" s="66"/>
      <c r="N3172" s="66"/>
      <c r="O3172" s="66"/>
      <c r="P3172" s="66"/>
      <c r="Q3172" s="66"/>
      <c r="S3172" s="70"/>
      <c r="U3172" s="70"/>
      <c r="W3172" s="70"/>
      <c r="Y3172" s="70"/>
    </row>
    <row r="3173" spans="1:25" s="69" customFormat="1" x14ac:dyDescent="0.2">
      <c r="A3173" s="66" t="s">
        <v>11</v>
      </c>
      <c r="B3173" s="66" t="s">
        <v>24</v>
      </c>
      <c r="C3173" s="66" t="s">
        <v>0</v>
      </c>
      <c r="D3173" s="66" t="s">
        <v>275</v>
      </c>
      <c r="E3173" s="76">
        <f>+IF(ISNUMBER(DATA!F436),DATA!F436,"n/a")</f>
        <v>288155.06</v>
      </c>
      <c r="F3173" s="77">
        <f>+IF(ISNUMBER(DATA!G436),DATA!G436,"n/a")</f>
        <v>-2.5954452381535899E-2</v>
      </c>
      <c r="G3173" s="76">
        <f>+IF(ISNUMBER(DATA!P436),DATA!P436,"n/a")</f>
        <v>975756.9</v>
      </c>
      <c r="H3173" s="77">
        <f>+IF(ISNUMBER(DATA!Q436),DATA!Q436,"n/a")</f>
        <v>-0.106863308086996</v>
      </c>
      <c r="I3173" s="76">
        <f>+IF(ISNUMBER(DATA!Z436),DATA!Z436,"n/a")</f>
        <v>1887395.69</v>
      </c>
      <c r="J3173" s="77">
        <f>+IF(ISNUMBER(DATA!AA436),DATA!AA436,"n/a")</f>
        <v>-0.147713680959774</v>
      </c>
      <c r="K3173" s="76">
        <f>+IF(ISNUMBER(DATA!AJ436),DATA!AJ436,"n/a")</f>
        <v>3912100.25</v>
      </c>
      <c r="L3173" s="77">
        <f>+IF(ISNUMBER(DATA!AK436),DATA!AK436,"n/a")</f>
        <v>-0.111399128478874</v>
      </c>
      <c r="M3173" s="66"/>
      <c r="N3173" s="66"/>
      <c r="O3173" s="66"/>
      <c r="P3173" s="66"/>
      <c r="Q3173" s="66"/>
      <c r="S3173" s="70"/>
      <c r="U3173" s="70"/>
      <c r="W3173" s="70"/>
      <c r="Y3173" s="70"/>
    </row>
    <row r="3174" spans="1:25" s="69" customFormat="1" x14ac:dyDescent="0.2">
      <c r="A3174" s="66" t="s">
        <v>11</v>
      </c>
      <c r="B3174" s="66" t="s">
        <v>24</v>
      </c>
      <c r="C3174" s="66" t="s">
        <v>0</v>
      </c>
      <c r="D3174" s="66" t="s">
        <v>276</v>
      </c>
      <c r="E3174" s="76">
        <f>+IF(ISNUMBER(DATA!F437),DATA!F437,"n/a")</f>
        <v>146513.94</v>
      </c>
      <c r="F3174" s="77">
        <f>+IF(ISNUMBER(DATA!G437),DATA!G437,"n/a")</f>
        <v>-9.3750479369661702E-2</v>
      </c>
      <c r="G3174" s="76">
        <f>+IF(ISNUMBER(DATA!P437),DATA!P437,"n/a")</f>
        <v>498601.24</v>
      </c>
      <c r="H3174" s="77">
        <f>+IF(ISNUMBER(DATA!Q437),DATA!Q437,"n/a")</f>
        <v>-4.3550017375656599E-2</v>
      </c>
      <c r="I3174" s="76">
        <f>+IF(ISNUMBER(DATA!Z437),DATA!Z437,"n/a")</f>
        <v>972040.07</v>
      </c>
      <c r="J3174" s="77">
        <f>+IF(ISNUMBER(DATA!AA437),DATA!AA437,"n/a")</f>
        <v>-2.5009521061589199E-2</v>
      </c>
      <c r="K3174" s="76">
        <f>+IF(ISNUMBER(DATA!AJ437),DATA!AJ437,"n/a")</f>
        <v>2100931.84</v>
      </c>
      <c r="L3174" s="77">
        <f>+IF(ISNUMBER(DATA!AK437),DATA!AK437,"n/a")</f>
        <v>-1.2927712385500101E-3</v>
      </c>
      <c r="M3174" s="66"/>
      <c r="N3174" s="66"/>
      <c r="O3174" s="66"/>
      <c r="P3174" s="66"/>
      <c r="Q3174" s="66"/>
      <c r="S3174" s="70"/>
      <c r="U3174" s="70"/>
      <c r="W3174" s="70"/>
      <c r="Y3174" s="70"/>
    </row>
    <row r="3175" spans="1:25" s="69" customFormat="1" x14ac:dyDescent="0.2">
      <c r="A3175" s="66" t="s">
        <v>11</v>
      </c>
      <c r="B3175" s="66" t="s">
        <v>24</v>
      </c>
      <c r="C3175" s="66" t="s">
        <v>0</v>
      </c>
      <c r="D3175" s="66" t="s">
        <v>277</v>
      </c>
      <c r="E3175" s="76">
        <f>+IF(ISNUMBER(DATA!F438),DATA!F438,"n/a")</f>
        <v>88965.27</v>
      </c>
      <c r="F3175" s="77">
        <f>+IF(ISNUMBER(DATA!G438),DATA!G438,"n/a")</f>
        <v>6.7976597140258596E-2</v>
      </c>
      <c r="G3175" s="76">
        <f>+IF(ISNUMBER(DATA!P438),DATA!P438,"n/a")</f>
        <v>270345.14</v>
      </c>
      <c r="H3175" s="77">
        <f>+IF(ISNUMBER(DATA!Q438),DATA!Q438,"n/a")</f>
        <v>1.30939358258378E-2</v>
      </c>
      <c r="I3175" s="76">
        <f>+IF(ISNUMBER(DATA!Z438),DATA!Z438,"n/a")</f>
        <v>535637.52</v>
      </c>
      <c r="J3175" s="77">
        <f>+IF(ISNUMBER(DATA!AA438),DATA!AA438,"n/a")</f>
        <v>6.4056459696291201E-2</v>
      </c>
      <c r="K3175" s="76">
        <f>+IF(ISNUMBER(DATA!AJ438),DATA!AJ438,"n/a")</f>
        <v>1085438.3</v>
      </c>
      <c r="L3175" s="77">
        <f>+IF(ISNUMBER(DATA!AK438),DATA!AK438,"n/a")</f>
        <v>0.12970517598304901</v>
      </c>
      <c r="M3175" s="66"/>
      <c r="N3175" s="66"/>
      <c r="O3175" s="66"/>
      <c r="P3175" s="66"/>
      <c r="Q3175" s="66"/>
      <c r="S3175" s="70"/>
      <c r="U3175" s="70"/>
      <c r="W3175" s="70"/>
      <c r="Y3175" s="70"/>
    </row>
    <row r="3176" spans="1:25" s="69" customFormat="1" x14ac:dyDescent="0.2">
      <c r="A3176" s="66" t="s">
        <v>11</v>
      </c>
      <c r="B3176" s="66" t="s">
        <v>24</v>
      </c>
      <c r="C3176" s="66" t="s">
        <v>0</v>
      </c>
      <c r="D3176" s="66" t="s">
        <v>278</v>
      </c>
      <c r="E3176" s="76">
        <f>+IF(ISNUMBER(DATA!F439),DATA!F439,"n/a")</f>
        <v>374413.52</v>
      </c>
      <c r="F3176" s="77">
        <f>+IF(ISNUMBER(DATA!G439),DATA!G439,"n/a")</f>
        <v>0.240207164090807</v>
      </c>
      <c r="G3176" s="76">
        <f>+IF(ISNUMBER(DATA!P439),DATA!P439,"n/a")</f>
        <v>1195144.33</v>
      </c>
      <c r="H3176" s="77">
        <f>+IF(ISNUMBER(DATA!Q439),DATA!Q439,"n/a")</f>
        <v>0.21457488031174901</v>
      </c>
      <c r="I3176" s="76">
        <f>+IF(ISNUMBER(DATA!Z439),DATA!Z439,"n/a")</f>
        <v>2160027.7599999998</v>
      </c>
      <c r="J3176" s="77">
        <f>+IF(ISNUMBER(DATA!AA439),DATA!AA439,"n/a")</f>
        <v>0.17307632401359299</v>
      </c>
      <c r="K3176" s="76">
        <f>+IF(ISNUMBER(DATA!AJ439),DATA!AJ439,"n/a")</f>
        <v>4137744.64</v>
      </c>
      <c r="L3176" s="77">
        <f>+IF(ISNUMBER(DATA!AK439),DATA!AK439,"n/a")</f>
        <v>0.18989268886654601</v>
      </c>
      <c r="M3176" s="66"/>
      <c r="N3176" s="66"/>
      <c r="O3176" s="66"/>
      <c r="P3176" s="66"/>
      <c r="Q3176" s="66"/>
      <c r="S3176" s="70"/>
      <c r="U3176" s="70"/>
      <c r="W3176" s="70"/>
      <c r="Y3176" s="70"/>
    </row>
    <row r="3177" spans="1:25" s="69" customFormat="1" x14ac:dyDescent="0.2">
      <c r="A3177" s="66" t="s">
        <v>11</v>
      </c>
      <c r="B3177" s="66" t="s">
        <v>24</v>
      </c>
      <c r="C3177" s="66" t="s">
        <v>0</v>
      </c>
      <c r="D3177" s="66" t="s">
        <v>279</v>
      </c>
      <c r="E3177" s="76">
        <f>+IF(ISNUMBER(DATA!F440),DATA!F440,"n/a")</f>
        <v>169501.23</v>
      </c>
      <c r="F3177" s="77">
        <f>+IF(ISNUMBER(DATA!G440),DATA!G440,"n/a")</f>
        <v>0.25472715952337299</v>
      </c>
      <c r="G3177" s="76">
        <f>+IF(ISNUMBER(DATA!P440),DATA!P440,"n/a")</f>
        <v>556696.67000000004</v>
      </c>
      <c r="H3177" s="77">
        <f>+IF(ISNUMBER(DATA!Q440),DATA!Q440,"n/a")</f>
        <v>0.20566429977199699</v>
      </c>
      <c r="I3177" s="76">
        <f>+IF(ISNUMBER(DATA!Z440),DATA!Z440,"n/a")</f>
        <v>1048759.3400000001</v>
      </c>
      <c r="J3177" s="77">
        <f>+IF(ISNUMBER(DATA!AA440),DATA!AA440,"n/a")</f>
        <v>0.2874485557632</v>
      </c>
      <c r="K3177" s="76">
        <f>+IF(ISNUMBER(DATA!AJ440),DATA!AJ440,"n/a")</f>
        <v>2058365.02</v>
      </c>
      <c r="L3177" s="77">
        <f>+IF(ISNUMBER(DATA!AK440),DATA!AK440,"n/a")</f>
        <v>0.42661994550183202</v>
      </c>
      <c r="M3177" s="66"/>
      <c r="N3177" s="66"/>
      <c r="O3177" s="66"/>
      <c r="P3177" s="66"/>
      <c r="Q3177" s="66"/>
      <c r="S3177" s="70"/>
      <c r="U3177" s="70"/>
      <c r="W3177" s="70"/>
      <c r="Y3177" s="70"/>
    </row>
    <row r="3178" spans="1:25" s="69" customFormat="1" x14ac:dyDescent="0.2">
      <c r="A3178" s="66" t="s">
        <v>11</v>
      </c>
      <c r="B3178" s="66" t="s">
        <v>24</v>
      </c>
      <c r="C3178" s="66" t="s">
        <v>0</v>
      </c>
      <c r="D3178" s="66" t="s">
        <v>280</v>
      </c>
      <c r="E3178" s="76">
        <f>+IF(ISNUMBER(DATA!F441),DATA!F441,"n/a")</f>
        <v>92912.74</v>
      </c>
      <c r="F3178" s="77">
        <f>+IF(ISNUMBER(DATA!G441),DATA!G441,"n/a")</f>
        <v>0.155371998045712</v>
      </c>
      <c r="G3178" s="76">
        <f>+IF(ISNUMBER(DATA!P441),DATA!P441,"n/a")</f>
        <v>265902.87</v>
      </c>
      <c r="H3178" s="77">
        <f>+IF(ISNUMBER(DATA!Q441),DATA!Q441,"n/a")</f>
        <v>8.4353116535464304E-2</v>
      </c>
      <c r="I3178" s="76">
        <f>+IF(ISNUMBER(DATA!Z441),DATA!Z441,"n/a")</f>
        <v>484062.85</v>
      </c>
      <c r="J3178" s="77">
        <f>+IF(ISNUMBER(DATA!AA441),DATA!AA441,"n/a")</f>
        <v>0.110055510474961</v>
      </c>
      <c r="K3178" s="76">
        <f>+IF(ISNUMBER(DATA!AJ441),DATA!AJ441,"n/a")</f>
        <v>1032748.19</v>
      </c>
      <c r="L3178" s="77">
        <f>+IF(ISNUMBER(DATA!AK441),DATA!AK441,"n/a")</f>
        <v>0.16647481026128699</v>
      </c>
      <c r="M3178" s="66"/>
      <c r="N3178" s="66"/>
      <c r="O3178" s="66"/>
      <c r="P3178" s="66"/>
      <c r="Q3178" s="66"/>
      <c r="S3178" s="70"/>
      <c r="U3178" s="70"/>
      <c r="W3178" s="70"/>
      <c r="Y3178" s="70"/>
    </row>
    <row r="3179" spans="1:25" s="69" customFormat="1" x14ac:dyDescent="0.2">
      <c r="A3179" s="66" t="s">
        <v>11</v>
      </c>
      <c r="B3179" s="66" t="s">
        <v>24</v>
      </c>
      <c r="C3179" s="66" t="s">
        <v>0</v>
      </c>
      <c r="D3179" s="66" t="s">
        <v>281</v>
      </c>
      <c r="E3179" s="76">
        <f>+IF(ISNUMBER(DATA!F442),DATA!F442,"n/a")</f>
        <v>104227.96</v>
      </c>
      <c r="F3179" s="77">
        <f>+IF(ISNUMBER(DATA!G442),DATA!G442,"n/a")</f>
        <v>8.8892132169415897E-2</v>
      </c>
      <c r="G3179" s="76">
        <f>+IF(ISNUMBER(DATA!P442),DATA!P442,"n/a")</f>
        <v>327915.65999999997</v>
      </c>
      <c r="H3179" s="77">
        <f>+IF(ISNUMBER(DATA!Q442),DATA!Q442,"n/a")</f>
        <v>8.8908576195005196E-2</v>
      </c>
      <c r="I3179" s="76">
        <f>+IF(ISNUMBER(DATA!Z442),DATA!Z442,"n/a")</f>
        <v>626742.29</v>
      </c>
      <c r="J3179" s="77">
        <f>+IF(ISNUMBER(DATA!AA442),DATA!AA442,"n/a")</f>
        <v>0.16069276478102801</v>
      </c>
      <c r="K3179" s="76">
        <f>+IF(ISNUMBER(DATA!AJ442),DATA!AJ442,"n/a")</f>
        <v>1306835.82</v>
      </c>
      <c r="L3179" s="77">
        <f>+IF(ISNUMBER(DATA!AK442),DATA!AK442,"n/a")</f>
        <v>0.25608222257253399</v>
      </c>
      <c r="M3179" s="66"/>
      <c r="N3179" s="66"/>
      <c r="O3179" s="66"/>
      <c r="P3179" s="66"/>
      <c r="Q3179" s="66"/>
      <c r="S3179" s="70"/>
      <c r="U3179" s="70"/>
      <c r="W3179" s="70"/>
      <c r="Y3179" s="70"/>
    </row>
    <row r="3180" spans="1:25" s="69" customFormat="1" x14ac:dyDescent="0.2">
      <c r="A3180" s="66" t="s">
        <v>11</v>
      </c>
      <c r="B3180" s="66" t="s">
        <v>24</v>
      </c>
      <c r="C3180" s="66" t="s">
        <v>0</v>
      </c>
      <c r="D3180" s="66" t="s">
        <v>282</v>
      </c>
      <c r="E3180" s="76">
        <f>+IF(ISNUMBER(DATA!F443),DATA!F443,"n/a")</f>
        <v>253733.63</v>
      </c>
      <c r="F3180" s="77">
        <f>+IF(ISNUMBER(DATA!G443),DATA!G443,"n/a")</f>
        <v>5.9099697576744603E-2</v>
      </c>
      <c r="G3180" s="76">
        <f>+IF(ISNUMBER(DATA!P443),DATA!P443,"n/a")</f>
        <v>833877.96</v>
      </c>
      <c r="H3180" s="77">
        <f>+IF(ISNUMBER(DATA!Q443),DATA!Q443,"n/a")</f>
        <v>0.14600029759139399</v>
      </c>
      <c r="I3180" s="76">
        <f>+IF(ISNUMBER(DATA!Z443),DATA!Z443,"n/a")</f>
        <v>1566825.91</v>
      </c>
      <c r="J3180" s="77">
        <f>+IF(ISNUMBER(DATA!AA443),DATA!AA443,"n/a")</f>
        <v>0.172140919860304</v>
      </c>
      <c r="K3180" s="76">
        <f>+IF(ISNUMBER(DATA!AJ443),DATA!AJ443,"n/a")</f>
        <v>3082533.39</v>
      </c>
      <c r="L3180" s="77">
        <f>+IF(ISNUMBER(DATA!AK443),DATA!AK443,"n/a")</f>
        <v>0.23680430962551899</v>
      </c>
      <c r="M3180" s="66"/>
      <c r="N3180" s="66"/>
      <c r="O3180" s="66"/>
      <c r="P3180" s="66"/>
      <c r="Q3180" s="66"/>
      <c r="S3180" s="70"/>
      <c r="U3180" s="70"/>
      <c r="W3180" s="70"/>
      <c r="Y3180" s="70"/>
    </row>
    <row r="3181" spans="1:25" s="69" customFormat="1" x14ac:dyDescent="0.2">
      <c r="A3181" s="66" t="s">
        <v>11</v>
      </c>
      <c r="B3181" s="66" t="s">
        <v>24</v>
      </c>
      <c r="C3181" s="66" t="s">
        <v>0</v>
      </c>
      <c r="D3181" s="66" t="s">
        <v>283</v>
      </c>
      <c r="E3181" s="76">
        <f>+IF(ISNUMBER(DATA!F444),DATA!F444,"n/a")</f>
        <v>285701.03000000003</v>
      </c>
      <c r="F3181" s="77">
        <f>+IF(ISNUMBER(DATA!G444),DATA!G444,"n/a")</f>
        <v>0.21827431319446899</v>
      </c>
      <c r="G3181" s="76">
        <f>+IF(ISNUMBER(DATA!P444),DATA!P444,"n/a")</f>
        <v>928901.47</v>
      </c>
      <c r="H3181" s="77">
        <f>+IF(ISNUMBER(DATA!Q444),DATA!Q444,"n/a")</f>
        <v>0.28845657779899803</v>
      </c>
      <c r="I3181" s="76">
        <f>+IF(ISNUMBER(DATA!Z444),DATA!Z444,"n/a")</f>
        <v>1742650.51</v>
      </c>
      <c r="J3181" s="77">
        <f>+IF(ISNUMBER(DATA!AA444),DATA!AA444,"n/a")</f>
        <v>0.29030274225959102</v>
      </c>
      <c r="K3181" s="76">
        <f>+IF(ISNUMBER(DATA!AJ444),DATA!AJ444,"n/a")</f>
        <v>3324042.29</v>
      </c>
      <c r="L3181" s="77">
        <f>+IF(ISNUMBER(DATA!AK444),DATA!AK444,"n/a")</f>
        <v>0.28519271830514598</v>
      </c>
      <c r="M3181" s="66"/>
      <c r="N3181" s="66"/>
      <c r="O3181" s="66"/>
      <c r="P3181" s="66"/>
      <c r="Q3181" s="66"/>
      <c r="S3181" s="70"/>
      <c r="U3181" s="70"/>
      <c r="W3181" s="70"/>
      <c r="Y3181" s="70"/>
    </row>
    <row r="3182" spans="1:25" s="69" customFormat="1" x14ac:dyDescent="0.2">
      <c r="A3182" s="66" t="s">
        <v>11</v>
      </c>
      <c r="B3182" s="66" t="s">
        <v>24</v>
      </c>
      <c r="C3182" s="66" t="s">
        <v>0</v>
      </c>
      <c r="D3182" s="66" t="s">
        <v>284</v>
      </c>
      <c r="E3182" s="76">
        <f>+IF(ISNUMBER(DATA!F445),DATA!F445,"n/a")</f>
        <v>217122.24</v>
      </c>
      <c r="F3182" s="77">
        <f>+IF(ISNUMBER(DATA!G445),DATA!G445,"n/a")</f>
        <v>0.29457086003050098</v>
      </c>
      <c r="G3182" s="76">
        <f>+IF(ISNUMBER(DATA!P445),DATA!P445,"n/a")</f>
        <v>695386.85</v>
      </c>
      <c r="H3182" s="77">
        <f>+IF(ISNUMBER(DATA!Q445),DATA!Q445,"n/a")</f>
        <v>0.25092118667930502</v>
      </c>
      <c r="I3182" s="76">
        <f>+IF(ISNUMBER(DATA!Z445),DATA!Z445,"n/a")</f>
        <v>1286330.55</v>
      </c>
      <c r="J3182" s="77">
        <f>+IF(ISNUMBER(DATA!AA445),DATA!AA445,"n/a")</f>
        <v>0.236397618337397</v>
      </c>
      <c r="K3182" s="76">
        <f>+IF(ISNUMBER(DATA!AJ445),DATA!AJ445,"n/a")</f>
        <v>2553057.84</v>
      </c>
      <c r="L3182" s="77">
        <f>+IF(ISNUMBER(DATA!AK445),DATA!AK445,"n/a")</f>
        <v>0.29691514208762698</v>
      </c>
      <c r="M3182" s="66"/>
      <c r="N3182" s="66"/>
      <c r="O3182" s="66"/>
      <c r="P3182" s="66"/>
      <c r="Q3182" s="66"/>
      <c r="S3182" s="70"/>
      <c r="U3182" s="70"/>
      <c r="W3182" s="70"/>
      <c r="Y3182" s="70"/>
    </row>
    <row r="3183" spans="1:25" s="69" customFormat="1" x14ac:dyDescent="0.2">
      <c r="A3183" s="66" t="s">
        <v>11</v>
      </c>
      <c r="B3183" s="66" t="s">
        <v>24</v>
      </c>
      <c r="C3183" s="66" t="s">
        <v>0</v>
      </c>
      <c r="D3183" s="66" t="s">
        <v>285</v>
      </c>
      <c r="E3183" s="76">
        <f>+IF(ISNUMBER(DATA!F446),DATA!F446,"n/a")</f>
        <v>115541.93</v>
      </c>
      <c r="F3183" s="77">
        <f>+IF(ISNUMBER(DATA!G446),DATA!G446,"n/a")</f>
        <v>0.64865946989505896</v>
      </c>
      <c r="G3183" s="76">
        <f>+IF(ISNUMBER(DATA!P446),DATA!P446,"n/a")</f>
        <v>380009.28</v>
      </c>
      <c r="H3183" s="77">
        <f>+IF(ISNUMBER(DATA!Q446),DATA!Q446,"n/a")</f>
        <v>0.43514160536306901</v>
      </c>
      <c r="I3183" s="76">
        <f>+IF(ISNUMBER(DATA!Z446),DATA!Z446,"n/a")</f>
        <v>690735.9</v>
      </c>
      <c r="J3183" s="77">
        <f>+IF(ISNUMBER(DATA!AA446),DATA!AA446,"n/a")</f>
        <v>0.30943317665437797</v>
      </c>
      <c r="K3183" s="76">
        <f>+IF(ISNUMBER(DATA!AJ446),DATA!AJ446,"n/a")</f>
        <v>1363944.37</v>
      </c>
      <c r="L3183" s="77">
        <f>+IF(ISNUMBER(DATA!AK446),DATA!AK446,"n/a")</f>
        <v>0.238250952212058</v>
      </c>
      <c r="M3183" s="66"/>
      <c r="N3183" s="66"/>
      <c r="O3183" s="66"/>
      <c r="P3183" s="66"/>
      <c r="Q3183" s="66"/>
      <c r="S3183" s="70"/>
      <c r="U3183" s="70"/>
      <c r="W3183" s="70"/>
      <c r="Y3183" s="70"/>
    </row>
    <row r="3184" spans="1:25" s="69" customFormat="1" x14ac:dyDescent="0.2">
      <c r="A3184" s="66" t="s">
        <v>11</v>
      </c>
      <c r="B3184" s="66" t="s">
        <v>24</v>
      </c>
      <c r="C3184" s="66" t="s">
        <v>0</v>
      </c>
      <c r="D3184" s="66" t="s">
        <v>286</v>
      </c>
      <c r="E3184" s="76">
        <f>+IF(ISNUMBER(DATA!F447),DATA!F447,"n/a")</f>
        <v>176386.44</v>
      </c>
      <c r="F3184" s="77">
        <f>+IF(ISNUMBER(DATA!G447),DATA!G447,"n/a")</f>
        <v>3.9243287881208899E-2</v>
      </c>
      <c r="G3184" s="76">
        <f>+IF(ISNUMBER(DATA!P447),DATA!P447,"n/a")</f>
        <v>580398.85</v>
      </c>
      <c r="H3184" s="77">
        <f>+IF(ISNUMBER(DATA!Q447),DATA!Q447,"n/a")</f>
        <v>-7.0391760336014103E-2</v>
      </c>
      <c r="I3184" s="76">
        <f>+IF(ISNUMBER(DATA!Z447),DATA!Z447,"n/a")</f>
        <v>1095745.3999999999</v>
      </c>
      <c r="J3184" s="77">
        <f>+IF(ISNUMBER(DATA!AA447),DATA!AA447,"n/a")</f>
        <v>-0.159238798967026</v>
      </c>
      <c r="K3184" s="76">
        <f>+IF(ISNUMBER(DATA!AJ447),DATA!AJ447,"n/a")</f>
        <v>2259623.87</v>
      </c>
      <c r="L3184" s="77">
        <f>+IF(ISNUMBER(DATA!AK447),DATA!AK447,"n/a")</f>
        <v>-0.15700068818474699</v>
      </c>
      <c r="M3184" s="66"/>
      <c r="N3184" s="66"/>
      <c r="O3184" s="66"/>
      <c r="P3184" s="66"/>
      <c r="Q3184" s="66"/>
      <c r="S3184" s="70"/>
      <c r="U3184" s="70"/>
      <c r="W3184" s="70"/>
      <c r="Y3184" s="70"/>
    </row>
    <row r="3185" spans="1:25" s="69" customFormat="1" x14ac:dyDescent="0.2">
      <c r="A3185" s="66" t="s">
        <v>11</v>
      </c>
      <c r="B3185" s="66" t="s">
        <v>24</v>
      </c>
      <c r="C3185" s="66" t="s">
        <v>0</v>
      </c>
      <c r="D3185" s="66" t="s">
        <v>287</v>
      </c>
      <c r="E3185" s="76">
        <f>+IF(ISNUMBER(DATA!F448),DATA!F448,"n/a")</f>
        <v>196770.11</v>
      </c>
      <c r="F3185" s="77">
        <f>+IF(ISNUMBER(DATA!G448),DATA!G448,"n/a")</f>
        <v>0.16844166535830399</v>
      </c>
      <c r="G3185" s="76">
        <f>+IF(ISNUMBER(DATA!P448),DATA!P448,"n/a")</f>
        <v>604442.67000000004</v>
      </c>
      <c r="H3185" s="77">
        <f>+IF(ISNUMBER(DATA!Q448),DATA!Q448,"n/a")</f>
        <v>-5.9481641674358099E-2</v>
      </c>
      <c r="I3185" s="76">
        <f>+IF(ISNUMBER(DATA!Z448),DATA!Z448,"n/a")</f>
        <v>1143043.1399999999</v>
      </c>
      <c r="J3185" s="77">
        <f>+IF(ISNUMBER(DATA!AA448),DATA!AA448,"n/a")</f>
        <v>-0.18528171962562101</v>
      </c>
      <c r="K3185" s="76">
        <f>+IF(ISNUMBER(DATA!AJ448),DATA!AJ448,"n/a")</f>
        <v>2429892.4300000002</v>
      </c>
      <c r="L3185" s="77">
        <f>+IF(ISNUMBER(DATA!AK448),DATA!AK448,"n/a")</f>
        <v>-0.197121640891153</v>
      </c>
      <c r="M3185" s="66"/>
      <c r="N3185" s="66"/>
      <c r="O3185" s="66"/>
      <c r="P3185" s="66"/>
      <c r="Q3185" s="66"/>
      <c r="S3185" s="70"/>
      <c r="U3185" s="70"/>
      <c r="W3185" s="70"/>
      <c r="Y3185" s="70"/>
    </row>
    <row r="3186" spans="1:25" s="69" customFormat="1" x14ac:dyDescent="0.2">
      <c r="A3186" s="66" t="s">
        <v>11</v>
      </c>
      <c r="B3186" s="66" t="s">
        <v>24</v>
      </c>
      <c r="C3186" s="66" t="s">
        <v>0</v>
      </c>
      <c r="D3186" s="66" t="s">
        <v>288</v>
      </c>
      <c r="E3186" s="76">
        <f>+IF(ISNUMBER(DATA!F449),DATA!F449,"n/a")</f>
        <v>223940.84</v>
      </c>
      <c r="F3186" s="77">
        <f>+IF(ISNUMBER(DATA!G449),DATA!G449,"n/a")</f>
        <v>0.14120042174418401</v>
      </c>
      <c r="G3186" s="76">
        <f>+IF(ISNUMBER(DATA!P449),DATA!P449,"n/a")</f>
        <v>714135.39</v>
      </c>
      <c r="H3186" s="77">
        <f>+IF(ISNUMBER(DATA!Q449),DATA!Q449,"n/a")</f>
        <v>0.21430321850753301</v>
      </c>
      <c r="I3186" s="76">
        <f>+IF(ISNUMBER(DATA!Z449),DATA!Z449,"n/a")</f>
        <v>1346643.12</v>
      </c>
      <c r="J3186" s="77">
        <f>+IF(ISNUMBER(DATA!AA449),DATA!AA449,"n/a")</f>
        <v>0.27045683461107201</v>
      </c>
      <c r="K3186" s="76">
        <f>+IF(ISNUMBER(DATA!AJ449),DATA!AJ449,"n/a")</f>
        <v>2620397.6</v>
      </c>
      <c r="L3186" s="77">
        <f>+IF(ISNUMBER(DATA!AK449),DATA!AK449,"n/a")</f>
        <v>0.38621996951572302</v>
      </c>
      <c r="M3186" s="66"/>
      <c r="N3186" s="66"/>
      <c r="O3186" s="66"/>
      <c r="P3186" s="66"/>
      <c r="Q3186" s="66"/>
      <c r="S3186" s="70"/>
      <c r="U3186" s="70"/>
      <c r="W3186" s="70"/>
      <c r="Y3186" s="70"/>
    </row>
    <row r="3187" spans="1:25" s="69" customFormat="1" x14ac:dyDescent="0.2">
      <c r="A3187" s="66" t="s">
        <v>11</v>
      </c>
      <c r="B3187" s="66" t="s">
        <v>24</v>
      </c>
      <c r="C3187" s="66" t="s">
        <v>0</v>
      </c>
      <c r="D3187" s="66" t="s">
        <v>289</v>
      </c>
      <c r="E3187" s="76">
        <f>+IF(ISNUMBER(DATA!F450),DATA!F450,"n/a")</f>
        <v>113807.25</v>
      </c>
      <c r="F3187" s="77">
        <f>+IF(ISNUMBER(DATA!G450),DATA!G450,"n/a")</f>
        <v>0.19262008017920401</v>
      </c>
      <c r="G3187" s="76">
        <f>+IF(ISNUMBER(DATA!P450),DATA!P450,"n/a")</f>
        <v>362299.63</v>
      </c>
      <c r="H3187" s="77">
        <f>+IF(ISNUMBER(DATA!Q450),DATA!Q450,"n/a")</f>
        <v>0.18510517860089701</v>
      </c>
      <c r="I3187" s="76">
        <f>+IF(ISNUMBER(DATA!Z450),DATA!Z450,"n/a")</f>
        <v>679255.65</v>
      </c>
      <c r="J3187" s="77">
        <f>+IF(ISNUMBER(DATA!AA450),DATA!AA450,"n/a")</f>
        <v>0.22609821068767899</v>
      </c>
      <c r="K3187" s="76">
        <f>+IF(ISNUMBER(DATA!AJ450),DATA!AJ450,"n/a")</f>
        <v>1360066.64</v>
      </c>
      <c r="L3187" s="77">
        <f>+IF(ISNUMBER(DATA!AK450),DATA!AK450,"n/a")</f>
        <v>0.33400673832639</v>
      </c>
      <c r="M3187" s="66"/>
      <c r="N3187" s="66"/>
      <c r="O3187" s="66"/>
      <c r="P3187" s="66"/>
      <c r="Q3187" s="66"/>
      <c r="S3187" s="70"/>
      <c r="U3187" s="70"/>
      <c r="W3187" s="70"/>
      <c r="Y3187" s="70"/>
    </row>
    <row r="3188" spans="1:25" s="69" customFormat="1" x14ac:dyDescent="0.2">
      <c r="A3188" s="66" t="s">
        <v>11</v>
      </c>
      <c r="B3188" s="66" t="s">
        <v>24</v>
      </c>
      <c r="C3188" s="66" t="s">
        <v>0</v>
      </c>
      <c r="D3188" s="66" t="s">
        <v>290</v>
      </c>
      <c r="E3188" s="76">
        <f>+IF(ISNUMBER(DATA!F451),DATA!F451,"n/a")</f>
        <v>98976.46</v>
      </c>
      <c r="F3188" s="77">
        <f>+IF(ISNUMBER(DATA!G451),DATA!G451,"n/a")</f>
        <v>-3.0119977215137698E-2</v>
      </c>
      <c r="G3188" s="76">
        <f>+IF(ISNUMBER(DATA!P451),DATA!P451,"n/a")</f>
        <v>298224.93</v>
      </c>
      <c r="H3188" s="77">
        <f>+IF(ISNUMBER(DATA!Q451),DATA!Q451,"n/a")</f>
        <v>1.5649918187757801E-2</v>
      </c>
      <c r="I3188" s="76">
        <f>+IF(ISNUMBER(DATA!Z451),DATA!Z451,"n/a")</f>
        <v>578997.82999999996</v>
      </c>
      <c r="J3188" s="77">
        <f>+IF(ISNUMBER(DATA!AA451),DATA!AA451,"n/a")</f>
        <v>4.41571568810529E-2</v>
      </c>
      <c r="K3188" s="76">
        <f>+IF(ISNUMBER(DATA!AJ451),DATA!AJ451,"n/a")</f>
        <v>1134873.4099999999</v>
      </c>
      <c r="L3188" s="77">
        <f>+IF(ISNUMBER(DATA!AK451),DATA!AK451,"n/a")</f>
        <v>8.5010473383311497E-2</v>
      </c>
      <c r="M3188" s="66"/>
      <c r="N3188" s="66"/>
      <c r="O3188" s="66"/>
      <c r="P3188" s="66"/>
      <c r="Q3188" s="66"/>
      <c r="S3188" s="70"/>
      <c r="U3188" s="70"/>
      <c r="W3188" s="70"/>
      <c r="Y3188" s="70"/>
    </row>
    <row r="3189" spans="1:25" s="69" customFormat="1" x14ac:dyDescent="0.2">
      <c r="A3189" s="66" t="s">
        <v>11</v>
      </c>
      <c r="B3189" s="66" t="s">
        <v>24</v>
      </c>
      <c r="C3189" s="66" t="s">
        <v>0</v>
      </c>
      <c r="D3189" s="66" t="s">
        <v>291</v>
      </c>
      <c r="E3189" s="76">
        <f>+IF(ISNUMBER(DATA!F452),DATA!F452,"n/a")</f>
        <v>166018</v>
      </c>
      <c r="F3189" s="77">
        <f>+IF(ISNUMBER(DATA!G452),DATA!G452,"n/a")</f>
        <v>0.12971790668003999</v>
      </c>
      <c r="G3189" s="76">
        <f>+IF(ISNUMBER(DATA!P452),DATA!P452,"n/a")</f>
        <v>568295.52</v>
      </c>
      <c r="H3189" s="77">
        <f>+IF(ISNUMBER(DATA!Q452),DATA!Q452,"n/a")</f>
        <v>0.22914217636185899</v>
      </c>
      <c r="I3189" s="76">
        <f>+IF(ISNUMBER(DATA!Z452),DATA!Z452,"n/a")</f>
        <v>1081866.43</v>
      </c>
      <c r="J3189" s="77">
        <f>+IF(ISNUMBER(DATA!AA452),DATA!AA452,"n/a")</f>
        <v>0.27999275874778701</v>
      </c>
      <c r="K3189" s="76">
        <f>+IF(ISNUMBER(DATA!AJ452),DATA!AJ452,"n/a")</f>
        <v>1999175.28</v>
      </c>
      <c r="L3189" s="77">
        <f>+IF(ISNUMBER(DATA!AK452),DATA!AK452,"n/a")</f>
        <v>0.54418242315558296</v>
      </c>
      <c r="M3189" s="66"/>
      <c r="N3189" s="66"/>
      <c r="O3189" s="66"/>
      <c r="P3189" s="66"/>
      <c r="Q3189" s="66"/>
      <c r="S3189" s="70"/>
      <c r="U3189" s="70"/>
      <c r="W3189" s="70"/>
      <c r="Y3189" s="70"/>
    </row>
    <row r="3190" spans="1:25" s="69" customFormat="1" x14ac:dyDescent="0.2">
      <c r="A3190" s="66" t="s">
        <v>11</v>
      </c>
      <c r="B3190" s="66" t="s">
        <v>24</v>
      </c>
      <c r="C3190" s="66" t="s">
        <v>0</v>
      </c>
      <c r="D3190" s="66" t="s">
        <v>292</v>
      </c>
      <c r="E3190" s="76">
        <f>+IF(ISNUMBER(DATA!F453),DATA!F453,"n/a")</f>
        <v>553588.35</v>
      </c>
      <c r="F3190" s="77">
        <f>+IF(ISNUMBER(DATA!G453),DATA!G453,"n/a")</f>
        <v>-1.32533768932197E-2</v>
      </c>
      <c r="G3190" s="76">
        <f>+IF(ISNUMBER(DATA!P453),DATA!P453,"n/a")</f>
        <v>1847585.67</v>
      </c>
      <c r="H3190" s="77">
        <f>+IF(ISNUMBER(DATA!Q453),DATA!Q453,"n/a")</f>
        <v>5.1839793423347401E-2</v>
      </c>
      <c r="I3190" s="76">
        <f>+IF(ISNUMBER(DATA!Z453),DATA!Z453,"n/a")</f>
        <v>3435773.68</v>
      </c>
      <c r="J3190" s="77">
        <f>+IF(ISNUMBER(DATA!AA453),DATA!AA453,"n/a")</f>
        <v>3.0566015919742399E-2</v>
      </c>
      <c r="K3190" s="76">
        <f>+IF(ISNUMBER(DATA!AJ453),DATA!AJ453,"n/a")</f>
        <v>6738706.0199999996</v>
      </c>
      <c r="L3190" s="77">
        <f>+IF(ISNUMBER(DATA!AK453),DATA!AK453,"n/a")</f>
        <v>8.3831742641010704E-2</v>
      </c>
      <c r="M3190" s="66"/>
      <c r="N3190" s="66"/>
      <c r="O3190" s="66"/>
      <c r="P3190" s="66"/>
      <c r="Q3190" s="66"/>
      <c r="S3190" s="70"/>
      <c r="U3190" s="70"/>
      <c r="W3190" s="70"/>
      <c r="Y3190" s="70"/>
    </row>
    <row r="3191" spans="1:25" s="69" customFormat="1" x14ac:dyDescent="0.2">
      <c r="A3191" s="66" t="s">
        <v>11</v>
      </c>
      <c r="B3191" s="66" t="s">
        <v>24</v>
      </c>
      <c r="C3191" s="66" t="s">
        <v>0</v>
      </c>
      <c r="D3191" s="66" t="s">
        <v>293</v>
      </c>
      <c r="E3191" s="76">
        <f>+IF(ISNUMBER(DATA!F454),DATA!F454,"n/a")</f>
        <v>63589.760000000002</v>
      </c>
      <c r="F3191" s="77">
        <f>+IF(ISNUMBER(DATA!G454),DATA!G454,"n/a")</f>
        <v>0.37403791053832097</v>
      </c>
      <c r="G3191" s="76">
        <f>+IF(ISNUMBER(DATA!P454),DATA!P454,"n/a")</f>
        <v>194817.17</v>
      </c>
      <c r="H3191" s="77">
        <f>+IF(ISNUMBER(DATA!Q454),DATA!Q454,"n/a")</f>
        <v>0.37064737329225</v>
      </c>
      <c r="I3191" s="76">
        <f>+IF(ISNUMBER(DATA!Z454),DATA!Z454,"n/a")</f>
        <v>350241.37</v>
      </c>
      <c r="J3191" s="77">
        <f>+IF(ISNUMBER(DATA!AA454),DATA!AA454,"n/a")</f>
        <v>0.38036556685571699</v>
      </c>
      <c r="K3191" s="76">
        <f>+IF(ISNUMBER(DATA!AJ454),DATA!AJ454,"n/a")</f>
        <v>671749.9</v>
      </c>
      <c r="L3191" s="77">
        <f>+IF(ISNUMBER(DATA!AK454),DATA!AK454,"n/a")</f>
        <v>0.422902603123121</v>
      </c>
      <c r="M3191" s="66"/>
      <c r="N3191" s="66"/>
      <c r="O3191" s="66"/>
      <c r="P3191" s="66"/>
      <c r="Q3191" s="66"/>
      <c r="S3191" s="70"/>
      <c r="U3191" s="70"/>
      <c r="W3191" s="70"/>
      <c r="Y3191" s="70"/>
    </row>
    <row r="3192" spans="1:25" s="69" customFormat="1" x14ac:dyDescent="0.2">
      <c r="A3192" s="66" t="s">
        <v>11</v>
      </c>
      <c r="B3192" s="66" t="s">
        <v>24</v>
      </c>
      <c r="C3192" s="66" t="s">
        <v>0</v>
      </c>
      <c r="D3192" s="66" t="s">
        <v>294</v>
      </c>
      <c r="E3192" s="76">
        <f>+IF(ISNUMBER(DATA!F455),DATA!F455,"n/a")</f>
        <v>313594.48</v>
      </c>
      <c r="F3192" s="77">
        <f>+IF(ISNUMBER(DATA!G455),DATA!G455,"n/a")</f>
        <v>-2.4015371032565201E-2</v>
      </c>
      <c r="G3192" s="76">
        <f>+IF(ISNUMBER(DATA!P455),DATA!P455,"n/a")</f>
        <v>986207.06</v>
      </c>
      <c r="H3192" s="77">
        <f>+IF(ISNUMBER(DATA!Q455),DATA!Q455,"n/a")</f>
        <v>4.4856429098507199E-2</v>
      </c>
      <c r="I3192" s="76">
        <f>+IF(ISNUMBER(DATA!Z455),DATA!Z455,"n/a")</f>
        <v>1906972.75</v>
      </c>
      <c r="J3192" s="77">
        <f>+IF(ISNUMBER(DATA!AA455),DATA!AA455,"n/a")</f>
        <v>6.5874536367994105E-2</v>
      </c>
      <c r="K3192" s="76">
        <f>+IF(ISNUMBER(DATA!AJ455),DATA!AJ455,"n/a")</f>
        <v>3654265.24</v>
      </c>
      <c r="L3192" s="77">
        <f>+IF(ISNUMBER(DATA!AK455),DATA!AK455,"n/a")</f>
        <v>0.10249634603596899</v>
      </c>
      <c r="M3192" s="66"/>
      <c r="N3192" s="66"/>
      <c r="O3192" s="66"/>
      <c r="P3192" s="66"/>
      <c r="Q3192" s="66"/>
      <c r="S3192" s="70"/>
      <c r="U3192" s="70"/>
      <c r="W3192" s="70"/>
      <c r="Y3192" s="70"/>
    </row>
    <row r="3193" spans="1:25" s="69" customFormat="1" x14ac:dyDescent="0.2">
      <c r="A3193" s="66" t="s">
        <v>11</v>
      </c>
      <c r="B3193" s="66" t="s">
        <v>24</v>
      </c>
      <c r="C3193" s="66" t="s">
        <v>0</v>
      </c>
      <c r="D3193" s="66" t="s">
        <v>295</v>
      </c>
      <c r="E3193" s="76">
        <f>+IF(ISNUMBER(DATA!F456),DATA!F456,"n/a")</f>
        <v>242882.93</v>
      </c>
      <c r="F3193" s="77">
        <f>+IF(ISNUMBER(DATA!G456),DATA!G456,"n/a")</f>
        <v>0.140862020584683</v>
      </c>
      <c r="G3193" s="76">
        <f>+IF(ISNUMBER(DATA!P456),DATA!P456,"n/a")</f>
        <v>765786.87</v>
      </c>
      <c r="H3193" s="77">
        <f>+IF(ISNUMBER(DATA!Q456),DATA!Q456,"n/a")</f>
        <v>0.13573673366896599</v>
      </c>
      <c r="I3193" s="76">
        <f>+IF(ISNUMBER(DATA!Z456),DATA!Z456,"n/a")</f>
        <v>1501158.45</v>
      </c>
      <c r="J3193" s="77">
        <f>+IF(ISNUMBER(DATA!AA456),DATA!AA456,"n/a")</f>
        <v>0.19224471949712901</v>
      </c>
      <c r="K3193" s="76">
        <f>+IF(ISNUMBER(DATA!AJ456),DATA!AJ456,"n/a")</f>
        <v>2790290.38</v>
      </c>
      <c r="L3193" s="77">
        <f>+IF(ISNUMBER(DATA!AK456),DATA!AK456,"n/a")</f>
        <v>0.25317511759162098</v>
      </c>
      <c r="M3193" s="66"/>
      <c r="N3193" s="66"/>
      <c r="O3193" s="66"/>
      <c r="P3193" s="66"/>
      <c r="Q3193" s="66"/>
      <c r="S3193" s="70"/>
      <c r="U3193" s="70"/>
      <c r="W3193" s="70"/>
      <c r="Y3193" s="70"/>
    </row>
    <row r="3194" spans="1:25" s="69" customFormat="1" x14ac:dyDescent="0.2">
      <c r="A3194" s="66" t="s">
        <v>11</v>
      </c>
      <c r="B3194" s="66" t="s">
        <v>24</v>
      </c>
      <c r="C3194" s="66" t="s">
        <v>0</v>
      </c>
      <c r="D3194" s="66" t="s">
        <v>296</v>
      </c>
      <c r="E3194" s="76">
        <f>+IF(ISNUMBER(DATA!F457),DATA!F457,"n/a")</f>
        <v>273183.53000000003</v>
      </c>
      <c r="F3194" s="77">
        <f>+IF(ISNUMBER(DATA!G457),DATA!G457,"n/a")</f>
        <v>0.45658217021007502</v>
      </c>
      <c r="G3194" s="76">
        <f>+IF(ISNUMBER(DATA!P457),DATA!P457,"n/a")</f>
        <v>849363.46</v>
      </c>
      <c r="H3194" s="77">
        <f>+IF(ISNUMBER(DATA!Q457),DATA!Q457,"n/a")</f>
        <v>0.42273676043274899</v>
      </c>
      <c r="I3194" s="76">
        <f>+IF(ISNUMBER(DATA!Z457),DATA!Z457,"n/a")</f>
        <v>1628593.34</v>
      </c>
      <c r="J3194" s="77">
        <f>+IF(ISNUMBER(DATA!AA457),DATA!AA457,"n/a")</f>
        <v>0.34373605133815499</v>
      </c>
      <c r="K3194" s="76">
        <f>+IF(ISNUMBER(DATA!AJ457),DATA!AJ457,"n/a")</f>
        <v>3003336.93</v>
      </c>
      <c r="L3194" s="77">
        <f>+IF(ISNUMBER(DATA!AK457),DATA!AK457,"n/a")</f>
        <v>0.376916296126862</v>
      </c>
      <c r="M3194" s="66"/>
      <c r="N3194" s="66"/>
      <c r="O3194" s="66"/>
      <c r="P3194" s="66"/>
      <c r="Q3194" s="66"/>
      <c r="S3194" s="70"/>
      <c r="U3194" s="70"/>
      <c r="W3194" s="70"/>
      <c r="Y3194" s="70"/>
    </row>
    <row r="3195" spans="1:25" s="69" customFormat="1" x14ac:dyDescent="0.2">
      <c r="A3195" s="66" t="s">
        <v>11</v>
      </c>
      <c r="B3195" s="66" t="s">
        <v>24</v>
      </c>
      <c r="C3195" s="66" t="s">
        <v>0</v>
      </c>
      <c r="D3195" s="66" t="s">
        <v>297</v>
      </c>
      <c r="E3195" s="76">
        <f>+IF(ISNUMBER(DATA!F458),DATA!F458,"n/a")</f>
        <v>82683.34</v>
      </c>
      <c r="F3195" s="77">
        <f>+IF(ISNUMBER(DATA!G458),DATA!G458,"n/a")</f>
        <v>0.201754479036205</v>
      </c>
      <c r="G3195" s="76">
        <f>+IF(ISNUMBER(DATA!P458),DATA!P458,"n/a")</f>
        <v>248648.77</v>
      </c>
      <c r="H3195" s="77">
        <f>+IF(ISNUMBER(DATA!Q458),DATA!Q458,"n/a")</f>
        <v>0.22074473112135801</v>
      </c>
      <c r="I3195" s="76">
        <f>+IF(ISNUMBER(DATA!Z458),DATA!Z458,"n/a")</f>
        <v>466186.16</v>
      </c>
      <c r="J3195" s="77">
        <f>+IF(ISNUMBER(DATA!AA458),DATA!AA458,"n/a")</f>
        <v>0.26246015021826202</v>
      </c>
      <c r="K3195" s="76">
        <f>+IF(ISNUMBER(DATA!AJ458),DATA!AJ458,"n/a")</f>
        <v>914688.11</v>
      </c>
      <c r="L3195" s="77">
        <f>+IF(ISNUMBER(DATA!AK458),DATA!AK458,"n/a")</f>
        <v>0.29748589159021899</v>
      </c>
      <c r="M3195" s="66"/>
      <c r="N3195" s="66"/>
      <c r="O3195" s="66"/>
      <c r="P3195" s="66"/>
      <c r="Q3195" s="66"/>
      <c r="S3195" s="70"/>
      <c r="U3195" s="70"/>
      <c r="W3195" s="70"/>
      <c r="Y3195" s="70"/>
    </row>
    <row r="3196" spans="1:25" s="69" customFormat="1" x14ac:dyDescent="0.2">
      <c r="A3196" s="66" t="s">
        <v>11</v>
      </c>
      <c r="B3196" s="66" t="s">
        <v>24</v>
      </c>
      <c r="C3196" s="66" t="s">
        <v>0</v>
      </c>
      <c r="D3196" s="66" t="s">
        <v>298</v>
      </c>
      <c r="E3196" s="76">
        <f>+IF(ISNUMBER(DATA!F459),DATA!F459,"n/a")</f>
        <v>138865.10999999999</v>
      </c>
      <c r="F3196" s="77">
        <f>+IF(ISNUMBER(DATA!G459),DATA!G459,"n/a")</f>
        <v>3.3530373667097498E-2</v>
      </c>
      <c r="G3196" s="76">
        <f>+IF(ISNUMBER(DATA!P459),DATA!P459,"n/a")</f>
        <v>416780.36</v>
      </c>
      <c r="H3196" s="77">
        <f>+IF(ISNUMBER(DATA!Q459),DATA!Q459,"n/a")</f>
        <v>7.8663202082891195E-2</v>
      </c>
      <c r="I3196" s="76">
        <f>+IF(ISNUMBER(DATA!Z459),DATA!Z459,"n/a")</f>
        <v>778131.84</v>
      </c>
      <c r="J3196" s="77">
        <f>+IF(ISNUMBER(DATA!AA459),DATA!AA459,"n/a")</f>
        <v>8.2340124172896198E-2</v>
      </c>
      <c r="K3196" s="76">
        <f>+IF(ISNUMBER(DATA!AJ459),DATA!AJ459,"n/a")</f>
        <v>1559084.04</v>
      </c>
      <c r="L3196" s="77">
        <f>+IF(ISNUMBER(DATA!AK459),DATA!AK459,"n/a")</f>
        <v>0.13557791991766599</v>
      </c>
      <c r="M3196" s="66"/>
      <c r="N3196" s="66"/>
      <c r="O3196" s="66"/>
      <c r="P3196" s="66"/>
      <c r="Q3196" s="66"/>
      <c r="S3196" s="70"/>
      <c r="U3196" s="70"/>
      <c r="W3196" s="70"/>
      <c r="Y3196" s="70"/>
    </row>
    <row r="3197" spans="1:25" s="69" customFormat="1" x14ac:dyDescent="0.2">
      <c r="A3197" s="66" t="s">
        <v>11</v>
      </c>
      <c r="B3197" s="66" t="s">
        <v>24</v>
      </c>
      <c r="C3197" s="66" t="s">
        <v>0</v>
      </c>
      <c r="D3197" s="66" t="s">
        <v>299</v>
      </c>
      <c r="E3197" s="76">
        <f>+IF(ISNUMBER(DATA!F460),DATA!F460,"n/a")</f>
        <v>803701.21</v>
      </c>
      <c r="F3197" s="77">
        <f>+IF(ISNUMBER(DATA!G460),DATA!G460,"n/a")</f>
        <v>-2.4880990950431201E-2</v>
      </c>
      <c r="G3197" s="76">
        <f>+IF(ISNUMBER(DATA!P460),DATA!P460,"n/a")</f>
        <v>2662818.04</v>
      </c>
      <c r="H3197" s="77">
        <f>+IF(ISNUMBER(DATA!Q460),DATA!Q460,"n/a")</f>
        <v>-1.6685182535014401E-2</v>
      </c>
      <c r="I3197" s="76">
        <f>+IF(ISNUMBER(DATA!Z460),DATA!Z460,"n/a")</f>
        <v>5089571.9800000004</v>
      </c>
      <c r="J3197" s="77">
        <f>+IF(ISNUMBER(DATA!AA460),DATA!AA460,"n/a")</f>
        <v>-9.4331858361057702E-2</v>
      </c>
      <c r="K3197" s="76">
        <f>+IF(ISNUMBER(DATA!AJ460),DATA!AJ460,"n/a")</f>
        <v>10447628.17</v>
      </c>
      <c r="L3197" s="77">
        <f>+IF(ISNUMBER(DATA!AK460),DATA!AK460,"n/a")</f>
        <v>-6.1481618595826799E-2</v>
      </c>
      <c r="M3197" s="66"/>
      <c r="N3197" s="66"/>
      <c r="O3197" s="66"/>
      <c r="P3197" s="66"/>
      <c r="Q3197" s="66"/>
      <c r="S3197" s="70"/>
      <c r="U3197" s="70"/>
      <c r="W3197" s="70"/>
      <c r="Y3197" s="70"/>
    </row>
    <row r="3198" spans="1:25" s="69" customFormat="1" x14ac:dyDescent="0.2">
      <c r="A3198" s="66" t="s">
        <v>11</v>
      </c>
      <c r="B3198" s="66" t="s">
        <v>24</v>
      </c>
      <c r="C3198" s="66" t="s">
        <v>0</v>
      </c>
      <c r="D3198" s="66" t="s">
        <v>300</v>
      </c>
      <c r="E3198" s="76">
        <f>+IF(ISNUMBER(DATA!F461),DATA!F461,"n/a")</f>
        <v>239226.72</v>
      </c>
      <c r="F3198" s="77">
        <f>+IF(ISNUMBER(DATA!G461),DATA!G461,"n/a")</f>
        <v>-1.1523432149427399E-2</v>
      </c>
      <c r="G3198" s="76">
        <f>+IF(ISNUMBER(DATA!P461),DATA!P461,"n/a")</f>
        <v>796626.53</v>
      </c>
      <c r="H3198" s="77">
        <f>+IF(ISNUMBER(DATA!Q461),DATA!Q461,"n/a")</f>
        <v>5.3200716607430698E-2</v>
      </c>
      <c r="I3198" s="76">
        <f>+IF(ISNUMBER(DATA!Z461),DATA!Z461,"n/a")</f>
        <v>1489444.41</v>
      </c>
      <c r="J3198" s="77">
        <f>+IF(ISNUMBER(DATA!AA461),DATA!AA461,"n/a")</f>
        <v>4.8657045791517799E-2</v>
      </c>
      <c r="K3198" s="76">
        <f>+IF(ISNUMBER(DATA!AJ461),DATA!AJ461,"n/a")</f>
        <v>3152616.92</v>
      </c>
      <c r="L3198" s="77">
        <f>+IF(ISNUMBER(DATA!AK461),DATA!AK461,"n/a")</f>
        <v>8.4066543475197E-2</v>
      </c>
      <c r="M3198" s="66"/>
      <c r="N3198" s="66"/>
      <c r="O3198" s="66"/>
      <c r="P3198" s="66"/>
      <c r="Q3198" s="66"/>
      <c r="S3198" s="70"/>
      <c r="U3198" s="70"/>
      <c r="W3198" s="70"/>
      <c r="Y3198" s="70"/>
    </row>
    <row r="3199" spans="1:25" s="69" customFormat="1" x14ac:dyDescent="0.2">
      <c r="A3199" s="66" t="s">
        <v>11</v>
      </c>
      <c r="B3199" s="66" t="s">
        <v>24</v>
      </c>
      <c r="C3199" s="66" t="s">
        <v>0</v>
      </c>
      <c r="D3199" s="66" t="s">
        <v>301</v>
      </c>
      <c r="E3199" s="76">
        <f>+IF(ISNUMBER(DATA!F462),DATA!F462,"n/a")</f>
        <v>49633.14</v>
      </c>
      <c r="F3199" s="77">
        <f>+IF(ISNUMBER(DATA!G462),DATA!G462,"n/a")</f>
        <v>0.177391806839305</v>
      </c>
      <c r="G3199" s="76">
        <f>+IF(ISNUMBER(DATA!P462),DATA!P462,"n/a")</f>
        <v>157902.20000000001</v>
      </c>
      <c r="H3199" s="77">
        <f>+IF(ISNUMBER(DATA!Q462),DATA!Q462,"n/a")</f>
        <v>0.28184287958784199</v>
      </c>
      <c r="I3199" s="76">
        <f>+IF(ISNUMBER(DATA!Z462),DATA!Z462,"n/a")</f>
        <v>287713.11</v>
      </c>
      <c r="J3199" s="77">
        <f>+IF(ISNUMBER(DATA!AA462),DATA!AA462,"n/a")</f>
        <v>0.31266945701531901</v>
      </c>
      <c r="K3199" s="76">
        <f>+IF(ISNUMBER(DATA!AJ462),DATA!AJ462,"n/a")</f>
        <v>566215.66</v>
      </c>
      <c r="L3199" s="77">
        <f>+IF(ISNUMBER(DATA!AK462),DATA!AK462,"n/a")</f>
        <v>0.34923224446249301</v>
      </c>
      <c r="M3199" s="66"/>
      <c r="N3199" s="66"/>
      <c r="O3199" s="66"/>
      <c r="P3199" s="66"/>
      <c r="Q3199" s="66"/>
      <c r="S3199" s="70"/>
      <c r="U3199" s="70"/>
      <c r="W3199" s="70"/>
      <c r="Y3199" s="70"/>
    </row>
    <row r="3200" spans="1:25" s="69" customFormat="1" x14ac:dyDescent="0.2">
      <c r="A3200" s="66" t="s">
        <v>11</v>
      </c>
      <c r="B3200" s="66" t="s">
        <v>24</v>
      </c>
      <c r="C3200" s="66" t="s">
        <v>0</v>
      </c>
      <c r="D3200" s="66" t="s">
        <v>302</v>
      </c>
      <c r="E3200" s="76">
        <f>+IF(ISNUMBER(DATA!F463),DATA!F463,"n/a")</f>
        <v>192794.61</v>
      </c>
      <c r="F3200" s="77">
        <f>+IF(ISNUMBER(DATA!G463),DATA!G463,"n/a")</f>
        <v>-8.7974768049299094E-3</v>
      </c>
      <c r="G3200" s="76">
        <f>+IF(ISNUMBER(DATA!P463),DATA!P463,"n/a")</f>
        <v>600059.12</v>
      </c>
      <c r="H3200" s="77">
        <f>+IF(ISNUMBER(DATA!Q463),DATA!Q463,"n/a")</f>
        <v>5.7230419414137798E-2</v>
      </c>
      <c r="I3200" s="76">
        <f>+IF(ISNUMBER(DATA!Z463),DATA!Z463,"n/a")</f>
        <v>1155431.8999999999</v>
      </c>
      <c r="J3200" s="77">
        <f>+IF(ISNUMBER(DATA!AA463),DATA!AA463,"n/a")</f>
        <v>8.3213310349670194E-2</v>
      </c>
      <c r="K3200" s="76">
        <f>+IF(ISNUMBER(DATA!AJ463),DATA!AJ463,"n/a")</f>
        <v>2234578.87</v>
      </c>
      <c r="L3200" s="77">
        <f>+IF(ISNUMBER(DATA!AK463),DATA!AK463,"n/a")</f>
        <v>0.10995060807201899</v>
      </c>
      <c r="M3200" s="66"/>
      <c r="N3200" s="66"/>
      <c r="O3200" s="66"/>
      <c r="P3200" s="66"/>
      <c r="Q3200" s="66"/>
      <c r="S3200" s="70"/>
      <c r="U3200" s="70"/>
      <c r="W3200" s="70"/>
      <c r="Y3200" s="70"/>
    </row>
    <row r="3201" spans="1:25" s="69" customFormat="1" x14ac:dyDescent="0.2">
      <c r="A3201" s="66" t="s">
        <v>11</v>
      </c>
      <c r="B3201" s="66" t="s">
        <v>24</v>
      </c>
      <c r="C3201" s="66" t="s">
        <v>0</v>
      </c>
      <c r="D3201" s="66" t="s">
        <v>303</v>
      </c>
      <c r="E3201" s="76">
        <f>+IF(ISNUMBER(DATA!F464),DATA!F464,"n/a")</f>
        <v>102964.58</v>
      </c>
      <c r="F3201" s="77">
        <f>+IF(ISNUMBER(DATA!G464),DATA!G464,"n/a")</f>
        <v>0.17006454387126399</v>
      </c>
      <c r="G3201" s="76">
        <f>+IF(ISNUMBER(DATA!P464),DATA!P464,"n/a")</f>
        <v>323154.12</v>
      </c>
      <c r="H3201" s="77">
        <f>+IF(ISNUMBER(DATA!Q464),DATA!Q464,"n/a")</f>
        <v>0.131339032515981</v>
      </c>
      <c r="I3201" s="76">
        <f>+IF(ISNUMBER(DATA!Z464),DATA!Z464,"n/a")</f>
        <v>601000.39</v>
      </c>
      <c r="J3201" s="77">
        <f>+IF(ISNUMBER(DATA!AA464),DATA!AA464,"n/a")</f>
        <v>0.162657069354713</v>
      </c>
      <c r="K3201" s="76">
        <f>+IF(ISNUMBER(DATA!AJ464),DATA!AJ464,"n/a")</f>
        <v>1211016.44</v>
      </c>
      <c r="L3201" s="77">
        <f>+IF(ISNUMBER(DATA!AK464),DATA!AK464,"n/a")</f>
        <v>0.25631597799769301</v>
      </c>
      <c r="M3201" s="66"/>
      <c r="N3201" s="66"/>
      <c r="O3201" s="66"/>
      <c r="P3201" s="66"/>
      <c r="Q3201" s="66"/>
      <c r="S3201" s="70"/>
      <c r="U3201" s="70"/>
      <c r="W3201" s="70"/>
      <c r="Y3201" s="70"/>
    </row>
    <row r="3202" spans="1:25" s="69" customFormat="1" x14ac:dyDescent="0.2">
      <c r="A3202" s="66" t="s">
        <v>11</v>
      </c>
      <c r="B3202" s="66" t="s">
        <v>24</v>
      </c>
      <c r="C3202" s="66" t="s">
        <v>0</v>
      </c>
      <c r="D3202" s="66" t="s">
        <v>304</v>
      </c>
      <c r="E3202" s="76">
        <f>+IF(ISNUMBER(DATA!F465),DATA!F465,"n/a")</f>
        <v>282690.58</v>
      </c>
      <c r="F3202" s="77">
        <f>+IF(ISNUMBER(DATA!G465),DATA!G465,"n/a")</f>
        <v>1.89058201573102E-2</v>
      </c>
      <c r="G3202" s="76">
        <f>+IF(ISNUMBER(DATA!P465),DATA!P465,"n/a")</f>
        <v>933834.46</v>
      </c>
      <c r="H3202" s="77">
        <f>+IF(ISNUMBER(DATA!Q465),DATA!Q465,"n/a")</f>
        <v>-4.7407040211702497E-3</v>
      </c>
      <c r="I3202" s="76">
        <f>+IF(ISNUMBER(DATA!Z465),DATA!Z465,"n/a")</f>
        <v>1781771.34</v>
      </c>
      <c r="J3202" s="77">
        <f>+IF(ISNUMBER(DATA!AA465),DATA!AA465,"n/a")</f>
        <v>-6.8043881246146895E-2</v>
      </c>
      <c r="K3202" s="76">
        <f>+IF(ISNUMBER(DATA!AJ465),DATA!AJ465,"n/a")</f>
        <v>3528287.17</v>
      </c>
      <c r="L3202" s="77">
        <f>+IF(ISNUMBER(DATA!AK465),DATA!AK465,"n/a")</f>
        <v>-5.2814145634192199E-2</v>
      </c>
      <c r="M3202" s="66"/>
      <c r="N3202" s="66"/>
      <c r="O3202" s="66"/>
      <c r="P3202" s="66"/>
      <c r="Q3202" s="66"/>
      <c r="S3202" s="70"/>
      <c r="U3202" s="70"/>
      <c r="W3202" s="70"/>
      <c r="Y3202" s="70"/>
    </row>
    <row r="3203" spans="1:25" s="69" customFormat="1" x14ac:dyDescent="0.2">
      <c r="A3203" s="66" t="s">
        <v>11</v>
      </c>
      <c r="B3203" s="66" t="s">
        <v>24</v>
      </c>
      <c r="C3203" s="66" t="s">
        <v>0</v>
      </c>
      <c r="D3203" s="66" t="s">
        <v>305</v>
      </c>
      <c r="E3203" s="76">
        <f>+IF(ISNUMBER(DATA!F466),DATA!F466,"n/a")</f>
        <v>208618.49</v>
      </c>
      <c r="F3203" s="77">
        <f>+IF(ISNUMBER(DATA!G466),DATA!G466,"n/a")</f>
        <v>0.139014561278029</v>
      </c>
      <c r="G3203" s="76">
        <f>+IF(ISNUMBER(DATA!P466),DATA!P466,"n/a")</f>
        <v>699671</v>
      </c>
      <c r="H3203" s="77">
        <f>+IF(ISNUMBER(DATA!Q466),DATA!Q466,"n/a")</f>
        <v>0.201077268655969</v>
      </c>
      <c r="I3203" s="76">
        <f>+IF(ISNUMBER(DATA!Z466),DATA!Z466,"n/a")</f>
        <v>1303644.05</v>
      </c>
      <c r="J3203" s="77">
        <f>+IF(ISNUMBER(DATA!AA466),DATA!AA466,"n/a")</f>
        <v>0.143071673871592</v>
      </c>
      <c r="K3203" s="76">
        <f>+IF(ISNUMBER(DATA!AJ466),DATA!AJ466,"n/a")</f>
        <v>2337952.69</v>
      </c>
      <c r="L3203" s="77">
        <f>+IF(ISNUMBER(DATA!AK466),DATA!AK466,"n/a")</f>
        <v>0.14713976524914099</v>
      </c>
      <c r="M3203" s="66"/>
      <c r="N3203" s="66"/>
      <c r="O3203" s="66"/>
      <c r="P3203" s="66"/>
      <c r="Q3203" s="66"/>
      <c r="S3203" s="70"/>
      <c r="U3203" s="70"/>
      <c r="W3203" s="70"/>
      <c r="Y3203" s="70"/>
    </row>
    <row r="3204" spans="1:25" s="69" customFormat="1" x14ac:dyDescent="0.2">
      <c r="A3204" s="66" t="s">
        <v>11</v>
      </c>
      <c r="B3204" s="66" t="s">
        <v>24</v>
      </c>
      <c r="C3204" s="66" t="s">
        <v>0</v>
      </c>
      <c r="D3204" s="66" t="s">
        <v>306</v>
      </c>
      <c r="E3204" s="76">
        <f>+IF(ISNUMBER(DATA!F467),DATA!F467,"n/a")</f>
        <v>178808.81</v>
      </c>
      <c r="F3204" s="77">
        <f>+IF(ISNUMBER(DATA!G467),DATA!G467,"n/a")</f>
        <v>0.11339042561299501</v>
      </c>
      <c r="G3204" s="76">
        <f>+IF(ISNUMBER(DATA!P467),DATA!P467,"n/a")</f>
        <v>512434.56</v>
      </c>
      <c r="H3204" s="77">
        <f>+IF(ISNUMBER(DATA!Q467),DATA!Q467,"n/a")</f>
        <v>8.9325420143227696E-2</v>
      </c>
      <c r="I3204" s="76">
        <f>+IF(ISNUMBER(DATA!Z467),DATA!Z467,"n/a")</f>
        <v>935761.96</v>
      </c>
      <c r="J3204" s="77">
        <f>+IF(ISNUMBER(DATA!AA467),DATA!AA467,"n/a")</f>
        <v>0.108147213264164</v>
      </c>
      <c r="K3204" s="76">
        <f>+IF(ISNUMBER(DATA!AJ467),DATA!AJ467,"n/a")</f>
        <v>1969265.47</v>
      </c>
      <c r="L3204" s="77">
        <f>+IF(ISNUMBER(DATA!AK467),DATA!AK467,"n/a")</f>
        <v>0.14012451213996499</v>
      </c>
      <c r="M3204" s="66"/>
      <c r="N3204" s="66"/>
      <c r="O3204" s="66"/>
      <c r="P3204" s="66"/>
      <c r="Q3204" s="66"/>
      <c r="S3204" s="70"/>
      <c r="U3204" s="70"/>
      <c r="W3204" s="70"/>
      <c r="Y3204" s="70"/>
    </row>
    <row r="3205" spans="1:25" s="69" customFormat="1" x14ac:dyDescent="0.2">
      <c r="A3205" s="66" t="s">
        <v>11</v>
      </c>
      <c r="B3205" s="66" t="s">
        <v>24</v>
      </c>
      <c r="C3205" s="66" t="s">
        <v>0</v>
      </c>
      <c r="D3205" s="66" t="s">
        <v>307</v>
      </c>
      <c r="E3205" s="76">
        <f>+IF(ISNUMBER(DATA!F468),DATA!F468,"n/a")</f>
        <v>285468.79999999999</v>
      </c>
      <c r="F3205" s="77">
        <f>+IF(ISNUMBER(DATA!G468),DATA!G468,"n/a")</f>
        <v>0.15235103891864299</v>
      </c>
      <c r="G3205" s="76">
        <f>+IF(ISNUMBER(DATA!P468),DATA!P468,"n/a")</f>
        <v>923985.5</v>
      </c>
      <c r="H3205" s="77">
        <f>+IF(ISNUMBER(DATA!Q468),DATA!Q468,"n/a")</f>
        <v>0.17609426660576299</v>
      </c>
      <c r="I3205" s="76">
        <f>+IF(ISNUMBER(DATA!Z468),DATA!Z468,"n/a")</f>
        <v>1731116.92</v>
      </c>
      <c r="J3205" s="77">
        <f>+IF(ISNUMBER(DATA!AA468),DATA!AA468,"n/a")</f>
        <v>0.16206331262621801</v>
      </c>
      <c r="K3205" s="76">
        <f>+IF(ISNUMBER(DATA!AJ468),DATA!AJ468,"n/a")</f>
        <v>3389689.7</v>
      </c>
      <c r="L3205" s="77">
        <f>+IF(ISNUMBER(DATA!AK468),DATA!AK468,"n/a")</f>
        <v>0.15841993528624301</v>
      </c>
      <c r="M3205" s="66"/>
      <c r="N3205" s="66"/>
      <c r="O3205" s="66"/>
      <c r="P3205" s="66"/>
      <c r="Q3205" s="66"/>
      <c r="S3205" s="70"/>
      <c r="U3205" s="70"/>
      <c r="W3205" s="70"/>
      <c r="Y3205" s="70"/>
    </row>
    <row r="3206" spans="1:25" s="69" customFormat="1" x14ac:dyDescent="0.2">
      <c r="A3206" s="66" t="s">
        <v>11</v>
      </c>
      <c r="B3206" s="66" t="s">
        <v>24</v>
      </c>
      <c r="C3206" s="66" t="s">
        <v>0</v>
      </c>
      <c r="D3206" s="66" t="s">
        <v>308</v>
      </c>
      <c r="E3206" s="76">
        <f>+IF(ISNUMBER(DATA!F469),DATA!F469,"n/a")</f>
        <v>122514.31</v>
      </c>
      <c r="F3206" s="77">
        <f>+IF(ISNUMBER(DATA!G469),DATA!G469,"n/a")</f>
        <v>4.6672108156356799E-2</v>
      </c>
      <c r="G3206" s="76">
        <f>+IF(ISNUMBER(DATA!P469),DATA!P469,"n/a")</f>
        <v>390075.23</v>
      </c>
      <c r="H3206" s="77">
        <f>+IF(ISNUMBER(DATA!Q469),DATA!Q469,"n/a")</f>
        <v>4.6664534387166001E-2</v>
      </c>
      <c r="I3206" s="76">
        <f>+IF(ISNUMBER(DATA!Z469),DATA!Z469,"n/a")</f>
        <v>737057.42</v>
      </c>
      <c r="J3206" s="77">
        <f>+IF(ISNUMBER(DATA!AA469),DATA!AA469,"n/a")</f>
        <v>3.2452757094572703E-2</v>
      </c>
      <c r="K3206" s="76">
        <f>+IF(ISNUMBER(DATA!AJ469),DATA!AJ469,"n/a")</f>
        <v>1482853.61</v>
      </c>
      <c r="L3206" s="77">
        <f>+IF(ISNUMBER(DATA!AK469),DATA!AK469,"n/a")</f>
        <v>9.2128876181757802E-2</v>
      </c>
      <c r="M3206" s="66"/>
      <c r="N3206" s="66"/>
      <c r="O3206" s="66"/>
      <c r="P3206" s="66"/>
      <c r="Q3206" s="66"/>
      <c r="S3206" s="70"/>
      <c r="U3206" s="70"/>
      <c r="W3206" s="70"/>
      <c r="Y3206" s="70"/>
    </row>
    <row r="3207" spans="1:25" s="69" customFormat="1" x14ac:dyDescent="0.2">
      <c r="A3207" s="66" t="s">
        <v>11</v>
      </c>
      <c r="B3207" s="66" t="s">
        <v>24</v>
      </c>
      <c r="C3207" s="66" t="s">
        <v>0</v>
      </c>
      <c r="D3207" s="66" t="s">
        <v>309</v>
      </c>
      <c r="E3207" s="76">
        <f>+IF(ISNUMBER(DATA!F470),DATA!F470,"n/a")</f>
        <v>139775.25</v>
      </c>
      <c r="F3207" s="77">
        <f>+IF(ISNUMBER(DATA!G470),DATA!G470,"n/a")</f>
        <v>3.2990299626882498E-2</v>
      </c>
      <c r="G3207" s="76">
        <f>+IF(ISNUMBER(DATA!P470),DATA!P470,"n/a")</f>
        <v>452453.48</v>
      </c>
      <c r="H3207" s="77">
        <f>+IF(ISNUMBER(DATA!Q470),DATA!Q470,"n/a")</f>
        <v>4.4337456362979498E-2</v>
      </c>
      <c r="I3207" s="76">
        <f>+IF(ISNUMBER(DATA!Z470),DATA!Z470,"n/a")</f>
        <v>863726.3</v>
      </c>
      <c r="J3207" s="77">
        <f>+IF(ISNUMBER(DATA!AA470),DATA!AA470,"n/a")</f>
        <v>8.5386627021416195E-2</v>
      </c>
      <c r="K3207" s="76">
        <f>+IF(ISNUMBER(DATA!AJ470),DATA!AJ470,"n/a")</f>
        <v>1715965.29</v>
      </c>
      <c r="L3207" s="77">
        <f>+IF(ISNUMBER(DATA!AK470),DATA!AK470,"n/a")</f>
        <v>0.178327971935615</v>
      </c>
      <c r="M3207" s="66"/>
      <c r="N3207" s="66"/>
      <c r="O3207" s="66"/>
      <c r="P3207" s="66"/>
      <c r="Q3207" s="66"/>
      <c r="S3207" s="70"/>
      <c r="U3207" s="70"/>
      <c r="W3207" s="70"/>
      <c r="Y3207" s="70"/>
    </row>
    <row r="3208" spans="1:25" s="69" customFormat="1" x14ac:dyDescent="0.2">
      <c r="A3208" s="66" t="s">
        <v>11</v>
      </c>
      <c r="B3208" s="66" t="s">
        <v>24</v>
      </c>
      <c r="C3208" s="66" t="s">
        <v>0</v>
      </c>
      <c r="D3208" s="66" t="s">
        <v>310</v>
      </c>
      <c r="E3208" s="76">
        <f>+IF(ISNUMBER(DATA!F471),DATA!F471,"n/a")</f>
        <v>84156.57</v>
      </c>
      <c r="F3208" s="77">
        <f>+IF(ISNUMBER(DATA!G471),DATA!G471,"n/a")</f>
        <v>5.6490393215990801E-2</v>
      </c>
      <c r="G3208" s="76">
        <f>+IF(ISNUMBER(DATA!P471),DATA!P471,"n/a")</f>
        <v>264862.96999999997</v>
      </c>
      <c r="H3208" s="77">
        <f>+IF(ISNUMBER(DATA!Q471),DATA!Q471,"n/a")</f>
        <v>6.0762558216932903E-2</v>
      </c>
      <c r="I3208" s="76">
        <f>+IF(ISNUMBER(DATA!Z471),DATA!Z471,"n/a")</f>
        <v>490742.71</v>
      </c>
      <c r="J3208" s="77">
        <f>+IF(ISNUMBER(DATA!AA471),DATA!AA471,"n/a")</f>
        <v>3.3447207605223198E-2</v>
      </c>
      <c r="K3208" s="76">
        <f>+IF(ISNUMBER(DATA!AJ471),DATA!AJ471,"n/a")</f>
        <v>1011066.84</v>
      </c>
      <c r="L3208" s="77">
        <f>+IF(ISNUMBER(DATA!AK471),DATA!AK471,"n/a")</f>
        <v>0.10565298747207399</v>
      </c>
      <c r="M3208" s="66"/>
      <c r="N3208" s="66"/>
      <c r="O3208" s="66"/>
      <c r="P3208" s="66"/>
      <c r="Q3208" s="66"/>
      <c r="S3208" s="70"/>
      <c r="U3208" s="70"/>
      <c r="W3208" s="70"/>
      <c r="Y3208" s="70"/>
    </row>
    <row r="3209" spans="1:25" s="69" customFormat="1" x14ac:dyDescent="0.2">
      <c r="A3209" s="66" t="s">
        <v>11</v>
      </c>
      <c r="B3209" s="66" t="s">
        <v>24</v>
      </c>
      <c r="C3209" s="66" t="s">
        <v>0</v>
      </c>
      <c r="D3209" s="66" t="s">
        <v>311</v>
      </c>
      <c r="E3209" s="76">
        <f>+IF(ISNUMBER(DATA!F472),DATA!F472,"n/a")</f>
        <v>125348.19</v>
      </c>
      <c r="F3209" s="77">
        <f>+IF(ISNUMBER(DATA!G472),DATA!G472,"n/a")</f>
        <v>-0.151287620557323</v>
      </c>
      <c r="G3209" s="76">
        <f>+IF(ISNUMBER(DATA!P472),DATA!P472,"n/a")</f>
        <v>419890.1</v>
      </c>
      <c r="H3209" s="77">
        <f>+IF(ISNUMBER(DATA!Q472),DATA!Q472,"n/a")</f>
        <v>-0.12601079630036799</v>
      </c>
      <c r="I3209" s="76">
        <f>+IF(ISNUMBER(DATA!Z472),DATA!Z472,"n/a")</f>
        <v>816416.75</v>
      </c>
      <c r="J3209" s="77">
        <f>+IF(ISNUMBER(DATA!AA472),DATA!AA472,"n/a")</f>
        <v>-0.15462777178213899</v>
      </c>
      <c r="K3209" s="76">
        <f>+IF(ISNUMBER(DATA!AJ472),DATA!AJ472,"n/a")</f>
        <v>1709381.51</v>
      </c>
      <c r="L3209" s="77">
        <f>+IF(ISNUMBER(DATA!AK472),DATA!AK472,"n/a")</f>
        <v>-0.122475621920174</v>
      </c>
      <c r="M3209" s="66"/>
      <c r="N3209" s="66"/>
      <c r="O3209" s="66"/>
      <c r="P3209" s="66"/>
      <c r="Q3209" s="66"/>
      <c r="S3209" s="70"/>
      <c r="U3209" s="70"/>
      <c r="W3209" s="70"/>
      <c r="Y3209" s="70"/>
    </row>
    <row r="3210" spans="1:25" s="69" customFormat="1" x14ac:dyDescent="0.2">
      <c r="A3210" s="66" t="s">
        <v>11</v>
      </c>
      <c r="B3210" s="66" t="s">
        <v>24</v>
      </c>
      <c r="C3210" s="66" t="s">
        <v>0</v>
      </c>
      <c r="D3210" s="66" t="s">
        <v>312</v>
      </c>
      <c r="E3210" s="76">
        <f>+IF(ISNUMBER(DATA!F473),DATA!F473,"n/a")</f>
        <v>73716.22</v>
      </c>
      <c r="F3210" s="77">
        <f>+IF(ISNUMBER(DATA!G473),DATA!G473,"n/a")</f>
        <v>0.12627260280858399</v>
      </c>
      <c r="G3210" s="76">
        <f>+IF(ISNUMBER(DATA!P473),DATA!P473,"n/a")</f>
        <v>244876.05</v>
      </c>
      <c r="H3210" s="77">
        <f>+IF(ISNUMBER(DATA!Q473),DATA!Q473,"n/a")</f>
        <v>0.21132123799739799</v>
      </c>
      <c r="I3210" s="76">
        <f>+IF(ISNUMBER(DATA!Z473),DATA!Z473,"n/a")</f>
        <v>445913.97</v>
      </c>
      <c r="J3210" s="77">
        <f>+IF(ISNUMBER(DATA!AA473),DATA!AA473,"n/a")</f>
        <v>0.173697713424741</v>
      </c>
      <c r="K3210" s="76">
        <f>+IF(ISNUMBER(DATA!AJ473),DATA!AJ473,"n/a")</f>
        <v>877061.81</v>
      </c>
      <c r="L3210" s="77">
        <f>+IF(ISNUMBER(DATA!AK473),DATA!AK473,"n/a")</f>
        <v>0.237385409714653</v>
      </c>
      <c r="M3210" s="66"/>
      <c r="N3210" s="66"/>
      <c r="O3210" s="66"/>
      <c r="P3210" s="66"/>
      <c r="Q3210" s="66"/>
      <c r="S3210" s="70"/>
      <c r="U3210" s="70"/>
      <c r="W3210" s="70"/>
      <c r="Y3210" s="70"/>
    </row>
    <row r="3211" spans="1:25" s="69" customFormat="1" x14ac:dyDescent="0.2">
      <c r="A3211" s="66" t="s">
        <v>11</v>
      </c>
      <c r="B3211" s="66" t="s">
        <v>24</v>
      </c>
      <c r="C3211" s="66" t="s">
        <v>0</v>
      </c>
      <c r="D3211" s="66" t="s">
        <v>313</v>
      </c>
      <c r="E3211" s="76">
        <f>+IF(ISNUMBER(DATA!F474),DATA!F474,"n/a")</f>
        <v>149558.51</v>
      </c>
      <c r="F3211" s="77">
        <f>+IF(ISNUMBER(DATA!G474),DATA!G474,"n/a")</f>
        <v>-1.8719058685266E-2</v>
      </c>
      <c r="G3211" s="76">
        <f>+IF(ISNUMBER(DATA!P474),DATA!P474,"n/a")</f>
        <v>494182.1</v>
      </c>
      <c r="H3211" s="77">
        <f>+IF(ISNUMBER(DATA!Q474),DATA!Q474,"n/a")</f>
        <v>2.0509578176229702E-2</v>
      </c>
      <c r="I3211" s="76">
        <f>+IF(ISNUMBER(DATA!Z474),DATA!Z474,"n/a")</f>
        <v>925165.15</v>
      </c>
      <c r="J3211" s="77">
        <f>+IF(ISNUMBER(DATA!AA474),DATA!AA474,"n/a")</f>
        <v>1.8373774547930199E-3</v>
      </c>
      <c r="K3211" s="76">
        <f>+IF(ISNUMBER(DATA!AJ474),DATA!AJ474,"n/a")</f>
        <v>1851346.31</v>
      </c>
      <c r="L3211" s="77">
        <f>+IF(ISNUMBER(DATA!AK474),DATA!AK474,"n/a")</f>
        <v>3.3052875393615302E-2</v>
      </c>
      <c r="M3211" s="66"/>
      <c r="N3211" s="66"/>
      <c r="O3211" s="66"/>
      <c r="P3211" s="66"/>
      <c r="Q3211" s="66"/>
      <c r="S3211" s="70"/>
      <c r="U3211" s="70"/>
      <c r="W3211" s="70"/>
      <c r="Y3211" s="70"/>
    </row>
    <row r="3212" spans="1:25" s="69" customFormat="1" x14ac:dyDescent="0.2">
      <c r="A3212" s="66" t="s">
        <v>11</v>
      </c>
      <c r="B3212" s="66" t="s">
        <v>24</v>
      </c>
      <c r="C3212" s="66" t="s">
        <v>0</v>
      </c>
      <c r="D3212" s="66" t="s">
        <v>314</v>
      </c>
      <c r="E3212" s="76">
        <f>+IF(ISNUMBER(DATA!F475),DATA!F475,"n/a")</f>
        <v>282266.11</v>
      </c>
      <c r="F3212" s="77">
        <f>+IF(ISNUMBER(DATA!G475),DATA!G475,"n/a")</f>
        <v>-6.5822726075869295E-2</v>
      </c>
      <c r="G3212" s="76">
        <f>+IF(ISNUMBER(DATA!P475),DATA!P475,"n/a")</f>
        <v>935579.92</v>
      </c>
      <c r="H3212" s="77">
        <f>+IF(ISNUMBER(DATA!Q475),DATA!Q475,"n/a")</f>
        <v>-2.8088391253555198E-2</v>
      </c>
      <c r="I3212" s="76">
        <f>+IF(ISNUMBER(DATA!Z475),DATA!Z475,"n/a")</f>
        <v>1805915.13</v>
      </c>
      <c r="J3212" s="77">
        <f>+IF(ISNUMBER(DATA!AA475),DATA!AA475,"n/a")</f>
        <v>-0.14459819874987001</v>
      </c>
      <c r="K3212" s="76">
        <f>+IF(ISNUMBER(DATA!AJ475),DATA!AJ475,"n/a")</f>
        <v>3670886.12</v>
      </c>
      <c r="L3212" s="77">
        <f>+IF(ISNUMBER(DATA!AK475),DATA!AK475,"n/a")</f>
        <v>-0.17817477006033899</v>
      </c>
      <c r="M3212" s="66"/>
      <c r="N3212" s="66"/>
      <c r="O3212" s="66"/>
      <c r="P3212" s="66"/>
      <c r="Q3212" s="66"/>
      <c r="S3212" s="70"/>
      <c r="U3212" s="70"/>
      <c r="W3212" s="70"/>
      <c r="Y3212" s="70"/>
    </row>
    <row r="3213" spans="1:25" s="69" customFormat="1" x14ac:dyDescent="0.2">
      <c r="A3213" s="66" t="s">
        <v>11</v>
      </c>
      <c r="B3213" s="66" t="s">
        <v>24</v>
      </c>
      <c r="C3213" s="66" t="s">
        <v>0</v>
      </c>
      <c r="D3213" s="66" t="s">
        <v>315</v>
      </c>
      <c r="E3213" s="76">
        <f>+IF(ISNUMBER(DATA!F476),DATA!F476,"n/a")</f>
        <v>331940.74</v>
      </c>
      <c r="F3213" s="77">
        <f>+IF(ISNUMBER(DATA!G476),DATA!G476,"n/a")</f>
        <v>0.12769532902325101</v>
      </c>
      <c r="G3213" s="76">
        <f>+IF(ISNUMBER(DATA!P476),DATA!P476,"n/a")</f>
        <v>1119461.03</v>
      </c>
      <c r="H3213" s="77">
        <f>+IF(ISNUMBER(DATA!Q476),DATA!Q476,"n/a")</f>
        <v>0.174187120610029</v>
      </c>
      <c r="I3213" s="76">
        <f>+IF(ISNUMBER(DATA!Z476),DATA!Z476,"n/a")</f>
        <v>2096117.49</v>
      </c>
      <c r="J3213" s="77">
        <f>+IF(ISNUMBER(DATA!AA476),DATA!AA476,"n/a")</f>
        <v>0.164641392316528</v>
      </c>
      <c r="K3213" s="76">
        <f>+IF(ISNUMBER(DATA!AJ476),DATA!AJ476,"n/a")</f>
        <v>4020742.88</v>
      </c>
      <c r="L3213" s="77">
        <f>+IF(ISNUMBER(DATA!AK476),DATA!AK476,"n/a")</f>
        <v>0.16281200684425001</v>
      </c>
      <c r="M3213" s="66"/>
      <c r="N3213" s="66"/>
      <c r="O3213" s="66"/>
      <c r="P3213" s="66"/>
      <c r="Q3213" s="66"/>
      <c r="S3213" s="70"/>
      <c r="U3213" s="70"/>
      <c r="W3213" s="70"/>
      <c r="Y3213" s="70"/>
    </row>
    <row r="3214" spans="1:25" s="69" customFormat="1" x14ac:dyDescent="0.2">
      <c r="A3214" s="66" t="s">
        <v>11</v>
      </c>
      <c r="B3214" s="66" t="s">
        <v>24</v>
      </c>
      <c r="C3214" s="66" t="s">
        <v>0</v>
      </c>
      <c r="D3214" s="66" t="s">
        <v>316</v>
      </c>
      <c r="E3214" s="76">
        <f>+IF(ISNUMBER(DATA!F477),DATA!F477,"n/a")</f>
        <v>206739.81</v>
      </c>
      <c r="F3214" s="77">
        <f>+IF(ISNUMBER(DATA!G477),DATA!G477,"n/a")</f>
        <v>-1.8502204692754501E-2</v>
      </c>
      <c r="G3214" s="76">
        <f>+IF(ISNUMBER(DATA!P477),DATA!P477,"n/a")</f>
        <v>624428.05000000005</v>
      </c>
      <c r="H3214" s="77">
        <f>+IF(ISNUMBER(DATA!Q477),DATA!Q477,"n/a")</f>
        <v>1.9868594430069102E-2</v>
      </c>
      <c r="I3214" s="76">
        <f>+IF(ISNUMBER(DATA!Z477),DATA!Z477,"n/a")</f>
        <v>1192033.47</v>
      </c>
      <c r="J3214" s="77">
        <f>+IF(ISNUMBER(DATA!AA477),DATA!AA477,"n/a")</f>
        <v>4.1773653394385699E-2</v>
      </c>
      <c r="K3214" s="76">
        <f>+IF(ISNUMBER(DATA!AJ477),DATA!AJ477,"n/a")</f>
        <v>2400899.54</v>
      </c>
      <c r="L3214" s="77">
        <f>+IF(ISNUMBER(DATA!AK477),DATA!AK477,"n/a")</f>
        <v>8.7222981959182003E-2</v>
      </c>
      <c r="M3214" s="66"/>
      <c r="N3214" s="66"/>
      <c r="O3214" s="66"/>
      <c r="P3214" s="66"/>
      <c r="Q3214" s="66"/>
      <c r="S3214" s="70"/>
      <c r="U3214" s="70"/>
      <c r="W3214" s="70"/>
      <c r="Y3214" s="70"/>
    </row>
    <row r="3215" spans="1:25" s="69" customFormat="1" x14ac:dyDescent="0.2">
      <c r="A3215" s="66" t="s">
        <v>11</v>
      </c>
      <c r="B3215" s="66" t="s">
        <v>24</v>
      </c>
      <c r="C3215" s="66" t="s">
        <v>0</v>
      </c>
      <c r="D3215" s="66" t="s">
        <v>317</v>
      </c>
      <c r="E3215" s="76">
        <f>+IF(ISNUMBER(DATA!F478),DATA!F478,"n/a")</f>
        <v>115912.32000000001</v>
      </c>
      <c r="F3215" s="77">
        <f>+IF(ISNUMBER(DATA!G478),DATA!G478,"n/a")</f>
        <v>-3.3674688834784299E-3</v>
      </c>
      <c r="G3215" s="76">
        <f>+IF(ISNUMBER(DATA!P478),DATA!P478,"n/a")</f>
        <v>406650.24</v>
      </c>
      <c r="H3215" s="77">
        <f>+IF(ISNUMBER(DATA!Q478),DATA!Q478,"n/a")</f>
        <v>9.7421561458998496E-2</v>
      </c>
      <c r="I3215" s="76">
        <f>+IF(ISNUMBER(DATA!Z478),DATA!Z478,"n/a")</f>
        <v>765063.66</v>
      </c>
      <c r="J3215" s="77">
        <f>+IF(ISNUMBER(DATA!AA478),DATA!AA478,"n/a")</f>
        <v>0.11116693756066399</v>
      </c>
      <c r="K3215" s="76">
        <f>+IF(ISNUMBER(DATA!AJ478),DATA!AJ478,"n/a")</f>
        <v>1496204.01</v>
      </c>
      <c r="L3215" s="77">
        <f>+IF(ISNUMBER(DATA!AK478),DATA!AK478,"n/a")</f>
        <v>7.5686724055547397E-2</v>
      </c>
      <c r="M3215" s="66"/>
      <c r="N3215" s="66"/>
      <c r="O3215" s="66"/>
      <c r="P3215" s="66"/>
      <c r="Q3215" s="66"/>
      <c r="S3215" s="70"/>
      <c r="U3215" s="70"/>
      <c r="W3215" s="70"/>
      <c r="Y3215" s="70"/>
    </row>
    <row r="3216" spans="1:25" s="69" customFormat="1" x14ac:dyDescent="0.2">
      <c r="A3216" s="66" t="s">
        <v>11</v>
      </c>
      <c r="B3216" s="66" t="s">
        <v>24</v>
      </c>
      <c r="C3216" s="66" t="s">
        <v>0</v>
      </c>
      <c r="D3216" s="66" t="s">
        <v>318</v>
      </c>
      <c r="E3216" s="76">
        <f>+IF(ISNUMBER(DATA!F479),DATA!F479,"n/a")</f>
        <v>250728.36</v>
      </c>
      <c r="F3216" s="77">
        <f>+IF(ISNUMBER(DATA!G479),DATA!G479,"n/a")</f>
        <v>-1.7265903999189199E-2</v>
      </c>
      <c r="G3216" s="76">
        <f>+IF(ISNUMBER(DATA!P479),DATA!P479,"n/a")</f>
        <v>772304.32</v>
      </c>
      <c r="H3216" s="77">
        <f>+IF(ISNUMBER(DATA!Q479),DATA!Q479,"n/a")</f>
        <v>5.2899829145701897E-2</v>
      </c>
      <c r="I3216" s="76">
        <f>+IF(ISNUMBER(DATA!Z479),DATA!Z479,"n/a")</f>
        <v>1468340.67</v>
      </c>
      <c r="J3216" s="77">
        <f>+IF(ISNUMBER(DATA!AA479),DATA!AA479,"n/a")</f>
        <v>7.2810124428499504E-2</v>
      </c>
      <c r="K3216" s="76">
        <f>+IF(ISNUMBER(DATA!AJ479),DATA!AJ479,"n/a")</f>
        <v>2793906.54</v>
      </c>
      <c r="L3216" s="77">
        <f>+IF(ISNUMBER(DATA!AK479),DATA!AK479,"n/a")</f>
        <v>8.8124106006431002E-2</v>
      </c>
      <c r="M3216" s="66"/>
      <c r="N3216" s="66"/>
      <c r="O3216" s="66"/>
      <c r="P3216" s="66"/>
      <c r="Q3216" s="66"/>
      <c r="S3216" s="70"/>
      <c r="U3216" s="70"/>
      <c r="W3216" s="70"/>
      <c r="Y3216" s="70"/>
    </row>
    <row r="3217" spans="1:25" s="69" customFormat="1" x14ac:dyDescent="0.2">
      <c r="A3217" s="66" t="s">
        <v>11</v>
      </c>
      <c r="B3217" s="66" t="s">
        <v>24</v>
      </c>
      <c r="C3217" s="66" t="s">
        <v>0</v>
      </c>
      <c r="D3217" s="66" t="s">
        <v>344</v>
      </c>
      <c r="E3217" s="76">
        <f>+IF(ISNUMBER(DATA!F480),DATA!F480,"n/a")</f>
        <v>82489.399999999994</v>
      </c>
      <c r="F3217" s="77">
        <f>+IF(ISNUMBER(DATA!G480),DATA!G480,"n/a")</f>
        <v>0.246283520458522</v>
      </c>
      <c r="G3217" s="76">
        <f>+IF(ISNUMBER(DATA!P480),DATA!P480,"n/a")</f>
        <v>262658.09999999998</v>
      </c>
      <c r="H3217" s="77">
        <f>+IF(ISNUMBER(DATA!Q480),DATA!Q480,"n/a")</f>
        <v>0.21582757323949101</v>
      </c>
      <c r="I3217" s="76">
        <f>+IF(ISNUMBER(DATA!Z480),DATA!Z480,"n/a")</f>
        <v>493275.4</v>
      </c>
      <c r="J3217" s="77">
        <f>+IF(ISNUMBER(DATA!AA480),DATA!AA480,"n/a")</f>
        <v>0.252723787929926</v>
      </c>
      <c r="K3217" s="76">
        <f>+IF(ISNUMBER(DATA!AJ480),DATA!AJ480,"n/a")</f>
        <v>1014316.71</v>
      </c>
      <c r="L3217" s="77">
        <f>+IF(ISNUMBER(DATA!AK480),DATA!AK480,"n/a")</f>
        <v>0.33793725395296698</v>
      </c>
      <c r="M3217" s="66"/>
      <c r="N3217" s="66"/>
      <c r="O3217" s="66"/>
      <c r="P3217" s="66"/>
      <c r="Q3217" s="66"/>
      <c r="S3217" s="70"/>
      <c r="U3217" s="70"/>
      <c r="W3217" s="70"/>
      <c r="Y3217" s="70"/>
    </row>
    <row r="3218" spans="1:25" s="69" customFormat="1" x14ac:dyDescent="0.2">
      <c r="A3218" s="66" t="s">
        <v>11</v>
      </c>
      <c r="B3218" s="66" t="s">
        <v>24</v>
      </c>
      <c r="C3218" s="66" t="s">
        <v>0</v>
      </c>
      <c r="D3218" s="66" t="s">
        <v>345</v>
      </c>
      <c r="E3218" s="76">
        <f>+IF(ISNUMBER(DATA!F481),DATA!F481,"n/a")</f>
        <v>200720.37</v>
      </c>
      <c r="F3218" s="77">
        <f>+IF(ISNUMBER(DATA!G481),DATA!G481,"n/a")</f>
        <v>0.131566265902474</v>
      </c>
      <c r="G3218" s="76">
        <f>+IF(ISNUMBER(DATA!P481),DATA!P481,"n/a")</f>
        <v>646941.94999999995</v>
      </c>
      <c r="H3218" s="77">
        <f>+IF(ISNUMBER(DATA!Q481),DATA!Q481,"n/a")</f>
        <v>0.17305007621701901</v>
      </c>
      <c r="I3218" s="76">
        <f>+IF(ISNUMBER(DATA!Z481),DATA!Z481,"n/a")</f>
        <v>1210782.78</v>
      </c>
      <c r="J3218" s="77">
        <f>+IF(ISNUMBER(DATA!AA481),DATA!AA481,"n/a")</f>
        <v>0.15624823929384701</v>
      </c>
      <c r="K3218" s="76">
        <f>+IF(ISNUMBER(DATA!AJ481),DATA!AJ481,"n/a")</f>
        <v>2335390.39</v>
      </c>
      <c r="L3218" s="77">
        <f>+IF(ISNUMBER(DATA!AK481),DATA!AK481,"n/a")</f>
        <v>0.22142368064805501</v>
      </c>
      <c r="M3218" s="66"/>
      <c r="N3218" s="66"/>
      <c r="O3218" s="66"/>
      <c r="P3218" s="66"/>
      <c r="Q3218" s="66"/>
      <c r="S3218" s="70"/>
      <c r="U3218" s="70"/>
      <c r="W3218" s="70"/>
      <c r="Y3218" s="70"/>
    </row>
    <row r="3219" spans="1:25" x14ac:dyDescent="0.2">
      <c r="E3219" s="100"/>
      <c r="F3219" s="102"/>
      <c r="G3219" s="100"/>
      <c r="H3219" s="102"/>
      <c r="I3219" s="100"/>
      <c r="J3219" s="102"/>
      <c r="K3219" s="100"/>
      <c r="L3219" s="102"/>
    </row>
    <row r="3220" spans="1:25" s="69" customFormat="1" x14ac:dyDescent="0.2">
      <c r="A3220" s="66" t="s">
        <v>11</v>
      </c>
      <c r="B3220" s="66" t="s">
        <v>24</v>
      </c>
      <c r="C3220" s="66" t="s">
        <v>9</v>
      </c>
      <c r="D3220" s="66" t="s">
        <v>271</v>
      </c>
      <c r="E3220" s="86">
        <f>+IF(ISNUMBER(DATA!H432),DATA!H432,"n/a")</f>
        <v>14935.12</v>
      </c>
      <c r="F3220" s="77">
        <f>+IF(ISNUMBER(DATA!I432),DATA!I432,"n/a")</f>
        <v>-7.9677646359964896E-2</v>
      </c>
      <c r="G3220" s="86">
        <f>+IF(ISNUMBER(DATA!R432),DATA!R432,"n/a")</f>
        <v>63133.93</v>
      </c>
      <c r="H3220" s="77">
        <f>+IF(ISNUMBER(DATA!S432),DATA!S432,"n/a")</f>
        <v>0.21341935588029701</v>
      </c>
      <c r="I3220" s="86">
        <f>+IF(ISNUMBER(DATA!AB432),DATA!AB432,"n/a")</f>
        <v>117652.68</v>
      </c>
      <c r="J3220" s="77">
        <f>+IF(ISNUMBER(DATA!AC432),DATA!AC432,"n/a")</f>
        <v>0.17653456512813001</v>
      </c>
      <c r="K3220" s="86">
        <f>+IF(ISNUMBER(DATA!AL432),DATA!AL432,"n/a")</f>
        <v>238968.59</v>
      </c>
      <c r="L3220" s="77">
        <f>+IF(ISNUMBER(DATA!AM432),DATA!AM432,"n/a")</f>
        <v>0.23782147315143801</v>
      </c>
      <c r="M3220" s="66"/>
      <c r="N3220" s="66"/>
      <c r="O3220" s="66"/>
      <c r="P3220" s="66"/>
      <c r="Q3220" s="66"/>
      <c r="S3220" s="70"/>
      <c r="U3220" s="70"/>
      <c r="W3220" s="70"/>
      <c r="Y3220" s="70"/>
    </row>
    <row r="3221" spans="1:25" s="69" customFormat="1" x14ac:dyDescent="0.2">
      <c r="A3221" s="66" t="s">
        <v>11</v>
      </c>
      <c r="B3221" s="66" t="s">
        <v>24</v>
      </c>
      <c r="C3221" s="66" t="s">
        <v>9</v>
      </c>
      <c r="D3221" s="66" t="s">
        <v>272</v>
      </c>
      <c r="E3221" s="86">
        <f>+IF(ISNUMBER(DATA!H433),DATA!H433,"n/a")</f>
        <v>47769.98</v>
      </c>
      <c r="F3221" s="77">
        <f>+IF(ISNUMBER(DATA!I433),DATA!I433,"n/a")</f>
        <v>0.33035032480390097</v>
      </c>
      <c r="G3221" s="86">
        <f>+IF(ISNUMBER(DATA!R433),DATA!R433,"n/a")</f>
        <v>137763.99</v>
      </c>
      <c r="H3221" s="77">
        <f>+IF(ISNUMBER(DATA!S433),DATA!S433,"n/a")</f>
        <v>0.26095756958566202</v>
      </c>
      <c r="I3221" s="86">
        <f>+IF(ISNUMBER(DATA!AB433),DATA!AB433,"n/a")</f>
        <v>255906.08</v>
      </c>
      <c r="J3221" s="77">
        <f>+IF(ISNUMBER(DATA!AC433),DATA!AC433,"n/a")</f>
        <v>0.22897851932017299</v>
      </c>
      <c r="K3221" s="86">
        <f>+IF(ISNUMBER(DATA!AL433),DATA!AL433,"n/a")</f>
        <v>474677.24</v>
      </c>
      <c r="L3221" s="77">
        <f>+IF(ISNUMBER(DATA!AM433),DATA!AM433,"n/a")</f>
        <v>0.19366211722208301</v>
      </c>
      <c r="M3221" s="66"/>
      <c r="N3221" s="66"/>
      <c r="O3221" s="66"/>
      <c r="P3221" s="66"/>
      <c r="Q3221" s="66"/>
      <c r="S3221" s="70"/>
      <c r="U3221" s="70"/>
      <c r="W3221" s="70"/>
      <c r="Y3221" s="70"/>
    </row>
    <row r="3222" spans="1:25" s="69" customFormat="1" x14ac:dyDescent="0.2">
      <c r="A3222" s="66" t="s">
        <v>11</v>
      </c>
      <c r="B3222" s="66" t="s">
        <v>24</v>
      </c>
      <c r="C3222" s="66" t="s">
        <v>9</v>
      </c>
      <c r="D3222" s="66" t="s">
        <v>273</v>
      </c>
      <c r="E3222" s="86">
        <f>+IF(ISNUMBER(DATA!H434),DATA!H434,"n/a")</f>
        <v>82677.7</v>
      </c>
      <c r="F3222" s="77">
        <f>+IF(ISNUMBER(DATA!I434),DATA!I434,"n/a")</f>
        <v>0.175226981619581</v>
      </c>
      <c r="G3222" s="86">
        <f>+IF(ISNUMBER(DATA!R434),DATA!R434,"n/a")</f>
        <v>265411.90999999997</v>
      </c>
      <c r="H3222" s="77">
        <f>+IF(ISNUMBER(DATA!S434),DATA!S434,"n/a")</f>
        <v>-6.9048446500692296E-3</v>
      </c>
      <c r="I3222" s="86">
        <f>+IF(ISNUMBER(DATA!AB434),DATA!AB434,"n/a")</f>
        <v>500974.54</v>
      </c>
      <c r="J3222" s="77">
        <f>+IF(ISNUMBER(DATA!AC434),DATA!AC434,"n/a")</f>
        <v>-7.0519278660329393E-2</v>
      </c>
      <c r="K3222" s="86">
        <f>+IF(ISNUMBER(DATA!AL434),DATA!AL434,"n/a")</f>
        <v>952894.82</v>
      </c>
      <c r="L3222" s="77">
        <f>+IF(ISNUMBER(DATA!AM434),DATA!AM434,"n/a")</f>
        <v>-8.0756372701458704E-2</v>
      </c>
      <c r="M3222" s="66"/>
      <c r="N3222" s="66"/>
      <c r="O3222" s="66"/>
      <c r="P3222" s="66"/>
      <c r="Q3222" s="66"/>
      <c r="S3222" s="70"/>
      <c r="U3222" s="70"/>
      <c r="W3222" s="70"/>
      <c r="Y3222" s="70"/>
    </row>
    <row r="3223" spans="1:25" s="69" customFormat="1" x14ac:dyDescent="0.2">
      <c r="A3223" s="66" t="s">
        <v>11</v>
      </c>
      <c r="B3223" s="66" t="s">
        <v>24</v>
      </c>
      <c r="C3223" s="66" t="s">
        <v>9</v>
      </c>
      <c r="D3223" s="66" t="s">
        <v>274</v>
      </c>
      <c r="E3223" s="86">
        <f>+IF(ISNUMBER(DATA!H435),DATA!H435,"n/a")</f>
        <v>32228.720000000001</v>
      </c>
      <c r="F3223" s="77">
        <f>+IF(ISNUMBER(DATA!I435),DATA!I435,"n/a")</f>
        <v>2.7724798616295201E-2</v>
      </c>
      <c r="G3223" s="86">
        <f>+IF(ISNUMBER(DATA!R435),DATA!R435,"n/a")</f>
        <v>95721.23</v>
      </c>
      <c r="H3223" s="77">
        <f>+IF(ISNUMBER(DATA!S435),DATA!S435,"n/a")</f>
        <v>7.6905863751332904E-2</v>
      </c>
      <c r="I3223" s="86">
        <f>+IF(ISNUMBER(DATA!AB435),DATA!AB435,"n/a")</f>
        <v>181631.11</v>
      </c>
      <c r="J3223" s="77">
        <f>+IF(ISNUMBER(DATA!AC435),DATA!AC435,"n/a")</f>
        <v>8.4085433026007406E-2</v>
      </c>
      <c r="K3223" s="86">
        <f>+IF(ISNUMBER(DATA!AL435),DATA!AL435,"n/a")</f>
        <v>362213.18</v>
      </c>
      <c r="L3223" s="77">
        <f>+IF(ISNUMBER(DATA!AM435),DATA!AM435,"n/a")</f>
        <v>0.17844847774528</v>
      </c>
      <c r="M3223" s="66"/>
      <c r="N3223" s="66"/>
      <c r="O3223" s="66"/>
      <c r="P3223" s="66"/>
      <c r="Q3223" s="66"/>
      <c r="S3223" s="70"/>
      <c r="U3223" s="70"/>
      <c r="W3223" s="70"/>
      <c r="Y3223" s="70"/>
    </row>
    <row r="3224" spans="1:25" s="69" customFormat="1" x14ac:dyDescent="0.2">
      <c r="A3224" s="66" t="s">
        <v>11</v>
      </c>
      <c r="B3224" s="66" t="s">
        <v>24</v>
      </c>
      <c r="C3224" s="66" t="s">
        <v>9</v>
      </c>
      <c r="D3224" s="66" t="s">
        <v>275</v>
      </c>
      <c r="E3224" s="86">
        <f>+IF(ISNUMBER(DATA!H436),DATA!H436,"n/a")</f>
        <v>67801.19</v>
      </c>
      <c r="F3224" s="77">
        <f>+IF(ISNUMBER(DATA!I436),DATA!I436,"n/a")</f>
        <v>-6.47532516151689E-2</v>
      </c>
      <c r="G3224" s="86">
        <f>+IF(ISNUMBER(DATA!R436),DATA!R436,"n/a")</f>
        <v>234876.51</v>
      </c>
      <c r="H3224" s="77">
        <f>+IF(ISNUMBER(DATA!S436),DATA!S436,"n/a")</f>
        <v>-0.13367621154164899</v>
      </c>
      <c r="I3224" s="86">
        <f>+IF(ISNUMBER(DATA!AB436),DATA!AB436,"n/a")</f>
        <v>451722.21</v>
      </c>
      <c r="J3224" s="77">
        <f>+IF(ISNUMBER(DATA!AC436),DATA!AC436,"n/a")</f>
        <v>-0.17624779057159901</v>
      </c>
      <c r="K3224" s="86">
        <f>+IF(ISNUMBER(DATA!AL436),DATA!AL436,"n/a")</f>
        <v>925440.79</v>
      </c>
      <c r="L3224" s="77">
        <f>+IF(ISNUMBER(DATA!AM436),DATA!AM436,"n/a")</f>
        <v>-0.119973204013323</v>
      </c>
      <c r="M3224" s="66"/>
      <c r="N3224" s="66"/>
      <c r="O3224" s="66"/>
      <c r="P3224" s="66"/>
      <c r="Q3224" s="66"/>
      <c r="S3224" s="70"/>
      <c r="U3224" s="70"/>
      <c r="W3224" s="70"/>
      <c r="Y3224" s="70"/>
    </row>
    <row r="3225" spans="1:25" s="69" customFormat="1" x14ac:dyDescent="0.2">
      <c r="A3225" s="66" t="s">
        <v>11</v>
      </c>
      <c r="B3225" s="66" t="s">
        <v>24</v>
      </c>
      <c r="C3225" s="66" t="s">
        <v>9</v>
      </c>
      <c r="D3225" s="66" t="s">
        <v>276</v>
      </c>
      <c r="E3225" s="86">
        <f>+IF(ISNUMBER(DATA!H437),DATA!H437,"n/a")</f>
        <v>33093.31</v>
      </c>
      <c r="F3225" s="77">
        <f>+IF(ISNUMBER(DATA!I437),DATA!I437,"n/a")</f>
        <v>-7.7130662606336303E-2</v>
      </c>
      <c r="G3225" s="86">
        <f>+IF(ISNUMBER(DATA!R437),DATA!R437,"n/a")</f>
        <v>113286.09</v>
      </c>
      <c r="H3225" s="77">
        <f>+IF(ISNUMBER(DATA!S437),DATA!S437,"n/a")</f>
        <v>-4.2150712628447301E-2</v>
      </c>
      <c r="I3225" s="86">
        <f>+IF(ISNUMBER(DATA!AB437),DATA!AB437,"n/a")</f>
        <v>219172.9</v>
      </c>
      <c r="J3225" s="77">
        <f>+IF(ISNUMBER(DATA!AC437),DATA!AC437,"n/a")</f>
        <v>-2.50599904673596E-2</v>
      </c>
      <c r="K3225" s="86">
        <f>+IF(ISNUMBER(DATA!AL437),DATA!AL437,"n/a")</f>
        <v>461181.02</v>
      </c>
      <c r="L3225" s="77">
        <f>+IF(ISNUMBER(DATA!AM437),DATA!AM437,"n/a")</f>
        <v>-1.1622486316666E-2</v>
      </c>
      <c r="M3225" s="66"/>
      <c r="N3225" s="66"/>
      <c r="O3225" s="66"/>
      <c r="P3225" s="66"/>
      <c r="Q3225" s="66"/>
      <c r="S3225" s="70"/>
      <c r="U3225" s="70"/>
      <c r="W3225" s="70"/>
      <c r="Y3225" s="70"/>
    </row>
    <row r="3226" spans="1:25" s="69" customFormat="1" x14ac:dyDescent="0.2">
      <c r="A3226" s="66" t="s">
        <v>11</v>
      </c>
      <c r="B3226" s="66" t="s">
        <v>24</v>
      </c>
      <c r="C3226" s="66" t="s">
        <v>9</v>
      </c>
      <c r="D3226" s="66" t="s">
        <v>277</v>
      </c>
      <c r="E3226" s="86">
        <f>+IF(ISNUMBER(DATA!H438),DATA!H438,"n/a")</f>
        <v>18773.71</v>
      </c>
      <c r="F3226" s="77">
        <f>+IF(ISNUMBER(DATA!I438),DATA!I438,"n/a")</f>
        <v>9.4322828472418505E-2</v>
      </c>
      <c r="G3226" s="86">
        <f>+IF(ISNUMBER(DATA!R438),DATA!R438,"n/a")</f>
        <v>57460.86</v>
      </c>
      <c r="H3226" s="77">
        <f>+IF(ISNUMBER(DATA!S438),DATA!S438,"n/a")</f>
        <v>3.5723452638621998E-2</v>
      </c>
      <c r="I3226" s="86">
        <f>+IF(ISNUMBER(DATA!AB438),DATA!AB438,"n/a")</f>
        <v>112636.82</v>
      </c>
      <c r="J3226" s="77">
        <f>+IF(ISNUMBER(DATA!AC438),DATA!AC438,"n/a")</f>
        <v>9.3320616392429306E-2</v>
      </c>
      <c r="K3226" s="86">
        <f>+IF(ISNUMBER(DATA!AL438),DATA!AL438,"n/a")</f>
        <v>223879.24</v>
      </c>
      <c r="L3226" s="77">
        <f>+IF(ISNUMBER(DATA!AM438),DATA!AM438,"n/a")</f>
        <v>0.16788570497932201</v>
      </c>
      <c r="M3226" s="66"/>
      <c r="N3226" s="66"/>
      <c r="O3226" s="66"/>
      <c r="P3226" s="66"/>
      <c r="Q3226" s="66"/>
      <c r="S3226" s="70"/>
      <c r="U3226" s="70"/>
      <c r="W3226" s="70"/>
      <c r="Y3226" s="70"/>
    </row>
    <row r="3227" spans="1:25" s="69" customFormat="1" x14ac:dyDescent="0.2">
      <c r="A3227" s="66" t="s">
        <v>11</v>
      </c>
      <c r="B3227" s="66" t="s">
        <v>24</v>
      </c>
      <c r="C3227" s="66" t="s">
        <v>9</v>
      </c>
      <c r="D3227" s="66" t="s">
        <v>278</v>
      </c>
      <c r="E3227" s="86">
        <f>+IF(ISNUMBER(DATA!H439),DATA!H439,"n/a")</f>
        <v>95418.33</v>
      </c>
      <c r="F3227" s="77">
        <f>+IF(ISNUMBER(DATA!I439),DATA!I439,"n/a")</f>
        <v>0.40554435231435698</v>
      </c>
      <c r="G3227" s="86">
        <f>+IF(ISNUMBER(DATA!R439),DATA!R439,"n/a")</f>
        <v>296722.82</v>
      </c>
      <c r="H3227" s="77">
        <f>+IF(ISNUMBER(DATA!S439),DATA!S439,"n/a")</f>
        <v>0.317814342721916</v>
      </c>
      <c r="I3227" s="86">
        <f>+IF(ISNUMBER(DATA!AB439),DATA!AB439,"n/a")</f>
        <v>531567.31000000006</v>
      </c>
      <c r="J3227" s="77">
        <f>+IF(ISNUMBER(DATA!AC439),DATA!AC439,"n/a")</f>
        <v>0.25556247674314803</v>
      </c>
      <c r="K3227" s="86">
        <f>+IF(ISNUMBER(DATA!AL439),DATA!AL439,"n/a")</f>
        <v>983293.55</v>
      </c>
      <c r="L3227" s="77">
        <f>+IF(ISNUMBER(DATA!AM439),DATA!AM439,"n/a")</f>
        <v>0.24631545200094401</v>
      </c>
      <c r="M3227" s="66"/>
      <c r="N3227" s="66"/>
      <c r="O3227" s="66"/>
      <c r="P3227" s="66"/>
      <c r="Q3227" s="66"/>
      <c r="S3227" s="70"/>
      <c r="U3227" s="70"/>
      <c r="W3227" s="70"/>
      <c r="Y3227" s="70"/>
    </row>
    <row r="3228" spans="1:25" s="69" customFormat="1" x14ac:dyDescent="0.2">
      <c r="A3228" s="66" t="s">
        <v>11</v>
      </c>
      <c r="B3228" s="66" t="s">
        <v>24</v>
      </c>
      <c r="C3228" s="66" t="s">
        <v>9</v>
      </c>
      <c r="D3228" s="66" t="s">
        <v>279</v>
      </c>
      <c r="E3228" s="86">
        <f>+IF(ISNUMBER(DATA!H440),DATA!H440,"n/a")</f>
        <v>42561.15</v>
      </c>
      <c r="F3228" s="77">
        <f>+IF(ISNUMBER(DATA!I440),DATA!I440,"n/a")</f>
        <v>0.216239965434114</v>
      </c>
      <c r="G3228" s="86">
        <f>+IF(ISNUMBER(DATA!R440),DATA!R440,"n/a")</f>
        <v>135704.69</v>
      </c>
      <c r="H3228" s="77">
        <f>+IF(ISNUMBER(DATA!S440),DATA!S440,"n/a")</f>
        <v>0.20733387722274799</v>
      </c>
      <c r="I3228" s="86">
        <f>+IF(ISNUMBER(DATA!AB440),DATA!AB440,"n/a")</f>
        <v>257725.02</v>
      </c>
      <c r="J3228" s="77">
        <f>+IF(ISNUMBER(DATA!AC440),DATA!AC440,"n/a")</f>
        <v>0.26303035815563702</v>
      </c>
      <c r="K3228" s="86">
        <f>+IF(ISNUMBER(DATA!AL440),DATA!AL440,"n/a")</f>
        <v>495143.89</v>
      </c>
      <c r="L3228" s="77">
        <f>+IF(ISNUMBER(DATA!AM440),DATA!AM440,"n/a")</f>
        <v>0.28042863119779099</v>
      </c>
      <c r="M3228" s="66"/>
      <c r="N3228" s="66"/>
      <c r="O3228" s="66"/>
      <c r="P3228" s="66"/>
      <c r="Q3228" s="66"/>
      <c r="S3228" s="70"/>
      <c r="U3228" s="70"/>
      <c r="W3228" s="70"/>
      <c r="Y3228" s="70"/>
    </row>
    <row r="3229" spans="1:25" s="69" customFormat="1" x14ac:dyDescent="0.2">
      <c r="A3229" s="66" t="s">
        <v>11</v>
      </c>
      <c r="B3229" s="66" t="s">
        <v>24</v>
      </c>
      <c r="C3229" s="66" t="s">
        <v>9</v>
      </c>
      <c r="D3229" s="66" t="s">
        <v>280</v>
      </c>
      <c r="E3229" s="86">
        <f>+IF(ISNUMBER(DATA!H441),DATA!H441,"n/a")</f>
        <v>20502.8</v>
      </c>
      <c r="F3229" s="77">
        <f>+IF(ISNUMBER(DATA!I441),DATA!I441,"n/a")</f>
        <v>0.220654705487314</v>
      </c>
      <c r="G3229" s="86">
        <f>+IF(ISNUMBER(DATA!R441),DATA!R441,"n/a")</f>
        <v>56611.73</v>
      </c>
      <c r="H3229" s="77">
        <f>+IF(ISNUMBER(DATA!S441),DATA!S441,"n/a")</f>
        <v>0.117996026209403</v>
      </c>
      <c r="I3229" s="86">
        <f>+IF(ISNUMBER(DATA!AB441),DATA!AB441,"n/a")</f>
        <v>99272.73</v>
      </c>
      <c r="J3229" s="77">
        <f>+IF(ISNUMBER(DATA!AC441),DATA!AC441,"n/a")</f>
        <v>0.13592326326777801</v>
      </c>
      <c r="K3229" s="86">
        <f>+IF(ISNUMBER(DATA!AL441),DATA!AL441,"n/a")</f>
        <v>205410.71</v>
      </c>
      <c r="L3229" s="77">
        <f>+IF(ISNUMBER(DATA!AM441),DATA!AM441,"n/a")</f>
        <v>0.22184052766958701</v>
      </c>
      <c r="M3229" s="66"/>
      <c r="N3229" s="66"/>
      <c r="O3229" s="66"/>
      <c r="P3229" s="66"/>
      <c r="Q3229" s="66"/>
      <c r="S3229" s="70"/>
      <c r="U3229" s="70"/>
      <c r="W3229" s="70"/>
      <c r="Y3229" s="70"/>
    </row>
    <row r="3230" spans="1:25" s="69" customFormat="1" x14ac:dyDescent="0.2">
      <c r="A3230" s="66" t="s">
        <v>11</v>
      </c>
      <c r="B3230" s="66" t="s">
        <v>24</v>
      </c>
      <c r="C3230" s="66" t="s">
        <v>9</v>
      </c>
      <c r="D3230" s="66" t="s">
        <v>281</v>
      </c>
      <c r="E3230" s="86">
        <f>+IF(ISNUMBER(DATA!H442),DATA!H442,"n/a")</f>
        <v>27101.99</v>
      </c>
      <c r="F3230" s="77">
        <f>+IF(ISNUMBER(DATA!I442),DATA!I442,"n/a")</f>
        <v>0.18846119608301401</v>
      </c>
      <c r="G3230" s="86">
        <f>+IF(ISNUMBER(DATA!R442),DATA!R442,"n/a")</f>
        <v>82963.97</v>
      </c>
      <c r="H3230" s="77">
        <f>+IF(ISNUMBER(DATA!S442),DATA!S442,"n/a")</f>
        <v>0.1025242690578</v>
      </c>
      <c r="I3230" s="86">
        <f>+IF(ISNUMBER(DATA!AB442),DATA!AB442,"n/a")</f>
        <v>158457.75</v>
      </c>
      <c r="J3230" s="77">
        <f>+IF(ISNUMBER(DATA!AC442),DATA!AC442,"n/a")</f>
        <v>0.160443347502573</v>
      </c>
      <c r="K3230" s="86">
        <f>+IF(ISNUMBER(DATA!AL442),DATA!AL442,"n/a")</f>
        <v>320927.96999999997</v>
      </c>
      <c r="L3230" s="77">
        <f>+IF(ISNUMBER(DATA!AM442),DATA!AM442,"n/a")</f>
        <v>0.21086370409598401</v>
      </c>
      <c r="M3230" s="66"/>
      <c r="N3230" s="66"/>
      <c r="O3230" s="66"/>
      <c r="P3230" s="66"/>
      <c r="Q3230" s="66"/>
      <c r="S3230" s="70"/>
      <c r="U3230" s="70"/>
      <c r="W3230" s="70"/>
      <c r="Y3230" s="70"/>
    </row>
    <row r="3231" spans="1:25" s="69" customFormat="1" x14ac:dyDescent="0.2">
      <c r="A3231" s="66" t="s">
        <v>11</v>
      </c>
      <c r="B3231" s="66" t="s">
        <v>24</v>
      </c>
      <c r="C3231" s="66" t="s">
        <v>9</v>
      </c>
      <c r="D3231" s="66" t="s">
        <v>282</v>
      </c>
      <c r="E3231" s="86">
        <f>+IF(ISNUMBER(DATA!H443),DATA!H443,"n/a")</f>
        <v>51710.44</v>
      </c>
      <c r="F3231" s="77">
        <f>+IF(ISNUMBER(DATA!I443),DATA!I443,"n/a")</f>
        <v>3.1296007556258103E-2</v>
      </c>
      <c r="G3231" s="86">
        <f>+IF(ISNUMBER(DATA!R443),DATA!R443,"n/a")</f>
        <v>169768.63</v>
      </c>
      <c r="H3231" s="77">
        <f>+IF(ISNUMBER(DATA!S443),DATA!S443,"n/a")</f>
        <v>0.11504248256159801</v>
      </c>
      <c r="I3231" s="86">
        <f>+IF(ISNUMBER(DATA!AB443),DATA!AB443,"n/a")</f>
        <v>321931.48</v>
      </c>
      <c r="J3231" s="77">
        <f>+IF(ISNUMBER(DATA!AC443),DATA!AC443,"n/a")</f>
        <v>0.17591193481752801</v>
      </c>
      <c r="K3231" s="86">
        <f>+IF(ISNUMBER(DATA!AL443),DATA!AL443,"n/a")</f>
        <v>637440.46</v>
      </c>
      <c r="L3231" s="77">
        <f>+IF(ISNUMBER(DATA!AM443),DATA!AM443,"n/a")</f>
        <v>0.30815153031598602</v>
      </c>
      <c r="M3231" s="66"/>
      <c r="N3231" s="66"/>
      <c r="O3231" s="66"/>
      <c r="P3231" s="66"/>
      <c r="Q3231" s="66"/>
      <c r="S3231" s="70"/>
      <c r="U3231" s="70"/>
      <c r="W3231" s="70"/>
      <c r="Y3231" s="70"/>
    </row>
    <row r="3232" spans="1:25" s="69" customFormat="1" x14ac:dyDescent="0.2">
      <c r="A3232" s="66" t="s">
        <v>11</v>
      </c>
      <c r="B3232" s="66" t="s">
        <v>24</v>
      </c>
      <c r="C3232" s="66" t="s">
        <v>9</v>
      </c>
      <c r="D3232" s="66" t="s">
        <v>283</v>
      </c>
      <c r="E3232" s="86">
        <f>+IF(ISNUMBER(DATA!H444),DATA!H444,"n/a")</f>
        <v>56940.02</v>
      </c>
      <c r="F3232" s="77">
        <f>+IF(ISNUMBER(DATA!I444),DATA!I444,"n/a")</f>
        <v>3.8435788708482903E-2</v>
      </c>
      <c r="G3232" s="86">
        <f>+IF(ISNUMBER(DATA!R444),DATA!R444,"n/a")</f>
        <v>184874.45</v>
      </c>
      <c r="H3232" s="77">
        <f>+IF(ISNUMBER(DATA!S444),DATA!S444,"n/a")</f>
        <v>0.10664696494994</v>
      </c>
      <c r="I3232" s="86">
        <f>+IF(ISNUMBER(DATA!AB444),DATA!AB444,"n/a")</f>
        <v>359571.79</v>
      </c>
      <c r="J3232" s="77">
        <f>+IF(ISNUMBER(DATA!AC444),DATA!AC444,"n/a")</f>
        <v>0.13428967722037399</v>
      </c>
      <c r="K3232" s="86">
        <f>+IF(ISNUMBER(DATA!AL444),DATA!AL444,"n/a")</f>
        <v>720731.87</v>
      </c>
      <c r="L3232" s="77">
        <f>+IF(ISNUMBER(DATA!AM444),DATA!AM444,"n/a")</f>
        <v>0.15813023537847701</v>
      </c>
      <c r="M3232" s="66"/>
      <c r="N3232" s="66"/>
      <c r="O3232" s="66"/>
      <c r="P3232" s="66"/>
      <c r="Q3232" s="66"/>
      <c r="S3232" s="70"/>
      <c r="U3232" s="70"/>
      <c r="W3232" s="70"/>
      <c r="Y3232" s="70"/>
    </row>
    <row r="3233" spans="1:25" s="69" customFormat="1" x14ac:dyDescent="0.2">
      <c r="A3233" s="66" t="s">
        <v>11</v>
      </c>
      <c r="B3233" s="66" t="s">
        <v>24</v>
      </c>
      <c r="C3233" s="66" t="s">
        <v>9</v>
      </c>
      <c r="D3233" s="66" t="s">
        <v>284</v>
      </c>
      <c r="E3233" s="86">
        <f>+IF(ISNUMBER(DATA!H445),DATA!H445,"n/a")</f>
        <v>69299.850000000006</v>
      </c>
      <c r="F3233" s="77">
        <f>+IF(ISNUMBER(DATA!I445),DATA!I445,"n/a")</f>
        <v>0.64042998769319803</v>
      </c>
      <c r="G3233" s="86">
        <f>+IF(ISNUMBER(DATA!R445),DATA!R445,"n/a")</f>
        <v>208769.81</v>
      </c>
      <c r="H3233" s="77">
        <f>+IF(ISNUMBER(DATA!S445),DATA!S445,"n/a")</f>
        <v>0.40854996069253502</v>
      </c>
      <c r="I3233" s="86">
        <f>+IF(ISNUMBER(DATA!AB445),DATA!AB445,"n/a")</f>
        <v>394145.89</v>
      </c>
      <c r="J3233" s="77">
        <f>+IF(ISNUMBER(DATA!AC445),DATA!AC445,"n/a")</f>
        <v>0.33556286386970502</v>
      </c>
      <c r="K3233" s="86">
        <f>+IF(ISNUMBER(DATA!AL445),DATA!AL445,"n/a")</f>
        <v>746603.51</v>
      </c>
      <c r="L3233" s="77">
        <f>+IF(ISNUMBER(DATA!AM445),DATA!AM445,"n/a")</f>
        <v>0.251398719787918</v>
      </c>
      <c r="M3233" s="66"/>
      <c r="N3233" s="66"/>
      <c r="O3233" s="66"/>
      <c r="P3233" s="66"/>
      <c r="Q3233" s="66"/>
      <c r="S3233" s="70"/>
      <c r="U3233" s="70"/>
      <c r="W3233" s="70"/>
      <c r="Y3233" s="70"/>
    </row>
    <row r="3234" spans="1:25" s="69" customFormat="1" x14ac:dyDescent="0.2">
      <c r="A3234" s="66" t="s">
        <v>11</v>
      </c>
      <c r="B3234" s="66" t="s">
        <v>24</v>
      </c>
      <c r="C3234" s="66" t="s">
        <v>9</v>
      </c>
      <c r="D3234" s="66" t="s">
        <v>285</v>
      </c>
      <c r="E3234" s="86">
        <f>+IF(ISNUMBER(DATA!H446),DATA!H446,"n/a")</f>
        <v>45847.5</v>
      </c>
      <c r="F3234" s="77">
        <f>+IF(ISNUMBER(DATA!I446),DATA!I446,"n/a")</f>
        <v>1.3041943649952401</v>
      </c>
      <c r="G3234" s="86">
        <f>+IF(ISNUMBER(DATA!R446),DATA!R446,"n/a")</f>
        <v>142076.57999999999</v>
      </c>
      <c r="H3234" s="77">
        <f>+IF(ISNUMBER(DATA!S446),DATA!S446,"n/a")</f>
        <v>0.76508498837845895</v>
      </c>
      <c r="I3234" s="86">
        <f>+IF(ISNUMBER(DATA!AB446),DATA!AB446,"n/a")</f>
        <v>267243.71999999997</v>
      </c>
      <c r="J3234" s="77">
        <f>+IF(ISNUMBER(DATA!AC446),DATA!AC446,"n/a")</f>
        <v>0.53778084004913895</v>
      </c>
      <c r="K3234" s="86">
        <f>+IF(ISNUMBER(DATA!AL446),DATA!AL446,"n/a")</f>
        <v>504333.58</v>
      </c>
      <c r="L3234" s="77">
        <f>+IF(ISNUMBER(DATA!AM446),DATA!AM446,"n/a")</f>
        <v>0.28562602657782798</v>
      </c>
      <c r="M3234" s="66"/>
      <c r="N3234" s="66"/>
      <c r="O3234" s="66"/>
      <c r="P3234" s="66"/>
      <c r="Q3234" s="66"/>
      <c r="S3234" s="70"/>
      <c r="U3234" s="70"/>
      <c r="W3234" s="70"/>
      <c r="Y3234" s="70"/>
    </row>
    <row r="3235" spans="1:25" s="69" customFormat="1" x14ac:dyDescent="0.2">
      <c r="A3235" s="66" t="s">
        <v>11</v>
      </c>
      <c r="B3235" s="66" t="s">
        <v>24</v>
      </c>
      <c r="C3235" s="66" t="s">
        <v>9</v>
      </c>
      <c r="D3235" s="66" t="s">
        <v>286</v>
      </c>
      <c r="E3235" s="86">
        <f>+IF(ISNUMBER(DATA!H447),DATA!H447,"n/a")</f>
        <v>42018.11</v>
      </c>
      <c r="F3235" s="77">
        <f>+IF(ISNUMBER(DATA!I447),DATA!I447,"n/a")</f>
        <v>3.9260177701202499E-2</v>
      </c>
      <c r="G3235" s="86">
        <f>+IF(ISNUMBER(DATA!R447),DATA!R447,"n/a")</f>
        <v>137412.74</v>
      </c>
      <c r="H3235" s="77">
        <f>+IF(ISNUMBER(DATA!S447),DATA!S447,"n/a")</f>
        <v>-8.7028118189264994E-2</v>
      </c>
      <c r="I3235" s="86">
        <f>+IF(ISNUMBER(DATA!AB447),DATA!AB447,"n/a")</f>
        <v>258737.92000000001</v>
      </c>
      <c r="J3235" s="77">
        <f>+IF(ISNUMBER(DATA!AC447),DATA!AC447,"n/a")</f>
        <v>-0.18849412542680899</v>
      </c>
      <c r="K3235" s="86">
        <f>+IF(ISNUMBER(DATA!AL447),DATA!AL447,"n/a")</f>
        <v>524964.46</v>
      </c>
      <c r="L3235" s="77">
        <f>+IF(ISNUMBER(DATA!AM447),DATA!AM447,"n/a")</f>
        <v>-0.17933113241617901</v>
      </c>
      <c r="M3235" s="66"/>
      <c r="N3235" s="66"/>
      <c r="O3235" s="66"/>
      <c r="P3235" s="66"/>
      <c r="Q3235" s="66"/>
      <c r="S3235" s="70"/>
      <c r="U3235" s="70"/>
      <c r="W3235" s="70"/>
      <c r="Y3235" s="70"/>
    </row>
    <row r="3236" spans="1:25" s="69" customFormat="1" x14ac:dyDescent="0.2">
      <c r="A3236" s="66" t="s">
        <v>11</v>
      </c>
      <c r="B3236" s="66" t="s">
        <v>24</v>
      </c>
      <c r="C3236" s="66" t="s">
        <v>9</v>
      </c>
      <c r="D3236" s="66" t="s">
        <v>287</v>
      </c>
      <c r="E3236" s="86">
        <f>+IF(ISNUMBER(DATA!H448),DATA!H448,"n/a")</f>
        <v>46969.440000000002</v>
      </c>
      <c r="F3236" s="77">
        <f>+IF(ISNUMBER(DATA!I448),DATA!I448,"n/a")</f>
        <v>8.5455759350872601E-2</v>
      </c>
      <c r="G3236" s="86">
        <f>+IF(ISNUMBER(DATA!R448),DATA!R448,"n/a")</f>
        <v>148826.39000000001</v>
      </c>
      <c r="H3236" s="77">
        <f>+IF(ISNUMBER(DATA!S448),DATA!S448,"n/a")</f>
        <v>-5.6715687414755703E-2</v>
      </c>
      <c r="I3236" s="86">
        <f>+IF(ISNUMBER(DATA!AB448),DATA!AB448,"n/a")</f>
        <v>286529.57</v>
      </c>
      <c r="J3236" s="77">
        <f>+IF(ISNUMBER(DATA!AC448),DATA!AC448,"n/a")</f>
        <v>-0.19098931908349001</v>
      </c>
      <c r="K3236" s="86">
        <f>+IF(ISNUMBER(DATA!AL448),DATA!AL448,"n/a")</f>
        <v>599848.27</v>
      </c>
      <c r="L3236" s="77">
        <f>+IF(ISNUMBER(DATA!AM448),DATA!AM448,"n/a")</f>
        <v>-0.215219695160281</v>
      </c>
      <c r="M3236" s="66"/>
      <c r="N3236" s="66"/>
      <c r="O3236" s="66"/>
      <c r="P3236" s="66"/>
      <c r="Q3236" s="66"/>
      <c r="S3236" s="70"/>
      <c r="U3236" s="70"/>
      <c r="W3236" s="70"/>
      <c r="Y3236" s="70"/>
    </row>
    <row r="3237" spans="1:25" s="69" customFormat="1" x14ac:dyDescent="0.2">
      <c r="A3237" s="66" t="s">
        <v>11</v>
      </c>
      <c r="B3237" s="66" t="s">
        <v>24</v>
      </c>
      <c r="C3237" s="66" t="s">
        <v>9</v>
      </c>
      <c r="D3237" s="66" t="s">
        <v>288</v>
      </c>
      <c r="E3237" s="86">
        <f>+IF(ISNUMBER(DATA!H449),DATA!H449,"n/a")</f>
        <v>42474.58</v>
      </c>
      <c r="F3237" s="77">
        <f>+IF(ISNUMBER(DATA!I449),DATA!I449,"n/a")</f>
        <v>9.6962642467737198E-2</v>
      </c>
      <c r="G3237" s="86">
        <f>+IF(ISNUMBER(DATA!R449),DATA!R449,"n/a")</f>
        <v>137193.42000000001</v>
      </c>
      <c r="H3237" s="77">
        <f>+IF(ISNUMBER(DATA!S449),DATA!S449,"n/a")</f>
        <v>0.18822509457755399</v>
      </c>
      <c r="I3237" s="86">
        <f>+IF(ISNUMBER(DATA!AB449),DATA!AB449,"n/a")</f>
        <v>261821.43</v>
      </c>
      <c r="J3237" s="77">
        <f>+IF(ISNUMBER(DATA!AC449),DATA!AC449,"n/a")</f>
        <v>0.27051568087394201</v>
      </c>
      <c r="K3237" s="86">
        <f>+IF(ISNUMBER(DATA!AL449),DATA!AL449,"n/a")</f>
        <v>510803.27</v>
      </c>
      <c r="L3237" s="77">
        <f>+IF(ISNUMBER(DATA!AM449),DATA!AM449,"n/a")</f>
        <v>0.38283060038341099</v>
      </c>
      <c r="M3237" s="66"/>
      <c r="N3237" s="66"/>
      <c r="O3237" s="66"/>
      <c r="P3237" s="66"/>
      <c r="Q3237" s="66"/>
      <c r="S3237" s="70"/>
      <c r="U3237" s="70"/>
      <c r="W3237" s="70"/>
      <c r="Y3237" s="70"/>
    </row>
    <row r="3238" spans="1:25" s="69" customFormat="1" x14ac:dyDescent="0.2">
      <c r="A3238" s="66" t="s">
        <v>11</v>
      </c>
      <c r="B3238" s="66" t="s">
        <v>24</v>
      </c>
      <c r="C3238" s="66" t="s">
        <v>9</v>
      </c>
      <c r="D3238" s="66" t="s">
        <v>289</v>
      </c>
      <c r="E3238" s="86">
        <f>+IF(ISNUMBER(DATA!H450),DATA!H450,"n/a")</f>
        <v>31283.23</v>
      </c>
      <c r="F3238" s="77">
        <f>+IF(ISNUMBER(DATA!I450),DATA!I450,"n/a")</f>
        <v>0.34017129973340698</v>
      </c>
      <c r="G3238" s="86">
        <f>+IF(ISNUMBER(DATA!R450),DATA!R450,"n/a")</f>
        <v>95448.3</v>
      </c>
      <c r="H3238" s="77">
        <f>+IF(ISNUMBER(DATA!S450),DATA!S450,"n/a")</f>
        <v>0.218688438060477</v>
      </c>
      <c r="I3238" s="86">
        <f>+IF(ISNUMBER(DATA!AB450),DATA!AB450,"n/a")</f>
        <v>181041.55</v>
      </c>
      <c r="J3238" s="77">
        <f>+IF(ISNUMBER(DATA!AC450),DATA!AC450,"n/a")</f>
        <v>0.22858911347983599</v>
      </c>
      <c r="K3238" s="86">
        <f>+IF(ISNUMBER(DATA!AL450),DATA!AL450,"n/a")</f>
        <v>351030.05</v>
      </c>
      <c r="L3238" s="77">
        <f>+IF(ISNUMBER(DATA!AM450),DATA!AM450,"n/a")</f>
        <v>0.25764306552164301</v>
      </c>
      <c r="M3238" s="66"/>
      <c r="N3238" s="66"/>
      <c r="O3238" s="66"/>
      <c r="P3238" s="66"/>
      <c r="Q3238" s="66"/>
      <c r="S3238" s="70"/>
      <c r="U3238" s="70"/>
      <c r="W3238" s="70"/>
      <c r="Y3238" s="70"/>
    </row>
    <row r="3239" spans="1:25" s="69" customFormat="1" x14ac:dyDescent="0.2">
      <c r="A3239" s="66" t="s">
        <v>11</v>
      </c>
      <c r="B3239" s="66" t="s">
        <v>24</v>
      </c>
      <c r="C3239" s="66" t="s">
        <v>9</v>
      </c>
      <c r="D3239" s="66" t="s">
        <v>290</v>
      </c>
      <c r="E3239" s="86">
        <f>+IF(ISNUMBER(DATA!H451),DATA!H451,"n/a")</f>
        <v>21693.05</v>
      </c>
      <c r="F3239" s="77">
        <f>+IF(ISNUMBER(DATA!I451),DATA!I451,"n/a")</f>
        <v>-6.6695836387979698E-2</v>
      </c>
      <c r="G3239" s="86">
        <f>+IF(ISNUMBER(DATA!R451),DATA!R451,"n/a")</f>
        <v>64964.54</v>
      </c>
      <c r="H3239" s="77">
        <f>+IF(ISNUMBER(DATA!S451),DATA!S451,"n/a")</f>
        <v>-2.26713567942009E-2</v>
      </c>
      <c r="I3239" s="86">
        <f>+IF(ISNUMBER(DATA!AB451),DATA!AB451,"n/a")</f>
        <v>127509.66</v>
      </c>
      <c r="J3239" s="77">
        <f>+IF(ISNUMBER(DATA!AC451),DATA!AC451,"n/a")</f>
        <v>1.8994537164590399E-2</v>
      </c>
      <c r="K3239" s="86">
        <f>+IF(ISNUMBER(DATA!AL451),DATA!AL451,"n/a")</f>
        <v>248893.51</v>
      </c>
      <c r="L3239" s="77">
        <f>+IF(ISNUMBER(DATA!AM451),DATA!AM451,"n/a")</f>
        <v>0.11907100027458201</v>
      </c>
      <c r="M3239" s="66"/>
      <c r="N3239" s="66"/>
      <c r="O3239" s="66"/>
      <c r="P3239" s="66"/>
      <c r="Q3239" s="66"/>
      <c r="S3239" s="70"/>
      <c r="U3239" s="70"/>
      <c r="W3239" s="70"/>
      <c r="Y3239" s="70"/>
    </row>
    <row r="3240" spans="1:25" s="69" customFormat="1" x14ac:dyDescent="0.2">
      <c r="A3240" s="66" t="s">
        <v>11</v>
      </c>
      <c r="B3240" s="66" t="s">
        <v>24</v>
      </c>
      <c r="C3240" s="66" t="s">
        <v>9</v>
      </c>
      <c r="D3240" s="66" t="s">
        <v>291</v>
      </c>
      <c r="E3240" s="86">
        <f>+IF(ISNUMBER(DATA!H452),DATA!H452,"n/a")</f>
        <v>28974.93</v>
      </c>
      <c r="F3240" s="77">
        <f>+IF(ISNUMBER(DATA!I452),DATA!I452,"n/a")</f>
        <v>7.3006064767135906E-2</v>
      </c>
      <c r="G3240" s="86">
        <f>+IF(ISNUMBER(DATA!R452),DATA!R452,"n/a")</f>
        <v>101228.95</v>
      </c>
      <c r="H3240" s="77">
        <f>+IF(ISNUMBER(DATA!S452),DATA!S452,"n/a")</f>
        <v>0.22324168814179199</v>
      </c>
      <c r="I3240" s="86">
        <f>+IF(ISNUMBER(DATA!AB452),DATA!AB452,"n/a")</f>
        <v>195140.29</v>
      </c>
      <c r="J3240" s="77">
        <f>+IF(ISNUMBER(DATA!AC452),DATA!AC452,"n/a")</f>
        <v>0.29547699028094998</v>
      </c>
      <c r="K3240" s="86">
        <f>+IF(ISNUMBER(DATA!AL452),DATA!AL452,"n/a")</f>
        <v>364313.13</v>
      </c>
      <c r="L3240" s="77">
        <f>+IF(ISNUMBER(DATA!AM452),DATA!AM452,"n/a")</f>
        <v>0.54051638294715298</v>
      </c>
      <c r="M3240" s="66"/>
      <c r="N3240" s="66"/>
      <c r="O3240" s="66"/>
      <c r="P3240" s="66"/>
      <c r="Q3240" s="66"/>
      <c r="S3240" s="70"/>
      <c r="U3240" s="70"/>
      <c r="W3240" s="70"/>
      <c r="Y3240" s="70"/>
    </row>
    <row r="3241" spans="1:25" s="69" customFormat="1" x14ac:dyDescent="0.2">
      <c r="A3241" s="66" t="s">
        <v>11</v>
      </c>
      <c r="B3241" s="66" t="s">
        <v>24</v>
      </c>
      <c r="C3241" s="66" t="s">
        <v>9</v>
      </c>
      <c r="D3241" s="66" t="s">
        <v>292</v>
      </c>
      <c r="E3241" s="86">
        <f>+IF(ISNUMBER(DATA!H453),DATA!H453,"n/a")</f>
        <v>105813.23</v>
      </c>
      <c r="F3241" s="77">
        <f>+IF(ISNUMBER(DATA!I453),DATA!I453,"n/a")</f>
        <v>-3.0102033707898001E-2</v>
      </c>
      <c r="G3241" s="86">
        <f>+IF(ISNUMBER(DATA!R453),DATA!R453,"n/a")</f>
        <v>352345.48</v>
      </c>
      <c r="H3241" s="77">
        <f>+IF(ISNUMBER(DATA!S453),DATA!S453,"n/a")</f>
        <v>3.6461070864077599E-2</v>
      </c>
      <c r="I3241" s="86">
        <f>+IF(ISNUMBER(DATA!AB453),DATA!AB453,"n/a")</f>
        <v>657567.56000000006</v>
      </c>
      <c r="J3241" s="77">
        <f>+IF(ISNUMBER(DATA!AC453),DATA!AC453,"n/a")</f>
        <v>1.3477370943912E-2</v>
      </c>
      <c r="K3241" s="86">
        <f>+IF(ISNUMBER(DATA!AL453),DATA!AL453,"n/a")</f>
        <v>1301992.78</v>
      </c>
      <c r="L3241" s="77">
        <f>+IF(ISNUMBER(DATA!AM453),DATA!AM453,"n/a")</f>
        <v>7.9603361807325093E-2</v>
      </c>
      <c r="M3241" s="66"/>
      <c r="N3241" s="66"/>
      <c r="O3241" s="66"/>
      <c r="P3241" s="66"/>
      <c r="Q3241" s="66"/>
      <c r="S3241" s="70"/>
      <c r="U3241" s="70"/>
      <c r="W3241" s="70"/>
      <c r="Y3241" s="70"/>
    </row>
    <row r="3242" spans="1:25" s="69" customFormat="1" x14ac:dyDescent="0.2">
      <c r="A3242" s="66" t="s">
        <v>11</v>
      </c>
      <c r="B3242" s="66" t="s">
        <v>24</v>
      </c>
      <c r="C3242" s="66" t="s">
        <v>9</v>
      </c>
      <c r="D3242" s="66" t="s">
        <v>293</v>
      </c>
      <c r="E3242" s="86">
        <f>+IF(ISNUMBER(DATA!H454),DATA!H454,"n/a")</f>
        <v>15966.78</v>
      </c>
      <c r="F3242" s="77">
        <f>+IF(ISNUMBER(DATA!I454),DATA!I454,"n/a")</f>
        <v>0.74632017587032795</v>
      </c>
      <c r="G3242" s="86">
        <f>+IF(ISNUMBER(DATA!R454),DATA!R454,"n/a")</f>
        <v>47502.39</v>
      </c>
      <c r="H3242" s="77">
        <f>+IF(ISNUMBER(DATA!S454),DATA!S454,"n/a")</f>
        <v>0.63114744247232402</v>
      </c>
      <c r="I3242" s="86">
        <f>+IF(ISNUMBER(DATA!AB454),DATA!AB454,"n/a")</f>
        <v>86009.279999999999</v>
      </c>
      <c r="J3242" s="77">
        <f>+IF(ISNUMBER(DATA!AC454),DATA!AC454,"n/a")</f>
        <v>0.58371877073227896</v>
      </c>
      <c r="K3242" s="86">
        <f>+IF(ISNUMBER(DATA!AL454),DATA!AL454,"n/a")</f>
        <v>157795.96</v>
      </c>
      <c r="L3242" s="77">
        <f>+IF(ISNUMBER(DATA!AM454),DATA!AM454,"n/a")</f>
        <v>0.42829719262719101</v>
      </c>
      <c r="M3242" s="66"/>
      <c r="N3242" s="66"/>
      <c r="O3242" s="66"/>
      <c r="P3242" s="66"/>
      <c r="Q3242" s="66"/>
      <c r="S3242" s="70"/>
      <c r="U3242" s="70"/>
      <c r="W3242" s="70"/>
      <c r="Y3242" s="70"/>
    </row>
    <row r="3243" spans="1:25" s="69" customFormat="1" x14ac:dyDescent="0.2">
      <c r="A3243" s="66" t="s">
        <v>11</v>
      </c>
      <c r="B3243" s="66" t="s">
        <v>24</v>
      </c>
      <c r="C3243" s="66" t="s">
        <v>9</v>
      </c>
      <c r="D3243" s="66" t="s">
        <v>294</v>
      </c>
      <c r="E3243" s="86">
        <f>+IF(ISNUMBER(DATA!H455),DATA!H455,"n/a")</f>
        <v>66088.479999999996</v>
      </c>
      <c r="F3243" s="77">
        <f>+IF(ISNUMBER(DATA!I455),DATA!I455,"n/a")</f>
        <v>-5.6103284089175096E-3</v>
      </c>
      <c r="G3243" s="86">
        <f>+IF(ISNUMBER(DATA!R455),DATA!R455,"n/a")</f>
        <v>203818.87</v>
      </c>
      <c r="H3243" s="77">
        <f>+IF(ISNUMBER(DATA!S455),DATA!S455,"n/a")</f>
        <v>5.2195472591813098E-2</v>
      </c>
      <c r="I3243" s="86">
        <f>+IF(ISNUMBER(DATA!AB455),DATA!AB455,"n/a")</f>
        <v>402297.68</v>
      </c>
      <c r="J3243" s="77">
        <f>+IF(ISNUMBER(DATA!AC455),DATA!AC455,"n/a")</f>
        <v>8.5674809346658803E-2</v>
      </c>
      <c r="K3243" s="86">
        <f>+IF(ISNUMBER(DATA!AL455),DATA!AL455,"n/a")</f>
        <v>757400.93</v>
      </c>
      <c r="L3243" s="77">
        <f>+IF(ISNUMBER(DATA!AM455),DATA!AM455,"n/a")</f>
        <v>0.128513832248875</v>
      </c>
      <c r="M3243" s="66"/>
      <c r="N3243" s="66"/>
      <c r="O3243" s="66"/>
      <c r="P3243" s="66"/>
      <c r="Q3243" s="66"/>
      <c r="S3243" s="70"/>
      <c r="U3243" s="70"/>
      <c r="W3243" s="70"/>
      <c r="Y3243" s="70"/>
    </row>
    <row r="3244" spans="1:25" s="69" customFormat="1" x14ac:dyDescent="0.2">
      <c r="A3244" s="66" t="s">
        <v>11</v>
      </c>
      <c r="B3244" s="66" t="s">
        <v>24</v>
      </c>
      <c r="C3244" s="66" t="s">
        <v>9</v>
      </c>
      <c r="D3244" s="66" t="s">
        <v>295</v>
      </c>
      <c r="E3244" s="86">
        <f>+IF(ISNUMBER(DATA!H456),DATA!H456,"n/a")</f>
        <v>60892.35</v>
      </c>
      <c r="F3244" s="77">
        <f>+IF(ISNUMBER(DATA!I456),DATA!I456,"n/a")</f>
        <v>0.114053325400424</v>
      </c>
      <c r="G3244" s="86">
        <f>+IF(ISNUMBER(DATA!R456),DATA!R456,"n/a")</f>
        <v>191417.88</v>
      </c>
      <c r="H3244" s="77">
        <f>+IF(ISNUMBER(DATA!S456),DATA!S456,"n/a")</f>
        <v>0.12501749961709499</v>
      </c>
      <c r="I3244" s="86">
        <f>+IF(ISNUMBER(DATA!AB456),DATA!AB456,"n/a")</f>
        <v>382531.84000000003</v>
      </c>
      <c r="J3244" s="77">
        <f>+IF(ISNUMBER(DATA!AC456),DATA!AC456,"n/a")</f>
        <v>0.21997306970160899</v>
      </c>
      <c r="K3244" s="86">
        <f>+IF(ISNUMBER(DATA!AL456),DATA!AL456,"n/a")</f>
        <v>692567.01</v>
      </c>
      <c r="L3244" s="77">
        <f>+IF(ISNUMBER(DATA!AM456),DATA!AM456,"n/a")</f>
        <v>0.251890822979014</v>
      </c>
      <c r="M3244" s="66"/>
      <c r="N3244" s="66"/>
      <c r="O3244" s="66"/>
      <c r="P3244" s="66"/>
      <c r="Q3244" s="66"/>
      <c r="S3244" s="70"/>
      <c r="U3244" s="70"/>
      <c r="W3244" s="70"/>
      <c r="Y3244" s="70"/>
    </row>
    <row r="3245" spans="1:25" s="69" customFormat="1" x14ac:dyDescent="0.2">
      <c r="A3245" s="66" t="s">
        <v>11</v>
      </c>
      <c r="B3245" s="66" t="s">
        <v>24</v>
      </c>
      <c r="C3245" s="66" t="s">
        <v>9</v>
      </c>
      <c r="D3245" s="66" t="s">
        <v>296</v>
      </c>
      <c r="E3245" s="86">
        <f>+IF(ISNUMBER(DATA!H457),DATA!H457,"n/a")</f>
        <v>66714.11</v>
      </c>
      <c r="F3245" s="77">
        <f>+IF(ISNUMBER(DATA!I457),DATA!I457,"n/a")</f>
        <v>0.39995022519322898</v>
      </c>
      <c r="G3245" s="86">
        <f>+IF(ISNUMBER(DATA!R457),DATA!R457,"n/a")</f>
        <v>202137.4</v>
      </c>
      <c r="H3245" s="77">
        <f>+IF(ISNUMBER(DATA!S457),DATA!S457,"n/a")</f>
        <v>0.34928798677688799</v>
      </c>
      <c r="I3245" s="86">
        <f>+IF(ISNUMBER(DATA!AB457),DATA!AB457,"n/a")</f>
        <v>396378.66</v>
      </c>
      <c r="J3245" s="77">
        <f>+IF(ISNUMBER(DATA!AC457),DATA!AC457,"n/a")</f>
        <v>0.26076185286498699</v>
      </c>
      <c r="K3245" s="86">
        <f>+IF(ISNUMBER(DATA!AL457),DATA!AL457,"n/a")</f>
        <v>720159.55</v>
      </c>
      <c r="L3245" s="77">
        <f>+IF(ISNUMBER(DATA!AM457),DATA!AM457,"n/a")</f>
        <v>0.31315632443274399</v>
      </c>
      <c r="M3245" s="66"/>
      <c r="N3245" s="66"/>
      <c r="O3245" s="66"/>
      <c r="P3245" s="66"/>
      <c r="Q3245" s="66"/>
      <c r="S3245" s="70"/>
      <c r="U3245" s="70"/>
      <c r="W3245" s="70"/>
      <c r="Y3245" s="70"/>
    </row>
    <row r="3246" spans="1:25" s="69" customFormat="1" x14ac:dyDescent="0.2">
      <c r="A3246" s="66" t="s">
        <v>11</v>
      </c>
      <c r="B3246" s="66" t="s">
        <v>24</v>
      </c>
      <c r="C3246" s="66" t="s">
        <v>9</v>
      </c>
      <c r="D3246" s="66" t="s">
        <v>297</v>
      </c>
      <c r="E3246" s="86">
        <f>+IF(ISNUMBER(DATA!H458),DATA!H458,"n/a")</f>
        <v>17348.990000000002</v>
      </c>
      <c r="F3246" s="77">
        <f>+IF(ISNUMBER(DATA!I458),DATA!I458,"n/a")</f>
        <v>0.33215722981165202</v>
      </c>
      <c r="G3246" s="86">
        <f>+IF(ISNUMBER(DATA!R458),DATA!R458,"n/a")</f>
        <v>52327.839999999997</v>
      </c>
      <c r="H3246" s="77">
        <f>+IF(ISNUMBER(DATA!S458),DATA!S458,"n/a")</f>
        <v>0.35962341579665502</v>
      </c>
      <c r="I3246" s="86">
        <f>+IF(ISNUMBER(DATA!AB458),DATA!AB458,"n/a")</f>
        <v>97019.99</v>
      </c>
      <c r="J3246" s="77">
        <f>+IF(ISNUMBER(DATA!AC458),DATA!AC458,"n/a")</f>
        <v>0.37362623204459899</v>
      </c>
      <c r="K3246" s="86">
        <f>+IF(ISNUMBER(DATA!AL458),DATA!AL458,"n/a")</f>
        <v>184006</v>
      </c>
      <c r="L3246" s="77">
        <f>+IF(ISNUMBER(DATA!AM458),DATA!AM458,"n/a")</f>
        <v>0.32241323922465998</v>
      </c>
      <c r="M3246" s="66"/>
      <c r="N3246" s="66"/>
      <c r="O3246" s="66"/>
      <c r="P3246" s="66"/>
      <c r="Q3246" s="66"/>
      <c r="S3246" s="70"/>
      <c r="U3246" s="70"/>
      <c r="W3246" s="70"/>
      <c r="Y3246" s="70"/>
    </row>
    <row r="3247" spans="1:25" s="69" customFormat="1" x14ac:dyDescent="0.2">
      <c r="A3247" s="66" t="s">
        <v>11</v>
      </c>
      <c r="B3247" s="66" t="s">
        <v>24</v>
      </c>
      <c r="C3247" s="66" t="s">
        <v>9</v>
      </c>
      <c r="D3247" s="66" t="s">
        <v>298</v>
      </c>
      <c r="E3247" s="86">
        <f>+IF(ISNUMBER(DATA!H459),DATA!H459,"n/a")</f>
        <v>34343.67</v>
      </c>
      <c r="F3247" s="77">
        <f>+IF(ISNUMBER(DATA!I459),DATA!I459,"n/a")</f>
        <v>0.101680958546065</v>
      </c>
      <c r="G3247" s="86">
        <f>+IF(ISNUMBER(DATA!R459),DATA!R459,"n/a")</f>
        <v>104023.58</v>
      </c>
      <c r="H3247" s="77">
        <f>+IF(ISNUMBER(DATA!S459),DATA!S459,"n/a")</f>
        <v>0.160365026092813</v>
      </c>
      <c r="I3247" s="86">
        <f>+IF(ISNUMBER(DATA!AB459),DATA!AB459,"n/a")</f>
        <v>192688.82</v>
      </c>
      <c r="J3247" s="77">
        <f>+IF(ISNUMBER(DATA!AC459),DATA!AC459,"n/a")</f>
        <v>0.187208213714806</v>
      </c>
      <c r="K3247" s="86">
        <f>+IF(ISNUMBER(DATA!AL459),DATA!AL459,"n/a")</f>
        <v>373191.95</v>
      </c>
      <c r="L3247" s="77">
        <f>+IF(ISNUMBER(DATA!AM459),DATA!AM459,"n/a")</f>
        <v>0.30662313263001001</v>
      </c>
      <c r="M3247" s="66"/>
      <c r="N3247" s="66"/>
      <c r="O3247" s="66"/>
      <c r="P3247" s="66"/>
      <c r="Q3247" s="66"/>
      <c r="S3247" s="70"/>
      <c r="U3247" s="70"/>
      <c r="W3247" s="70"/>
      <c r="Y3247" s="70"/>
    </row>
    <row r="3248" spans="1:25" s="69" customFormat="1" x14ac:dyDescent="0.2">
      <c r="A3248" s="66" t="s">
        <v>11</v>
      </c>
      <c r="B3248" s="66" t="s">
        <v>24</v>
      </c>
      <c r="C3248" s="66" t="s">
        <v>9</v>
      </c>
      <c r="D3248" s="66" t="s">
        <v>299</v>
      </c>
      <c r="E3248" s="86">
        <f>+IF(ISNUMBER(DATA!H460),DATA!H460,"n/a")</f>
        <v>251231.11</v>
      </c>
      <c r="F3248" s="77">
        <f>+IF(ISNUMBER(DATA!I460),DATA!I460,"n/a")</f>
        <v>-2.2957575981017601E-2</v>
      </c>
      <c r="G3248" s="86">
        <f>+IF(ISNUMBER(DATA!R460),DATA!R460,"n/a")</f>
        <v>819298.64</v>
      </c>
      <c r="H3248" s="77">
        <f>+IF(ISNUMBER(DATA!S460),DATA!S460,"n/a")</f>
        <v>0.101165416112258</v>
      </c>
      <c r="I3248" s="86">
        <f>+IF(ISNUMBER(DATA!AB460),DATA!AB460,"n/a")</f>
        <v>1589967.26</v>
      </c>
      <c r="J3248" s="77">
        <f>+IF(ISNUMBER(DATA!AC460),DATA!AC460,"n/a")</f>
        <v>4.6525265466637301E-2</v>
      </c>
      <c r="K3248" s="86">
        <f>+IF(ISNUMBER(DATA!AL460),DATA!AL460,"n/a")</f>
        <v>3306205.26</v>
      </c>
      <c r="L3248" s="77">
        <f>+IF(ISNUMBER(DATA!AM460),DATA!AM460,"n/a")</f>
        <v>7.0669148565039905E-2</v>
      </c>
      <c r="M3248" s="66"/>
      <c r="N3248" s="66"/>
      <c r="O3248" s="66"/>
      <c r="P3248" s="66"/>
      <c r="Q3248" s="66"/>
      <c r="S3248" s="70"/>
      <c r="U3248" s="70"/>
      <c r="W3248" s="70"/>
      <c r="Y3248" s="70"/>
    </row>
    <row r="3249" spans="1:25" s="69" customFormat="1" x14ac:dyDescent="0.2">
      <c r="A3249" s="66" t="s">
        <v>11</v>
      </c>
      <c r="B3249" s="66" t="s">
        <v>24</v>
      </c>
      <c r="C3249" s="66" t="s">
        <v>9</v>
      </c>
      <c r="D3249" s="66" t="s">
        <v>300</v>
      </c>
      <c r="E3249" s="86">
        <f>+IF(ISNUMBER(DATA!H461),DATA!H461,"n/a")</f>
        <v>53803.839999999997</v>
      </c>
      <c r="F3249" s="77">
        <f>+IF(ISNUMBER(DATA!I461),DATA!I461,"n/a")</f>
        <v>-4.3614636913235902E-2</v>
      </c>
      <c r="G3249" s="86">
        <f>+IF(ISNUMBER(DATA!R461),DATA!R461,"n/a")</f>
        <v>183289.62</v>
      </c>
      <c r="H3249" s="77">
        <f>+IF(ISNUMBER(DATA!S461),DATA!S461,"n/a")</f>
        <v>4.2602715835250597E-2</v>
      </c>
      <c r="I3249" s="86">
        <f>+IF(ISNUMBER(DATA!AB461),DATA!AB461,"n/a")</f>
        <v>342619.19</v>
      </c>
      <c r="J3249" s="77">
        <f>+IF(ISNUMBER(DATA!AC461),DATA!AC461,"n/a")</f>
        <v>5.1651263979640399E-2</v>
      </c>
      <c r="K3249" s="86">
        <f>+IF(ISNUMBER(DATA!AL461),DATA!AL461,"n/a")</f>
        <v>717438.44</v>
      </c>
      <c r="L3249" s="77">
        <f>+IF(ISNUMBER(DATA!AM461),DATA!AM461,"n/a")</f>
        <v>0.114892862112298</v>
      </c>
      <c r="M3249" s="66"/>
      <c r="N3249" s="66"/>
      <c r="O3249" s="66"/>
      <c r="P3249" s="66"/>
      <c r="Q3249" s="66"/>
      <c r="S3249" s="70"/>
      <c r="U3249" s="70"/>
      <c r="W3249" s="70"/>
      <c r="Y3249" s="70"/>
    </row>
    <row r="3250" spans="1:25" s="69" customFormat="1" x14ac:dyDescent="0.2">
      <c r="A3250" s="66" t="s">
        <v>11</v>
      </c>
      <c r="B3250" s="66" t="s">
        <v>24</v>
      </c>
      <c r="C3250" s="66" t="s">
        <v>9</v>
      </c>
      <c r="D3250" s="66" t="s">
        <v>301</v>
      </c>
      <c r="E3250" s="86">
        <f>+IF(ISNUMBER(DATA!H462),DATA!H462,"n/a")</f>
        <v>9897.56</v>
      </c>
      <c r="F3250" s="77">
        <f>+IF(ISNUMBER(DATA!I462),DATA!I462,"n/a")</f>
        <v>0.116836339755409</v>
      </c>
      <c r="G3250" s="86">
        <f>+IF(ISNUMBER(DATA!R462),DATA!R462,"n/a")</f>
        <v>31804.93</v>
      </c>
      <c r="H3250" s="77">
        <f>+IF(ISNUMBER(DATA!S462),DATA!S462,"n/a")</f>
        <v>0.22871589344898499</v>
      </c>
      <c r="I3250" s="86">
        <f>+IF(ISNUMBER(DATA!AB462),DATA!AB462,"n/a")</f>
        <v>56953.11</v>
      </c>
      <c r="J3250" s="77">
        <f>+IF(ISNUMBER(DATA!AC462),DATA!AC462,"n/a")</f>
        <v>0.25647030325279002</v>
      </c>
      <c r="K3250" s="86">
        <f>+IF(ISNUMBER(DATA!AL462),DATA!AL462,"n/a")</f>
        <v>109322.28</v>
      </c>
      <c r="L3250" s="77">
        <f>+IF(ISNUMBER(DATA!AM462),DATA!AM462,"n/a")</f>
        <v>0.27913256682924598</v>
      </c>
      <c r="M3250" s="66"/>
      <c r="N3250" s="66"/>
      <c r="O3250" s="66"/>
      <c r="P3250" s="66"/>
      <c r="Q3250" s="66"/>
      <c r="S3250" s="70"/>
      <c r="U3250" s="70"/>
      <c r="W3250" s="70"/>
      <c r="Y3250" s="70"/>
    </row>
    <row r="3251" spans="1:25" s="69" customFormat="1" x14ac:dyDescent="0.2">
      <c r="A3251" s="66" t="s">
        <v>11</v>
      </c>
      <c r="B3251" s="66" t="s">
        <v>24</v>
      </c>
      <c r="C3251" s="66" t="s">
        <v>9</v>
      </c>
      <c r="D3251" s="66" t="s">
        <v>302</v>
      </c>
      <c r="E3251" s="86">
        <f>+IF(ISNUMBER(DATA!H463),DATA!H463,"n/a")</f>
        <v>40636.870000000003</v>
      </c>
      <c r="F3251" s="77">
        <f>+IF(ISNUMBER(DATA!I463),DATA!I463,"n/a")</f>
        <v>-1.9500983108010999E-2</v>
      </c>
      <c r="G3251" s="86">
        <f>+IF(ISNUMBER(DATA!R463),DATA!R463,"n/a")</f>
        <v>125865.07</v>
      </c>
      <c r="H3251" s="77">
        <f>+IF(ISNUMBER(DATA!S463),DATA!S463,"n/a")</f>
        <v>4.2774829195127199E-2</v>
      </c>
      <c r="I3251" s="86">
        <f>+IF(ISNUMBER(DATA!AB463),DATA!AB463,"n/a")</f>
        <v>246499.84</v>
      </c>
      <c r="J3251" s="77">
        <f>+IF(ISNUMBER(DATA!AC463),DATA!AC463,"n/a")</f>
        <v>8.6679186923621601E-2</v>
      </c>
      <c r="K3251" s="86">
        <f>+IF(ISNUMBER(DATA!AL463),DATA!AL463,"n/a")</f>
        <v>473691.29</v>
      </c>
      <c r="L3251" s="77">
        <f>+IF(ISNUMBER(DATA!AM463),DATA!AM463,"n/a")</f>
        <v>0.15807999470358799</v>
      </c>
      <c r="M3251" s="66"/>
      <c r="N3251" s="66"/>
      <c r="O3251" s="66"/>
      <c r="P3251" s="66"/>
      <c r="Q3251" s="66"/>
      <c r="S3251" s="70"/>
      <c r="U3251" s="70"/>
      <c r="W3251" s="70"/>
      <c r="Y3251" s="70"/>
    </row>
    <row r="3252" spans="1:25" s="69" customFormat="1" x14ac:dyDescent="0.2">
      <c r="A3252" s="66" t="s">
        <v>11</v>
      </c>
      <c r="B3252" s="66" t="s">
        <v>24</v>
      </c>
      <c r="C3252" s="66" t="s">
        <v>9</v>
      </c>
      <c r="D3252" s="66" t="s">
        <v>303</v>
      </c>
      <c r="E3252" s="86">
        <f>+IF(ISNUMBER(DATA!H464),DATA!H464,"n/a")</f>
        <v>27675.31</v>
      </c>
      <c r="F3252" s="77">
        <f>+IF(ISNUMBER(DATA!I464),DATA!I464,"n/a")</f>
        <v>0.354631441585814</v>
      </c>
      <c r="G3252" s="86">
        <f>+IF(ISNUMBER(DATA!R464),DATA!R464,"n/a")</f>
        <v>84431.63</v>
      </c>
      <c r="H3252" s="77">
        <f>+IF(ISNUMBER(DATA!S464),DATA!S464,"n/a")</f>
        <v>0.21349862159968599</v>
      </c>
      <c r="I3252" s="86">
        <f>+IF(ISNUMBER(DATA!AB464),DATA!AB464,"n/a")</f>
        <v>157831.9</v>
      </c>
      <c r="J3252" s="77">
        <f>+IF(ISNUMBER(DATA!AC464),DATA!AC464,"n/a")</f>
        <v>0.22234462129148</v>
      </c>
      <c r="K3252" s="86">
        <f>+IF(ISNUMBER(DATA!AL464),DATA!AL464,"n/a")</f>
        <v>306587.65000000002</v>
      </c>
      <c r="L3252" s="77">
        <f>+IF(ISNUMBER(DATA!AM464),DATA!AM464,"n/a")</f>
        <v>0.23614407504898299</v>
      </c>
      <c r="M3252" s="66"/>
      <c r="N3252" s="66"/>
      <c r="O3252" s="66"/>
      <c r="P3252" s="66"/>
      <c r="Q3252" s="66"/>
      <c r="S3252" s="70"/>
      <c r="U3252" s="70"/>
      <c r="W3252" s="70"/>
      <c r="Y3252" s="70"/>
    </row>
    <row r="3253" spans="1:25" s="69" customFormat="1" x14ac:dyDescent="0.2">
      <c r="A3253" s="66" t="s">
        <v>11</v>
      </c>
      <c r="B3253" s="66" t="s">
        <v>24</v>
      </c>
      <c r="C3253" s="66" t="s">
        <v>9</v>
      </c>
      <c r="D3253" s="66" t="s">
        <v>304</v>
      </c>
      <c r="E3253" s="86">
        <f>+IF(ISNUMBER(DATA!H465),DATA!H465,"n/a")</f>
        <v>81604.789999999994</v>
      </c>
      <c r="F3253" s="77">
        <f>+IF(ISNUMBER(DATA!I465),DATA!I465,"n/a")</f>
        <v>2.2985485615675299E-2</v>
      </c>
      <c r="G3253" s="86">
        <f>+IF(ISNUMBER(DATA!R465),DATA!R465,"n/a")</f>
        <v>263353.34000000003</v>
      </c>
      <c r="H3253" s="77">
        <f>+IF(ISNUMBER(DATA!S465),DATA!S465,"n/a")</f>
        <v>5.8571567534280999E-2</v>
      </c>
      <c r="I3253" s="86">
        <f>+IF(ISNUMBER(DATA!AB465),DATA!AB465,"n/a")</f>
        <v>498722.08</v>
      </c>
      <c r="J3253" s="77">
        <f>+IF(ISNUMBER(DATA!AC465),DATA!AC465,"n/a")</f>
        <v>-1.13678544482326E-2</v>
      </c>
      <c r="K3253" s="86">
        <f>+IF(ISNUMBER(DATA!AL465),DATA!AL465,"n/a")</f>
        <v>974300.23</v>
      </c>
      <c r="L3253" s="77">
        <f>+IF(ISNUMBER(DATA!AM465),DATA!AM465,"n/a")</f>
        <v>-1.00788941432694E-2</v>
      </c>
      <c r="M3253" s="66"/>
      <c r="N3253" s="66"/>
      <c r="O3253" s="66"/>
      <c r="P3253" s="66"/>
      <c r="Q3253" s="66"/>
      <c r="S3253" s="70"/>
      <c r="U3253" s="70"/>
      <c r="W3253" s="70"/>
      <c r="Y3253" s="70"/>
    </row>
    <row r="3254" spans="1:25" s="69" customFormat="1" x14ac:dyDescent="0.2">
      <c r="A3254" s="66" t="s">
        <v>11</v>
      </c>
      <c r="B3254" s="66" t="s">
        <v>24</v>
      </c>
      <c r="C3254" s="66" t="s">
        <v>9</v>
      </c>
      <c r="D3254" s="66" t="s">
        <v>305</v>
      </c>
      <c r="E3254" s="86">
        <f>+IF(ISNUMBER(DATA!H466),DATA!H466,"n/a")</f>
        <v>52236.45</v>
      </c>
      <c r="F3254" s="77">
        <f>+IF(ISNUMBER(DATA!I466),DATA!I466,"n/a")</f>
        <v>-6.3970390749887402E-3</v>
      </c>
      <c r="G3254" s="86">
        <f>+IF(ISNUMBER(DATA!R466),DATA!R466,"n/a")</f>
        <v>175041.04</v>
      </c>
      <c r="H3254" s="77">
        <f>+IF(ISNUMBER(DATA!S466),DATA!S466,"n/a")</f>
        <v>6.7644163584999001E-2</v>
      </c>
      <c r="I3254" s="86">
        <f>+IF(ISNUMBER(DATA!AB466),DATA!AB466,"n/a")</f>
        <v>329599.13</v>
      </c>
      <c r="J3254" s="77">
        <f>+IF(ISNUMBER(DATA!AC466),DATA!AC466,"n/a")</f>
        <v>5.4296947933427001E-2</v>
      </c>
      <c r="K3254" s="86">
        <f>+IF(ISNUMBER(DATA!AL466),DATA!AL466,"n/a")</f>
        <v>627957.43999999994</v>
      </c>
      <c r="L3254" s="77">
        <f>+IF(ISNUMBER(DATA!AM466),DATA!AM466,"n/a")</f>
        <v>0.10776523734684899</v>
      </c>
      <c r="M3254" s="66"/>
      <c r="N3254" s="66"/>
      <c r="O3254" s="66"/>
      <c r="P3254" s="66"/>
      <c r="Q3254" s="66"/>
      <c r="S3254" s="70"/>
      <c r="U3254" s="70"/>
      <c r="W3254" s="70"/>
      <c r="Y3254" s="70"/>
    </row>
    <row r="3255" spans="1:25" s="69" customFormat="1" x14ac:dyDescent="0.2">
      <c r="A3255" s="66" t="s">
        <v>11</v>
      </c>
      <c r="B3255" s="66" t="s">
        <v>24</v>
      </c>
      <c r="C3255" s="66" t="s">
        <v>9</v>
      </c>
      <c r="D3255" s="66" t="s">
        <v>306</v>
      </c>
      <c r="E3255" s="86">
        <f>+IF(ISNUMBER(DATA!H467),DATA!H467,"n/a")</f>
        <v>39330.559999999998</v>
      </c>
      <c r="F3255" s="77">
        <f>+IF(ISNUMBER(DATA!I467),DATA!I467,"n/a")</f>
        <v>0.180382933220329</v>
      </c>
      <c r="G3255" s="86">
        <f>+IF(ISNUMBER(DATA!R467),DATA!R467,"n/a")</f>
        <v>110066.04</v>
      </c>
      <c r="H3255" s="77">
        <f>+IF(ISNUMBER(DATA!S467),DATA!S467,"n/a")</f>
        <v>0.138271626387755</v>
      </c>
      <c r="I3255" s="86">
        <f>+IF(ISNUMBER(DATA!AB467),DATA!AB467,"n/a")</f>
        <v>194046.47</v>
      </c>
      <c r="J3255" s="77">
        <f>+IF(ISNUMBER(DATA!AC467),DATA!AC467,"n/a")</f>
        <v>0.148729117228385</v>
      </c>
      <c r="K3255" s="86">
        <f>+IF(ISNUMBER(DATA!AL467),DATA!AL467,"n/a")</f>
        <v>397458.65</v>
      </c>
      <c r="L3255" s="77">
        <f>+IF(ISNUMBER(DATA!AM467),DATA!AM467,"n/a")</f>
        <v>0.18488516522967599</v>
      </c>
      <c r="M3255" s="66"/>
      <c r="N3255" s="66"/>
      <c r="O3255" s="66"/>
      <c r="P3255" s="66"/>
      <c r="Q3255" s="66"/>
      <c r="S3255" s="70"/>
      <c r="U3255" s="70"/>
      <c r="W3255" s="70"/>
      <c r="Y3255" s="70"/>
    </row>
    <row r="3256" spans="1:25" s="69" customFormat="1" x14ac:dyDescent="0.2">
      <c r="A3256" s="66" t="s">
        <v>11</v>
      </c>
      <c r="B3256" s="66" t="s">
        <v>24</v>
      </c>
      <c r="C3256" s="66" t="s">
        <v>9</v>
      </c>
      <c r="D3256" s="66" t="s">
        <v>307</v>
      </c>
      <c r="E3256" s="86">
        <f>+IF(ISNUMBER(DATA!H468),DATA!H468,"n/a")</f>
        <v>73362.460000000006</v>
      </c>
      <c r="F3256" s="77">
        <f>+IF(ISNUMBER(DATA!I468),DATA!I468,"n/a")</f>
        <v>0.13227966122884</v>
      </c>
      <c r="G3256" s="86">
        <f>+IF(ISNUMBER(DATA!R468),DATA!R468,"n/a")</f>
        <v>238128.35</v>
      </c>
      <c r="H3256" s="77">
        <f>+IF(ISNUMBER(DATA!S468),DATA!S468,"n/a")</f>
        <v>0.14211061470466199</v>
      </c>
      <c r="I3256" s="86">
        <f>+IF(ISNUMBER(DATA!AB468),DATA!AB468,"n/a")</f>
        <v>447825.22</v>
      </c>
      <c r="J3256" s="77">
        <f>+IF(ISNUMBER(DATA!AC468),DATA!AC468,"n/a")</f>
        <v>0.122758927148181</v>
      </c>
      <c r="K3256" s="86">
        <f>+IF(ISNUMBER(DATA!AL468),DATA!AL468,"n/a")</f>
        <v>881630.57</v>
      </c>
      <c r="L3256" s="77">
        <f>+IF(ISNUMBER(DATA!AM468),DATA!AM468,"n/a")</f>
        <v>0.23806027341365901</v>
      </c>
      <c r="M3256" s="66"/>
      <c r="N3256" s="66"/>
      <c r="O3256" s="66"/>
      <c r="P3256" s="66"/>
      <c r="Q3256" s="66"/>
      <c r="S3256" s="70"/>
      <c r="U3256" s="70"/>
      <c r="W3256" s="70"/>
      <c r="Y3256" s="70"/>
    </row>
    <row r="3257" spans="1:25" s="69" customFormat="1" x14ac:dyDescent="0.2">
      <c r="A3257" s="66" t="s">
        <v>11</v>
      </c>
      <c r="B3257" s="66" t="s">
        <v>24</v>
      </c>
      <c r="C3257" s="66" t="s">
        <v>9</v>
      </c>
      <c r="D3257" s="66" t="s">
        <v>308</v>
      </c>
      <c r="E3257" s="86">
        <f>+IF(ISNUMBER(DATA!H469),DATA!H469,"n/a")</f>
        <v>25956.89</v>
      </c>
      <c r="F3257" s="77">
        <f>+IF(ISNUMBER(DATA!I469),DATA!I469,"n/a")</f>
        <v>4.0046174607651898E-2</v>
      </c>
      <c r="G3257" s="86">
        <f>+IF(ISNUMBER(DATA!R469),DATA!R469,"n/a")</f>
        <v>82752.53</v>
      </c>
      <c r="H3257" s="77">
        <f>+IF(ISNUMBER(DATA!S469),DATA!S469,"n/a")</f>
        <v>1.8452816246699599E-2</v>
      </c>
      <c r="I3257" s="86">
        <f>+IF(ISNUMBER(DATA!AB469),DATA!AB469,"n/a")</f>
        <v>154837.6</v>
      </c>
      <c r="J3257" s="77">
        <f>+IF(ISNUMBER(DATA!AC469),DATA!AC469,"n/a")</f>
        <v>6.1139720492996499E-3</v>
      </c>
      <c r="K3257" s="86">
        <f>+IF(ISNUMBER(DATA!AL469),DATA!AL469,"n/a")</f>
        <v>305767.18</v>
      </c>
      <c r="L3257" s="77">
        <f>+IF(ISNUMBER(DATA!AM469),DATA!AM469,"n/a")</f>
        <v>8.1065377357239704E-2</v>
      </c>
      <c r="M3257" s="66"/>
      <c r="N3257" s="66"/>
      <c r="O3257" s="66"/>
      <c r="P3257" s="66"/>
      <c r="Q3257" s="66"/>
      <c r="S3257" s="70"/>
      <c r="U3257" s="70"/>
      <c r="W3257" s="70"/>
      <c r="Y3257" s="70"/>
    </row>
    <row r="3258" spans="1:25" s="69" customFormat="1" x14ac:dyDescent="0.2">
      <c r="A3258" s="66" t="s">
        <v>11</v>
      </c>
      <c r="B3258" s="66" t="s">
        <v>24</v>
      </c>
      <c r="C3258" s="66" t="s">
        <v>9</v>
      </c>
      <c r="D3258" s="66" t="s">
        <v>309</v>
      </c>
      <c r="E3258" s="86">
        <f>+IF(ISNUMBER(DATA!H470),DATA!H470,"n/a")</f>
        <v>29999.84</v>
      </c>
      <c r="F3258" s="77">
        <f>+IF(ISNUMBER(DATA!I470),DATA!I470,"n/a")</f>
        <v>-8.8339794668953597E-3</v>
      </c>
      <c r="G3258" s="86">
        <f>+IF(ISNUMBER(DATA!R470),DATA!R470,"n/a")</f>
        <v>96961.600000000006</v>
      </c>
      <c r="H3258" s="77">
        <f>+IF(ISNUMBER(DATA!S470),DATA!S470,"n/a")</f>
        <v>-1.0394765956508701E-2</v>
      </c>
      <c r="I3258" s="86">
        <f>+IF(ISNUMBER(DATA!AB470),DATA!AB470,"n/a")</f>
        <v>182833.42</v>
      </c>
      <c r="J3258" s="77">
        <f>+IF(ISNUMBER(DATA!AC470),DATA!AC470,"n/a")</f>
        <v>2.62822815675673E-2</v>
      </c>
      <c r="K3258" s="86">
        <f>+IF(ISNUMBER(DATA!AL470),DATA!AL470,"n/a")</f>
        <v>357527.44</v>
      </c>
      <c r="L3258" s="77">
        <f>+IF(ISNUMBER(DATA!AM470),DATA!AM470,"n/a")</f>
        <v>0.14471364584445601</v>
      </c>
      <c r="M3258" s="66"/>
      <c r="N3258" s="66"/>
      <c r="O3258" s="66"/>
      <c r="P3258" s="66"/>
      <c r="Q3258" s="66"/>
      <c r="S3258" s="70"/>
      <c r="U3258" s="70"/>
      <c r="W3258" s="70"/>
      <c r="Y3258" s="70"/>
    </row>
    <row r="3259" spans="1:25" s="69" customFormat="1" x14ac:dyDescent="0.2">
      <c r="A3259" s="66" t="s">
        <v>11</v>
      </c>
      <c r="B3259" s="66" t="s">
        <v>24</v>
      </c>
      <c r="C3259" s="66" t="s">
        <v>9</v>
      </c>
      <c r="D3259" s="66" t="s">
        <v>310</v>
      </c>
      <c r="E3259" s="86">
        <f>+IF(ISNUMBER(DATA!H471),DATA!H471,"n/a")</f>
        <v>16900.41</v>
      </c>
      <c r="F3259" s="77">
        <f>+IF(ISNUMBER(DATA!I471),DATA!I471,"n/a")</f>
        <v>3.0517831794301498E-2</v>
      </c>
      <c r="G3259" s="86">
        <f>+IF(ISNUMBER(DATA!R471),DATA!R471,"n/a")</f>
        <v>52503.17</v>
      </c>
      <c r="H3259" s="77">
        <f>+IF(ISNUMBER(DATA!S471),DATA!S471,"n/a")</f>
        <v>1.08473739578312E-2</v>
      </c>
      <c r="I3259" s="86">
        <f>+IF(ISNUMBER(DATA!AB471),DATA!AB471,"n/a")</f>
        <v>96067.09</v>
      </c>
      <c r="J3259" s="77">
        <f>+IF(ISNUMBER(DATA!AC471),DATA!AC471,"n/a")</f>
        <v>-3.0165815676253999E-2</v>
      </c>
      <c r="K3259" s="86">
        <f>+IF(ISNUMBER(DATA!AL471),DATA!AL471,"n/a")</f>
        <v>194257.1</v>
      </c>
      <c r="L3259" s="77">
        <f>+IF(ISNUMBER(DATA!AM471),DATA!AM471,"n/a")</f>
        <v>4.9210749596277997E-2</v>
      </c>
      <c r="M3259" s="66"/>
      <c r="N3259" s="66"/>
      <c r="O3259" s="66"/>
      <c r="P3259" s="66"/>
      <c r="Q3259" s="66"/>
      <c r="S3259" s="70"/>
      <c r="U3259" s="70"/>
      <c r="W3259" s="70"/>
      <c r="Y3259" s="70"/>
    </row>
    <row r="3260" spans="1:25" s="69" customFormat="1" x14ac:dyDescent="0.2">
      <c r="A3260" s="66" t="s">
        <v>11</v>
      </c>
      <c r="B3260" s="66" t="s">
        <v>24</v>
      </c>
      <c r="C3260" s="66" t="s">
        <v>9</v>
      </c>
      <c r="D3260" s="66" t="s">
        <v>311</v>
      </c>
      <c r="E3260" s="86">
        <f>+IF(ISNUMBER(DATA!H472),DATA!H472,"n/a")</f>
        <v>24901.99</v>
      </c>
      <c r="F3260" s="77">
        <f>+IF(ISNUMBER(DATA!I472),DATA!I472,"n/a")</f>
        <v>-0.13728657777155701</v>
      </c>
      <c r="G3260" s="86">
        <f>+IF(ISNUMBER(DATA!R472),DATA!R472,"n/a")</f>
        <v>83276.89</v>
      </c>
      <c r="H3260" s="77">
        <f>+IF(ISNUMBER(DATA!S472),DATA!S472,"n/a")</f>
        <v>-0.120773009595102</v>
      </c>
      <c r="I3260" s="86">
        <f>+IF(ISNUMBER(DATA!AB472),DATA!AB472,"n/a")</f>
        <v>160296.9</v>
      </c>
      <c r="J3260" s="77">
        <f>+IF(ISNUMBER(DATA!AC472),DATA!AC472,"n/a")</f>
        <v>-0.19202300082311399</v>
      </c>
      <c r="K3260" s="86">
        <f>+IF(ISNUMBER(DATA!AL472),DATA!AL472,"n/a")</f>
        <v>329892.33</v>
      </c>
      <c r="L3260" s="77">
        <f>+IF(ISNUMBER(DATA!AM472),DATA!AM472,"n/a")</f>
        <v>-0.191045923225408</v>
      </c>
      <c r="M3260" s="66"/>
      <c r="N3260" s="66"/>
      <c r="O3260" s="66"/>
      <c r="P3260" s="66"/>
      <c r="Q3260" s="66"/>
      <c r="S3260" s="70"/>
      <c r="U3260" s="70"/>
      <c r="W3260" s="70"/>
      <c r="Y3260" s="70"/>
    </row>
    <row r="3261" spans="1:25" s="69" customFormat="1" x14ac:dyDescent="0.2">
      <c r="A3261" s="66" t="s">
        <v>11</v>
      </c>
      <c r="B3261" s="66" t="s">
        <v>24</v>
      </c>
      <c r="C3261" s="66" t="s">
        <v>9</v>
      </c>
      <c r="D3261" s="66" t="s">
        <v>312</v>
      </c>
      <c r="E3261" s="86">
        <f>+IF(ISNUMBER(DATA!H473),DATA!H473,"n/a")</f>
        <v>15411.03</v>
      </c>
      <c r="F3261" s="77">
        <f>+IF(ISNUMBER(DATA!I473),DATA!I473,"n/a")</f>
        <v>0.13237131067076599</v>
      </c>
      <c r="G3261" s="86">
        <f>+IF(ISNUMBER(DATA!R473),DATA!R473,"n/a")</f>
        <v>52578.81</v>
      </c>
      <c r="H3261" s="77">
        <f>+IF(ISNUMBER(DATA!S473),DATA!S473,"n/a")</f>
        <v>0.23917254960926801</v>
      </c>
      <c r="I3261" s="86">
        <f>+IF(ISNUMBER(DATA!AB473),DATA!AB473,"n/a")</f>
        <v>95676.27</v>
      </c>
      <c r="J3261" s="77">
        <f>+IF(ISNUMBER(DATA!AC473),DATA!AC473,"n/a")</f>
        <v>0.18897217624565199</v>
      </c>
      <c r="K3261" s="86">
        <f>+IF(ISNUMBER(DATA!AL473),DATA!AL473,"n/a")</f>
        <v>182442.7</v>
      </c>
      <c r="L3261" s="77">
        <f>+IF(ISNUMBER(DATA!AM473),DATA!AM473,"n/a")</f>
        <v>0.22219323765478499</v>
      </c>
      <c r="M3261" s="66"/>
      <c r="N3261" s="66"/>
      <c r="O3261" s="66"/>
      <c r="P3261" s="66"/>
      <c r="Q3261" s="66"/>
      <c r="S3261" s="70"/>
      <c r="U3261" s="70"/>
      <c r="W3261" s="70"/>
      <c r="Y3261" s="70"/>
    </row>
    <row r="3262" spans="1:25" s="69" customFormat="1" x14ac:dyDescent="0.2">
      <c r="A3262" s="66" t="s">
        <v>11</v>
      </c>
      <c r="B3262" s="66" t="s">
        <v>24</v>
      </c>
      <c r="C3262" s="66" t="s">
        <v>9</v>
      </c>
      <c r="D3262" s="66" t="s">
        <v>313</v>
      </c>
      <c r="E3262" s="86">
        <f>+IF(ISNUMBER(DATA!H474),DATA!H474,"n/a")</f>
        <v>29882.54</v>
      </c>
      <c r="F3262" s="77">
        <f>+IF(ISNUMBER(DATA!I474),DATA!I474,"n/a")</f>
        <v>-2.8460312010695099E-2</v>
      </c>
      <c r="G3262" s="86">
        <f>+IF(ISNUMBER(DATA!R474),DATA!R474,"n/a")</f>
        <v>98298.9</v>
      </c>
      <c r="H3262" s="77">
        <f>+IF(ISNUMBER(DATA!S474),DATA!S474,"n/a")</f>
        <v>1.5688901030909998E-2</v>
      </c>
      <c r="I3262" s="86">
        <f>+IF(ISNUMBER(DATA!AB474),DATA!AB474,"n/a")</f>
        <v>186149.32</v>
      </c>
      <c r="J3262" s="77">
        <f>+IF(ISNUMBER(DATA!AC474),DATA!AC474,"n/a")</f>
        <v>-1.2058545057183399E-3</v>
      </c>
      <c r="K3262" s="86">
        <f>+IF(ISNUMBER(DATA!AL474),DATA!AL474,"n/a")</f>
        <v>378966.38</v>
      </c>
      <c r="L3262" s="77">
        <f>+IF(ISNUMBER(DATA!AM474),DATA!AM474,"n/a")</f>
        <v>4.7935117825594599E-2</v>
      </c>
      <c r="M3262" s="66"/>
      <c r="N3262" s="66"/>
      <c r="O3262" s="66"/>
      <c r="P3262" s="66"/>
      <c r="Q3262" s="66"/>
      <c r="S3262" s="70"/>
      <c r="U3262" s="70"/>
      <c r="W3262" s="70"/>
      <c r="Y3262" s="70"/>
    </row>
    <row r="3263" spans="1:25" s="69" customFormat="1" x14ac:dyDescent="0.2">
      <c r="A3263" s="66" t="s">
        <v>11</v>
      </c>
      <c r="B3263" s="66" t="s">
        <v>24</v>
      </c>
      <c r="C3263" s="66" t="s">
        <v>9</v>
      </c>
      <c r="D3263" s="66" t="s">
        <v>314</v>
      </c>
      <c r="E3263" s="86">
        <f>+IF(ISNUMBER(DATA!H475),DATA!H475,"n/a")</f>
        <v>47690.96</v>
      </c>
      <c r="F3263" s="77">
        <f>+IF(ISNUMBER(DATA!I475),DATA!I475,"n/a")</f>
        <v>2.3655430222834301E-2</v>
      </c>
      <c r="G3263" s="86">
        <f>+IF(ISNUMBER(DATA!R475),DATA!R475,"n/a")</f>
        <v>155081.26</v>
      </c>
      <c r="H3263" s="77">
        <f>+IF(ISNUMBER(DATA!S475),DATA!S475,"n/a")</f>
        <v>1.7984665368486401E-2</v>
      </c>
      <c r="I3263" s="86">
        <f>+IF(ISNUMBER(DATA!AB475),DATA!AB475,"n/a")</f>
        <v>298026.2</v>
      </c>
      <c r="J3263" s="77">
        <f>+IF(ISNUMBER(DATA!AC475),DATA!AC475,"n/a")</f>
        <v>-0.212615038586662</v>
      </c>
      <c r="K3263" s="86">
        <f>+IF(ISNUMBER(DATA!AL475),DATA!AL475,"n/a")</f>
        <v>597053.44999999995</v>
      </c>
      <c r="L3263" s="77">
        <f>+IF(ISNUMBER(DATA!AM475),DATA!AM475,"n/a")</f>
        <v>-0.28666995828456199</v>
      </c>
      <c r="M3263" s="66"/>
      <c r="N3263" s="66"/>
      <c r="O3263" s="66"/>
      <c r="P3263" s="66"/>
      <c r="Q3263" s="66"/>
      <c r="S3263" s="70"/>
      <c r="U3263" s="70"/>
      <c r="W3263" s="70"/>
      <c r="Y3263" s="70"/>
    </row>
    <row r="3264" spans="1:25" s="69" customFormat="1" x14ac:dyDescent="0.2">
      <c r="A3264" s="66" t="s">
        <v>11</v>
      </c>
      <c r="B3264" s="66" t="s">
        <v>24</v>
      </c>
      <c r="C3264" s="66" t="s">
        <v>9</v>
      </c>
      <c r="D3264" s="66" t="s">
        <v>315</v>
      </c>
      <c r="E3264" s="86">
        <f>+IF(ISNUMBER(DATA!H476),DATA!H476,"n/a")</f>
        <v>77107.710000000006</v>
      </c>
      <c r="F3264" s="77">
        <f>+IF(ISNUMBER(DATA!I476),DATA!I476,"n/a")</f>
        <v>0.101591590682067</v>
      </c>
      <c r="G3264" s="86">
        <f>+IF(ISNUMBER(DATA!R476),DATA!R476,"n/a")</f>
        <v>258821.34</v>
      </c>
      <c r="H3264" s="77">
        <f>+IF(ISNUMBER(DATA!S476),DATA!S476,"n/a")</f>
        <v>0.12332896350415</v>
      </c>
      <c r="I3264" s="86">
        <f>+IF(ISNUMBER(DATA!AB476),DATA!AB476,"n/a")</f>
        <v>488484.26</v>
      </c>
      <c r="J3264" s="77">
        <f>+IF(ISNUMBER(DATA!AC476),DATA!AC476,"n/a")</f>
        <v>0.111700405907755</v>
      </c>
      <c r="K3264" s="86">
        <f>+IF(ISNUMBER(DATA!AL476),DATA!AL476,"n/a")</f>
        <v>942709.92</v>
      </c>
      <c r="L3264" s="77">
        <f>+IF(ISNUMBER(DATA!AM476),DATA!AM476,"n/a")</f>
        <v>0.14868787399741901</v>
      </c>
      <c r="M3264" s="66"/>
      <c r="N3264" s="66"/>
      <c r="O3264" s="66"/>
      <c r="P3264" s="66"/>
      <c r="Q3264" s="66"/>
      <c r="S3264" s="70"/>
      <c r="U3264" s="70"/>
      <c r="W3264" s="70"/>
      <c r="Y3264" s="70"/>
    </row>
    <row r="3265" spans="1:25" s="69" customFormat="1" x14ac:dyDescent="0.2">
      <c r="A3265" s="66" t="s">
        <v>11</v>
      </c>
      <c r="B3265" s="66" t="s">
        <v>24</v>
      </c>
      <c r="C3265" s="66" t="s">
        <v>9</v>
      </c>
      <c r="D3265" s="66" t="s">
        <v>316</v>
      </c>
      <c r="E3265" s="86">
        <f>+IF(ISNUMBER(DATA!H477),DATA!H477,"n/a")</f>
        <v>42849.35</v>
      </c>
      <c r="F3265" s="77">
        <f>+IF(ISNUMBER(DATA!I477),DATA!I477,"n/a")</f>
        <v>-3.5299064164343902E-3</v>
      </c>
      <c r="G3265" s="86">
        <f>+IF(ISNUMBER(DATA!R477),DATA!R477,"n/a")</f>
        <v>128298.18</v>
      </c>
      <c r="H3265" s="77">
        <f>+IF(ISNUMBER(DATA!S477),DATA!S477,"n/a")</f>
        <v>3.2138829549226498E-2</v>
      </c>
      <c r="I3265" s="86">
        <f>+IF(ISNUMBER(DATA!AB477),DATA!AB477,"n/a")</f>
        <v>244088.77</v>
      </c>
      <c r="J3265" s="77">
        <f>+IF(ISNUMBER(DATA!AC477),DATA!AC477,"n/a")</f>
        <v>5.9944830828973603E-2</v>
      </c>
      <c r="K3265" s="86">
        <f>+IF(ISNUMBER(DATA!AL477),DATA!AL477,"n/a")</f>
        <v>484076.65</v>
      </c>
      <c r="L3265" s="77">
        <f>+IF(ISNUMBER(DATA!AM477),DATA!AM477,"n/a")</f>
        <v>0.123733350864512</v>
      </c>
      <c r="M3265" s="66"/>
      <c r="N3265" s="66"/>
      <c r="O3265" s="66"/>
      <c r="P3265" s="66"/>
      <c r="Q3265" s="66"/>
      <c r="S3265" s="70"/>
      <c r="U3265" s="70"/>
      <c r="W3265" s="70"/>
      <c r="Y3265" s="70"/>
    </row>
    <row r="3266" spans="1:25" s="69" customFormat="1" x14ac:dyDescent="0.2">
      <c r="A3266" s="66" t="s">
        <v>11</v>
      </c>
      <c r="B3266" s="66" t="s">
        <v>24</v>
      </c>
      <c r="C3266" s="66" t="s">
        <v>9</v>
      </c>
      <c r="D3266" s="66" t="s">
        <v>317</v>
      </c>
      <c r="E3266" s="86">
        <f>+IF(ISNUMBER(DATA!H478),DATA!H478,"n/a")</f>
        <v>23933.9</v>
      </c>
      <c r="F3266" s="77">
        <f>+IF(ISNUMBER(DATA!I478),DATA!I478,"n/a")</f>
        <v>-7.4659307418221299E-2</v>
      </c>
      <c r="G3266" s="86">
        <f>+IF(ISNUMBER(DATA!R478),DATA!R478,"n/a")</f>
        <v>85663.6</v>
      </c>
      <c r="H3266" s="77">
        <f>+IF(ISNUMBER(DATA!S478),DATA!S478,"n/a")</f>
        <v>7.4780959536059302E-2</v>
      </c>
      <c r="I3266" s="86">
        <f>+IF(ISNUMBER(DATA!AB478),DATA!AB478,"n/a")</f>
        <v>161292.4</v>
      </c>
      <c r="J3266" s="77">
        <f>+IF(ISNUMBER(DATA!AC478),DATA!AC478,"n/a")</f>
        <v>0.120649938111223</v>
      </c>
      <c r="K3266" s="86">
        <f>+IF(ISNUMBER(DATA!AL478),DATA!AL478,"n/a")</f>
        <v>309476.23</v>
      </c>
      <c r="L3266" s="77">
        <f>+IF(ISNUMBER(DATA!AM478),DATA!AM478,"n/a")</f>
        <v>8.9084372163258402E-2</v>
      </c>
      <c r="M3266" s="66"/>
      <c r="N3266" s="66"/>
      <c r="O3266" s="66"/>
      <c r="P3266" s="66"/>
      <c r="Q3266" s="66"/>
      <c r="S3266" s="70"/>
      <c r="U3266" s="70"/>
      <c r="W3266" s="70"/>
      <c r="Y3266" s="70"/>
    </row>
    <row r="3267" spans="1:25" s="69" customFormat="1" x14ac:dyDescent="0.2">
      <c r="A3267" s="66" t="s">
        <v>11</v>
      </c>
      <c r="B3267" s="66" t="s">
        <v>24</v>
      </c>
      <c r="C3267" s="66" t="s">
        <v>9</v>
      </c>
      <c r="D3267" s="66" t="s">
        <v>318</v>
      </c>
      <c r="E3267" s="86">
        <f>+IF(ISNUMBER(DATA!H479),DATA!H479,"n/a")</f>
        <v>53149.08</v>
      </c>
      <c r="F3267" s="77">
        <f>+IF(ISNUMBER(DATA!I479),DATA!I479,"n/a")</f>
        <v>-2.78740673648292E-2</v>
      </c>
      <c r="G3267" s="86">
        <f>+IF(ISNUMBER(DATA!R479),DATA!R479,"n/a")</f>
        <v>162124.28</v>
      </c>
      <c r="H3267" s="77">
        <f>+IF(ISNUMBER(DATA!S479),DATA!S479,"n/a")</f>
        <v>2.7479079577459299E-2</v>
      </c>
      <c r="I3267" s="86">
        <f>+IF(ISNUMBER(DATA!AB479),DATA!AB479,"n/a")</f>
        <v>310973.84999999998</v>
      </c>
      <c r="J3267" s="77">
        <f>+IF(ISNUMBER(DATA!AC479),DATA!AC479,"n/a")</f>
        <v>5.87789536130362E-2</v>
      </c>
      <c r="K3267" s="86">
        <f>+IF(ISNUMBER(DATA!AL479),DATA!AL479,"n/a")</f>
        <v>585355.80000000005</v>
      </c>
      <c r="L3267" s="77">
        <f>+IF(ISNUMBER(DATA!AM479),DATA!AM479,"n/a")</f>
        <v>0.11541380079522399</v>
      </c>
      <c r="M3267" s="66"/>
      <c r="N3267" s="66"/>
      <c r="O3267" s="66"/>
      <c r="P3267" s="66"/>
      <c r="Q3267" s="66"/>
      <c r="S3267" s="70"/>
      <c r="U3267" s="70"/>
      <c r="W3267" s="70"/>
      <c r="Y3267" s="70"/>
    </row>
    <row r="3268" spans="1:25" s="69" customFormat="1" x14ac:dyDescent="0.2">
      <c r="A3268" s="66" t="s">
        <v>11</v>
      </c>
      <c r="B3268" s="66" t="s">
        <v>24</v>
      </c>
      <c r="C3268" s="66" t="s">
        <v>9</v>
      </c>
      <c r="D3268" s="66" t="s">
        <v>344</v>
      </c>
      <c r="E3268" s="86">
        <f>+IF(ISNUMBER(DATA!H480),DATA!H480,"n/a")</f>
        <v>24959.87</v>
      </c>
      <c r="F3268" s="77">
        <f>+IF(ISNUMBER(DATA!I480),DATA!I480,"n/a")</f>
        <v>0.496550301679971</v>
      </c>
      <c r="G3268" s="86">
        <f>+IF(ISNUMBER(DATA!R480),DATA!R480,"n/a")</f>
        <v>74939.3</v>
      </c>
      <c r="H3268" s="77">
        <f>+IF(ISNUMBER(DATA!S480),DATA!S480,"n/a")</f>
        <v>0.28297278562290101</v>
      </c>
      <c r="I3268" s="86">
        <f>+IF(ISNUMBER(DATA!AB480),DATA!AB480,"n/a")</f>
        <v>144252.25</v>
      </c>
      <c r="J3268" s="77">
        <f>+IF(ISNUMBER(DATA!AC480),DATA!AC480,"n/a")</f>
        <v>0.304311638907792</v>
      </c>
      <c r="K3268" s="86">
        <f>+IF(ISNUMBER(DATA!AL480),DATA!AL480,"n/a")</f>
        <v>287027.12</v>
      </c>
      <c r="L3268" s="77">
        <f>+IF(ISNUMBER(DATA!AM480),DATA!AM480,"n/a")</f>
        <v>0.29263441835010801</v>
      </c>
      <c r="M3268" s="66"/>
      <c r="N3268" s="66"/>
      <c r="O3268" s="66"/>
      <c r="P3268" s="66"/>
      <c r="Q3268" s="66"/>
      <c r="S3268" s="70"/>
      <c r="U3268" s="70"/>
      <c r="W3268" s="70"/>
      <c r="Y3268" s="70"/>
    </row>
    <row r="3269" spans="1:25" s="69" customFormat="1" x14ac:dyDescent="0.2">
      <c r="A3269" s="66" t="s">
        <v>11</v>
      </c>
      <c r="B3269" s="66" t="s">
        <v>24</v>
      </c>
      <c r="C3269" s="66" t="s">
        <v>9</v>
      </c>
      <c r="D3269" s="66" t="s">
        <v>345</v>
      </c>
      <c r="E3269" s="86">
        <f>+IF(ISNUMBER(DATA!H481),DATA!H481,"n/a")</f>
        <v>104957.02</v>
      </c>
      <c r="F3269" s="77">
        <f>+IF(ISNUMBER(DATA!I481),DATA!I481,"n/a")</f>
        <v>2.5302219242526701E-2</v>
      </c>
      <c r="G3269" s="86">
        <f>+IF(ISNUMBER(DATA!R481),DATA!R481,"n/a")</f>
        <v>337676.76</v>
      </c>
      <c r="H3269" s="77">
        <f>+IF(ISNUMBER(DATA!S481),DATA!S481,"n/a")</f>
        <v>6.6631600489945195E-2</v>
      </c>
      <c r="I3269" s="86">
        <f>+IF(ISNUMBER(DATA!AB481),DATA!AB481,"n/a")</f>
        <v>639117.29</v>
      </c>
      <c r="J3269" s="77">
        <f>+IF(ISNUMBER(DATA!AC481),DATA!AC481,"n/a")</f>
        <v>6.03101397082988E-2</v>
      </c>
      <c r="K3269" s="86">
        <f>+IF(ISNUMBER(DATA!AL481),DATA!AL481,"n/a")</f>
        <v>1287032.8999999999</v>
      </c>
      <c r="L3269" s="77">
        <f>+IF(ISNUMBER(DATA!AM481),DATA!AM481,"n/a")</f>
        <v>0.153759467219511</v>
      </c>
      <c r="M3269" s="66"/>
      <c r="N3269" s="66"/>
      <c r="O3269" s="66"/>
      <c r="P3269" s="66"/>
      <c r="Q3269" s="66"/>
      <c r="S3269" s="70"/>
      <c r="U3269" s="70"/>
      <c r="W3269" s="70"/>
      <c r="Y3269" s="70"/>
    </row>
    <row r="3270" spans="1:25" x14ac:dyDescent="0.2">
      <c r="E3270" s="100"/>
      <c r="F3270" s="102"/>
      <c r="G3270" s="100"/>
      <c r="H3270" s="102"/>
      <c r="I3270" s="100"/>
      <c r="J3270" s="102"/>
      <c r="K3270" s="100"/>
      <c r="L3270" s="102"/>
    </row>
    <row r="3271" spans="1:25" s="69" customFormat="1" x14ac:dyDescent="0.2">
      <c r="A3271" s="66" t="s">
        <v>11</v>
      </c>
      <c r="B3271" s="66" t="s">
        <v>24</v>
      </c>
      <c r="C3271" s="66" t="s">
        <v>25</v>
      </c>
      <c r="D3271" s="66" t="s">
        <v>271</v>
      </c>
      <c r="E3271" s="86">
        <f>+IF(ISNUMBER(DATA!J432),DATA!J432,"n/a")</f>
        <v>21953.95</v>
      </c>
      <c r="F3271" s="77">
        <f>+IF(ISNUMBER(DATA!K432),DATA!K432,"n/a")</f>
        <v>-0.103524129237536</v>
      </c>
      <c r="G3271" s="86">
        <f>+IF(ISNUMBER(DATA!T432),DATA!T432,"n/a")</f>
        <v>94208.6</v>
      </c>
      <c r="H3271" s="77">
        <f>+IF(ISNUMBER(DATA!U432),DATA!U432,"n/a")</f>
        <v>0.20788247017366801</v>
      </c>
      <c r="I3271" s="86">
        <f>+IF(ISNUMBER(DATA!AD432),DATA!AD432,"n/a")</f>
        <v>174694.17</v>
      </c>
      <c r="J3271" s="77">
        <f>+IF(ISNUMBER(DATA!AE432),DATA!AE432,"n/a")</f>
        <v>0.16616208057734599</v>
      </c>
      <c r="K3271" s="86">
        <f>+IF(ISNUMBER(DATA!AN432),DATA!AN432,"n/a")</f>
        <v>356097.46</v>
      </c>
      <c r="L3271" s="77">
        <f>+IF(ISNUMBER(DATA!AO432),DATA!AO432,"n/a")</f>
        <v>0.20303468254472101</v>
      </c>
      <c r="M3271" s="66"/>
      <c r="N3271" s="66"/>
      <c r="O3271" s="66"/>
      <c r="P3271" s="66"/>
      <c r="Q3271" s="66"/>
      <c r="S3271" s="70"/>
      <c r="U3271" s="70"/>
      <c r="W3271" s="70"/>
      <c r="Y3271" s="70"/>
    </row>
    <row r="3272" spans="1:25" s="69" customFormat="1" x14ac:dyDescent="0.2">
      <c r="A3272" s="66" t="s">
        <v>11</v>
      </c>
      <c r="B3272" s="66" t="s">
        <v>24</v>
      </c>
      <c r="C3272" s="66" t="s">
        <v>25</v>
      </c>
      <c r="D3272" s="66" t="s">
        <v>272</v>
      </c>
      <c r="E3272" s="86">
        <f>+IF(ISNUMBER(DATA!J433),DATA!J433,"n/a")</f>
        <v>86703.14</v>
      </c>
      <c r="F3272" s="77">
        <f>+IF(ISNUMBER(DATA!K433),DATA!K433,"n/a")</f>
        <v>0.210979146632811</v>
      </c>
      <c r="G3272" s="86">
        <f>+IF(ISNUMBER(DATA!T433),DATA!T433,"n/a")</f>
        <v>250761.2</v>
      </c>
      <c r="H3272" s="77">
        <f>+IF(ISNUMBER(DATA!U433),DATA!U433,"n/a")</f>
        <v>0.153886045601381</v>
      </c>
      <c r="I3272" s="86">
        <f>+IF(ISNUMBER(DATA!AD433),DATA!AD433,"n/a")</f>
        <v>477189.75</v>
      </c>
      <c r="J3272" s="77">
        <f>+IF(ISNUMBER(DATA!AE433),DATA!AE433,"n/a")</f>
        <v>0.15192943030241499</v>
      </c>
      <c r="K3272" s="86">
        <f>+IF(ISNUMBER(DATA!AN433),DATA!AN433,"n/a")</f>
        <v>912547.48</v>
      </c>
      <c r="L3272" s="77">
        <f>+IF(ISNUMBER(DATA!AO433),DATA!AO433,"n/a")</f>
        <v>0.13825688913003001</v>
      </c>
      <c r="M3272" s="66"/>
      <c r="N3272" s="66"/>
      <c r="O3272" s="66"/>
      <c r="P3272" s="66"/>
      <c r="Q3272" s="66"/>
      <c r="S3272" s="70"/>
      <c r="U3272" s="70"/>
      <c r="W3272" s="70"/>
      <c r="Y3272" s="70"/>
    </row>
    <row r="3273" spans="1:25" s="69" customFormat="1" x14ac:dyDescent="0.2">
      <c r="A3273" s="66" t="s">
        <v>11</v>
      </c>
      <c r="B3273" s="66" t="s">
        <v>24</v>
      </c>
      <c r="C3273" s="66" t="s">
        <v>25</v>
      </c>
      <c r="D3273" s="66" t="s">
        <v>273</v>
      </c>
      <c r="E3273" s="86">
        <f>+IF(ISNUMBER(DATA!J434),DATA!J434,"n/a")</f>
        <v>144072.24</v>
      </c>
      <c r="F3273" s="77">
        <f>+IF(ISNUMBER(DATA!K434),DATA!K434,"n/a")</f>
        <v>0.17348577523914299</v>
      </c>
      <c r="G3273" s="86">
        <f>+IF(ISNUMBER(DATA!T434),DATA!T434,"n/a")</f>
        <v>463294.5</v>
      </c>
      <c r="H3273" s="77">
        <f>+IF(ISNUMBER(DATA!U434),DATA!U434,"n/a")</f>
        <v>-3.7608976030383399E-2</v>
      </c>
      <c r="I3273" s="86">
        <f>+IF(ISNUMBER(DATA!AD434),DATA!AD434,"n/a")</f>
        <v>880689.07</v>
      </c>
      <c r="J3273" s="77">
        <f>+IF(ISNUMBER(DATA!AE434),DATA!AE434,"n/a")</f>
        <v>-0.100955149263408</v>
      </c>
      <c r="K3273" s="86">
        <f>+IF(ISNUMBER(DATA!AN434),DATA!AN434,"n/a")</f>
        <v>1676745.5</v>
      </c>
      <c r="L3273" s="77">
        <f>+IF(ISNUMBER(DATA!AO434),DATA!AO434,"n/a")</f>
        <v>-0.123466693174018</v>
      </c>
      <c r="M3273" s="66"/>
      <c r="N3273" s="66"/>
      <c r="O3273" s="66"/>
      <c r="P3273" s="66"/>
      <c r="Q3273" s="66"/>
      <c r="S3273" s="70"/>
      <c r="U3273" s="70"/>
      <c r="W3273" s="70"/>
      <c r="Y3273" s="70"/>
    </row>
    <row r="3274" spans="1:25" s="69" customFormat="1" x14ac:dyDescent="0.2">
      <c r="A3274" s="66" t="s">
        <v>11</v>
      </c>
      <c r="B3274" s="66" t="s">
        <v>24</v>
      </c>
      <c r="C3274" s="66" t="s">
        <v>25</v>
      </c>
      <c r="D3274" s="66" t="s">
        <v>274</v>
      </c>
      <c r="E3274" s="86">
        <f>+IF(ISNUMBER(DATA!J435),DATA!J435,"n/a")</f>
        <v>55253.86</v>
      </c>
      <c r="F3274" s="77">
        <f>+IF(ISNUMBER(DATA!K435),DATA!K435,"n/a")</f>
        <v>1.46913368492151E-2</v>
      </c>
      <c r="G3274" s="86">
        <f>+IF(ISNUMBER(DATA!T435),DATA!T435,"n/a")</f>
        <v>161595.59</v>
      </c>
      <c r="H3274" s="77">
        <f>+IF(ISNUMBER(DATA!U435),DATA!U435,"n/a")</f>
        <v>5.0527732316148502E-2</v>
      </c>
      <c r="I3274" s="86">
        <f>+IF(ISNUMBER(DATA!AD435),DATA!AD435,"n/a")</f>
        <v>306282.28999999998</v>
      </c>
      <c r="J3274" s="77">
        <f>+IF(ISNUMBER(DATA!AE435),DATA!AE435,"n/a")</f>
        <v>6.45352463219101E-2</v>
      </c>
      <c r="K3274" s="86">
        <f>+IF(ISNUMBER(DATA!AN435),DATA!AN435,"n/a")</f>
        <v>611614.88</v>
      </c>
      <c r="L3274" s="77">
        <f>+IF(ISNUMBER(DATA!AO435),DATA!AO435,"n/a")</f>
        <v>9.3339477527656395E-2</v>
      </c>
      <c r="M3274" s="66"/>
      <c r="N3274" s="66"/>
      <c r="O3274" s="66"/>
      <c r="P3274" s="66"/>
      <c r="Q3274" s="66"/>
      <c r="S3274" s="70"/>
      <c r="U3274" s="70"/>
      <c r="W3274" s="70"/>
      <c r="Y3274" s="70"/>
    </row>
    <row r="3275" spans="1:25" s="69" customFormat="1" x14ac:dyDescent="0.2">
      <c r="A3275" s="66" t="s">
        <v>11</v>
      </c>
      <c r="B3275" s="66" t="s">
        <v>24</v>
      </c>
      <c r="C3275" s="66" t="s">
        <v>25</v>
      </c>
      <c r="D3275" s="66" t="s">
        <v>275</v>
      </c>
      <c r="E3275" s="86">
        <f>+IF(ISNUMBER(DATA!J436),DATA!J436,"n/a")</f>
        <v>101291.74</v>
      </c>
      <c r="F3275" s="77">
        <f>+IF(ISNUMBER(DATA!K436),DATA!K436,"n/a")</f>
        <v>-3.2114165949293103E-2</v>
      </c>
      <c r="G3275" s="86">
        <f>+IF(ISNUMBER(DATA!T436),DATA!T436,"n/a")</f>
        <v>344861.58</v>
      </c>
      <c r="H3275" s="77">
        <f>+IF(ISNUMBER(DATA!U436),DATA!U436,"n/a")</f>
        <v>-0.16357486358736401</v>
      </c>
      <c r="I3275" s="86">
        <f>+IF(ISNUMBER(DATA!AD436),DATA!AD436,"n/a")</f>
        <v>667907.26</v>
      </c>
      <c r="J3275" s="77">
        <f>+IF(ISNUMBER(DATA!AE436),DATA!AE436,"n/a")</f>
        <v>-0.218933834404616</v>
      </c>
      <c r="K3275" s="86">
        <f>+IF(ISNUMBER(DATA!AN436),DATA!AN436,"n/a")</f>
        <v>1364796.61</v>
      </c>
      <c r="L3275" s="77">
        <f>+IF(ISNUMBER(DATA!AO436),DATA!AO436,"n/a")</f>
        <v>-0.18827405068539299</v>
      </c>
      <c r="M3275" s="66"/>
      <c r="N3275" s="66"/>
      <c r="O3275" s="66"/>
      <c r="P3275" s="66"/>
      <c r="Q3275" s="66"/>
      <c r="S3275" s="70"/>
      <c r="U3275" s="70"/>
      <c r="W3275" s="70"/>
      <c r="Y3275" s="70"/>
    </row>
    <row r="3276" spans="1:25" s="69" customFormat="1" x14ac:dyDescent="0.2">
      <c r="A3276" s="66" t="s">
        <v>11</v>
      </c>
      <c r="B3276" s="66" t="s">
        <v>24</v>
      </c>
      <c r="C3276" s="66" t="s">
        <v>25</v>
      </c>
      <c r="D3276" s="66" t="s">
        <v>276</v>
      </c>
      <c r="E3276" s="86">
        <f>+IF(ISNUMBER(DATA!J437),DATA!J437,"n/a")</f>
        <v>58227.6</v>
      </c>
      <c r="F3276" s="77">
        <f>+IF(ISNUMBER(DATA!K437),DATA!K437,"n/a")</f>
        <v>-6.6185525776218196E-2</v>
      </c>
      <c r="G3276" s="86">
        <f>+IF(ISNUMBER(DATA!T437),DATA!T437,"n/a")</f>
        <v>197527.1</v>
      </c>
      <c r="H3276" s="77">
        <f>+IF(ISNUMBER(DATA!U437),DATA!U437,"n/a")</f>
        <v>-3.99546201422354E-2</v>
      </c>
      <c r="I3276" s="86">
        <f>+IF(ISNUMBER(DATA!AD437),DATA!AD437,"n/a")</f>
        <v>385462.63</v>
      </c>
      <c r="J3276" s="77">
        <f>+IF(ISNUMBER(DATA!AE437),DATA!AE437,"n/a")</f>
        <v>-2.11308190589958E-2</v>
      </c>
      <c r="K3276" s="86">
        <f>+IF(ISNUMBER(DATA!AN437),DATA!AN437,"n/a")</f>
        <v>810170.26</v>
      </c>
      <c r="L3276" s="77">
        <f>+IF(ISNUMBER(DATA!AO437),DATA!AO437,"n/a")</f>
        <v>-2.0984567989776499E-2</v>
      </c>
      <c r="M3276" s="66"/>
      <c r="N3276" s="66"/>
      <c r="O3276" s="66"/>
      <c r="P3276" s="66"/>
      <c r="Q3276" s="66"/>
      <c r="S3276" s="70"/>
      <c r="U3276" s="70"/>
      <c r="W3276" s="70"/>
      <c r="Y3276" s="70"/>
    </row>
    <row r="3277" spans="1:25" s="69" customFormat="1" x14ac:dyDescent="0.2">
      <c r="A3277" s="66" t="s">
        <v>11</v>
      </c>
      <c r="B3277" s="66" t="s">
        <v>24</v>
      </c>
      <c r="C3277" s="66" t="s">
        <v>25</v>
      </c>
      <c r="D3277" s="66" t="s">
        <v>277</v>
      </c>
      <c r="E3277" s="86">
        <f>+IF(ISNUMBER(DATA!J438),DATA!J438,"n/a")</f>
        <v>28539.919999999998</v>
      </c>
      <c r="F3277" s="77">
        <f>+IF(ISNUMBER(DATA!K438),DATA!K438,"n/a")</f>
        <v>-1.0827552169115E-2</v>
      </c>
      <c r="G3277" s="86">
        <f>+IF(ISNUMBER(DATA!T438),DATA!T438,"n/a")</f>
        <v>88356.78</v>
      </c>
      <c r="H3277" s="77">
        <f>+IF(ISNUMBER(DATA!U438),DATA!U438,"n/a")</f>
        <v>-4.73174636976018E-2</v>
      </c>
      <c r="I3277" s="86">
        <f>+IF(ISNUMBER(DATA!AD438),DATA!AD438,"n/a")</f>
        <v>179812.3</v>
      </c>
      <c r="J3277" s="77">
        <f>+IF(ISNUMBER(DATA!AE438),DATA!AE438,"n/a")</f>
        <v>2.7746455946186799E-2</v>
      </c>
      <c r="K3277" s="86">
        <f>+IF(ISNUMBER(DATA!AN438),DATA!AN438,"n/a")</f>
        <v>365856.82</v>
      </c>
      <c r="L3277" s="77">
        <f>+IF(ISNUMBER(DATA!AO438),DATA!AO438,"n/a")</f>
        <v>0.12336980463432599</v>
      </c>
      <c r="M3277" s="66"/>
      <c r="N3277" s="66"/>
      <c r="O3277" s="66"/>
      <c r="P3277" s="66"/>
      <c r="Q3277" s="66"/>
      <c r="S3277" s="70"/>
      <c r="U3277" s="70"/>
      <c r="W3277" s="70"/>
      <c r="Y3277" s="70"/>
    </row>
    <row r="3278" spans="1:25" s="69" customFormat="1" x14ac:dyDescent="0.2">
      <c r="A3278" s="66" t="s">
        <v>11</v>
      </c>
      <c r="B3278" s="66" t="s">
        <v>24</v>
      </c>
      <c r="C3278" s="66" t="s">
        <v>25</v>
      </c>
      <c r="D3278" s="66" t="s">
        <v>278</v>
      </c>
      <c r="E3278" s="86">
        <f>+IF(ISNUMBER(DATA!J439),DATA!J439,"n/a")</f>
        <v>170857.97</v>
      </c>
      <c r="F3278" s="77">
        <f>+IF(ISNUMBER(DATA!K439),DATA!K439,"n/a")</f>
        <v>0.40473034546286302</v>
      </c>
      <c r="G3278" s="86">
        <f>+IF(ISNUMBER(DATA!T439),DATA!T439,"n/a")</f>
        <v>532378.09</v>
      </c>
      <c r="H3278" s="77">
        <f>+IF(ISNUMBER(DATA!U439),DATA!U439,"n/a")</f>
        <v>0.32577226050534702</v>
      </c>
      <c r="I3278" s="86">
        <f>+IF(ISNUMBER(DATA!AD439),DATA!AD439,"n/a")</f>
        <v>963268.39</v>
      </c>
      <c r="J3278" s="77">
        <f>+IF(ISNUMBER(DATA!AE439),DATA!AE439,"n/a")</f>
        <v>0.26126341391700098</v>
      </c>
      <c r="K3278" s="86">
        <f>+IF(ISNUMBER(DATA!AN439),DATA!AN439,"n/a")</f>
        <v>1802998.19</v>
      </c>
      <c r="L3278" s="77">
        <f>+IF(ISNUMBER(DATA!AO439),DATA!AO439,"n/a")</f>
        <v>0.24394311209931199</v>
      </c>
      <c r="M3278" s="66"/>
      <c r="N3278" s="66"/>
      <c r="O3278" s="66"/>
      <c r="P3278" s="66"/>
      <c r="Q3278" s="66"/>
      <c r="S3278" s="70"/>
      <c r="U3278" s="70"/>
      <c r="W3278" s="70"/>
      <c r="Y3278" s="70"/>
    </row>
    <row r="3279" spans="1:25" s="69" customFormat="1" x14ac:dyDescent="0.2">
      <c r="A3279" s="66" t="s">
        <v>11</v>
      </c>
      <c r="B3279" s="66" t="s">
        <v>24</v>
      </c>
      <c r="C3279" s="66" t="s">
        <v>25</v>
      </c>
      <c r="D3279" s="66" t="s">
        <v>279</v>
      </c>
      <c r="E3279" s="86">
        <f>+IF(ISNUMBER(DATA!J440),DATA!J440,"n/a")</f>
        <v>65868.539999999994</v>
      </c>
      <c r="F3279" s="77">
        <f>+IF(ISNUMBER(DATA!K440),DATA!K440,"n/a")</f>
        <v>0.185275197958122</v>
      </c>
      <c r="G3279" s="86">
        <f>+IF(ISNUMBER(DATA!T440),DATA!T440,"n/a")</f>
        <v>210503.63</v>
      </c>
      <c r="H3279" s="77">
        <f>+IF(ISNUMBER(DATA!U440),DATA!U440,"n/a")</f>
        <v>0.189111709328491</v>
      </c>
      <c r="I3279" s="86">
        <f>+IF(ISNUMBER(DATA!AD440),DATA!AD440,"n/a")</f>
        <v>408000.37</v>
      </c>
      <c r="J3279" s="77">
        <f>+IF(ISNUMBER(DATA!AE440),DATA!AE440,"n/a")</f>
        <v>0.25540101179691299</v>
      </c>
      <c r="K3279" s="86">
        <f>+IF(ISNUMBER(DATA!AN440),DATA!AN440,"n/a")</f>
        <v>796811.31</v>
      </c>
      <c r="L3279" s="77">
        <f>+IF(ISNUMBER(DATA!AO440),DATA!AO440,"n/a")</f>
        <v>0.26686997139614199</v>
      </c>
      <c r="M3279" s="66"/>
      <c r="N3279" s="66"/>
      <c r="O3279" s="66"/>
      <c r="P3279" s="66"/>
      <c r="Q3279" s="66"/>
      <c r="S3279" s="70"/>
      <c r="U3279" s="70"/>
      <c r="W3279" s="70"/>
      <c r="Y3279" s="70"/>
    </row>
    <row r="3280" spans="1:25" s="69" customFormat="1" x14ac:dyDescent="0.2">
      <c r="A3280" s="66" t="s">
        <v>11</v>
      </c>
      <c r="B3280" s="66" t="s">
        <v>24</v>
      </c>
      <c r="C3280" s="66" t="s">
        <v>25</v>
      </c>
      <c r="D3280" s="66" t="s">
        <v>280</v>
      </c>
      <c r="E3280" s="86">
        <f>+IF(ISNUMBER(DATA!J441),DATA!J441,"n/a")</f>
        <v>33571.300000000003</v>
      </c>
      <c r="F3280" s="77">
        <f>+IF(ISNUMBER(DATA!K441),DATA!K441,"n/a")</f>
        <v>0.201320578429384</v>
      </c>
      <c r="G3280" s="86">
        <f>+IF(ISNUMBER(DATA!T441),DATA!T441,"n/a")</f>
        <v>93524.84</v>
      </c>
      <c r="H3280" s="77">
        <f>+IF(ISNUMBER(DATA!U441),DATA!U441,"n/a")</f>
        <v>0.105410154260088</v>
      </c>
      <c r="I3280" s="86">
        <f>+IF(ISNUMBER(DATA!AD441),DATA!AD441,"n/a")</f>
        <v>167643.44</v>
      </c>
      <c r="J3280" s="77">
        <f>+IF(ISNUMBER(DATA!AE441),DATA!AE441,"n/a")</f>
        <v>0.128874652772447</v>
      </c>
      <c r="K3280" s="86">
        <f>+IF(ISNUMBER(DATA!AN441),DATA!AN441,"n/a")</f>
        <v>351147.35</v>
      </c>
      <c r="L3280" s="77">
        <f>+IF(ISNUMBER(DATA!AO441),DATA!AO441,"n/a")</f>
        <v>0.156291178674794</v>
      </c>
      <c r="M3280" s="66"/>
      <c r="N3280" s="66"/>
      <c r="O3280" s="66"/>
      <c r="P3280" s="66"/>
      <c r="Q3280" s="66"/>
      <c r="S3280" s="70"/>
      <c r="U3280" s="70"/>
      <c r="W3280" s="70"/>
      <c r="Y3280" s="70"/>
    </row>
    <row r="3281" spans="1:25" s="69" customFormat="1" x14ac:dyDescent="0.2">
      <c r="A3281" s="66" t="s">
        <v>11</v>
      </c>
      <c r="B3281" s="66" t="s">
        <v>24</v>
      </c>
      <c r="C3281" s="66" t="s">
        <v>25</v>
      </c>
      <c r="D3281" s="66" t="s">
        <v>281</v>
      </c>
      <c r="E3281" s="86">
        <f>+IF(ISNUMBER(DATA!J442),DATA!J442,"n/a")</f>
        <v>45856.25</v>
      </c>
      <c r="F3281" s="77">
        <f>+IF(ISNUMBER(DATA!K442),DATA!K442,"n/a")</f>
        <v>0.18695562141664601</v>
      </c>
      <c r="G3281" s="86">
        <f>+IF(ISNUMBER(DATA!T442),DATA!T442,"n/a")</f>
        <v>142388.43</v>
      </c>
      <c r="H3281" s="77">
        <f>+IF(ISNUMBER(DATA!U442),DATA!U442,"n/a")</f>
        <v>0.11657907265121201</v>
      </c>
      <c r="I3281" s="86">
        <f>+IF(ISNUMBER(DATA!AD442),DATA!AD442,"n/a")</f>
        <v>275410.71999999997</v>
      </c>
      <c r="J3281" s="77">
        <f>+IF(ISNUMBER(DATA!AE442),DATA!AE442,"n/a")</f>
        <v>0.186275984419987</v>
      </c>
      <c r="K3281" s="86">
        <f>+IF(ISNUMBER(DATA!AN442),DATA!AN442,"n/a")</f>
        <v>562243.26</v>
      </c>
      <c r="L3281" s="77">
        <f>+IF(ISNUMBER(DATA!AO442),DATA!AO442,"n/a")</f>
        <v>0.22362663429565099</v>
      </c>
      <c r="M3281" s="66"/>
      <c r="N3281" s="66"/>
      <c r="O3281" s="66"/>
      <c r="P3281" s="66"/>
      <c r="Q3281" s="66"/>
      <c r="S3281" s="70"/>
      <c r="U3281" s="70"/>
      <c r="W3281" s="70"/>
      <c r="Y3281" s="70"/>
    </row>
    <row r="3282" spans="1:25" s="69" customFormat="1" x14ac:dyDescent="0.2">
      <c r="A3282" s="66" t="s">
        <v>11</v>
      </c>
      <c r="B3282" s="66" t="s">
        <v>24</v>
      </c>
      <c r="C3282" s="66" t="s">
        <v>25</v>
      </c>
      <c r="D3282" s="66" t="s">
        <v>282</v>
      </c>
      <c r="E3282" s="86">
        <f>+IF(ISNUMBER(DATA!J443),DATA!J443,"n/a")</f>
        <v>81570.2</v>
      </c>
      <c r="F3282" s="77">
        <f>+IF(ISNUMBER(DATA!K443),DATA!K443,"n/a")</f>
        <v>2.0670369950497099E-2</v>
      </c>
      <c r="G3282" s="86">
        <f>+IF(ISNUMBER(DATA!T443),DATA!T443,"n/a")</f>
        <v>263951.59000000003</v>
      </c>
      <c r="H3282" s="77">
        <f>+IF(ISNUMBER(DATA!U443),DATA!U443,"n/a")</f>
        <v>8.4790218986981802E-2</v>
      </c>
      <c r="I3282" s="86">
        <f>+IF(ISNUMBER(DATA!AD443),DATA!AD443,"n/a")</f>
        <v>501137.5</v>
      </c>
      <c r="J3282" s="77">
        <f>+IF(ISNUMBER(DATA!AE443),DATA!AE443,"n/a")</f>
        <v>0.102276209307886</v>
      </c>
      <c r="K3282" s="86">
        <f>+IF(ISNUMBER(DATA!AN443),DATA!AN443,"n/a")</f>
        <v>993282.75</v>
      </c>
      <c r="L3282" s="77">
        <f>+IF(ISNUMBER(DATA!AO443),DATA!AO443,"n/a")</f>
        <v>0.15155243975454799</v>
      </c>
      <c r="M3282" s="66"/>
      <c r="N3282" s="66"/>
      <c r="O3282" s="66"/>
      <c r="P3282" s="66"/>
      <c r="Q3282" s="66"/>
      <c r="S3282" s="70"/>
      <c r="U3282" s="70"/>
      <c r="W3282" s="70"/>
      <c r="Y3282" s="70"/>
    </row>
    <row r="3283" spans="1:25" s="69" customFormat="1" x14ac:dyDescent="0.2">
      <c r="A3283" s="66" t="s">
        <v>11</v>
      </c>
      <c r="B3283" s="66" t="s">
        <v>24</v>
      </c>
      <c r="C3283" s="66" t="s">
        <v>25</v>
      </c>
      <c r="D3283" s="66" t="s">
        <v>283</v>
      </c>
      <c r="E3283" s="86">
        <f>+IF(ISNUMBER(DATA!J444),DATA!J444,"n/a")</f>
        <v>99459.26</v>
      </c>
      <c r="F3283" s="77">
        <f>+IF(ISNUMBER(DATA!K444),DATA!K444,"n/a")</f>
        <v>0.13733860329297801</v>
      </c>
      <c r="G3283" s="86">
        <f>+IF(ISNUMBER(DATA!T444),DATA!T444,"n/a")</f>
        <v>324892.96999999997</v>
      </c>
      <c r="H3283" s="77">
        <f>+IF(ISNUMBER(DATA!U444),DATA!U444,"n/a")</f>
        <v>0.2040270369028</v>
      </c>
      <c r="I3283" s="86">
        <f>+IF(ISNUMBER(DATA!AD444),DATA!AD444,"n/a")</f>
        <v>613194.65</v>
      </c>
      <c r="J3283" s="77">
        <f>+IF(ISNUMBER(DATA!AE444),DATA!AE444,"n/a")</f>
        <v>0.21158618841341301</v>
      </c>
      <c r="K3283" s="86">
        <f>+IF(ISNUMBER(DATA!AN444),DATA!AN444,"n/a")</f>
        <v>1182252.6299999999</v>
      </c>
      <c r="L3283" s="77">
        <f>+IF(ISNUMBER(DATA!AO444),DATA!AO444,"n/a")</f>
        <v>0.21951953729391299</v>
      </c>
      <c r="M3283" s="66"/>
      <c r="N3283" s="66"/>
      <c r="O3283" s="66"/>
      <c r="P3283" s="66"/>
      <c r="Q3283" s="66"/>
      <c r="S3283" s="70"/>
      <c r="U3283" s="70"/>
      <c r="W3283" s="70"/>
      <c r="Y3283" s="70"/>
    </row>
    <row r="3284" spans="1:25" s="69" customFormat="1" x14ac:dyDescent="0.2">
      <c r="A3284" s="66" t="s">
        <v>11</v>
      </c>
      <c r="B3284" s="66" t="s">
        <v>24</v>
      </c>
      <c r="C3284" s="66" t="s">
        <v>25</v>
      </c>
      <c r="D3284" s="66" t="s">
        <v>284</v>
      </c>
      <c r="E3284" s="86">
        <f>+IF(ISNUMBER(DATA!J445),DATA!J445,"n/a")</f>
        <v>111300.17</v>
      </c>
      <c r="F3284" s="77">
        <f>+IF(ISNUMBER(DATA!K445),DATA!K445,"n/a")</f>
        <v>0.625631154348258</v>
      </c>
      <c r="G3284" s="86">
        <f>+IF(ISNUMBER(DATA!T445),DATA!T445,"n/a")</f>
        <v>339934.78</v>
      </c>
      <c r="H3284" s="77">
        <f>+IF(ISNUMBER(DATA!U445),DATA!U445,"n/a")</f>
        <v>0.42857950939891498</v>
      </c>
      <c r="I3284" s="86">
        <f>+IF(ISNUMBER(DATA!AD445),DATA!AD445,"n/a")</f>
        <v>648308.59</v>
      </c>
      <c r="J3284" s="77">
        <f>+IF(ISNUMBER(DATA!AE445),DATA!AE445,"n/a")</f>
        <v>0.358448541150786</v>
      </c>
      <c r="K3284" s="86">
        <f>+IF(ISNUMBER(DATA!AN445),DATA!AN445,"n/a")</f>
        <v>1235719.69</v>
      </c>
      <c r="L3284" s="77">
        <f>+IF(ISNUMBER(DATA!AO445),DATA!AO445,"n/a")</f>
        <v>0.27188993770761699</v>
      </c>
      <c r="M3284" s="66"/>
      <c r="N3284" s="66"/>
      <c r="O3284" s="66"/>
      <c r="P3284" s="66"/>
      <c r="Q3284" s="66"/>
      <c r="S3284" s="70"/>
      <c r="U3284" s="70"/>
      <c r="W3284" s="70"/>
      <c r="Y3284" s="70"/>
    </row>
    <row r="3285" spans="1:25" s="69" customFormat="1" x14ac:dyDescent="0.2">
      <c r="A3285" s="66" t="s">
        <v>11</v>
      </c>
      <c r="B3285" s="66" t="s">
        <v>24</v>
      </c>
      <c r="C3285" s="66" t="s">
        <v>25</v>
      </c>
      <c r="D3285" s="66" t="s">
        <v>285</v>
      </c>
      <c r="E3285" s="86">
        <f>+IF(ISNUMBER(DATA!J446),DATA!J446,"n/a")</f>
        <v>71901.399999999994</v>
      </c>
      <c r="F3285" s="77">
        <f>+IF(ISNUMBER(DATA!K446),DATA!K446,"n/a")</f>
        <v>1.2475838943587401</v>
      </c>
      <c r="G3285" s="86">
        <f>+IF(ISNUMBER(DATA!T446),DATA!T446,"n/a")</f>
        <v>226549.57</v>
      </c>
      <c r="H3285" s="77">
        <f>+IF(ISNUMBER(DATA!U446),DATA!U446,"n/a")</f>
        <v>0.75556158782109895</v>
      </c>
      <c r="I3285" s="86">
        <f>+IF(ISNUMBER(DATA!AD446),DATA!AD446,"n/a")</f>
        <v>430356.27</v>
      </c>
      <c r="J3285" s="77">
        <f>+IF(ISNUMBER(DATA!AE446),DATA!AE446,"n/a")</f>
        <v>0.53123601235303597</v>
      </c>
      <c r="K3285" s="86">
        <f>+IF(ISNUMBER(DATA!AN446),DATA!AN446,"n/a")</f>
        <v>813901.15</v>
      </c>
      <c r="L3285" s="77">
        <f>+IF(ISNUMBER(DATA!AO446),DATA!AO446,"n/a")</f>
        <v>0.27311239689528699</v>
      </c>
      <c r="M3285" s="66"/>
      <c r="N3285" s="66"/>
      <c r="O3285" s="66"/>
      <c r="P3285" s="66"/>
      <c r="Q3285" s="66"/>
      <c r="S3285" s="70"/>
      <c r="U3285" s="70"/>
      <c r="W3285" s="70"/>
      <c r="Y3285" s="70"/>
    </row>
    <row r="3286" spans="1:25" s="69" customFormat="1" x14ac:dyDescent="0.2">
      <c r="A3286" s="66" t="s">
        <v>11</v>
      </c>
      <c r="B3286" s="66" t="s">
        <v>24</v>
      </c>
      <c r="C3286" s="66" t="s">
        <v>25</v>
      </c>
      <c r="D3286" s="66" t="s">
        <v>286</v>
      </c>
      <c r="E3286" s="86">
        <f>+IF(ISNUMBER(DATA!J447),DATA!J447,"n/a")</f>
        <v>63811.46</v>
      </c>
      <c r="F3286" s="77">
        <f>+IF(ISNUMBER(DATA!K447),DATA!K447,"n/a")</f>
        <v>2.8061191199378999E-2</v>
      </c>
      <c r="G3286" s="86">
        <f>+IF(ISNUMBER(DATA!T447),DATA!T447,"n/a")</f>
        <v>206635.81</v>
      </c>
      <c r="H3286" s="77">
        <f>+IF(ISNUMBER(DATA!U447),DATA!U447,"n/a")</f>
        <v>-0.145440293480877</v>
      </c>
      <c r="I3286" s="86">
        <f>+IF(ISNUMBER(DATA!AD447),DATA!AD447,"n/a")</f>
        <v>392238.43</v>
      </c>
      <c r="J3286" s="77">
        <f>+IF(ISNUMBER(DATA!AE447),DATA!AE447,"n/a")</f>
        <v>-0.25311020463594103</v>
      </c>
      <c r="K3286" s="86">
        <f>+IF(ISNUMBER(DATA!AN447),DATA!AN447,"n/a")</f>
        <v>798769.31</v>
      </c>
      <c r="L3286" s="77">
        <f>+IF(ISNUMBER(DATA!AO447),DATA!AO447,"n/a")</f>
        <v>-0.25460921951498</v>
      </c>
      <c r="M3286" s="66"/>
      <c r="N3286" s="66"/>
      <c r="O3286" s="66"/>
      <c r="P3286" s="66"/>
      <c r="Q3286" s="66"/>
      <c r="S3286" s="70"/>
      <c r="U3286" s="70"/>
      <c r="W3286" s="70"/>
      <c r="Y3286" s="70"/>
    </row>
    <row r="3287" spans="1:25" s="69" customFormat="1" x14ac:dyDescent="0.2">
      <c r="A3287" s="66" t="s">
        <v>11</v>
      </c>
      <c r="B3287" s="66" t="s">
        <v>24</v>
      </c>
      <c r="C3287" s="66" t="s">
        <v>25</v>
      </c>
      <c r="D3287" s="66" t="s">
        <v>287</v>
      </c>
      <c r="E3287" s="86">
        <f>+IF(ISNUMBER(DATA!J448),DATA!J448,"n/a")</f>
        <v>66812.820000000007</v>
      </c>
      <c r="F3287" s="77">
        <f>+IF(ISNUMBER(DATA!K448),DATA!K448,"n/a")</f>
        <v>5.8064563126937398E-2</v>
      </c>
      <c r="G3287" s="86">
        <f>+IF(ISNUMBER(DATA!T448),DATA!T448,"n/a")</f>
        <v>211215.55</v>
      </c>
      <c r="H3287" s="77">
        <f>+IF(ISNUMBER(DATA!U448),DATA!U448,"n/a")</f>
        <v>-0.15751989564546001</v>
      </c>
      <c r="I3287" s="86">
        <f>+IF(ISNUMBER(DATA!AD448),DATA!AD448,"n/a")</f>
        <v>405963.23</v>
      </c>
      <c r="J3287" s="77">
        <f>+IF(ISNUMBER(DATA!AE448),DATA!AE448,"n/a")</f>
        <v>-0.29962594049907698</v>
      </c>
      <c r="K3287" s="86">
        <f>+IF(ISNUMBER(DATA!AN448),DATA!AN448,"n/a")</f>
        <v>858009.16</v>
      </c>
      <c r="L3287" s="77">
        <f>+IF(ISNUMBER(DATA!AO448),DATA!AO448,"n/a")</f>
        <v>-0.31396831550915999</v>
      </c>
      <c r="M3287" s="66"/>
      <c r="N3287" s="66"/>
      <c r="O3287" s="66"/>
      <c r="P3287" s="66"/>
      <c r="Q3287" s="66"/>
      <c r="S3287" s="70"/>
      <c r="U3287" s="70"/>
      <c r="W3287" s="70"/>
      <c r="Y3287" s="70"/>
    </row>
    <row r="3288" spans="1:25" s="69" customFormat="1" x14ac:dyDescent="0.2">
      <c r="A3288" s="66" t="s">
        <v>11</v>
      </c>
      <c r="B3288" s="66" t="s">
        <v>24</v>
      </c>
      <c r="C3288" s="66" t="s">
        <v>25</v>
      </c>
      <c r="D3288" s="66" t="s">
        <v>288</v>
      </c>
      <c r="E3288" s="86">
        <f>+IF(ISNUMBER(DATA!J449),DATA!J449,"n/a")</f>
        <v>70430.55</v>
      </c>
      <c r="F3288" s="77">
        <f>+IF(ISNUMBER(DATA!K449),DATA!K449,"n/a")</f>
        <v>8.46651293895445E-2</v>
      </c>
      <c r="G3288" s="86">
        <f>+IF(ISNUMBER(DATA!T449),DATA!T449,"n/a")</f>
        <v>225846.71</v>
      </c>
      <c r="H3288" s="77">
        <f>+IF(ISNUMBER(DATA!U449),DATA!U449,"n/a")</f>
        <v>0.16238536170861001</v>
      </c>
      <c r="I3288" s="86">
        <f>+IF(ISNUMBER(DATA!AD449),DATA!AD449,"n/a")</f>
        <v>430909.22</v>
      </c>
      <c r="J3288" s="77">
        <f>+IF(ISNUMBER(DATA!AE449),DATA!AE449,"n/a")</f>
        <v>0.19685964525328101</v>
      </c>
      <c r="K3288" s="86">
        <f>+IF(ISNUMBER(DATA!AN449),DATA!AN449,"n/a")</f>
        <v>841283.95</v>
      </c>
      <c r="L3288" s="77">
        <f>+IF(ISNUMBER(DATA!AO449),DATA!AO449,"n/a")</f>
        <v>0.28285671366889398</v>
      </c>
      <c r="M3288" s="66"/>
      <c r="N3288" s="66"/>
      <c r="O3288" s="66"/>
      <c r="P3288" s="66"/>
      <c r="Q3288" s="66"/>
      <c r="S3288" s="70"/>
      <c r="U3288" s="70"/>
      <c r="W3288" s="70"/>
      <c r="Y3288" s="70"/>
    </row>
    <row r="3289" spans="1:25" s="69" customFormat="1" x14ac:dyDescent="0.2">
      <c r="A3289" s="66" t="s">
        <v>11</v>
      </c>
      <c r="B3289" s="66" t="s">
        <v>24</v>
      </c>
      <c r="C3289" s="66" t="s">
        <v>25</v>
      </c>
      <c r="D3289" s="66" t="s">
        <v>289</v>
      </c>
      <c r="E3289" s="86">
        <f>+IF(ISNUMBER(DATA!J450),DATA!J450,"n/a")</f>
        <v>46863.72</v>
      </c>
      <c r="F3289" s="77">
        <f>+IF(ISNUMBER(DATA!K450),DATA!K450,"n/a")</f>
        <v>0.34522024008237201</v>
      </c>
      <c r="G3289" s="86">
        <f>+IF(ISNUMBER(DATA!T450),DATA!T450,"n/a")</f>
        <v>143257.21</v>
      </c>
      <c r="H3289" s="77">
        <f>+IF(ISNUMBER(DATA!U450),DATA!U450,"n/a")</f>
        <v>0.22208182613939401</v>
      </c>
      <c r="I3289" s="86">
        <f>+IF(ISNUMBER(DATA!AD450),DATA!AD450,"n/a")</f>
        <v>275669.69</v>
      </c>
      <c r="J3289" s="77">
        <f>+IF(ISNUMBER(DATA!AE450),DATA!AE450,"n/a")</f>
        <v>0.24224274478860899</v>
      </c>
      <c r="K3289" s="86">
        <f>+IF(ISNUMBER(DATA!AN450),DATA!AN450,"n/a")</f>
        <v>543510.43999999994</v>
      </c>
      <c r="L3289" s="77">
        <f>+IF(ISNUMBER(DATA!AO450),DATA!AO450,"n/a")</f>
        <v>0.25347519032796101</v>
      </c>
      <c r="M3289" s="66"/>
      <c r="N3289" s="66"/>
      <c r="O3289" s="66"/>
      <c r="P3289" s="66"/>
      <c r="Q3289" s="66"/>
      <c r="S3289" s="70"/>
      <c r="U3289" s="70"/>
      <c r="W3289" s="70"/>
      <c r="Y3289" s="70"/>
    </row>
    <row r="3290" spans="1:25" s="69" customFormat="1" x14ac:dyDescent="0.2">
      <c r="A3290" s="66" t="s">
        <v>11</v>
      </c>
      <c r="B3290" s="66" t="s">
        <v>24</v>
      </c>
      <c r="C3290" s="66" t="s">
        <v>25</v>
      </c>
      <c r="D3290" s="66" t="s">
        <v>290</v>
      </c>
      <c r="E3290" s="86">
        <f>+IF(ISNUMBER(DATA!J451),DATA!J451,"n/a")</f>
        <v>38247.410000000003</v>
      </c>
      <c r="F3290" s="77">
        <f>+IF(ISNUMBER(DATA!K451),DATA!K451,"n/a")</f>
        <v>-5.58421409272628E-2</v>
      </c>
      <c r="G3290" s="86">
        <f>+IF(ISNUMBER(DATA!T451),DATA!T451,"n/a")</f>
        <v>113461.41</v>
      </c>
      <c r="H3290" s="77">
        <f>+IF(ISNUMBER(DATA!U451),DATA!U451,"n/a")</f>
        <v>-1.4773610015319299E-2</v>
      </c>
      <c r="I3290" s="86">
        <f>+IF(ISNUMBER(DATA!AD451),DATA!AD451,"n/a")</f>
        <v>225049.76</v>
      </c>
      <c r="J3290" s="77">
        <f>+IF(ISNUMBER(DATA!AE451),DATA!AE451,"n/a")</f>
        <v>2.39822308749559E-2</v>
      </c>
      <c r="K3290" s="86">
        <f>+IF(ISNUMBER(DATA!AN451),DATA!AN451,"n/a")</f>
        <v>436136.96000000002</v>
      </c>
      <c r="L3290" s="77">
        <f>+IF(ISNUMBER(DATA!AO451),DATA!AO451,"n/a")</f>
        <v>5.1349021284481898E-2</v>
      </c>
      <c r="M3290" s="66"/>
      <c r="N3290" s="66"/>
      <c r="O3290" s="66"/>
      <c r="P3290" s="66"/>
      <c r="Q3290" s="66"/>
      <c r="S3290" s="70"/>
      <c r="U3290" s="70"/>
      <c r="W3290" s="70"/>
      <c r="Y3290" s="70"/>
    </row>
    <row r="3291" spans="1:25" s="69" customFormat="1" x14ac:dyDescent="0.2">
      <c r="A3291" s="66" t="s">
        <v>11</v>
      </c>
      <c r="B3291" s="66" t="s">
        <v>24</v>
      </c>
      <c r="C3291" s="66" t="s">
        <v>25</v>
      </c>
      <c r="D3291" s="66" t="s">
        <v>291</v>
      </c>
      <c r="E3291" s="86">
        <f>+IF(ISNUMBER(DATA!J452),DATA!J452,"n/a")</f>
        <v>54912.12</v>
      </c>
      <c r="F3291" s="77">
        <f>+IF(ISNUMBER(DATA!K452),DATA!K452,"n/a")</f>
        <v>7.6018317666907601E-2</v>
      </c>
      <c r="G3291" s="86">
        <f>+IF(ISNUMBER(DATA!T452),DATA!T452,"n/a")</f>
        <v>193098.75</v>
      </c>
      <c r="H3291" s="77">
        <f>+IF(ISNUMBER(DATA!U452),DATA!U452,"n/a")</f>
        <v>0.239025553671874</v>
      </c>
      <c r="I3291" s="86">
        <f>+IF(ISNUMBER(DATA!AD452),DATA!AD452,"n/a")</f>
        <v>376398.36</v>
      </c>
      <c r="J3291" s="77">
        <f>+IF(ISNUMBER(DATA!AE452),DATA!AE452,"n/a")</f>
        <v>0.30826755008246598</v>
      </c>
      <c r="K3291" s="86">
        <f>+IF(ISNUMBER(DATA!AN452),DATA!AN452,"n/a")</f>
        <v>710893.99</v>
      </c>
      <c r="L3291" s="77">
        <f>+IF(ISNUMBER(DATA!AO452),DATA!AO452,"n/a")</f>
        <v>0.59099126979521299</v>
      </c>
      <c r="M3291" s="66"/>
      <c r="N3291" s="66"/>
      <c r="O3291" s="66"/>
      <c r="P3291" s="66"/>
      <c r="Q3291" s="66"/>
      <c r="S3291" s="70"/>
      <c r="U3291" s="70"/>
      <c r="W3291" s="70"/>
      <c r="Y3291" s="70"/>
    </row>
    <row r="3292" spans="1:25" s="69" customFormat="1" x14ac:dyDescent="0.2">
      <c r="A3292" s="66" t="s">
        <v>11</v>
      </c>
      <c r="B3292" s="66" t="s">
        <v>24</v>
      </c>
      <c r="C3292" s="66" t="s">
        <v>25</v>
      </c>
      <c r="D3292" s="66" t="s">
        <v>292</v>
      </c>
      <c r="E3292" s="86">
        <f>+IF(ISNUMBER(DATA!J453),DATA!J453,"n/a")</f>
        <v>213236.76</v>
      </c>
      <c r="F3292" s="77">
        <f>+IF(ISNUMBER(DATA!K453),DATA!K453,"n/a")</f>
        <v>-2.6350664469605899E-2</v>
      </c>
      <c r="G3292" s="86">
        <f>+IF(ISNUMBER(DATA!T453),DATA!T453,"n/a")</f>
        <v>708986.29</v>
      </c>
      <c r="H3292" s="77">
        <f>+IF(ISNUMBER(DATA!U453),DATA!U453,"n/a")</f>
        <v>4.1045181999654602E-2</v>
      </c>
      <c r="I3292" s="86">
        <f>+IF(ISNUMBER(DATA!AD453),DATA!AD453,"n/a")</f>
        <v>1332013.58</v>
      </c>
      <c r="J3292" s="77">
        <f>+IF(ISNUMBER(DATA!AE453),DATA!AE453,"n/a")</f>
        <v>1.95185915968797E-2</v>
      </c>
      <c r="K3292" s="86">
        <f>+IF(ISNUMBER(DATA!AN453),DATA!AN453,"n/a")</f>
        <v>2657194.52</v>
      </c>
      <c r="L3292" s="77">
        <f>+IF(ISNUMBER(DATA!AO453),DATA!AO453,"n/a")</f>
        <v>8.6559782663387805E-2</v>
      </c>
      <c r="M3292" s="66"/>
      <c r="N3292" s="66"/>
      <c r="O3292" s="66"/>
      <c r="P3292" s="66"/>
      <c r="Q3292" s="66"/>
      <c r="S3292" s="70"/>
      <c r="U3292" s="70"/>
      <c r="W3292" s="70"/>
      <c r="Y3292" s="70"/>
    </row>
    <row r="3293" spans="1:25" s="69" customFormat="1" x14ac:dyDescent="0.2">
      <c r="A3293" s="66" t="s">
        <v>11</v>
      </c>
      <c r="B3293" s="66" t="s">
        <v>24</v>
      </c>
      <c r="C3293" s="66" t="s">
        <v>25</v>
      </c>
      <c r="D3293" s="66" t="s">
        <v>293</v>
      </c>
      <c r="E3293" s="86">
        <f>+IF(ISNUMBER(DATA!J454),DATA!J454,"n/a")</f>
        <v>24637.49</v>
      </c>
      <c r="F3293" s="77">
        <f>+IF(ISNUMBER(DATA!K454),DATA!K454,"n/a")</f>
        <v>0.71758888417154498</v>
      </c>
      <c r="G3293" s="86">
        <f>+IF(ISNUMBER(DATA!T454),DATA!T454,"n/a")</f>
        <v>72746.59</v>
      </c>
      <c r="H3293" s="77">
        <f>+IF(ISNUMBER(DATA!U454),DATA!U454,"n/a")</f>
        <v>0.57166026522659097</v>
      </c>
      <c r="I3293" s="86">
        <f>+IF(ISNUMBER(DATA!AD454),DATA!AD454,"n/a")</f>
        <v>135676.78</v>
      </c>
      <c r="J3293" s="77">
        <f>+IF(ISNUMBER(DATA!AE454),DATA!AE454,"n/a")</f>
        <v>0.52937350559032703</v>
      </c>
      <c r="K3293" s="86">
        <f>+IF(ISNUMBER(DATA!AN454),DATA!AN454,"n/a")</f>
        <v>253972.62</v>
      </c>
      <c r="L3293" s="77">
        <f>+IF(ISNUMBER(DATA!AO454),DATA!AO454,"n/a")</f>
        <v>0.35933107706434397</v>
      </c>
      <c r="M3293" s="66"/>
      <c r="N3293" s="66"/>
      <c r="O3293" s="66"/>
      <c r="P3293" s="66"/>
      <c r="Q3293" s="66"/>
      <c r="S3293" s="70"/>
      <c r="U3293" s="70"/>
      <c r="W3293" s="70"/>
      <c r="Y3293" s="70"/>
    </row>
    <row r="3294" spans="1:25" s="69" customFormat="1" x14ac:dyDescent="0.2">
      <c r="A3294" s="66" t="s">
        <v>11</v>
      </c>
      <c r="B3294" s="66" t="s">
        <v>24</v>
      </c>
      <c r="C3294" s="66" t="s">
        <v>25</v>
      </c>
      <c r="D3294" s="66" t="s">
        <v>294</v>
      </c>
      <c r="E3294" s="86">
        <f>+IF(ISNUMBER(DATA!J455),DATA!J455,"n/a")</f>
        <v>120688.2</v>
      </c>
      <c r="F3294" s="77">
        <f>+IF(ISNUMBER(DATA!K455),DATA!K455,"n/a")</f>
        <v>-4.4309191690806E-2</v>
      </c>
      <c r="G3294" s="86">
        <f>+IF(ISNUMBER(DATA!T455),DATA!T455,"n/a")</f>
        <v>371906.42</v>
      </c>
      <c r="H3294" s="77">
        <f>+IF(ISNUMBER(DATA!U455),DATA!U455,"n/a")</f>
        <v>1.0758837946900799E-2</v>
      </c>
      <c r="I3294" s="86">
        <f>+IF(ISNUMBER(DATA!AD455),DATA!AD455,"n/a")</f>
        <v>740882.9</v>
      </c>
      <c r="J3294" s="77">
        <f>+IF(ISNUMBER(DATA!AE455),DATA!AE455,"n/a")</f>
        <v>4.7779568225657203E-2</v>
      </c>
      <c r="K3294" s="86">
        <f>+IF(ISNUMBER(DATA!AN455),DATA!AN455,"n/a")</f>
        <v>1406850.75</v>
      </c>
      <c r="L3294" s="77">
        <f>+IF(ISNUMBER(DATA!AO455),DATA!AO455,"n/a")</f>
        <v>7.7921818410882596E-2</v>
      </c>
      <c r="M3294" s="66"/>
      <c r="N3294" s="66"/>
      <c r="O3294" s="66"/>
      <c r="P3294" s="66"/>
      <c r="Q3294" s="66"/>
      <c r="S3294" s="70"/>
      <c r="U3294" s="70"/>
      <c r="W3294" s="70"/>
      <c r="Y3294" s="70"/>
    </row>
    <row r="3295" spans="1:25" s="69" customFormat="1" x14ac:dyDescent="0.2">
      <c r="A3295" s="66" t="s">
        <v>11</v>
      </c>
      <c r="B3295" s="66" t="s">
        <v>24</v>
      </c>
      <c r="C3295" s="66" t="s">
        <v>25</v>
      </c>
      <c r="D3295" s="66" t="s">
        <v>295</v>
      </c>
      <c r="E3295" s="86">
        <f>+IF(ISNUMBER(DATA!J456),DATA!J456,"n/a")</f>
        <v>118421.37</v>
      </c>
      <c r="F3295" s="77">
        <f>+IF(ISNUMBER(DATA!K456),DATA!K456,"n/a")</f>
        <v>0.11485416309707799</v>
      </c>
      <c r="G3295" s="86">
        <f>+IF(ISNUMBER(DATA!T456),DATA!T456,"n/a")</f>
        <v>371333.18</v>
      </c>
      <c r="H3295" s="77">
        <f>+IF(ISNUMBER(DATA!U456),DATA!U456,"n/a")</f>
        <v>0.122830591372842</v>
      </c>
      <c r="I3295" s="86">
        <f>+IF(ISNUMBER(DATA!AD456),DATA!AD456,"n/a")</f>
        <v>750769.2</v>
      </c>
      <c r="J3295" s="77">
        <f>+IF(ISNUMBER(DATA!AE456),DATA!AE456,"n/a")</f>
        <v>0.223960508731983</v>
      </c>
      <c r="K3295" s="86">
        <f>+IF(ISNUMBER(DATA!AN456),DATA!AN456,"n/a")</f>
        <v>1366720.3</v>
      </c>
      <c r="L3295" s="77">
        <f>+IF(ISNUMBER(DATA!AO456),DATA!AO456,"n/a")</f>
        <v>0.25548347250418602</v>
      </c>
      <c r="M3295" s="66"/>
      <c r="N3295" s="66"/>
      <c r="O3295" s="66"/>
      <c r="P3295" s="66"/>
      <c r="Q3295" s="66"/>
      <c r="S3295" s="70"/>
      <c r="U3295" s="70"/>
      <c r="W3295" s="70"/>
      <c r="Y3295" s="70"/>
    </row>
    <row r="3296" spans="1:25" s="69" customFormat="1" x14ac:dyDescent="0.2">
      <c r="A3296" s="66" t="s">
        <v>11</v>
      </c>
      <c r="B3296" s="66" t="s">
        <v>24</v>
      </c>
      <c r="C3296" s="66" t="s">
        <v>25</v>
      </c>
      <c r="D3296" s="66" t="s">
        <v>296</v>
      </c>
      <c r="E3296" s="86">
        <f>+IF(ISNUMBER(DATA!J457),DATA!J457,"n/a")</f>
        <v>122643.09</v>
      </c>
      <c r="F3296" s="77">
        <f>+IF(ISNUMBER(DATA!K457),DATA!K457,"n/a")</f>
        <v>0.44957465322305901</v>
      </c>
      <c r="G3296" s="86">
        <f>+IF(ISNUMBER(DATA!T457),DATA!T457,"n/a")</f>
        <v>366448.14</v>
      </c>
      <c r="H3296" s="77">
        <f>+IF(ISNUMBER(DATA!U457),DATA!U457,"n/a")</f>
        <v>0.38587785379018402</v>
      </c>
      <c r="I3296" s="86">
        <f>+IF(ISNUMBER(DATA!AD457),DATA!AD457,"n/a")</f>
        <v>734296.24</v>
      </c>
      <c r="J3296" s="77">
        <f>+IF(ISNUMBER(DATA!AE457),DATA!AE457,"n/a")</f>
        <v>0.27636685762902202</v>
      </c>
      <c r="K3296" s="86">
        <f>+IF(ISNUMBER(DATA!AN457),DATA!AN457,"n/a")</f>
        <v>1344642.73</v>
      </c>
      <c r="L3296" s="77">
        <f>+IF(ISNUMBER(DATA!AO457),DATA!AO457,"n/a")</f>
        <v>0.32062796879563099</v>
      </c>
      <c r="M3296" s="66"/>
      <c r="N3296" s="66"/>
      <c r="O3296" s="66"/>
      <c r="P3296" s="66"/>
      <c r="Q3296" s="66"/>
      <c r="S3296" s="70"/>
      <c r="U3296" s="70"/>
      <c r="W3296" s="70"/>
      <c r="Y3296" s="70"/>
    </row>
    <row r="3297" spans="1:25" s="69" customFormat="1" x14ac:dyDescent="0.2">
      <c r="A3297" s="66" t="s">
        <v>11</v>
      </c>
      <c r="B3297" s="66" t="s">
        <v>24</v>
      </c>
      <c r="C3297" s="66" t="s">
        <v>25</v>
      </c>
      <c r="D3297" s="66" t="s">
        <v>297</v>
      </c>
      <c r="E3297" s="86">
        <f>+IF(ISNUMBER(DATA!J458),DATA!J458,"n/a")</f>
        <v>28312.58</v>
      </c>
      <c r="F3297" s="77">
        <f>+IF(ISNUMBER(DATA!K458),DATA!K458,"n/a")</f>
        <v>0.26466470901961903</v>
      </c>
      <c r="G3297" s="86">
        <f>+IF(ISNUMBER(DATA!T458),DATA!T458,"n/a")</f>
        <v>85209.63</v>
      </c>
      <c r="H3297" s="77">
        <f>+IF(ISNUMBER(DATA!U458),DATA!U458,"n/a")</f>
        <v>0.28058332093471999</v>
      </c>
      <c r="I3297" s="86">
        <f>+IF(ISNUMBER(DATA!AD458),DATA!AD458,"n/a")</f>
        <v>162815.92000000001</v>
      </c>
      <c r="J3297" s="77">
        <f>+IF(ISNUMBER(DATA!AE458),DATA!AE458,"n/a")</f>
        <v>0.29870697965209703</v>
      </c>
      <c r="K3297" s="86">
        <f>+IF(ISNUMBER(DATA!AN458),DATA!AN458,"n/a")</f>
        <v>317212.78999999998</v>
      </c>
      <c r="L3297" s="77">
        <f>+IF(ISNUMBER(DATA!AO458),DATA!AO458,"n/a")</f>
        <v>0.244991348993427</v>
      </c>
      <c r="M3297" s="66"/>
      <c r="N3297" s="66"/>
      <c r="O3297" s="66"/>
      <c r="P3297" s="66"/>
      <c r="Q3297" s="66"/>
      <c r="S3297" s="70"/>
      <c r="U3297" s="70"/>
      <c r="W3297" s="70"/>
      <c r="Y3297" s="70"/>
    </row>
    <row r="3298" spans="1:25" s="69" customFormat="1" x14ac:dyDescent="0.2">
      <c r="A3298" s="66" t="s">
        <v>11</v>
      </c>
      <c r="B3298" s="66" t="s">
        <v>24</v>
      </c>
      <c r="C3298" s="66" t="s">
        <v>25</v>
      </c>
      <c r="D3298" s="66" t="s">
        <v>298</v>
      </c>
      <c r="E3298" s="86">
        <f>+IF(ISNUMBER(DATA!J459),DATA!J459,"n/a")</f>
        <v>45918.720000000001</v>
      </c>
      <c r="F3298" s="77">
        <f>+IF(ISNUMBER(DATA!K459),DATA!K459,"n/a")</f>
        <v>-8.4431518912228398E-3</v>
      </c>
      <c r="G3298" s="86">
        <f>+IF(ISNUMBER(DATA!T459),DATA!T459,"n/a")</f>
        <v>138107.88</v>
      </c>
      <c r="H3298" s="77">
        <f>+IF(ISNUMBER(DATA!U459),DATA!U459,"n/a")</f>
        <v>4.4357795168128399E-2</v>
      </c>
      <c r="I3298" s="86">
        <f>+IF(ISNUMBER(DATA!AD459),DATA!AD459,"n/a")</f>
        <v>259589.26</v>
      </c>
      <c r="J3298" s="77">
        <f>+IF(ISNUMBER(DATA!AE459),DATA!AE459,"n/a")</f>
        <v>5.9721837635324702E-2</v>
      </c>
      <c r="K3298" s="86">
        <f>+IF(ISNUMBER(DATA!AN459),DATA!AN459,"n/a")</f>
        <v>527793.80000000005</v>
      </c>
      <c r="L3298" s="77">
        <f>+IF(ISNUMBER(DATA!AO459),DATA!AO459,"n/a")</f>
        <v>0.109329138879341</v>
      </c>
      <c r="M3298" s="66"/>
      <c r="N3298" s="66"/>
      <c r="O3298" s="66"/>
      <c r="P3298" s="66"/>
      <c r="Q3298" s="66"/>
      <c r="S3298" s="70"/>
      <c r="U3298" s="70"/>
      <c r="W3298" s="70"/>
      <c r="Y3298" s="70"/>
    </row>
    <row r="3299" spans="1:25" s="69" customFormat="1" x14ac:dyDescent="0.2">
      <c r="A3299" s="66" t="s">
        <v>11</v>
      </c>
      <c r="B3299" s="66" t="s">
        <v>24</v>
      </c>
      <c r="C3299" s="66" t="s">
        <v>25</v>
      </c>
      <c r="D3299" s="66" t="s">
        <v>299</v>
      </c>
      <c r="E3299" s="86">
        <f>+IF(ISNUMBER(DATA!J460),DATA!J460,"n/a")</f>
        <v>276597.53000000003</v>
      </c>
      <c r="F3299" s="77">
        <f>+IF(ISNUMBER(DATA!K460),DATA!K460,"n/a")</f>
        <v>-6.7444556116839693E-2</v>
      </c>
      <c r="G3299" s="86">
        <f>+IF(ISNUMBER(DATA!T460),DATA!T460,"n/a")</f>
        <v>904243.75</v>
      </c>
      <c r="H3299" s="77">
        <f>+IF(ISNUMBER(DATA!U460),DATA!U460,"n/a")</f>
        <v>-5.3255636345547898E-2</v>
      </c>
      <c r="I3299" s="86">
        <f>+IF(ISNUMBER(DATA!AD460),DATA!AD460,"n/a")</f>
        <v>1728859.56</v>
      </c>
      <c r="J3299" s="77">
        <f>+IF(ISNUMBER(DATA!AE460),DATA!AE460,"n/a")</f>
        <v>-0.146179380909814</v>
      </c>
      <c r="K3299" s="86">
        <f>+IF(ISNUMBER(DATA!AN460),DATA!AN460,"n/a")</f>
        <v>3488549.36</v>
      </c>
      <c r="L3299" s="77">
        <f>+IF(ISNUMBER(DATA!AO460),DATA!AO460,"n/a")</f>
        <v>-0.13709029495191899</v>
      </c>
      <c r="M3299" s="66"/>
      <c r="N3299" s="66"/>
      <c r="O3299" s="66"/>
      <c r="P3299" s="66"/>
      <c r="Q3299" s="66"/>
      <c r="S3299" s="70"/>
      <c r="U3299" s="70"/>
      <c r="W3299" s="70"/>
      <c r="Y3299" s="70"/>
    </row>
    <row r="3300" spans="1:25" s="69" customFormat="1" x14ac:dyDescent="0.2">
      <c r="A3300" s="66" t="s">
        <v>11</v>
      </c>
      <c r="B3300" s="66" t="s">
        <v>24</v>
      </c>
      <c r="C3300" s="66" t="s">
        <v>25</v>
      </c>
      <c r="D3300" s="66" t="s">
        <v>300</v>
      </c>
      <c r="E3300" s="86">
        <f>+IF(ISNUMBER(DATA!J461),DATA!J461,"n/a")</f>
        <v>83904.88</v>
      </c>
      <c r="F3300" s="77">
        <f>+IF(ISNUMBER(DATA!K461),DATA!K461,"n/a")</f>
        <v>-3.8250182097081401E-3</v>
      </c>
      <c r="G3300" s="86">
        <f>+IF(ISNUMBER(DATA!T461),DATA!T461,"n/a")</f>
        <v>282082.55</v>
      </c>
      <c r="H3300" s="77">
        <f>+IF(ISNUMBER(DATA!U461),DATA!U461,"n/a")</f>
        <v>7.2266203948145299E-2</v>
      </c>
      <c r="I3300" s="86">
        <f>+IF(ISNUMBER(DATA!AD461),DATA!AD461,"n/a")</f>
        <v>530258.1</v>
      </c>
      <c r="J3300" s="77">
        <f>+IF(ISNUMBER(DATA!AE461),DATA!AE461,"n/a")</f>
        <v>7.8834837110838996E-2</v>
      </c>
      <c r="K3300" s="86">
        <f>+IF(ISNUMBER(DATA!AN461),DATA!AN461,"n/a")</f>
        <v>1110120.55</v>
      </c>
      <c r="L3300" s="77">
        <f>+IF(ISNUMBER(DATA!AO461),DATA!AO461,"n/a")</f>
        <v>0.112223898859611</v>
      </c>
      <c r="M3300" s="66"/>
      <c r="N3300" s="66"/>
      <c r="O3300" s="66"/>
      <c r="P3300" s="66"/>
      <c r="Q3300" s="66"/>
      <c r="S3300" s="70"/>
      <c r="U3300" s="70"/>
      <c r="W3300" s="70"/>
      <c r="Y3300" s="70"/>
    </row>
    <row r="3301" spans="1:25" s="69" customFormat="1" x14ac:dyDescent="0.2">
      <c r="A3301" s="66" t="s">
        <v>11</v>
      </c>
      <c r="B3301" s="66" t="s">
        <v>24</v>
      </c>
      <c r="C3301" s="66" t="s">
        <v>25</v>
      </c>
      <c r="D3301" s="66" t="s">
        <v>301</v>
      </c>
      <c r="E3301" s="86">
        <f>+IF(ISNUMBER(DATA!J462),DATA!J462,"n/a")</f>
        <v>16489.95</v>
      </c>
      <c r="F3301" s="77">
        <f>+IF(ISNUMBER(DATA!K462),DATA!K462,"n/a")</f>
        <v>0.13569104151242301</v>
      </c>
      <c r="G3301" s="86">
        <f>+IF(ISNUMBER(DATA!T462),DATA!T462,"n/a")</f>
        <v>52310.36</v>
      </c>
      <c r="H3301" s="77">
        <f>+IF(ISNUMBER(DATA!U462),DATA!U462,"n/a")</f>
        <v>0.243773980408377</v>
      </c>
      <c r="I3301" s="86">
        <f>+IF(ISNUMBER(DATA!AD462),DATA!AD462,"n/a")</f>
        <v>96757.09</v>
      </c>
      <c r="J3301" s="77">
        <f>+IF(ISNUMBER(DATA!AE462),DATA!AE462,"n/a")</f>
        <v>0.308404166789497</v>
      </c>
      <c r="K3301" s="86">
        <f>+IF(ISNUMBER(DATA!AN462),DATA!AN462,"n/a")</f>
        <v>190853.96</v>
      </c>
      <c r="L3301" s="77">
        <f>+IF(ISNUMBER(DATA!AO462),DATA!AO462,"n/a")</f>
        <v>0.34807956506353199</v>
      </c>
      <c r="M3301" s="66"/>
      <c r="N3301" s="66"/>
      <c r="O3301" s="66"/>
      <c r="P3301" s="66"/>
      <c r="Q3301" s="66"/>
      <c r="S3301" s="70"/>
      <c r="U3301" s="70"/>
      <c r="W3301" s="70"/>
      <c r="Y3301" s="70"/>
    </row>
    <row r="3302" spans="1:25" s="69" customFormat="1" x14ac:dyDescent="0.2">
      <c r="A3302" s="66" t="s">
        <v>11</v>
      </c>
      <c r="B3302" s="66" t="s">
        <v>24</v>
      </c>
      <c r="C3302" s="66" t="s">
        <v>25</v>
      </c>
      <c r="D3302" s="66" t="s">
        <v>302</v>
      </c>
      <c r="E3302" s="86">
        <f>+IF(ISNUMBER(DATA!J463),DATA!J463,"n/a")</f>
        <v>72288.44</v>
      </c>
      <c r="F3302" s="77">
        <f>+IF(ISNUMBER(DATA!K463),DATA!K463,"n/a")</f>
        <v>-4.4039153319645301E-2</v>
      </c>
      <c r="G3302" s="86">
        <f>+IF(ISNUMBER(DATA!T463),DATA!T463,"n/a")</f>
        <v>220732.58</v>
      </c>
      <c r="H3302" s="77">
        <f>+IF(ISNUMBER(DATA!U463),DATA!U463,"n/a")</f>
        <v>1.0303436717081799E-2</v>
      </c>
      <c r="I3302" s="86">
        <f>+IF(ISNUMBER(DATA!AD463),DATA!AD463,"n/a")</f>
        <v>436055.81</v>
      </c>
      <c r="J3302" s="77">
        <f>+IF(ISNUMBER(DATA!AE463),DATA!AE463,"n/a")</f>
        <v>5.4926015483702899E-2</v>
      </c>
      <c r="K3302" s="86">
        <f>+IF(ISNUMBER(DATA!AN463),DATA!AN463,"n/a")</f>
        <v>836591.21</v>
      </c>
      <c r="L3302" s="77">
        <f>+IF(ISNUMBER(DATA!AO463),DATA!AO463,"n/a")</f>
        <v>7.7529985781117194E-2</v>
      </c>
      <c r="M3302" s="66"/>
      <c r="N3302" s="66"/>
      <c r="O3302" s="66"/>
      <c r="P3302" s="66"/>
      <c r="Q3302" s="66"/>
      <c r="S3302" s="70"/>
      <c r="U3302" s="70"/>
      <c r="W3302" s="70"/>
      <c r="Y3302" s="70"/>
    </row>
    <row r="3303" spans="1:25" s="69" customFormat="1" x14ac:dyDescent="0.2">
      <c r="A3303" s="66" t="s">
        <v>11</v>
      </c>
      <c r="B3303" s="66" t="s">
        <v>24</v>
      </c>
      <c r="C3303" s="66" t="s">
        <v>25</v>
      </c>
      <c r="D3303" s="66" t="s">
        <v>303</v>
      </c>
      <c r="E3303" s="86">
        <f>+IF(ISNUMBER(DATA!J464),DATA!J464,"n/a")</f>
        <v>40996.379999999997</v>
      </c>
      <c r="F3303" s="77">
        <f>+IF(ISNUMBER(DATA!K464),DATA!K464,"n/a")</f>
        <v>0.32677159875531397</v>
      </c>
      <c r="G3303" s="86">
        <f>+IF(ISNUMBER(DATA!T464),DATA!T464,"n/a")</f>
        <v>125600.57</v>
      </c>
      <c r="H3303" s="77">
        <f>+IF(ISNUMBER(DATA!U464),DATA!U464,"n/a")</f>
        <v>0.18414603471266899</v>
      </c>
      <c r="I3303" s="86">
        <f>+IF(ISNUMBER(DATA!AD464),DATA!AD464,"n/a")</f>
        <v>239540.42</v>
      </c>
      <c r="J3303" s="77">
        <f>+IF(ISNUMBER(DATA!AE464),DATA!AE464,"n/a")</f>
        <v>0.20235805119956299</v>
      </c>
      <c r="K3303" s="86">
        <f>+IF(ISNUMBER(DATA!AN464),DATA!AN464,"n/a")</f>
        <v>476672.17</v>
      </c>
      <c r="L3303" s="77">
        <f>+IF(ISNUMBER(DATA!AO464),DATA!AO464,"n/a")</f>
        <v>0.21019600023499499</v>
      </c>
      <c r="M3303" s="66"/>
      <c r="N3303" s="66"/>
      <c r="O3303" s="66"/>
      <c r="P3303" s="66"/>
      <c r="Q3303" s="66"/>
      <c r="S3303" s="70"/>
      <c r="U3303" s="70"/>
      <c r="W3303" s="70"/>
      <c r="Y3303" s="70"/>
    </row>
    <row r="3304" spans="1:25" s="69" customFormat="1" x14ac:dyDescent="0.2">
      <c r="A3304" s="66" t="s">
        <v>11</v>
      </c>
      <c r="B3304" s="66" t="s">
        <v>24</v>
      </c>
      <c r="C3304" s="66" t="s">
        <v>25</v>
      </c>
      <c r="D3304" s="66" t="s">
        <v>304</v>
      </c>
      <c r="E3304" s="86">
        <f>+IF(ISNUMBER(DATA!J465),DATA!J465,"n/a")</f>
        <v>101108.62</v>
      </c>
      <c r="F3304" s="77">
        <f>+IF(ISNUMBER(DATA!K465),DATA!K465,"n/a")</f>
        <v>-1.4091151447261099E-2</v>
      </c>
      <c r="G3304" s="86">
        <f>+IF(ISNUMBER(DATA!T465),DATA!T465,"n/a")</f>
        <v>328102.65000000002</v>
      </c>
      <c r="H3304" s="77">
        <f>+IF(ISNUMBER(DATA!U465),DATA!U465,"n/a")</f>
        <v>-5.85335198384122E-2</v>
      </c>
      <c r="I3304" s="86">
        <f>+IF(ISNUMBER(DATA!AD465),DATA!AD465,"n/a")</f>
        <v>626634.74</v>
      </c>
      <c r="J3304" s="77">
        <f>+IF(ISNUMBER(DATA!AE465),DATA!AE465,"n/a")</f>
        <v>-0.136393704799708</v>
      </c>
      <c r="K3304" s="86">
        <f>+IF(ISNUMBER(DATA!AN465),DATA!AN465,"n/a")</f>
        <v>1222294.43</v>
      </c>
      <c r="L3304" s="77">
        <f>+IF(ISNUMBER(DATA!AO465),DATA!AO465,"n/a")</f>
        <v>-0.133071899498694</v>
      </c>
      <c r="M3304" s="66"/>
      <c r="N3304" s="66"/>
      <c r="O3304" s="66"/>
      <c r="P3304" s="66"/>
      <c r="Q3304" s="66"/>
      <c r="S3304" s="70"/>
      <c r="U3304" s="70"/>
      <c r="W3304" s="70"/>
      <c r="Y3304" s="70"/>
    </row>
    <row r="3305" spans="1:25" s="69" customFormat="1" x14ac:dyDescent="0.2">
      <c r="A3305" s="66" t="s">
        <v>11</v>
      </c>
      <c r="B3305" s="66" t="s">
        <v>24</v>
      </c>
      <c r="C3305" s="66" t="s">
        <v>25</v>
      </c>
      <c r="D3305" s="66" t="s">
        <v>305</v>
      </c>
      <c r="E3305" s="86">
        <f>+IF(ISNUMBER(DATA!J466),DATA!J466,"n/a")</f>
        <v>61976.62</v>
      </c>
      <c r="F3305" s="77">
        <f>+IF(ISNUMBER(DATA!K466),DATA!K466,"n/a")</f>
        <v>-2.95851743592964E-2</v>
      </c>
      <c r="G3305" s="86">
        <f>+IF(ISNUMBER(DATA!T466),DATA!T466,"n/a")</f>
        <v>206785.06</v>
      </c>
      <c r="H3305" s="77">
        <f>+IF(ISNUMBER(DATA!U466),DATA!U466,"n/a")</f>
        <v>2.6879775174550001E-2</v>
      </c>
      <c r="I3305" s="86">
        <f>+IF(ISNUMBER(DATA!AD466),DATA!AD466,"n/a")</f>
        <v>390142.83</v>
      </c>
      <c r="J3305" s="77">
        <f>+IF(ISNUMBER(DATA!AE466),DATA!AE466,"n/a")</f>
        <v>-1.60421850506275E-3</v>
      </c>
      <c r="K3305" s="86">
        <f>+IF(ISNUMBER(DATA!AN466),DATA!AN466,"n/a")</f>
        <v>748237.82</v>
      </c>
      <c r="L3305" s="77">
        <f>+IF(ISNUMBER(DATA!AO466),DATA!AO466,"n/a")</f>
        <v>3.1806680918080601E-2</v>
      </c>
      <c r="M3305" s="66"/>
      <c r="N3305" s="66"/>
      <c r="O3305" s="66"/>
      <c r="P3305" s="66"/>
      <c r="Q3305" s="66"/>
      <c r="S3305" s="70"/>
      <c r="U3305" s="70"/>
      <c r="W3305" s="70"/>
      <c r="Y3305" s="70"/>
    </row>
    <row r="3306" spans="1:25" s="69" customFormat="1" x14ac:dyDescent="0.2">
      <c r="A3306" s="66" t="s">
        <v>11</v>
      </c>
      <c r="B3306" s="66" t="s">
        <v>24</v>
      </c>
      <c r="C3306" s="66" t="s">
        <v>25</v>
      </c>
      <c r="D3306" s="66" t="s">
        <v>306</v>
      </c>
      <c r="E3306" s="86">
        <f>+IF(ISNUMBER(DATA!J467),DATA!J467,"n/a")</f>
        <v>62928.11</v>
      </c>
      <c r="F3306" s="77">
        <f>+IF(ISNUMBER(DATA!K467),DATA!K467,"n/a")</f>
        <v>0.12724593884601201</v>
      </c>
      <c r="G3306" s="86">
        <f>+IF(ISNUMBER(DATA!T467),DATA!T467,"n/a")</f>
        <v>176167.64</v>
      </c>
      <c r="H3306" s="77">
        <f>+IF(ISNUMBER(DATA!U467),DATA!U467,"n/a")</f>
        <v>8.3042839691897199E-2</v>
      </c>
      <c r="I3306" s="86">
        <f>+IF(ISNUMBER(DATA!AD467),DATA!AD467,"n/a")</f>
        <v>316539</v>
      </c>
      <c r="J3306" s="77">
        <f>+IF(ISNUMBER(DATA!AE467),DATA!AE467,"n/a")</f>
        <v>0.10649473985126801</v>
      </c>
      <c r="K3306" s="86">
        <f>+IF(ISNUMBER(DATA!AN467),DATA!AN467,"n/a")</f>
        <v>659689.38</v>
      </c>
      <c r="L3306" s="77">
        <f>+IF(ISNUMBER(DATA!AO467),DATA!AO467,"n/a")</f>
        <v>0.129211754200074</v>
      </c>
      <c r="M3306" s="66"/>
      <c r="N3306" s="66"/>
      <c r="O3306" s="66"/>
      <c r="P3306" s="66"/>
      <c r="Q3306" s="66"/>
      <c r="S3306" s="70"/>
      <c r="U3306" s="70"/>
      <c r="W3306" s="70"/>
      <c r="Y3306" s="70"/>
    </row>
    <row r="3307" spans="1:25" s="69" customFormat="1" x14ac:dyDescent="0.2">
      <c r="A3307" s="66" t="s">
        <v>11</v>
      </c>
      <c r="B3307" s="66" t="s">
        <v>24</v>
      </c>
      <c r="C3307" s="66" t="s">
        <v>25</v>
      </c>
      <c r="D3307" s="66" t="s">
        <v>307</v>
      </c>
      <c r="E3307" s="86">
        <f>+IF(ISNUMBER(DATA!J468),DATA!J468,"n/a")</f>
        <v>156422.54</v>
      </c>
      <c r="F3307" s="77">
        <f>+IF(ISNUMBER(DATA!K468),DATA!K468,"n/a")</f>
        <v>0.120343669616719</v>
      </c>
      <c r="G3307" s="86">
        <f>+IF(ISNUMBER(DATA!T468),DATA!T468,"n/a")</f>
        <v>504002.32</v>
      </c>
      <c r="H3307" s="77">
        <f>+IF(ISNUMBER(DATA!U468),DATA!U468,"n/a")</f>
        <v>0.12853077925900699</v>
      </c>
      <c r="I3307" s="86">
        <f>+IF(ISNUMBER(DATA!AD468),DATA!AD468,"n/a")</f>
        <v>950740.56</v>
      </c>
      <c r="J3307" s="77">
        <f>+IF(ISNUMBER(DATA!AE468),DATA!AE468,"n/a")</f>
        <v>0.110764607009216</v>
      </c>
      <c r="K3307" s="86">
        <f>+IF(ISNUMBER(DATA!AN468),DATA!AN468,"n/a")</f>
        <v>1870234.8</v>
      </c>
      <c r="L3307" s="77">
        <f>+IF(ISNUMBER(DATA!AO468),DATA!AO468,"n/a")</f>
        <v>0.26343487543380001</v>
      </c>
      <c r="M3307" s="66"/>
      <c r="N3307" s="66"/>
      <c r="O3307" s="66"/>
      <c r="P3307" s="66"/>
      <c r="Q3307" s="66"/>
      <c r="S3307" s="70"/>
      <c r="U3307" s="70"/>
      <c r="W3307" s="70"/>
      <c r="Y3307" s="70"/>
    </row>
    <row r="3308" spans="1:25" s="69" customFormat="1" x14ac:dyDescent="0.2">
      <c r="A3308" s="66" t="s">
        <v>11</v>
      </c>
      <c r="B3308" s="66" t="s">
        <v>24</v>
      </c>
      <c r="C3308" s="66" t="s">
        <v>25</v>
      </c>
      <c r="D3308" s="66" t="s">
        <v>308</v>
      </c>
      <c r="E3308" s="86">
        <f>+IF(ISNUMBER(DATA!J469),DATA!J469,"n/a")</f>
        <v>39685.11</v>
      </c>
      <c r="F3308" s="77">
        <f>+IF(ISNUMBER(DATA!K469),DATA!K469,"n/a")</f>
        <v>2.9752058395615202E-2</v>
      </c>
      <c r="G3308" s="86">
        <f>+IF(ISNUMBER(DATA!T469),DATA!T469,"n/a")</f>
        <v>127682.06</v>
      </c>
      <c r="H3308" s="77">
        <f>+IF(ISNUMBER(DATA!U469),DATA!U469,"n/a")</f>
        <v>1.1857032804069099E-2</v>
      </c>
      <c r="I3308" s="86">
        <f>+IF(ISNUMBER(DATA!AD469),DATA!AD469,"n/a")</f>
        <v>243005.89</v>
      </c>
      <c r="J3308" s="77">
        <f>+IF(ISNUMBER(DATA!AE469),DATA!AE469,"n/a")</f>
        <v>1.3564839278581301E-2</v>
      </c>
      <c r="K3308" s="86">
        <f>+IF(ISNUMBER(DATA!AN469),DATA!AN469,"n/a")</f>
        <v>486942.91</v>
      </c>
      <c r="L3308" s="77">
        <f>+IF(ISNUMBER(DATA!AO469),DATA!AO469,"n/a")</f>
        <v>6.76300361951475E-2</v>
      </c>
      <c r="M3308" s="66"/>
      <c r="N3308" s="66"/>
      <c r="O3308" s="66"/>
      <c r="P3308" s="66"/>
      <c r="Q3308" s="66"/>
      <c r="S3308" s="70"/>
      <c r="U3308" s="70"/>
      <c r="W3308" s="70"/>
      <c r="Y3308" s="70"/>
    </row>
    <row r="3309" spans="1:25" s="69" customFormat="1" x14ac:dyDescent="0.2">
      <c r="A3309" s="66" t="s">
        <v>11</v>
      </c>
      <c r="B3309" s="66" t="s">
        <v>24</v>
      </c>
      <c r="C3309" s="66" t="s">
        <v>25</v>
      </c>
      <c r="D3309" s="66" t="s">
        <v>309</v>
      </c>
      <c r="E3309" s="86">
        <f>+IF(ISNUMBER(DATA!J470),DATA!J470,"n/a")</f>
        <v>50447.92</v>
      </c>
      <c r="F3309" s="77">
        <f>+IF(ISNUMBER(DATA!K470),DATA!K470,"n/a")</f>
        <v>1.13500405759539E-2</v>
      </c>
      <c r="G3309" s="86">
        <f>+IF(ISNUMBER(DATA!T470),DATA!T470,"n/a")</f>
        <v>164322.29999999999</v>
      </c>
      <c r="H3309" s="77">
        <f>+IF(ISNUMBER(DATA!U470),DATA!U470,"n/a")</f>
        <v>3.6385664220534401E-3</v>
      </c>
      <c r="I3309" s="86">
        <f>+IF(ISNUMBER(DATA!AD470),DATA!AD470,"n/a")</f>
        <v>314538.18</v>
      </c>
      <c r="J3309" s="77">
        <f>+IF(ISNUMBER(DATA!AE470),DATA!AE470,"n/a")</f>
        <v>4.9793522835944702E-2</v>
      </c>
      <c r="K3309" s="86">
        <f>+IF(ISNUMBER(DATA!AN470),DATA!AN470,"n/a")</f>
        <v>620507.78</v>
      </c>
      <c r="L3309" s="77">
        <f>+IF(ISNUMBER(DATA!AO470),DATA!AO470,"n/a")</f>
        <v>0.15122325445527601</v>
      </c>
      <c r="M3309" s="66"/>
      <c r="N3309" s="66"/>
      <c r="O3309" s="66"/>
      <c r="P3309" s="66"/>
      <c r="Q3309" s="66"/>
      <c r="S3309" s="70"/>
      <c r="U3309" s="70"/>
      <c r="W3309" s="70"/>
      <c r="Y3309" s="70"/>
    </row>
    <row r="3310" spans="1:25" s="69" customFormat="1" x14ac:dyDescent="0.2">
      <c r="A3310" s="66" t="s">
        <v>11</v>
      </c>
      <c r="B3310" s="66" t="s">
        <v>24</v>
      </c>
      <c r="C3310" s="66" t="s">
        <v>25</v>
      </c>
      <c r="D3310" s="66" t="s">
        <v>310</v>
      </c>
      <c r="E3310" s="86">
        <f>+IF(ISNUMBER(DATA!J471),DATA!J471,"n/a")</f>
        <v>26462.65</v>
      </c>
      <c r="F3310" s="77">
        <f>+IF(ISNUMBER(DATA!K471),DATA!K471,"n/a")</f>
        <v>5.9583808650158998E-2</v>
      </c>
      <c r="G3310" s="86">
        <f>+IF(ISNUMBER(DATA!T471),DATA!T471,"n/a")</f>
        <v>82639.72</v>
      </c>
      <c r="H3310" s="77">
        <f>+IF(ISNUMBER(DATA!U471),DATA!U471,"n/a")</f>
        <v>3.4230336791792701E-2</v>
      </c>
      <c r="I3310" s="86">
        <f>+IF(ISNUMBER(DATA!AD471),DATA!AD471,"n/a")</f>
        <v>153328.75</v>
      </c>
      <c r="J3310" s="77">
        <f>+IF(ISNUMBER(DATA!AE471),DATA!AE471,"n/a")</f>
        <v>-3.90528441227376E-3</v>
      </c>
      <c r="K3310" s="86">
        <f>+IF(ISNUMBER(DATA!AN471),DATA!AN471,"n/a")</f>
        <v>314967.09999999998</v>
      </c>
      <c r="L3310" s="77">
        <f>+IF(ISNUMBER(DATA!AO471),DATA!AO471,"n/a")</f>
        <v>4.72552645451935E-2</v>
      </c>
      <c r="M3310" s="66"/>
      <c r="N3310" s="66"/>
      <c r="O3310" s="66"/>
      <c r="P3310" s="66"/>
      <c r="Q3310" s="66"/>
      <c r="S3310" s="70"/>
      <c r="U3310" s="70"/>
      <c r="W3310" s="70"/>
      <c r="Y3310" s="70"/>
    </row>
    <row r="3311" spans="1:25" s="69" customFormat="1" x14ac:dyDescent="0.2">
      <c r="A3311" s="66" t="s">
        <v>11</v>
      </c>
      <c r="B3311" s="66" t="s">
        <v>24</v>
      </c>
      <c r="C3311" s="66" t="s">
        <v>25</v>
      </c>
      <c r="D3311" s="66" t="s">
        <v>311</v>
      </c>
      <c r="E3311" s="86">
        <f>+IF(ISNUMBER(DATA!J472),DATA!J472,"n/a")</f>
        <v>48060.86</v>
      </c>
      <c r="F3311" s="77">
        <f>+IF(ISNUMBER(DATA!K472),DATA!K472,"n/a")</f>
        <v>-0.15074756202117801</v>
      </c>
      <c r="G3311" s="86">
        <f>+IF(ISNUMBER(DATA!T472),DATA!T472,"n/a")</f>
        <v>160867.63</v>
      </c>
      <c r="H3311" s="77">
        <f>+IF(ISNUMBER(DATA!U472),DATA!U472,"n/a")</f>
        <v>-0.13657824465010901</v>
      </c>
      <c r="I3311" s="86">
        <f>+IF(ISNUMBER(DATA!AD472),DATA!AD472,"n/a")</f>
        <v>313317.63</v>
      </c>
      <c r="J3311" s="77">
        <f>+IF(ISNUMBER(DATA!AE472),DATA!AE472,"n/a")</f>
        <v>-0.18990305756251299</v>
      </c>
      <c r="K3311" s="86">
        <f>+IF(ISNUMBER(DATA!AN472),DATA!AN472,"n/a")</f>
        <v>654156.54</v>
      </c>
      <c r="L3311" s="77">
        <f>+IF(ISNUMBER(DATA!AO472),DATA!AO472,"n/a")</f>
        <v>-0.17923650599072299</v>
      </c>
      <c r="M3311" s="66"/>
      <c r="N3311" s="66"/>
      <c r="O3311" s="66"/>
      <c r="P3311" s="66"/>
      <c r="Q3311" s="66"/>
      <c r="S3311" s="70"/>
      <c r="U3311" s="70"/>
      <c r="W3311" s="70"/>
      <c r="Y3311" s="70"/>
    </row>
    <row r="3312" spans="1:25" s="69" customFormat="1" x14ac:dyDescent="0.2">
      <c r="A3312" s="66" t="s">
        <v>11</v>
      </c>
      <c r="B3312" s="66" t="s">
        <v>24</v>
      </c>
      <c r="C3312" s="66" t="s">
        <v>25</v>
      </c>
      <c r="D3312" s="66" t="s">
        <v>312</v>
      </c>
      <c r="E3312" s="86">
        <f>+IF(ISNUMBER(DATA!J473),DATA!J473,"n/a")</f>
        <v>26132.54</v>
      </c>
      <c r="F3312" s="77">
        <f>+IF(ISNUMBER(DATA!K473),DATA!K473,"n/a")</f>
        <v>0.12493435292213401</v>
      </c>
      <c r="G3312" s="86">
        <f>+IF(ISNUMBER(DATA!T473),DATA!T473,"n/a")</f>
        <v>89535.48</v>
      </c>
      <c r="H3312" s="77">
        <f>+IF(ISNUMBER(DATA!U473),DATA!U473,"n/a")</f>
        <v>0.23519600655898201</v>
      </c>
      <c r="I3312" s="86">
        <f>+IF(ISNUMBER(DATA!AD473),DATA!AD473,"n/a")</f>
        <v>164706.37</v>
      </c>
      <c r="J3312" s="77">
        <f>+IF(ISNUMBER(DATA!AE473),DATA!AE473,"n/a")</f>
        <v>0.178520656729028</v>
      </c>
      <c r="K3312" s="86">
        <f>+IF(ISNUMBER(DATA!AN473),DATA!AN473,"n/a")</f>
        <v>316866.28999999998</v>
      </c>
      <c r="L3312" s="77">
        <f>+IF(ISNUMBER(DATA!AO473),DATA!AO473,"n/a")</f>
        <v>0.19646487631960699</v>
      </c>
      <c r="M3312" s="66"/>
      <c r="N3312" s="66"/>
      <c r="O3312" s="66"/>
      <c r="P3312" s="66"/>
      <c r="Q3312" s="66"/>
      <c r="S3312" s="70"/>
      <c r="U3312" s="70"/>
      <c r="W3312" s="70"/>
      <c r="Y3312" s="70"/>
    </row>
    <row r="3313" spans="1:25" s="69" customFormat="1" x14ac:dyDescent="0.2">
      <c r="A3313" s="66" t="s">
        <v>11</v>
      </c>
      <c r="B3313" s="66" t="s">
        <v>24</v>
      </c>
      <c r="C3313" s="66" t="s">
        <v>25</v>
      </c>
      <c r="D3313" s="66" t="s">
        <v>313</v>
      </c>
      <c r="E3313" s="86">
        <f>+IF(ISNUMBER(DATA!J474),DATA!J474,"n/a")</f>
        <v>61049.96</v>
      </c>
      <c r="F3313" s="77">
        <f>+IF(ISNUMBER(DATA!K474),DATA!K474,"n/a")</f>
        <v>-2.9056593871044901E-2</v>
      </c>
      <c r="G3313" s="86">
        <f>+IF(ISNUMBER(DATA!T474),DATA!T474,"n/a")</f>
        <v>200014.07</v>
      </c>
      <c r="H3313" s="77">
        <f>+IF(ISNUMBER(DATA!U474),DATA!U474,"n/a")</f>
        <v>1.5533007908364E-2</v>
      </c>
      <c r="I3313" s="86">
        <f>+IF(ISNUMBER(DATA!AD474),DATA!AD474,"n/a")</f>
        <v>378387.37</v>
      </c>
      <c r="J3313" s="77">
        <f>+IF(ISNUMBER(DATA!AE474),DATA!AE474,"n/a")</f>
        <v>-1.46020208438935E-3</v>
      </c>
      <c r="K3313" s="86">
        <f>+IF(ISNUMBER(DATA!AN474),DATA!AN474,"n/a")</f>
        <v>772523.71</v>
      </c>
      <c r="L3313" s="77">
        <f>+IF(ISNUMBER(DATA!AO474),DATA!AO474,"n/a")</f>
        <v>4.7647654997120502E-2</v>
      </c>
      <c r="M3313" s="66"/>
      <c r="N3313" s="66"/>
      <c r="O3313" s="66"/>
      <c r="P3313" s="66"/>
      <c r="Q3313" s="66"/>
      <c r="S3313" s="70"/>
      <c r="U3313" s="70"/>
      <c r="W3313" s="70"/>
      <c r="Y3313" s="70"/>
    </row>
    <row r="3314" spans="1:25" s="69" customFormat="1" x14ac:dyDescent="0.2">
      <c r="A3314" s="66" t="s">
        <v>11</v>
      </c>
      <c r="B3314" s="66" t="s">
        <v>24</v>
      </c>
      <c r="C3314" s="66" t="s">
        <v>25</v>
      </c>
      <c r="D3314" s="66" t="s">
        <v>314</v>
      </c>
      <c r="E3314" s="86">
        <f>+IF(ISNUMBER(DATA!J475),DATA!J475,"n/a")</f>
        <v>95599.34</v>
      </c>
      <c r="F3314" s="77">
        <f>+IF(ISNUMBER(DATA!K475),DATA!K475,"n/a")</f>
        <v>2.9438072723159299E-3</v>
      </c>
      <c r="G3314" s="86">
        <f>+IF(ISNUMBER(DATA!T475),DATA!T475,"n/a")</f>
        <v>310449</v>
      </c>
      <c r="H3314" s="77">
        <f>+IF(ISNUMBER(DATA!U475),DATA!U475,"n/a")</f>
        <v>-1.8874659778205401E-3</v>
      </c>
      <c r="I3314" s="86">
        <f>+IF(ISNUMBER(DATA!AD475),DATA!AD475,"n/a")</f>
        <v>597603.85</v>
      </c>
      <c r="J3314" s="77">
        <f>+IF(ISNUMBER(DATA!AE475),DATA!AE475,"n/a")</f>
        <v>-0.19393571368500401</v>
      </c>
      <c r="K3314" s="86">
        <f>+IF(ISNUMBER(DATA!AN475),DATA!AN475,"n/a")</f>
        <v>1208255</v>
      </c>
      <c r="L3314" s="77">
        <f>+IF(ISNUMBER(DATA!AO475),DATA!AO475,"n/a")</f>
        <v>-0.25744332473841502</v>
      </c>
      <c r="M3314" s="66"/>
      <c r="N3314" s="66"/>
      <c r="O3314" s="66"/>
      <c r="P3314" s="66"/>
      <c r="Q3314" s="66"/>
      <c r="S3314" s="70"/>
      <c r="U3314" s="70"/>
      <c r="W3314" s="70"/>
      <c r="Y3314" s="70"/>
    </row>
    <row r="3315" spans="1:25" s="69" customFormat="1" x14ac:dyDescent="0.2">
      <c r="A3315" s="66" t="s">
        <v>11</v>
      </c>
      <c r="B3315" s="66" t="s">
        <v>24</v>
      </c>
      <c r="C3315" s="66" t="s">
        <v>25</v>
      </c>
      <c r="D3315" s="66" t="s">
        <v>315</v>
      </c>
      <c r="E3315" s="86">
        <f>+IF(ISNUMBER(DATA!J476),DATA!J476,"n/a")</f>
        <v>158402.62</v>
      </c>
      <c r="F3315" s="77">
        <f>+IF(ISNUMBER(DATA!K476),DATA!K476,"n/a")</f>
        <v>0.11086836981570899</v>
      </c>
      <c r="G3315" s="86">
        <f>+IF(ISNUMBER(DATA!T476),DATA!T476,"n/a")</f>
        <v>520337.14</v>
      </c>
      <c r="H3315" s="77">
        <f>+IF(ISNUMBER(DATA!U476),DATA!U476,"n/a")</f>
        <v>9.8383410279066705E-2</v>
      </c>
      <c r="I3315" s="86">
        <f>+IF(ISNUMBER(DATA!AD476),DATA!AD476,"n/a")</f>
        <v>992462.62</v>
      </c>
      <c r="J3315" s="77">
        <f>+IF(ISNUMBER(DATA!AE476),DATA!AE476,"n/a")</f>
        <v>9.7168431613773795E-2</v>
      </c>
      <c r="K3315" s="86">
        <f>+IF(ISNUMBER(DATA!AN476),DATA!AN476,"n/a")</f>
        <v>1929736.61</v>
      </c>
      <c r="L3315" s="77">
        <f>+IF(ISNUMBER(DATA!AO476),DATA!AO476,"n/a")</f>
        <v>0.133594726220508</v>
      </c>
      <c r="M3315" s="66"/>
      <c r="N3315" s="66"/>
      <c r="O3315" s="66"/>
      <c r="P3315" s="66"/>
      <c r="Q3315" s="66"/>
      <c r="S3315" s="70"/>
      <c r="U3315" s="70"/>
      <c r="W3315" s="70"/>
      <c r="Y3315" s="70"/>
    </row>
    <row r="3316" spans="1:25" s="69" customFormat="1" x14ac:dyDescent="0.2">
      <c r="A3316" s="66" t="s">
        <v>11</v>
      </c>
      <c r="B3316" s="66" t="s">
        <v>24</v>
      </c>
      <c r="C3316" s="66" t="s">
        <v>25</v>
      </c>
      <c r="D3316" s="66" t="s">
        <v>316</v>
      </c>
      <c r="E3316" s="86">
        <f>+IF(ISNUMBER(DATA!J477),DATA!J477,"n/a")</f>
        <v>76429.38</v>
      </c>
      <c r="F3316" s="77">
        <f>+IF(ISNUMBER(DATA!K477),DATA!K477,"n/a")</f>
        <v>-7.2823437486162795E-2</v>
      </c>
      <c r="G3316" s="86">
        <f>+IF(ISNUMBER(DATA!T477),DATA!T477,"n/a")</f>
        <v>229207.22</v>
      </c>
      <c r="H3316" s="77">
        <f>+IF(ISNUMBER(DATA!U477),DATA!U477,"n/a")</f>
        <v>-3.4713547002220901E-2</v>
      </c>
      <c r="I3316" s="86">
        <f>+IF(ISNUMBER(DATA!AD477),DATA!AD477,"n/a")</f>
        <v>444008.1</v>
      </c>
      <c r="J3316" s="77">
        <f>+IF(ISNUMBER(DATA!AE477),DATA!AE477,"n/a")</f>
        <v>7.4960193855034699E-3</v>
      </c>
      <c r="K3316" s="86">
        <f>+IF(ISNUMBER(DATA!AN477),DATA!AN477,"n/a")</f>
        <v>890750.64</v>
      </c>
      <c r="L3316" s="77">
        <f>+IF(ISNUMBER(DATA!AO477),DATA!AO477,"n/a")</f>
        <v>5.6344954684879697E-2</v>
      </c>
      <c r="M3316" s="66"/>
      <c r="N3316" s="66"/>
      <c r="O3316" s="66"/>
      <c r="P3316" s="66"/>
      <c r="Q3316" s="66"/>
      <c r="S3316" s="70"/>
      <c r="U3316" s="70"/>
      <c r="W3316" s="70"/>
      <c r="Y3316" s="70"/>
    </row>
    <row r="3317" spans="1:25" s="69" customFormat="1" x14ac:dyDescent="0.2">
      <c r="A3317" s="66" t="s">
        <v>11</v>
      </c>
      <c r="B3317" s="66" t="s">
        <v>24</v>
      </c>
      <c r="C3317" s="66" t="s">
        <v>25</v>
      </c>
      <c r="D3317" s="66" t="s">
        <v>317</v>
      </c>
      <c r="E3317" s="86">
        <f>+IF(ISNUMBER(DATA!J478),DATA!J478,"n/a")</f>
        <v>35258.11</v>
      </c>
      <c r="F3317" s="77">
        <f>+IF(ISNUMBER(DATA!K478),DATA!K478,"n/a")</f>
        <v>-0.12871062276312401</v>
      </c>
      <c r="G3317" s="86">
        <f>+IF(ISNUMBER(DATA!T478),DATA!T478,"n/a")</f>
        <v>126841.61</v>
      </c>
      <c r="H3317" s="77">
        <f>+IF(ISNUMBER(DATA!U478),DATA!U478,"n/a")</f>
        <v>1.3538607188377599E-2</v>
      </c>
      <c r="I3317" s="86">
        <f>+IF(ISNUMBER(DATA!AD478),DATA!AD478,"n/a")</f>
        <v>243461.83</v>
      </c>
      <c r="J3317" s="77">
        <f>+IF(ISNUMBER(DATA!AE478),DATA!AE478,"n/a")</f>
        <v>6.2153439925108002E-2</v>
      </c>
      <c r="K3317" s="86">
        <f>+IF(ISNUMBER(DATA!AN478),DATA!AN478,"n/a")</f>
        <v>486130.08</v>
      </c>
      <c r="L3317" s="77">
        <f>+IF(ISNUMBER(DATA!AO478),DATA!AO478,"n/a")</f>
        <v>4.4460429914220001E-2</v>
      </c>
      <c r="M3317" s="66"/>
      <c r="N3317" s="66"/>
      <c r="O3317" s="66"/>
      <c r="P3317" s="66"/>
      <c r="Q3317" s="66"/>
      <c r="S3317" s="70"/>
      <c r="U3317" s="70"/>
      <c r="W3317" s="70"/>
      <c r="Y3317" s="70"/>
    </row>
    <row r="3318" spans="1:25" s="69" customFormat="1" x14ac:dyDescent="0.2">
      <c r="A3318" s="66" t="s">
        <v>11</v>
      </c>
      <c r="B3318" s="66" t="s">
        <v>24</v>
      </c>
      <c r="C3318" s="66" t="s">
        <v>25</v>
      </c>
      <c r="D3318" s="66" t="s">
        <v>318</v>
      </c>
      <c r="E3318" s="86">
        <f>+IF(ISNUMBER(DATA!J479),DATA!J479,"n/a")</f>
        <v>95965.97</v>
      </c>
      <c r="F3318" s="77">
        <f>+IF(ISNUMBER(DATA!K479),DATA!K479,"n/a")</f>
        <v>-5.6974978472243198E-2</v>
      </c>
      <c r="G3318" s="86">
        <f>+IF(ISNUMBER(DATA!T479),DATA!T479,"n/a")</f>
        <v>288742.02</v>
      </c>
      <c r="H3318" s="77">
        <f>+IF(ISNUMBER(DATA!U479),DATA!U479,"n/a")</f>
        <v>-6.2498373818428597E-3</v>
      </c>
      <c r="I3318" s="86">
        <f>+IF(ISNUMBER(DATA!AD479),DATA!AD479,"n/a")</f>
        <v>563214.09</v>
      </c>
      <c r="J3318" s="77">
        <f>+IF(ISNUMBER(DATA!AE479),DATA!AE479,"n/a")</f>
        <v>2.9255753221200099E-2</v>
      </c>
      <c r="K3318" s="86">
        <f>+IF(ISNUMBER(DATA!AN479),DATA!AN479,"n/a")</f>
        <v>1065296.54</v>
      </c>
      <c r="L3318" s="77">
        <f>+IF(ISNUMBER(DATA!AO479),DATA!AO479,"n/a")</f>
        <v>4.4375003743752903E-2</v>
      </c>
      <c r="M3318" s="66"/>
      <c r="N3318" s="66"/>
      <c r="O3318" s="66"/>
      <c r="P3318" s="66"/>
      <c r="Q3318" s="66"/>
      <c r="S3318" s="70"/>
      <c r="U3318" s="70"/>
      <c r="W3318" s="70"/>
      <c r="Y3318" s="70"/>
    </row>
    <row r="3319" spans="1:25" s="69" customFormat="1" x14ac:dyDescent="0.2">
      <c r="A3319" s="66" t="s">
        <v>11</v>
      </c>
      <c r="B3319" s="66" t="s">
        <v>24</v>
      </c>
      <c r="C3319" s="66" t="s">
        <v>25</v>
      </c>
      <c r="D3319" s="66" t="s">
        <v>344</v>
      </c>
      <c r="E3319" s="86">
        <f>+IF(ISNUMBER(DATA!J480),DATA!J480,"n/a")</f>
        <v>38960.76</v>
      </c>
      <c r="F3319" s="77">
        <f>+IF(ISNUMBER(DATA!K480),DATA!K480,"n/a")</f>
        <v>0.48093035277840102</v>
      </c>
      <c r="G3319" s="86">
        <f>+IF(ISNUMBER(DATA!T480),DATA!T480,"n/a")</f>
        <v>118228.98</v>
      </c>
      <c r="H3319" s="77">
        <f>+IF(ISNUMBER(DATA!U480),DATA!U480,"n/a")</f>
        <v>0.287586008612296</v>
      </c>
      <c r="I3319" s="86">
        <f>+IF(ISNUMBER(DATA!AD480),DATA!AD480,"n/a")</f>
        <v>229534.49</v>
      </c>
      <c r="J3319" s="77">
        <f>+IF(ISNUMBER(DATA!AE480),DATA!AE480,"n/a")</f>
        <v>0.31753090595080902</v>
      </c>
      <c r="K3319" s="86">
        <f>+IF(ISNUMBER(DATA!AN480),DATA!AN480,"n/a")</f>
        <v>459027.17</v>
      </c>
      <c r="L3319" s="77">
        <f>+IF(ISNUMBER(DATA!AO480),DATA!AO480,"n/a")</f>
        <v>0.28118308552141702</v>
      </c>
      <c r="M3319" s="66"/>
      <c r="N3319" s="66"/>
      <c r="O3319" s="66"/>
      <c r="P3319" s="66"/>
      <c r="Q3319" s="66"/>
      <c r="S3319" s="70"/>
      <c r="U3319" s="70"/>
      <c r="W3319" s="70"/>
      <c r="Y3319" s="70"/>
    </row>
    <row r="3320" spans="1:25" s="69" customFormat="1" x14ac:dyDescent="0.2">
      <c r="A3320" s="66" t="s">
        <v>11</v>
      </c>
      <c r="B3320" s="66" t="s">
        <v>24</v>
      </c>
      <c r="C3320" s="66" t="s">
        <v>25</v>
      </c>
      <c r="D3320" s="66" t="s">
        <v>345</v>
      </c>
      <c r="E3320" s="86">
        <f>+IF(ISNUMBER(DATA!J481),DATA!J481,"n/a")</f>
        <v>70435.17</v>
      </c>
      <c r="F3320" s="77">
        <f>+IF(ISNUMBER(DATA!K481),DATA!K481,"n/a")</f>
        <v>6.84506039799328E-2</v>
      </c>
      <c r="G3320" s="86">
        <f>+IF(ISNUMBER(DATA!T481),DATA!T481,"n/a")</f>
        <v>229614.13</v>
      </c>
      <c r="H3320" s="77">
        <f>+IF(ISNUMBER(DATA!U481),DATA!U481,"n/a")</f>
        <v>0.14625389488929499</v>
      </c>
      <c r="I3320" s="86">
        <f>+IF(ISNUMBER(DATA!AD481),DATA!AD481,"n/a")</f>
        <v>432373.65</v>
      </c>
      <c r="J3320" s="77">
        <f>+IF(ISNUMBER(DATA!AE481),DATA!AE481,"n/a")</f>
        <v>0.10760894820178001</v>
      </c>
      <c r="K3320" s="86">
        <f>+IF(ISNUMBER(DATA!AN481),DATA!AN481,"n/a")</f>
        <v>842122.99</v>
      </c>
      <c r="L3320" s="77">
        <f>+IF(ISNUMBER(DATA!AO481),DATA!AO481,"n/a")</f>
        <v>0.121353994587714</v>
      </c>
      <c r="M3320" s="66"/>
      <c r="N3320" s="66"/>
      <c r="O3320" s="66"/>
      <c r="P3320" s="66"/>
      <c r="Q3320" s="66"/>
      <c r="S3320" s="70"/>
      <c r="U3320" s="70"/>
      <c r="W3320" s="70"/>
      <c r="Y3320" s="70"/>
    </row>
    <row r="3321" spans="1:25" x14ac:dyDescent="0.2">
      <c r="E3321" s="100"/>
      <c r="F3321" s="102"/>
      <c r="G3321" s="100"/>
      <c r="H3321" s="102"/>
      <c r="I3321" s="100"/>
      <c r="J3321" s="102"/>
      <c r="K3321" s="100"/>
      <c r="L3321" s="102"/>
    </row>
    <row r="3322" spans="1:25" s="69" customFormat="1" x14ac:dyDescent="0.2">
      <c r="A3322" s="66" t="s">
        <v>11</v>
      </c>
      <c r="B3322" s="66" t="s">
        <v>24</v>
      </c>
      <c r="C3322" s="66" t="s">
        <v>10</v>
      </c>
      <c r="D3322" s="66" t="s">
        <v>271</v>
      </c>
      <c r="E3322" s="87">
        <f>+IF(ISNUMBER(DATA!L432),DATA!L432,"n/a")</f>
        <v>4.6218664463358898</v>
      </c>
      <c r="F3322" s="77">
        <f>+IF(ISNUMBER(DATA!M432),DATA!M432,"n/a")</f>
        <v>4.6464926561780098E-2</v>
      </c>
      <c r="G3322" s="87">
        <f>+IF(ISNUMBER(DATA!V432),DATA!V432,"n/a")</f>
        <v>4.2363214201935504</v>
      </c>
      <c r="H3322" s="77">
        <f>+IF(ISNUMBER(DATA!W432),DATA!W432,"n/a")</f>
        <v>-6.5166334957022995E-2</v>
      </c>
      <c r="I3322" s="87">
        <f>+IF(ISNUMBER(DATA!AF432),DATA!AF432,"n/a")</f>
        <v>4.1945238306513701</v>
      </c>
      <c r="J3322" s="77">
        <f>+IF(ISNUMBER(DATA!AG432),DATA!AG432,"n/a")</f>
        <v>-6.9977377271691996E-2</v>
      </c>
      <c r="K3322" s="87">
        <f>+IF(ISNUMBER(DATA!AP432),DATA!AP432,"n/a")</f>
        <v>4.2413576194260498</v>
      </c>
      <c r="L3322" s="77">
        <f>+IF(ISNUMBER(DATA!AQ432),DATA!AQ432,"n/a")</f>
        <v>-5.6821533047811998E-2</v>
      </c>
      <c r="M3322" s="66"/>
      <c r="N3322" s="66"/>
      <c r="O3322" s="66"/>
      <c r="P3322" s="66"/>
      <c r="Q3322" s="66"/>
      <c r="S3322" s="70"/>
      <c r="U3322" s="70"/>
      <c r="W3322" s="70"/>
      <c r="Y3322" s="70"/>
    </row>
    <row r="3323" spans="1:25" s="69" customFormat="1" x14ac:dyDescent="0.2">
      <c r="A3323" s="66" t="s">
        <v>11</v>
      </c>
      <c r="B3323" s="66" t="s">
        <v>24</v>
      </c>
      <c r="C3323" s="66" t="s">
        <v>10</v>
      </c>
      <c r="D3323" s="66" t="s">
        <v>272</v>
      </c>
      <c r="E3323" s="87">
        <f>+IF(ISNUMBER(DATA!L433),DATA!L433,"n/a")</f>
        <v>4.8705142853314998</v>
      </c>
      <c r="F3323" s="77">
        <f>+IF(ISNUMBER(DATA!M433),DATA!M433,"n/a")</f>
        <v>-5.5823797528064302E-2</v>
      </c>
      <c r="G3323" s="87">
        <f>+IF(ISNUMBER(DATA!V433),DATA!V433,"n/a")</f>
        <v>4.9571355330228197</v>
      </c>
      <c r="H3323" s="77">
        <f>+IF(ISNUMBER(DATA!W433),DATA!W433,"n/a")</f>
        <v>-3.9798991885440803E-2</v>
      </c>
      <c r="I3323" s="87">
        <f>+IF(ISNUMBER(DATA!AF433),DATA!AF433,"n/a")</f>
        <v>4.9741524703125499</v>
      </c>
      <c r="J3323" s="77">
        <f>+IF(ISNUMBER(DATA!AG433),DATA!AG433,"n/a")</f>
        <v>-4.5321826178535397E-2</v>
      </c>
      <c r="K3323" s="87">
        <f>+IF(ISNUMBER(DATA!AP433),DATA!AP433,"n/a")</f>
        <v>5.1305954547136103</v>
      </c>
      <c r="L3323" s="77">
        <f>+IF(ISNUMBER(DATA!AQ433),DATA!AQ433,"n/a")</f>
        <v>-1.41513218536222E-2</v>
      </c>
      <c r="M3323" s="66"/>
      <c r="N3323" s="66"/>
      <c r="O3323" s="66"/>
      <c r="P3323" s="66"/>
      <c r="Q3323" s="66"/>
      <c r="S3323" s="70"/>
      <c r="U3323" s="70"/>
      <c r="W3323" s="70"/>
      <c r="Y3323" s="70"/>
    </row>
    <row r="3324" spans="1:25" s="69" customFormat="1" x14ac:dyDescent="0.2">
      <c r="A3324" s="66" t="s">
        <v>11</v>
      </c>
      <c r="B3324" s="66" t="s">
        <v>24</v>
      </c>
      <c r="C3324" s="66" t="s">
        <v>10</v>
      </c>
      <c r="D3324" s="66" t="s">
        <v>273</v>
      </c>
      <c r="E3324" s="87">
        <f>+IF(ISNUMBER(DATA!L434),DATA!L434,"n/a")</f>
        <v>4.5608404684697303</v>
      </c>
      <c r="F3324" s="77">
        <f>+IF(ISNUMBER(DATA!M434),DATA!M434,"n/a")</f>
        <v>3.8796023448118698E-3</v>
      </c>
      <c r="G3324" s="87">
        <f>+IF(ISNUMBER(DATA!V434),DATA!V434,"n/a")</f>
        <v>4.5855221417908503</v>
      </c>
      <c r="H3324" s="77">
        <f>+IF(ISNUMBER(DATA!W434),DATA!W434,"n/a")</f>
        <v>5.4458784827526897E-2</v>
      </c>
      <c r="I3324" s="87">
        <f>+IF(ISNUMBER(DATA!AF434),DATA!AF434,"n/a")</f>
        <v>4.5985323924844597</v>
      </c>
      <c r="J3324" s="77">
        <f>+IF(ISNUMBER(DATA!AG434),DATA!AG434,"n/a")</f>
        <v>7.45617283500499E-2</v>
      </c>
      <c r="K3324" s="87">
        <f>+IF(ISNUMBER(DATA!AP434),DATA!AP434,"n/a")</f>
        <v>4.6220096568475402</v>
      </c>
      <c r="L3324" s="77">
        <f>+IF(ISNUMBER(DATA!AQ434),DATA!AQ434,"n/a")</f>
        <v>6.0677884227514398E-2</v>
      </c>
      <c r="M3324" s="66"/>
      <c r="N3324" s="66"/>
      <c r="O3324" s="66"/>
      <c r="P3324" s="66"/>
      <c r="Q3324" s="66"/>
      <c r="S3324" s="70"/>
      <c r="U3324" s="70"/>
      <c r="W3324" s="70"/>
      <c r="Y3324" s="70"/>
    </row>
    <row r="3325" spans="1:25" s="69" customFormat="1" x14ac:dyDescent="0.2">
      <c r="A3325" s="66" t="s">
        <v>11</v>
      </c>
      <c r="B3325" s="66" t="s">
        <v>24</v>
      </c>
      <c r="C3325" s="66" t="s">
        <v>10</v>
      </c>
      <c r="D3325" s="66" t="s">
        <v>274</v>
      </c>
      <c r="E3325" s="87">
        <f>+IF(ISNUMBER(DATA!L435),DATA!L435,"n/a")</f>
        <v>4.5504872672572798</v>
      </c>
      <c r="F3325" s="77">
        <f>+IF(ISNUMBER(DATA!M435),DATA!M435,"n/a")</f>
        <v>3.00782651744089E-3</v>
      </c>
      <c r="G3325" s="87">
        <f>+IF(ISNUMBER(DATA!V435),DATA!V435,"n/a")</f>
        <v>4.5380044740336096</v>
      </c>
      <c r="H3325" s="77">
        <f>+IF(ISNUMBER(DATA!W435),DATA!W435,"n/a")</f>
        <v>-1.0653893401761599E-3</v>
      </c>
      <c r="I3325" s="87">
        <f>+IF(ISNUMBER(DATA!AF435),DATA!AF435,"n/a")</f>
        <v>4.4850124518866803</v>
      </c>
      <c r="J3325" s="77">
        <f>+IF(ISNUMBER(DATA!AG435),DATA!AG435,"n/a")</f>
        <v>-5.8557934923666099E-3</v>
      </c>
      <c r="K3325" s="87">
        <f>+IF(ISNUMBER(DATA!AP435),DATA!AP435,"n/a")</f>
        <v>4.5285326723892299</v>
      </c>
      <c r="L3325" s="77">
        <f>+IF(ISNUMBER(DATA!AQ435),DATA!AQ435,"n/a")</f>
        <v>-4.5585797496256297E-2</v>
      </c>
      <c r="M3325" s="66"/>
      <c r="N3325" s="66"/>
      <c r="O3325" s="66"/>
      <c r="P3325" s="66"/>
      <c r="Q3325" s="66"/>
      <c r="S3325" s="70"/>
      <c r="U3325" s="70"/>
      <c r="W3325" s="70"/>
      <c r="Y3325" s="70"/>
    </row>
    <row r="3326" spans="1:25" s="69" customFormat="1" x14ac:dyDescent="0.2">
      <c r="A3326" s="66" t="s">
        <v>11</v>
      </c>
      <c r="B3326" s="66" t="s">
        <v>24</v>
      </c>
      <c r="C3326" s="66" t="s">
        <v>10</v>
      </c>
      <c r="D3326" s="66" t="s">
        <v>275</v>
      </c>
      <c r="E3326" s="87">
        <f>+IF(ISNUMBER(DATA!L436),DATA!L436,"n/a")</f>
        <v>4.2500000368725104</v>
      </c>
      <c r="F3326" s="77">
        <f>+IF(ISNUMBER(DATA!M436),DATA!M436,"n/a")</f>
        <v>4.1485093961180101E-2</v>
      </c>
      <c r="G3326" s="87">
        <f>+IF(ISNUMBER(DATA!V436),DATA!V436,"n/a")</f>
        <v>4.1543400827949997</v>
      </c>
      <c r="H3326" s="77">
        <f>+IF(ISNUMBER(DATA!W436),DATA!W436,"n/a")</f>
        <v>3.0950210316130801E-2</v>
      </c>
      <c r="I3326" s="87">
        <f>+IF(ISNUMBER(DATA!AF436),DATA!AF436,"n/a")</f>
        <v>4.1782220316331102</v>
      </c>
      <c r="J3326" s="77">
        <f>+IF(ISNUMBER(DATA!AG436),DATA!AG436,"n/a")</f>
        <v>3.4639190384236303E-2</v>
      </c>
      <c r="K3326" s="87">
        <f>+IF(ISNUMBER(DATA!AP436),DATA!AP436,"n/a")</f>
        <v>4.2272831414746701</v>
      </c>
      <c r="L3326" s="77">
        <f>+IF(ISNUMBER(DATA!AQ436),DATA!AQ436,"n/a")</f>
        <v>9.7429709794648496E-3</v>
      </c>
      <c r="M3326" s="66"/>
      <c r="N3326" s="66"/>
      <c r="O3326" s="66"/>
      <c r="P3326" s="66"/>
      <c r="Q3326" s="66"/>
      <c r="S3326" s="70"/>
      <c r="U3326" s="70"/>
      <c r="W3326" s="70"/>
      <c r="Y3326" s="70"/>
    </row>
    <row r="3327" spans="1:25" s="69" customFormat="1" x14ac:dyDescent="0.2">
      <c r="A3327" s="66" t="s">
        <v>11</v>
      </c>
      <c r="B3327" s="66" t="s">
        <v>24</v>
      </c>
      <c r="C3327" s="66" t="s">
        <v>10</v>
      </c>
      <c r="D3327" s="66" t="s">
        <v>276</v>
      </c>
      <c r="E3327" s="87">
        <f>+IF(ISNUMBER(DATA!L437),DATA!L437,"n/a")</f>
        <v>4.4272978435822798</v>
      </c>
      <c r="F3327" s="77">
        <f>+IF(ISNUMBER(DATA!M437),DATA!M437,"n/a")</f>
        <v>-1.80088514049698E-2</v>
      </c>
      <c r="G3327" s="87">
        <f>+IF(ISNUMBER(DATA!V437),DATA!V437,"n/a")</f>
        <v>4.4012573829673203</v>
      </c>
      <c r="H3327" s="77">
        <f>+IF(ISNUMBER(DATA!W437),DATA!W437,"n/a")</f>
        <v>-1.4608819630166101E-3</v>
      </c>
      <c r="I3327" s="87">
        <f>+IF(ISNUMBER(DATA!AF437),DATA!AF437,"n/a")</f>
        <v>4.4350376802971496</v>
      </c>
      <c r="J3327" s="77">
        <f>+IF(ISNUMBER(DATA!AG437),DATA!AG437,"n/a")</f>
        <v>5.1766678233377303E-5</v>
      </c>
      <c r="K3327" s="87">
        <f>+IF(ISNUMBER(DATA!AP437),DATA!AP437,"n/a")</f>
        <v>4.5555470604579504</v>
      </c>
      <c r="L3327" s="77">
        <f>+IF(ISNUMBER(DATA!AQ437),DATA!AQ437,"n/a")</f>
        <v>1.04511838190457E-2</v>
      </c>
      <c r="M3327" s="66"/>
      <c r="N3327" s="66"/>
      <c r="O3327" s="66"/>
      <c r="P3327" s="66"/>
      <c r="Q3327" s="66"/>
      <c r="S3327" s="70"/>
      <c r="U3327" s="70"/>
      <c r="W3327" s="70"/>
      <c r="Y3327" s="70"/>
    </row>
    <row r="3328" spans="1:25" s="69" customFormat="1" x14ac:dyDescent="0.2">
      <c r="A3328" s="66" t="s">
        <v>11</v>
      </c>
      <c r="B3328" s="66" t="s">
        <v>24</v>
      </c>
      <c r="C3328" s="66" t="s">
        <v>10</v>
      </c>
      <c r="D3328" s="66" t="s">
        <v>277</v>
      </c>
      <c r="E3328" s="87">
        <f>+IF(ISNUMBER(DATA!L438),DATA!L438,"n/a")</f>
        <v>4.7388220016182201</v>
      </c>
      <c r="F3328" s="77">
        <f>+IF(ISNUMBER(DATA!M438),DATA!M438,"n/a")</f>
        <v>-2.4075373963400801E-2</v>
      </c>
      <c r="G3328" s="87">
        <f>+IF(ISNUMBER(DATA!V438),DATA!V438,"n/a")</f>
        <v>4.7048571845252596</v>
      </c>
      <c r="H3328" s="77">
        <f>+IF(ISNUMBER(DATA!W438),DATA!W438,"n/a")</f>
        <v>-2.18489952652254E-2</v>
      </c>
      <c r="I3328" s="87">
        <f>+IF(ISNUMBER(DATA!AF438),DATA!AF438,"n/a")</f>
        <v>4.75543894083658</v>
      </c>
      <c r="J3328" s="77">
        <f>+IF(ISNUMBER(DATA!AG438),DATA!AG438,"n/a")</f>
        <v>-2.6766308306432E-2</v>
      </c>
      <c r="K3328" s="87">
        <f>+IF(ISNUMBER(DATA!AP438),DATA!AP438,"n/a")</f>
        <v>4.8483204606197496</v>
      </c>
      <c r="L3328" s="77">
        <f>+IF(ISNUMBER(DATA!AQ438),DATA!AQ438,"n/a")</f>
        <v>-3.2692008159264797E-2</v>
      </c>
      <c r="M3328" s="66"/>
      <c r="N3328" s="66"/>
      <c r="O3328" s="66"/>
      <c r="P3328" s="66"/>
      <c r="Q3328" s="66"/>
      <c r="S3328" s="70"/>
      <c r="U3328" s="70"/>
      <c r="W3328" s="70"/>
      <c r="Y3328" s="70"/>
    </row>
    <row r="3329" spans="1:25" s="69" customFormat="1" x14ac:dyDescent="0.2">
      <c r="A3329" s="66" t="s">
        <v>11</v>
      </c>
      <c r="B3329" s="66" t="s">
        <v>24</v>
      </c>
      <c r="C3329" s="66" t="s">
        <v>10</v>
      </c>
      <c r="D3329" s="66" t="s">
        <v>278</v>
      </c>
      <c r="E3329" s="87">
        <f>+IF(ISNUMBER(DATA!L439),DATA!L439,"n/a")</f>
        <v>3.9239160861440401</v>
      </c>
      <c r="F3329" s="77">
        <f>+IF(ISNUMBER(DATA!M439),DATA!M439,"n/a")</f>
        <v>-0.117632138716439</v>
      </c>
      <c r="G3329" s="87">
        <f>+IF(ISNUMBER(DATA!V439),DATA!V439,"n/a")</f>
        <v>4.0278140050030498</v>
      </c>
      <c r="H3329" s="77">
        <f>+IF(ISNUMBER(DATA!W439),DATA!W439,"n/a")</f>
        <v>-7.8341431765667602E-2</v>
      </c>
      <c r="I3329" s="87">
        <f>+IF(ISNUMBER(DATA!AF439),DATA!AF439,"n/a")</f>
        <v>4.06350751704427</v>
      </c>
      <c r="J3329" s="77">
        <f>+IF(ISNUMBER(DATA!AG439),DATA!AG439,"n/a")</f>
        <v>-6.5696573653203694E-2</v>
      </c>
      <c r="K3329" s="87">
        <f>+IF(ISNUMBER(DATA!AP439),DATA!AP439,"n/a")</f>
        <v>4.2080461526468902</v>
      </c>
      <c r="L3329" s="77">
        <f>+IF(ISNUMBER(DATA!AQ439),DATA!AQ439,"n/a")</f>
        <v>-4.52716549761236E-2</v>
      </c>
      <c r="M3329" s="66"/>
      <c r="N3329" s="66"/>
      <c r="O3329" s="66"/>
      <c r="P3329" s="66"/>
      <c r="Q3329" s="66"/>
      <c r="S3329" s="70"/>
      <c r="U3329" s="70"/>
      <c r="W3329" s="70"/>
      <c r="Y3329" s="70"/>
    </row>
    <row r="3330" spans="1:25" s="69" customFormat="1" x14ac:dyDescent="0.2">
      <c r="A3330" s="66" t="s">
        <v>11</v>
      </c>
      <c r="B3330" s="66" t="s">
        <v>24</v>
      </c>
      <c r="C3330" s="66" t="s">
        <v>10</v>
      </c>
      <c r="D3330" s="66" t="s">
        <v>279</v>
      </c>
      <c r="E3330" s="87">
        <f>+IF(ISNUMBER(DATA!L440),DATA!L440,"n/a")</f>
        <v>3.98253407156527</v>
      </c>
      <c r="F3330" s="77">
        <f>+IF(ISNUMBER(DATA!M440),DATA!M440,"n/a")</f>
        <v>3.16444083265442E-2</v>
      </c>
      <c r="G3330" s="87">
        <f>+IF(ISNUMBER(DATA!V440),DATA!V440,"n/a")</f>
        <v>4.1022655149206697</v>
      </c>
      <c r="H3330" s="77">
        <f>+IF(ISNUMBER(DATA!W440),DATA!W440,"n/a")</f>
        <v>-1.3828630855547599E-3</v>
      </c>
      <c r="I3330" s="87">
        <f>+IF(ISNUMBER(DATA!AF440),DATA!AF440,"n/a")</f>
        <v>4.0692957944090997</v>
      </c>
      <c r="J3330" s="77">
        <f>+IF(ISNUMBER(DATA!AG440),DATA!AG440,"n/a")</f>
        <v>1.93330250930944E-2</v>
      </c>
      <c r="K3330" s="87">
        <f>+IF(ISNUMBER(DATA!AP440),DATA!AP440,"n/a")</f>
        <v>4.1571047559528598</v>
      </c>
      <c r="L3330" s="77">
        <f>+IF(ISNUMBER(DATA!AQ440),DATA!AQ440,"n/a")</f>
        <v>0.11417373115695199</v>
      </c>
      <c r="M3330" s="66"/>
      <c r="N3330" s="66"/>
      <c r="O3330" s="66"/>
      <c r="P3330" s="66"/>
      <c r="Q3330" s="66"/>
      <c r="S3330" s="70"/>
      <c r="U3330" s="70"/>
      <c r="W3330" s="70"/>
      <c r="Y3330" s="70"/>
    </row>
    <row r="3331" spans="1:25" s="69" customFormat="1" x14ac:dyDescent="0.2">
      <c r="A3331" s="66" t="s">
        <v>11</v>
      </c>
      <c r="B3331" s="66" t="s">
        <v>24</v>
      </c>
      <c r="C3331" s="66" t="s">
        <v>10</v>
      </c>
      <c r="D3331" s="66" t="s">
        <v>280</v>
      </c>
      <c r="E3331" s="87">
        <f>+IF(ISNUMBER(DATA!L441),DATA!L441,"n/a")</f>
        <v>4.5317098152447501</v>
      </c>
      <c r="F3331" s="77">
        <f>+IF(ISNUMBER(DATA!M441),DATA!M441,"n/a")</f>
        <v>-5.3481715302559303E-2</v>
      </c>
      <c r="G3331" s="87">
        <f>+IF(ISNUMBER(DATA!V441),DATA!V441,"n/a")</f>
        <v>4.6969571500464697</v>
      </c>
      <c r="H3331" s="77">
        <f>+IF(ISNUMBER(DATA!W441),DATA!W441,"n/a")</f>
        <v>-3.0092154967674999E-2</v>
      </c>
      <c r="I3331" s="87">
        <f>+IF(ISNUMBER(DATA!AF441),DATA!AF441,"n/a")</f>
        <v>4.8760908458949404</v>
      </c>
      <c r="J3331" s="77">
        <f>+IF(ISNUMBER(DATA!AG441),DATA!AG441,"n/a")</f>
        <v>-2.2772447426071998E-2</v>
      </c>
      <c r="K3331" s="87">
        <f>+IF(ISNUMBER(DATA!AP441),DATA!AP441,"n/a")</f>
        <v>5.0277231893117902</v>
      </c>
      <c r="L3331" s="77">
        <f>+IF(ISNUMBER(DATA!AQ441),DATA!AQ441,"n/a")</f>
        <v>-4.5313374498960897E-2</v>
      </c>
      <c r="M3331" s="66"/>
      <c r="N3331" s="66"/>
      <c r="O3331" s="66"/>
      <c r="P3331" s="66"/>
      <c r="Q3331" s="66"/>
      <c r="S3331" s="70"/>
      <c r="U3331" s="70"/>
      <c r="W3331" s="70"/>
      <c r="Y3331" s="70"/>
    </row>
    <row r="3332" spans="1:25" s="69" customFormat="1" x14ac:dyDescent="0.2">
      <c r="A3332" s="66" t="s">
        <v>11</v>
      </c>
      <c r="B3332" s="66" t="s">
        <v>24</v>
      </c>
      <c r="C3332" s="66" t="s">
        <v>10</v>
      </c>
      <c r="D3332" s="66" t="s">
        <v>281</v>
      </c>
      <c r="E3332" s="87">
        <f>+IF(ISNUMBER(DATA!L442),DATA!L442,"n/a")</f>
        <v>3.8457677831037498</v>
      </c>
      <c r="F3332" s="77">
        <f>+IF(ISNUMBER(DATA!M442),DATA!M442,"n/a")</f>
        <v>-8.3779819014505999E-2</v>
      </c>
      <c r="G3332" s="87">
        <f>+IF(ISNUMBER(DATA!V442),DATA!V442,"n/a")</f>
        <v>3.9525068532761898</v>
      </c>
      <c r="H3332" s="77">
        <f>+IF(ISNUMBER(DATA!W442),DATA!W442,"n/a")</f>
        <v>-1.23495629483338E-2</v>
      </c>
      <c r="I3332" s="87">
        <f>+IF(ISNUMBER(DATA!AF442),DATA!AF442,"n/a")</f>
        <v>3.9552643528006701</v>
      </c>
      <c r="J3332" s="77">
        <f>+IF(ISNUMBER(DATA!AG442),DATA!AG442,"n/a")</f>
        <v>2.1493274875678201E-4</v>
      </c>
      <c r="K3332" s="87">
        <f>+IF(ISNUMBER(DATA!AP442),DATA!AP442,"n/a")</f>
        <v>4.0720533644979602</v>
      </c>
      <c r="L3332" s="77">
        <f>+IF(ISNUMBER(DATA!AQ442),DATA!AQ442,"n/a")</f>
        <v>3.7344020077229902E-2</v>
      </c>
      <c r="M3332" s="66"/>
      <c r="N3332" s="66"/>
      <c r="O3332" s="66"/>
      <c r="P3332" s="66"/>
      <c r="Q3332" s="66"/>
      <c r="S3332" s="70"/>
      <c r="U3332" s="70"/>
      <c r="W3332" s="70"/>
      <c r="Y3332" s="70"/>
    </row>
    <row r="3333" spans="1:25" s="69" customFormat="1" x14ac:dyDescent="0.2">
      <c r="A3333" s="66" t="s">
        <v>11</v>
      </c>
      <c r="B3333" s="66" t="s">
        <v>24</v>
      </c>
      <c r="C3333" s="66" t="s">
        <v>10</v>
      </c>
      <c r="D3333" s="66" t="s">
        <v>282</v>
      </c>
      <c r="E3333" s="87">
        <f>+IF(ISNUMBER(DATA!L443),DATA!L443,"n/a")</f>
        <v>4.9068163024720004</v>
      </c>
      <c r="F3333" s="77">
        <f>+IF(ISNUMBER(DATA!M443),DATA!M443,"n/a")</f>
        <v>2.6959951184500001E-2</v>
      </c>
      <c r="G3333" s="87">
        <f>+IF(ISNUMBER(DATA!V443),DATA!V443,"n/a")</f>
        <v>4.9118494977546803</v>
      </c>
      <c r="H3333" s="77">
        <f>+IF(ISNUMBER(DATA!W443),DATA!W443,"n/a")</f>
        <v>2.7763798701799802E-2</v>
      </c>
      <c r="I3333" s="87">
        <f>+IF(ISNUMBER(DATA!AF443),DATA!AF443,"n/a")</f>
        <v>4.8669546389188199</v>
      </c>
      <c r="J3333" s="77">
        <f>+IF(ISNUMBER(DATA!AG443),DATA!AG443,"n/a")</f>
        <v>-3.2068855205630198E-3</v>
      </c>
      <c r="K3333" s="87">
        <f>+IF(ISNUMBER(DATA!AP443),DATA!AP443,"n/a")</f>
        <v>4.8357981386998903</v>
      </c>
      <c r="L3333" s="77">
        <f>+IF(ISNUMBER(DATA!AQ443),DATA!AQ443,"n/a")</f>
        <v>-5.4540486355760698E-2</v>
      </c>
      <c r="M3333" s="66"/>
      <c r="N3333" s="66"/>
      <c r="O3333" s="66"/>
      <c r="P3333" s="66"/>
      <c r="Q3333" s="66"/>
      <c r="S3333" s="70"/>
      <c r="U3333" s="70"/>
      <c r="W3333" s="70"/>
      <c r="Y3333" s="70"/>
    </row>
    <row r="3334" spans="1:25" s="69" customFormat="1" x14ac:dyDescent="0.2">
      <c r="A3334" s="66" t="s">
        <v>11</v>
      </c>
      <c r="B3334" s="66" t="s">
        <v>24</v>
      </c>
      <c r="C3334" s="66" t="s">
        <v>10</v>
      </c>
      <c r="D3334" s="66" t="s">
        <v>283</v>
      </c>
      <c r="E3334" s="87">
        <f>+IF(ISNUMBER(DATA!L444),DATA!L444,"n/a")</f>
        <v>5.0175786731371002</v>
      </c>
      <c r="F3334" s="77">
        <f>+IF(ISNUMBER(DATA!M444),DATA!M444,"n/a")</f>
        <v>0.17318213262820401</v>
      </c>
      <c r="G3334" s="87">
        <f>+IF(ISNUMBER(DATA!V444),DATA!V444,"n/a")</f>
        <v>5.0244988964132098</v>
      </c>
      <c r="H3334" s="77">
        <f>+IF(ISNUMBER(DATA!W444),DATA!W444,"n/a")</f>
        <v>0.164288719535125</v>
      </c>
      <c r="I3334" s="87">
        <f>+IF(ISNUMBER(DATA!AF444),DATA!AF444,"n/a")</f>
        <v>4.8464605913606302</v>
      </c>
      <c r="J3334" s="77">
        <f>+IF(ISNUMBER(DATA!AG444),DATA!AG444,"n/a")</f>
        <v>0.13754252390053801</v>
      </c>
      <c r="K3334" s="87">
        <f>+IF(ISNUMBER(DATA!AP444),DATA!AP444,"n/a")</f>
        <v>4.6120373308870004</v>
      </c>
      <c r="L3334" s="77">
        <f>+IF(ISNUMBER(DATA!AQ444),DATA!AQ444,"n/a")</f>
        <v>0.109713466625059</v>
      </c>
      <c r="M3334" s="66"/>
      <c r="N3334" s="66"/>
      <c r="O3334" s="66"/>
      <c r="P3334" s="66"/>
      <c r="Q3334" s="66"/>
      <c r="S3334" s="70"/>
      <c r="U3334" s="70"/>
      <c r="W3334" s="70"/>
      <c r="Y3334" s="70"/>
    </row>
    <row r="3335" spans="1:25" s="69" customFormat="1" x14ac:dyDescent="0.2">
      <c r="A3335" s="66" t="s">
        <v>11</v>
      </c>
      <c r="B3335" s="66" t="s">
        <v>24</v>
      </c>
      <c r="C3335" s="66" t="s">
        <v>10</v>
      </c>
      <c r="D3335" s="66" t="s">
        <v>284</v>
      </c>
      <c r="E3335" s="87">
        <f>+IF(ISNUMBER(DATA!L445),DATA!L445,"n/a")</f>
        <v>3.1330838378438002</v>
      </c>
      <c r="F3335" s="77">
        <f>+IF(ISNUMBER(DATA!M445),DATA!M445,"n/a")</f>
        <v>-0.210834433811497</v>
      </c>
      <c r="G3335" s="87">
        <f>+IF(ISNUMBER(DATA!V445),DATA!V445,"n/a")</f>
        <v>3.3308783966417401</v>
      </c>
      <c r="H3335" s="77">
        <f>+IF(ISNUMBER(DATA!W445),DATA!W445,"n/a")</f>
        <v>-0.11190854312028101</v>
      </c>
      <c r="I3335" s="87">
        <f>+IF(ISNUMBER(DATA!AF445),DATA!AF445,"n/a")</f>
        <v>3.2635899108322599</v>
      </c>
      <c r="J3335" s="77">
        <f>+IF(ISNUMBER(DATA!AG445),DATA!AG445,"n/a")</f>
        <v>-7.4249777539473705E-2</v>
      </c>
      <c r="K3335" s="87">
        <f>+IF(ISNUMBER(DATA!AP445),DATA!AP445,"n/a")</f>
        <v>3.4195631359943599</v>
      </c>
      <c r="L3335" s="77">
        <f>+IF(ISNUMBER(DATA!AQ445),DATA!AQ445,"n/a")</f>
        <v>3.6372437960798303E-2</v>
      </c>
      <c r="M3335" s="66"/>
      <c r="N3335" s="66"/>
      <c r="O3335" s="66"/>
      <c r="P3335" s="66"/>
      <c r="Q3335" s="66"/>
      <c r="S3335" s="70"/>
      <c r="U3335" s="70"/>
      <c r="W3335" s="70"/>
      <c r="Y3335" s="70"/>
    </row>
    <row r="3336" spans="1:25" s="69" customFormat="1" x14ac:dyDescent="0.2">
      <c r="A3336" s="66" t="s">
        <v>11</v>
      </c>
      <c r="B3336" s="66" t="s">
        <v>24</v>
      </c>
      <c r="C3336" s="66" t="s">
        <v>10</v>
      </c>
      <c r="D3336" s="66" t="s">
        <v>285</v>
      </c>
      <c r="E3336" s="87">
        <f>+IF(ISNUMBER(DATA!L446),DATA!L446,"n/a")</f>
        <v>2.5201358852718299</v>
      </c>
      <c r="F3336" s="77">
        <f>+IF(ISNUMBER(DATA!M446),DATA!M446,"n/a")</f>
        <v>-0.28449635371864002</v>
      </c>
      <c r="G3336" s="87">
        <f>+IF(ISNUMBER(DATA!V446),DATA!V446,"n/a")</f>
        <v>2.6746792469244398</v>
      </c>
      <c r="H3336" s="77">
        <f>+IF(ISNUMBER(DATA!W446),DATA!W446,"n/a")</f>
        <v>-0.18692775995930999</v>
      </c>
      <c r="I3336" s="87">
        <f>+IF(ISNUMBER(DATA!AF446),DATA!AF446,"n/a")</f>
        <v>2.5846665358497498</v>
      </c>
      <c r="J3336" s="77">
        <f>+IF(ISNUMBER(DATA!AG446),DATA!AG446,"n/a")</f>
        <v>-0.148491681940493</v>
      </c>
      <c r="K3336" s="87">
        <f>+IF(ISNUMBER(DATA!AP446),DATA!AP446,"n/a")</f>
        <v>2.7044488491129202</v>
      </c>
      <c r="L3336" s="77">
        <f>+IF(ISNUMBER(DATA!AQ446),DATA!AQ446,"n/a")</f>
        <v>-3.6849809654115502E-2</v>
      </c>
      <c r="M3336" s="66"/>
      <c r="N3336" s="66"/>
      <c r="O3336" s="66"/>
      <c r="P3336" s="66"/>
      <c r="Q3336" s="66"/>
      <c r="S3336" s="70"/>
      <c r="U3336" s="70"/>
      <c r="W3336" s="70"/>
      <c r="Y3336" s="70"/>
    </row>
    <row r="3337" spans="1:25" s="69" customFormat="1" x14ac:dyDescent="0.2">
      <c r="A3337" s="66" t="s">
        <v>11</v>
      </c>
      <c r="B3337" s="66" t="s">
        <v>24</v>
      </c>
      <c r="C3337" s="66" t="s">
        <v>10</v>
      </c>
      <c r="D3337" s="66" t="s">
        <v>286</v>
      </c>
      <c r="E3337" s="87">
        <f>+IF(ISNUMBER(DATA!L447),DATA!L447,"n/a")</f>
        <v>4.1978670625594496</v>
      </c>
      <c r="F3337" s="77">
        <f>+IF(ISNUMBER(DATA!M447),DATA!M447,"n/a")</f>
        <v>-1.6251772516611699E-5</v>
      </c>
      <c r="G3337" s="87">
        <f>+IF(ISNUMBER(DATA!V447),DATA!V447,"n/a")</f>
        <v>4.22376302226417</v>
      </c>
      <c r="H3337" s="77">
        <f>+IF(ISNUMBER(DATA!W447),DATA!W447,"n/a")</f>
        <v>1.8222201783756099E-2</v>
      </c>
      <c r="I3337" s="87">
        <f>+IF(ISNUMBER(DATA!AF447),DATA!AF447,"n/a")</f>
        <v>4.2349625443383001</v>
      </c>
      <c r="J3337" s="77">
        <f>+IF(ISNUMBER(DATA!AG447),DATA!AG447,"n/a")</f>
        <v>3.6050665036984203E-2</v>
      </c>
      <c r="K3337" s="87">
        <f>+IF(ISNUMBER(DATA!AP447),DATA!AP447,"n/a")</f>
        <v>4.3043368497745496</v>
      </c>
      <c r="L3337" s="77">
        <f>+IF(ISNUMBER(DATA!AQ447),DATA!AQ447,"n/a")</f>
        <v>2.7210054034554901E-2</v>
      </c>
      <c r="M3337" s="66"/>
      <c r="N3337" s="66"/>
      <c r="O3337" s="66"/>
      <c r="P3337" s="66"/>
      <c r="Q3337" s="66"/>
      <c r="S3337" s="70"/>
      <c r="U3337" s="70"/>
      <c r="W3337" s="70"/>
      <c r="Y3337" s="70"/>
    </row>
    <row r="3338" spans="1:25" s="69" customFormat="1" x14ac:dyDescent="0.2">
      <c r="A3338" s="66" t="s">
        <v>11</v>
      </c>
      <c r="B3338" s="66" t="s">
        <v>24</v>
      </c>
      <c r="C3338" s="66" t="s">
        <v>10</v>
      </c>
      <c r="D3338" s="66" t="s">
        <v>287</v>
      </c>
      <c r="E3338" s="87">
        <f>+IF(ISNUMBER(DATA!L448),DATA!L448,"n/a")</f>
        <v>4.18932203577475</v>
      </c>
      <c r="F3338" s="77">
        <f>+IF(ISNUMBER(DATA!M448),DATA!M448,"n/a")</f>
        <v>7.6452591727053806E-2</v>
      </c>
      <c r="G3338" s="87">
        <f>+IF(ISNUMBER(DATA!V448),DATA!V448,"n/a")</f>
        <v>4.0613944207072397</v>
      </c>
      <c r="H3338" s="77">
        <f>+IF(ISNUMBER(DATA!W448),DATA!W448,"n/a")</f>
        <v>-2.9322593651767599E-3</v>
      </c>
      <c r="I3338" s="87">
        <f>+IF(ISNUMBER(DATA!AF448),DATA!AF448,"n/a")</f>
        <v>3.98926763475058</v>
      </c>
      <c r="J3338" s="77">
        <f>+IF(ISNUMBER(DATA!AG448),DATA!AG448,"n/a")</f>
        <v>7.0550359748074096E-3</v>
      </c>
      <c r="K3338" s="87">
        <f>+IF(ISNUMBER(DATA!AP448),DATA!AP448,"n/a")</f>
        <v>4.0508451078803596</v>
      </c>
      <c r="L3338" s="77">
        <f>+IF(ISNUMBER(DATA!AQ448),DATA!AQ448,"n/a")</f>
        <v>2.3061300286867301E-2</v>
      </c>
      <c r="M3338" s="66"/>
      <c r="N3338" s="66"/>
      <c r="O3338" s="66"/>
      <c r="P3338" s="66"/>
      <c r="Q3338" s="66"/>
      <c r="S3338" s="70"/>
      <c r="U3338" s="70"/>
      <c r="W3338" s="70"/>
      <c r="Y3338" s="70"/>
    </row>
    <row r="3339" spans="1:25" s="69" customFormat="1" x14ac:dyDescent="0.2">
      <c r="A3339" s="66" t="s">
        <v>11</v>
      </c>
      <c r="B3339" s="66" t="s">
        <v>24</v>
      </c>
      <c r="C3339" s="66" t="s">
        <v>10</v>
      </c>
      <c r="D3339" s="66" t="s">
        <v>288</v>
      </c>
      <c r="E3339" s="87">
        <f>+IF(ISNUMBER(DATA!L449),DATA!L449,"n/a")</f>
        <v>5.2723497207035397</v>
      </c>
      <c r="F3339" s="77">
        <f>+IF(ISNUMBER(DATA!M449),DATA!M449,"n/a")</f>
        <v>4.0327516693667402E-2</v>
      </c>
      <c r="G3339" s="87">
        <f>+IF(ISNUMBER(DATA!V449),DATA!V449,"n/a")</f>
        <v>5.20531808303926</v>
      </c>
      <c r="H3339" s="77">
        <f>+IF(ISNUMBER(DATA!W449),DATA!W449,"n/a")</f>
        <v>2.1947124369773301E-2</v>
      </c>
      <c r="I3339" s="87">
        <f>+IF(ISNUMBER(DATA!AF449),DATA!AF449,"n/a")</f>
        <v>5.1433647734641097</v>
      </c>
      <c r="J3339" s="77">
        <f>+IF(ISNUMBER(DATA!AG449),DATA!AG449,"n/a")</f>
        <v>-4.6316833200734198E-5</v>
      </c>
      <c r="K3339" s="87">
        <f>+IF(ISNUMBER(DATA!AP449),DATA!AP449,"n/a")</f>
        <v>5.1299546300868402</v>
      </c>
      <c r="L3339" s="77">
        <f>+IF(ISNUMBER(DATA!AQ449),DATA!AQ449,"n/a")</f>
        <v>2.45103712007291E-3</v>
      </c>
      <c r="M3339" s="66"/>
      <c r="N3339" s="66"/>
      <c r="O3339" s="66"/>
      <c r="P3339" s="66"/>
      <c r="Q3339" s="66"/>
      <c r="S3339" s="70"/>
      <c r="U3339" s="70"/>
      <c r="W3339" s="70"/>
      <c r="Y3339" s="70"/>
    </row>
    <row r="3340" spans="1:25" s="69" customFormat="1" x14ac:dyDescent="0.2">
      <c r="A3340" s="66" t="s">
        <v>11</v>
      </c>
      <c r="B3340" s="66" t="s">
        <v>24</v>
      </c>
      <c r="C3340" s="66" t="s">
        <v>10</v>
      </c>
      <c r="D3340" s="66" t="s">
        <v>289</v>
      </c>
      <c r="E3340" s="87">
        <f>+IF(ISNUMBER(DATA!L450),DATA!L450,"n/a")</f>
        <v>3.6379635350953201</v>
      </c>
      <c r="F3340" s="77">
        <f>+IF(ISNUMBER(DATA!M450),DATA!M450,"n/a")</f>
        <v>-0.11009877586809599</v>
      </c>
      <c r="G3340" s="87">
        <f>+IF(ISNUMBER(DATA!V450),DATA!V450,"n/a")</f>
        <v>3.7957682850297001</v>
      </c>
      <c r="H3340" s="77">
        <f>+IF(ISNUMBER(DATA!W450),DATA!W450,"n/a")</f>
        <v>-2.75568869046031E-2</v>
      </c>
      <c r="I3340" s="87">
        <f>+IF(ISNUMBER(DATA!AF450),DATA!AF450,"n/a")</f>
        <v>3.7519323602786199</v>
      </c>
      <c r="J3340" s="77">
        <f>+IF(ISNUMBER(DATA!AG450),DATA!AG450,"n/a")</f>
        <v>-2.0274498323545002E-3</v>
      </c>
      <c r="K3340" s="87">
        <f>+IF(ISNUMBER(DATA!AP450),DATA!AP450,"n/a")</f>
        <v>3.8745020262510299</v>
      </c>
      <c r="L3340" s="77">
        <f>+IF(ISNUMBER(DATA!AQ450),DATA!AQ450,"n/a")</f>
        <v>6.0719670706467402E-2</v>
      </c>
      <c r="M3340" s="66"/>
      <c r="N3340" s="66"/>
      <c r="O3340" s="66"/>
      <c r="P3340" s="66"/>
      <c r="Q3340" s="66"/>
      <c r="S3340" s="70"/>
      <c r="U3340" s="70"/>
      <c r="W3340" s="70"/>
      <c r="Y3340" s="70"/>
    </row>
    <row r="3341" spans="1:25" s="69" customFormat="1" x14ac:dyDescent="0.2">
      <c r="A3341" s="66" t="s">
        <v>11</v>
      </c>
      <c r="B3341" s="66" t="s">
        <v>24</v>
      </c>
      <c r="C3341" s="66" t="s">
        <v>10</v>
      </c>
      <c r="D3341" s="66" t="s">
        <v>290</v>
      </c>
      <c r="E3341" s="87">
        <f>+IF(ISNUMBER(DATA!L451),DATA!L451,"n/a")</f>
        <v>4.56258847879851</v>
      </c>
      <c r="F3341" s="77">
        <f>+IF(ISNUMBER(DATA!M451),DATA!M451,"n/a")</f>
        <v>3.9189645347009097E-2</v>
      </c>
      <c r="G3341" s="87">
        <f>+IF(ISNUMBER(DATA!V451),DATA!V451,"n/a")</f>
        <v>4.5905801842051099</v>
      </c>
      <c r="H3341" s="77">
        <f>+IF(ISNUMBER(DATA!W451),DATA!W451,"n/a")</f>
        <v>3.9210223959321097E-2</v>
      </c>
      <c r="I3341" s="87">
        <f>+IF(ISNUMBER(DATA!AF451),DATA!AF451,"n/a")</f>
        <v>4.5408154174358204</v>
      </c>
      <c r="J3341" s="77">
        <f>+IF(ISNUMBER(DATA!AG451),DATA!AG451,"n/a")</f>
        <v>2.4693576656926002E-2</v>
      </c>
      <c r="K3341" s="87">
        <f>+IF(ISNUMBER(DATA!AP451),DATA!AP451,"n/a")</f>
        <v>4.5596745772921103</v>
      </c>
      <c r="L3341" s="77">
        <f>+IF(ISNUMBER(DATA!AQ451),DATA!AQ451,"n/a")</f>
        <v>-3.04364306490949E-2</v>
      </c>
      <c r="M3341" s="66"/>
      <c r="N3341" s="66"/>
      <c r="O3341" s="66"/>
      <c r="P3341" s="66"/>
      <c r="Q3341" s="66"/>
      <c r="S3341" s="70"/>
      <c r="U3341" s="70"/>
      <c r="W3341" s="70"/>
      <c r="Y3341" s="70"/>
    </row>
    <row r="3342" spans="1:25" s="69" customFormat="1" x14ac:dyDescent="0.2">
      <c r="A3342" s="66" t="s">
        <v>11</v>
      </c>
      <c r="B3342" s="66" t="s">
        <v>24</v>
      </c>
      <c r="C3342" s="66" t="s">
        <v>10</v>
      </c>
      <c r="D3342" s="66" t="s">
        <v>291</v>
      </c>
      <c r="E3342" s="87">
        <f>+IF(ISNUMBER(DATA!L452),DATA!L452,"n/a")</f>
        <v>5.7297118578025898</v>
      </c>
      <c r="F3342" s="77">
        <f>+IF(ISNUMBER(DATA!M452),DATA!M452,"n/a")</f>
        <v>5.2853235200689498E-2</v>
      </c>
      <c r="G3342" s="87">
        <f>+IF(ISNUMBER(DATA!V452),DATA!V452,"n/a")</f>
        <v>5.6139624089749001</v>
      </c>
      <c r="H3342" s="77">
        <f>+IF(ISNUMBER(DATA!W452),DATA!W452,"n/a")</f>
        <v>4.8236487337434304E-3</v>
      </c>
      <c r="I3342" s="87">
        <f>+IF(ISNUMBER(DATA!AF452),DATA!AF452,"n/a")</f>
        <v>5.5440443898079703</v>
      </c>
      <c r="J3342" s="77">
        <f>+IF(ISNUMBER(DATA!AG452),DATA!AG452,"n/a")</f>
        <v>-1.1952533043296101E-2</v>
      </c>
      <c r="K3342" s="87">
        <f>+IF(ISNUMBER(DATA!AP452),DATA!AP452,"n/a")</f>
        <v>5.4875191569406203</v>
      </c>
      <c r="L3342" s="77">
        <f>+IF(ISNUMBER(DATA!AQ452),DATA!AQ452,"n/a")</f>
        <v>2.3797476281403598E-3</v>
      </c>
      <c r="M3342" s="66"/>
      <c r="N3342" s="66"/>
      <c r="O3342" s="66"/>
      <c r="P3342" s="66"/>
      <c r="Q3342" s="66"/>
      <c r="S3342" s="70"/>
      <c r="U3342" s="70"/>
      <c r="W3342" s="70"/>
      <c r="Y3342" s="70"/>
    </row>
    <row r="3343" spans="1:25" s="69" customFormat="1" x14ac:dyDescent="0.2">
      <c r="A3343" s="66" t="s">
        <v>11</v>
      </c>
      <c r="B3343" s="66" t="s">
        <v>24</v>
      </c>
      <c r="C3343" s="66" t="s">
        <v>10</v>
      </c>
      <c r="D3343" s="66" t="s">
        <v>292</v>
      </c>
      <c r="E3343" s="87">
        <f>+IF(ISNUMBER(DATA!L453),DATA!L453,"n/a")</f>
        <v>5.2317498482940197</v>
      </c>
      <c r="F3343" s="77">
        <f>+IF(ISNUMBER(DATA!M453),DATA!M453,"n/a")</f>
        <v>1.7371576599021402E-2</v>
      </c>
      <c r="G3343" s="87">
        <f>+IF(ISNUMBER(DATA!V453),DATA!V453,"n/a")</f>
        <v>5.2436763769468504</v>
      </c>
      <c r="H3343" s="77">
        <f>+IF(ISNUMBER(DATA!W453),DATA!W453,"n/a")</f>
        <v>1.48377232793209E-2</v>
      </c>
      <c r="I3343" s="87">
        <f>+IF(ISNUMBER(DATA!AF453),DATA!AF453,"n/a")</f>
        <v>5.2249744193585199</v>
      </c>
      <c r="J3343" s="77">
        <f>+IF(ISNUMBER(DATA!AG453),DATA!AG453,"n/a")</f>
        <v>1.6861397664868098E-2</v>
      </c>
      <c r="K3343" s="87">
        <f>+IF(ISNUMBER(DATA!AP453),DATA!AP453,"n/a")</f>
        <v>5.1756861662473996</v>
      </c>
      <c r="L3343" s="77">
        <f>+IF(ISNUMBER(DATA!AQ453),DATA!AQ453,"n/a")</f>
        <v>3.9166058418037301E-3</v>
      </c>
      <c r="M3343" s="66"/>
      <c r="N3343" s="66"/>
      <c r="O3343" s="66"/>
      <c r="P3343" s="66"/>
      <c r="Q3343" s="66"/>
      <c r="S3343" s="70"/>
      <c r="U3343" s="70"/>
      <c r="W3343" s="70"/>
      <c r="Y3343" s="70"/>
    </row>
    <row r="3344" spans="1:25" s="69" customFormat="1" x14ac:dyDescent="0.2">
      <c r="A3344" s="66" t="s">
        <v>11</v>
      </c>
      <c r="B3344" s="66" t="s">
        <v>24</v>
      </c>
      <c r="C3344" s="66" t="s">
        <v>10</v>
      </c>
      <c r="D3344" s="66" t="s">
        <v>293</v>
      </c>
      <c r="E3344" s="87">
        <f>+IF(ISNUMBER(DATA!L454),DATA!L454,"n/a")</f>
        <v>3.9826289333228102</v>
      </c>
      <c r="F3344" s="77">
        <f>+IF(ISNUMBER(DATA!M454),DATA!M454,"n/a")</f>
        <v>-0.21318099079194899</v>
      </c>
      <c r="G3344" s="87">
        <f>+IF(ISNUMBER(DATA!V454),DATA!V454,"n/a")</f>
        <v>4.10120774975743</v>
      </c>
      <c r="H3344" s="77">
        <f>+IF(ISNUMBER(DATA!W454),DATA!W454,"n/a")</f>
        <v>-0.15970356964495799</v>
      </c>
      <c r="I3344" s="87">
        <f>+IF(ISNUMBER(DATA!AF454),DATA!AF454,"n/a")</f>
        <v>4.0721346580275997</v>
      </c>
      <c r="J3344" s="77">
        <f>+IF(ISNUMBER(DATA!AG454),DATA!AG454,"n/a")</f>
        <v>-0.128402344933081</v>
      </c>
      <c r="K3344" s="87">
        <f>+IF(ISNUMBER(DATA!AP454),DATA!AP454,"n/a")</f>
        <v>4.2570792053231301</v>
      </c>
      <c r="L3344" s="77">
        <f>+IF(ISNUMBER(DATA!AQ454),DATA!AQ454,"n/a")</f>
        <v>-3.7769376933014099E-3</v>
      </c>
      <c r="M3344" s="66"/>
      <c r="N3344" s="66"/>
      <c r="O3344" s="66"/>
      <c r="P3344" s="66"/>
      <c r="Q3344" s="66"/>
      <c r="S3344" s="70"/>
      <c r="U3344" s="70"/>
      <c r="W3344" s="70"/>
      <c r="Y3344" s="70"/>
    </row>
    <row r="3345" spans="1:25" s="69" customFormat="1" x14ac:dyDescent="0.2">
      <c r="A3345" s="66" t="s">
        <v>11</v>
      </c>
      <c r="B3345" s="66" t="s">
        <v>24</v>
      </c>
      <c r="C3345" s="66" t="s">
        <v>10</v>
      </c>
      <c r="D3345" s="66" t="s">
        <v>294</v>
      </c>
      <c r="E3345" s="87">
        <f>+IF(ISNUMBER(DATA!L455),DATA!L455,"n/a")</f>
        <v>4.7450702452227702</v>
      </c>
      <c r="F3345" s="77">
        <f>+IF(ISNUMBER(DATA!M455),DATA!M455,"n/a")</f>
        <v>-1.8508883538782502E-2</v>
      </c>
      <c r="G3345" s="87">
        <f>+IF(ISNUMBER(DATA!V455),DATA!V455,"n/a")</f>
        <v>4.8386445278594703</v>
      </c>
      <c r="H3345" s="77">
        <f>+IF(ISNUMBER(DATA!W455),DATA!W455,"n/a")</f>
        <v>-6.9749810605325797E-3</v>
      </c>
      <c r="I3345" s="87">
        <f>+IF(ISNUMBER(DATA!AF455),DATA!AF455,"n/a")</f>
        <v>4.7402031997798204</v>
      </c>
      <c r="J3345" s="77">
        <f>+IF(ISNUMBER(DATA!AG455),DATA!AG455,"n/a")</f>
        <v>-1.82377566543893E-2</v>
      </c>
      <c r="K3345" s="87">
        <f>+IF(ISNUMBER(DATA!AP455),DATA!AP455,"n/a")</f>
        <v>4.8247435344448304</v>
      </c>
      <c r="L3345" s="77">
        <f>+IF(ISNUMBER(DATA!AQ455),DATA!AQ455,"n/a")</f>
        <v>-2.3054645383529301E-2</v>
      </c>
      <c r="M3345" s="66"/>
      <c r="N3345" s="66"/>
      <c r="O3345" s="66"/>
      <c r="P3345" s="66"/>
      <c r="Q3345" s="66"/>
      <c r="S3345" s="70"/>
      <c r="U3345" s="70"/>
      <c r="W3345" s="70"/>
      <c r="Y3345" s="70"/>
    </row>
    <row r="3346" spans="1:25" s="69" customFormat="1" x14ac:dyDescent="0.2">
      <c r="A3346" s="66" t="s">
        <v>11</v>
      </c>
      <c r="B3346" s="66" t="s">
        <v>24</v>
      </c>
      <c r="C3346" s="66" t="s">
        <v>10</v>
      </c>
      <c r="D3346" s="66" t="s">
        <v>295</v>
      </c>
      <c r="E3346" s="87">
        <f>+IF(ISNUMBER(DATA!L456),DATA!L456,"n/a")</f>
        <v>3.98872649848462</v>
      </c>
      <c r="F3346" s="77">
        <f>+IF(ISNUMBER(DATA!M456),DATA!M456,"n/a")</f>
        <v>2.4064104090011699E-2</v>
      </c>
      <c r="G3346" s="87">
        <f>+IF(ISNUMBER(DATA!V456),DATA!V456,"n/a")</f>
        <v>4.00060260828299</v>
      </c>
      <c r="H3346" s="77">
        <f>+IF(ISNUMBER(DATA!W456),DATA!W456,"n/a")</f>
        <v>9.5280598350870101E-3</v>
      </c>
      <c r="I3346" s="87">
        <f>+IF(ISNUMBER(DATA!AF456),DATA!AF456,"n/a")</f>
        <v>3.9242705914362599</v>
      </c>
      <c r="J3346" s="77">
        <f>+IF(ISNUMBER(DATA!AG456),DATA!AG456,"n/a")</f>
        <v>-2.2728657618042498E-2</v>
      </c>
      <c r="K3346" s="87">
        <f>+IF(ISNUMBER(DATA!AP456),DATA!AP456,"n/a")</f>
        <v>4.0289103288359103</v>
      </c>
      <c r="L3346" s="77">
        <f>+IF(ISNUMBER(DATA!AQ456),DATA!AQ456,"n/a")</f>
        <v>1.0258838782370599E-3</v>
      </c>
      <c r="M3346" s="66"/>
      <c r="N3346" s="66"/>
      <c r="O3346" s="66"/>
      <c r="P3346" s="66"/>
      <c r="Q3346" s="66"/>
      <c r="S3346" s="70"/>
      <c r="U3346" s="70"/>
      <c r="W3346" s="70"/>
      <c r="Y3346" s="70"/>
    </row>
    <row r="3347" spans="1:25" s="69" customFormat="1" x14ac:dyDescent="0.2">
      <c r="A3347" s="66" t="s">
        <v>11</v>
      </c>
      <c r="B3347" s="66" t="s">
        <v>24</v>
      </c>
      <c r="C3347" s="66" t="s">
        <v>10</v>
      </c>
      <c r="D3347" s="66" t="s">
        <v>296</v>
      </c>
      <c r="E3347" s="87">
        <f>+IF(ISNUMBER(DATA!L457),DATA!L457,"n/a")</f>
        <v>4.0948388579267601</v>
      </c>
      <c r="F3347" s="77">
        <f>+IF(ISNUMBER(DATA!M457),DATA!M457,"n/a")</f>
        <v>4.0452827534656899E-2</v>
      </c>
      <c r="G3347" s="87">
        <f>+IF(ISNUMBER(DATA!V457),DATA!V457,"n/a")</f>
        <v>4.2019114720976898</v>
      </c>
      <c r="H3347" s="77">
        <f>+IF(ISNUMBER(DATA!W457),DATA!W457,"n/a")</f>
        <v>5.4435209070016199E-2</v>
      </c>
      <c r="I3347" s="87">
        <f>+IF(ISNUMBER(DATA!AF457),DATA!AF457,"n/a")</f>
        <v>4.1086806741816</v>
      </c>
      <c r="J3347" s="77">
        <f>+IF(ISNUMBER(DATA!AG457),DATA!AG457,"n/a")</f>
        <v>6.5812745114880306E-2</v>
      </c>
      <c r="K3347" s="87">
        <f>+IF(ISNUMBER(DATA!AP457),DATA!AP457,"n/a")</f>
        <v>4.1703771476751204</v>
      </c>
      <c r="L3347" s="77">
        <f>+IF(ISNUMBER(DATA!AQ457),DATA!AQ457,"n/a")</f>
        <v>4.8554745926126602E-2</v>
      </c>
      <c r="M3347" s="66"/>
      <c r="N3347" s="66"/>
      <c r="O3347" s="66"/>
      <c r="P3347" s="66"/>
      <c r="Q3347" s="66"/>
      <c r="S3347" s="70"/>
      <c r="U3347" s="70"/>
      <c r="W3347" s="70"/>
      <c r="Y3347" s="70"/>
    </row>
    <row r="3348" spans="1:25" s="69" customFormat="1" x14ac:dyDescent="0.2">
      <c r="A3348" s="66" t="s">
        <v>11</v>
      </c>
      <c r="B3348" s="66" t="s">
        <v>24</v>
      </c>
      <c r="C3348" s="66" t="s">
        <v>10</v>
      </c>
      <c r="D3348" s="66" t="s">
        <v>297</v>
      </c>
      <c r="E3348" s="87">
        <f>+IF(ISNUMBER(DATA!L458),DATA!L458,"n/a")</f>
        <v>4.7658878124893702</v>
      </c>
      <c r="F3348" s="77">
        <f>+IF(ISNUMBER(DATA!M458),DATA!M458,"n/a")</f>
        <v>-9.78884082578481E-2</v>
      </c>
      <c r="G3348" s="87">
        <f>+IF(ISNUMBER(DATA!V458),DATA!V458,"n/a")</f>
        <v>4.7517491644982899</v>
      </c>
      <c r="H3348" s="77">
        <f>+IF(ISNUMBER(DATA!W458),DATA!W458,"n/a")</f>
        <v>-0.102144963864073</v>
      </c>
      <c r="I3348" s="87">
        <f>+IF(ISNUMBER(DATA!AF458),DATA!AF458,"n/a")</f>
        <v>4.8050526494591503</v>
      </c>
      <c r="J3348" s="77">
        <f>+IF(ISNUMBER(DATA!AG458),DATA!AG458,"n/a")</f>
        <v>-8.0928915911041205E-2</v>
      </c>
      <c r="K3348" s="87">
        <f>+IF(ISNUMBER(DATA!AP458),DATA!AP458,"n/a")</f>
        <v>4.97096893579557</v>
      </c>
      <c r="L3348" s="77">
        <f>+IF(ISNUMBER(DATA!AQ458),DATA!AQ458,"n/a")</f>
        <v>-1.88498926773117E-2</v>
      </c>
      <c r="M3348" s="66"/>
      <c r="N3348" s="66"/>
      <c r="O3348" s="66"/>
      <c r="P3348" s="66"/>
      <c r="Q3348" s="66"/>
      <c r="S3348" s="70"/>
      <c r="U3348" s="70"/>
      <c r="W3348" s="70"/>
      <c r="Y3348" s="70"/>
    </row>
    <row r="3349" spans="1:25" s="69" customFormat="1" x14ac:dyDescent="0.2">
      <c r="A3349" s="66" t="s">
        <v>11</v>
      </c>
      <c r="B3349" s="66" t="s">
        <v>24</v>
      </c>
      <c r="C3349" s="66" t="s">
        <v>10</v>
      </c>
      <c r="D3349" s="66" t="s">
        <v>298</v>
      </c>
      <c r="E3349" s="87">
        <f>+IF(ISNUMBER(DATA!L459),DATA!L459,"n/a")</f>
        <v>4.0433975169223304</v>
      </c>
      <c r="F3349" s="77">
        <f>+IF(ISNUMBER(DATA!M459),DATA!M459,"n/a")</f>
        <v>-6.1860545333295602E-2</v>
      </c>
      <c r="G3349" s="87">
        <f>+IF(ISNUMBER(DATA!V459),DATA!V459,"n/a")</f>
        <v>4.0065950431623296</v>
      </c>
      <c r="H3349" s="77">
        <f>+IF(ISNUMBER(DATA!W459),DATA!W459,"n/a")</f>
        <v>-7.0410450308924497E-2</v>
      </c>
      <c r="I3349" s="87">
        <f>+IF(ISNUMBER(DATA!AF459),DATA!AF459,"n/a")</f>
        <v>4.0382822418031301</v>
      </c>
      <c r="J3349" s="77">
        <f>+IF(ISNUMBER(DATA!AG459),DATA!AG459,"n/a")</f>
        <v>-8.8331674537337604E-2</v>
      </c>
      <c r="K3349" s="87">
        <f>+IF(ISNUMBER(DATA!AP459),DATA!AP459,"n/a")</f>
        <v>4.1777000816871901</v>
      </c>
      <c r="L3349" s="77">
        <f>+IF(ISNUMBER(DATA!AQ459),DATA!AQ459,"n/a")</f>
        <v>-0.130906309892172</v>
      </c>
      <c r="M3349" s="66"/>
      <c r="N3349" s="66"/>
      <c r="O3349" s="66"/>
      <c r="P3349" s="66"/>
      <c r="Q3349" s="66"/>
      <c r="S3349" s="70"/>
      <c r="U3349" s="70"/>
      <c r="W3349" s="70"/>
      <c r="Y3349" s="70"/>
    </row>
    <row r="3350" spans="1:25" s="69" customFormat="1" x14ac:dyDescent="0.2">
      <c r="A3350" s="66" t="s">
        <v>11</v>
      </c>
      <c r="B3350" s="66" t="s">
        <v>24</v>
      </c>
      <c r="C3350" s="66" t="s">
        <v>10</v>
      </c>
      <c r="D3350" s="66" t="s">
        <v>299</v>
      </c>
      <c r="E3350" s="87">
        <f>+IF(ISNUMBER(DATA!L460),DATA!L460,"n/a")</f>
        <v>3.1990513037975301</v>
      </c>
      <c r="F3350" s="77">
        <f>+IF(ISNUMBER(DATA!M460),DATA!M460,"n/a")</f>
        <v>-1.9686094709190699E-3</v>
      </c>
      <c r="G3350" s="87">
        <f>+IF(ISNUMBER(DATA!V460),DATA!V460,"n/a")</f>
        <v>3.2501189554031198</v>
      </c>
      <c r="H3350" s="77">
        <f>+IF(ISNUMBER(DATA!W460),DATA!W460,"n/a")</f>
        <v>-0.107023519739071</v>
      </c>
      <c r="I3350" s="87">
        <f>+IF(ISNUMBER(DATA!AF460),DATA!AF460,"n/a")</f>
        <v>3.2010545802056298</v>
      </c>
      <c r="J3350" s="77">
        <f>+IF(ISNUMBER(DATA!AG460),DATA!AG460,"n/a")</f>
        <v>-0.134595053244976</v>
      </c>
      <c r="K3350" s="87">
        <f>+IF(ISNUMBER(DATA!AP460),DATA!AP460,"n/a")</f>
        <v>3.1600059126395599</v>
      </c>
      <c r="L3350" s="77">
        <f>+IF(ISNUMBER(DATA!AQ460),DATA!AQ460,"n/a")</f>
        <v>-0.12342820126832001</v>
      </c>
      <c r="M3350" s="66"/>
      <c r="N3350" s="66"/>
      <c r="O3350" s="66"/>
      <c r="P3350" s="66"/>
      <c r="Q3350" s="66"/>
      <c r="S3350" s="70"/>
      <c r="U3350" s="70"/>
      <c r="W3350" s="70"/>
      <c r="Y3350" s="70"/>
    </row>
    <row r="3351" spans="1:25" s="69" customFormat="1" x14ac:dyDescent="0.2">
      <c r="A3351" s="66" t="s">
        <v>11</v>
      </c>
      <c r="B3351" s="66" t="s">
        <v>24</v>
      </c>
      <c r="C3351" s="66" t="s">
        <v>10</v>
      </c>
      <c r="D3351" s="66" t="s">
        <v>300</v>
      </c>
      <c r="E3351" s="87">
        <f>+IF(ISNUMBER(DATA!L461),DATA!L461,"n/a")</f>
        <v>4.4462759535378904</v>
      </c>
      <c r="F3351" s="77">
        <f>+IF(ISNUMBER(DATA!M461),DATA!M461,"n/a")</f>
        <v>3.3554679946410898E-2</v>
      </c>
      <c r="G3351" s="87">
        <f>+IF(ISNUMBER(DATA!V461),DATA!V461,"n/a")</f>
        <v>4.3462719274555797</v>
      </c>
      <c r="H3351" s="77">
        <f>+IF(ISNUMBER(DATA!W461),DATA!W461,"n/a")</f>
        <v>1.01649464472093E-2</v>
      </c>
      <c r="I3351" s="87">
        <f>+IF(ISNUMBER(DATA!AF461),DATA!AF461,"n/a")</f>
        <v>4.3472299668912298</v>
      </c>
      <c r="J3351" s="77">
        <f>+IF(ISNUMBER(DATA!AG461),DATA!AG461,"n/a")</f>
        <v>-2.8471588355172802E-3</v>
      </c>
      <c r="K3351" s="87">
        <f>+IF(ISNUMBER(DATA!AP461),DATA!AP461,"n/a")</f>
        <v>4.3942681967250001</v>
      </c>
      <c r="L3351" s="77">
        <f>+IF(ISNUMBER(DATA!AQ461),DATA!AQ461,"n/a")</f>
        <v>-2.76495793315037E-2</v>
      </c>
      <c r="M3351" s="66"/>
      <c r="N3351" s="66"/>
      <c r="O3351" s="66"/>
      <c r="P3351" s="66"/>
      <c r="Q3351" s="66"/>
      <c r="S3351" s="70"/>
      <c r="U3351" s="70"/>
      <c r="W3351" s="70"/>
      <c r="Y3351" s="70"/>
    </row>
    <row r="3352" spans="1:25" s="69" customFormat="1" x14ac:dyDescent="0.2">
      <c r="A3352" s="66" t="s">
        <v>11</v>
      </c>
      <c r="B3352" s="66" t="s">
        <v>24</v>
      </c>
      <c r="C3352" s="66" t="s">
        <v>10</v>
      </c>
      <c r="D3352" s="66" t="s">
        <v>301</v>
      </c>
      <c r="E3352" s="87">
        <f>+IF(ISNUMBER(DATA!L462),DATA!L462,"n/a")</f>
        <v>5.0146844272729796</v>
      </c>
      <c r="F3352" s="77">
        <f>+IF(ISNUMBER(DATA!M462),DATA!M462,"n/a")</f>
        <v>5.42205378964997E-2</v>
      </c>
      <c r="G3352" s="87">
        <f>+IF(ISNUMBER(DATA!V462),DATA!V462,"n/a")</f>
        <v>4.9647083015117497</v>
      </c>
      <c r="H3352" s="77">
        <f>+IF(ISNUMBER(DATA!W462),DATA!W462,"n/a")</f>
        <v>4.3237811460003599E-2</v>
      </c>
      <c r="I3352" s="87">
        <f>+IF(ISNUMBER(DATA!AF462),DATA!AF462,"n/a")</f>
        <v>5.0517541535484201</v>
      </c>
      <c r="J3352" s="77">
        <f>+IF(ISNUMBER(DATA!AG462),DATA!AG462,"n/a")</f>
        <v>4.4727801060669099E-2</v>
      </c>
      <c r="K3352" s="87">
        <f>+IF(ISNUMBER(DATA!AP462),DATA!AP462,"n/a")</f>
        <v>5.1793253854566501</v>
      </c>
      <c r="L3352" s="77">
        <f>+IF(ISNUMBER(DATA!AQ462),DATA!AQ462,"n/a")</f>
        <v>5.4802511835823103E-2</v>
      </c>
      <c r="M3352" s="66"/>
      <c r="N3352" s="66"/>
      <c r="O3352" s="66"/>
      <c r="P3352" s="66"/>
      <c r="Q3352" s="66"/>
      <c r="S3352" s="70"/>
      <c r="U3352" s="70"/>
      <c r="W3352" s="70"/>
      <c r="Y3352" s="70"/>
    </row>
    <row r="3353" spans="1:25" s="69" customFormat="1" x14ac:dyDescent="0.2">
      <c r="A3353" s="66" t="s">
        <v>11</v>
      </c>
      <c r="B3353" s="66" t="s">
        <v>24</v>
      </c>
      <c r="C3353" s="66" t="s">
        <v>10</v>
      </c>
      <c r="D3353" s="66" t="s">
        <v>302</v>
      </c>
      <c r="E3353" s="87">
        <f>+IF(ISNUMBER(DATA!L463),DATA!L463,"n/a")</f>
        <v>4.7443272574880897</v>
      </c>
      <c r="F3353" s="77">
        <f>+IF(ISNUMBER(DATA!M463),DATA!M463,"n/a")</f>
        <v>1.09163865732466E-2</v>
      </c>
      <c r="G3353" s="87">
        <f>+IF(ISNUMBER(DATA!V463),DATA!V463,"n/a")</f>
        <v>4.7674793332256504</v>
      </c>
      <c r="H3353" s="77">
        <f>+IF(ISNUMBER(DATA!W463),DATA!W463,"n/a")</f>
        <v>1.38626190566647E-2</v>
      </c>
      <c r="I3353" s="87">
        <f>+IF(ISNUMBER(DATA!AF463),DATA!AF463,"n/a")</f>
        <v>4.6873535496006804</v>
      </c>
      <c r="J3353" s="77">
        <f>+IF(ISNUMBER(DATA!AG463),DATA!AG463,"n/a")</f>
        <v>-3.1894202223226699E-3</v>
      </c>
      <c r="K3353" s="87">
        <f>+IF(ISNUMBER(DATA!AP463),DATA!AP463,"n/a")</f>
        <v>4.7173737773392501</v>
      </c>
      <c r="L3353" s="77">
        <f>+IF(ISNUMBER(DATA!AQ463),DATA!AQ463,"n/a")</f>
        <v>-4.1559639102381002E-2</v>
      </c>
      <c r="M3353" s="66"/>
      <c r="N3353" s="66"/>
      <c r="O3353" s="66"/>
      <c r="P3353" s="66"/>
      <c r="Q3353" s="66"/>
      <c r="S3353" s="70"/>
      <c r="U3353" s="70"/>
      <c r="W3353" s="70"/>
      <c r="Y3353" s="70"/>
    </row>
    <row r="3354" spans="1:25" s="69" customFormat="1" x14ac:dyDescent="0.2">
      <c r="A3354" s="66" t="s">
        <v>11</v>
      </c>
      <c r="B3354" s="66" t="s">
        <v>24</v>
      </c>
      <c r="C3354" s="66" t="s">
        <v>10</v>
      </c>
      <c r="D3354" s="66" t="s">
        <v>303</v>
      </c>
      <c r="E3354" s="87">
        <f>+IF(ISNUMBER(DATA!L464),DATA!L464,"n/a")</f>
        <v>3.7204490211672399</v>
      </c>
      <c r="F3354" s="77">
        <f>+IF(ISNUMBER(DATA!M464),DATA!M464,"n/a")</f>
        <v>-0.136248792142669</v>
      </c>
      <c r="G3354" s="87">
        <f>+IF(ISNUMBER(DATA!V464),DATA!V464,"n/a")</f>
        <v>3.8274059141106198</v>
      </c>
      <c r="H3354" s="77">
        <f>+IF(ISNUMBER(DATA!W464),DATA!W464,"n/a")</f>
        <v>-6.7704723863137695E-2</v>
      </c>
      <c r="I3354" s="87">
        <f>+IF(ISNUMBER(DATA!AF464),DATA!AF464,"n/a")</f>
        <v>3.8078512011830301</v>
      </c>
      <c r="J3354" s="77">
        <f>+IF(ISNUMBER(DATA!AG464),DATA!AG464,"n/a")</f>
        <v>-4.8830379663064097E-2</v>
      </c>
      <c r="K3354" s="87">
        <f>+IF(ISNUMBER(DATA!AP464),DATA!AP464,"n/a")</f>
        <v>3.9499844171805401</v>
      </c>
      <c r="L3354" s="77">
        <f>+IF(ISNUMBER(DATA!AQ464),DATA!AQ464,"n/a")</f>
        <v>1.6318407664503501E-2</v>
      </c>
      <c r="M3354" s="66"/>
      <c r="N3354" s="66"/>
      <c r="O3354" s="66"/>
      <c r="P3354" s="66"/>
      <c r="Q3354" s="66"/>
      <c r="S3354" s="70"/>
      <c r="U3354" s="70"/>
      <c r="W3354" s="70"/>
      <c r="Y3354" s="70"/>
    </row>
    <row r="3355" spans="1:25" s="69" customFormat="1" x14ac:dyDescent="0.2">
      <c r="A3355" s="66" t="s">
        <v>11</v>
      </c>
      <c r="B3355" s="66" t="s">
        <v>24</v>
      </c>
      <c r="C3355" s="66" t="s">
        <v>10</v>
      </c>
      <c r="D3355" s="66" t="s">
        <v>304</v>
      </c>
      <c r="E3355" s="87">
        <f>+IF(ISNUMBER(DATA!L465),DATA!L465,"n/a")</f>
        <v>3.4641419946059502</v>
      </c>
      <c r="F3355" s="77">
        <f>+IF(ISNUMBER(DATA!M465),DATA!M465,"n/a")</f>
        <v>-3.9879993565206202E-3</v>
      </c>
      <c r="G3355" s="87">
        <f>+IF(ISNUMBER(DATA!V465),DATA!V465,"n/a")</f>
        <v>3.54593740865409</v>
      </c>
      <c r="H3355" s="77">
        <f>+IF(ISNUMBER(DATA!W465),DATA!W465,"n/a")</f>
        <v>-5.9809155561322901E-2</v>
      </c>
      <c r="I3355" s="87">
        <f>+IF(ISNUMBER(DATA!AF465),DATA!AF465,"n/a")</f>
        <v>3.5726738627654102</v>
      </c>
      <c r="J3355" s="77">
        <f>+IF(ISNUMBER(DATA!AG465),DATA!AG465,"n/a")</f>
        <v>-5.7327719974432798E-2</v>
      </c>
      <c r="K3355" s="87">
        <f>+IF(ISNUMBER(DATA!AP465),DATA!AP465,"n/a")</f>
        <v>3.6213551648242999</v>
      </c>
      <c r="L3355" s="77">
        <f>+IF(ISNUMBER(DATA!AQ465),DATA!AQ465,"n/a")</f>
        <v>-4.3170360989462399E-2</v>
      </c>
      <c r="M3355" s="66"/>
      <c r="N3355" s="66"/>
      <c r="O3355" s="66"/>
      <c r="P3355" s="66"/>
      <c r="Q3355" s="66"/>
      <c r="S3355" s="70"/>
      <c r="U3355" s="70"/>
      <c r="W3355" s="70"/>
      <c r="Y3355" s="70"/>
    </row>
    <row r="3356" spans="1:25" s="69" customFormat="1" x14ac:dyDescent="0.2">
      <c r="A3356" s="66" t="s">
        <v>11</v>
      </c>
      <c r="B3356" s="66" t="s">
        <v>24</v>
      </c>
      <c r="C3356" s="66" t="s">
        <v>10</v>
      </c>
      <c r="D3356" s="66" t="s">
        <v>305</v>
      </c>
      <c r="E3356" s="87">
        <f>+IF(ISNUMBER(DATA!L466),DATA!L466,"n/a")</f>
        <v>3.9937340688350802</v>
      </c>
      <c r="F3356" s="77">
        <f>+IF(ISNUMBER(DATA!M466),DATA!M466,"n/a")</f>
        <v>0.14634779290275499</v>
      </c>
      <c r="G3356" s="87">
        <f>+IF(ISNUMBER(DATA!V466),DATA!V466,"n/a")</f>
        <v>3.9971826035768498</v>
      </c>
      <c r="H3356" s="77">
        <f>+IF(ISNUMBER(DATA!W466),DATA!W466,"n/a")</f>
        <v>0.124979004823967</v>
      </c>
      <c r="I3356" s="87">
        <f>+IF(ISNUMBER(DATA!AF466),DATA!AF466,"n/a")</f>
        <v>3.95524117433198</v>
      </c>
      <c r="J3356" s="77">
        <f>+IF(ISNUMBER(DATA!AG466),DATA!AG466,"n/a")</f>
        <v>8.4202772389862596E-2</v>
      </c>
      <c r="K3356" s="87">
        <f>+IF(ISNUMBER(DATA!AP466),DATA!AP466,"n/a")</f>
        <v>3.7231069194753101</v>
      </c>
      <c r="L3356" s="77">
        <f>+IF(ISNUMBER(DATA!AQ466),DATA!AQ466,"n/a")</f>
        <v>3.5544108602464798E-2</v>
      </c>
      <c r="M3356" s="66"/>
      <c r="N3356" s="66"/>
      <c r="O3356" s="66"/>
      <c r="P3356" s="66"/>
      <c r="Q3356" s="66"/>
      <c r="S3356" s="70"/>
      <c r="U3356" s="70"/>
      <c r="W3356" s="70"/>
      <c r="Y3356" s="70"/>
    </row>
    <row r="3357" spans="1:25" s="69" customFormat="1" x14ac:dyDescent="0.2">
      <c r="A3357" s="66" t="s">
        <v>11</v>
      </c>
      <c r="B3357" s="66" t="s">
        <v>24</v>
      </c>
      <c r="C3357" s="66" t="s">
        <v>10</v>
      </c>
      <c r="D3357" s="66" t="s">
        <v>306</v>
      </c>
      <c r="E3357" s="87">
        <f>+IF(ISNUMBER(DATA!L467),DATA!L467,"n/a")</f>
        <v>4.5463072481042701</v>
      </c>
      <c r="F3357" s="77">
        <f>+IF(ISNUMBER(DATA!M467),DATA!M467,"n/a")</f>
        <v>-5.6754893451877099E-2</v>
      </c>
      <c r="G3357" s="87">
        <f>+IF(ISNUMBER(DATA!V467),DATA!V467,"n/a")</f>
        <v>4.6557008864859704</v>
      </c>
      <c r="H3357" s="77">
        <f>+IF(ISNUMBER(DATA!W467),DATA!W467,"n/a")</f>
        <v>-4.3000462376327001E-2</v>
      </c>
      <c r="I3357" s="87">
        <f>+IF(ISNUMBER(DATA!AF467),DATA!AF467,"n/a")</f>
        <v>4.8223601284784996</v>
      </c>
      <c r="J3357" s="77">
        <f>+IF(ISNUMBER(DATA!AG467),DATA!AG467,"n/a")</f>
        <v>-3.5327653278377703E-2</v>
      </c>
      <c r="K3357" s="87">
        <f>+IF(ISNUMBER(DATA!AP467),DATA!AP467,"n/a")</f>
        <v>4.9546423760056504</v>
      </c>
      <c r="L3357" s="77">
        <f>+IF(ISNUMBER(DATA!AQ467),DATA!AQ467,"n/a")</f>
        <v>-3.7776363822594201E-2</v>
      </c>
      <c r="M3357" s="66"/>
      <c r="N3357" s="66"/>
      <c r="O3357" s="66"/>
      <c r="P3357" s="66"/>
      <c r="Q3357" s="66"/>
      <c r="S3357" s="70"/>
      <c r="U3357" s="70"/>
      <c r="W3357" s="70"/>
      <c r="Y3357" s="70"/>
    </row>
    <row r="3358" spans="1:25" s="69" customFormat="1" x14ac:dyDescent="0.2">
      <c r="A3358" s="66" t="s">
        <v>11</v>
      </c>
      <c r="B3358" s="66" t="s">
        <v>24</v>
      </c>
      <c r="C3358" s="66" t="s">
        <v>10</v>
      </c>
      <c r="D3358" s="66" t="s">
        <v>307</v>
      </c>
      <c r="E3358" s="87">
        <f>+IF(ISNUMBER(DATA!L468),DATA!L468,"n/a")</f>
        <v>3.8912108454378398</v>
      </c>
      <c r="F3358" s="77">
        <f>+IF(ISNUMBER(DATA!M468),DATA!M468,"n/a")</f>
        <v>1.77265196727278E-2</v>
      </c>
      <c r="G3358" s="87">
        <f>+IF(ISNUMBER(DATA!V468),DATA!V468,"n/a")</f>
        <v>3.8801994806582298</v>
      </c>
      <c r="H3358" s="77">
        <f>+IF(ISNUMBER(DATA!W468),DATA!W468,"n/a")</f>
        <v>2.97551318266043E-2</v>
      </c>
      <c r="I3358" s="87">
        <f>+IF(ISNUMBER(DATA!AF468),DATA!AF468,"n/a")</f>
        <v>3.86560837283796</v>
      </c>
      <c r="J3358" s="77">
        <f>+IF(ISNUMBER(DATA!AG468),DATA!AG468,"n/a")</f>
        <v>3.5006967682608803E-2</v>
      </c>
      <c r="K3358" s="87">
        <f>+IF(ISNUMBER(DATA!AP468),DATA!AP468,"n/a")</f>
        <v>3.8447960124613201</v>
      </c>
      <c r="L3358" s="77">
        <f>+IF(ISNUMBER(DATA!AQ468),DATA!AQ468,"n/a")</f>
        <v>-6.4326705118989802E-2</v>
      </c>
      <c r="M3358" s="66"/>
      <c r="N3358" s="66"/>
      <c r="O3358" s="66"/>
      <c r="P3358" s="66"/>
      <c r="Q3358" s="66"/>
      <c r="S3358" s="70"/>
      <c r="U3358" s="70"/>
      <c r="W3358" s="70"/>
      <c r="Y3358" s="70"/>
    </row>
    <row r="3359" spans="1:25" s="69" customFormat="1" x14ac:dyDescent="0.2">
      <c r="A3359" s="66" t="s">
        <v>11</v>
      </c>
      <c r="B3359" s="66" t="s">
        <v>24</v>
      </c>
      <c r="C3359" s="66" t="s">
        <v>10</v>
      </c>
      <c r="D3359" s="66" t="s">
        <v>308</v>
      </c>
      <c r="E3359" s="87">
        <f>+IF(ISNUMBER(DATA!L469),DATA!L469,"n/a")</f>
        <v>4.7199148280090597</v>
      </c>
      <c r="F3359" s="77">
        <f>+IF(ISNUMBER(DATA!M469),DATA!M469,"n/a")</f>
        <v>6.3708070953717296E-3</v>
      </c>
      <c r="G3359" s="87">
        <f>+IF(ISNUMBER(DATA!V469),DATA!V469,"n/a")</f>
        <v>4.7137559419633499</v>
      </c>
      <c r="H3359" s="77">
        <f>+IF(ISNUMBER(DATA!W469),DATA!W469,"n/a")</f>
        <v>2.77005647099441E-2</v>
      </c>
      <c r="I3359" s="87">
        <f>+IF(ISNUMBER(DATA!AF469),DATA!AF469,"n/a")</f>
        <v>4.7601966189090996</v>
      </c>
      <c r="J3359" s="77">
        <f>+IF(ISNUMBER(DATA!AG469),DATA!AG469,"n/a")</f>
        <v>2.61787290277114E-2</v>
      </c>
      <c r="K3359" s="87">
        <f>+IF(ISNUMBER(DATA!AP469),DATA!AP469,"n/a")</f>
        <v>4.8496166593157604</v>
      </c>
      <c r="L3359" s="77">
        <f>+IF(ISNUMBER(DATA!AQ469),DATA!AQ469,"n/a")</f>
        <v>1.0233885069526201E-2</v>
      </c>
      <c r="M3359" s="66"/>
      <c r="N3359" s="66"/>
      <c r="O3359" s="66"/>
      <c r="P3359" s="66"/>
      <c r="Q3359" s="66"/>
      <c r="S3359" s="70"/>
      <c r="U3359" s="70"/>
      <c r="W3359" s="70"/>
      <c r="Y3359" s="70"/>
    </row>
    <row r="3360" spans="1:25" s="69" customFormat="1" x14ac:dyDescent="0.2">
      <c r="A3360" s="66" t="s">
        <v>11</v>
      </c>
      <c r="B3360" s="66" t="s">
        <v>24</v>
      </c>
      <c r="C3360" s="66" t="s">
        <v>10</v>
      </c>
      <c r="D3360" s="66" t="s">
        <v>309</v>
      </c>
      <c r="E3360" s="87">
        <f>+IF(ISNUMBER(DATA!L470),DATA!L470,"n/a")</f>
        <v>4.6591998490658604</v>
      </c>
      <c r="F3360" s="77">
        <f>+IF(ISNUMBER(DATA!M470),DATA!M470,"n/a")</f>
        <v>4.2197046940009399E-2</v>
      </c>
      <c r="G3360" s="87">
        <f>+IF(ISNUMBER(DATA!V470),DATA!V470,"n/a")</f>
        <v>4.6663161498985204</v>
      </c>
      <c r="H3360" s="77">
        <f>+IF(ISNUMBER(DATA!W470),DATA!W470,"n/a")</f>
        <v>5.5307126959964002E-2</v>
      </c>
      <c r="I3360" s="87">
        <f>+IF(ISNUMBER(DATA!AF470),DATA!AF470,"n/a")</f>
        <v>4.7241160833725004</v>
      </c>
      <c r="J3360" s="77">
        <f>+IF(ISNUMBER(DATA!AG470),DATA!AG470,"n/a")</f>
        <v>5.7590729680699101E-2</v>
      </c>
      <c r="K3360" s="87">
        <f>+IF(ISNUMBER(DATA!AP470),DATA!AP470,"n/a")</f>
        <v>4.7995345196441397</v>
      </c>
      <c r="L3360" s="77">
        <f>+IF(ISNUMBER(DATA!AQ470),DATA!AQ470,"n/a")</f>
        <v>2.9364833915613599E-2</v>
      </c>
      <c r="M3360" s="66"/>
      <c r="N3360" s="66"/>
      <c r="O3360" s="66"/>
      <c r="P3360" s="66"/>
      <c r="Q3360" s="66"/>
      <c r="S3360" s="70"/>
      <c r="U3360" s="70"/>
      <c r="W3360" s="70"/>
      <c r="Y3360" s="70"/>
    </row>
    <row r="3361" spans="1:25" s="69" customFormat="1" x14ac:dyDescent="0.2">
      <c r="A3361" s="66" t="s">
        <v>11</v>
      </c>
      <c r="B3361" s="66" t="s">
        <v>24</v>
      </c>
      <c r="C3361" s="66" t="s">
        <v>10</v>
      </c>
      <c r="D3361" s="66" t="s">
        <v>310</v>
      </c>
      <c r="E3361" s="87">
        <f>+IF(ISNUMBER(DATA!L471),DATA!L471,"n/a")</f>
        <v>4.9795578923824904</v>
      </c>
      <c r="F3361" s="77">
        <f>+IF(ISNUMBER(DATA!M471),DATA!M471,"n/a")</f>
        <v>2.5203408054052599E-2</v>
      </c>
      <c r="G3361" s="87">
        <f>+IF(ISNUMBER(DATA!V471),DATA!V471,"n/a")</f>
        <v>5.0447043483279197</v>
      </c>
      <c r="H3361" s="77">
        <f>+IF(ISNUMBER(DATA!W471),DATA!W471,"n/a")</f>
        <v>4.9379545859297901E-2</v>
      </c>
      <c r="I3361" s="87">
        <f>+IF(ISNUMBER(DATA!AF471),DATA!AF471,"n/a")</f>
        <v>5.1083332491907498</v>
      </c>
      <c r="J3361" s="77">
        <f>+IF(ISNUMBER(DATA!AG471),DATA!AG471,"n/a")</f>
        <v>6.5591648871228203E-2</v>
      </c>
      <c r="K3361" s="87">
        <f>+IF(ISNUMBER(DATA!AP471),DATA!AP471,"n/a")</f>
        <v>5.2047870579762598</v>
      </c>
      <c r="L3361" s="77">
        <f>+IF(ISNUMBER(DATA!AQ471),DATA!AQ471,"n/a")</f>
        <v>5.3794948152708098E-2</v>
      </c>
      <c r="M3361" s="66"/>
      <c r="N3361" s="66"/>
      <c r="O3361" s="66"/>
      <c r="P3361" s="66"/>
      <c r="Q3361" s="66"/>
      <c r="S3361" s="70"/>
      <c r="U3361" s="70"/>
      <c r="W3361" s="70"/>
      <c r="Y3361" s="70"/>
    </row>
    <row r="3362" spans="1:25" s="69" customFormat="1" x14ac:dyDescent="0.2">
      <c r="A3362" s="66" t="s">
        <v>11</v>
      </c>
      <c r="B3362" s="66" t="s">
        <v>24</v>
      </c>
      <c r="C3362" s="66" t="s">
        <v>10</v>
      </c>
      <c r="D3362" s="66" t="s">
        <v>311</v>
      </c>
      <c r="E3362" s="87">
        <f>+IF(ISNUMBER(DATA!L472),DATA!L472,"n/a")</f>
        <v>5.0336615668065097</v>
      </c>
      <c r="F3362" s="77">
        <f>+IF(ISNUMBER(DATA!M472),DATA!M472,"n/a")</f>
        <v>-1.6229077263687101E-2</v>
      </c>
      <c r="G3362" s="87">
        <f>+IF(ISNUMBER(DATA!V472),DATA!V472,"n/a")</f>
        <v>5.0420963126745004</v>
      </c>
      <c r="H3362" s="77">
        <f>+IF(ISNUMBER(DATA!W472),DATA!W472,"n/a")</f>
        <v>-5.9572633261105396E-3</v>
      </c>
      <c r="I3362" s="87">
        <f>+IF(ISNUMBER(DATA!AF472),DATA!AF472,"n/a")</f>
        <v>5.0931537041577197</v>
      </c>
      <c r="J3362" s="77">
        <f>+IF(ISNUMBER(DATA!AG472),DATA!AG472,"n/a")</f>
        <v>4.6282541556345203E-2</v>
      </c>
      <c r="K3362" s="87">
        <f>+IF(ISNUMBER(DATA!AP472),DATA!AP472,"n/a")</f>
        <v>5.1816345957482604</v>
      </c>
      <c r="L3362" s="77">
        <f>+IF(ISNUMBER(DATA!AQ472),DATA!AQ472,"n/a")</f>
        <v>8.4764145795065596E-2</v>
      </c>
      <c r="M3362" s="66"/>
      <c r="N3362" s="66"/>
      <c r="O3362" s="66"/>
      <c r="P3362" s="66"/>
      <c r="Q3362" s="66"/>
      <c r="S3362" s="70"/>
      <c r="U3362" s="70"/>
      <c r="W3362" s="70"/>
      <c r="Y3362" s="70"/>
    </row>
    <row r="3363" spans="1:25" s="69" customFormat="1" x14ac:dyDescent="0.2">
      <c r="A3363" s="66" t="s">
        <v>11</v>
      </c>
      <c r="B3363" s="66" t="s">
        <v>24</v>
      </c>
      <c r="C3363" s="66" t="s">
        <v>10</v>
      </c>
      <c r="D3363" s="66" t="s">
        <v>312</v>
      </c>
      <c r="E3363" s="87">
        <f>+IF(ISNUMBER(DATA!L473),DATA!L473,"n/a")</f>
        <v>4.7833415417399099</v>
      </c>
      <c r="F3363" s="77">
        <f>+IF(ISNUMBER(DATA!M473),DATA!M473,"n/a")</f>
        <v>-5.3857845078831602E-3</v>
      </c>
      <c r="G3363" s="87">
        <f>+IF(ISNUMBER(DATA!V473),DATA!V473,"n/a")</f>
        <v>4.6573144200106498</v>
      </c>
      <c r="H3363" s="77">
        <f>+IF(ISNUMBER(DATA!W473),DATA!W473,"n/a")</f>
        <v>-2.2475733198457401E-2</v>
      </c>
      <c r="I3363" s="87">
        <f>+IF(ISNUMBER(DATA!AF473),DATA!AF473,"n/a")</f>
        <v>4.66065378593877</v>
      </c>
      <c r="J3363" s="77">
        <f>+IF(ISNUMBER(DATA!AG473),DATA!AG473,"n/a")</f>
        <v>-1.28467790298856E-2</v>
      </c>
      <c r="K3363" s="87">
        <f>+IF(ISNUMBER(DATA!AP473),DATA!AP473,"n/a")</f>
        <v>4.8073275061156204</v>
      </c>
      <c r="L3363" s="77">
        <f>+IF(ISNUMBER(DATA!AQ473),DATA!AQ473,"n/a")</f>
        <v>1.2430253737142001E-2</v>
      </c>
      <c r="M3363" s="66"/>
      <c r="N3363" s="66"/>
      <c r="O3363" s="66"/>
      <c r="P3363" s="66"/>
      <c r="Q3363" s="66"/>
      <c r="S3363" s="70"/>
      <c r="U3363" s="70"/>
      <c r="W3363" s="70"/>
      <c r="Y3363" s="70"/>
    </row>
    <row r="3364" spans="1:25" s="69" customFormat="1" x14ac:dyDescent="0.2">
      <c r="A3364" s="66" t="s">
        <v>11</v>
      </c>
      <c r="B3364" s="66" t="s">
        <v>24</v>
      </c>
      <c r="C3364" s="66" t="s">
        <v>10</v>
      </c>
      <c r="D3364" s="66" t="s">
        <v>313</v>
      </c>
      <c r="E3364" s="87">
        <f>+IF(ISNUMBER(DATA!L474),DATA!L474,"n/a")</f>
        <v>5.0048794379594197</v>
      </c>
      <c r="F3364" s="77">
        <f>+IF(ISNUMBER(DATA!M474),DATA!M474,"n/a")</f>
        <v>1.0026613885007101E-2</v>
      </c>
      <c r="G3364" s="87">
        <f>+IF(ISNUMBER(DATA!V474),DATA!V474,"n/a")</f>
        <v>5.0273410994426202</v>
      </c>
      <c r="H3364" s="77">
        <f>+IF(ISNUMBER(DATA!W474),DATA!W474,"n/a")</f>
        <v>4.7462142595303897E-3</v>
      </c>
      <c r="I3364" s="87">
        <f>+IF(ISNUMBER(DATA!AF474),DATA!AF474,"n/a")</f>
        <v>4.9700162751064596</v>
      </c>
      <c r="J3364" s="77">
        <f>+IF(ISNUMBER(DATA!AG474),DATA!AG474,"n/a")</f>
        <v>3.0469060859434501E-3</v>
      </c>
      <c r="K3364" s="87">
        <f>+IF(ISNUMBER(DATA!AP474),DATA!AP474,"n/a")</f>
        <v>4.8852521165597897</v>
      </c>
      <c r="L3364" s="77">
        <f>+IF(ISNUMBER(DATA!AQ474),DATA!AQ474,"n/a")</f>
        <v>-1.4201492228697399E-2</v>
      </c>
      <c r="M3364" s="66"/>
      <c r="N3364" s="66"/>
      <c r="O3364" s="66"/>
      <c r="P3364" s="66"/>
      <c r="Q3364" s="66"/>
      <c r="S3364" s="70"/>
      <c r="U3364" s="70"/>
      <c r="W3364" s="70"/>
      <c r="Y3364" s="70"/>
    </row>
    <row r="3365" spans="1:25" s="69" customFormat="1" x14ac:dyDescent="0.2">
      <c r="A3365" s="66" t="s">
        <v>11</v>
      </c>
      <c r="B3365" s="66" t="s">
        <v>24</v>
      </c>
      <c r="C3365" s="66" t="s">
        <v>10</v>
      </c>
      <c r="D3365" s="66" t="s">
        <v>314</v>
      </c>
      <c r="E3365" s="87">
        <f>+IF(ISNUMBER(DATA!L475),DATA!L475,"n/a")</f>
        <v>5.9186502012121398</v>
      </c>
      <c r="F3365" s="77">
        <f>+IF(ISNUMBER(DATA!M475),DATA!M475,"n/a")</f>
        <v>-8.7410425087302596E-2</v>
      </c>
      <c r="G3365" s="87">
        <f>+IF(ISNUMBER(DATA!V475),DATA!V475,"n/a")</f>
        <v>6.0328367205682998</v>
      </c>
      <c r="H3365" s="77">
        <f>+IF(ISNUMBER(DATA!W475),DATA!W475,"n/a")</f>
        <v>-4.5259087085918102E-2</v>
      </c>
      <c r="I3365" s="87">
        <f>+IF(ISNUMBER(DATA!AF475),DATA!AF475,"n/a")</f>
        <v>6.05958513043484</v>
      </c>
      <c r="J3365" s="77">
        <f>+IF(ISNUMBER(DATA!AG475),DATA!AG475,"n/a")</f>
        <v>8.6383209192492399E-2</v>
      </c>
      <c r="K3365" s="87">
        <f>+IF(ISNUMBER(DATA!AP475),DATA!AP475,"n/a")</f>
        <v>6.1483375064661301</v>
      </c>
      <c r="L3365" s="77">
        <f>+IF(ISNUMBER(DATA!AQ475),DATA!AQ475,"n/a")</f>
        <v>0.152096760096225</v>
      </c>
      <c r="M3365" s="66"/>
      <c r="N3365" s="66"/>
      <c r="O3365" s="66"/>
      <c r="P3365" s="66"/>
      <c r="Q3365" s="66"/>
      <c r="S3365" s="70"/>
      <c r="U3365" s="70"/>
      <c r="W3365" s="70"/>
      <c r="Y3365" s="70"/>
    </row>
    <row r="3366" spans="1:25" s="69" customFormat="1" x14ac:dyDescent="0.2">
      <c r="A3366" s="66" t="s">
        <v>11</v>
      </c>
      <c r="B3366" s="66" t="s">
        <v>24</v>
      </c>
      <c r="C3366" s="66" t="s">
        <v>10</v>
      </c>
      <c r="D3366" s="66" t="s">
        <v>315</v>
      </c>
      <c r="E3366" s="87">
        <f>+IF(ISNUMBER(DATA!L476),DATA!L476,"n/a")</f>
        <v>4.3048968773680398</v>
      </c>
      <c r="F3366" s="77">
        <f>+IF(ISNUMBER(DATA!M476),DATA!M476,"n/a")</f>
        <v>2.3696384905245501E-2</v>
      </c>
      <c r="G3366" s="87">
        <f>+IF(ISNUMBER(DATA!V476),DATA!V476,"n/a")</f>
        <v>4.32522693066963</v>
      </c>
      <c r="H3366" s="77">
        <f>+IF(ISNUMBER(DATA!W476),DATA!W476,"n/a")</f>
        <v>4.5274499953450703E-2</v>
      </c>
      <c r="I3366" s="87">
        <f>+IF(ISNUMBER(DATA!AF476),DATA!AF476,"n/a")</f>
        <v>4.2910645472998503</v>
      </c>
      <c r="J3366" s="77">
        <f>+IF(ISNUMBER(DATA!AG476),DATA!AG476,"n/a")</f>
        <v>4.7621630906524701E-2</v>
      </c>
      <c r="K3366" s="87">
        <f>+IF(ISNUMBER(DATA!AP476),DATA!AP476,"n/a")</f>
        <v>4.2650902411210403</v>
      </c>
      <c r="L3366" s="77">
        <f>+IF(ISNUMBER(DATA!AQ476),DATA!AQ476,"n/a")</f>
        <v>1.22958839964763E-2</v>
      </c>
      <c r="M3366" s="66"/>
      <c r="N3366" s="66"/>
      <c r="O3366" s="66"/>
      <c r="P3366" s="66"/>
      <c r="Q3366" s="66"/>
      <c r="S3366" s="70"/>
      <c r="U3366" s="70"/>
      <c r="W3366" s="70"/>
      <c r="Y3366" s="70"/>
    </row>
    <row r="3367" spans="1:25" s="69" customFormat="1" x14ac:dyDescent="0.2">
      <c r="A3367" s="66" t="s">
        <v>11</v>
      </c>
      <c r="B3367" s="66" t="s">
        <v>24</v>
      </c>
      <c r="C3367" s="66" t="s">
        <v>10</v>
      </c>
      <c r="D3367" s="66" t="s">
        <v>316</v>
      </c>
      <c r="E3367" s="87">
        <f>+IF(ISNUMBER(DATA!L477),DATA!L477,"n/a")</f>
        <v>4.8248062105959599</v>
      </c>
      <c r="F3367" s="77">
        <f>+IF(ISNUMBER(DATA!M477),DATA!M477,"n/a")</f>
        <v>-1.50253363073605E-2</v>
      </c>
      <c r="G3367" s="87">
        <f>+IF(ISNUMBER(DATA!V477),DATA!V477,"n/a")</f>
        <v>4.8670062973613497</v>
      </c>
      <c r="H3367" s="77">
        <f>+IF(ISNUMBER(DATA!W477),DATA!W477,"n/a")</f>
        <v>-1.1888163460061199E-2</v>
      </c>
      <c r="I3367" s="87">
        <f>+IF(ISNUMBER(DATA!AF477),DATA!AF477,"n/a")</f>
        <v>4.8836063617347101</v>
      </c>
      <c r="J3367" s="77">
        <f>+IF(ISNUMBER(DATA!AG477),DATA!AG477,"n/a")</f>
        <v>-1.7143512479207399E-2</v>
      </c>
      <c r="K3367" s="87">
        <f>+IF(ISNUMBER(DATA!AP477),DATA!AP477,"n/a")</f>
        <v>4.9597507750064</v>
      </c>
      <c r="L3367" s="77">
        <f>+IF(ISNUMBER(DATA!AQ477),DATA!AQ477,"n/a")</f>
        <v>-3.2490242349078699E-2</v>
      </c>
      <c r="M3367" s="66"/>
      <c r="N3367" s="66"/>
      <c r="O3367" s="66"/>
      <c r="P3367" s="66"/>
      <c r="Q3367" s="66"/>
      <c r="S3367" s="70"/>
      <c r="U3367" s="70"/>
      <c r="W3367" s="70"/>
      <c r="Y3367" s="70"/>
    </row>
    <row r="3368" spans="1:25" s="69" customFormat="1" x14ac:dyDescent="0.2">
      <c r="A3368" s="66" t="s">
        <v>11</v>
      </c>
      <c r="B3368" s="66" t="s">
        <v>24</v>
      </c>
      <c r="C3368" s="66" t="s">
        <v>10</v>
      </c>
      <c r="D3368" s="66" t="s">
        <v>317</v>
      </c>
      <c r="E3368" s="87">
        <f>+IF(ISNUMBER(DATA!L478),DATA!L478,"n/a")</f>
        <v>4.8430184800638401</v>
      </c>
      <c r="F3368" s="77">
        <f>+IF(ISNUMBER(DATA!M478),DATA!M478,"n/a")</f>
        <v>7.7043881357721999E-2</v>
      </c>
      <c r="G3368" s="87">
        <f>+IF(ISNUMBER(DATA!V478),DATA!V478,"n/a")</f>
        <v>4.7470598947511</v>
      </c>
      <c r="H3368" s="77">
        <f>+IF(ISNUMBER(DATA!W478),DATA!W478,"n/a")</f>
        <v>2.1065317283544101E-2</v>
      </c>
      <c r="I3368" s="87">
        <f>+IF(ISNUMBER(DATA!AF478),DATA!AF478,"n/a")</f>
        <v>4.74333359786326</v>
      </c>
      <c r="J3368" s="77">
        <f>+IF(ISNUMBER(DATA!AG478),DATA!AG478,"n/a")</f>
        <v>-8.4620542312631199E-3</v>
      </c>
      <c r="K3368" s="87">
        <f>+IF(ISNUMBER(DATA!AP478),DATA!AP478,"n/a")</f>
        <v>4.8346330508162101</v>
      </c>
      <c r="L3368" s="77">
        <f>+IF(ISNUMBER(DATA!AQ478),DATA!AQ478,"n/a")</f>
        <v>-1.23017540698881E-2</v>
      </c>
      <c r="M3368" s="66"/>
      <c r="N3368" s="66"/>
      <c r="O3368" s="66"/>
      <c r="P3368" s="66"/>
      <c r="Q3368" s="66"/>
      <c r="S3368" s="70"/>
      <c r="U3368" s="70"/>
      <c r="W3368" s="70"/>
      <c r="Y3368" s="70"/>
    </row>
    <row r="3369" spans="1:25" s="69" customFormat="1" x14ac:dyDescent="0.2">
      <c r="A3369" s="66" t="s">
        <v>11</v>
      </c>
      <c r="B3369" s="66" t="s">
        <v>24</v>
      </c>
      <c r="C3369" s="66" t="s">
        <v>10</v>
      </c>
      <c r="D3369" s="66" t="s">
        <v>318</v>
      </c>
      <c r="E3369" s="87">
        <f>+IF(ISNUMBER(DATA!L479),DATA!L479,"n/a")</f>
        <v>4.7174543755037703</v>
      </c>
      <c r="F3369" s="77">
        <f>+IF(ISNUMBER(DATA!M479),DATA!M479,"n/a")</f>
        <v>1.0912334512961801E-2</v>
      </c>
      <c r="G3369" s="87">
        <f>+IF(ISNUMBER(DATA!V479),DATA!V479,"n/a")</f>
        <v>4.76365612849599</v>
      </c>
      <c r="H3369" s="77">
        <f>+IF(ISNUMBER(DATA!W479),DATA!W479,"n/a")</f>
        <v>2.4740892611357802E-2</v>
      </c>
      <c r="I3369" s="87">
        <f>+IF(ISNUMBER(DATA!AF479),DATA!AF479,"n/a")</f>
        <v>4.7217496583715999</v>
      </c>
      <c r="J3369" s="77">
        <f>+IF(ISNUMBER(DATA!AG479),DATA!AG479,"n/a")</f>
        <v>1.32522192357361E-2</v>
      </c>
      <c r="K3369" s="87">
        <f>+IF(ISNUMBER(DATA!AP479),DATA!AP479,"n/a")</f>
        <v>4.7730056488720196</v>
      </c>
      <c r="L3369" s="77">
        <f>+IF(ISNUMBER(DATA!AQ479),DATA!AQ479,"n/a")</f>
        <v>-2.4465982731554099E-2</v>
      </c>
      <c r="M3369" s="66"/>
      <c r="N3369" s="66"/>
      <c r="O3369" s="66"/>
      <c r="P3369" s="66"/>
      <c r="Q3369" s="66"/>
      <c r="S3369" s="70"/>
      <c r="U3369" s="70"/>
      <c r="W3369" s="70"/>
      <c r="Y3369" s="70"/>
    </row>
    <row r="3370" spans="1:25" s="69" customFormat="1" x14ac:dyDescent="0.2">
      <c r="A3370" s="66" t="s">
        <v>11</v>
      </c>
      <c r="B3370" s="66" t="s">
        <v>24</v>
      </c>
      <c r="C3370" s="66" t="s">
        <v>10</v>
      </c>
      <c r="D3370" s="66" t="s">
        <v>344</v>
      </c>
      <c r="E3370" s="87">
        <f>+IF(ISNUMBER(DATA!L480),DATA!L480,"n/a")</f>
        <v>3.3048809949731299</v>
      </c>
      <c r="F3370" s="77">
        <f>+IF(ISNUMBER(DATA!M480),DATA!M480,"n/a")</f>
        <v>-0.167229114143713</v>
      </c>
      <c r="G3370" s="87">
        <f>+IF(ISNUMBER(DATA!V480),DATA!V480,"n/a")</f>
        <v>3.50494466855175</v>
      </c>
      <c r="H3370" s="77">
        <f>+IF(ISNUMBER(DATA!W480),DATA!W480,"n/a")</f>
        <v>-5.2335648219389498E-2</v>
      </c>
      <c r="I3370" s="87">
        <f>+IF(ISNUMBER(DATA!AF480),DATA!AF480,"n/a")</f>
        <v>3.4195334908120998</v>
      </c>
      <c r="J3370" s="77">
        <f>+IF(ISNUMBER(DATA!AG480),DATA!AG480,"n/a")</f>
        <v>-3.9551783054749198E-2</v>
      </c>
      <c r="K3370" s="87">
        <f>+IF(ISNUMBER(DATA!AP480),DATA!AP480,"n/a")</f>
        <v>3.5338706321548998</v>
      </c>
      <c r="L3370" s="77">
        <f>+IF(ISNUMBER(DATA!AQ480),DATA!AQ480,"n/a")</f>
        <v>3.50469049560687E-2</v>
      </c>
      <c r="M3370" s="66"/>
      <c r="N3370" s="66"/>
      <c r="O3370" s="66"/>
      <c r="P3370" s="66"/>
      <c r="Q3370" s="66"/>
      <c r="S3370" s="70"/>
      <c r="U3370" s="70"/>
      <c r="W3370" s="70"/>
      <c r="Y3370" s="70"/>
    </row>
    <row r="3371" spans="1:25" s="69" customFormat="1" x14ac:dyDescent="0.2">
      <c r="A3371" s="66" t="s">
        <v>11</v>
      </c>
      <c r="B3371" s="66" t="s">
        <v>24</v>
      </c>
      <c r="C3371" s="66" t="s">
        <v>10</v>
      </c>
      <c r="D3371" s="66" t="s">
        <v>345</v>
      </c>
      <c r="E3371" s="87">
        <f>+IF(ISNUMBER(DATA!L481),DATA!L481,"n/a")</f>
        <v>1.9124053826985601</v>
      </c>
      <c r="F3371" s="77">
        <f>+IF(ISNUMBER(DATA!M481),DATA!M481,"n/a")</f>
        <v>0.103641682096868</v>
      </c>
      <c r="G3371" s="87">
        <f>+IF(ISNUMBER(DATA!V481),DATA!V481,"n/a")</f>
        <v>1.91586163643598</v>
      </c>
      <c r="H3371" s="77">
        <f>+IF(ISNUMBER(DATA!W481),DATA!W481,"n/a")</f>
        <v>9.9770600906809406E-2</v>
      </c>
      <c r="I3371" s="87">
        <f>+IF(ISNUMBER(DATA!AF481),DATA!AF481,"n/a")</f>
        <v>1.8944609994825801</v>
      </c>
      <c r="J3371" s="77">
        <f>+IF(ISNUMBER(DATA!AG481),DATA!AG481,"n/a")</f>
        <v>9.0481167719419595E-2</v>
      </c>
      <c r="K3371" s="87">
        <f>+IF(ISNUMBER(DATA!AP481),DATA!AP481,"n/a")</f>
        <v>1.8145537616015901</v>
      </c>
      <c r="L3371" s="77">
        <f>+IF(ISNUMBER(DATA!AQ481),DATA!AQ481,"n/a")</f>
        <v>5.8646724339876097E-2</v>
      </c>
      <c r="M3371" s="66"/>
      <c r="N3371" s="66"/>
      <c r="O3371" s="66"/>
      <c r="P3371" s="66"/>
      <c r="Q3371" s="66"/>
      <c r="S3371" s="70"/>
      <c r="U3371" s="70"/>
      <c r="W3371" s="70"/>
      <c r="Y3371" s="70"/>
    </row>
    <row r="3372" spans="1:25" x14ac:dyDescent="0.2">
      <c r="E3372" s="100"/>
      <c r="F3372" s="102"/>
      <c r="G3372" s="100"/>
      <c r="H3372" s="102"/>
      <c r="I3372" s="100"/>
      <c r="J3372" s="102"/>
      <c r="K3372" s="100"/>
      <c r="L3372" s="102"/>
    </row>
    <row r="3373" spans="1:25" s="69" customFormat="1" x14ac:dyDescent="0.2">
      <c r="A3373" s="66" t="s">
        <v>11</v>
      </c>
      <c r="B3373" s="66" t="s">
        <v>24</v>
      </c>
      <c r="C3373" s="66" t="s">
        <v>26</v>
      </c>
      <c r="D3373" s="66" t="s">
        <v>271</v>
      </c>
      <c r="E3373" s="87">
        <f>+IF(ISNUMBER(DATA!N432),DATA!N432,"n/a")</f>
        <v>3.1442237046180801</v>
      </c>
      <c r="F3373" s="77">
        <f>+IF(ISNUMBER(DATA!O432),DATA!O432,"n/a")</f>
        <v>7.4301155920647802E-2</v>
      </c>
      <c r="G3373" s="87">
        <f>+IF(ISNUMBER(DATA!X432),DATA!X432,"n/a")</f>
        <v>2.8389724504981499</v>
      </c>
      <c r="H3373" s="77">
        <f>+IF(ISNUMBER(DATA!Y432),DATA!Y432,"n/a")</f>
        <v>-6.0881094227179501E-2</v>
      </c>
      <c r="I3373" s="87">
        <f>+IF(ISNUMBER(DATA!AH432),DATA!AH432,"n/a")</f>
        <v>2.8249195150588</v>
      </c>
      <c r="J3373" s="77">
        <f>+IF(ISNUMBER(DATA!AI432),DATA!AI432,"n/a")</f>
        <v>-6.1705246453175898E-2</v>
      </c>
      <c r="K3373" s="87">
        <f>+IF(ISNUMBER(DATA!AR432),DATA!AR432,"n/a")</f>
        <v>2.8462748653135601</v>
      </c>
      <c r="L3373" s="77">
        <f>+IF(ISNUMBER(DATA!AS432),DATA!AS432,"n/a")</f>
        <v>-2.9548710151942499E-2</v>
      </c>
      <c r="M3373" s="66"/>
      <c r="N3373" s="66"/>
      <c r="O3373" s="66"/>
      <c r="P3373" s="66"/>
      <c r="Q3373" s="66"/>
      <c r="S3373" s="70"/>
      <c r="U3373" s="70"/>
      <c r="W3373" s="70"/>
      <c r="Y3373" s="70"/>
    </row>
    <row r="3374" spans="1:25" s="69" customFormat="1" x14ac:dyDescent="0.2">
      <c r="A3374" s="66" t="s">
        <v>11</v>
      </c>
      <c r="B3374" s="66" t="s">
        <v>24</v>
      </c>
      <c r="C3374" s="66" t="s">
        <v>26</v>
      </c>
      <c r="D3374" s="66" t="s">
        <v>272</v>
      </c>
      <c r="E3374" s="87">
        <f>+IF(ISNUMBER(DATA!N433),DATA!N433,"n/a")</f>
        <v>2.6834595609801402</v>
      </c>
      <c r="F3374" s="77">
        <f>+IF(ISNUMBER(DATA!O433),DATA!O433,"n/a")</f>
        <v>3.7247520837383398E-2</v>
      </c>
      <c r="G3374" s="87">
        <f>+IF(ISNUMBER(DATA!X433),DATA!X433,"n/a")</f>
        <v>2.7233669722429101</v>
      </c>
      <c r="H3374" s="77">
        <f>+IF(ISNUMBER(DATA!Y433),DATA!Y433,"n/a")</f>
        <v>4.93000882724152E-2</v>
      </c>
      <c r="I3374" s="87">
        <f>+IF(ISNUMBER(DATA!AH433),DATA!AH433,"n/a")</f>
        <v>2.6675255702789098</v>
      </c>
      <c r="J3374" s="77">
        <f>+IF(ISNUMBER(DATA!AI433),DATA!AI433,"n/a")</f>
        <v>1.8533720579020699E-2</v>
      </c>
      <c r="K3374" s="87">
        <f>+IF(ISNUMBER(DATA!AR433),DATA!AR433,"n/a")</f>
        <v>2.6687673171811301</v>
      </c>
      <c r="L3374" s="77">
        <f>+IF(ISNUMBER(DATA!AS433),DATA!AS433,"n/a")</f>
        <v>3.38353597105863E-2</v>
      </c>
      <c r="M3374" s="66"/>
      <c r="N3374" s="66"/>
      <c r="O3374" s="66"/>
      <c r="P3374" s="66"/>
      <c r="Q3374" s="66"/>
      <c r="S3374" s="70"/>
      <c r="U3374" s="70"/>
      <c r="W3374" s="70"/>
      <c r="Y3374" s="70"/>
    </row>
    <row r="3375" spans="1:25" s="69" customFormat="1" x14ac:dyDescent="0.2">
      <c r="A3375" s="66" t="s">
        <v>11</v>
      </c>
      <c r="B3375" s="66" t="s">
        <v>24</v>
      </c>
      <c r="C3375" s="66" t="s">
        <v>26</v>
      </c>
      <c r="D3375" s="66" t="s">
        <v>273</v>
      </c>
      <c r="E3375" s="87">
        <f>+IF(ISNUMBER(DATA!N434),DATA!N434,"n/a")</f>
        <v>2.6172967117051802</v>
      </c>
      <c r="F3375" s="77">
        <f>+IF(ISNUMBER(DATA!O434),DATA!O434,"n/a")</f>
        <v>5.3691487932453902E-3</v>
      </c>
      <c r="G3375" s="87">
        <f>+IF(ISNUMBER(DATA!X434),DATA!X434,"n/a")</f>
        <v>2.6269515178790201</v>
      </c>
      <c r="H3375" s="77">
        <f>+IF(ISNUMBER(DATA!Y434),DATA!Y434,"n/a")</f>
        <v>8.8100246830078804E-2</v>
      </c>
      <c r="I3375" s="87">
        <f>+IF(ISNUMBER(DATA!AH434),DATA!AH434,"n/a")</f>
        <v>2.6158467596288002</v>
      </c>
      <c r="J3375" s="77">
        <f>+IF(ISNUMBER(DATA!AI434),DATA!AI434,"n/a")</f>
        <v>0.110939470453002</v>
      </c>
      <c r="K3375" s="87">
        <f>+IF(ISNUMBER(DATA!AR434),DATA!AR434,"n/a")</f>
        <v>2.6266890592519898</v>
      </c>
      <c r="L3375" s="77">
        <f>+IF(ISNUMBER(DATA!AS434),DATA!AS434,"n/a")</f>
        <v>0.112360908706705</v>
      </c>
      <c r="M3375" s="66"/>
      <c r="N3375" s="66"/>
      <c r="O3375" s="66"/>
      <c r="P3375" s="66"/>
      <c r="Q3375" s="66"/>
      <c r="S3375" s="70"/>
      <c r="U3375" s="70"/>
      <c r="W3375" s="70"/>
      <c r="Y3375" s="70"/>
    </row>
    <row r="3376" spans="1:25" s="69" customFormat="1" x14ac:dyDescent="0.2">
      <c r="A3376" s="66" t="s">
        <v>11</v>
      </c>
      <c r="B3376" s="66" t="s">
        <v>24</v>
      </c>
      <c r="C3376" s="66" t="s">
        <v>26</v>
      </c>
      <c r="D3376" s="66" t="s">
        <v>274</v>
      </c>
      <c r="E3376" s="87">
        <f>+IF(ISNUMBER(DATA!N435),DATA!N435,"n/a")</f>
        <v>2.6542286819418601</v>
      </c>
      <c r="F3376" s="77">
        <f>+IF(ISNUMBER(DATA!O435),DATA!O435,"n/a")</f>
        <v>1.5891216455103999E-2</v>
      </c>
      <c r="G3376" s="87">
        <f>+IF(ISNUMBER(DATA!X435),DATA!X435,"n/a")</f>
        <v>2.6880892603566702</v>
      </c>
      <c r="H3376" s="77">
        <f>+IF(ISNUMBER(DATA!Y435),DATA!Y435,"n/a")</f>
        <v>2.40172692556559E-2</v>
      </c>
      <c r="I3376" s="87">
        <f>+IF(ISNUMBER(DATA!AH435),DATA!AH435,"n/a")</f>
        <v>2.6596960274784398</v>
      </c>
      <c r="J3376" s="77">
        <f>+IF(ISNUMBER(DATA!AI435),DATA!AI435,"n/a")</f>
        <v>1.2401661970168201E-2</v>
      </c>
      <c r="K3376" s="87">
        <f>+IF(ISNUMBER(DATA!AR435),DATA!AR435,"n/a")</f>
        <v>2.6819069869588499</v>
      </c>
      <c r="L3376" s="77">
        <f>+IF(ISNUMBER(DATA!AS435),DATA!AS435,"n/a")</f>
        <v>2.8708820267181499E-2</v>
      </c>
      <c r="M3376" s="66"/>
      <c r="N3376" s="66"/>
      <c r="O3376" s="66"/>
      <c r="P3376" s="66"/>
      <c r="Q3376" s="66"/>
      <c r="S3376" s="70"/>
      <c r="U3376" s="70"/>
      <c r="W3376" s="70"/>
      <c r="Y3376" s="70"/>
    </row>
    <row r="3377" spans="1:25" s="69" customFormat="1" x14ac:dyDescent="0.2">
      <c r="A3377" s="66" t="s">
        <v>11</v>
      </c>
      <c r="B3377" s="66" t="s">
        <v>24</v>
      </c>
      <c r="C3377" s="66" t="s">
        <v>26</v>
      </c>
      <c r="D3377" s="66" t="s">
        <v>275</v>
      </c>
      <c r="E3377" s="87">
        <f>+IF(ISNUMBER(DATA!N436),DATA!N436,"n/a")</f>
        <v>2.8448031399203901</v>
      </c>
      <c r="F3377" s="77">
        <f>+IF(ISNUMBER(DATA!O436),DATA!O436,"n/a")</f>
        <v>6.3640910436493E-3</v>
      </c>
      <c r="G3377" s="87">
        <f>+IF(ISNUMBER(DATA!X436),DATA!X436,"n/a")</f>
        <v>2.8294160805039499</v>
      </c>
      <c r="H3377" s="77">
        <f>+IF(ISNUMBER(DATA!Y436),DATA!Y436,"n/a")</f>
        <v>6.7802308935381597E-2</v>
      </c>
      <c r="I3377" s="87">
        <f>+IF(ISNUMBER(DATA!AH436),DATA!AH436,"n/a")</f>
        <v>2.82583496696832</v>
      </c>
      <c r="J3377" s="77">
        <f>+IF(ISNUMBER(DATA!AI436),DATA!AI436,"n/a")</f>
        <v>9.1183252561649497E-2</v>
      </c>
      <c r="K3377" s="87">
        <f>+IF(ISNUMBER(DATA!AR436),DATA!AR436,"n/a")</f>
        <v>2.8664346184154099</v>
      </c>
      <c r="L3377" s="77">
        <f>+IF(ISNUMBER(DATA!AS436),DATA!AS436,"n/a")</f>
        <v>9.4705512705895195E-2</v>
      </c>
      <c r="M3377" s="66"/>
      <c r="N3377" s="66"/>
      <c r="O3377" s="66"/>
      <c r="P3377" s="66"/>
      <c r="Q3377" s="66"/>
      <c r="S3377" s="70"/>
      <c r="U3377" s="70"/>
      <c r="W3377" s="70"/>
      <c r="Y3377" s="70"/>
    </row>
    <row r="3378" spans="1:25" s="69" customFormat="1" x14ac:dyDescent="0.2">
      <c r="A3378" s="66" t="s">
        <v>11</v>
      </c>
      <c r="B3378" s="66" t="s">
        <v>24</v>
      </c>
      <c r="C3378" s="66" t="s">
        <v>26</v>
      </c>
      <c r="D3378" s="66" t="s">
        <v>276</v>
      </c>
      <c r="E3378" s="87">
        <f>+IF(ISNUMBER(DATA!N437),DATA!N437,"n/a")</f>
        <v>2.5162283865383399</v>
      </c>
      <c r="F3378" s="77">
        <f>+IF(ISNUMBER(DATA!O437),DATA!O437,"n/a")</f>
        <v>-2.9518661740980799E-2</v>
      </c>
      <c r="G3378" s="87">
        <f>+IF(ISNUMBER(DATA!X437),DATA!X437,"n/a")</f>
        <v>2.5242168796079101</v>
      </c>
      <c r="H3378" s="77">
        <f>+IF(ISNUMBER(DATA!Y437),DATA!Y437,"n/a")</f>
        <v>-3.7450284214209902E-3</v>
      </c>
      <c r="I3378" s="87">
        <f>+IF(ISNUMBER(DATA!AH437),DATA!AH437,"n/a")</f>
        <v>2.5217491770862499</v>
      </c>
      <c r="J3378" s="77">
        <f>+IF(ISNUMBER(DATA!AI437),DATA!AI437,"n/a")</f>
        <v>-3.9624314240485903E-3</v>
      </c>
      <c r="K3378" s="87">
        <f>+IF(ISNUMBER(DATA!AR437),DATA!AR437,"n/a")</f>
        <v>2.5931979285440598</v>
      </c>
      <c r="L3378" s="77">
        <f>+IF(ISNUMBER(DATA!AS437),DATA!AS437,"n/a")</f>
        <v>2.0113877787189802E-2</v>
      </c>
      <c r="M3378" s="66"/>
      <c r="N3378" s="66"/>
      <c r="O3378" s="66"/>
      <c r="P3378" s="66"/>
      <c r="Q3378" s="66"/>
      <c r="S3378" s="70"/>
      <c r="U3378" s="70"/>
      <c r="W3378" s="70"/>
      <c r="Y3378" s="70"/>
    </row>
    <row r="3379" spans="1:25" s="69" customFormat="1" x14ac:dyDescent="0.2">
      <c r="A3379" s="66" t="s">
        <v>11</v>
      </c>
      <c r="B3379" s="66" t="s">
        <v>24</v>
      </c>
      <c r="C3379" s="66" t="s">
        <v>26</v>
      </c>
      <c r="D3379" s="66" t="s">
        <v>277</v>
      </c>
      <c r="E3379" s="87">
        <f>+IF(ISNUMBER(DATA!N438),DATA!N438,"n/a")</f>
        <v>3.1172221225567598</v>
      </c>
      <c r="F3379" s="77">
        <f>+IF(ISNUMBER(DATA!O438),DATA!O438,"n/a")</f>
        <v>7.9666745148613799E-2</v>
      </c>
      <c r="G3379" s="87">
        <f>+IF(ISNUMBER(DATA!X438),DATA!X438,"n/a")</f>
        <v>3.05969887087329</v>
      </c>
      <c r="H3379" s="77">
        <f>+IF(ISNUMBER(DATA!Y438),DATA!Y438,"n/a")</f>
        <v>6.34118892930602E-2</v>
      </c>
      <c r="I3379" s="87">
        <f>+IF(ISNUMBER(DATA!AH438),DATA!AH438,"n/a")</f>
        <v>2.9788702997514598</v>
      </c>
      <c r="J3379" s="77">
        <f>+IF(ISNUMBER(DATA!AI438),DATA!AI438,"n/a")</f>
        <v>3.53297289813332E-2</v>
      </c>
      <c r="K3379" s="87">
        <f>+IF(ISNUMBER(DATA!AR438),DATA!AR438,"n/a")</f>
        <v>2.9668390492215</v>
      </c>
      <c r="L3379" s="77">
        <f>+IF(ISNUMBER(DATA!AS438),DATA!AS438,"n/a")</f>
        <v>5.6396133513532398E-3</v>
      </c>
      <c r="M3379" s="66"/>
      <c r="N3379" s="66"/>
      <c r="O3379" s="66"/>
      <c r="P3379" s="66"/>
      <c r="Q3379" s="66"/>
      <c r="S3379" s="70"/>
      <c r="U3379" s="70"/>
      <c r="W3379" s="70"/>
      <c r="Y3379" s="70"/>
    </row>
    <row r="3380" spans="1:25" s="69" customFormat="1" x14ac:dyDescent="0.2">
      <c r="A3380" s="66" t="s">
        <v>11</v>
      </c>
      <c r="B3380" s="66" t="s">
        <v>24</v>
      </c>
      <c r="C3380" s="66" t="s">
        <v>26</v>
      </c>
      <c r="D3380" s="66" t="s">
        <v>278</v>
      </c>
      <c r="E3380" s="87">
        <f>+IF(ISNUMBER(DATA!N439),DATA!N439,"n/a")</f>
        <v>2.19137286952432</v>
      </c>
      <c r="F3380" s="77">
        <f>+IF(ISNUMBER(DATA!O439),DATA!O439,"n/a")</f>
        <v>-0.117120828138617</v>
      </c>
      <c r="G3380" s="87">
        <f>+IF(ISNUMBER(DATA!X439),DATA!X439,"n/a")</f>
        <v>2.2449164465051501</v>
      </c>
      <c r="H3380" s="77">
        <f>+IF(ISNUMBER(DATA!Y439),DATA!Y439,"n/a")</f>
        <v>-8.3873666319743898E-2</v>
      </c>
      <c r="I3380" s="87">
        <f>+IF(ISNUMBER(DATA!AH439),DATA!AH439,"n/a")</f>
        <v>2.24239452101195</v>
      </c>
      <c r="J3380" s="77">
        <f>+IF(ISNUMBER(DATA!AI439),DATA!AI439,"n/a")</f>
        <v>-6.9919644802454606E-2</v>
      </c>
      <c r="K3380" s="87">
        <f>+IF(ISNUMBER(DATA!AR439),DATA!AR439,"n/a")</f>
        <v>2.2949244558032502</v>
      </c>
      <c r="L3380" s="77">
        <f>+IF(ISNUMBER(DATA!AS439),DATA!AS439,"n/a")</f>
        <v>-4.3450880275022599E-2</v>
      </c>
      <c r="M3380" s="66"/>
      <c r="N3380" s="66"/>
      <c r="O3380" s="66"/>
      <c r="P3380" s="66"/>
      <c r="Q3380" s="66"/>
      <c r="S3380" s="70"/>
      <c r="U3380" s="70"/>
      <c r="W3380" s="70"/>
      <c r="Y3380" s="70"/>
    </row>
    <row r="3381" spans="1:25" s="69" customFormat="1" x14ac:dyDescent="0.2">
      <c r="A3381" s="66" t="s">
        <v>11</v>
      </c>
      <c r="B3381" s="66" t="s">
        <v>24</v>
      </c>
      <c r="C3381" s="66" t="s">
        <v>26</v>
      </c>
      <c r="D3381" s="66" t="s">
        <v>279</v>
      </c>
      <c r="E3381" s="87">
        <f>+IF(ISNUMBER(DATA!N440),DATA!N440,"n/a")</f>
        <v>2.5733260521639001</v>
      </c>
      <c r="F3381" s="77">
        <f>+IF(ISNUMBER(DATA!O440),DATA!O440,"n/a")</f>
        <v>5.85956423325961E-2</v>
      </c>
      <c r="G3381" s="87">
        <f>+IF(ISNUMBER(DATA!X440),DATA!X440,"n/a")</f>
        <v>2.6445941573549101</v>
      </c>
      <c r="H3381" s="77">
        <f>+IF(ISNUMBER(DATA!Y440),DATA!Y440,"n/a")</f>
        <v>1.3920130727543801E-2</v>
      </c>
      <c r="I3381" s="87">
        <f>+IF(ISNUMBER(DATA!AH440),DATA!AH440,"n/a")</f>
        <v>2.57048624735316</v>
      </c>
      <c r="J3381" s="77">
        <f>+IF(ISNUMBER(DATA!AI440),DATA!AI440,"n/a")</f>
        <v>2.5527734696036499E-2</v>
      </c>
      <c r="K3381" s="87">
        <f>+IF(ISNUMBER(DATA!AR440),DATA!AR440,"n/a")</f>
        <v>2.5832527653253301</v>
      </c>
      <c r="L3381" s="77">
        <f>+IF(ISNUMBER(DATA!AS440),DATA!AS440,"n/a")</f>
        <v>0.12609816138402799</v>
      </c>
      <c r="M3381" s="66"/>
      <c r="N3381" s="66"/>
      <c r="O3381" s="66"/>
      <c r="P3381" s="66"/>
      <c r="Q3381" s="66"/>
      <c r="S3381" s="70"/>
      <c r="U3381" s="70"/>
      <c r="W3381" s="70"/>
      <c r="Y3381" s="70"/>
    </row>
    <row r="3382" spans="1:25" s="69" customFormat="1" x14ac:dyDescent="0.2">
      <c r="A3382" s="66" t="s">
        <v>11</v>
      </c>
      <c r="B3382" s="66" t="s">
        <v>24</v>
      </c>
      <c r="C3382" s="66" t="s">
        <v>26</v>
      </c>
      <c r="D3382" s="66" t="s">
        <v>280</v>
      </c>
      <c r="E3382" s="87">
        <f>+IF(ISNUMBER(DATA!N441),DATA!N441,"n/a")</f>
        <v>2.76762413132646</v>
      </c>
      <c r="F3382" s="77">
        <f>+IF(ISNUMBER(DATA!O441),DATA!O441,"n/a")</f>
        <v>-3.8248391985214403E-2</v>
      </c>
      <c r="G3382" s="87">
        <f>+IF(ISNUMBER(DATA!X441),DATA!X441,"n/a")</f>
        <v>2.8431256337888402</v>
      </c>
      <c r="H3382" s="77">
        <f>+IF(ISNUMBER(DATA!Y441),DATA!Y441,"n/a")</f>
        <v>-1.9049072096428098E-2</v>
      </c>
      <c r="I3382" s="87">
        <f>+IF(ISNUMBER(DATA!AH441),DATA!AH441,"n/a")</f>
        <v>2.88745476709378</v>
      </c>
      <c r="J3382" s="77">
        <f>+IF(ISNUMBER(DATA!AI441),DATA!AI441,"n/a")</f>
        <v>-1.6670710296548701E-2</v>
      </c>
      <c r="K3382" s="87">
        <f>+IF(ISNUMBER(DATA!AR441),DATA!AR441,"n/a")</f>
        <v>2.9410678736433602</v>
      </c>
      <c r="L3382" s="77">
        <f>+IF(ISNUMBER(DATA!AS441),DATA!AS441,"n/a")</f>
        <v>8.8071514980893797E-3</v>
      </c>
      <c r="M3382" s="66"/>
      <c r="N3382" s="66"/>
      <c r="O3382" s="66"/>
      <c r="P3382" s="66"/>
      <c r="Q3382" s="66"/>
      <c r="S3382" s="70"/>
      <c r="U3382" s="70"/>
      <c r="W3382" s="70"/>
      <c r="Y3382" s="70"/>
    </row>
    <row r="3383" spans="1:25" s="69" customFormat="1" x14ac:dyDescent="0.2">
      <c r="A3383" s="66" t="s">
        <v>11</v>
      </c>
      <c r="B3383" s="66" t="s">
        <v>24</v>
      </c>
      <c r="C3383" s="66" t="s">
        <v>26</v>
      </c>
      <c r="D3383" s="66" t="s">
        <v>281</v>
      </c>
      <c r="E3383" s="87">
        <f>+IF(ISNUMBER(DATA!N442),DATA!N442,"n/a")</f>
        <v>2.2729281177592999</v>
      </c>
      <c r="F3383" s="77">
        <f>+IF(ISNUMBER(DATA!O442),DATA!O442,"n/a")</f>
        <v>-8.2617654340092495E-2</v>
      </c>
      <c r="G3383" s="87">
        <f>+IF(ISNUMBER(DATA!X442),DATA!X442,"n/a")</f>
        <v>2.30296562719316</v>
      </c>
      <c r="H3383" s="77">
        <f>+IF(ISNUMBER(DATA!Y442),DATA!Y442,"n/a")</f>
        <v>-2.4781492985092E-2</v>
      </c>
      <c r="I3383" s="87">
        <f>+IF(ISNUMBER(DATA!AH442),DATA!AH442,"n/a")</f>
        <v>2.27566410632092</v>
      </c>
      <c r="J3383" s="77">
        <f>+IF(ISNUMBER(DATA!AI442),DATA!AI442,"n/a")</f>
        <v>-2.1565993053014099E-2</v>
      </c>
      <c r="K3383" s="87">
        <f>+IF(ISNUMBER(DATA!AR442),DATA!AR442,"n/a")</f>
        <v>2.32432456371287</v>
      </c>
      <c r="L3383" s="77">
        <f>+IF(ISNUMBER(DATA!AS442),DATA!AS442,"n/a")</f>
        <v>2.65240943333712E-2</v>
      </c>
      <c r="M3383" s="66"/>
      <c r="N3383" s="66"/>
      <c r="O3383" s="66"/>
      <c r="P3383" s="66"/>
      <c r="Q3383" s="66"/>
      <c r="S3383" s="70"/>
      <c r="U3383" s="70"/>
      <c r="W3383" s="70"/>
      <c r="Y3383" s="70"/>
    </row>
    <row r="3384" spans="1:25" s="69" customFormat="1" x14ac:dyDescent="0.2">
      <c r="A3384" s="66" t="s">
        <v>11</v>
      </c>
      <c r="B3384" s="66" t="s">
        <v>24</v>
      </c>
      <c r="C3384" s="66" t="s">
        <v>26</v>
      </c>
      <c r="D3384" s="66" t="s">
        <v>282</v>
      </c>
      <c r="E3384" s="87">
        <f>+IF(ISNUMBER(DATA!N443),DATA!N443,"n/a")</f>
        <v>3.1106167448406401</v>
      </c>
      <c r="F3384" s="77">
        <f>+IF(ISNUMBER(DATA!O443),DATA!O443,"n/a")</f>
        <v>3.7651066159696003E-2</v>
      </c>
      <c r="G3384" s="87">
        <f>+IF(ISNUMBER(DATA!X443),DATA!X443,"n/a")</f>
        <v>3.1592079441537</v>
      </c>
      <c r="H3384" s="77">
        <f>+IF(ISNUMBER(DATA!Y443),DATA!Y443,"n/a")</f>
        <v>5.6425728710544999E-2</v>
      </c>
      <c r="I3384" s="87">
        <f>+IF(ISNUMBER(DATA!AH443),DATA!AH443,"n/a")</f>
        <v>3.1265389439026201</v>
      </c>
      <c r="J3384" s="77">
        <f>+IF(ISNUMBER(DATA!AI443),DATA!AI443,"n/a")</f>
        <v>6.3382217598877397E-2</v>
      </c>
      <c r="K3384" s="87">
        <f>+IF(ISNUMBER(DATA!AR443),DATA!AR443,"n/a")</f>
        <v>3.1033795663923498</v>
      </c>
      <c r="L3384" s="77">
        <f>+IF(ISNUMBER(DATA!AS443),DATA!AS443,"n/a")</f>
        <v>7.4032121271995405E-2</v>
      </c>
      <c r="M3384" s="66"/>
      <c r="N3384" s="66"/>
      <c r="O3384" s="66"/>
      <c r="P3384" s="66"/>
      <c r="Q3384" s="66"/>
      <c r="S3384" s="70"/>
      <c r="U3384" s="70"/>
      <c r="W3384" s="70"/>
      <c r="Y3384" s="70"/>
    </row>
    <row r="3385" spans="1:25" s="69" customFormat="1" x14ac:dyDescent="0.2">
      <c r="A3385" s="66" t="s">
        <v>11</v>
      </c>
      <c r="B3385" s="66" t="s">
        <v>24</v>
      </c>
      <c r="C3385" s="66" t="s">
        <v>26</v>
      </c>
      <c r="D3385" s="66" t="s">
        <v>283</v>
      </c>
      <c r="E3385" s="87">
        <f>+IF(ISNUMBER(DATA!N444),DATA!N444,"n/a")</f>
        <v>2.8725432905895301</v>
      </c>
      <c r="F3385" s="77">
        <f>+IF(ISNUMBER(DATA!O444),DATA!O444,"n/a")</f>
        <v>7.1162369471285805E-2</v>
      </c>
      <c r="G3385" s="87">
        <f>+IF(ISNUMBER(DATA!X444),DATA!X444,"n/a")</f>
        <v>2.8590999368191898</v>
      </c>
      <c r="H3385" s="77">
        <f>+IF(ISNUMBER(DATA!Y444),DATA!Y444,"n/a")</f>
        <v>7.0122628735465098E-2</v>
      </c>
      <c r="I3385" s="87">
        <f>+IF(ISNUMBER(DATA!AH444),DATA!AH444,"n/a")</f>
        <v>2.84192060384088</v>
      </c>
      <c r="J3385" s="77">
        <f>+IF(ISNUMBER(DATA!AI444),DATA!AI444,"n/a")</f>
        <v>6.4969834254431896E-2</v>
      </c>
      <c r="K3385" s="87">
        <f>+IF(ISNUMBER(DATA!AR444),DATA!AR444,"n/a")</f>
        <v>2.81161758971938</v>
      </c>
      <c r="L3385" s="77">
        <f>+IF(ISNUMBER(DATA!AS444),DATA!AS444,"n/a")</f>
        <v>5.3851684210783998E-2</v>
      </c>
      <c r="M3385" s="66"/>
      <c r="N3385" s="66"/>
      <c r="O3385" s="66"/>
      <c r="P3385" s="66"/>
      <c r="Q3385" s="66"/>
      <c r="S3385" s="70"/>
      <c r="U3385" s="70"/>
      <c r="W3385" s="70"/>
      <c r="Y3385" s="70"/>
    </row>
    <row r="3386" spans="1:25" s="69" customFormat="1" x14ac:dyDescent="0.2">
      <c r="A3386" s="66" t="s">
        <v>11</v>
      </c>
      <c r="B3386" s="66" t="s">
        <v>24</v>
      </c>
      <c r="C3386" s="66" t="s">
        <v>26</v>
      </c>
      <c r="D3386" s="66" t="s">
        <v>284</v>
      </c>
      <c r="E3386" s="87">
        <f>+IF(ISNUMBER(DATA!N445),DATA!N445,"n/a")</f>
        <v>1.9507808478639299</v>
      </c>
      <c r="F3386" s="77">
        <f>+IF(ISNUMBER(DATA!O445),DATA!O445,"n/a")</f>
        <v>-0.20365031356112501</v>
      </c>
      <c r="G3386" s="87">
        <f>+IF(ISNUMBER(DATA!X445),DATA!X445,"n/a")</f>
        <v>2.0456478445659498</v>
      </c>
      <c r="H3386" s="77">
        <f>+IF(ISNUMBER(DATA!Y445),DATA!Y445,"n/a")</f>
        <v>-0.12436012245083999</v>
      </c>
      <c r="I3386" s="87">
        <f>+IF(ISNUMBER(DATA!AH445),DATA!AH445,"n/a")</f>
        <v>1.98413312709616</v>
      </c>
      <c r="J3386" s="77">
        <f>+IF(ISNUMBER(DATA!AI445),DATA!AI445,"n/a")</f>
        <v>-8.9845819783497594E-2</v>
      </c>
      <c r="K3386" s="87">
        <f>+IF(ISNUMBER(DATA!AR445),DATA!AR445,"n/a")</f>
        <v>2.0660493319484101</v>
      </c>
      <c r="L3386" s="77">
        <f>+IF(ISNUMBER(DATA!AS445),DATA!AS445,"n/a")</f>
        <v>1.96756052847726E-2</v>
      </c>
      <c r="M3386" s="66"/>
      <c r="N3386" s="66"/>
      <c r="O3386" s="66"/>
      <c r="P3386" s="66"/>
      <c r="Q3386" s="66"/>
      <c r="S3386" s="70"/>
      <c r="U3386" s="70"/>
      <c r="W3386" s="70"/>
      <c r="Y3386" s="70"/>
    </row>
    <row r="3387" spans="1:25" s="69" customFormat="1" x14ac:dyDescent="0.2">
      <c r="A3387" s="66" t="s">
        <v>11</v>
      </c>
      <c r="B3387" s="66" t="s">
        <v>24</v>
      </c>
      <c r="C3387" s="66" t="s">
        <v>26</v>
      </c>
      <c r="D3387" s="66" t="s">
        <v>285</v>
      </c>
      <c r="E3387" s="87">
        <f>+IF(ISNUMBER(DATA!N446),DATA!N446,"n/a")</f>
        <v>1.60694965605677</v>
      </c>
      <c r="F3387" s="77">
        <f>+IF(ISNUMBER(DATA!O446),DATA!O446,"n/a")</f>
        <v>-0.26647478030383298</v>
      </c>
      <c r="G3387" s="87">
        <f>+IF(ISNUMBER(DATA!X446),DATA!X446,"n/a")</f>
        <v>1.67737806785508</v>
      </c>
      <c r="H3387" s="77">
        <f>+IF(ISNUMBER(DATA!Y446),DATA!Y446,"n/a")</f>
        <v>-0.182517084379658</v>
      </c>
      <c r="I3387" s="87">
        <f>+IF(ISNUMBER(DATA!AH446),DATA!AH446,"n/a")</f>
        <v>1.60503273253112</v>
      </c>
      <c r="J3387" s="77">
        <f>+IF(ISNUMBER(DATA!AI446),DATA!AI446,"n/a")</f>
        <v>-0.144852154670667</v>
      </c>
      <c r="K3387" s="87">
        <f>+IF(ISNUMBER(DATA!AR446),DATA!AR446,"n/a")</f>
        <v>1.6758108401739</v>
      </c>
      <c r="L3387" s="77">
        <f>+IF(ISNUMBER(DATA!AS446),DATA!AS446,"n/a")</f>
        <v>-2.7382849124904199E-2</v>
      </c>
      <c r="M3387" s="66"/>
      <c r="N3387" s="66"/>
      <c r="O3387" s="66"/>
      <c r="P3387" s="66"/>
      <c r="Q3387" s="66"/>
      <c r="S3387" s="70"/>
      <c r="U3387" s="70"/>
      <c r="W3387" s="70"/>
      <c r="Y3387" s="70"/>
    </row>
    <row r="3388" spans="1:25" s="69" customFormat="1" x14ac:dyDescent="0.2">
      <c r="A3388" s="66" t="s">
        <v>11</v>
      </c>
      <c r="B3388" s="66" t="s">
        <v>24</v>
      </c>
      <c r="C3388" s="66" t="s">
        <v>26</v>
      </c>
      <c r="D3388" s="66" t="s">
        <v>286</v>
      </c>
      <c r="E3388" s="87">
        <f>+IF(ISNUMBER(DATA!N447),DATA!N447,"n/a")</f>
        <v>2.76418123014267</v>
      </c>
      <c r="F3388" s="77">
        <f>+IF(ISNUMBER(DATA!O447),DATA!O447,"n/a")</f>
        <v>1.0876878514190801E-2</v>
      </c>
      <c r="G3388" s="87">
        <f>+IF(ISNUMBER(DATA!X447),DATA!X447,"n/a")</f>
        <v>2.80880090435438</v>
      </c>
      <c r="H3388" s="77">
        <f>+IF(ISNUMBER(DATA!Y447),DATA!Y447,"n/a")</f>
        <v>8.7821286882993302E-2</v>
      </c>
      <c r="I3388" s="87">
        <f>+IF(ISNUMBER(DATA!AH447),DATA!AH447,"n/a")</f>
        <v>2.7935697172762999</v>
      </c>
      <c r="J3388" s="77">
        <f>+IF(ISNUMBER(DATA!AI447),DATA!AI447,"n/a")</f>
        <v>0.12568307433248499</v>
      </c>
      <c r="K3388" s="87">
        <f>+IF(ISNUMBER(DATA!AR447),DATA!AR447,"n/a")</f>
        <v>2.8288816829980599</v>
      </c>
      <c r="L3388" s="77">
        <f>+IF(ISNUMBER(DATA!AS447),DATA!AS447,"n/a")</f>
        <v>0.130949474940809</v>
      </c>
      <c r="M3388" s="66"/>
      <c r="N3388" s="66"/>
      <c r="O3388" s="66"/>
      <c r="P3388" s="66"/>
      <c r="Q3388" s="66"/>
      <c r="S3388" s="70"/>
      <c r="U3388" s="70"/>
      <c r="W3388" s="70"/>
      <c r="Y3388" s="70"/>
    </row>
    <row r="3389" spans="1:25" s="69" customFormat="1" x14ac:dyDescent="0.2">
      <c r="A3389" s="66" t="s">
        <v>11</v>
      </c>
      <c r="B3389" s="66" t="s">
        <v>24</v>
      </c>
      <c r="C3389" s="66" t="s">
        <v>26</v>
      </c>
      <c r="D3389" s="66" t="s">
        <v>287</v>
      </c>
      <c r="E3389" s="87">
        <f>+IF(ISNUMBER(DATA!N448),DATA!N448,"n/a")</f>
        <v>2.9450951179728699</v>
      </c>
      <c r="F3389" s="77">
        <f>+IF(ISNUMBER(DATA!O448),DATA!O448,"n/a")</f>
        <v>0.104319817597109</v>
      </c>
      <c r="G3389" s="87">
        <f>+IF(ISNUMBER(DATA!X448),DATA!X448,"n/a")</f>
        <v>2.8617337596592698</v>
      </c>
      <c r="H3389" s="77">
        <f>+IF(ISNUMBER(DATA!Y448),DATA!Y448,"n/a")</f>
        <v>0.11636862813064699</v>
      </c>
      <c r="I3389" s="87">
        <f>+IF(ISNUMBER(DATA!AH448),DATA!AH448,"n/a")</f>
        <v>2.8156321940782698</v>
      </c>
      <c r="J3389" s="77">
        <f>+IF(ISNUMBER(DATA!AI448),DATA!AI448,"n/a")</f>
        <v>0.16326164472016</v>
      </c>
      <c r="K3389" s="87">
        <f>+IF(ISNUMBER(DATA!AR448),DATA!AR448,"n/a")</f>
        <v>2.8320122246713502</v>
      </c>
      <c r="L3389" s="77">
        <f>+IF(ISNUMBER(DATA!AS448),DATA!AS448,"n/a")</f>
        <v>0.17032256273225599</v>
      </c>
      <c r="M3389" s="66"/>
      <c r="N3389" s="66"/>
      <c r="O3389" s="66"/>
      <c r="P3389" s="66"/>
      <c r="Q3389" s="66"/>
      <c r="S3389" s="70"/>
      <c r="U3389" s="70"/>
      <c r="W3389" s="70"/>
      <c r="Y3389" s="70"/>
    </row>
    <row r="3390" spans="1:25" s="69" customFormat="1" x14ac:dyDescent="0.2">
      <c r="A3390" s="66" t="s">
        <v>11</v>
      </c>
      <c r="B3390" s="66" t="s">
        <v>24</v>
      </c>
      <c r="C3390" s="66" t="s">
        <v>26</v>
      </c>
      <c r="D3390" s="66" t="s">
        <v>288</v>
      </c>
      <c r="E3390" s="87">
        <f>+IF(ISNUMBER(DATA!N449),DATA!N449,"n/a")</f>
        <v>3.17959805794503</v>
      </c>
      <c r="F3390" s="77">
        <f>+IF(ISNUMBER(DATA!O449),DATA!O449,"n/a")</f>
        <v>5.2122347093852099E-2</v>
      </c>
      <c r="G3390" s="87">
        <f>+IF(ISNUMBER(DATA!X449),DATA!X449,"n/a")</f>
        <v>3.1620358339512702</v>
      </c>
      <c r="H3390" s="77">
        <f>+IF(ISNUMBER(DATA!Y449),DATA!Y449,"n/a")</f>
        <v>4.46649265460533E-2</v>
      </c>
      <c r="I3390" s="87">
        <f>+IF(ISNUMBER(DATA!AH449),DATA!AH449,"n/a")</f>
        <v>3.1251202283395099</v>
      </c>
      <c r="J3390" s="77">
        <f>+IF(ISNUMBER(DATA!AI449),DATA!AI449,"n/a")</f>
        <v>6.1491913149278703E-2</v>
      </c>
      <c r="K3390" s="87">
        <f>+IF(ISNUMBER(DATA!AR449),DATA!AR449,"n/a")</f>
        <v>3.1147600046333901</v>
      </c>
      <c r="L3390" s="77">
        <f>+IF(ISNUMBER(DATA!AS449),DATA!AS449,"n/a")</f>
        <v>8.0572720823369595E-2</v>
      </c>
      <c r="M3390" s="66"/>
      <c r="N3390" s="66"/>
      <c r="O3390" s="66"/>
      <c r="P3390" s="66"/>
      <c r="Q3390" s="66"/>
      <c r="S3390" s="70"/>
      <c r="U3390" s="70"/>
      <c r="W3390" s="70"/>
      <c r="Y3390" s="70"/>
    </row>
    <row r="3391" spans="1:25" s="69" customFormat="1" x14ac:dyDescent="0.2">
      <c r="A3391" s="66" t="s">
        <v>11</v>
      </c>
      <c r="B3391" s="66" t="s">
        <v>24</v>
      </c>
      <c r="C3391" s="66" t="s">
        <v>26</v>
      </c>
      <c r="D3391" s="66" t="s">
        <v>289</v>
      </c>
      <c r="E3391" s="87">
        <f>+IF(ISNUMBER(DATA!N450),DATA!N450,"n/a")</f>
        <v>2.4284723875953498</v>
      </c>
      <c r="F3391" s="77">
        <f>+IF(ISNUMBER(DATA!O450),DATA!O450,"n/a")</f>
        <v>-0.11343879266477799</v>
      </c>
      <c r="G3391" s="87">
        <f>+IF(ISNUMBER(DATA!X450),DATA!X450,"n/a")</f>
        <v>2.5290149794205798</v>
      </c>
      <c r="H3391" s="77">
        <f>+IF(ISNUMBER(DATA!Y450),DATA!Y450,"n/a")</f>
        <v>-3.0257096331517901E-2</v>
      </c>
      <c r="I3391" s="87">
        <f>+IF(ISNUMBER(DATA!AH450),DATA!AH450,"n/a")</f>
        <v>2.4640200741692002</v>
      </c>
      <c r="J3391" s="77">
        <f>+IF(ISNUMBER(DATA!AI450),DATA!AI450,"n/a")</f>
        <v>-1.29962796471611E-2</v>
      </c>
      <c r="K3391" s="87">
        <f>+IF(ISNUMBER(DATA!AR450),DATA!AR450,"n/a")</f>
        <v>2.5023744530095899</v>
      </c>
      <c r="L3391" s="77">
        <f>+IF(ISNUMBER(DATA!AS450),DATA!AS450,"n/a")</f>
        <v>6.4246623004447806E-2</v>
      </c>
      <c r="M3391" s="66"/>
      <c r="N3391" s="66"/>
      <c r="O3391" s="66"/>
      <c r="P3391" s="66"/>
      <c r="Q3391" s="66"/>
      <c r="S3391" s="70"/>
      <c r="U3391" s="70"/>
      <c r="W3391" s="70"/>
      <c r="Y3391" s="70"/>
    </row>
    <row r="3392" spans="1:25" s="69" customFormat="1" x14ac:dyDescent="0.2">
      <c r="A3392" s="66" t="s">
        <v>11</v>
      </c>
      <c r="B3392" s="66" t="s">
        <v>24</v>
      </c>
      <c r="C3392" s="66" t="s">
        <v>26</v>
      </c>
      <c r="D3392" s="66" t="s">
        <v>290</v>
      </c>
      <c r="E3392" s="87">
        <f>+IF(ISNUMBER(DATA!N451),DATA!N451,"n/a")</f>
        <v>2.5877950951450002</v>
      </c>
      <c r="F3392" s="77">
        <f>+IF(ISNUMBER(DATA!O451),DATA!O451,"n/a")</f>
        <v>2.7243499023973699E-2</v>
      </c>
      <c r="G3392" s="87">
        <f>+IF(ISNUMBER(DATA!X451),DATA!X451,"n/a")</f>
        <v>2.62842608777733</v>
      </c>
      <c r="H3392" s="77">
        <f>+IF(ISNUMBER(DATA!Y451),DATA!Y451,"n/a")</f>
        <v>3.0879733340831699E-2</v>
      </c>
      <c r="I3392" s="87">
        <f>+IF(ISNUMBER(DATA!AH451),DATA!AH451,"n/a")</f>
        <v>2.5727547098917101</v>
      </c>
      <c r="J3392" s="77">
        <f>+IF(ISNUMBER(DATA!AI451),DATA!AI451,"n/a")</f>
        <v>1.9702418067214199E-2</v>
      </c>
      <c r="K3392" s="87">
        <f>+IF(ISNUMBER(DATA!AR451),DATA!AR451,"n/a")</f>
        <v>2.6021032704955802</v>
      </c>
      <c r="L3392" s="77">
        <f>+IF(ISNUMBER(DATA!AS451),DATA!AS451,"n/a")</f>
        <v>3.2017390435864899E-2</v>
      </c>
      <c r="M3392" s="66"/>
      <c r="N3392" s="66"/>
      <c r="O3392" s="66"/>
      <c r="P3392" s="66"/>
      <c r="Q3392" s="66"/>
      <c r="S3392" s="70"/>
      <c r="U3392" s="70"/>
      <c r="W3392" s="70"/>
      <c r="Y3392" s="70"/>
    </row>
    <row r="3393" spans="1:25" s="69" customFormat="1" x14ac:dyDescent="0.2">
      <c r="A3393" s="66" t="s">
        <v>11</v>
      </c>
      <c r="B3393" s="66" t="s">
        <v>24</v>
      </c>
      <c r="C3393" s="66" t="s">
        <v>26</v>
      </c>
      <c r="D3393" s="66" t="s">
        <v>291</v>
      </c>
      <c r="E3393" s="87">
        <f>+IF(ISNUMBER(DATA!N452),DATA!N452,"n/a")</f>
        <v>3.0233398382724999</v>
      </c>
      <c r="F3393" s="77">
        <f>+IF(ISNUMBER(DATA!O452),DATA!O452,"n/a")</f>
        <v>4.9905831649378202E-2</v>
      </c>
      <c r="G3393" s="87">
        <f>+IF(ISNUMBER(DATA!X452),DATA!X452,"n/a")</f>
        <v>2.9430305478414498</v>
      </c>
      <c r="H3393" s="77">
        <f>+IF(ISNUMBER(DATA!Y452),DATA!Y452,"n/a")</f>
        <v>-7.9767340396857903E-3</v>
      </c>
      <c r="I3393" s="87">
        <f>+IF(ISNUMBER(DATA!AH452),DATA!AH452,"n/a")</f>
        <v>2.8742591492694101</v>
      </c>
      <c r="J3393" s="77">
        <f>+IF(ISNUMBER(DATA!AI452),DATA!AI452,"n/a")</f>
        <v>-2.1612392153957199E-2</v>
      </c>
      <c r="K3393" s="87">
        <f>+IF(ISNUMBER(DATA!AR452),DATA!AR452,"n/a")</f>
        <v>2.81219887651603</v>
      </c>
      <c r="L3393" s="77">
        <f>+IF(ISNUMBER(DATA!AS452),DATA!AS452,"n/a")</f>
        <v>-2.9421183841979899E-2</v>
      </c>
      <c r="M3393" s="66"/>
      <c r="N3393" s="66"/>
      <c r="O3393" s="66"/>
      <c r="P3393" s="66"/>
      <c r="Q3393" s="66"/>
      <c r="S3393" s="70"/>
      <c r="U3393" s="70"/>
      <c r="W3393" s="70"/>
      <c r="Y3393" s="70"/>
    </row>
    <row r="3394" spans="1:25" s="69" customFormat="1" x14ac:dyDescent="0.2">
      <c r="A3394" s="66" t="s">
        <v>11</v>
      </c>
      <c r="B3394" s="66" t="s">
        <v>24</v>
      </c>
      <c r="C3394" s="66" t="s">
        <v>26</v>
      </c>
      <c r="D3394" s="66" t="s">
        <v>292</v>
      </c>
      <c r="E3394" s="87">
        <f>+IF(ISNUMBER(DATA!N453),DATA!N453,"n/a")</f>
        <v>2.5961206219790598</v>
      </c>
      <c r="F3394" s="77">
        <f>+IF(ISNUMBER(DATA!O453),DATA!O453,"n/a")</f>
        <v>1.34517501306069E-2</v>
      </c>
      <c r="G3394" s="87">
        <f>+IF(ISNUMBER(DATA!X453),DATA!X453,"n/a")</f>
        <v>2.6059540164027699</v>
      </c>
      <c r="H3394" s="77">
        <f>+IF(ISNUMBER(DATA!Y453),DATA!Y453,"n/a")</f>
        <v>1.0369013382261E-2</v>
      </c>
      <c r="I3394" s="87">
        <f>+IF(ISNUMBER(DATA!AH453),DATA!AH453,"n/a")</f>
        <v>2.57938337235271</v>
      </c>
      <c r="J3394" s="77">
        <f>+IF(ISNUMBER(DATA!AI453),DATA!AI453,"n/a")</f>
        <v>1.08359223793643E-2</v>
      </c>
      <c r="K3394" s="87">
        <f>+IF(ISNUMBER(DATA!AR453),DATA!AR453,"n/a")</f>
        <v>2.53602285014497</v>
      </c>
      <c r="L3394" s="77">
        <f>+IF(ISNUMBER(DATA!AS453),DATA!AS453,"n/a")</f>
        <v>-2.5107132307898399E-3</v>
      </c>
      <c r="M3394" s="66"/>
      <c r="N3394" s="66"/>
      <c r="O3394" s="66"/>
      <c r="P3394" s="66"/>
      <c r="Q3394" s="66"/>
      <c r="S3394" s="70"/>
      <c r="U3394" s="70"/>
      <c r="W3394" s="70"/>
      <c r="Y3394" s="70"/>
    </row>
    <row r="3395" spans="1:25" s="69" customFormat="1" x14ac:dyDescent="0.2">
      <c r="A3395" s="66" t="s">
        <v>11</v>
      </c>
      <c r="B3395" s="66" t="s">
        <v>24</v>
      </c>
      <c r="C3395" s="66" t="s">
        <v>26</v>
      </c>
      <c r="D3395" s="66" t="s">
        <v>293</v>
      </c>
      <c r="E3395" s="87">
        <f>+IF(ISNUMBER(DATA!N454),DATA!N454,"n/a")</f>
        <v>2.5810161668254401</v>
      </c>
      <c r="F3395" s="77">
        <f>+IF(ISNUMBER(DATA!O454),DATA!O454,"n/a")</f>
        <v>-0.200019327558079</v>
      </c>
      <c r="G3395" s="87">
        <f>+IF(ISNUMBER(DATA!X454),DATA!X454,"n/a")</f>
        <v>2.6780247706456102</v>
      </c>
      <c r="H3395" s="77">
        <f>+IF(ISNUMBER(DATA!Y454),DATA!Y454,"n/a")</f>
        <v>-0.127898437328859</v>
      </c>
      <c r="I3395" s="87">
        <f>+IF(ISNUMBER(DATA!AH454),DATA!AH454,"n/a")</f>
        <v>2.5814392853368102</v>
      </c>
      <c r="J3395" s="77">
        <f>+IF(ISNUMBER(DATA!AI454),DATA!AI454,"n/a")</f>
        <v>-9.7430704919327996E-2</v>
      </c>
      <c r="K3395" s="87">
        <f>+IF(ISNUMBER(DATA!AR454),DATA!AR454,"n/a")</f>
        <v>2.6449697609135998</v>
      </c>
      <c r="L3395" s="77">
        <f>+IF(ISNUMBER(DATA!AS454),DATA!AS454,"n/a")</f>
        <v>4.6766771635993097E-2</v>
      </c>
      <c r="M3395" s="66"/>
      <c r="N3395" s="66"/>
      <c r="O3395" s="66"/>
      <c r="P3395" s="66"/>
      <c r="Q3395" s="66"/>
      <c r="S3395" s="70"/>
      <c r="U3395" s="70"/>
      <c r="W3395" s="70"/>
      <c r="Y3395" s="70"/>
    </row>
    <row r="3396" spans="1:25" s="69" customFormat="1" x14ac:dyDescent="0.2">
      <c r="A3396" s="66" t="s">
        <v>11</v>
      </c>
      <c r="B3396" s="66" t="s">
        <v>24</v>
      </c>
      <c r="C3396" s="66" t="s">
        <v>26</v>
      </c>
      <c r="D3396" s="66" t="s">
        <v>294</v>
      </c>
      <c r="E3396" s="87">
        <f>+IF(ISNUMBER(DATA!N455),DATA!N455,"n/a")</f>
        <v>2.59838559196342</v>
      </c>
      <c r="F3396" s="77">
        <f>+IF(ISNUMBER(DATA!O455),DATA!O455,"n/a")</f>
        <v>2.1234713656129601E-2</v>
      </c>
      <c r="G3396" s="87">
        <f>+IF(ISNUMBER(DATA!X455),DATA!X455,"n/a")</f>
        <v>2.6517613221089298</v>
      </c>
      <c r="H3396" s="77">
        <f>+IF(ISNUMBER(DATA!Y455),DATA!Y455,"n/a")</f>
        <v>3.3734645566757503E-2</v>
      </c>
      <c r="I3396" s="87">
        <f>+IF(ISNUMBER(DATA!AH455),DATA!AH455,"n/a")</f>
        <v>2.5739192387892902</v>
      </c>
      <c r="J3396" s="77">
        <f>+IF(ISNUMBER(DATA!AI455),DATA!AI455,"n/a")</f>
        <v>1.72698234352665E-2</v>
      </c>
      <c r="K3396" s="87">
        <f>+IF(ISNUMBER(DATA!AR455),DATA!AR455,"n/a")</f>
        <v>2.5974789720942302</v>
      </c>
      <c r="L3396" s="77">
        <f>+IF(ISNUMBER(DATA!AS455),DATA!AS455,"n/a")</f>
        <v>2.27980612372384E-2</v>
      </c>
      <c r="M3396" s="66"/>
      <c r="N3396" s="66"/>
      <c r="O3396" s="66"/>
      <c r="P3396" s="66"/>
      <c r="Q3396" s="66"/>
      <c r="S3396" s="70"/>
      <c r="U3396" s="70"/>
      <c r="W3396" s="70"/>
      <c r="Y3396" s="70"/>
    </row>
    <row r="3397" spans="1:25" s="69" customFormat="1" x14ac:dyDescent="0.2">
      <c r="A3397" s="66" t="s">
        <v>11</v>
      </c>
      <c r="B3397" s="66" t="s">
        <v>24</v>
      </c>
      <c r="C3397" s="66" t="s">
        <v>26</v>
      </c>
      <c r="D3397" s="66" t="s">
        <v>295</v>
      </c>
      <c r="E3397" s="87">
        <f>+IF(ISNUMBER(DATA!N456),DATA!N456,"n/a")</f>
        <v>2.0510059121930402</v>
      </c>
      <c r="F3397" s="77">
        <f>+IF(ISNUMBER(DATA!O456),DATA!O456,"n/a")</f>
        <v>2.3328483983370899E-2</v>
      </c>
      <c r="G3397" s="87">
        <f>+IF(ISNUMBER(DATA!X456),DATA!X456,"n/a")</f>
        <v>2.06226351763125</v>
      </c>
      <c r="H3397" s="77">
        <f>+IF(ISNUMBER(DATA!Y456),DATA!Y456,"n/a")</f>
        <v>1.1494291654758701E-2</v>
      </c>
      <c r="I3397" s="87">
        <f>+IF(ISNUMBER(DATA!AH456),DATA!AH456,"n/a")</f>
        <v>1.9994939190366401</v>
      </c>
      <c r="J3397" s="77">
        <f>+IF(ISNUMBER(DATA!AI456),DATA!AI456,"n/a")</f>
        <v>-2.59124285535254E-2</v>
      </c>
      <c r="K3397" s="87">
        <f>+IF(ISNUMBER(DATA!AR456),DATA!AR456,"n/a")</f>
        <v>2.04159576761975</v>
      </c>
      <c r="L3397" s="77">
        <f>+IF(ISNUMBER(DATA!AS456),DATA!AS456,"n/a")</f>
        <v>-1.83861831965062E-3</v>
      </c>
      <c r="M3397" s="66"/>
      <c r="N3397" s="66"/>
      <c r="O3397" s="66"/>
      <c r="P3397" s="66"/>
      <c r="Q3397" s="66"/>
      <c r="S3397" s="70"/>
      <c r="U3397" s="70"/>
      <c r="W3397" s="70"/>
      <c r="Y3397" s="70"/>
    </row>
    <row r="3398" spans="1:25" s="69" customFormat="1" x14ac:dyDescent="0.2">
      <c r="A3398" s="66" t="s">
        <v>11</v>
      </c>
      <c r="B3398" s="66" t="s">
        <v>24</v>
      </c>
      <c r="C3398" s="66" t="s">
        <v>26</v>
      </c>
      <c r="D3398" s="66" t="s">
        <v>296</v>
      </c>
      <c r="E3398" s="87">
        <f>+IF(ISNUMBER(DATA!N457),DATA!N457,"n/a")</f>
        <v>2.2274677684653899</v>
      </c>
      <c r="F3398" s="77">
        <f>+IF(ISNUMBER(DATA!O457),DATA!O457,"n/a")</f>
        <v>4.8341884092927799E-3</v>
      </c>
      <c r="G3398" s="87">
        <f>+IF(ISNUMBER(DATA!X457),DATA!X457,"n/a")</f>
        <v>2.3178271828586698</v>
      </c>
      <c r="H3398" s="77">
        <f>+IF(ISNUMBER(DATA!Y457),DATA!Y457,"n/a")</f>
        <v>2.6596071610323301E-2</v>
      </c>
      <c r="I3398" s="87">
        <f>+IF(ISNUMBER(DATA!AH457),DATA!AH457,"n/a")</f>
        <v>2.2178968804198198</v>
      </c>
      <c r="J3398" s="77">
        <f>+IF(ISNUMBER(DATA!AI457),DATA!AI457,"n/a")</f>
        <v>5.2781998613061799E-2</v>
      </c>
      <c r="K3398" s="87">
        <f>+IF(ISNUMBER(DATA!AR457),DATA!AR457,"n/a")</f>
        <v>2.23355755621421</v>
      </c>
      <c r="L3398" s="77">
        <f>+IF(ISNUMBER(DATA!AS457),DATA!AS457,"n/a")</f>
        <v>4.2622395300747698E-2</v>
      </c>
      <c r="M3398" s="66"/>
      <c r="N3398" s="66"/>
      <c r="O3398" s="66"/>
      <c r="P3398" s="66"/>
      <c r="Q3398" s="66"/>
      <c r="S3398" s="70"/>
      <c r="U3398" s="70"/>
      <c r="W3398" s="70"/>
      <c r="Y3398" s="70"/>
    </row>
    <row r="3399" spans="1:25" s="69" customFormat="1" x14ac:dyDescent="0.2">
      <c r="A3399" s="66" t="s">
        <v>11</v>
      </c>
      <c r="B3399" s="66" t="s">
        <v>24</v>
      </c>
      <c r="C3399" s="66" t="s">
        <v>26</v>
      </c>
      <c r="D3399" s="66" t="s">
        <v>297</v>
      </c>
      <c r="E3399" s="87">
        <f>+IF(ISNUMBER(DATA!N458),DATA!N458,"n/a")</f>
        <v>2.9203746179260199</v>
      </c>
      <c r="F3399" s="77">
        <f>+IF(ISNUMBER(DATA!O458),DATA!O458,"n/a")</f>
        <v>-4.9744592012995303E-2</v>
      </c>
      <c r="G3399" s="87">
        <f>+IF(ISNUMBER(DATA!X458),DATA!X458,"n/a")</f>
        <v>2.9180829678523401</v>
      </c>
      <c r="H3399" s="77">
        <f>+IF(ISNUMBER(DATA!Y458),DATA!Y458,"n/a")</f>
        <v>-4.6727603612457203E-2</v>
      </c>
      <c r="I3399" s="87">
        <f>+IF(ISNUMBER(DATA!AH458),DATA!AH458,"n/a")</f>
        <v>2.8632713557740601</v>
      </c>
      <c r="J3399" s="77">
        <f>+IF(ISNUMBER(DATA!AI458),DATA!AI458,"n/a")</f>
        <v>-2.7909936576721198E-2</v>
      </c>
      <c r="K3399" s="87">
        <f>+IF(ISNUMBER(DATA!AR458),DATA!AR458,"n/a")</f>
        <v>2.8835158569741099</v>
      </c>
      <c r="L3399" s="77">
        <f>+IF(ISNUMBER(DATA!AS458),DATA!AS458,"n/a")</f>
        <v>4.2164584227218901E-2</v>
      </c>
      <c r="M3399" s="66"/>
      <c r="N3399" s="66"/>
      <c r="O3399" s="66"/>
      <c r="P3399" s="66"/>
      <c r="Q3399" s="66"/>
      <c r="S3399" s="70"/>
      <c r="U3399" s="70"/>
      <c r="W3399" s="70"/>
      <c r="Y3399" s="70"/>
    </row>
    <row r="3400" spans="1:25" s="69" customFormat="1" x14ac:dyDescent="0.2">
      <c r="A3400" s="66" t="s">
        <v>11</v>
      </c>
      <c r="B3400" s="66" t="s">
        <v>24</v>
      </c>
      <c r="C3400" s="66" t="s">
        <v>26</v>
      </c>
      <c r="D3400" s="66" t="s">
        <v>298</v>
      </c>
      <c r="E3400" s="87">
        <f>+IF(ISNUMBER(DATA!N459),DATA!N459,"n/a")</f>
        <v>3.0241502811925098</v>
      </c>
      <c r="F3400" s="77">
        <f>+IF(ISNUMBER(DATA!O459),DATA!O459,"n/a")</f>
        <v>4.2330932047292602E-2</v>
      </c>
      <c r="G3400" s="87">
        <f>+IF(ISNUMBER(DATA!X459),DATA!X459,"n/a")</f>
        <v>3.0177884129421102</v>
      </c>
      <c r="H3400" s="77">
        <f>+IF(ISNUMBER(DATA!Y459),DATA!Y459,"n/a")</f>
        <v>3.2848327530547103E-2</v>
      </c>
      <c r="I3400" s="87">
        <f>+IF(ISNUMBER(DATA!AH459),DATA!AH459,"n/a")</f>
        <v>2.99755020681518</v>
      </c>
      <c r="J3400" s="77">
        <f>+IF(ISNUMBER(DATA!AI459),DATA!AI459,"n/a")</f>
        <v>2.13436070998048E-2</v>
      </c>
      <c r="K3400" s="87">
        <f>+IF(ISNUMBER(DATA!AR459),DATA!AR459,"n/a")</f>
        <v>2.9539642943892099</v>
      </c>
      <c r="L3400" s="77">
        <f>+IF(ISNUMBER(DATA!AS459),DATA!AS459,"n/a")</f>
        <v>2.36618512201364E-2</v>
      </c>
      <c r="M3400" s="66"/>
      <c r="N3400" s="66"/>
      <c r="O3400" s="66"/>
      <c r="P3400" s="66"/>
      <c r="Q3400" s="66"/>
      <c r="S3400" s="70"/>
      <c r="U3400" s="70"/>
      <c r="W3400" s="70"/>
      <c r="Y3400" s="70"/>
    </row>
    <row r="3401" spans="1:25" s="69" customFormat="1" x14ac:dyDescent="0.2">
      <c r="A3401" s="66" t="s">
        <v>11</v>
      </c>
      <c r="B3401" s="66" t="s">
        <v>24</v>
      </c>
      <c r="C3401" s="66" t="s">
        <v>26</v>
      </c>
      <c r="D3401" s="66" t="s">
        <v>299</v>
      </c>
      <c r="E3401" s="87">
        <f>+IF(ISNUMBER(DATA!N460),DATA!N460,"n/a")</f>
        <v>2.9056702350162</v>
      </c>
      <c r="F3401" s="77">
        <f>+IF(ISNUMBER(DATA!O460),DATA!O460,"n/a")</f>
        <v>4.5641860165625901E-2</v>
      </c>
      <c r="G3401" s="87">
        <f>+IF(ISNUMBER(DATA!X460),DATA!X460,"n/a")</f>
        <v>2.9448011556618399</v>
      </c>
      <c r="H3401" s="77">
        <f>+IF(ISNUMBER(DATA!Y460),DATA!Y460,"n/a")</f>
        <v>3.86275907356564E-2</v>
      </c>
      <c r="I3401" s="87">
        <f>+IF(ISNUMBER(DATA!AH460),DATA!AH460,"n/a")</f>
        <v>2.9438897743666401</v>
      </c>
      <c r="J3401" s="77">
        <f>+IF(ISNUMBER(DATA!AI460),DATA!AI460,"n/a")</f>
        <v>6.0724139695764498E-2</v>
      </c>
      <c r="K3401" s="87">
        <f>+IF(ISNUMBER(DATA!AR460),DATA!AR460,"n/a")</f>
        <v>2.9948345549566802</v>
      </c>
      <c r="L3401" s="77">
        <f>+IF(ISNUMBER(DATA!AS460),DATA!AS460,"n/a")</f>
        <v>8.7620611883000493E-2</v>
      </c>
      <c r="M3401" s="66"/>
      <c r="N3401" s="66"/>
      <c r="O3401" s="66"/>
      <c r="P3401" s="66"/>
      <c r="Q3401" s="66"/>
      <c r="S3401" s="70"/>
      <c r="U3401" s="70"/>
      <c r="W3401" s="70"/>
      <c r="Y3401" s="70"/>
    </row>
    <row r="3402" spans="1:25" s="69" customFormat="1" x14ac:dyDescent="0.2">
      <c r="A3402" s="66" t="s">
        <v>11</v>
      </c>
      <c r="B3402" s="66" t="s">
        <v>24</v>
      </c>
      <c r="C3402" s="66" t="s">
        <v>26</v>
      </c>
      <c r="D3402" s="66" t="s">
        <v>300</v>
      </c>
      <c r="E3402" s="87">
        <f>+IF(ISNUMBER(DATA!N461),DATA!N461,"n/a")</f>
        <v>2.8511657486429902</v>
      </c>
      <c r="F3402" s="77">
        <f>+IF(ISNUMBER(DATA!O461),DATA!O461,"n/a")</f>
        <v>-7.7279735793846002E-3</v>
      </c>
      <c r="G3402" s="87">
        <f>+IF(ISNUMBER(DATA!X461),DATA!X461,"n/a")</f>
        <v>2.8240900757597398</v>
      </c>
      <c r="H3402" s="77">
        <f>+IF(ISNUMBER(DATA!Y461),DATA!Y461,"n/a")</f>
        <v>-1.77805541856253E-2</v>
      </c>
      <c r="I3402" s="87">
        <f>+IF(ISNUMBER(DATA!AH461),DATA!AH461,"n/a")</f>
        <v>2.8089045881618802</v>
      </c>
      <c r="J3402" s="77">
        <f>+IF(ISNUMBER(DATA!AI461),DATA!AI461,"n/a")</f>
        <v>-2.7972577711838101E-2</v>
      </c>
      <c r="K3402" s="87">
        <f>+IF(ISNUMBER(DATA!AR461),DATA!AR461,"n/a")</f>
        <v>2.8398870014612401</v>
      </c>
      <c r="L3402" s="77">
        <f>+IF(ISNUMBER(DATA!AS461),DATA!AS461,"n/a")</f>
        <v>-2.53162653790165E-2</v>
      </c>
      <c r="M3402" s="66"/>
      <c r="N3402" s="66"/>
      <c r="O3402" s="66"/>
      <c r="P3402" s="66"/>
      <c r="Q3402" s="66"/>
      <c r="S3402" s="70"/>
      <c r="U3402" s="70"/>
      <c r="W3402" s="70"/>
      <c r="Y3402" s="70"/>
    </row>
    <row r="3403" spans="1:25" s="69" customFormat="1" x14ac:dyDescent="0.2">
      <c r="A3403" s="66" t="s">
        <v>11</v>
      </c>
      <c r="B3403" s="66" t="s">
        <v>24</v>
      </c>
      <c r="C3403" s="66" t="s">
        <v>26</v>
      </c>
      <c r="D3403" s="66" t="s">
        <v>301</v>
      </c>
      <c r="E3403" s="87">
        <f>+IF(ISNUMBER(DATA!N462),DATA!N462,"n/a")</f>
        <v>3.0099023950951902</v>
      </c>
      <c r="F3403" s="77">
        <f>+IF(ISNUMBER(DATA!O462),DATA!O462,"n/a")</f>
        <v>3.6718406505477599E-2</v>
      </c>
      <c r="G3403" s="87">
        <f>+IF(ISNUMBER(DATA!X462),DATA!X462,"n/a")</f>
        <v>3.0185645826180498</v>
      </c>
      <c r="H3403" s="77">
        <f>+IF(ISNUMBER(DATA!Y462),DATA!Y462,"n/a")</f>
        <v>3.06075700079897E-2</v>
      </c>
      <c r="I3403" s="87">
        <f>+IF(ISNUMBER(DATA!AH462),DATA!AH462,"n/a")</f>
        <v>2.9735610072605501</v>
      </c>
      <c r="J3403" s="77">
        <f>+IF(ISNUMBER(DATA!AI462),DATA!AI462,"n/a")</f>
        <v>3.2599179474398798E-3</v>
      </c>
      <c r="K3403" s="87">
        <f>+IF(ISNUMBER(DATA!AR462),DATA!AR462,"n/a")</f>
        <v>2.9667482927784201</v>
      </c>
      <c r="L3403" s="77">
        <f>+IF(ISNUMBER(DATA!AS462),DATA!AS462,"n/a")</f>
        <v>8.55052942595905E-4</v>
      </c>
      <c r="M3403" s="66"/>
      <c r="N3403" s="66"/>
      <c r="O3403" s="66"/>
      <c r="P3403" s="66"/>
      <c r="Q3403" s="66"/>
      <c r="S3403" s="70"/>
      <c r="U3403" s="70"/>
      <c r="W3403" s="70"/>
      <c r="Y3403" s="70"/>
    </row>
    <row r="3404" spans="1:25" s="69" customFormat="1" x14ac:dyDescent="0.2">
      <c r="A3404" s="66" t="s">
        <v>11</v>
      </c>
      <c r="B3404" s="66" t="s">
        <v>24</v>
      </c>
      <c r="C3404" s="66" t="s">
        <v>26</v>
      </c>
      <c r="D3404" s="66" t="s">
        <v>302</v>
      </c>
      <c r="E3404" s="87">
        <f>+IF(ISNUMBER(DATA!N463),DATA!N463,"n/a")</f>
        <v>2.6670185440438301</v>
      </c>
      <c r="F3404" s="77">
        <f>+IF(ISNUMBER(DATA!O463),DATA!O463,"n/a")</f>
        <v>3.68651881895527E-2</v>
      </c>
      <c r="G3404" s="87">
        <f>+IF(ISNUMBER(DATA!X463),DATA!X463,"n/a")</f>
        <v>2.7184891328683798</v>
      </c>
      <c r="H3404" s="77">
        <f>+IF(ISNUMBER(DATA!Y463),DATA!Y463,"n/a")</f>
        <v>4.6448404500673897E-2</v>
      </c>
      <c r="I3404" s="87">
        <f>+IF(ISNUMBER(DATA!AH463),DATA!AH463,"n/a")</f>
        <v>2.6497339870325298</v>
      </c>
      <c r="J3404" s="77">
        <f>+IF(ISNUMBER(DATA!AI463),DATA!AI463,"n/a")</f>
        <v>2.6814482201386401E-2</v>
      </c>
      <c r="K3404" s="87">
        <f>+IF(ISNUMBER(DATA!AR463),DATA!AR463,"n/a")</f>
        <v>2.6710522932699701</v>
      </c>
      <c r="L3404" s="77">
        <f>+IF(ISNUMBER(DATA!AS463),DATA!AS463,"n/a")</f>
        <v>3.0087907268213698E-2</v>
      </c>
      <c r="M3404" s="66"/>
      <c r="N3404" s="66"/>
      <c r="O3404" s="66"/>
      <c r="P3404" s="66"/>
      <c r="Q3404" s="66"/>
      <c r="S3404" s="70"/>
      <c r="U3404" s="70"/>
      <c r="W3404" s="70"/>
      <c r="Y3404" s="70"/>
    </row>
    <row r="3405" spans="1:25" s="69" customFormat="1" x14ac:dyDescent="0.2">
      <c r="A3405" s="66" t="s">
        <v>11</v>
      </c>
      <c r="B3405" s="66" t="s">
        <v>24</v>
      </c>
      <c r="C3405" s="66" t="s">
        <v>26</v>
      </c>
      <c r="D3405" s="66" t="s">
        <v>303</v>
      </c>
      <c r="E3405" s="87">
        <f>+IF(ISNUMBER(DATA!N464),DATA!N464,"n/a")</f>
        <v>2.5115529712623399</v>
      </c>
      <c r="F3405" s="77">
        <f>+IF(ISNUMBER(DATA!O464),DATA!O464,"n/a")</f>
        <v>-0.118111553662335</v>
      </c>
      <c r="G3405" s="87">
        <f>+IF(ISNUMBER(DATA!X464),DATA!X464,"n/a")</f>
        <v>2.5728714447713101</v>
      </c>
      <c r="H3405" s="77">
        <f>+IF(ISNUMBER(DATA!Y464),DATA!Y464,"n/a")</f>
        <v>-4.4595008257998399E-2</v>
      </c>
      <c r="I3405" s="87">
        <f>+IF(ISNUMBER(DATA!AH464),DATA!AH464,"n/a")</f>
        <v>2.5089727654314</v>
      </c>
      <c r="J3405" s="77">
        <f>+IF(ISNUMBER(DATA!AI464),DATA!AI464,"n/a")</f>
        <v>-3.3019267268382398E-2</v>
      </c>
      <c r="K3405" s="87">
        <f>+IF(ISNUMBER(DATA!AR464),DATA!AR464,"n/a")</f>
        <v>2.5405645980968399</v>
      </c>
      <c r="L3405" s="77">
        <f>+IF(ISNUMBER(DATA!AS464),DATA!AS464,"n/a")</f>
        <v>3.8109510983131901E-2</v>
      </c>
      <c r="M3405" s="66"/>
      <c r="N3405" s="66"/>
      <c r="O3405" s="66"/>
      <c r="P3405" s="66"/>
      <c r="Q3405" s="66"/>
      <c r="S3405" s="70"/>
      <c r="U3405" s="70"/>
      <c r="W3405" s="70"/>
      <c r="Y3405" s="70"/>
    </row>
    <row r="3406" spans="1:25" s="69" customFormat="1" x14ac:dyDescent="0.2">
      <c r="A3406" s="66" t="s">
        <v>11</v>
      </c>
      <c r="B3406" s="66" t="s">
        <v>24</v>
      </c>
      <c r="C3406" s="66" t="s">
        <v>26</v>
      </c>
      <c r="D3406" s="66" t="s">
        <v>304</v>
      </c>
      <c r="E3406" s="87">
        <f>+IF(ISNUMBER(DATA!N465),DATA!N465,"n/a")</f>
        <v>2.7959097849421699</v>
      </c>
      <c r="F3406" s="77">
        <f>+IF(ISNUMBER(DATA!O465),DATA!O465,"n/a")</f>
        <v>3.34685824688652E-2</v>
      </c>
      <c r="G3406" s="87">
        <f>+IF(ISNUMBER(DATA!X465),DATA!X465,"n/a")</f>
        <v>2.8461655521526601</v>
      </c>
      <c r="H3406" s="77">
        <f>+IF(ISNUMBER(DATA!Y465),DATA!Y465,"n/a")</f>
        <v>5.7137260806151398E-2</v>
      </c>
      <c r="I3406" s="87">
        <f>+IF(ISNUMBER(DATA!AH465),DATA!AH465,"n/a")</f>
        <v>2.8433970003003699</v>
      </c>
      <c r="J3406" s="77">
        <f>+IF(ISNUMBER(DATA!AI465),DATA!AI465,"n/a")</f>
        <v>7.9144656463751795E-2</v>
      </c>
      <c r="K3406" s="87">
        <f>+IF(ISNUMBER(DATA!AR465),DATA!AR465,"n/a")</f>
        <v>2.8866098735310399</v>
      </c>
      <c r="L3406" s="77">
        <f>+IF(ISNUMBER(DATA!AS465),DATA!AS465,"n/a")</f>
        <v>9.2577174298644399E-2</v>
      </c>
      <c r="M3406" s="66"/>
      <c r="N3406" s="66"/>
      <c r="O3406" s="66"/>
      <c r="P3406" s="66"/>
      <c r="Q3406" s="66"/>
      <c r="S3406" s="70"/>
      <c r="U3406" s="70"/>
      <c r="W3406" s="70"/>
      <c r="Y3406" s="70"/>
    </row>
    <row r="3407" spans="1:25" s="69" customFormat="1" x14ac:dyDescent="0.2">
      <c r="A3407" s="66" t="s">
        <v>11</v>
      </c>
      <c r="B3407" s="66" t="s">
        <v>24</v>
      </c>
      <c r="C3407" s="66" t="s">
        <v>26</v>
      </c>
      <c r="D3407" s="66" t="s">
        <v>305</v>
      </c>
      <c r="E3407" s="87">
        <f>+IF(ISNUMBER(DATA!N466),DATA!N466,"n/a")</f>
        <v>3.36608369414144</v>
      </c>
      <c r="F3407" s="77">
        <f>+IF(ISNUMBER(DATA!O466),DATA!O466,"n/a")</f>
        <v>0.173739859679091</v>
      </c>
      <c r="G3407" s="87">
        <f>+IF(ISNUMBER(DATA!X466),DATA!X466,"n/a")</f>
        <v>3.3835664916991601</v>
      </c>
      <c r="H3407" s="77">
        <f>+IF(ISNUMBER(DATA!Y466),DATA!Y466,"n/a")</f>
        <v>0.169637671023182</v>
      </c>
      <c r="I3407" s="87">
        <f>+IF(ISNUMBER(DATA!AH466),DATA!AH466,"n/a")</f>
        <v>3.3414533082666198</v>
      </c>
      <c r="J3407" s="77">
        <f>+IF(ISNUMBER(DATA!AI466),DATA!AI466,"n/a")</f>
        <v>0.14490835704456401</v>
      </c>
      <c r="K3407" s="87">
        <f>+IF(ISNUMBER(DATA!AR466),DATA!AR466,"n/a")</f>
        <v>3.1246117577964698</v>
      </c>
      <c r="L3407" s="77">
        <f>+IF(ISNUMBER(DATA!AS466),DATA!AS466,"n/a")</f>
        <v>0.111777803404451</v>
      </c>
      <c r="M3407" s="66"/>
      <c r="N3407" s="66"/>
      <c r="O3407" s="66"/>
      <c r="P3407" s="66"/>
      <c r="Q3407" s="66"/>
      <c r="S3407" s="70"/>
      <c r="U3407" s="70"/>
      <c r="W3407" s="70"/>
      <c r="Y3407" s="70"/>
    </row>
    <row r="3408" spans="1:25" s="69" customFormat="1" x14ac:dyDescent="0.2">
      <c r="A3408" s="66" t="s">
        <v>11</v>
      </c>
      <c r="B3408" s="66" t="s">
        <v>24</v>
      </c>
      <c r="C3408" s="66" t="s">
        <v>26</v>
      </c>
      <c r="D3408" s="66" t="s">
        <v>306</v>
      </c>
      <c r="E3408" s="87">
        <f>+IF(ISNUMBER(DATA!N467),DATA!N467,"n/a")</f>
        <v>2.84147752093619</v>
      </c>
      <c r="F3408" s="77">
        <f>+IF(ISNUMBER(DATA!O467),DATA!O467,"n/a")</f>
        <v>-1.22914731874759E-2</v>
      </c>
      <c r="G3408" s="87">
        <f>+IF(ISNUMBER(DATA!X467),DATA!X467,"n/a")</f>
        <v>2.9087893781173402</v>
      </c>
      <c r="H3408" s="77">
        <f>+IF(ISNUMBER(DATA!Y467),DATA!Y467,"n/a")</f>
        <v>5.8008605210092901E-3</v>
      </c>
      <c r="I3408" s="87">
        <f>+IF(ISNUMBER(DATA!AH467),DATA!AH467,"n/a")</f>
        <v>2.9562295957212199</v>
      </c>
      <c r="J3408" s="77">
        <f>+IF(ISNUMBER(DATA!AI467),DATA!AI467,"n/a")</f>
        <v>1.49343087985966E-3</v>
      </c>
      <c r="K3408" s="87">
        <f>+IF(ISNUMBER(DATA!AR467),DATA!AR467,"n/a")</f>
        <v>2.9851404762647502</v>
      </c>
      <c r="L3408" s="77">
        <f>+IF(ISNUMBER(DATA!AS467),DATA!AS467,"n/a")</f>
        <v>9.6640491912186599E-3</v>
      </c>
      <c r="M3408" s="66"/>
      <c r="N3408" s="66"/>
      <c r="O3408" s="66"/>
      <c r="P3408" s="66"/>
      <c r="Q3408" s="66"/>
      <c r="S3408" s="70"/>
      <c r="U3408" s="70"/>
      <c r="W3408" s="70"/>
      <c r="Y3408" s="70"/>
    </row>
    <row r="3409" spans="1:25" s="69" customFormat="1" x14ac:dyDescent="0.2">
      <c r="A3409" s="66" t="s">
        <v>11</v>
      </c>
      <c r="B3409" s="66" t="s">
        <v>24</v>
      </c>
      <c r="C3409" s="66" t="s">
        <v>26</v>
      </c>
      <c r="D3409" s="66" t="s">
        <v>307</v>
      </c>
      <c r="E3409" s="87">
        <f>+IF(ISNUMBER(DATA!N468),DATA!N468,"n/a")</f>
        <v>1.82498506928733</v>
      </c>
      <c r="F3409" s="77">
        <f>+IF(ISNUMBER(DATA!O468),DATA!O468,"n/a")</f>
        <v>2.8569241894207599E-2</v>
      </c>
      <c r="G3409" s="87">
        <f>+IF(ISNUMBER(DATA!X468),DATA!X468,"n/a")</f>
        <v>1.8332961245099</v>
      </c>
      <c r="H3409" s="77">
        <f>+IF(ISNUMBER(DATA!Y468),DATA!Y468,"n/a")</f>
        <v>4.2146380250245502E-2</v>
      </c>
      <c r="I3409" s="87">
        <f>+IF(ISNUMBER(DATA!AH468),DATA!AH468,"n/a")</f>
        <v>1.82080894918378</v>
      </c>
      <c r="J3409" s="77">
        <f>+IF(ISNUMBER(DATA!AI468),DATA!AI468,"n/a")</f>
        <v>4.6183237468401403E-2</v>
      </c>
      <c r="K3409" s="87">
        <f>+IF(ISNUMBER(DATA!AR468),DATA!AR468,"n/a")</f>
        <v>1.8124407159999401</v>
      </c>
      <c r="L3409" s="77">
        <f>+IF(ISNUMBER(DATA!AS468),DATA!AS468,"n/a")</f>
        <v>-8.3118601670308406E-2</v>
      </c>
      <c r="M3409" s="66"/>
      <c r="N3409" s="66"/>
      <c r="O3409" s="66"/>
      <c r="P3409" s="66"/>
      <c r="Q3409" s="66"/>
      <c r="S3409" s="70"/>
      <c r="U3409" s="70"/>
      <c r="W3409" s="70"/>
      <c r="Y3409" s="70"/>
    </row>
    <row r="3410" spans="1:25" s="69" customFormat="1" x14ac:dyDescent="0.2">
      <c r="A3410" s="66" t="s">
        <v>11</v>
      </c>
      <c r="B3410" s="66" t="s">
        <v>24</v>
      </c>
      <c r="C3410" s="66" t="s">
        <v>26</v>
      </c>
      <c r="D3410" s="66" t="s">
        <v>308</v>
      </c>
      <c r="E3410" s="87">
        <f>+IF(ISNUMBER(DATA!N469),DATA!N469,"n/a")</f>
        <v>3.0871606504303499</v>
      </c>
      <c r="F3410" s="77">
        <f>+IF(ISNUMBER(DATA!O469),DATA!O469,"n/a")</f>
        <v>1.6431188093086701E-2</v>
      </c>
      <c r="G3410" s="87">
        <f>+IF(ISNUMBER(DATA!X469),DATA!X469,"n/a")</f>
        <v>3.05505119513266</v>
      </c>
      <c r="H3410" s="77">
        <f>+IF(ISNUMBER(DATA!Y469),DATA!Y469,"n/a")</f>
        <v>3.4399624111558502E-2</v>
      </c>
      <c r="I3410" s="87">
        <f>+IF(ISNUMBER(DATA!AH469),DATA!AH469,"n/a")</f>
        <v>3.0330845890196301</v>
      </c>
      <c r="J3410" s="77">
        <f>+IF(ISNUMBER(DATA!AI469),DATA!AI469,"n/a")</f>
        <v>1.8635135202040999E-2</v>
      </c>
      <c r="K3410" s="87">
        <f>+IF(ISNUMBER(DATA!AR469),DATA!AR469,"n/a")</f>
        <v>3.0452309286113199</v>
      </c>
      <c r="L3410" s="77">
        <f>+IF(ISNUMBER(DATA!AS469),DATA!AS469,"n/a")</f>
        <v>2.2946937755629199E-2</v>
      </c>
      <c r="M3410" s="66"/>
      <c r="N3410" s="66"/>
      <c r="O3410" s="66"/>
      <c r="P3410" s="66"/>
      <c r="Q3410" s="66"/>
      <c r="S3410" s="70"/>
      <c r="U3410" s="70"/>
      <c r="W3410" s="70"/>
      <c r="Y3410" s="70"/>
    </row>
    <row r="3411" spans="1:25" s="69" customFormat="1" x14ac:dyDescent="0.2">
      <c r="A3411" s="66" t="s">
        <v>11</v>
      </c>
      <c r="B3411" s="66" t="s">
        <v>24</v>
      </c>
      <c r="C3411" s="66" t="s">
        <v>26</v>
      </c>
      <c r="D3411" s="66" t="s">
        <v>309</v>
      </c>
      <c r="E3411" s="87">
        <f>+IF(ISNUMBER(DATA!N470),DATA!N470,"n/a")</f>
        <v>2.77068410352696</v>
      </c>
      <c r="F3411" s="77">
        <f>+IF(ISNUMBER(DATA!O470),DATA!O470,"n/a")</f>
        <v>2.1397397718602499E-2</v>
      </c>
      <c r="G3411" s="87">
        <f>+IF(ISNUMBER(DATA!X470),DATA!X470,"n/a")</f>
        <v>2.7534514791966802</v>
      </c>
      <c r="H3411" s="77">
        <f>+IF(ISNUMBER(DATA!Y470),DATA!Y470,"n/a")</f>
        <v>4.05513411924939E-2</v>
      </c>
      <c r="I3411" s="87">
        <f>+IF(ISNUMBER(DATA!AH470),DATA!AH470,"n/a")</f>
        <v>2.7460141722699598</v>
      </c>
      <c r="J3411" s="77">
        <f>+IF(ISNUMBER(DATA!AI470),DATA!AI470,"n/a")</f>
        <v>3.3904861681104001E-2</v>
      </c>
      <c r="K3411" s="87">
        <f>+IF(ISNUMBER(DATA!AR470),DATA!AR470,"n/a")</f>
        <v>2.76542107175514</v>
      </c>
      <c r="L3411" s="77">
        <f>+IF(ISNUMBER(DATA!AS470),DATA!AS470,"n/a")</f>
        <v>2.3544275513409801E-2</v>
      </c>
      <c r="M3411" s="66"/>
      <c r="N3411" s="66"/>
      <c r="O3411" s="66"/>
      <c r="P3411" s="66"/>
      <c r="Q3411" s="66"/>
      <c r="S3411" s="70"/>
      <c r="U3411" s="70"/>
      <c r="W3411" s="70"/>
      <c r="Y3411" s="70"/>
    </row>
    <row r="3412" spans="1:25" s="69" customFormat="1" x14ac:dyDescent="0.2">
      <c r="A3412" s="66" t="s">
        <v>11</v>
      </c>
      <c r="B3412" s="66" t="s">
        <v>24</v>
      </c>
      <c r="C3412" s="66" t="s">
        <v>26</v>
      </c>
      <c r="D3412" s="66" t="s">
        <v>310</v>
      </c>
      <c r="E3412" s="87">
        <f>+IF(ISNUMBER(DATA!N471),DATA!N471,"n/a")</f>
        <v>3.1802019072164001</v>
      </c>
      <c r="F3412" s="77">
        <f>+IF(ISNUMBER(DATA!O471),DATA!O471,"n/a")</f>
        <v>-2.9194627257555102E-3</v>
      </c>
      <c r="G3412" s="87">
        <f>+IF(ISNUMBER(DATA!X471),DATA!X471,"n/a")</f>
        <v>3.20503227745689</v>
      </c>
      <c r="H3412" s="77">
        <f>+IF(ISNUMBER(DATA!Y471),DATA!Y471,"n/a")</f>
        <v>2.56540738375978E-2</v>
      </c>
      <c r="I3412" s="87">
        <f>+IF(ISNUMBER(DATA!AH471),DATA!AH471,"n/a")</f>
        <v>3.2005916046403602</v>
      </c>
      <c r="J3412" s="77">
        <f>+IF(ISNUMBER(DATA!AI471),DATA!AI471,"n/a")</f>
        <v>3.7498936027843301E-2</v>
      </c>
      <c r="K3412" s="87">
        <f>+IF(ISNUMBER(DATA!AR471),DATA!AR471,"n/a")</f>
        <v>3.2100712741108501</v>
      </c>
      <c r="L3412" s="77">
        <f>+IF(ISNUMBER(DATA!AS471),DATA!AS471,"n/a")</f>
        <v>5.5762644413386298E-2</v>
      </c>
      <c r="M3412" s="66"/>
      <c r="N3412" s="66"/>
      <c r="O3412" s="66"/>
      <c r="P3412" s="66"/>
      <c r="Q3412" s="66"/>
      <c r="S3412" s="70"/>
      <c r="U3412" s="70"/>
      <c r="W3412" s="70"/>
      <c r="Y3412" s="70"/>
    </row>
    <row r="3413" spans="1:25" s="69" customFormat="1" x14ac:dyDescent="0.2">
      <c r="A3413" s="66" t="s">
        <v>11</v>
      </c>
      <c r="B3413" s="66" t="s">
        <v>24</v>
      </c>
      <c r="C3413" s="66" t="s">
        <v>26</v>
      </c>
      <c r="D3413" s="66" t="s">
        <v>311</v>
      </c>
      <c r="E3413" s="87">
        <f>+IF(ISNUMBER(DATA!N472),DATA!N472,"n/a")</f>
        <v>2.60811375410261</v>
      </c>
      <c r="F3413" s="77">
        <f>+IF(ISNUMBER(DATA!O472),DATA!O472,"n/a")</f>
        <v>-6.3592226762430404E-4</v>
      </c>
      <c r="G3413" s="87">
        <f>+IF(ISNUMBER(DATA!X472),DATA!X472,"n/a")</f>
        <v>2.6101590481565502</v>
      </c>
      <c r="H3413" s="77">
        <f>+IF(ISNUMBER(DATA!Y472),DATA!Y472,"n/a")</f>
        <v>1.22390341501862E-2</v>
      </c>
      <c r="I3413" s="87">
        <f>+IF(ISNUMBER(DATA!AH472),DATA!AH472,"n/a")</f>
        <v>2.60571596306279</v>
      </c>
      <c r="J3413" s="77">
        <f>+IF(ISNUMBER(DATA!AI472),DATA!AI472,"n/a")</f>
        <v>4.3544524034660803E-2</v>
      </c>
      <c r="K3413" s="87">
        <f>+IF(ISNUMBER(DATA!AR472),DATA!AR472,"n/a")</f>
        <v>2.61310772800651</v>
      </c>
      <c r="L3413" s="77">
        <f>+IF(ISNUMBER(DATA!AS472),DATA!AS472,"n/a")</f>
        <v>6.9156199666341095E-2</v>
      </c>
      <c r="M3413" s="66"/>
      <c r="N3413" s="66"/>
      <c r="O3413" s="66"/>
      <c r="P3413" s="66"/>
      <c r="Q3413" s="66"/>
      <c r="S3413" s="70"/>
      <c r="U3413" s="70"/>
      <c r="W3413" s="70"/>
      <c r="Y3413" s="70"/>
    </row>
    <row r="3414" spans="1:25" s="69" customFormat="1" x14ac:dyDescent="0.2">
      <c r="A3414" s="66" t="s">
        <v>11</v>
      </c>
      <c r="B3414" s="66" t="s">
        <v>24</v>
      </c>
      <c r="C3414" s="66" t="s">
        <v>26</v>
      </c>
      <c r="D3414" s="66" t="s">
        <v>312</v>
      </c>
      <c r="E3414" s="87">
        <f>+IF(ISNUMBER(DATA!N473),DATA!N473,"n/a")</f>
        <v>2.8208593577203001</v>
      </c>
      <c r="F3414" s="77">
        <f>+IF(ISNUMBER(DATA!O473),DATA!O473,"n/a")</f>
        <v>1.18962487275203E-3</v>
      </c>
      <c r="G3414" s="87">
        <f>+IF(ISNUMBER(DATA!X473),DATA!X473,"n/a")</f>
        <v>2.7349610456100799</v>
      </c>
      <c r="H3414" s="77">
        <f>+IF(ISNUMBER(DATA!Y473),DATA!Y473,"n/a")</f>
        <v>-1.93287287481562E-2</v>
      </c>
      <c r="I3414" s="87">
        <f>+IF(ISNUMBER(DATA!AH473),DATA!AH473,"n/a")</f>
        <v>2.707326802236</v>
      </c>
      <c r="J3414" s="77">
        <f>+IF(ISNUMBER(DATA!AI473),DATA!AI473,"n/a")</f>
        <v>-4.0923706145915197E-3</v>
      </c>
      <c r="K3414" s="87">
        <f>+IF(ISNUMBER(DATA!AR473),DATA!AR473,"n/a")</f>
        <v>2.7679240035284298</v>
      </c>
      <c r="L3414" s="77">
        <f>+IF(ISNUMBER(DATA!AS473),DATA!AS473,"n/a")</f>
        <v>3.4201199053097001E-2</v>
      </c>
      <c r="M3414" s="66"/>
      <c r="N3414" s="66"/>
      <c r="O3414" s="66"/>
      <c r="P3414" s="66"/>
      <c r="Q3414" s="66"/>
      <c r="S3414" s="70"/>
      <c r="U3414" s="70"/>
      <c r="W3414" s="70"/>
      <c r="Y3414" s="70"/>
    </row>
    <row r="3415" spans="1:25" s="69" customFormat="1" x14ac:dyDescent="0.2">
      <c r="A3415" s="66" t="s">
        <v>11</v>
      </c>
      <c r="B3415" s="66" t="s">
        <v>24</v>
      </c>
      <c r="C3415" s="66" t="s">
        <v>26</v>
      </c>
      <c r="D3415" s="66" t="s">
        <v>313</v>
      </c>
      <c r="E3415" s="87">
        <f>+IF(ISNUMBER(DATA!N474),DATA!N474,"n/a")</f>
        <v>2.4497724486633601</v>
      </c>
      <c r="F3415" s="77">
        <f>+IF(ISNUMBER(DATA!O474),DATA!O474,"n/a")</f>
        <v>1.0646897770276401E-2</v>
      </c>
      <c r="G3415" s="87">
        <f>+IF(ISNUMBER(DATA!X474),DATA!X474,"n/a")</f>
        <v>2.4707366836742999</v>
      </c>
      <c r="H3415" s="77">
        <f>+IF(ISNUMBER(DATA!Y474),DATA!Y474,"n/a")</f>
        <v>4.9004515157174801E-3</v>
      </c>
      <c r="I3415" s="87">
        <f>+IF(ISNUMBER(DATA!AH474),DATA!AH474,"n/a")</f>
        <v>2.4450212225635299</v>
      </c>
      <c r="J3415" s="77">
        <f>+IF(ISNUMBER(DATA!AI474),DATA!AI474,"n/a")</f>
        <v>3.3024017130472301E-3</v>
      </c>
      <c r="K3415" s="87">
        <f>+IF(ISNUMBER(DATA!AR474),DATA!AR474,"n/a")</f>
        <v>2.3964912481456402</v>
      </c>
      <c r="L3415" s="77">
        <f>+IF(ISNUMBER(DATA!AS474),DATA!AS474,"n/a")</f>
        <v>-1.3931000116203501E-2</v>
      </c>
      <c r="M3415" s="66"/>
      <c r="N3415" s="66"/>
      <c r="O3415" s="66"/>
      <c r="P3415" s="66"/>
      <c r="Q3415" s="66"/>
      <c r="S3415" s="70"/>
      <c r="U3415" s="70"/>
      <c r="W3415" s="70"/>
      <c r="Y3415" s="70"/>
    </row>
    <row r="3416" spans="1:25" s="69" customFormat="1" x14ac:dyDescent="0.2">
      <c r="A3416" s="66" t="s">
        <v>11</v>
      </c>
      <c r="B3416" s="66" t="s">
        <v>24</v>
      </c>
      <c r="C3416" s="66" t="s">
        <v>26</v>
      </c>
      <c r="D3416" s="66" t="s">
        <v>314</v>
      </c>
      <c r="E3416" s="87">
        <f>+IF(ISNUMBER(DATA!N475),DATA!N475,"n/a")</f>
        <v>2.9525947564073101</v>
      </c>
      <c r="F3416" s="77">
        <f>+IF(ISNUMBER(DATA!O475),DATA!O475,"n/a")</f>
        <v>-6.8564692108930805E-2</v>
      </c>
      <c r="G3416" s="87">
        <f>+IF(ISNUMBER(DATA!X475),DATA!X475,"n/a")</f>
        <v>3.01363483213024</v>
      </c>
      <c r="H3416" s="77">
        <f>+IF(ISNUMBER(DATA!Y475),DATA!Y475,"n/a")</f>
        <v>-2.6250472148817299E-2</v>
      </c>
      <c r="I3416" s="87">
        <f>+IF(ISNUMBER(DATA!AH475),DATA!AH475,"n/a")</f>
        <v>3.0219268667696801</v>
      </c>
      <c r="J3416" s="77">
        <f>+IF(ISNUMBER(DATA!AI475),DATA!AI475,"n/a")</f>
        <v>6.1207915761514797E-2</v>
      </c>
      <c r="K3416" s="87">
        <f>+IF(ISNUMBER(DATA!AR475),DATA!AR475,"n/a")</f>
        <v>3.0381716773363201</v>
      </c>
      <c r="L3416" s="77">
        <f>+IF(ISNUMBER(DATA!AS475),DATA!AS475,"n/a")</f>
        <v>0.106750847873197</v>
      </c>
      <c r="M3416" s="66"/>
      <c r="N3416" s="66"/>
      <c r="O3416" s="66"/>
      <c r="P3416" s="66"/>
      <c r="Q3416" s="66"/>
      <c r="S3416" s="70"/>
      <c r="U3416" s="70"/>
      <c r="W3416" s="70"/>
      <c r="Y3416" s="70"/>
    </row>
    <row r="3417" spans="1:25" s="69" customFormat="1" x14ac:dyDescent="0.2">
      <c r="A3417" s="66" t="s">
        <v>11</v>
      </c>
      <c r="B3417" s="66" t="s">
        <v>24</v>
      </c>
      <c r="C3417" s="66" t="s">
        <v>26</v>
      </c>
      <c r="D3417" s="66" t="s">
        <v>315</v>
      </c>
      <c r="E3417" s="87">
        <f>+IF(ISNUMBER(DATA!N476),DATA!N476,"n/a")</f>
        <v>2.0955508185407501</v>
      </c>
      <c r="F3417" s="77">
        <f>+IF(ISNUMBER(DATA!O476),DATA!O476,"n/a")</f>
        <v>1.51475725340287E-2</v>
      </c>
      <c r="G3417" s="87">
        <f>+IF(ISNUMBER(DATA!X476),DATA!X476,"n/a")</f>
        <v>2.1514148115585199</v>
      </c>
      <c r="H3417" s="77">
        <f>+IF(ISNUMBER(DATA!Y476),DATA!Y476,"n/a")</f>
        <v>6.9013888612631802E-2</v>
      </c>
      <c r="I3417" s="87">
        <f>+IF(ISNUMBER(DATA!AH476),DATA!AH476,"n/a")</f>
        <v>2.11203671328196</v>
      </c>
      <c r="J3417" s="77">
        <f>+IF(ISNUMBER(DATA!AI476),DATA!AI476,"n/a")</f>
        <v>6.1497358799789098E-2</v>
      </c>
      <c r="K3417" s="87">
        <f>+IF(ISNUMBER(DATA!AR476),DATA!AR476,"n/a")</f>
        <v>2.0835708143610301</v>
      </c>
      <c r="L3417" s="77">
        <f>+IF(ISNUMBER(DATA!AS476),DATA!AS476,"n/a")</f>
        <v>2.5774008953935699E-2</v>
      </c>
      <c r="M3417" s="66"/>
      <c r="N3417" s="66"/>
      <c r="O3417" s="66"/>
      <c r="P3417" s="66"/>
      <c r="Q3417" s="66"/>
      <c r="S3417" s="70"/>
      <c r="U3417" s="70"/>
      <c r="W3417" s="70"/>
      <c r="Y3417" s="70"/>
    </row>
    <row r="3418" spans="1:25" s="69" customFormat="1" x14ac:dyDescent="0.2">
      <c r="A3418" s="66" t="s">
        <v>11</v>
      </c>
      <c r="B3418" s="66" t="s">
        <v>24</v>
      </c>
      <c r="C3418" s="66" t="s">
        <v>26</v>
      </c>
      <c r="D3418" s="66" t="s">
        <v>316</v>
      </c>
      <c r="E3418" s="87">
        <f>+IF(ISNUMBER(DATA!N477),DATA!N477,"n/a")</f>
        <v>2.7049782426600899</v>
      </c>
      <c r="F3418" s="77">
        <f>+IF(ISNUMBER(DATA!O477),DATA!O477,"n/a")</f>
        <v>5.8587797610121103E-2</v>
      </c>
      <c r="G3418" s="87">
        <f>+IF(ISNUMBER(DATA!X477),DATA!X477,"n/a")</f>
        <v>2.7242948542371401</v>
      </c>
      <c r="H3418" s="77">
        <f>+IF(ISNUMBER(DATA!Y477),DATA!Y477,"n/a")</f>
        <v>5.6545019628920098E-2</v>
      </c>
      <c r="I3418" s="87">
        <f>+IF(ISNUMBER(DATA!AH477),DATA!AH477,"n/a")</f>
        <v>2.6847110897301198</v>
      </c>
      <c r="J3418" s="77">
        <f>+IF(ISNUMBER(DATA!AI477),DATA!AI477,"n/a")</f>
        <v>3.4022599940185298E-2</v>
      </c>
      <c r="K3418" s="87">
        <f>+IF(ISNUMBER(DATA!AR477),DATA!AR477,"n/a")</f>
        <v>2.6953666179796398</v>
      </c>
      <c r="L3418" s="77">
        <f>+IF(ISNUMBER(DATA!AS477),DATA!AS477,"n/a")</f>
        <v>2.92310074823178E-2</v>
      </c>
      <c r="M3418" s="66"/>
      <c r="N3418" s="66"/>
      <c r="O3418" s="66"/>
      <c r="P3418" s="66"/>
      <c r="Q3418" s="66"/>
      <c r="S3418" s="70"/>
      <c r="U3418" s="70"/>
      <c r="W3418" s="70"/>
      <c r="Y3418" s="70"/>
    </row>
    <row r="3419" spans="1:25" s="69" customFormat="1" x14ac:dyDescent="0.2">
      <c r="A3419" s="66" t="s">
        <v>11</v>
      </c>
      <c r="B3419" s="66" t="s">
        <v>24</v>
      </c>
      <c r="C3419" s="66" t="s">
        <v>26</v>
      </c>
      <c r="D3419" s="66" t="s">
        <v>317</v>
      </c>
      <c r="E3419" s="87">
        <f>+IF(ISNUMBER(DATA!N478),DATA!N478,"n/a")</f>
        <v>3.28753639942697</v>
      </c>
      <c r="F3419" s="77">
        <f>+IF(ISNUMBER(DATA!O478),DATA!O478,"n/a")</f>
        <v>0.14385938490051001</v>
      </c>
      <c r="G3419" s="87">
        <f>+IF(ISNUMBER(DATA!X478),DATA!X478,"n/a")</f>
        <v>3.2059687668738999</v>
      </c>
      <c r="H3419" s="77">
        <f>+IF(ISNUMBER(DATA!Y478),DATA!Y478,"n/a")</f>
        <v>8.2762465756797896E-2</v>
      </c>
      <c r="I3419" s="87">
        <f>+IF(ISNUMBER(DATA!AH478),DATA!AH478,"n/a")</f>
        <v>3.1424378104773099</v>
      </c>
      <c r="J3419" s="77">
        <f>+IF(ISNUMBER(DATA!AI478),DATA!AI478,"n/a")</f>
        <v>4.6145402154901802E-2</v>
      </c>
      <c r="K3419" s="87">
        <f>+IF(ISNUMBER(DATA!AR478),DATA!AR478,"n/a")</f>
        <v>3.0777852915417201</v>
      </c>
      <c r="L3419" s="77">
        <f>+IF(ISNUMBER(DATA!AS478),DATA!AS478,"n/a")</f>
        <v>2.9897058085668199E-2</v>
      </c>
      <c r="M3419" s="66"/>
      <c r="N3419" s="66"/>
      <c r="O3419" s="66"/>
      <c r="P3419" s="66"/>
      <c r="Q3419" s="66"/>
      <c r="S3419" s="70"/>
      <c r="U3419" s="70"/>
      <c r="W3419" s="70"/>
      <c r="Y3419" s="70"/>
    </row>
    <row r="3420" spans="1:25" s="69" customFormat="1" x14ac:dyDescent="0.2">
      <c r="A3420" s="66" t="s">
        <v>11</v>
      </c>
      <c r="B3420" s="66" t="s">
        <v>24</v>
      </c>
      <c r="C3420" s="66" t="s">
        <v>26</v>
      </c>
      <c r="D3420" s="66" t="s">
        <v>318</v>
      </c>
      <c r="E3420" s="87">
        <f>+IF(ISNUMBER(DATA!N479),DATA!N479,"n/a")</f>
        <v>2.6126798905903801</v>
      </c>
      <c r="F3420" s="77">
        <f>+IF(ISNUMBER(DATA!O479),DATA!O479,"n/a")</f>
        <v>4.2108187552354501E-2</v>
      </c>
      <c r="G3420" s="87">
        <f>+IF(ISNUMBER(DATA!X479),DATA!X479,"n/a")</f>
        <v>2.67472091523083</v>
      </c>
      <c r="H3420" s="77">
        <f>+IF(ISNUMBER(DATA!Y479),DATA!Y479,"n/a")</f>
        <v>5.9521667268670003E-2</v>
      </c>
      <c r="I3420" s="87">
        <f>+IF(ISNUMBER(DATA!AH479),DATA!AH479,"n/a")</f>
        <v>2.6070737505874502</v>
      </c>
      <c r="J3420" s="77">
        <f>+IF(ISNUMBER(DATA!AI479),DATA!AI479,"n/a")</f>
        <v>4.2316373817673503E-2</v>
      </c>
      <c r="K3420" s="87">
        <f>+IF(ISNUMBER(DATA!AR479),DATA!AR479,"n/a")</f>
        <v>2.6226561667045298</v>
      </c>
      <c r="L3420" s="77">
        <f>+IF(ISNUMBER(DATA!AS479),DATA!AS479,"n/a")</f>
        <v>4.1890223440671601E-2</v>
      </c>
      <c r="M3420" s="66"/>
      <c r="N3420" s="66"/>
      <c r="O3420" s="66"/>
      <c r="P3420" s="66"/>
      <c r="Q3420" s="66"/>
      <c r="S3420" s="70"/>
      <c r="U3420" s="70"/>
      <c r="W3420" s="70"/>
      <c r="Y3420" s="70"/>
    </row>
    <row r="3421" spans="1:25" s="69" customFormat="1" x14ac:dyDescent="0.2">
      <c r="A3421" s="66" t="s">
        <v>11</v>
      </c>
      <c r="B3421" s="66" t="s">
        <v>24</v>
      </c>
      <c r="C3421" s="66" t="s">
        <v>26</v>
      </c>
      <c r="D3421" s="66" t="s">
        <v>344</v>
      </c>
      <c r="E3421" s="87">
        <f>+IF(ISNUMBER(DATA!N480),DATA!N480,"n/a")</f>
        <v>2.1172430927938799</v>
      </c>
      <c r="F3421" s="77">
        <f>+IF(ISNUMBER(DATA!O480),DATA!O480,"n/a")</f>
        <v>-0.158445555444018</v>
      </c>
      <c r="G3421" s="87">
        <f>+IF(ISNUMBER(DATA!X480),DATA!X480,"n/a")</f>
        <v>2.2216050582522202</v>
      </c>
      <c r="H3421" s="77">
        <f>+IF(ISNUMBER(DATA!Y480),DATA!Y480,"n/a")</f>
        <v>-5.5730984099573701E-2</v>
      </c>
      <c r="I3421" s="87">
        <f>+IF(ISNUMBER(DATA!AH480),DATA!AH480,"n/a")</f>
        <v>2.1490251857139202</v>
      </c>
      <c r="J3421" s="77">
        <f>+IF(ISNUMBER(DATA!AI480),DATA!AI480,"n/a")</f>
        <v>-4.9188309532757303E-2</v>
      </c>
      <c r="K3421" s="87">
        <f>+IF(ISNUMBER(DATA!AR480),DATA!AR480,"n/a")</f>
        <v>2.20970952547319</v>
      </c>
      <c r="L3421" s="77">
        <f>+IF(ISNUMBER(DATA!AS480),DATA!AS480,"n/a")</f>
        <v>4.4298249854314603E-2</v>
      </c>
      <c r="M3421" s="66"/>
      <c r="N3421" s="66"/>
      <c r="O3421" s="66"/>
      <c r="P3421" s="66"/>
      <c r="Q3421" s="66"/>
      <c r="S3421" s="70"/>
      <c r="U3421" s="70"/>
      <c r="W3421" s="70"/>
      <c r="Y3421" s="70"/>
    </row>
    <row r="3422" spans="1:25" s="69" customFormat="1" x14ac:dyDescent="0.2">
      <c r="A3422" s="66" t="s">
        <v>11</v>
      </c>
      <c r="B3422" s="66" t="s">
        <v>24</v>
      </c>
      <c r="C3422" s="66" t="s">
        <v>26</v>
      </c>
      <c r="D3422" s="66" t="s">
        <v>345</v>
      </c>
      <c r="E3422" s="87">
        <f>+IF(ISNUMBER(DATA!N481),DATA!N481,"n/a")</f>
        <v>2.8497179746992898</v>
      </c>
      <c r="F3422" s="77">
        <f>+IF(ISNUMBER(DATA!O481),DATA!O481,"n/a")</f>
        <v>5.9072138372553401E-2</v>
      </c>
      <c r="G3422" s="87">
        <f>+IF(ISNUMBER(DATA!X481),DATA!X481,"n/a")</f>
        <v>2.8175180246964802</v>
      </c>
      <c r="H3422" s="77">
        <f>+IF(ISNUMBER(DATA!Y481),DATA!Y481,"n/a")</f>
        <v>2.3377177994506899E-2</v>
      </c>
      <c r="I3422" s="87">
        <f>+IF(ISNUMBER(DATA!AH481),DATA!AH481,"n/a")</f>
        <v>2.8003158379332298</v>
      </c>
      <c r="J3422" s="77">
        <f>+IF(ISNUMBER(DATA!AI481),DATA!AI481,"n/a")</f>
        <v>4.39137758601831E-2</v>
      </c>
      <c r="K3422" s="87">
        <f>+IF(ISNUMBER(DATA!AR481),DATA!AR481,"n/a")</f>
        <v>2.7732177101589399</v>
      </c>
      <c r="L3422" s="77">
        <f>+IF(ISNUMBER(DATA!AS481),DATA!AS481,"n/a")</f>
        <v>8.9240049568052704E-2</v>
      </c>
      <c r="M3422" s="66"/>
      <c r="N3422" s="66"/>
      <c r="O3422" s="66"/>
      <c r="P3422" s="66"/>
      <c r="Q3422" s="66"/>
      <c r="S3422" s="70"/>
      <c r="U3422" s="70"/>
      <c r="W3422" s="70"/>
      <c r="Y3422" s="70"/>
    </row>
    <row r="3423" spans="1:25" x14ac:dyDescent="0.2">
      <c r="E3423" s="100"/>
      <c r="F3423" s="102"/>
      <c r="G3423" s="100"/>
      <c r="H3423" s="102"/>
      <c r="I3423" s="100"/>
      <c r="J3423" s="102"/>
      <c r="K3423" s="100"/>
      <c r="L3423" s="102"/>
    </row>
    <row r="3424" spans="1:25" s="69" customFormat="1" x14ac:dyDescent="0.2">
      <c r="A3424" s="66" t="s">
        <v>27</v>
      </c>
      <c r="B3424" s="66" t="s">
        <v>24</v>
      </c>
      <c r="C3424" s="66" t="s">
        <v>0</v>
      </c>
      <c r="D3424" s="66" t="s">
        <v>271</v>
      </c>
      <c r="E3424" s="76">
        <f>+IF(ISNUMBER(DATA!F913),DATA!F913,"n/a")</f>
        <v>57689.84</v>
      </c>
      <c r="F3424" s="77">
        <f>+IF(ISNUMBER(DATA!G913),DATA!G913,"n/a")</f>
        <v>-3.04678303998E-2</v>
      </c>
      <c r="G3424" s="76">
        <f>+IF(ISNUMBER(DATA!P913),DATA!P913,"n/a")</f>
        <v>230635.11</v>
      </c>
      <c r="H3424" s="77">
        <f>+IF(ISNUMBER(DATA!Q913),DATA!Q913,"n/a")</f>
        <v>0.16713943968427</v>
      </c>
      <c r="I3424" s="76">
        <f>+IF(ISNUMBER(DATA!Z913),DATA!Z913,"n/a")</f>
        <v>413777.05</v>
      </c>
      <c r="J3424" s="77">
        <f>+IF(ISNUMBER(DATA!AA913),DATA!AA913,"n/a")</f>
        <v>0.11816337451346499</v>
      </c>
      <c r="K3424" s="76">
        <f>+IF(ISNUMBER(DATA!AJ913),DATA!AJ913,"n/a")</f>
        <v>803033.4</v>
      </c>
      <c r="L3424" s="77">
        <f>+IF(ISNUMBER(DATA!AK913),DATA!AK913,"n/a")</f>
        <v>0.18703796044200199</v>
      </c>
      <c r="M3424" s="66"/>
      <c r="N3424" s="66"/>
      <c r="O3424" s="66"/>
      <c r="P3424" s="66"/>
      <c r="Q3424" s="66"/>
      <c r="S3424" s="70"/>
      <c r="U3424" s="70"/>
      <c r="W3424" s="70"/>
      <c r="Y3424" s="70"/>
    </row>
    <row r="3425" spans="1:25" s="69" customFormat="1" x14ac:dyDescent="0.2">
      <c r="A3425" s="66" t="s">
        <v>27</v>
      </c>
      <c r="B3425" s="66" t="s">
        <v>24</v>
      </c>
      <c r="C3425" s="66" t="s">
        <v>0</v>
      </c>
      <c r="D3425" s="66" t="s">
        <v>272</v>
      </c>
      <c r="E3425" s="76">
        <f>+IF(ISNUMBER(DATA!F914),DATA!F914,"n/a")</f>
        <v>169092.62</v>
      </c>
      <c r="F3425" s="77">
        <f>+IF(ISNUMBER(DATA!G914),DATA!G914,"n/a")</f>
        <v>0.30130685847119998</v>
      </c>
      <c r="G3425" s="76">
        <f>+IF(ISNUMBER(DATA!P914),DATA!P914,"n/a")</f>
        <v>505394.62</v>
      </c>
      <c r="H3425" s="77">
        <f>+IF(ISNUMBER(DATA!Q914),DATA!Q914,"n/a")</f>
        <v>0.27449721823016499</v>
      </c>
      <c r="I3425" s="76">
        <f>+IF(ISNUMBER(DATA!Z914),DATA!Z914,"n/a")</f>
        <v>905254.44</v>
      </c>
      <c r="J3425" s="77">
        <f>+IF(ISNUMBER(DATA!AA914),DATA!AA914,"n/a")</f>
        <v>0.16683293551646899</v>
      </c>
      <c r="K3425" s="76">
        <f>+IF(ISNUMBER(DATA!AJ914),DATA!AJ914,"n/a")</f>
        <v>1623255.72</v>
      </c>
      <c r="L3425" s="77">
        <f>+IF(ISNUMBER(DATA!AK914),DATA!AK914,"n/a")</f>
        <v>0.105711836891468</v>
      </c>
      <c r="M3425" s="66"/>
      <c r="N3425" s="66"/>
      <c r="O3425" s="66"/>
      <c r="P3425" s="66"/>
      <c r="Q3425" s="66"/>
      <c r="S3425" s="70"/>
      <c r="U3425" s="70"/>
      <c r="W3425" s="70"/>
      <c r="Y3425" s="70"/>
    </row>
    <row r="3426" spans="1:25" s="69" customFormat="1" x14ac:dyDescent="0.2">
      <c r="A3426" s="66" t="s">
        <v>27</v>
      </c>
      <c r="B3426" s="66" t="s">
        <v>24</v>
      </c>
      <c r="C3426" s="66" t="s">
        <v>0</v>
      </c>
      <c r="D3426" s="66" t="s">
        <v>273</v>
      </c>
      <c r="E3426" s="76">
        <f>+IF(ISNUMBER(DATA!F915),DATA!F915,"n/a")</f>
        <v>260436.93</v>
      </c>
      <c r="F3426" s="77">
        <f>+IF(ISNUMBER(DATA!G915),DATA!G915,"n/a")</f>
        <v>0.22280905708215501</v>
      </c>
      <c r="G3426" s="76">
        <f>+IF(ISNUMBER(DATA!P915),DATA!P915,"n/a")</f>
        <v>852426.3</v>
      </c>
      <c r="H3426" s="77">
        <f>+IF(ISNUMBER(DATA!Q915),DATA!Q915,"n/a")</f>
        <v>-1.14127852043816E-2</v>
      </c>
      <c r="I3426" s="76">
        <f>+IF(ISNUMBER(DATA!Z915),DATA!Z915,"n/a")</f>
        <v>1590004.91</v>
      </c>
      <c r="J3426" s="77">
        <f>+IF(ISNUMBER(DATA!AA915),DATA!AA915,"n/a")</f>
        <v>-7.0568461604641197E-2</v>
      </c>
      <c r="K3426" s="76">
        <f>+IF(ISNUMBER(DATA!AJ915),DATA!AJ915,"n/a")</f>
        <v>2880397.06</v>
      </c>
      <c r="L3426" s="77">
        <f>+IF(ISNUMBER(DATA!AK915),DATA!AK915,"n/a")</f>
        <v>-0.109950448038158</v>
      </c>
      <c r="M3426" s="66"/>
      <c r="N3426" s="66"/>
      <c r="O3426" s="66"/>
      <c r="P3426" s="66"/>
      <c r="Q3426" s="66"/>
      <c r="S3426" s="70"/>
      <c r="U3426" s="70"/>
      <c r="W3426" s="70"/>
      <c r="Y3426" s="70"/>
    </row>
    <row r="3427" spans="1:25" s="69" customFormat="1" x14ac:dyDescent="0.2">
      <c r="A3427" s="66" t="s">
        <v>27</v>
      </c>
      <c r="B3427" s="66" t="s">
        <v>24</v>
      </c>
      <c r="C3427" s="66" t="s">
        <v>0</v>
      </c>
      <c r="D3427" s="66" t="s">
        <v>274</v>
      </c>
      <c r="E3427" s="76">
        <f>+IF(ISNUMBER(DATA!F916),DATA!F916,"n/a")</f>
        <v>107276.79</v>
      </c>
      <c r="F3427" s="77">
        <f>+IF(ISNUMBER(DATA!G916),DATA!G916,"n/a")</f>
        <v>4.4622225528690301E-2</v>
      </c>
      <c r="G3427" s="76">
        <f>+IF(ISNUMBER(DATA!P916),DATA!P916,"n/a")</f>
        <v>324955.89</v>
      </c>
      <c r="H3427" s="77">
        <f>+IF(ISNUMBER(DATA!Q916),DATA!Q916,"n/a")</f>
        <v>0.119479797726293</v>
      </c>
      <c r="I3427" s="76">
        <f>+IF(ISNUMBER(DATA!Z916),DATA!Z916,"n/a")</f>
        <v>592727.12</v>
      </c>
      <c r="J3427" s="77">
        <f>+IF(ISNUMBER(DATA!AA916),DATA!AA916,"n/a")</f>
        <v>9.8582122873985406E-2</v>
      </c>
      <c r="K3427" s="76">
        <f>+IF(ISNUMBER(DATA!AJ916),DATA!AJ916,"n/a")</f>
        <v>1141678.68</v>
      </c>
      <c r="L3427" s="77">
        <f>+IF(ISNUMBER(DATA!AK916),DATA!AK916,"n/a")</f>
        <v>0.13510638000656999</v>
      </c>
      <c r="M3427" s="66"/>
      <c r="N3427" s="66"/>
      <c r="O3427" s="66"/>
      <c r="P3427" s="66"/>
      <c r="Q3427" s="66"/>
      <c r="S3427" s="70"/>
      <c r="U3427" s="70"/>
      <c r="W3427" s="70"/>
      <c r="Y3427" s="70"/>
    </row>
    <row r="3428" spans="1:25" s="69" customFormat="1" x14ac:dyDescent="0.2">
      <c r="A3428" s="66" t="s">
        <v>27</v>
      </c>
      <c r="B3428" s="66" t="s">
        <v>24</v>
      </c>
      <c r="C3428" s="66" t="s">
        <v>0</v>
      </c>
      <c r="D3428" s="66" t="s">
        <v>275</v>
      </c>
      <c r="E3428" s="76">
        <f>+IF(ISNUMBER(DATA!F917),DATA!F917,"n/a")</f>
        <v>209947.17</v>
      </c>
      <c r="F3428" s="77">
        <f>+IF(ISNUMBER(DATA!G917),DATA!G917,"n/a")</f>
        <v>1.9817910866956098E-2</v>
      </c>
      <c r="G3428" s="76">
        <f>+IF(ISNUMBER(DATA!P917),DATA!P917,"n/a")</f>
        <v>715484.67</v>
      </c>
      <c r="H3428" s="77">
        <f>+IF(ISNUMBER(DATA!Q917),DATA!Q917,"n/a")</f>
        <v>-0.114891357173644</v>
      </c>
      <c r="I3428" s="76">
        <f>+IF(ISNUMBER(DATA!Z917),DATA!Z917,"n/a")</f>
        <v>1360595.65</v>
      </c>
      <c r="J3428" s="77">
        <f>+IF(ISNUMBER(DATA!AA917),DATA!AA917,"n/a")</f>
        <v>-0.16101134233539499</v>
      </c>
      <c r="K3428" s="76">
        <f>+IF(ISNUMBER(DATA!AJ917),DATA!AJ917,"n/a")</f>
        <v>2679054.5099999998</v>
      </c>
      <c r="L3428" s="77">
        <f>+IF(ISNUMBER(DATA!AK917),DATA!AK917,"n/a")</f>
        <v>-0.11736912732503101</v>
      </c>
      <c r="M3428" s="66"/>
      <c r="N3428" s="66"/>
      <c r="O3428" s="66"/>
      <c r="P3428" s="66"/>
      <c r="Q3428" s="66"/>
      <c r="S3428" s="70"/>
      <c r="U3428" s="70"/>
      <c r="W3428" s="70"/>
      <c r="Y3428" s="70"/>
    </row>
    <row r="3429" spans="1:25" s="69" customFormat="1" x14ac:dyDescent="0.2">
      <c r="A3429" s="66" t="s">
        <v>27</v>
      </c>
      <c r="B3429" s="66" t="s">
        <v>24</v>
      </c>
      <c r="C3429" s="66" t="s">
        <v>0</v>
      </c>
      <c r="D3429" s="66" t="s">
        <v>276</v>
      </c>
      <c r="E3429" s="76">
        <f>+IF(ISNUMBER(DATA!F918),DATA!F918,"n/a")</f>
        <v>108505.78</v>
      </c>
      <c r="F3429" s="77">
        <f>+IF(ISNUMBER(DATA!G918),DATA!G918,"n/a")</f>
        <v>4.4185582594214899E-3</v>
      </c>
      <c r="G3429" s="76">
        <f>+IF(ISNUMBER(DATA!P918),DATA!P918,"n/a")</f>
        <v>376580.3</v>
      </c>
      <c r="H3429" s="77">
        <f>+IF(ISNUMBER(DATA!Q918),DATA!Q918,"n/a")</f>
        <v>-3.2069246597034502E-3</v>
      </c>
      <c r="I3429" s="76">
        <f>+IF(ISNUMBER(DATA!Z918),DATA!Z918,"n/a")</f>
        <v>717167.92</v>
      </c>
      <c r="J3429" s="77">
        <f>+IF(ISNUMBER(DATA!AA918),DATA!AA918,"n/a")</f>
        <v>1.86549749615849E-2</v>
      </c>
      <c r="K3429" s="76">
        <f>+IF(ISNUMBER(DATA!AJ918),DATA!AJ918,"n/a")</f>
        <v>1376370.72</v>
      </c>
      <c r="L3429" s="77">
        <f>+IF(ISNUMBER(DATA!AK918),DATA!AK918,"n/a")</f>
        <v>1.08993262327236E-2</v>
      </c>
      <c r="M3429" s="66"/>
      <c r="N3429" s="66"/>
      <c r="O3429" s="66"/>
      <c r="P3429" s="66"/>
      <c r="Q3429" s="66"/>
      <c r="S3429" s="70"/>
      <c r="U3429" s="70"/>
      <c r="W3429" s="70"/>
      <c r="Y3429" s="70"/>
    </row>
    <row r="3430" spans="1:25" s="69" customFormat="1" x14ac:dyDescent="0.2">
      <c r="A3430" s="66" t="s">
        <v>27</v>
      </c>
      <c r="B3430" s="66" t="s">
        <v>24</v>
      </c>
      <c r="C3430" s="66" t="s">
        <v>0</v>
      </c>
      <c r="D3430" s="66" t="s">
        <v>277</v>
      </c>
      <c r="E3430" s="76">
        <f>+IF(ISNUMBER(DATA!F919),DATA!F919,"n/a")</f>
        <v>56508.27</v>
      </c>
      <c r="F3430" s="77">
        <f>+IF(ISNUMBER(DATA!G919),DATA!G919,"n/a")</f>
        <v>5.4603631689535996E-3</v>
      </c>
      <c r="G3430" s="76">
        <f>+IF(ISNUMBER(DATA!P919),DATA!P919,"n/a")</f>
        <v>180116.79</v>
      </c>
      <c r="H3430" s="77">
        <f>+IF(ISNUMBER(DATA!Q919),DATA!Q919,"n/a")</f>
        <v>-3.73671763563448E-3</v>
      </c>
      <c r="I3430" s="76">
        <f>+IF(ISNUMBER(DATA!Z919),DATA!Z919,"n/a")</f>
        <v>361418.39</v>
      </c>
      <c r="J3430" s="77">
        <f>+IF(ISNUMBER(DATA!AA919),DATA!AA919,"n/a")</f>
        <v>9.1897238664718203E-2</v>
      </c>
      <c r="K3430" s="76">
        <f>+IF(ISNUMBER(DATA!AJ919),DATA!AJ919,"n/a")</f>
        <v>710146.81</v>
      </c>
      <c r="L3430" s="77">
        <f>+IF(ISNUMBER(DATA!AK919),DATA!AK919,"n/a")</f>
        <v>0.252865619903898</v>
      </c>
      <c r="M3430" s="66"/>
      <c r="N3430" s="66"/>
      <c r="O3430" s="66"/>
      <c r="P3430" s="66"/>
      <c r="Q3430" s="66"/>
      <c r="S3430" s="70"/>
      <c r="U3430" s="70"/>
      <c r="W3430" s="70"/>
      <c r="Y3430" s="70"/>
    </row>
    <row r="3431" spans="1:25" s="69" customFormat="1" x14ac:dyDescent="0.2">
      <c r="A3431" s="66" t="s">
        <v>27</v>
      </c>
      <c r="B3431" s="66" t="s">
        <v>24</v>
      </c>
      <c r="C3431" s="66" t="s">
        <v>0</v>
      </c>
      <c r="D3431" s="66" t="s">
        <v>278</v>
      </c>
      <c r="E3431" s="76">
        <f>+IF(ISNUMBER(DATA!F920),DATA!F920,"n/a")</f>
        <v>247671.38</v>
      </c>
      <c r="F3431" s="77">
        <f>+IF(ISNUMBER(DATA!G920),DATA!G920,"n/a")</f>
        <v>0.20077760425282401</v>
      </c>
      <c r="G3431" s="76">
        <f>+IF(ISNUMBER(DATA!P920),DATA!P920,"n/a")</f>
        <v>803707.18</v>
      </c>
      <c r="H3431" s="77">
        <f>+IF(ISNUMBER(DATA!Q920),DATA!Q920,"n/a")</f>
        <v>0.210434554472721</v>
      </c>
      <c r="I3431" s="76">
        <f>+IF(ISNUMBER(DATA!Z920),DATA!Z920,"n/a")</f>
        <v>1431163.92</v>
      </c>
      <c r="J3431" s="77">
        <f>+IF(ISNUMBER(DATA!AA920),DATA!AA920,"n/a")</f>
        <v>0.190048156007073</v>
      </c>
      <c r="K3431" s="76">
        <f>+IF(ISNUMBER(DATA!AJ920),DATA!AJ920,"n/a")</f>
        <v>2617248.54</v>
      </c>
      <c r="L3431" s="77">
        <f>+IF(ISNUMBER(DATA!AK920),DATA!AK920,"n/a")</f>
        <v>0.22016306972789301</v>
      </c>
      <c r="M3431" s="66"/>
      <c r="N3431" s="66"/>
      <c r="O3431" s="66"/>
      <c r="P3431" s="66"/>
      <c r="Q3431" s="66"/>
      <c r="S3431" s="70"/>
      <c r="U3431" s="70"/>
      <c r="W3431" s="70"/>
      <c r="Y3431" s="70"/>
    </row>
    <row r="3432" spans="1:25" s="69" customFormat="1" x14ac:dyDescent="0.2">
      <c r="A3432" s="66" t="s">
        <v>27</v>
      </c>
      <c r="B3432" s="66" t="s">
        <v>24</v>
      </c>
      <c r="C3432" s="66" t="s">
        <v>0</v>
      </c>
      <c r="D3432" s="66" t="s">
        <v>279</v>
      </c>
      <c r="E3432" s="76">
        <f>+IF(ISNUMBER(DATA!F921),DATA!F921,"n/a")</f>
        <v>97874</v>
      </c>
      <c r="F3432" s="77">
        <f>+IF(ISNUMBER(DATA!G921),DATA!G921,"n/a")</f>
        <v>0.228135667871078</v>
      </c>
      <c r="G3432" s="76">
        <f>+IF(ISNUMBER(DATA!P921),DATA!P921,"n/a")</f>
        <v>341126.96</v>
      </c>
      <c r="H3432" s="77">
        <f>+IF(ISNUMBER(DATA!Q921),DATA!Q921,"n/a")</f>
        <v>0.208718398064106</v>
      </c>
      <c r="I3432" s="76">
        <f>+IF(ISNUMBER(DATA!Z921),DATA!Z921,"n/a")</f>
        <v>619569.59</v>
      </c>
      <c r="J3432" s="77">
        <f>+IF(ISNUMBER(DATA!AA921),DATA!AA921,"n/a")</f>
        <v>0.215912527088548</v>
      </c>
      <c r="K3432" s="76">
        <f>+IF(ISNUMBER(DATA!AJ921),DATA!AJ921,"n/a")</f>
        <v>1155451.8799999999</v>
      </c>
      <c r="L3432" s="77">
        <f>+IF(ISNUMBER(DATA!AK921),DATA!AK921,"n/a")</f>
        <v>0.20981391240073599</v>
      </c>
      <c r="M3432" s="66"/>
      <c r="N3432" s="66"/>
      <c r="O3432" s="66"/>
      <c r="P3432" s="66"/>
      <c r="Q3432" s="66"/>
      <c r="S3432" s="70"/>
      <c r="U3432" s="70"/>
      <c r="W3432" s="70"/>
      <c r="Y3432" s="70"/>
    </row>
    <row r="3433" spans="1:25" s="69" customFormat="1" x14ac:dyDescent="0.2">
      <c r="A3433" s="66" t="s">
        <v>27</v>
      </c>
      <c r="B3433" s="66" t="s">
        <v>24</v>
      </c>
      <c r="C3433" s="66" t="s">
        <v>0</v>
      </c>
      <c r="D3433" s="66" t="s">
        <v>280</v>
      </c>
      <c r="E3433" s="76">
        <f>+IF(ISNUMBER(DATA!F922),DATA!F922,"n/a")</f>
        <v>76399.210000000006</v>
      </c>
      <c r="F3433" s="77">
        <f>+IF(ISNUMBER(DATA!G922),DATA!G922,"n/a")</f>
        <v>0.19572910570902399</v>
      </c>
      <c r="G3433" s="76">
        <f>+IF(ISNUMBER(DATA!P922),DATA!P922,"n/a")</f>
        <v>212603.99</v>
      </c>
      <c r="H3433" s="77">
        <f>+IF(ISNUMBER(DATA!Q922),DATA!Q922,"n/a")</f>
        <v>0.101528277036934</v>
      </c>
      <c r="I3433" s="76">
        <f>+IF(ISNUMBER(DATA!Z922),DATA!Z922,"n/a")</f>
        <v>368585.73</v>
      </c>
      <c r="J3433" s="77">
        <f>+IF(ISNUMBER(DATA!AA922),DATA!AA922,"n/a")</f>
        <v>0.12170699982309401</v>
      </c>
      <c r="K3433" s="76">
        <f>+IF(ISNUMBER(DATA!AJ922),DATA!AJ922,"n/a")</f>
        <v>733510.84</v>
      </c>
      <c r="L3433" s="77">
        <f>+IF(ISNUMBER(DATA!AK922),DATA!AK922,"n/a")</f>
        <v>0.18229531595218901</v>
      </c>
      <c r="M3433" s="66"/>
      <c r="N3433" s="66"/>
      <c r="O3433" s="66"/>
      <c r="P3433" s="66"/>
      <c r="Q3433" s="66"/>
      <c r="S3433" s="70"/>
      <c r="U3433" s="70"/>
      <c r="W3433" s="70"/>
      <c r="Y3433" s="70"/>
    </row>
    <row r="3434" spans="1:25" s="69" customFormat="1" x14ac:dyDescent="0.2">
      <c r="A3434" s="66" t="s">
        <v>27</v>
      </c>
      <c r="B3434" s="66" t="s">
        <v>24</v>
      </c>
      <c r="C3434" s="66" t="s">
        <v>0</v>
      </c>
      <c r="D3434" s="66" t="s">
        <v>281</v>
      </c>
      <c r="E3434" s="76">
        <f>+IF(ISNUMBER(DATA!F923),DATA!F923,"n/a")</f>
        <v>61490.63</v>
      </c>
      <c r="F3434" s="77">
        <f>+IF(ISNUMBER(DATA!G923),DATA!G923,"n/a")</f>
        <v>-3.6247022293984403E-2</v>
      </c>
      <c r="G3434" s="76">
        <f>+IF(ISNUMBER(DATA!P923),DATA!P923,"n/a")</f>
        <v>197019.49</v>
      </c>
      <c r="H3434" s="77">
        <f>+IF(ISNUMBER(DATA!Q923),DATA!Q923,"n/a")</f>
        <v>7.1961390476158998E-3</v>
      </c>
      <c r="I3434" s="76">
        <f>+IF(ISNUMBER(DATA!Z923),DATA!Z923,"n/a")</f>
        <v>364217.69</v>
      </c>
      <c r="J3434" s="77">
        <f>+IF(ISNUMBER(DATA!AA923),DATA!AA923,"n/a")</f>
        <v>5.4211327729149501E-2</v>
      </c>
      <c r="K3434" s="76">
        <f>+IF(ISNUMBER(DATA!AJ923),DATA!AJ923,"n/a")</f>
        <v>734278</v>
      </c>
      <c r="L3434" s="77">
        <f>+IF(ISNUMBER(DATA!AK923),DATA!AK923,"n/a")</f>
        <v>0.124948751097118</v>
      </c>
      <c r="M3434" s="66"/>
      <c r="N3434" s="66"/>
      <c r="O3434" s="66"/>
      <c r="P3434" s="66"/>
      <c r="Q3434" s="66"/>
      <c r="S3434" s="70"/>
      <c r="U3434" s="70"/>
      <c r="W3434" s="70"/>
      <c r="Y3434" s="70"/>
    </row>
    <row r="3435" spans="1:25" s="69" customFormat="1" x14ac:dyDescent="0.2">
      <c r="A3435" s="66" t="s">
        <v>27</v>
      </c>
      <c r="B3435" s="66" t="s">
        <v>24</v>
      </c>
      <c r="C3435" s="66" t="s">
        <v>0</v>
      </c>
      <c r="D3435" s="66" t="s">
        <v>282</v>
      </c>
      <c r="E3435" s="76">
        <f>+IF(ISNUMBER(DATA!F924),DATA!F924,"n/a")</f>
        <v>187507.44</v>
      </c>
      <c r="F3435" s="77">
        <f>+IF(ISNUMBER(DATA!G924),DATA!G924,"n/a")</f>
        <v>0.12881270712138801</v>
      </c>
      <c r="G3435" s="76">
        <f>+IF(ISNUMBER(DATA!P924),DATA!P924,"n/a")</f>
        <v>621941.42000000004</v>
      </c>
      <c r="H3435" s="77">
        <f>+IF(ISNUMBER(DATA!Q924),DATA!Q924,"n/a")</f>
        <v>0.220806640149113</v>
      </c>
      <c r="I3435" s="76">
        <f>+IF(ISNUMBER(DATA!Z924),DATA!Z924,"n/a")</f>
        <v>1157199.71</v>
      </c>
      <c r="J3435" s="77">
        <f>+IF(ISNUMBER(DATA!AA924),DATA!AA924,"n/a")</f>
        <v>0.22954308660803999</v>
      </c>
      <c r="K3435" s="76">
        <f>+IF(ISNUMBER(DATA!AJ924),DATA!AJ924,"n/a")</f>
        <v>2194885.61</v>
      </c>
      <c r="L3435" s="77">
        <f>+IF(ISNUMBER(DATA!AK924),DATA!AK924,"n/a")</f>
        <v>0.27630187337036999</v>
      </c>
      <c r="M3435" s="66"/>
      <c r="N3435" s="66"/>
      <c r="O3435" s="66"/>
      <c r="P3435" s="66"/>
      <c r="Q3435" s="66"/>
      <c r="S3435" s="70"/>
      <c r="U3435" s="70"/>
      <c r="W3435" s="70"/>
      <c r="Y3435" s="70"/>
    </row>
    <row r="3436" spans="1:25" s="69" customFormat="1" x14ac:dyDescent="0.2">
      <c r="A3436" s="66" t="s">
        <v>27</v>
      </c>
      <c r="B3436" s="66" t="s">
        <v>24</v>
      </c>
      <c r="C3436" s="66" t="s">
        <v>0</v>
      </c>
      <c r="D3436" s="66" t="s">
        <v>283</v>
      </c>
      <c r="E3436" s="76">
        <f>+IF(ISNUMBER(DATA!F925),DATA!F925,"n/a")</f>
        <v>205195.24</v>
      </c>
      <c r="F3436" s="77">
        <f>+IF(ISNUMBER(DATA!G925),DATA!G925,"n/a")</f>
        <v>0.27149549556695102</v>
      </c>
      <c r="G3436" s="76">
        <f>+IF(ISNUMBER(DATA!P925),DATA!P925,"n/a")</f>
        <v>678928.48</v>
      </c>
      <c r="H3436" s="77">
        <f>+IF(ISNUMBER(DATA!Q925),DATA!Q925,"n/a")</f>
        <v>0.35306427104553001</v>
      </c>
      <c r="I3436" s="76">
        <f>+IF(ISNUMBER(DATA!Z925),DATA!Z925,"n/a")</f>
        <v>1259873.7</v>
      </c>
      <c r="J3436" s="77">
        <f>+IF(ISNUMBER(DATA!AA925),DATA!AA925,"n/a")</f>
        <v>0.31183249926436302</v>
      </c>
      <c r="K3436" s="76">
        <f>+IF(ISNUMBER(DATA!AJ925),DATA!AJ925,"n/a")</f>
        <v>2283967.4700000002</v>
      </c>
      <c r="L3436" s="77">
        <f>+IF(ISNUMBER(DATA!AK925),DATA!AK925,"n/a")</f>
        <v>0.227097717563051</v>
      </c>
      <c r="M3436" s="66"/>
      <c r="N3436" s="66"/>
      <c r="O3436" s="66"/>
      <c r="P3436" s="66"/>
      <c r="Q3436" s="66"/>
      <c r="S3436" s="70"/>
      <c r="U3436" s="70"/>
      <c r="W3436" s="70"/>
      <c r="Y3436" s="70"/>
    </row>
    <row r="3437" spans="1:25" s="69" customFormat="1" x14ac:dyDescent="0.2">
      <c r="A3437" s="66" t="s">
        <v>27</v>
      </c>
      <c r="B3437" s="66" t="s">
        <v>24</v>
      </c>
      <c r="C3437" s="66" t="s">
        <v>0</v>
      </c>
      <c r="D3437" s="66" t="s">
        <v>284</v>
      </c>
      <c r="E3437" s="76">
        <f>+IF(ISNUMBER(DATA!F926),DATA!F926,"n/a")</f>
        <v>67706.95</v>
      </c>
      <c r="F3437" s="77">
        <f>+IF(ISNUMBER(DATA!G926),DATA!G926,"n/a")</f>
        <v>-0.20124232410141299</v>
      </c>
      <c r="G3437" s="76">
        <f>+IF(ISNUMBER(DATA!P926),DATA!P926,"n/a")</f>
        <v>241196.46</v>
      </c>
      <c r="H3437" s="77">
        <f>+IF(ISNUMBER(DATA!Q926),DATA!Q926,"n/a")</f>
        <v>-0.10982046306254301</v>
      </c>
      <c r="I3437" s="76">
        <f>+IF(ISNUMBER(DATA!Z926),DATA!Z926,"n/a")</f>
        <v>442630.86</v>
      </c>
      <c r="J3437" s="77">
        <f>+IF(ISNUMBER(DATA!AA926),DATA!AA926,"n/a")</f>
        <v>-9.1009389160851703E-2</v>
      </c>
      <c r="K3437" s="76">
        <f>+IF(ISNUMBER(DATA!AJ926),DATA!AJ926,"n/a")</f>
        <v>888606.88</v>
      </c>
      <c r="L3437" s="77">
        <f>+IF(ISNUMBER(DATA!AK926),DATA!AK926,"n/a")</f>
        <v>-2.5993666749875601E-2</v>
      </c>
      <c r="M3437" s="66"/>
      <c r="N3437" s="66"/>
      <c r="O3437" s="66"/>
      <c r="P3437" s="66"/>
      <c r="Q3437" s="66"/>
      <c r="S3437" s="70"/>
      <c r="U3437" s="70"/>
      <c r="W3437" s="70"/>
      <c r="Y3437" s="70"/>
    </row>
    <row r="3438" spans="1:25" s="69" customFormat="1" x14ac:dyDescent="0.2">
      <c r="A3438" s="66" t="s">
        <v>27</v>
      </c>
      <c r="B3438" s="66" t="s">
        <v>24</v>
      </c>
      <c r="C3438" s="66" t="s">
        <v>0</v>
      </c>
      <c r="D3438" s="66" t="s">
        <v>285</v>
      </c>
      <c r="E3438" s="76">
        <f>+IF(ISNUMBER(DATA!F927),DATA!F927,"n/a")</f>
        <v>25235.24</v>
      </c>
      <c r="F3438" s="77">
        <f>+IF(ISNUMBER(DATA!G927),DATA!G927,"n/a")</f>
        <v>7.1496841587694093E-2</v>
      </c>
      <c r="G3438" s="76">
        <f>+IF(ISNUMBER(DATA!P927),DATA!P927,"n/a")</f>
        <v>94281.57</v>
      </c>
      <c r="H3438" s="77">
        <f>+IF(ISNUMBER(DATA!Q927),DATA!Q927,"n/a")</f>
        <v>0.187673769034051</v>
      </c>
      <c r="I3438" s="76">
        <f>+IF(ISNUMBER(DATA!Z927),DATA!Z927,"n/a")</f>
        <v>175760.16</v>
      </c>
      <c r="J3438" s="77">
        <f>+IF(ISNUMBER(DATA!AA927),DATA!AA927,"n/a")</f>
        <v>0.22808748675995599</v>
      </c>
      <c r="K3438" s="76">
        <f>+IF(ISNUMBER(DATA!AJ927),DATA!AJ927,"n/a")</f>
        <v>337162.55</v>
      </c>
      <c r="L3438" s="77">
        <f>+IF(ISNUMBER(DATA!AK927),DATA!AK927,"n/a")</f>
        <v>0.197706123803497</v>
      </c>
      <c r="M3438" s="66"/>
      <c r="N3438" s="66"/>
      <c r="O3438" s="66"/>
      <c r="P3438" s="66"/>
      <c r="Q3438" s="66"/>
      <c r="S3438" s="70"/>
      <c r="U3438" s="70"/>
      <c r="W3438" s="70"/>
      <c r="Y3438" s="70"/>
    </row>
    <row r="3439" spans="1:25" s="69" customFormat="1" x14ac:dyDescent="0.2">
      <c r="A3439" s="66" t="s">
        <v>27</v>
      </c>
      <c r="B3439" s="66" t="s">
        <v>24</v>
      </c>
      <c r="C3439" s="66" t="s">
        <v>0</v>
      </c>
      <c r="D3439" s="66" t="s">
        <v>286</v>
      </c>
      <c r="E3439" s="76">
        <f>+IF(ISNUMBER(DATA!F928),DATA!F928,"n/a")</f>
        <v>129576.97</v>
      </c>
      <c r="F3439" s="77">
        <f>+IF(ISNUMBER(DATA!G928),DATA!G928,"n/a")</f>
        <v>6.4309344580220001E-2</v>
      </c>
      <c r="G3439" s="76">
        <f>+IF(ISNUMBER(DATA!P928),DATA!P928,"n/a")</f>
        <v>431072.16</v>
      </c>
      <c r="H3439" s="77">
        <f>+IF(ISNUMBER(DATA!Q928),DATA!Q928,"n/a")</f>
        <v>-0.10354954296270399</v>
      </c>
      <c r="I3439" s="76">
        <f>+IF(ISNUMBER(DATA!Z928),DATA!Z928,"n/a")</f>
        <v>796796.19</v>
      </c>
      <c r="J3439" s="77">
        <f>+IF(ISNUMBER(DATA!AA928),DATA!AA928,"n/a")</f>
        <v>-0.201909163006045</v>
      </c>
      <c r="K3439" s="76">
        <f>+IF(ISNUMBER(DATA!AJ928),DATA!AJ928,"n/a")</f>
        <v>1532023.7</v>
      </c>
      <c r="L3439" s="77">
        <f>+IF(ISNUMBER(DATA!AK928),DATA!AK928,"n/a")</f>
        <v>-0.20432380169369699</v>
      </c>
      <c r="M3439" s="66"/>
      <c r="N3439" s="66"/>
      <c r="O3439" s="66"/>
      <c r="P3439" s="66"/>
      <c r="Q3439" s="66"/>
      <c r="S3439" s="70"/>
      <c r="U3439" s="70"/>
      <c r="W3439" s="70"/>
      <c r="Y3439" s="70"/>
    </row>
    <row r="3440" spans="1:25" s="69" customFormat="1" x14ac:dyDescent="0.2">
      <c r="A3440" s="66" t="s">
        <v>27</v>
      </c>
      <c r="B3440" s="66" t="s">
        <v>24</v>
      </c>
      <c r="C3440" s="66" t="s">
        <v>0</v>
      </c>
      <c r="D3440" s="66" t="s">
        <v>287</v>
      </c>
      <c r="E3440" s="76">
        <f>+IF(ISNUMBER(DATA!F929),DATA!F929,"n/a")</f>
        <v>144758.51999999999</v>
      </c>
      <c r="F3440" s="77">
        <f>+IF(ISNUMBER(DATA!G929),DATA!G929,"n/a")</f>
        <v>0.25092675470713999</v>
      </c>
      <c r="G3440" s="76">
        <f>+IF(ISNUMBER(DATA!P929),DATA!P929,"n/a")</f>
        <v>439762.8</v>
      </c>
      <c r="H3440" s="77">
        <f>+IF(ISNUMBER(DATA!Q929),DATA!Q929,"n/a")</f>
        <v>-7.40219129205021E-2</v>
      </c>
      <c r="I3440" s="76">
        <f>+IF(ISNUMBER(DATA!Z929),DATA!Z929,"n/a")</f>
        <v>797954.13</v>
      </c>
      <c r="J3440" s="77">
        <f>+IF(ISNUMBER(DATA!AA929),DATA!AA929,"n/a")</f>
        <v>-0.217389634904812</v>
      </c>
      <c r="K3440" s="76">
        <f>+IF(ISNUMBER(DATA!AJ929),DATA!AJ929,"n/a")</f>
        <v>1557547.28</v>
      </c>
      <c r="L3440" s="77">
        <f>+IF(ISNUMBER(DATA!AK929),DATA!AK929,"n/a")</f>
        <v>-0.26007613996323597</v>
      </c>
      <c r="M3440" s="66"/>
      <c r="N3440" s="66"/>
      <c r="O3440" s="66"/>
      <c r="P3440" s="66"/>
      <c r="Q3440" s="66"/>
      <c r="S3440" s="70"/>
      <c r="U3440" s="70"/>
      <c r="W3440" s="70"/>
      <c r="Y3440" s="70"/>
    </row>
    <row r="3441" spans="1:25" s="69" customFormat="1" x14ac:dyDescent="0.2">
      <c r="A3441" s="66" t="s">
        <v>27</v>
      </c>
      <c r="B3441" s="66" t="s">
        <v>24</v>
      </c>
      <c r="C3441" s="66" t="s">
        <v>0</v>
      </c>
      <c r="D3441" s="66" t="s">
        <v>288</v>
      </c>
      <c r="E3441" s="76">
        <f>+IF(ISNUMBER(DATA!F930),DATA!F930,"n/a")</f>
        <v>153562.15</v>
      </c>
      <c r="F3441" s="77">
        <f>+IF(ISNUMBER(DATA!G930),DATA!G930,"n/a")</f>
        <v>0.25276843589857401</v>
      </c>
      <c r="G3441" s="76">
        <f>+IF(ISNUMBER(DATA!P930),DATA!P930,"n/a")</f>
        <v>498085.01</v>
      </c>
      <c r="H3441" s="77">
        <f>+IF(ISNUMBER(DATA!Q930),DATA!Q930,"n/a")</f>
        <v>0.33281238539736302</v>
      </c>
      <c r="I3441" s="76">
        <f>+IF(ISNUMBER(DATA!Z930),DATA!Z930,"n/a")</f>
        <v>930849.49</v>
      </c>
      <c r="J3441" s="77">
        <f>+IF(ISNUMBER(DATA!AA930),DATA!AA930,"n/a")</f>
        <v>0.31974831860484298</v>
      </c>
      <c r="K3441" s="76">
        <f>+IF(ISNUMBER(DATA!AJ930),DATA!AJ930,"n/a")</f>
        <v>1755138.19</v>
      </c>
      <c r="L3441" s="77">
        <f>+IF(ISNUMBER(DATA!AK930),DATA!AK930,"n/a")</f>
        <v>0.31023054210756901</v>
      </c>
      <c r="M3441" s="66"/>
      <c r="N3441" s="66"/>
      <c r="O3441" s="66"/>
      <c r="P3441" s="66"/>
      <c r="Q3441" s="66"/>
      <c r="S3441" s="70"/>
      <c r="U3441" s="70"/>
      <c r="W3441" s="70"/>
      <c r="Y3441" s="70"/>
    </row>
    <row r="3442" spans="1:25" s="69" customFormat="1" x14ac:dyDescent="0.2">
      <c r="A3442" s="66" t="s">
        <v>27</v>
      </c>
      <c r="B3442" s="66" t="s">
        <v>24</v>
      </c>
      <c r="C3442" s="66" t="s">
        <v>0</v>
      </c>
      <c r="D3442" s="66" t="s">
        <v>289</v>
      </c>
      <c r="E3442" s="76">
        <f>+IF(ISNUMBER(DATA!F931),DATA!F931,"n/a")</f>
        <v>67409.48</v>
      </c>
      <c r="F3442" s="77">
        <f>+IF(ISNUMBER(DATA!G931),DATA!G931,"n/a")</f>
        <v>0.114348659754379</v>
      </c>
      <c r="G3442" s="76">
        <f>+IF(ISNUMBER(DATA!P931),DATA!P931,"n/a")</f>
        <v>226321.78</v>
      </c>
      <c r="H3442" s="77">
        <f>+IF(ISNUMBER(DATA!Q931),DATA!Q931,"n/a")</f>
        <v>0.183678998320049</v>
      </c>
      <c r="I3442" s="76">
        <f>+IF(ISNUMBER(DATA!Z931),DATA!Z931,"n/a")</f>
        <v>415004.14</v>
      </c>
      <c r="J3442" s="77">
        <f>+IF(ISNUMBER(DATA!AA931),DATA!AA931,"n/a")</f>
        <v>0.19814876026186101</v>
      </c>
      <c r="K3442" s="76">
        <f>+IF(ISNUMBER(DATA!AJ931),DATA!AJ931,"n/a")</f>
        <v>802296.44</v>
      </c>
      <c r="L3442" s="77">
        <f>+IF(ISNUMBER(DATA!AK931),DATA!AK931,"n/a")</f>
        <v>0.24395174041218301</v>
      </c>
      <c r="M3442" s="66"/>
      <c r="N3442" s="66"/>
      <c r="O3442" s="66"/>
      <c r="P3442" s="66"/>
      <c r="Q3442" s="66"/>
      <c r="S3442" s="70"/>
      <c r="U3442" s="70"/>
      <c r="W3442" s="70"/>
      <c r="Y3442" s="70"/>
    </row>
    <row r="3443" spans="1:25" s="69" customFormat="1" x14ac:dyDescent="0.2">
      <c r="A3443" s="66" t="s">
        <v>27</v>
      </c>
      <c r="B3443" s="66" t="s">
        <v>24</v>
      </c>
      <c r="C3443" s="66" t="s">
        <v>0</v>
      </c>
      <c r="D3443" s="66" t="s">
        <v>290</v>
      </c>
      <c r="E3443" s="76">
        <f>+IF(ISNUMBER(DATA!F932),DATA!F932,"n/a")</f>
        <v>67704.37</v>
      </c>
      <c r="F3443" s="77">
        <f>+IF(ISNUMBER(DATA!G932),DATA!G932,"n/a")</f>
        <v>-0.12830126538796599</v>
      </c>
      <c r="G3443" s="76">
        <f>+IF(ISNUMBER(DATA!P932),DATA!P932,"n/a")</f>
        <v>208323.17</v>
      </c>
      <c r="H3443" s="77">
        <f>+IF(ISNUMBER(DATA!Q932),DATA!Q932,"n/a")</f>
        <v>-4.05708203579557E-2</v>
      </c>
      <c r="I3443" s="76">
        <f>+IF(ISNUMBER(DATA!Z932),DATA!Z932,"n/a")</f>
        <v>402835.22</v>
      </c>
      <c r="J3443" s="77">
        <f>+IF(ISNUMBER(DATA!AA932),DATA!AA932,"n/a")</f>
        <v>1.78851362876517E-3</v>
      </c>
      <c r="K3443" s="76">
        <f>+IF(ISNUMBER(DATA!AJ932),DATA!AJ932,"n/a")</f>
        <v>784623.15</v>
      </c>
      <c r="L3443" s="77">
        <f>+IF(ISNUMBER(DATA!AK932),DATA!AK932,"n/a")</f>
        <v>9.0142026476442802E-2</v>
      </c>
      <c r="M3443" s="66"/>
      <c r="N3443" s="66"/>
      <c r="O3443" s="66"/>
      <c r="P3443" s="66"/>
      <c r="Q3443" s="66"/>
      <c r="S3443" s="70"/>
      <c r="U3443" s="70"/>
      <c r="W3443" s="70"/>
      <c r="Y3443" s="70"/>
    </row>
    <row r="3444" spans="1:25" s="69" customFormat="1" x14ac:dyDescent="0.2">
      <c r="A3444" s="66" t="s">
        <v>27</v>
      </c>
      <c r="B3444" s="66" t="s">
        <v>24</v>
      </c>
      <c r="C3444" s="66" t="s">
        <v>0</v>
      </c>
      <c r="D3444" s="66" t="s">
        <v>291</v>
      </c>
      <c r="E3444" s="76">
        <f>+IF(ISNUMBER(DATA!F933),DATA!F933,"n/a")</f>
        <v>148905.20000000001</v>
      </c>
      <c r="F3444" s="77">
        <f>+IF(ISNUMBER(DATA!G933),DATA!G933,"n/a")</f>
        <v>0.15661836794963199</v>
      </c>
      <c r="G3444" s="76">
        <f>+IF(ISNUMBER(DATA!P933),DATA!P933,"n/a")</f>
        <v>509068.25</v>
      </c>
      <c r="H3444" s="77">
        <f>+IF(ISNUMBER(DATA!Q933),DATA!Q933,"n/a")</f>
        <v>0.25233113926780998</v>
      </c>
      <c r="I3444" s="76">
        <f>+IF(ISNUMBER(DATA!Z933),DATA!Z933,"n/a")</f>
        <v>964759.35</v>
      </c>
      <c r="J3444" s="77">
        <f>+IF(ISNUMBER(DATA!AA933),DATA!AA933,"n/a")</f>
        <v>0.30852903095599099</v>
      </c>
      <c r="K3444" s="76">
        <f>+IF(ISNUMBER(DATA!AJ933),DATA!AJ933,"n/a")</f>
        <v>1727123.72</v>
      </c>
      <c r="L3444" s="77">
        <f>+IF(ISNUMBER(DATA!AK933),DATA!AK933,"n/a")</f>
        <v>0.619167704855066</v>
      </c>
      <c r="M3444" s="66"/>
      <c r="N3444" s="66"/>
      <c r="O3444" s="66"/>
      <c r="P3444" s="66"/>
      <c r="Q3444" s="66"/>
      <c r="S3444" s="70"/>
      <c r="U3444" s="70"/>
      <c r="W3444" s="70"/>
      <c r="Y3444" s="70"/>
    </row>
    <row r="3445" spans="1:25" s="69" customFormat="1" x14ac:dyDescent="0.2">
      <c r="A3445" s="66" t="s">
        <v>27</v>
      </c>
      <c r="B3445" s="66" t="s">
        <v>24</v>
      </c>
      <c r="C3445" s="66" t="s">
        <v>0</v>
      </c>
      <c r="D3445" s="66" t="s">
        <v>292</v>
      </c>
      <c r="E3445" s="76">
        <f>+IF(ISNUMBER(DATA!F934),DATA!F934,"n/a")</f>
        <v>406665.47</v>
      </c>
      <c r="F3445" s="77">
        <f>+IF(ISNUMBER(DATA!G934),DATA!G934,"n/a")</f>
        <v>6.2140166602313697E-3</v>
      </c>
      <c r="G3445" s="76">
        <f>+IF(ISNUMBER(DATA!P934),DATA!P934,"n/a")</f>
        <v>1363092.33</v>
      </c>
      <c r="H3445" s="77">
        <f>+IF(ISNUMBER(DATA!Q934),DATA!Q934,"n/a")</f>
        <v>5.2643702002930198E-2</v>
      </c>
      <c r="I3445" s="76">
        <f>+IF(ISNUMBER(DATA!Z934),DATA!Z934,"n/a")</f>
        <v>2497288.87</v>
      </c>
      <c r="J3445" s="77">
        <f>+IF(ISNUMBER(DATA!AA934),DATA!AA934,"n/a")</f>
        <v>7.7317456094420497E-3</v>
      </c>
      <c r="K3445" s="76">
        <f>+IF(ISNUMBER(DATA!AJ934),DATA!AJ934,"n/a")</f>
        <v>4832285.53</v>
      </c>
      <c r="L3445" s="77">
        <f>+IF(ISNUMBER(DATA!AK934),DATA!AK934,"n/a")</f>
        <v>4.2990366519908597E-2</v>
      </c>
      <c r="M3445" s="66"/>
      <c r="N3445" s="66"/>
      <c r="O3445" s="66"/>
      <c r="P3445" s="66"/>
      <c r="Q3445" s="66"/>
      <c r="S3445" s="70"/>
      <c r="U3445" s="70"/>
      <c r="W3445" s="70"/>
      <c r="Y3445" s="70"/>
    </row>
    <row r="3446" spans="1:25" s="69" customFormat="1" x14ac:dyDescent="0.2">
      <c r="A3446" s="66" t="s">
        <v>27</v>
      </c>
      <c r="B3446" s="66" t="s">
        <v>24</v>
      </c>
      <c r="C3446" s="66" t="s">
        <v>0</v>
      </c>
      <c r="D3446" s="66" t="s">
        <v>293</v>
      </c>
      <c r="E3446" s="76">
        <f>+IF(ISNUMBER(DATA!F935),DATA!F935,"n/a")</f>
        <v>40365.910000000003</v>
      </c>
      <c r="F3446" s="77">
        <f>+IF(ISNUMBER(DATA!G935),DATA!G935,"n/a")</f>
        <v>0.45278353023657902</v>
      </c>
      <c r="G3446" s="76">
        <f>+IF(ISNUMBER(DATA!P935),DATA!P935,"n/a")</f>
        <v>127463.24</v>
      </c>
      <c r="H3446" s="77">
        <f>+IF(ISNUMBER(DATA!Q935),DATA!Q935,"n/a")</f>
        <v>0.50045880194011705</v>
      </c>
      <c r="I3446" s="76">
        <f>+IF(ISNUMBER(DATA!Z935),DATA!Z935,"n/a")</f>
        <v>219971.14</v>
      </c>
      <c r="J3446" s="77">
        <f>+IF(ISNUMBER(DATA!AA935),DATA!AA935,"n/a")</f>
        <v>0.43733517075005102</v>
      </c>
      <c r="K3446" s="76">
        <f>+IF(ISNUMBER(DATA!AJ935),DATA!AJ935,"n/a")</f>
        <v>397449.27</v>
      </c>
      <c r="L3446" s="77">
        <f>+IF(ISNUMBER(DATA!AK935),DATA!AK935,"n/a")</f>
        <v>0.28947608761237997</v>
      </c>
      <c r="M3446" s="66"/>
      <c r="N3446" s="66"/>
      <c r="O3446" s="66"/>
      <c r="P3446" s="66"/>
      <c r="Q3446" s="66"/>
      <c r="S3446" s="70"/>
      <c r="U3446" s="70"/>
      <c r="W3446" s="70"/>
      <c r="Y3446" s="70"/>
    </row>
    <row r="3447" spans="1:25" s="69" customFormat="1" x14ac:dyDescent="0.2">
      <c r="A3447" s="66" t="s">
        <v>27</v>
      </c>
      <c r="B3447" s="66" t="s">
        <v>24</v>
      </c>
      <c r="C3447" s="66" t="s">
        <v>0</v>
      </c>
      <c r="D3447" s="66" t="s">
        <v>294</v>
      </c>
      <c r="E3447" s="76">
        <f>+IF(ISNUMBER(DATA!F936),DATA!F936,"n/a")</f>
        <v>219200.64000000001</v>
      </c>
      <c r="F3447" s="77">
        <f>+IF(ISNUMBER(DATA!G936),DATA!G936,"n/a")</f>
        <v>-7.8894203954499004E-2</v>
      </c>
      <c r="G3447" s="76">
        <f>+IF(ISNUMBER(DATA!P936),DATA!P936,"n/a")</f>
        <v>699691.93</v>
      </c>
      <c r="H3447" s="77">
        <f>+IF(ISNUMBER(DATA!Q936),DATA!Q936,"n/a")</f>
        <v>3.2524467917270802E-2</v>
      </c>
      <c r="I3447" s="76">
        <f>+IF(ISNUMBER(DATA!Z936),DATA!Z936,"n/a")</f>
        <v>1349032.64</v>
      </c>
      <c r="J3447" s="77">
        <f>+IF(ISNUMBER(DATA!AA936),DATA!AA936,"n/a")</f>
        <v>5.5391257165729901E-2</v>
      </c>
      <c r="K3447" s="76">
        <f>+IF(ISNUMBER(DATA!AJ936),DATA!AJ936,"n/a")</f>
        <v>2547970.9300000002</v>
      </c>
      <c r="L3447" s="77">
        <f>+IF(ISNUMBER(DATA!AK936),DATA!AK936,"n/a")</f>
        <v>0.11750570109844501</v>
      </c>
      <c r="M3447" s="66"/>
      <c r="N3447" s="66"/>
      <c r="O3447" s="66"/>
      <c r="P3447" s="66"/>
      <c r="Q3447" s="66"/>
      <c r="S3447" s="70"/>
      <c r="U3447" s="70"/>
      <c r="W3447" s="70"/>
      <c r="Y3447" s="70"/>
    </row>
    <row r="3448" spans="1:25" s="69" customFormat="1" x14ac:dyDescent="0.2">
      <c r="A3448" s="66" t="s">
        <v>27</v>
      </c>
      <c r="B3448" s="66" t="s">
        <v>24</v>
      </c>
      <c r="C3448" s="66" t="s">
        <v>0</v>
      </c>
      <c r="D3448" s="66" t="s">
        <v>295</v>
      </c>
      <c r="E3448" s="76">
        <f>+IF(ISNUMBER(DATA!F937),DATA!F937,"n/a")</f>
        <v>224166.05</v>
      </c>
      <c r="F3448" s="77">
        <f>+IF(ISNUMBER(DATA!G937),DATA!G937,"n/a")</f>
        <v>0.16857501138386299</v>
      </c>
      <c r="G3448" s="76">
        <f>+IF(ISNUMBER(DATA!P937),DATA!P937,"n/a")</f>
        <v>698239.72</v>
      </c>
      <c r="H3448" s="77">
        <f>+IF(ISNUMBER(DATA!Q937),DATA!Q937,"n/a")</f>
        <v>0.155286566578412</v>
      </c>
      <c r="I3448" s="76">
        <f>+IF(ISNUMBER(DATA!Z937),DATA!Z937,"n/a")</f>
        <v>1357108.75</v>
      </c>
      <c r="J3448" s="77">
        <f>+IF(ISNUMBER(DATA!AA937),DATA!AA937,"n/a")</f>
        <v>0.208911267464963</v>
      </c>
      <c r="K3448" s="76">
        <f>+IF(ISNUMBER(DATA!AJ937),DATA!AJ937,"n/a")</f>
        <v>2447429.7200000002</v>
      </c>
      <c r="L3448" s="77">
        <f>+IF(ISNUMBER(DATA!AK937),DATA!AK937,"n/a")</f>
        <v>0.27885164717765298</v>
      </c>
      <c r="M3448" s="66"/>
      <c r="N3448" s="66"/>
      <c r="O3448" s="66"/>
      <c r="P3448" s="66"/>
      <c r="Q3448" s="66"/>
      <c r="S3448" s="70"/>
      <c r="U3448" s="70"/>
      <c r="W3448" s="70"/>
      <c r="Y3448" s="70"/>
    </row>
    <row r="3449" spans="1:25" s="69" customFormat="1" x14ac:dyDescent="0.2">
      <c r="A3449" s="66" t="s">
        <v>27</v>
      </c>
      <c r="B3449" s="66" t="s">
        <v>24</v>
      </c>
      <c r="C3449" s="66" t="s">
        <v>0</v>
      </c>
      <c r="D3449" s="66" t="s">
        <v>296</v>
      </c>
      <c r="E3449" s="76">
        <f>+IF(ISNUMBER(DATA!F938),DATA!F938,"n/a")</f>
        <v>253339.62</v>
      </c>
      <c r="F3449" s="77">
        <f>+IF(ISNUMBER(DATA!G938),DATA!G938,"n/a")</f>
        <v>0.53258199558881403</v>
      </c>
      <c r="G3449" s="76">
        <f>+IF(ISNUMBER(DATA!P938),DATA!P938,"n/a")</f>
        <v>780814.89</v>
      </c>
      <c r="H3449" s="77">
        <f>+IF(ISNUMBER(DATA!Q938),DATA!Q938,"n/a")</f>
        <v>0.48366789837129498</v>
      </c>
      <c r="I3449" s="76">
        <f>+IF(ISNUMBER(DATA!Z938),DATA!Z938,"n/a")</f>
        <v>1490770.33</v>
      </c>
      <c r="J3449" s="77">
        <f>+IF(ISNUMBER(DATA!AA938),DATA!AA938,"n/a")</f>
        <v>0.39180019737292199</v>
      </c>
      <c r="K3449" s="76">
        <f>+IF(ISNUMBER(DATA!AJ938),DATA!AJ938,"n/a")</f>
        <v>2676404.2599999998</v>
      </c>
      <c r="L3449" s="77">
        <f>+IF(ISNUMBER(DATA!AK938),DATA!AK938,"n/a")</f>
        <v>0.44279055864245098</v>
      </c>
      <c r="M3449" s="66"/>
      <c r="N3449" s="66"/>
      <c r="O3449" s="66"/>
      <c r="P3449" s="66"/>
      <c r="Q3449" s="66"/>
      <c r="S3449" s="70"/>
      <c r="U3449" s="70"/>
      <c r="W3449" s="70"/>
      <c r="Y3449" s="70"/>
    </row>
    <row r="3450" spans="1:25" s="69" customFormat="1" x14ac:dyDescent="0.2">
      <c r="A3450" s="66" t="s">
        <v>27</v>
      </c>
      <c r="B3450" s="66" t="s">
        <v>24</v>
      </c>
      <c r="C3450" s="66" t="s">
        <v>0</v>
      </c>
      <c r="D3450" s="66" t="s">
        <v>297</v>
      </c>
      <c r="E3450" s="76">
        <f>+IF(ISNUMBER(DATA!F939),DATA!F939,"n/a")</f>
        <v>61680.63</v>
      </c>
      <c r="F3450" s="77">
        <f>+IF(ISNUMBER(DATA!G939),DATA!G939,"n/a")</f>
        <v>0.32791158541508098</v>
      </c>
      <c r="G3450" s="76">
        <f>+IF(ISNUMBER(DATA!P939),DATA!P939,"n/a")</f>
        <v>187943.39</v>
      </c>
      <c r="H3450" s="77">
        <f>+IF(ISNUMBER(DATA!Q939),DATA!Q939,"n/a")</f>
        <v>0.31578824298531399</v>
      </c>
      <c r="I3450" s="76">
        <f>+IF(ISNUMBER(DATA!Z939),DATA!Z939,"n/a")</f>
        <v>342981.96</v>
      </c>
      <c r="J3450" s="77">
        <f>+IF(ISNUMBER(DATA!AA939),DATA!AA939,"n/a")</f>
        <v>0.30484348758497898</v>
      </c>
      <c r="K3450" s="76">
        <f>+IF(ISNUMBER(DATA!AJ939),DATA!AJ939,"n/a")</f>
        <v>639785.5</v>
      </c>
      <c r="L3450" s="77">
        <f>+IF(ISNUMBER(DATA!AK939),DATA!AK939,"n/a")</f>
        <v>0.224095224751407</v>
      </c>
      <c r="M3450" s="66"/>
      <c r="N3450" s="66"/>
      <c r="O3450" s="66"/>
      <c r="P3450" s="66"/>
      <c r="Q3450" s="66"/>
      <c r="S3450" s="70"/>
      <c r="U3450" s="70"/>
      <c r="W3450" s="70"/>
      <c r="Y3450" s="70"/>
    </row>
    <row r="3451" spans="1:25" s="69" customFormat="1" x14ac:dyDescent="0.2">
      <c r="A3451" s="66" t="s">
        <v>27</v>
      </c>
      <c r="B3451" s="66" t="s">
        <v>24</v>
      </c>
      <c r="C3451" s="66" t="s">
        <v>0</v>
      </c>
      <c r="D3451" s="66" t="s">
        <v>298</v>
      </c>
      <c r="E3451" s="76">
        <f>+IF(ISNUMBER(DATA!F940),DATA!F940,"n/a")</f>
        <v>100801.71</v>
      </c>
      <c r="F3451" s="77">
        <f>+IF(ISNUMBER(DATA!G940),DATA!G940,"n/a")</f>
        <v>-4.6055959768578096E-3</v>
      </c>
      <c r="G3451" s="76">
        <f>+IF(ISNUMBER(DATA!P940),DATA!P940,"n/a")</f>
        <v>311566.17</v>
      </c>
      <c r="H3451" s="77">
        <f>+IF(ISNUMBER(DATA!Q940),DATA!Q940,"n/a")</f>
        <v>5.6061964079758199E-2</v>
      </c>
      <c r="I3451" s="76">
        <f>+IF(ISNUMBER(DATA!Z940),DATA!Z940,"n/a")</f>
        <v>574266.18000000005</v>
      </c>
      <c r="J3451" s="77">
        <f>+IF(ISNUMBER(DATA!AA940),DATA!AA940,"n/a")</f>
        <v>6.0342409399363799E-2</v>
      </c>
      <c r="K3451" s="76">
        <f>+IF(ISNUMBER(DATA!AJ940),DATA!AJ940,"n/a")</f>
        <v>1124141.74</v>
      </c>
      <c r="L3451" s="77">
        <f>+IF(ISNUMBER(DATA!AK940),DATA!AK940,"n/a")</f>
        <v>0.130530821886811</v>
      </c>
      <c r="M3451" s="66"/>
      <c r="N3451" s="66"/>
      <c r="O3451" s="66"/>
      <c r="P3451" s="66"/>
      <c r="Q3451" s="66"/>
      <c r="S3451" s="70"/>
      <c r="U3451" s="70"/>
      <c r="W3451" s="70"/>
      <c r="Y3451" s="70"/>
    </row>
    <row r="3452" spans="1:25" s="69" customFormat="1" x14ac:dyDescent="0.2">
      <c r="A3452" s="66" t="s">
        <v>27</v>
      </c>
      <c r="B3452" s="66" t="s">
        <v>24</v>
      </c>
      <c r="C3452" s="66" t="s">
        <v>0</v>
      </c>
      <c r="D3452" s="66" t="s">
        <v>299</v>
      </c>
      <c r="E3452" s="76">
        <f>+IF(ISNUMBER(DATA!F941),DATA!F941,"n/a")</f>
        <v>617285.01</v>
      </c>
      <c r="F3452" s="77">
        <f>+IF(ISNUMBER(DATA!G941),DATA!G941,"n/a")</f>
        <v>4.04378615379717E-2</v>
      </c>
      <c r="G3452" s="76">
        <f>+IF(ISNUMBER(DATA!P941),DATA!P941,"n/a")</f>
        <v>2038413.01</v>
      </c>
      <c r="H3452" s="77">
        <f>+IF(ISNUMBER(DATA!Q941),DATA!Q941,"n/a")</f>
        <v>3.5718683142706299E-2</v>
      </c>
      <c r="I3452" s="76">
        <f>+IF(ISNUMBER(DATA!Z941),DATA!Z941,"n/a")</f>
        <v>3724271.36</v>
      </c>
      <c r="J3452" s="77">
        <f>+IF(ISNUMBER(DATA!AA941),DATA!AA941,"n/a")</f>
        <v>-7.2455105366104805E-2</v>
      </c>
      <c r="K3452" s="76">
        <f>+IF(ISNUMBER(DATA!AJ941),DATA!AJ941,"n/a")</f>
        <v>6997336.2699999996</v>
      </c>
      <c r="L3452" s="77">
        <f>+IF(ISNUMBER(DATA!AK941),DATA!AK941,"n/a")</f>
        <v>-8.1137488455268095E-2</v>
      </c>
      <c r="M3452" s="66"/>
      <c r="N3452" s="66"/>
      <c r="O3452" s="66"/>
      <c r="P3452" s="66"/>
      <c r="Q3452" s="66"/>
      <c r="S3452" s="70"/>
      <c r="U3452" s="70"/>
      <c r="W3452" s="70"/>
      <c r="Y3452" s="70"/>
    </row>
    <row r="3453" spans="1:25" s="69" customFormat="1" x14ac:dyDescent="0.2">
      <c r="A3453" s="66" t="s">
        <v>27</v>
      </c>
      <c r="B3453" s="66" t="s">
        <v>24</v>
      </c>
      <c r="C3453" s="66" t="s">
        <v>0</v>
      </c>
      <c r="D3453" s="66" t="s">
        <v>300</v>
      </c>
      <c r="E3453" s="76">
        <f>+IF(ISNUMBER(DATA!F942),DATA!F942,"n/a")</f>
        <v>175092.16</v>
      </c>
      <c r="F3453" s="77">
        <f>+IF(ISNUMBER(DATA!G942),DATA!G942,"n/a")</f>
        <v>2.8017701719197399E-2</v>
      </c>
      <c r="G3453" s="76">
        <f>+IF(ISNUMBER(DATA!P942),DATA!P942,"n/a")</f>
        <v>588091.07999999996</v>
      </c>
      <c r="H3453" s="77">
        <f>+IF(ISNUMBER(DATA!Q942),DATA!Q942,"n/a")</f>
        <v>8.8921379887437299E-2</v>
      </c>
      <c r="I3453" s="76">
        <f>+IF(ISNUMBER(DATA!Z942),DATA!Z942,"n/a")</f>
        <v>1080621.1200000001</v>
      </c>
      <c r="J3453" s="77">
        <f>+IF(ISNUMBER(DATA!AA942),DATA!AA942,"n/a")</f>
        <v>9.2651530216629002E-2</v>
      </c>
      <c r="K3453" s="76">
        <f>+IF(ISNUMBER(DATA!AJ942),DATA!AJ942,"n/a")</f>
        <v>2124111.4500000002</v>
      </c>
      <c r="L3453" s="77">
        <f>+IF(ISNUMBER(DATA!AK942),DATA!AK942,"n/a")</f>
        <v>0.146603702137273</v>
      </c>
      <c r="M3453" s="66"/>
      <c r="N3453" s="66"/>
      <c r="O3453" s="66"/>
      <c r="P3453" s="66"/>
      <c r="Q3453" s="66"/>
      <c r="S3453" s="70"/>
      <c r="U3453" s="70"/>
      <c r="W3453" s="70"/>
      <c r="Y3453" s="70"/>
    </row>
    <row r="3454" spans="1:25" s="69" customFormat="1" x14ac:dyDescent="0.2">
      <c r="A3454" s="66" t="s">
        <v>27</v>
      </c>
      <c r="B3454" s="66" t="s">
        <v>24</v>
      </c>
      <c r="C3454" s="66" t="s">
        <v>0</v>
      </c>
      <c r="D3454" s="66" t="s">
        <v>301</v>
      </c>
      <c r="E3454" s="76">
        <f>+IF(ISNUMBER(DATA!F943),DATA!F943,"n/a")</f>
        <v>34519.83</v>
      </c>
      <c r="F3454" s="77">
        <f>+IF(ISNUMBER(DATA!G943),DATA!G943,"n/a")</f>
        <v>0.21043256346123701</v>
      </c>
      <c r="G3454" s="76">
        <f>+IF(ISNUMBER(DATA!P943),DATA!P943,"n/a")</f>
        <v>112400.39</v>
      </c>
      <c r="H3454" s="77">
        <f>+IF(ISNUMBER(DATA!Q943),DATA!Q943,"n/a")</f>
        <v>0.35084445512724199</v>
      </c>
      <c r="I3454" s="76">
        <f>+IF(ISNUMBER(DATA!Z943),DATA!Z943,"n/a")</f>
        <v>202175.68</v>
      </c>
      <c r="J3454" s="77">
        <f>+IF(ISNUMBER(DATA!AA943),DATA!AA943,"n/a")</f>
        <v>0.321274954971911</v>
      </c>
      <c r="K3454" s="76">
        <f>+IF(ISNUMBER(DATA!AJ943),DATA!AJ943,"n/a")</f>
        <v>367458</v>
      </c>
      <c r="L3454" s="77">
        <f>+IF(ISNUMBER(DATA!AK943),DATA!AK943,"n/a")</f>
        <v>0.22113679461777</v>
      </c>
      <c r="M3454" s="66"/>
      <c r="N3454" s="66"/>
      <c r="O3454" s="66"/>
      <c r="P3454" s="66"/>
      <c r="Q3454" s="66"/>
      <c r="S3454" s="70"/>
      <c r="U3454" s="70"/>
      <c r="W3454" s="70"/>
      <c r="Y3454" s="70"/>
    </row>
    <row r="3455" spans="1:25" s="69" customFormat="1" x14ac:dyDescent="0.2">
      <c r="A3455" s="66" t="s">
        <v>27</v>
      </c>
      <c r="B3455" s="66" t="s">
        <v>24</v>
      </c>
      <c r="C3455" s="66" t="s">
        <v>0</v>
      </c>
      <c r="D3455" s="66" t="s">
        <v>302</v>
      </c>
      <c r="E3455" s="76">
        <f>+IF(ISNUMBER(DATA!F944),DATA!F944,"n/a")</f>
        <v>138522.96</v>
      </c>
      <c r="F3455" s="77">
        <f>+IF(ISNUMBER(DATA!G944),DATA!G944,"n/a")</f>
        <v>-5.6604495743335599E-2</v>
      </c>
      <c r="G3455" s="76">
        <f>+IF(ISNUMBER(DATA!P944),DATA!P944,"n/a")</f>
        <v>442525.28</v>
      </c>
      <c r="H3455" s="77">
        <f>+IF(ISNUMBER(DATA!Q944),DATA!Q944,"n/a")</f>
        <v>6.5352192657251396E-2</v>
      </c>
      <c r="I3455" s="76">
        <f>+IF(ISNUMBER(DATA!Z944),DATA!Z944,"n/a")</f>
        <v>842458.82</v>
      </c>
      <c r="J3455" s="77">
        <f>+IF(ISNUMBER(DATA!AA944),DATA!AA944,"n/a")</f>
        <v>0.10053719029533</v>
      </c>
      <c r="K3455" s="76">
        <f>+IF(ISNUMBER(DATA!AJ944),DATA!AJ944,"n/a")</f>
        <v>1586069.38</v>
      </c>
      <c r="L3455" s="77">
        <f>+IF(ISNUMBER(DATA!AK944),DATA!AK944,"n/a")</f>
        <v>0.175840412964371</v>
      </c>
      <c r="M3455" s="66"/>
      <c r="N3455" s="66"/>
      <c r="O3455" s="66"/>
      <c r="P3455" s="66"/>
      <c r="Q3455" s="66"/>
      <c r="S3455" s="70"/>
      <c r="U3455" s="70"/>
      <c r="W3455" s="70"/>
      <c r="Y3455" s="70"/>
    </row>
    <row r="3456" spans="1:25" s="69" customFormat="1" x14ac:dyDescent="0.2">
      <c r="A3456" s="66" t="s">
        <v>27</v>
      </c>
      <c r="B3456" s="66" t="s">
        <v>24</v>
      </c>
      <c r="C3456" s="66" t="s">
        <v>0</v>
      </c>
      <c r="D3456" s="66" t="s">
        <v>303</v>
      </c>
      <c r="E3456" s="76">
        <f>+IF(ISNUMBER(DATA!F945),DATA!F945,"n/a")</f>
        <v>57645.99</v>
      </c>
      <c r="F3456" s="77">
        <f>+IF(ISNUMBER(DATA!G945),DATA!G945,"n/a")</f>
        <v>0.111026116037356</v>
      </c>
      <c r="G3456" s="76">
        <f>+IF(ISNUMBER(DATA!P945),DATA!P945,"n/a")</f>
        <v>191050.63</v>
      </c>
      <c r="H3456" s="77">
        <f>+IF(ISNUMBER(DATA!Q945),DATA!Q945,"n/a")</f>
        <v>0.17294024421757101</v>
      </c>
      <c r="I3456" s="76">
        <f>+IF(ISNUMBER(DATA!Z945),DATA!Z945,"n/a")</f>
        <v>344887.37</v>
      </c>
      <c r="J3456" s="77">
        <f>+IF(ISNUMBER(DATA!AA945),DATA!AA945,"n/a")</f>
        <v>0.192247658922684</v>
      </c>
      <c r="K3456" s="76">
        <f>+IF(ISNUMBER(DATA!AJ945),DATA!AJ945,"n/a")</f>
        <v>668044.52</v>
      </c>
      <c r="L3456" s="77">
        <f>+IF(ISNUMBER(DATA!AK945),DATA!AK945,"n/a")</f>
        <v>0.24940219247617099</v>
      </c>
      <c r="M3456" s="66"/>
      <c r="N3456" s="66"/>
      <c r="O3456" s="66"/>
      <c r="P3456" s="66"/>
      <c r="Q3456" s="66"/>
      <c r="S3456" s="70"/>
      <c r="U3456" s="70"/>
      <c r="W3456" s="70"/>
      <c r="Y3456" s="70"/>
    </row>
    <row r="3457" spans="1:25" s="69" customFormat="1" x14ac:dyDescent="0.2">
      <c r="A3457" s="66" t="s">
        <v>27</v>
      </c>
      <c r="B3457" s="66" t="s">
        <v>24</v>
      </c>
      <c r="C3457" s="66" t="s">
        <v>0</v>
      </c>
      <c r="D3457" s="66" t="s">
        <v>304</v>
      </c>
      <c r="E3457" s="76">
        <f>+IF(ISNUMBER(DATA!F946),DATA!F946,"n/a")</f>
        <v>209158.71</v>
      </c>
      <c r="F3457" s="77">
        <f>+IF(ISNUMBER(DATA!G946),DATA!G946,"n/a")</f>
        <v>2.3633021089730501E-2</v>
      </c>
      <c r="G3457" s="76">
        <f>+IF(ISNUMBER(DATA!P946),DATA!P946,"n/a")</f>
        <v>700081.16</v>
      </c>
      <c r="H3457" s="77">
        <f>+IF(ISNUMBER(DATA!Q946),DATA!Q946,"n/a")</f>
        <v>-1.31372433180326E-2</v>
      </c>
      <c r="I3457" s="76">
        <f>+IF(ISNUMBER(DATA!Z946),DATA!Z946,"n/a")</f>
        <v>1301978.83</v>
      </c>
      <c r="J3457" s="77">
        <f>+IF(ISNUMBER(DATA!AA946),DATA!AA946,"n/a")</f>
        <v>-8.9823341555139796E-2</v>
      </c>
      <c r="K3457" s="76">
        <f>+IF(ISNUMBER(DATA!AJ946),DATA!AJ946,"n/a")</f>
        <v>2399051.9900000002</v>
      </c>
      <c r="L3457" s="77">
        <f>+IF(ISNUMBER(DATA!AK946),DATA!AK946,"n/a")</f>
        <v>-9.1086110185367899E-2</v>
      </c>
      <c r="M3457" s="66"/>
      <c r="N3457" s="66"/>
      <c r="O3457" s="66"/>
      <c r="P3457" s="66"/>
      <c r="Q3457" s="66"/>
      <c r="S3457" s="70"/>
      <c r="U3457" s="70"/>
      <c r="W3457" s="70"/>
      <c r="Y3457" s="70"/>
    </row>
    <row r="3458" spans="1:25" s="69" customFormat="1" x14ac:dyDescent="0.2">
      <c r="A3458" s="66" t="s">
        <v>27</v>
      </c>
      <c r="B3458" s="66" t="s">
        <v>24</v>
      </c>
      <c r="C3458" s="66" t="s">
        <v>0</v>
      </c>
      <c r="D3458" s="66" t="s">
        <v>305</v>
      </c>
      <c r="E3458" s="76">
        <f>+IF(ISNUMBER(DATA!F947),DATA!F947,"n/a")</f>
        <v>139543.48000000001</v>
      </c>
      <c r="F3458" s="77">
        <f>+IF(ISNUMBER(DATA!G947),DATA!G947,"n/a")</f>
        <v>-2.2204581605875799E-3</v>
      </c>
      <c r="G3458" s="76">
        <f>+IF(ISNUMBER(DATA!P947),DATA!P947,"n/a")</f>
        <v>478799.47</v>
      </c>
      <c r="H3458" s="77">
        <f>+IF(ISNUMBER(DATA!Q947),DATA!Q947,"n/a")</f>
        <v>6.8359938716057E-2</v>
      </c>
      <c r="I3458" s="76">
        <f>+IF(ISNUMBER(DATA!Z947),DATA!Z947,"n/a")</f>
        <v>878173.46</v>
      </c>
      <c r="J3458" s="77">
        <f>+IF(ISNUMBER(DATA!AA947),DATA!AA947,"n/a")</f>
        <v>-4.8034812214896097E-3</v>
      </c>
      <c r="K3458" s="76">
        <f>+IF(ISNUMBER(DATA!AJ947),DATA!AJ947,"n/a")</f>
        <v>1648073.52</v>
      </c>
      <c r="L3458" s="77">
        <f>+IF(ISNUMBER(DATA!AK947),DATA!AK947,"n/a")</f>
        <v>6.7762670970543101E-2</v>
      </c>
      <c r="M3458" s="66"/>
      <c r="N3458" s="66"/>
      <c r="O3458" s="66"/>
      <c r="P3458" s="66"/>
      <c r="Q3458" s="66"/>
      <c r="S3458" s="70"/>
      <c r="U3458" s="70"/>
      <c r="W3458" s="70"/>
      <c r="Y3458" s="70"/>
    </row>
    <row r="3459" spans="1:25" s="69" customFormat="1" x14ac:dyDescent="0.2">
      <c r="A3459" s="66" t="s">
        <v>27</v>
      </c>
      <c r="B3459" s="66" t="s">
        <v>24</v>
      </c>
      <c r="C3459" s="66" t="s">
        <v>0</v>
      </c>
      <c r="D3459" s="66" t="s">
        <v>306</v>
      </c>
      <c r="E3459" s="76">
        <f>+IF(ISNUMBER(DATA!F948),DATA!F948,"n/a")</f>
        <v>135500.66</v>
      </c>
      <c r="F3459" s="77">
        <f>+IF(ISNUMBER(DATA!G948),DATA!G948,"n/a")</f>
        <v>0.14709737945821899</v>
      </c>
      <c r="G3459" s="76">
        <f>+IF(ISNUMBER(DATA!P948),DATA!P948,"n/a")</f>
        <v>377321.25</v>
      </c>
      <c r="H3459" s="77">
        <f>+IF(ISNUMBER(DATA!Q948),DATA!Q948,"n/a")</f>
        <v>0.106262019806927</v>
      </c>
      <c r="I3459" s="76">
        <f>+IF(ISNUMBER(DATA!Z948),DATA!Z948,"n/a")</f>
        <v>656999.43000000005</v>
      </c>
      <c r="J3459" s="77">
        <f>+IF(ISNUMBER(DATA!AA948),DATA!AA948,"n/a")</f>
        <v>0.120546367967519</v>
      </c>
      <c r="K3459" s="76">
        <f>+IF(ISNUMBER(DATA!AJ948),DATA!AJ948,"n/a")</f>
        <v>1307399.06</v>
      </c>
      <c r="L3459" s="77">
        <f>+IF(ISNUMBER(DATA!AK948),DATA!AK948,"n/a")</f>
        <v>0.178541079037074</v>
      </c>
      <c r="M3459" s="66"/>
      <c r="N3459" s="66"/>
      <c r="O3459" s="66"/>
      <c r="P3459" s="66"/>
      <c r="Q3459" s="66"/>
      <c r="S3459" s="70"/>
      <c r="U3459" s="70"/>
      <c r="W3459" s="70"/>
      <c r="Y3459" s="70"/>
    </row>
    <row r="3460" spans="1:25" s="69" customFormat="1" x14ac:dyDescent="0.2">
      <c r="A3460" s="66" t="s">
        <v>27</v>
      </c>
      <c r="B3460" s="66" t="s">
        <v>24</v>
      </c>
      <c r="C3460" s="66" t="s">
        <v>0</v>
      </c>
      <c r="D3460" s="66" t="s">
        <v>307</v>
      </c>
      <c r="E3460" s="76">
        <f>+IF(ISNUMBER(DATA!F949),DATA!F949,"n/a")</f>
        <v>215875.66</v>
      </c>
      <c r="F3460" s="77">
        <f>+IF(ISNUMBER(DATA!G949),DATA!G949,"n/a")</f>
        <v>0.16431879050799</v>
      </c>
      <c r="G3460" s="76">
        <f>+IF(ISNUMBER(DATA!P949),DATA!P949,"n/a")</f>
        <v>710216.81</v>
      </c>
      <c r="H3460" s="77">
        <f>+IF(ISNUMBER(DATA!Q949),DATA!Q949,"n/a")</f>
        <v>0.161394457996724</v>
      </c>
      <c r="I3460" s="76">
        <f>+IF(ISNUMBER(DATA!Z949),DATA!Z949,"n/a")</f>
        <v>1320461.42</v>
      </c>
      <c r="J3460" s="77">
        <f>+IF(ISNUMBER(DATA!AA949),DATA!AA949,"n/a")</f>
        <v>0.13061511077808799</v>
      </c>
      <c r="K3460" s="76">
        <f>+IF(ISNUMBER(DATA!AJ949),DATA!AJ949,"n/a")</f>
        <v>2524899.9500000002</v>
      </c>
      <c r="L3460" s="77">
        <f>+IF(ISNUMBER(DATA!AK949),DATA!AK949,"n/a")</f>
        <v>0.121356982050401</v>
      </c>
      <c r="M3460" s="66"/>
      <c r="N3460" s="66"/>
      <c r="O3460" s="66"/>
      <c r="P3460" s="66"/>
      <c r="Q3460" s="66"/>
      <c r="S3460" s="70"/>
      <c r="U3460" s="70"/>
      <c r="W3460" s="70"/>
      <c r="Y3460" s="70"/>
    </row>
    <row r="3461" spans="1:25" s="69" customFormat="1" x14ac:dyDescent="0.2">
      <c r="A3461" s="66" t="s">
        <v>27</v>
      </c>
      <c r="B3461" s="66" t="s">
        <v>24</v>
      </c>
      <c r="C3461" s="66" t="s">
        <v>0</v>
      </c>
      <c r="D3461" s="66" t="s">
        <v>308</v>
      </c>
      <c r="E3461" s="76">
        <f>+IF(ISNUMBER(DATA!F950),DATA!F950,"n/a")</f>
        <v>81171.66</v>
      </c>
      <c r="F3461" s="77">
        <f>+IF(ISNUMBER(DATA!G950),DATA!G950,"n/a")</f>
        <v>2.6749847261908901E-2</v>
      </c>
      <c r="G3461" s="76">
        <f>+IF(ISNUMBER(DATA!P950),DATA!P950,"n/a")</f>
        <v>268438.8</v>
      </c>
      <c r="H3461" s="77">
        <f>+IF(ISNUMBER(DATA!Q950),DATA!Q950,"n/a")</f>
        <v>4.85328676916221E-2</v>
      </c>
      <c r="I3461" s="76">
        <f>+IF(ISNUMBER(DATA!Z950),DATA!Z950,"n/a")</f>
        <v>496812.19</v>
      </c>
      <c r="J3461" s="77">
        <f>+IF(ISNUMBER(DATA!AA950),DATA!AA950,"n/a")</f>
        <v>3.6433606811855299E-2</v>
      </c>
      <c r="K3461" s="76">
        <f>+IF(ISNUMBER(DATA!AJ950),DATA!AJ950,"n/a")</f>
        <v>956267.11</v>
      </c>
      <c r="L3461" s="77">
        <f>+IF(ISNUMBER(DATA!AK950),DATA!AK950,"n/a")</f>
        <v>0.114751068795458</v>
      </c>
      <c r="M3461" s="66"/>
      <c r="N3461" s="66"/>
      <c r="O3461" s="66"/>
      <c r="P3461" s="66"/>
      <c r="Q3461" s="66"/>
      <c r="S3461" s="70"/>
      <c r="U3461" s="70"/>
      <c r="W3461" s="70"/>
      <c r="Y3461" s="70"/>
    </row>
    <row r="3462" spans="1:25" s="69" customFormat="1" x14ac:dyDescent="0.2">
      <c r="A3462" s="66" t="s">
        <v>27</v>
      </c>
      <c r="B3462" s="66" t="s">
        <v>24</v>
      </c>
      <c r="C3462" s="66" t="s">
        <v>0</v>
      </c>
      <c r="D3462" s="66" t="s">
        <v>309</v>
      </c>
      <c r="E3462" s="76">
        <f>+IF(ISNUMBER(DATA!F951),DATA!F951,"n/a")</f>
        <v>97456.320000000007</v>
      </c>
      <c r="F3462" s="77">
        <f>+IF(ISNUMBER(DATA!G951),DATA!G951,"n/a")</f>
        <v>-4.0501124249064803E-2</v>
      </c>
      <c r="G3462" s="76">
        <f>+IF(ISNUMBER(DATA!P951),DATA!P951,"n/a")</f>
        <v>327510.03000000003</v>
      </c>
      <c r="H3462" s="77">
        <f>+IF(ISNUMBER(DATA!Q951),DATA!Q951,"n/a")</f>
        <v>-1.1291938013434999E-2</v>
      </c>
      <c r="I3462" s="76">
        <f>+IF(ISNUMBER(DATA!Z951),DATA!Z951,"n/a")</f>
        <v>618880.67000000004</v>
      </c>
      <c r="J3462" s="77">
        <f>+IF(ISNUMBER(DATA!AA951),DATA!AA951,"n/a")</f>
        <v>3.9910662011606403E-2</v>
      </c>
      <c r="K3462" s="76">
        <f>+IF(ISNUMBER(DATA!AJ951),DATA!AJ951,"n/a")</f>
        <v>1205828.02</v>
      </c>
      <c r="L3462" s="77">
        <f>+IF(ISNUMBER(DATA!AK951),DATA!AK951,"n/a")</f>
        <v>0.14936010734305</v>
      </c>
      <c r="M3462" s="66"/>
      <c r="N3462" s="66"/>
      <c r="O3462" s="66"/>
      <c r="P3462" s="66"/>
      <c r="Q3462" s="66"/>
      <c r="S3462" s="70"/>
      <c r="U3462" s="70"/>
      <c r="W3462" s="70"/>
      <c r="Y3462" s="70"/>
    </row>
    <row r="3463" spans="1:25" s="69" customFormat="1" x14ac:dyDescent="0.2">
      <c r="A3463" s="66" t="s">
        <v>27</v>
      </c>
      <c r="B3463" s="66" t="s">
        <v>24</v>
      </c>
      <c r="C3463" s="66" t="s">
        <v>0</v>
      </c>
      <c r="D3463" s="66" t="s">
        <v>310</v>
      </c>
      <c r="E3463" s="76">
        <f>+IF(ISNUMBER(DATA!F952),DATA!F952,"n/a")</f>
        <v>48091.96</v>
      </c>
      <c r="F3463" s="77">
        <f>+IF(ISNUMBER(DATA!G952),DATA!G952,"n/a")</f>
        <v>-0.120593546820405</v>
      </c>
      <c r="G3463" s="76">
        <f>+IF(ISNUMBER(DATA!P952),DATA!P952,"n/a")</f>
        <v>161377.42000000001</v>
      </c>
      <c r="H3463" s="77">
        <f>+IF(ISNUMBER(DATA!Q952),DATA!Q952,"n/a")</f>
        <v>-8.6152692860228697E-2</v>
      </c>
      <c r="I3463" s="76">
        <f>+IF(ISNUMBER(DATA!Z952),DATA!Z952,"n/a")</f>
        <v>293232.26</v>
      </c>
      <c r="J3463" s="77">
        <f>+IF(ISNUMBER(DATA!AA952),DATA!AA952,"n/a")</f>
        <v>-0.140397385278028</v>
      </c>
      <c r="K3463" s="76">
        <f>+IF(ISNUMBER(DATA!AJ952),DATA!AJ952,"n/a")</f>
        <v>597932.31999999995</v>
      </c>
      <c r="L3463" s="77">
        <f>+IF(ISNUMBER(DATA!AK952),DATA!AK952,"n/a")</f>
        <v>-9.8893157306650895E-2</v>
      </c>
      <c r="M3463" s="66"/>
      <c r="N3463" s="66"/>
      <c r="O3463" s="66"/>
      <c r="P3463" s="66"/>
      <c r="Q3463" s="66"/>
      <c r="S3463" s="70"/>
      <c r="U3463" s="70"/>
      <c r="W3463" s="70"/>
      <c r="Y3463" s="70"/>
    </row>
    <row r="3464" spans="1:25" s="69" customFormat="1" x14ac:dyDescent="0.2">
      <c r="A3464" s="66" t="s">
        <v>27</v>
      </c>
      <c r="B3464" s="66" t="s">
        <v>24</v>
      </c>
      <c r="C3464" s="66" t="s">
        <v>0</v>
      </c>
      <c r="D3464" s="66" t="s">
        <v>311</v>
      </c>
      <c r="E3464" s="76">
        <f>+IF(ISNUMBER(DATA!F953),DATA!F953,"n/a")</f>
        <v>90772.75</v>
      </c>
      <c r="F3464" s="77">
        <f>+IF(ISNUMBER(DATA!G953),DATA!G953,"n/a")</f>
        <v>-0.15264612467533201</v>
      </c>
      <c r="G3464" s="76">
        <f>+IF(ISNUMBER(DATA!P953),DATA!P953,"n/a")</f>
        <v>306975.94</v>
      </c>
      <c r="H3464" s="77">
        <f>+IF(ISNUMBER(DATA!Q953),DATA!Q953,"n/a")</f>
        <v>-0.13204376595295</v>
      </c>
      <c r="I3464" s="76">
        <f>+IF(ISNUMBER(DATA!Z953),DATA!Z953,"n/a")</f>
        <v>590767.92000000004</v>
      </c>
      <c r="J3464" s="77">
        <f>+IF(ISNUMBER(DATA!AA953),DATA!AA953,"n/a")</f>
        <v>-0.16553452358283299</v>
      </c>
      <c r="K3464" s="76">
        <f>+IF(ISNUMBER(DATA!AJ953),DATA!AJ953,"n/a")</f>
        <v>1199450.96</v>
      </c>
      <c r="L3464" s="77">
        <f>+IF(ISNUMBER(DATA!AK953),DATA!AK953,"n/a")</f>
        <v>-0.12461375423693</v>
      </c>
      <c r="M3464" s="66"/>
      <c r="N3464" s="66"/>
      <c r="O3464" s="66"/>
      <c r="P3464" s="66"/>
      <c r="Q3464" s="66"/>
      <c r="S3464" s="70"/>
      <c r="U3464" s="70"/>
      <c r="W3464" s="70"/>
      <c r="Y3464" s="70"/>
    </row>
    <row r="3465" spans="1:25" s="69" customFormat="1" x14ac:dyDescent="0.2">
      <c r="A3465" s="66" t="s">
        <v>27</v>
      </c>
      <c r="B3465" s="66" t="s">
        <v>24</v>
      </c>
      <c r="C3465" s="66" t="s">
        <v>0</v>
      </c>
      <c r="D3465" s="66" t="s">
        <v>312</v>
      </c>
      <c r="E3465" s="76">
        <f>+IF(ISNUMBER(DATA!F954),DATA!F954,"n/a")</f>
        <v>54250.27</v>
      </c>
      <c r="F3465" s="77">
        <f>+IF(ISNUMBER(DATA!G954),DATA!G954,"n/a")</f>
        <v>0.16549494725543901</v>
      </c>
      <c r="G3465" s="76">
        <f>+IF(ISNUMBER(DATA!P954),DATA!P954,"n/a")</f>
        <v>183710.31</v>
      </c>
      <c r="H3465" s="77">
        <f>+IF(ISNUMBER(DATA!Q954),DATA!Q954,"n/a")</f>
        <v>0.247252718529055</v>
      </c>
      <c r="I3465" s="76">
        <f>+IF(ISNUMBER(DATA!Z954),DATA!Z954,"n/a")</f>
        <v>328296.38</v>
      </c>
      <c r="J3465" s="77">
        <f>+IF(ISNUMBER(DATA!AA954),DATA!AA954,"n/a")</f>
        <v>0.166706457611982</v>
      </c>
      <c r="K3465" s="76">
        <f>+IF(ISNUMBER(DATA!AJ954),DATA!AJ954,"n/a")</f>
        <v>622613.81999999995</v>
      </c>
      <c r="L3465" s="77">
        <f>+IF(ISNUMBER(DATA!AK954),DATA!AK954,"n/a")</f>
        <v>0.20022899074317399</v>
      </c>
      <c r="M3465" s="66"/>
      <c r="N3465" s="66"/>
      <c r="O3465" s="66"/>
      <c r="P3465" s="66"/>
      <c r="Q3465" s="66"/>
      <c r="S3465" s="70"/>
      <c r="U3465" s="70"/>
      <c r="W3465" s="70"/>
      <c r="Y3465" s="70"/>
    </row>
    <row r="3466" spans="1:25" s="69" customFormat="1" x14ac:dyDescent="0.2">
      <c r="A3466" s="66" t="s">
        <v>27</v>
      </c>
      <c r="B3466" s="66" t="s">
        <v>24</v>
      </c>
      <c r="C3466" s="66" t="s">
        <v>0</v>
      </c>
      <c r="D3466" s="66" t="s">
        <v>313</v>
      </c>
      <c r="E3466" s="76">
        <f>+IF(ISNUMBER(DATA!F955),DATA!F955,"n/a")</f>
        <v>105482.96</v>
      </c>
      <c r="F3466" s="77">
        <f>+IF(ISNUMBER(DATA!G955),DATA!G955,"n/a")</f>
        <v>-9.7273625361683404E-3</v>
      </c>
      <c r="G3466" s="76">
        <f>+IF(ISNUMBER(DATA!P955),DATA!P955,"n/a")</f>
        <v>349206.58</v>
      </c>
      <c r="H3466" s="77">
        <f>+IF(ISNUMBER(DATA!Q955),DATA!Q955,"n/a")</f>
        <v>1.2124806433329E-2</v>
      </c>
      <c r="I3466" s="76">
        <f>+IF(ISNUMBER(DATA!Z955),DATA!Z955,"n/a")</f>
        <v>646461.79</v>
      </c>
      <c r="J3466" s="77">
        <f>+IF(ISNUMBER(DATA!AA955),DATA!AA955,"n/a")</f>
        <v>-2.4582060386722299E-2</v>
      </c>
      <c r="K3466" s="76">
        <f>+IF(ISNUMBER(DATA!AJ955),DATA!AJ955,"n/a")</f>
        <v>1292000.8600000001</v>
      </c>
      <c r="L3466" s="77">
        <f>+IF(ISNUMBER(DATA!AK955),DATA!AK955,"n/a")</f>
        <v>1.0747951734721E-2</v>
      </c>
      <c r="M3466" s="66"/>
      <c r="N3466" s="66"/>
      <c r="O3466" s="66"/>
      <c r="P3466" s="66"/>
      <c r="Q3466" s="66"/>
      <c r="S3466" s="70"/>
      <c r="U3466" s="70"/>
      <c r="W3466" s="70"/>
      <c r="Y3466" s="70"/>
    </row>
    <row r="3467" spans="1:25" s="69" customFormat="1" x14ac:dyDescent="0.2">
      <c r="A3467" s="66" t="s">
        <v>27</v>
      </c>
      <c r="B3467" s="66" t="s">
        <v>24</v>
      </c>
      <c r="C3467" s="66" t="s">
        <v>0</v>
      </c>
      <c r="D3467" s="66" t="s">
        <v>314</v>
      </c>
      <c r="E3467" s="76">
        <f>+IF(ISNUMBER(DATA!F956),DATA!F956,"n/a")</f>
        <v>209154.79</v>
      </c>
      <c r="F3467" s="77">
        <f>+IF(ISNUMBER(DATA!G956),DATA!G956,"n/a")</f>
        <v>-5.17359046819416E-2</v>
      </c>
      <c r="G3467" s="76">
        <f>+IF(ISNUMBER(DATA!P956),DATA!P956,"n/a")</f>
        <v>691806.61</v>
      </c>
      <c r="H3467" s="77">
        <f>+IF(ISNUMBER(DATA!Q956),DATA!Q956,"n/a")</f>
        <v>-1.6353891615462399E-2</v>
      </c>
      <c r="I3467" s="76">
        <f>+IF(ISNUMBER(DATA!Z956),DATA!Z956,"n/a")</f>
        <v>1309704.51</v>
      </c>
      <c r="J3467" s="77">
        <f>+IF(ISNUMBER(DATA!AA956),DATA!AA956,"n/a")</f>
        <v>-0.134082674198436</v>
      </c>
      <c r="K3467" s="76">
        <f>+IF(ISNUMBER(DATA!AJ956),DATA!AJ956,"n/a")</f>
        <v>2592985.77</v>
      </c>
      <c r="L3467" s="77">
        <f>+IF(ISNUMBER(DATA!AK956),DATA!AK956,"n/a")</f>
        <v>-0.17031784174814801</v>
      </c>
      <c r="M3467" s="66"/>
      <c r="N3467" s="66"/>
      <c r="O3467" s="66"/>
      <c r="P3467" s="66"/>
      <c r="Q3467" s="66"/>
      <c r="S3467" s="70"/>
      <c r="U3467" s="70"/>
      <c r="W3467" s="70"/>
      <c r="Y3467" s="70"/>
    </row>
    <row r="3468" spans="1:25" s="69" customFormat="1" x14ac:dyDescent="0.2">
      <c r="A3468" s="66" t="s">
        <v>27</v>
      </c>
      <c r="B3468" s="66" t="s">
        <v>24</v>
      </c>
      <c r="C3468" s="66" t="s">
        <v>0</v>
      </c>
      <c r="D3468" s="66" t="s">
        <v>315</v>
      </c>
      <c r="E3468" s="76">
        <f>+IF(ISNUMBER(DATA!F957),DATA!F957,"n/a")</f>
        <v>257909.31</v>
      </c>
      <c r="F3468" s="77">
        <f>+IF(ISNUMBER(DATA!G957),DATA!G957,"n/a")</f>
        <v>0.18895331214807801</v>
      </c>
      <c r="G3468" s="76">
        <f>+IF(ISNUMBER(DATA!P957),DATA!P957,"n/a")</f>
        <v>875153.23</v>
      </c>
      <c r="H3468" s="77">
        <f>+IF(ISNUMBER(DATA!Q957),DATA!Q957,"n/a")</f>
        <v>0.20425942295635199</v>
      </c>
      <c r="I3468" s="76">
        <f>+IF(ISNUMBER(DATA!Z957),DATA!Z957,"n/a")</f>
        <v>1610285.74</v>
      </c>
      <c r="J3468" s="77">
        <f>+IF(ISNUMBER(DATA!AA957),DATA!AA957,"n/a")</f>
        <v>0.167903104278113</v>
      </c>
      <c r="K3468" s="76">
        <f>+IF(ISNUMBER(DATA!AJ957),DATA!AJ957,"n/a")</f>
        <v>2972413.81</v>
      </c>
      <c r="L3468" s="77">
        <f>+IF(ISNUMBER(DATA!AK957),DATA!AK957,"n/a")</f>
        <v>0.13650039263451499</v>
      </c>
      <c r="M3468" s="66"/>
      <c r="N3468" s="66"/>
      <c r="O3468" s="66"/>
      <c r="P3468" s="66"/>
      <c r="Q3468" s="66"/>
      <c r="S3468" s="70"/>
      <c r="U3468" s="70"/>
      <c r="W3468" s="70"/>
      <c r="Y3468" s="70"/>
    </row>
    <row r="3469" spans="1:25" s="69" customFormat="1" x14ac:dyDescent="0.2">
      <c r="A3469" s="66" t="s">
        <v>27</v>
      </c>
      <c r="B3469" s="66" t="s">
        <v>24</v>
      </c>
      <c r="C3469" s="66" t="s">
        <v>0</v>
      </c>
      <c r="D3469" s="66" t="s">
        <v>316</v>
      </c>
      <c r="E3469" s="76">
        <f>+IF(ISNUMBER(DATA!F958),DATA!F958,"n/a")</f>
        <v>146415.70000000001</v>
      </c>
      <c r="F3469" s="77">
        <f>+IF(ISNUMBER(DATA!G958),DATA!G958,"n/a")</f>
        <v>-8.3343616438970203E-2</v>
      </c>
      <c r="G3469" s="76">
        <f>+IF(ISNUMBER(DATA!P958),DATA!P958,"n/a")</f>
        <v>456709.82</v>
      </c>
      <c r="H3469" s="77">
        <f>+IF(ISNUMBER(DATA!Q958),DATA!Q958,"n/a")</f>
        <v>-2.7574459522966002E-4</v>
      </c>
      <c r="I3469" s="76">
        <f>+IF(ISNUMBER(DATA!Z958),DATA!Z958,"n/a")</f>
        <v>854367.57</v>
      </c>
      <c r="J3469" s="77">
        <f>+IF(ISNUMBER(DATA!AA958),DATA!AA958,"n/a")</f>
        <v>9.97407351102963E-3</v>
      </c>
      <c r="K3469" s="76">
        <f>+IF(ISNUMBER(DATA!AJ958),DATA!AJ958,"n/a")</f>
        <v>1661074.35</v>
      </c>
      <c r="L3469" s="77">
        <f>+IF(ISNUMBER(DATA!AK958),DATA!AK958,"n/a")</f>
        <v>0.100455175190154</v>
      </c>
      <c r="M3469" s="66"/>
      <c r="N3469" s="66"/>
      <c r="O3469" s="66"/>
      <c r="P3469" s="66"/>
      <c r="Q3469" s="66"/>
      <c r="S3469" s="70"/>
      <c r="U3469" s="70"/>
      <c r="W3469" s="70"/>
      <c r="Y3469" s="70"/>
    </row>
    <row r="3470" spans="1:25" s="69" customFormat="1" x14ac:dyDescent="0.2">
      <c r="A3470" s="66" t="s">
        <v>27</v>
      </c>
      <c r="B3470" s="66" t="s">
        <v>24</v>
      </c>
      <c r="C3470" s="66" t="s">
        <v>0</v>
      </c>
      <c r="D3470" s="66" t="s">
        <v>317</v>
      </c>
      <c r="E3470" s="76">
        <f>+IF(ISNUMBER(DATA!F959),DATA!F959,"n/a")</f>
        <v>85606.06</v>
      </c>
      <c r="F3470" s="77">
        <f>+IF(ISNUMBER(DATA!G959),DATA!G959,"n/a")</f>
        <v>3.5883689629106E-2</v>
      </c>
      <c r="G3470" s="76">
        <f>+IF(ISNUMBER(DATA!P959),DATA!P959,"n/a")</f>
        <v>309494.83</v>
      </c>
      <c r="H3470" s="77">
        <f>+IF(ISNUMBER(DATA!Q959),DATA!Q959,"n/a")</f>
        <v>0.187578762344982</v>
      </c>
      <c r="I3470" s="76">
        <f>+IF(ISNUMBER(DATA!Z959),DATA!Z959,"n/a")</f>
        <v>569629.26</v>
      </c>
      <c r="J3470" s="77">
        <f>+IF(ISNUMBER(DATA!AA959),DATA!AA959,"n/a")</f>
        <v>0.214968167912091</v>
      </c>
      <c r="K3470" s="76">
        <f>+IF(ISNUMBER(DATA!AJ959),DATA!AJ959,"n/a")</f>
        <v>1029617.88</v>
      </c>
      <c r="L3470" s="77">
        <f>+IF(ISNUMBER(DATA!AK959),DATA!AK959,"n/a")</f>
        <v>0.17989929317283801</v>
      </c>
      <c r="M3470" s="66"/>
      <c r="N3470" s="66"/>
      <c r="O3470" s="66"/>
      <c r="P3470" s="66"/>
      <c r="Q3470" s="66"/>
      <c r="S3470" s="70"/>
      <c r="U3470" s="70"/>
      <c r="W3470" s="70"/>
      <c r="Y3470" s="70"/>
    </row>
    <row r="3471" spans="1:25" s="69" customFormat="1" x14ac:dyDescent="0.2">
      <c r="A3471" s="66" t="s">
        <v>27</v>
      </c>
      <c r="B3471" s="66" t="s">
        <v>24</v>
      </c>
      <c r="C3471" s="66" t="s">
        <v>0</v>
      </c>
      <c r="D3471" s="66" t="s">
        <v>318</v>
      </c>
      <c r="E3471" s="76">
        <f>+IF(ISNUMBER(DATA!F960),DATA!F960,"n/a")</f>
        <v>185457.94</v>
      </c>
      <c r="F3471" s="77">
        <f>+IF(ISNUMBER(DATA!G960),DATA!G960,"n/a")</f>
        <v>-2.78624346639612E-2</v>
      </c>
      <c r="G3471" s="76">
        <f>+IF(ISNUMBER(DATA!P960),DATA!P960,"n/a")</f>
        <v>574918.44999999995</v>
      </c>
      <c r="H3471" s="77">
        <f>+IF(ISNUMBER(DATA!Q960),DATA!Q960,"n/a")</f>
        <v>7.7368989323332901E-2</v>
      </c>
      <c r="I3471" s="76">
        <f>+IF(ISNUMBER(DATA!Z960),DATA!Z960,"n/a")</f>
        <v>1073853.23</v>
      </c>
      <c r="J3471" s="77">
        <f>+IF(ISNUMBER(DATA!AA960),DATA!AA960,"n/a")</f>
        <v>0.104837059530049</v>
      </c>
      <c r="K3471" s="76">
        <f>+IF(ISNUMBER(DATA!AJ960),DATA!AJ960,"n/a")</f>
        <v>1965105.16</v>
      </c>
      <c r="L3471" s="77">
        <f>+IF(ISNUMBER(DATA!AK960),DATA!AK960,"n/a")</f>
        <v>0.16439299942292401</v>
      </c>
      <c r="M3471" s="66"/>
      <c r="N3471" s="66"/>
      <c r="O3471" s="66"/>
      <c r="P3471" s="66"/>
      <c r="Q3471" s="66"/>
      <c r="S3471" s="70"/>
      <c r="U3471" s="70"/>
      <c r="W3471" s="70"/>
      <c r="Y3471" s="70"/>
    </row>
    <row r="3472" spans="1:25" s="69" customFormat="1" x14ac:dyDescent="0.2">
      <c r="A3472" s="66" t="s">
        <v>27</v>
      </c>
      <c r="B3472" s="66" t="s">
        <v>24</v>
      </c>
      <c r="C3472" s="66" t="s">
        <v>0</v>
      </c>
      <c r="D3472" s="66" t="s">
        <v>344</v>
      </c>
      <c r="E3472" s="76">
        <f>+IF(ISNUMBER(DATA!F961),DATA!F961,"n/a")</f>
        <v>39601.97</v>
      </c>
      <c r="F3472" s="77">
        <f>+IF(ISNUMBER(DATA!G961),DATA!G961,"n/a")</f>
        <v>4.5984030520084401E-2</v>
      </c>
      <c r="G3472" s="76">
        <f>+IF(ISNUMBER(DATA!P961),DATA!P961,"n/a")</f>
        <v>135786.28</v>
      </c>
      <c r="H3472" s="77">
        <f>+IF(ISNUMBER(DATA!Q961),DATA!Q961,"n/a")</f>
        <v>0.154599289756156</v>
      </c>
      <c r="I3472" s="76">
        <f>+IF(ISNUMBER(DATA!Z961),DATA!Z961,"n/a")</f>
        <v>249151.12</v>
      </c>
      <c r="J3472" s="77">
        <f>+IF(ISNUMBER(DATA!AA961),DATA!AA961,"n/a")</f>
        <v>0.175222228736792</v>
      </c>
      <c r="K3472" s="76">
        <f>+IF(ISNUMBER(DATA!AJ961),DATA!AJ961,"n/a")</f>
        <v>497927.69</v>
      </c>
      <c r="L3472" s="77">
        <f>+IF(ISNUMBER(DATA!AK961),DATA!AK961,"n/a")</f>
        <v>0.257031696466473</v>
      </c>
      <c r="M3472" s="66"/>
      <c r="N3472" s="66"/>
      <c r="O3472" s="66"/>
      <c r="P3472" s="66"/>
      <c r="Q3472" s="66"/>
      <c r="S3472" s="70"/>
      <c r="U3472" s="70"/>
      <c r="W3472" s="70"/>
      <c r="Y3472" s="70"/>
    </row>
    <row r="3473" spans="1:25" s="69" customFormat="1" x14ac:dyDescent="0.2">
      <c r="A3473" s="66" t="s">
        <v>27</v>
      </c>
      <c r="B3473" s="66" t="s">
        <v>24</v>
      </c>
      <c r="C3473" s="66" t="s">
        <v>0</v>
      </c>
      <c r="D3473" s="66" t="s">
        <v>345</v>
      </c>
      <c r="E3473" s="76">
        <f>+IF(ISNUMBER(DATA!F962),DATA!F962,"n/a")</f>
        <v>153477.48000000001</v>
      </c>
      <c r="F3473" s="77">
        <f>+IF(ISNUMBER(DATA!G962),DATA!G962,"n/a")</f>
        <v>8.1003634113845702E-2</v>
      </c>
      <c r="G3473" s="76">
        <f>+IF(ISNUMBER(DATA!P962),DATA!P962,"n/a")</f>
        <v>504246.33</v>
      </c>
      <c r="H3473" s="77">
        <f>+IF(ISNUMBER(DATA!Q962),DATA!Q962,"n/a")</f>
        <v>0.14484458936606101</v>
      </c>
      <c r="I3473" s="76">
        <f>+IF(ISNUMBER(DATA!Z962),DATA!Z962,"n/a")</f>
        <v>930188.91</v>
      </c>
      <c r="J3473" s="77">
        <f>+IF(ISNUMBER(DATA!AA962),DATA!AA962,"n/a")</f>
        <v>0.142565317941199</v>
      </c>
      <c r="K3473" s="76">
        <f>+IF(ISNUMBER(DATA!AJ962),DATA!AJ962,"n/a")</f>
        <v>1805658.16</v>
      </c>
      <c r="L3473" s="77">
        <f>+IF(ISNUMBER(DATA!AK962),DATA!AK962,"n/a")</f>
        <v>0.29888198679842898</v>
      </c>
      <c r="M3473" s="66"/>
      <c r="N3473" s="66"/>
      <c r="O3473" s="66"/>
      <c r="P3473" s="66"/>
      <c r="Q3473" s="66"/>
      <c r="S3473" s="70"/>
      <c r="U3473" s="70"/>
      <c r="W3473" s="70"/>
      <c r="Y3473" s="70"/>
    </row>
    <row r="3474" spans="1:25" x14ac:dyDescent="0.2">
      <c r="E3474" s="100"/>
      <c r="F3474" s="102"/>
      <c r="G3474" s="100"/>
      <c r="H3474" s="102"/>
      <c r="I3474" s="100"/>
      <c r="J3474" s="102"/>
      <c r="K3474" s="100"/>
      <c r="L3474" s="102"/>
    </row>
    <row r="3475" spans="1:25" s="69" customFormat="1" x14ac:dyDescent="0.2">
      <c r="A3475" s="66" t="s">
        <v>27</v>
      </c>
      <c r="B3475" s="66" t="s">
        <v>24</v>
      </c>
      <c r="C3475" s="66" t="s">
        <v>9</v>
      </c>
      <c r="D3475" s="66" t="s">
        <v>271</v>
      </c>
      <c r="E3475" s="86">
        <f>+IF(ISNUMBER(DATA!H913),DATA!H913,"n/a")</f>
        <v>12004.39</v>
      </c>
      <c r="F3475" s="77">
        <f>+IF(ISNUMBER(DATA!I913),DATA!I913,"n/a")</f>
        <v>-9.6406065113254197E-2</v>
      </c>
      <c r="G3475" s="86">
        <f>+IF(ISNUMBER(DATA!R913),DATA!R913,"n/a")</f>
        <v>53543.29</v>
      </c>
      <c r="H3475" s="77">
        <f>+IF(ISNUMBER(DATA!S913),DATA!S913,"n/a")</f>
        <v>0.26296476087229298</v>
      </c>
      <c r="I3475" s="86">
        <f>+IF(ISNUMBER(DATA!AB913),DATA!AB913,"n/a")</f>
        <v>96559.64</v>
      </c>
      <c r="J3475" s="77">
        <f>+IF(ISNUMBER(DATA!AC913),DATA!AC913,"n/a")</f>
        <v>0.21108685416508299</v>
      </c>
      <c r="K3475" s="86">
        <f>+IF(ISNUMBER(DATA!AL913),DATA!AL913,"n/a")</f>
        <v>185250.96</v>
      </c>
      <c r="L3475" s="77">
        <f>+IF(ISNUMBER(DATA!AM913),DATA!AM913,"n/a")</f>
        <v>0.24588966148966601</v>
      </c>
      <c r="M3475" s="66"/>
      <c r="N3475" s="66"/>
      <c r="O3475" s="66"/>
      <c r="P3475" s="66"/>
      <c r="Q3475" s="66"/>
      <c r="S3475" s="70"/>
      <c r="U3475" s="70"/>
      <c r="W3475" s="70"/>
      <c r="Y3475" s="70"/>
    </row>
    <row r="3476" spans="1:25" s="69" customFormat="1" x14ac:dyDescent="0.2">
      <c r="A3476" s="66" t="s">
        <v>27</v>
      </c>
      <c r="B3476" s="66" t="s">
        <v>24</v>
      </c>
      <c r="C3476" s="66" t="s">
        <v>9</v>
      </c>
      <c r="D3476" s="66" t="s">
        <v>272</v>
      </c>
      <c r="E3476" s="86">
        <f>+IF(ISNUMBER(DATA!H914),DATA!H914,"n/a")</f>
        <v>39107.94</v>
      </c>
      <c r="F3476" s="77">
        <f>+IF(ISNUMBER(DATA!I914),DATA!I914,"n/a")</f>
        <v>0.38368670918546099</v>
      </c>
      <c r="G3476" s="86">
        <f>+IF(ISNUMBER(DATA!R914),DATA!R914,"n/a")</f>
        <v>113639.01</v>
      </c>
      <c r="H3476" s="77">
        <f>+IF(ISNUMBER(DATA!S914),DATA!S914,"n/a")</f>
        <v>0.32088067382704</v>
      </c>
      <c r="I3476" s="86">
        <f>+IF(ISNUMBER(DATA!AB914),DATA!AB914,"n/a")</f>
        <v>206150.86</v>
      </c>
      <c r="J3476" s="77">
        <f>+IF(ISNUMBER(DATA!AC914),DATA!AC914,"n/a")</f>
        <v>0.237978611253818</v>
      </c>
      <c r="K3476" s="86">
        <f>+IF(ISNUMBER(DATA!AL914),DATA!AL914,"n/a")</f>
        <v>366380.99</v>
      </c>
      <c r="L3476" s="77">
        <f>+IF(ISNUMBER(DATA!AM914),DATA!AM914,"n/a")</f>
        <v>0.140745644236526</v>
      </c>
      <c r="M3476" s="66"/>
      <c r="N3476" s="66"/>
      <c r="O3476" s="66"/>
      <c r="P3476" s="66"/>
      <c r="Q3476" s="66"/>
      <c r="S3476" s="70"/>
      <c r="U3476" s="70"/>
      <c r="W3476" s="70"/>
      <c r="Y3476" s="70"/>
    </row>
    <row r="3477" spans="1:25" s="69" customFormat="1" x14ac:dyDescent="0.2">
      <c r="A3477" s="66" t="s">
        <v>27</v>
      </c>
      <c r="B3477" s="66" t="s">
        <v>24</v>
      </c>
      <c r="C3477" s="66" t="s">
        <v>9</v>
      </c>
      <c r="D3477" s="66" t="s">
        <v>273</v>
      </c>
      <c r="E3477" s="86">
        <f>+IF(ISNUMBER(DATA!H915),DATA!H915,"n/a")</f>
        <v>61595.45</v>
      </c>
      <c r="F3477" s="77">
        <f>+IF(ISNUMBER(DATA!I915),DATA!I915,"n/a")</f>
        <v>0.17758736584836099</v>
      </c>
      <c r="G3477" s="86">
        <f>+IF(ISNUMBER(DATA!R915),DATA!R915,"n/a")</f>
        <v>199864.43</v>
      </c>
      <c r="H3477" s="77">
        <f>+IF(ISNUMBER(DATA!S915),DATA!S915,"n/a")</f>
        <v>-7.33295972457738E-2</v>
      </c>
      <c r="I3477" s="86">
        <f>+IF(ISNUMBER(DATA!AB915),DATA!AB915,"n/a")</f>
        <v>373199.32</v>
      </c>
      <c r="J3477" s="77">
        <f>+IF(ISNUMBER(DATA!AC915),DATA!AC915,"n/a")</f>
        <v>-0.144884193920821</v>
      </c>
      <c r="K3477" s="86">
        <f>+IF(ISNUMBER(DATA!AL915),DATA!AL915,"n/a")</f>
        <v>687824.17</v>
      </c>
      <c r="L3477" s="77">
        <f>+IF(ISNUMBER(DATA!AM915),DATA!AM915,"n/a")</f>
        <v>-0.16339019793409601</v>
      </c>
      <c r="M3477" s="66"/>
      <c r="N3477" s="66"/>
      <c r="O3477" s="66"/>
      <c r="P3477" s="66"/>
      <c r="Q3477" s="66"/>
      <c r="S3477" s="70"/>
      <c r="U3477" s="70"/>
      <c r="W3477" s="70"/>
      <c r="Y3477" s="70"/>
    </row>
    <row r="3478" spans="1:25" s="69" customFormat="1" x14ac:dyDescent="0.2">
      <c r="A3478" s="66" t="s">
        <v>27</v>
      </c>
      <c r="B3478" s="66" t="s">
        <v>24</v>
      </c>
      <c r="C3478" s="66" t="s">
        <v>9</v>
      </c>
      <c r="D3478" s="66" t="s">
        <v>274</v>
      </c>
      <c r="E3478" s="86">
        <f>+IF(ISNUMBER(DATA!H916),DATA!H916,"n/a")</f>
        <v>24480.74</v>
      </c>
      <c r="F3478" s="77">
        <f>+IF(ISNUMBER(DATA!I916),DATA!I916,"n/a")</f>
        <v>4.1846668468280598E-2</v>
      </c>
      <c r="G3478" s="86">
        <f>+IF(ISNUMBER(DATA!R916),DATA!R916,"n/a")</f>
        <v>73190.86</v>
      </c>
      <c r="H3478" s="77">
        <f>+IF(ISNUMBER(DATA!S916),DATA!S916,"n/a")</f>
        <v>0.101772208148954</v>
      </c>
      <c r="I3478" s="86">
        <f>+IF(ISNUMBER(DATA!AB916),DATA!AB916,"n/a")</f>
        <v>135924.21</v>
      </c>
      <c r="J3478" s="77">
        <f>+IF(ISNUMBER(DATA!AC916),DATA!AC916,"n/a")</f>
        <v>9.1366077905001605E-2</v>
      </c>
      <c r="K3478" s="86">
        <f>+IF(ISNUMBER(DATA!AL916),DATA!AL916,"n/a")</f>
        <v>262343.67</v>
      </c>
      <c r="L3478" s="77">
        <f>+IF(ISNUMBER(DATA!AM916),DATA!AM916,"n/a")</f>
        <v>0.13212705417402901</v>
      </c>
      <c r="M3478" s="66"/>
      <c r="N3478" s="66"/>
      <c r="O3478" s="66"/>
      <c r="P3478" s="66"/>
      <c r="Q3478" s="66"/>
      <c r="S3478" s="70"/>
      <c r="U3478" s="70"/>
      <c r="W3478" s="70"/>
      <c r="Y3478" s="70"/>
    </row>
    <row r="3479" spans="1:25" s="69" customFormat="1" x14ac:dyDescent="0.2">
      <c r="A3479" s="66" t="s">
        <v>27</v>
      </c>
      <c r="B3479" s="66" t="s">
        <v>24</v>
      </c>
      <c r="C3479" s="66" t="s">
        <v>9</v>
      </c>
      <c r="D3479" s="66" t="s">
        <v>275</v>
      </c>
      <c r="E3479" s="86">
        <f>+IF(ISNUMBER(DATA!H917),DATA!H917,"n/a")</f>
        <v>54572.23</v>
      </c>
      <c r="F3479" s="77">
        <f>+IF(ISNUMBER(DATA!I917),DATA!I917,"n/a")</f>
        <v>-4.58087502598696E-2</v>
      </c>
      <c r="G3479" s="86">
        <f>+IF(ISNUMBER(DATA!R917),DATA!R917,"n/a")</f>
        <v>191118.19</v>
      </c>
      <c r="H3479" s="77">
        <f>+IF(ISNUMBER(DATA!S917),DATA!S917,"n/a")</f>
        <v>-0.14192009230283101</v>
      </c>
      <c r="I3479" s="86">
        <f>+IF(ISNUMBER(DATA!AB917),DATA!AB917,"n/a")</f>
        <v>362838.47</v>
      </c>
      <c r="J3479" s="77">
        <f>+IF(ISNUMBER(DATA!AC917),DATA!AC917,"n/a")</f>
        <v>-0.18825255277907599</v>
      </c>
      <c r="K3479" s="86">
        <f>+IF(ISNUMBER(DATA!AL917),DATA!AL917,"n/a")</f>
        <v>715775.27</v>
      </c>
      <c r="L3479" s="77">
        <f>+IF(ISNUMBER(DATA!AM917),DATA!AM917,"n/a")</f>
        <v>-0.124555112046446</v>
      </c>
      <c r="M3479" s="66"/>
      <c r="N3479" s="66"/>
      <c r="O3479" s="66"/>
      <c r="P3479" s="66"/>
      <c r="Q3479" s="66"/>
      <c r="S3479" s="70"/>
      <c r="U3479" s="70"/>
      <c r="W3479" s="70"/>
      <c r="Y3479" s="70"/>
    </row>
    <row r="3480" spans="1:25" s="69" customFormat="1" x14ac:dyDescent="0.2">
      <c r="A3480" s="66" t="s">
        <v>27</v>
      </c>
      <c r="B3480" s="66" t="s">
        <v>24</v>
      </c>
      <c r="C3480" s="66" t="s">
        <v>9</v>
      </c>
      <c r="D3480" s="66" t="s">
        <v>276</v>
      </c>
      <c r="E3480" s="86">
        <f>+IF(ISNUMBER(DATA!H918),DATA!H918,"n/a")</f>
        <v>26465.67</v>
      </c>
      <c r="F3480" s="77">
        <f>+IF(ISNUMBER(DATA!I918),DATA!I918,"n/a")</f>
        <v>7.9168886642782006E-3</v>
      </c>
      <c r="G3480" s="86">
        <f>+IF(ISNUMBER(DATA!R918),DATA!R918,"n/a")</f>
        <v>91891.78</v>
      </c>
      <c r="H3480" s="77">
        <f>+IF(ISNUMBER(DATA!S918),DATA!S918,"n/a")</f>
        <v>-5.6203168535056197E-3</v>
      </c>
      <c r="I3480" s="86">
        <f>+IF(ISNUMBER(DATA!AB918),DATA!AB918,"n/a")</f>
        <v>174507.27</v>
      </c>
      <c r="J3480" s="77">
        <f>+IF(ISNUMBER(DATA!AC918),DATA!AC918,"n/a")</f>
        <v>1.22446334997599E-2</v>
      </c>
      <c r="K3480" s="86">
        <f>+IF(ISNUMBER(DATA!AL918),DATA!AL918,"n/a")</f>
        <v>333732.12</v>
      </c>
      <c r="L3480" s="77">
        <f>+IF(ISNUMBER(DATA!AM918),DATA!AM918,"n/a")</f>
        <v>4.4475558487712197E-3</v>
      </c>
      <c r="M3480" s="66"/>
      <c r="N3480" s="66"/>
      <c r="O3480" s="66"/>
      <c r="P3480" s="66"/>
      <c r="Q3480" s="66"/>
      <c r="S3480" s="70"/>
      <c r="U3480" s="70"/>
      <c r="W3480" s="70"/>
      <c r="Y3480" s="70"/>
    </row>
    <row r="3481" spans="1:25" s="69" customFormat="1" x14ac:dyDescent="0.2">
      <c r="A3481" s="66" t="s">
        <v>27</v>
      </c>
      <c r="B3481" s="66" t="s">
        <v>24</v>
      </c>
      <c r="C3481" s="66" t="s">
        <v>9</v>
      </c>
      <c r="D3481" s="66" t="s">
        <v>277</v>
      </c>
      <c r="E3481" s="86">
        <f>+IF(ISNUMBER(DATA!H919),DATA!H919,"n/a")</f>
        <v>11986.46</v>
      </c>
      <c r="F3481" s="77">
        <f>+IF(ISNUMBER(DATA!I919),DATA!I919,"n/a")</f>
        <v>-6.7322768169428601E-2</v>
      </c>
      <c r="G3481" s="86">
        <f>+IF(ISNUMBER(DATA!R919),DATA!R919,"n/a")</f>
        <v>38719.839999999997</v>
      </c>
      <c r="H3481" s="77">
        <f>+IF(ISNUMBER(DATA!S919),DATA!S919,"n/a")</f>
        <v>-6.8491872004673104E-2</v>
      </c>
      <c r="I3481" s="86">
        <f>+IF(ISNUMBER(DATA!AB919),DATA!AB919,"n/a")</f>
        <v>78675.56</v>
      </c>
      <c r="J3481" s="77">
        <f>+IF(ISNUMBER(DATA!AC919),DATA!AC919,"n/a")</f>
        <v>4.4520069180126201E-2</v>
      </c>
      <c r="K3481" s="86">
        <f>+IF(ISNUMBER(DATA!AL919),DATA!AL919,"n/a")</f>
        <v>155217.25</v>
      </c>
      <c r="L3481" s="77">
        <f>+IF(ISNUMBER(DATA!AM919),DATA!AM919,"n/a")</f>
        <v>0.201501446711708</v>
      </c>
      <c r="M3481" s="66"/>
      <c r="N3481" s="66"/>
      <c r="O3481" s="66"/>
      <c r="P3481" s="66"/>
      <c r="Q3481" s="66"/>
      <c r="S3481" s="70"/>
      <c r="U3481" s="70"/>
      <c r="W3481" s="70"/>
      <c r="Y3481" s="70"/>
    </row>
    <row r="3482" spans="1:25" s="69" customFormat="1" x14ac:dyDescent="0.2">
      <c r="A3482" s="66" t="s">
        <v>27</v>
      </c>
      <c r="B3482" s="66" t="s">
        <v>24</v>
      </c>
      <c r="C3482" s="66" t="s">
        <v>9</v>
      </c>
      <c r="D3482" s="66" t="s">
        <v>278</v>
      </c>
      <c r="E3482" s="86">
        <f>+IF(ISNUMBER(DATA!H920),DATA!H920,"n/a")</f>
        <v>63978.34</v>
      </c>
      <c r="F3482" s="77">
        <f>+IF(ISNUMBER(DATA!I920),DATA!I920,"n/a")</f>
        <v>0.29333329829369797</v>
      </c>
      <c r="G3482" s="86">
        <f>+IF(ISNUMBER(DATA!R920),DATA!R920,"n/a")</f>
        <v>202651.87</v>
      </c>
      <c r="H3482" s="77">
        <f>+IF(ISNUMBER(DATA!S920),DATA!S920,"n/a")</f>
        <v>0.27536415668841602</v>
      </c>
      <c r="I3482" s="86">
        <f>+IF(ISNUMBER(DATA!AB920),DATA!AB920,"n/a")</f>
        <v>352739.22</v>
      </c>
      <c r="J3482" s="77">
        <f>+IF(ISNUMBER(DATA!AC920),DATA!AC920,"n/a")</f>
        <v>0.24707082306007799</v>
      </c>
      <c r="K3482" s="86">
        <f>+IF(ISNUMBER(DATA!AL920),DATA!AL920,"n/a")</f>
        <v>635512.11</v>
      </c>
      <c r="L3482" s="77">
        <f>+IF(ISNUMBER(DATA!AM920),DATA!AM920,"n/a")</f>
        <v>0.27336642473432798</v>
      </c>
      <c r="M3482" s="66"/>
      <c r="N3482" s="66"/>
      <c r="O3482" s="66"/>
      <c r="P3482" s="66"/>
      <c r="Q3482" s="66"/>
      <c r="S3482" s="70"/>
      <c r="U3482" s="70"/>
      <c r="W3482" s="70"/>
      <c r="Y3482" s="70"/>
    </row>
    <row r="3483" spans="1:25" s="69" customFormat="1" x14ac:dyDescent="0.2">
      <c r="A3483" s="66" t="s">
        <v>27</v>
      </c>
      <c r="B3483" s="66" t="s">
        <v>24</v>
      </c>
      <c r="C3483" s="66" t="s">
        <v>9</v>
      </c>
      <c r="D3483" s="66" t="s">
        <v>279</v>
      </c>
      <c r="E3483" s="86">
        <f>+IF(ISNUMBER(DATA!H921),DATA!H921,"n/a")</f>
        <v>23672.94</v>
      </c>
      <c r="F3483" s="77">
        <f>+IF(ISNUMBER(DATA!I921),DATA!I921,"n/a")</f>
        <v>3.43806939583415E-2</v>
      </c>
      <c r="G3483" s="86">
        <f>+IF(ISNUMBER(DATA!R921),DATA!R921,"n/a")</f>
        <v>82528.12</v>
      </c>
      <c r="H3483" s="77">
        <f>+IF(ISNUMBER(DATA!S921),DATA!S921,"n/a")</f>
        <v>0.14543512953163601</v>
      </c>
      <c r="I3483" s="86">
        <f>+IF(ISNUMBER(DATA!AB921),DATA!AB921,"n/a")</f>
        <v>149850.32999999999</v>
      </c>
      <c r="J3483" s="77">
        <f>+IF(ISNUMBER(DATA!AC921),DATA!AC921,"n/a")</f>
        <v>0.15409262988134501</v>
      </c>
      <c r="K3483" s="86">
        <f>+IF(ISNUMBER(DATA!AL921),DATA!AL921,"n/a")</f>
        <v>282126.8</v>
      </c>
      <c r="L3483" s="77">
        <f>+IF(ISNUMBER(DATA!AM921),DATA!AM921,"n/a")</f>
        <v>0.13186462740698501</v>
      </c>
      <c r="M3483" s="66"/>
      <c r="N3483" s="66"/>
      <c r="O3483" s="66"/>
      <c r="P3483" s="66"/>
      <c r="Q3483" s="66"/>
      <c r="S3483" s="70"/>
      <c r="U3483" s="70"/>
      <c r="W3483" s="70"/>
      <c r="Y3483" s="70"/>
    </row>
    <row r="3484" spans="1:25" s="69" customFormat="1" x14ac:dyDescent="0.2">
      <c r="A3484" s="66" t="s">
        <v>27</v>
      </c>
      <c r="B3484" s="66" t="s">
        <v>24</v>
      </c>
      <c r="C3484" s="66" t="s">
        <v>9</v>
      </c>
      <c r="D3484" s="66" t="s">
        <v>280</v>
      </c>
      <c r="E3484" s="86">
        <f>+IF(ISNUMBER(DATA!H922),DATA!H922,"n/a")</f>
        <v>18001.73</v>
      </c>
      <c r="F3484" s="77">
        <f>+IF(ISNUMBER(DATA!I922),DATA!I922,"n/a")</f>
        <v>0.25565461098327102</v>
      </c>
      <c r="G3484" s="86">
        <f>+IF(ISNUMBER(DATA!R922),DATA!R922,"n/a")</f>
        <v>48601.22</v>
      </c>
      <c r="H3484" s="77">
        <f>+IF(ISNUMBER(DATA!S922),DATA!S922,"n/a")</f>
        <v>0.13703634471175599</v>
      </c>
      <c r="I3484" s="86">
        <f>+IF(ISNUMBER(DATA!AB922),DATA!AB922,"n/a")</f>
        <v>81833.7</v>
      </c>
      <c r="J3484" s="77">
        <f>+IF(ISNUMBER(DATA!AC922),DATA!AC922,"n/a")</f>
        <v>0.148925810659466</v>
      </c>
      <c r="K3484" s="86">
        <f>+IF(ISNUMBER(DATA!AL922),DATA!AL922,"n/a")</f>
        <v>161374.21</v>
      </c>
      <c r="L3484" s="77">
        <f>+IF(ISNUMBER(DATA!AM922),DATA!AM922,"n/a")</f>
        <v>0.23897249578919999</v>
      </c>
      <c r="M3484" s="66"/>
      <c r="N3484" s="66"/>
      <c r="O3484" s="66"/>
      <c r="P3484" s="66"/>
      <c r="Q3484" s="66"/>
      <c r="S3484" s="70"/>
      <c r="U3484" s="70"/>
      <c r="W3484" s="70"/>
      <c r="Y3484" s="70"/>
    </row>
    <row r="3485" spans="1:25" s="69" customFormat="1" x14ac:dyDescent="0.2">
      <c r="A3485" s="66" t="s">
        <v>27</v>
      </c>
      <c r="B3485" s="66" t="s">
        <v>24</v>
      </c>
      <c r="C3485" s="66" t="s">
        <v>9</v>
      </c>
      <c r="D3485" s="66" t="s">
        <v>281</v>
      </c>
      <c r="E3485" s="86">
        <f>+IF(ISNUMBER(DATA!H923),DATA!H923,"n/a")</f>
        <v>14357.09</v>
      </c>
      <c r="F3485" s="77">
        <f>+IF(ISNUMBER(DATA!I923),DATA!I923,"n/a")</f>
        <v>-7.6687749806264402E-2</v>
      </c>
      <c r="G3485" s="86">
        <f>+IF(ISNUMBER(DATA!R923),DATA!R923,"n/a")</f>
        <v>45333.78</v>
      </c>
      <c r="H3485" s="77">
        <f>+IF(ISNUMBER(DATA!S923),DATA!S923,"n/a")</f>
        <v>-4.51042662144438E-2</v>
      </c>
      <c r="I3485" s="86">
        <f>+IF(ISNUMBER(DATA!AB923),DATA!AB923,"n/a")</f>
        <v>82852.710000000006</v>
      </c>
      <c r="J3485" s="77">
        <f>+IF(ISNUMBER(DATA!AC923),DATA!AC923,"n/a")</f>
        <v>-1.32710066112745E-3</v>
      </c>
      <c r="K3485" s="86">
        <f>+IF(ISNUMBER(DATA!AL923),DATA!AL923,"n/a")</f>
        <v>167975.74</v>
      </c>
      <c r="L3485" s="77">
        <f>+IF(ISNUMBER(DATA!AM923),DATA!AM923,"n/a")</f>
        <v>9.3028677861807699E-2</v>
      </c>
      <c r="M3485" s="66"/>
      <c r="N3485" s="66"/>
      <c r="O3485" s="66"/>
      <c r="P3485" s="66"/>
      <c r="Q3485" s="66"/>
      <c r="S3485" s="70"/>
      <c r="U3485" s="70"/>
      <c r="W3485" s="70"/>
      <c r="Y3485" s="70"/>
    </row>
    <row r="3486" spans="1:25" s="69" customFormat="1" x14ac:dyDescent="0.2">
      <c r="A3486" s="66" t="s">
        <v>27</v>
      </c>
      <c r="B3486" s="66" t="s">
        <v>24</v>
      </c>
      <c r="C3486" s="66" t="s">
        <v>9</v>
      </c>
      <c r="D3486" s="66" t="s">
        <v>282</v>
      </c>
      <c r="E3486" s="86">
        <f>+IF(ISNUMBER(DATA!H924),DATA!H924,"n/a")</f>
        <v>41069.58</v>
      </c>
      <c r="F3486" s="77">
        <f>+IF(ISNUMBER(DATA!I924),DATA!I924,"n/a")</f>
        <v>8.9216697462261005E-2</v>
      </c>
      <c r="G3486" s="86">
        <f>+IF(ISNUMBER(DATA!R924),DATA!R924,"n/a")</f>
        <v>135451.04999999999</v>
      </c>
      <c r="H3486" s="77">
        <f>+IF(ISNUMBER(DATA!S924),DATA!S924,"n/a")</f>
        <v>0.167319898241864</v>
      </c>
      <c r="I3486" s="86">
        <f>+IF(ISNUMBER(DATA!AB924),DATA!AB924,"n/a")</f>
        <v>255196.71</v>
      </c>
      <c r="J3486" s="77">
        <f>+IF(ISNUMBER(DATA!AC924),DATA!AC924,"n/a")</f>
        <v>0.22048095795599301</v>
      </c>
      <c r="K3486" s="86">
        <f>+IF(ISNUMBER(DATA!AL924),DATA!AL924,"n/a")</f>
        <v>490364.28</v>
      </c>
      <c r="L3486" s="77">
        <f>+IF(ISNUMBER(DATA!AM924),DATA!AM924,"n/a")</f>
        <v>0.33027871423428701</v>
      </c>
      <c r="M3486" s="66"/>
      <c r="N3486" s="66"/>
      <c r="O3486" s="66"/>
      <c r="P3486" s="66"/>
      <c r="Q3486" s="66"/>
      <c r="S3486" s="70"/>
      <c r="U3486" s="70"/>
      <c r="W3486" s="70"/>
      <c r="Y3486" s="70"/>
    </row>
    <row r="3487" spans="1:25" s="69" customFormat="1" x14ac:dyDescent="0.2">
      <c r="A3487" s="66" t="s">
        <v>27</v>
      </c>
      <c r="B3487" s="66" t="s">
        <v>24</v>
      </c>
      <c r="C3487" s="66" t="s">
        <v>9</v>
      </c>
      <c r="D3487" s="66" t="s">
        <v>283</v>
      </c>
      <c r="E3487" s="86">
        <f>+IF(ISNUMBER(DATA!H925),DATA!H925,"n/a")</f>
        <v>45518.2</v>
      </c>
      <c r="F3487" s="77">
        <f>+IF(ISNUMBER(DATA!I925),DATA!I925,"n/a")</f>
        <v>0.235028553024895</v>
      </c>
      <c r="G3487" s="86">
        <f>+IF(ISNUMBER(DATA!R925),DATA!R925,"n/a")</f>
        <v>149347.26</v>
      </c>
      <c r="H3487" s="77">
        <f>+IF(ISNUMBER(DATA!S925),DATA!S925,"n/a")</f>
        <v>0.29950463905998898</v>
      </c>
      <c r="I3487" s="86">
        <f>+IF(ISNUMBER(DATA!AB925),DATA!AB925,"n/a")</f>
        <v>279645.82</v>
      </c>
      <c r="J3487" s="77">
        <f>+IF(ISNUMBER(DATA!AC925),DATA!AC925,"n/a")</f>
        <v>0.29033002581252298</v>
      </c>
      <c r="K3487" s="86">
        <f>+IF(ISNUMBER(DATA!AL925),DATA!AL925,"n/a")</f>
        <v>514399.41</v>
      </c>
      <c r="L3487" s="77">
        <f>+IF(ISNUMBER(DATA!AM925),DATA!AM925,"n/a")</f>
        <v>0.246298647466409</v>
      </c>
      <c r="M3487" s="66"/>
      <c r="N3487" s="66"/>
      <c r="O3487" s="66"/>
      <c r="P3487" s="66"/>
      <c r="Q3487" s="66"/>
      <c r="S3487" s="70"/>
      <c r="U3487" s="70"/>
      <c r="W3487" s="70"/>
      <c r="Y3487" s="70"/>
    </row>
    <row r="3488" spans="1:25" s="69" customFormat="1" x14ac:dyDescent="0.2">
      <c r="A3488" s="66" t="s">
        <v>27</v>
      </c>
      <c r="B3488" s="66" t="s">
        <v>24</v>
      </c>
      <c r="C3488" s="66" t="s">
        <v>9</v>
      </c>
      <c r="D3488" s="66" t="s">
        <v>284</v>
      </c>
      <c r="E3488" s="86">
        <f>+IF(ISNUMBER(DATA!H926),DATA!H926,"n/a")</f>
        <v>14258.94</v>
      </c>
      <c r="F3488" s="77">
        <f>+IF(ISNUMBER(DATA!I926),DATA!I926,"n/a")</f>
        <v>-0.272385751988586</v>
      </c>
      <c r="G3488" s="86">
        <f>+IF(ISNUMBER(DATA!R926),DATA!R926,"n/a")</f>
        <v>50778.73</v>
      </c>
      <c r="H3488" s="77">
        <f>+IF(ISNUMBER(DATA!S926),DATA!S926,"n/a")</f>
        <v>-0.192360570559518</v>
      </c>
      <c r="I3488" s="86">
        <f>+IF(ISNUMBER(DATA!AB926),DATA!AB926,"n/a")</f>
        <v>92661.69</v>
      </c>
      <c r="J3488" s="77">
        <f>+IF(ISNUMBER(DATA!AC926),DATA!AC926,"n/a")</f>
        <v>-0.172287020543093</v>
      </c>
      <c r="K3488" s="86">
        <f>+IF(ISNUMBER(DATA!AL926),DATA!AL926,"n/a")</f>
        <v>189472.56</v>
      </c>
      <c r="L3488" s="77">
        <f>+IF(ISNUMBER(DATA!AM926),DATA!AM926,"n/a")</f>
        <v>-9.2085582104624294E-2</v>
      </c>
      <c r="M3488" s="66"/>
      <c r="N3488" s="66"/>
      <c r="O3488" s="66"/>
      <c r="P3488" s="66"/>
      <c r="Q3488" s="66"/>
      <c r="S3488" s="70"/>
      <c r="U3488" s="70"/>
      <c r="W3488" s="70"/>
      <c r="Y3488" s="70"/>
    </row>
    <row r="3489" spans="1:25" s="69" customFormat="1" x14ac:dyDescent="0.2">
      <c r="A3489" s="66" t="s">
        <v>27</v>
      </c>
      <c r="B3489" s="66" t="s">
        <v>24</v>
      </c>
      <c r="C3489" s="66" t="s">
        <v>9</v>
      </c>
      <c r="D3489" s="66" t="s">
        <v>285</v>
      </c>
      <c r="E3489" s="86">
        <f>+IF(ISNUMBER(DATA!H927),DATA!H927,"n/a")</f>
        <v>6446.07</v>
      </c>
      <c r="F3489" s="77">
        <f>+IF(ISNUMBER(DATA!I927),DATA!I927,"n/a")</f>
        <v>0.13376964639997699</v>
      </c>
      <c r="G3489" s="86">
        <f>+IF(ISNUMBER(DATA!R927),DATA!R927,"n/a")</f>
        <v>25475.759999999998</v>
      </c>
      <c r="H3489" s="77">
        <f>+IF(ISNUMBER(DATA!S927),DATA!S927,"n/a")</f>
        <v>0.331094966024782</v>
      </c>
      <c r="I3489" s="86">
        <f>+IF(ISNUMBER(DATA!AB927),DATA!AB927,"n/a")</f>
        <v>48497.36</v>
      </c>
      <c r="J3489" s="77">
        <f>+IF(ISNUMBER(DATA!AC927),DATA!AC927,"n/a")</f>
        <v>0.40966478090727498</v>
      </c>
      <c r="K3489" s="86">
        <f>+IF(ISNUMBER(DATA!AL927),DATA!AL927,"n/a")</f>
        <v>90030.41</v>
      </c>
      <c r="L3489" s="77">
        <f>+IF(ISNUMBER(DATA!AM927),DATA!AM927,"n/a")</f>
        <v>0.28558195629755201</v>
      </c>
      <c r="M3489" s="66"/>
      <c r="N3489" s="66"/>
      <c r="O3489" s="66"/>
      <c r="P3489" s="66"/>
      <c r="Q3489" s="66"/>
      <c r="S3489" s="70"/>
      <c r="U3489" s="70"/>
      <c r="W3489" s="70"/>
      <c r="Y3489" s="70"/>
    </row>
    <row r="3490" spans="1:25" s="69" customFormat="1" x14ac:dyDescent="0.2">
      <c r="A3490" s="66" t="s">
        <v>27</v>
      </c>
      <c r="B3490" s="66" t="s">
        <v>24</v>
      </c>
      <c r="C3490" s="66" t="s">
        <v>9</v>
      </c>
      <c r="D3490" s="66" t="s">
        <v>286</v>
      </c>
      <c r="E3490" s="86">
        <f>+IF(ISNUMBER(DATA!H928),DATA!H928,"n/a")</f>
        <v>33367.599999999999</v>
      </c>
      <c r="F3490" s="77">
        <f>+IF(ISNUMBER(DATA!I928),DATA!I928,"n/a")</f>
        <v>4.53027382510892E-2</v>
      </c>
      <c r="G3490" s="86">
        <f>+IF(ISNUMBER(DATA!R928),DATA!R928,"n/a")</f>
        <v>109396.3</v>
      </c>
      <c r="H3490" s="77">
        <f>+IF(ISNUMBER(DATA!S928),DATA!S928,"n/a")</f>
        <v>-0.124891487673992</v>
      </c>
      <c r="I3490" s="86">
        <f>+IF(ISNUMBER(DATA!AB928),DATA!AB928,"n/a")</f>
        <v>203592.1</v>
      </c>
      <c r="J3490" s="77">
        <f>+IF(ISNUMBER(DATA!AC928),DATA!AC928,"n/a")</f>
        <v>-0.23285415253018699</v>
      </c>
      <c r="K3490" s="86">
        <f>+IF(ISNUMBER(DATA!AL928),DATA!AL928,"n/a")</f>
        <v>394291.22</v>
      </c>
      <c r="L3490" s="77">
        <f>+IF(ISNUMBER(DATA!AM928),DATA!AM928,"n/a")</f>
        <v>-0.228585452468478</v>
      </c>
      <c r="M3490" s="66"/>
      <c r="N3490" s="66"/>
      <c r="O3490" s="66"/>
      <c r="P3490" s="66"/>
      <c r="Q3490" s="66"/>
      <c r="S3490" s="70"/>
      <c r="U3490" s="70"/>
      <c r="W3490" s="70"/>
      <c r="Y3490" s="70"/>
    </row>
    <row r="3491" spans="1:25" s="69" customFormat="1" x14ac:dyDescent="0.2">
      <c r="A3491" s="66" t="s">
        <v>27</v>
      </c>
      <c r="B3491" s="66" t="s">
        <v>24</v>
      </c>
      <c r="C3491" s="66" t="s">
        <v>9</v>
      </c>
      <c r="D3491" s="66" t="s">
        <v>287</v>
      </c>
      <c r="E3491" s="86">
        <f>+IF(ISNUMBER(DATA!H929),DATA!H929,"n/a")</f>
        <v>35515.74</v>
      </c>
      <c r="F3491" s="77">
        <f>+IF(ISNUMBER(DATA!I929),DATA!I929,"n/a")</f>
        <v>0.11029850354325201</v>
      </c>
      <c r="G3491" s="86">
        <f>+IF(ISNUMBER(DATA!R929),DATA!R929,"n/a")</f>
        <v>112471.11</v>
      </c>
      <c r="H3491" s="77">
        <f>+IF(ISNUMBER(DATA!S929),DATA!S929,"n/a")</f>
        <v>-7.9711559067132801E-2</v>
      </c>
      <c r="I3491" s="86">
        <f>+IF(ISNUMBER(DATA!AB929),DATA!AB929,"n/a")</f>
        <v>207181.13</v>
      </c>
      <c r="J3491" s="77">
        <f>+IF(ISNUMBER(DATA!AC929),DATA!AC929,"n/a")</f>
        <v>-0.23339793678679299</v>
      </c>
      <c r="K3491" s="86">
        <f>+IF(ISNUMBER(DATA!AL929),DATA!AL929,"n/a")</f>
        <v>409048.74</v>
      </c>
      <c r="L3491" s="77">
        <f>+IF(ISNUMBER(DATA!AM929),DATA!AM929,"n/a")</f>
        <v>-0.27855411958683501</v>
      </c>
      <c r="M3491" s="66"/>
      <c r="N3491" s="66"/>
      <c r="O3491" s="66"/>
      <c r="P3491" s="66"/>
      <c r="Q3491" s="66"/>
      <c r="S3491" s="70"/>
      <c r="U3491" s="70"/>
      <c r="W3491" s="70"/>
      <c r="Y3491" s="70"/>
    </row>
    <row r="3492" spans="1:25" s="69" customFormat="1" x14ac:dyDescent="0.2">
      <c r="A3492" s="66" t="s">
        <v>27</v>
      </c>
      <c r="B3492" s="66" t="s">
        <v>24</v>
      </c>
      <c r="C3492" s="66" t="s">
        <v>9</v>
      </c>
      <c r="D3492" s="66" t="s">
        <v>288</v>
      </c>
      <c r="E3492" s="86">
        <f>+IF(ISNUMBER(DATA!H930),DATA!H930,"n/a")</f>
        <v>32852.230000000003</v>
      </c>
      <c r="F3492" s="77">
        <f>+IF(ISNUMBER(DATA!I930),DATA!I930,"n/a")</f>
        <v>0.15938503474919299</v>
      </c>
      <c r="G3492" s="86">
        <f>+IF(ISNUMBER(DATA!R930),DATA!R930,"n/a")</f>
        <v>107184.05</v>
      </c>
      <c r="H3492" s="77">
        <f>+IF(ISNUMBER(DATA!S930),DATA!S930,"n/a")</f>
        <v>0.25059023925414498</v>
      </c>
      <c r="I3492" s="86">
        <f>+IF(ISNUMBER(DATA!AB930),DATA!AB930,"n/a")</f>
        <v>203849.78</v>
      </c>
      <c r="J3492" s="77">
        <f>+IF(ISNUMBER(DATA!AC930),DATA!AC930,"n/a")</f>
        <v>0.30521154854473398</v>
      </c>
      <c r="K3492" s="86">
        <f>+IF(ISNUMBER(DATA!AL930),DATA!AL930,"n/a")</f>
        <v>390806.13</v>
      </c>
      <c r="L3492" s="77">
        <f>+IF(ISNUMBER(DATA!AM930),DATA!AM930,"n/a")</f>
        <v>0.34978361491318999</v>
      </c>
      <c r="M3492" s="66"/>
      <c r="N3492" s="66"/>
      <c r="O3492" s="66"/>
      <c r="P3492" s="66"/>
      <c r="Q3492" s="66"/>
      <c r="S3492" s="70"/>
      <c r="U3492" s="70"/>
      <c r="W3492" s="70"/>
      <c r="Y3492" s="70"/>
    </row>
    <row r="3493" spans="1:25" s="69" customFormat="1" x14ac:dyDescent="0.2">
      <c r="A3493" s="66" t="s">
        <v>27</v>
      </c>
      <c r="B3493" s="66" t="s">
        <v>24</v>
      </c>
      <c r="C3493" s="66" t="s">
        <v>9</v>
      </c>
      <c r="D3493" s="66" t="s">
        <v>289</v>
      </c>
      <c r="E3493" s="86">
        <f>+IF(ISNUMBER(DATA!H931),DATA!H931,"n/a")</f>
        <v>16760.810000000001</v>
      </c>
      <c r="F3493" s="77">
        <f>+IF(ISNUMBER(DATA!I931),DATA!I931,"n/a")</f>
        <v>8.1336301918247006E-2</v>
      </c>
      <c r="G3493" s="86">
        <f>+IF(ISNUMBER(DATA!R931),DATA!R931,"n/a")</f>
        <v>56353.95</v>
      </c>
      <c r="H3493" s="77">
        <f>+IF(ISNUMBER(DATA!S931),DATA!S931,"n/a")</f>
        <v>0.13438443576633499</v>
      </c>
      <c r="I3493" s="86">
        <f>+IF(ISNUMBER(DATA!AB931),DATA!AB931,"n/a")</f>
        <v>103162.02</v>
      </c>
      <c r="J3493" s="77">
        <f>+IF(ISNUMBER(DATA!AC931),DATA!AC931,"n/a")</f>
        <v>0.14816695329469401</v>
      </c>
      <c r="K3493" s="86">
        <f>+IF(ISNUMBER(DATA!AL931),DATA!AL931,"n/a")</f>
        <v>197809.73</v>
      </c>
      <c r="L3493" s="77">
        <f>+IF(ISNUMBER(DATA!AM931),DATA!AM931,"n/a")</f>
        <v>0.194795766717031</v>
      </c>
      <c r="M3493" s="66"/>
      <c r="N3493" s="66"/>
      <c r="O3493" s="66"/>
      <c r="P3493" s="66"/>
      <c r="Q3493" s="66"/>
      <c r="S3493" s="70"/>
      <c r="U3493" s="70"/>
      <c r="W3493" s="70"/>
      <c r="Y3493" s="70"/>
    </row>
    <row r="3494" spans="1:25" s="69" customFormat="1" x14ac:dyDescent="0.2">
      <c r="A3494" s="66" t="s">
        <v>27</v>
      </c>
      <c r="B3494" s="66" t="s">
        <v>24</v>
      </c>
      <c r="C3494" s="66" t="s">
        <v>9</v>
      </c>
      <c r="D3494" s="66" t="s">
        <v>290</v>
      </c>
      <c r="E3494" s="86">
        <f>+IF(ISNUMBER(DATA!H932),DATA!H932,"n/a")</f>
        <v>15977.12</v>
      </c>
      <c r="F3494" s="77">
        <f>+IF(ISNUMBER(DATA!I932),DATA!I932,"n/a")</f>
        <v>-0.150367407366441</v>
      </c>
      <c r="G3494" s="86">
        <f>+IF(ISNUMBER(DATA!R932),DATA!R932,"n/a")</f>
        <v>48270.05</v>
      </c>
      <c r="H3494" s="77">
        <f>+IF(ISNUMBER(DATA!S932),DATA!S932,"n/a")</f>
        <v>-8.69107937171507E-2</v>
      </c>
      <c r="I3494" s="86">
        <f>+IF(ISNUMBER(DATA!AB932),DATA!AB932,"n/a")</f>
        <v>95815.81</v>
      </c>
      <c r="J3494" s="77">
        <f>+IF(ISNUMBER(DATA!AC932),DATA!AC932,"n/a")</f>
        <v>-3.41861836217143E-2</v>
      </c>
      <c r="K3494" s="86">
        <f>+IF(ISNUMBER(DATA!AL932),DATA!AL932,"n/a")</f>
        <v>187085.88</v>
      </c>
      <c r="L3494" s="77">
        <f>+IF(ISNUMBER(DATA!AM932),DATA!AM932,"n/a")</f>
        <v>6.6228562401134297E-2</v>
      </c>
      <c r="M3494" s="66"/>
      <c r="N3494" s="66"/>
      <c r="O3494" s="66"/>
      <c r="P3494" s="66"/>
      <c r="Q3494" s="66"/>
      <c r="S3494" s="70"/>
      <c r="U3494" s="70"/>
      <c r="W3494" s="70"/>
      <c r="Y3494" s="70"/>
    </row>
    <row r="3495" spans="1:25" s="69" customFormat="1" x14ac:dyDescent="0.2">
      <c r="A3495" s="66" t="s">
        <v>27</v>
      </c>
      <c r="B3495" s="66" t="s">
        <v>24</v>
      </c>
      <c r="C3495" s="66" t="s">
        <v>9</v>
      </c>
      <c r="D3495" s="66" t="s">
        <v>291</v>
      </c>
      <c r="E3495" s="86">
        <f>+IF(ISNUMBER(DATA!H933),DATA!H933,"n/a")</f>
        <v>26509.200000000001</v>
      </c>
      <c r="F3495" s="77">
        <f>+IF(ISNUMBER(DATA!I933),DATA!I933,"n/a")</f>
        <v>9.8343444253762805E-2</v>
      </c>
      <c r="G3495" s="86">
        <f>+IF(ISNUMBER(DATA!R933),DATA!R933,"n/a")</f>
        <v>92175.48</v>
      </c>
      <c r="H3495" s="77">
        <f>+IF(ISNUMBER(DATA!S933),DATA!S933,"n/a")</f>
        <v>0.25145516969467202</v>
      </c>
      <c r="I3495" s="86">
        <f>+IF(ISNUMBER(DATA!AB933),DATA!AB933,"n/a")</f>
        <v>176508.55</v>
      </c>
      <c r="J3495" s="77">
        <f>+IF(ISNUMBER(DATA!AC933),DATA!AC933,"n/a")</f>
        <v>0.32591500417624197</v>
      </c>
      <c r="K3495" s="86">
        <f>+IF(ISNUMBER(DATA!AL933),DATA!AL933,"n/a")</f>
        <v>317223.93</v>
      </c>
      <c r="L3495" s="77">
        <f>+IF(ISNUMBER(DATA!AM933),DATA!AM933,"n/a")</f>
        <v>0.58933248561967999</v>
      </c>
      <c r="M3495" s="66"/>
      <c r="N3495" s="66"/>
      <c r="O3495" s="66"/>
      <c r="P3495" s="66"/>
      <c r="Q3495" s="66"/>
      <c r="S3495" s="70"/>
      <c r="U3495" s="70"/>
      <c r="W3495" s="70"/>
      <c r="Y3495" s="70"/>
    </row>
    <row r="3496" spans="1:25" s="69" customFormat="1" x14ac:dyDescent="0.2">
      <c r="A3496" s="66" t="s">
        <v>27</v>
      </c>
      <c r="B3496" s="66" t="s">
        <v>24</v>
      </c>
      <c r="C3496" s="66" t="s">
        <v>9</v>
      </c>
      <c r="D3496" s="66" t="s">
        <v>292</v>
      </c>
      <c r="E3496" s="86">
        <f>+IF(ISNUMBER(DATA!H934),DATA!H934,"n/a")</f>
        <v>82570.210000000006</v>
      </c>
      <c r="F3496" s="77">
        <f>+IF(ISNUMBER(DATA!I934),DATA!I934,"n/a")</f>
        <v>-1.5344229749407599E-2</v>
      </c>
      <c r="G3496" s="86">
        <f>+IF(ISNUMBER(DATA!R934),DATA!R934,"n/a")</f>
        <v>275044.71000000002</v>
      </c>
      <c r="H3496" s="77">
        <f>+IF(ISNUMBER(DATA!S934),DATA!S934,"n/a")</f>
        <v>4.2747716014433598E-2</v>
      </c>
      <c r="I3496" s="86">
        <f>+IF(ISNUMBER(DATA!AB934),DATA!AB934,"n/a")</f>
        <v>506822.68</v>
      </c>
      <c r="J3496" s="77">
        <f>+IF(ISNUMBER(DATA!AC934),DATA!AC934,"n/a")</f>
        <v>6.3460103561634703E-3</v>
      </c>
      <c r="K3496" s="86">
        <f>+IF(ISNUMBER(DATA!AL934),DATA!AL934,"n/a")</f>
        <v>993039.18</v>
      </c>
      <c r="L3496" s="77">
        <f>+IF(ISNUMBER(DATA!AM934),DATA!AM934,"n/a")</f>
        <v>7.2242054978256906E-2</v>
      </c>
      <c r="M3496" s="66"/>
      <c r="N3496" s="66"/>
      <c r="O3496" s="66"/>
      <c r="P3496" s="66"/>
      <c r="Q3496" s="66"/>
      <c r="S3496" s="70"/>
      <c r="U3496" s="70"/>
      <c r="W3496" s="70"/>
      <c r="Y3496" s="70"/>
    </row>
    <row r="3497" spans="1:25" s="69" customFormat="1" x14ac:dyDescent="0.2">
      <c r="A3497" s="66" t="s">
        <v>27</v>
      </c>
      <c r="B3497" s="66" t="s">
        <v>24</v>
      </c>
      <c r="C3497" s="66" t="s">
        <v>9</v>
      </c>
      <c r="D3497" s="66" t="s">
        <v>293</v>
      </c>
      <c r="E3497" s="86">
        <f>+IF(ISNUMBER(DATA!H935),DATA!H935,"n/a")</f>
        <v>9532.2099999999991</v>
      </c>
      <c r="F3497" s="77">
        <f>+IF(ISNUMBER(DATA!I935),DATA!I935,"n/a")</f>
        <v>0.685091721630112</v>
      </c>
      <c r="G3497" s="86">
        <f>+IF(ISNUMBER(DATA!R935),DATA!R935,"n/a")</f>
        <v>30329.84</v>
      </c>
      <c r="H3497" s="77">
        <f>+IF(ISNUMBER(DATA!S935),DATA!S935,"n/a")</f>
        <v>0.80650141429615496</v>
      </c>
      <c r="I3497" s="86">
        <f>+IF(ISNUMBER(DATA!AB935),DATA!AB935,"n/a")</f>
        <v>51729.41</v>
      </c>
      <c r="J3497" s="77">
        <f>+IF(ISNUMBER(DATA!AC935),DATA!AC935,"n/a")</f>
        <v>0.704248413923931</v>
      </c>
      <c r="K3497" s="86">
        <f>+IF(ISNUMBER(DATA!AL935),DATA!AL935,"n/a")</f>
        <v>91276.53</v>
      </c>
      <c r="L3497" s="77">
        <f>+IF(ISNUMBER(DATA!AM935),DATA!AM935,"n/a")</f>
        <v>0.41367131604824198</v>
      </c>
      <c r="M3497" s="66"/>
      <c r="N3497" s="66"/>
      <c r="O3497" s="66"/>
      <c r="P3497" s="66"/>
      <c r="Q3497" s="66"/>
      <c r="S3497" s="70"/>
      <c r="U3497" s="70"/>
      <c r="W3497" s="70"/>
      <c r="Y3497" s="70"/>
    </row>
    <row r="3498" spans="1:25" s="69" customFormat="1" x14ac:dyDescent="0.2">
      <c r="A3498" s="66" t="s">
        <v>27</v>
      </c>
      <c r="B3498" s="66" t="s">
        <v>24</v>
      </c>
      <c r="C3498" s="66" t="s">
        <v>9</v>
      </c>
      <c r="D3498" s="66" t="s">
        <v>294</v>
      </c>
      <c r="E3498" s="86">
        <f>+IF(ISNUMBER(DATA!H936),DATA!H936,"n/a")</f>
        <v>52840.59</v>
      </c>
      <c r="F3498" s="77">
        <f>+IF(ISNUMBER(DATA!I936),DATA!I936,"n/a")</f>
        <v>-7.6407060827634196E-2</v>
      </c>
      <c r="G3498" s="86">
        <f>+IF(ISNUMBER(DATA!R936),DATA!R936,"n/a")</f>
        <v>164364.21</v>
      </c>
      <c r="H3498" s="77">
        <f>+IF(ISNUMBER(DATA!S936),DATA!S936,"n/a")</f>
        <v>8.7867023763265103E-3</v>
      </c>
      <c r="I3498" s="86">
        <f>+IF(ISNUMBER(DATA!AB936),DATA!AB936,"n/a")</f>
        <v>325932.51</v>
      </c>
      <c r="J3498" s="77">
        <f>+IF(ISNUMBER(DATA!AC936),DATA!AC936,"n/a")</f>
        <v>4.4930076336406499E-2</v>
      </c>
      <c r="K3498" s="86">
        <f>+IF(ISNUMBER(DATA!AL936),DATA!AL936,"n/a")</f>
        <v>613319.9</v>
      </c>
      <c r="L3498" s="77">
        <f>+IF(ISNUMBER(DATA!AM936),DATA!AM936,"n/a")</f>
        <v>0.11163766029343</v>
      </c>
      <c r="M3498" s="66"/>
      <c r="N3498" s="66"/>
      <c r="O3498" s="66"/>
      <c r="P3498" s="66"/>
      <c r="Q3498" s="66"/>
      <c r="S3498" s="70"/>
      <c r="U3498" s="70"/>
      <c r="W3498" s="70"/>
      <c r="Y3498" s="70"/>
    </row>
    <row r="3499" spans="1:25" s="69" customFormat="1" x14ac:dyDescent="0.2">
      <c r="A3499" s="66" t="s">
        <v>27</v>
      </c>
      <c r="B3499" s="66" t="s">
        <v>24</v>
      </c>
      <c r="C3499" s="66" t="s">
        <v>9</v>
      </c>
      <c r="D3499" s="66" t="s">
        <v>295</v>
      </c>
      <c r="E3499" s="86">
        <f>+IF(ISNUMBER(DATA!H937),DATA!H937,"n/a")</f>
        <v>58464.97</v>
      </c>
      <c r="F3499" s="77">
        <f>+IF(ISNUMBER(DATA!I937),DATA!I937,"n/a")</f>
        <v>0.127907887507408</v>
      </c>
      <c r="G3499" s="86">
        <f>+IF(ISNUMBER(DATA!R937),DATA!R937,"n/a")</f>
        <v>182453</v>
      </c>
      <c r="H3499" s="77">
        <f>+IF(ISNUMBER(DATA!S937),DATA!S937,"n/a")</f>
        <v>0.139553362386001</v>
      </c>
      <c r="I3499" s="86">
        <f>+IF(ISNUMBER(DATA!AB937),DATA!AB937,"n/a")</f>
        <v>362811.12</v>
      </c>
      <c r="J3499" s="77">
        <f>+IF(ISNUMBER(DATA!AC937),DATA!AC937,"n/a")</f>
        <v>0.233496481021956</v>
      </c>
      <c r="K3499" s="86">
        <f>+IF(ISNUMBER(DATA!AL937),DATA!AL937,"n/a")</f>
        <v>644666.38</v>
      </c>
      <c r="L3499" s="77">
        <f>+IF(ISNUMBER(DATA!AM937),DATA!AM937,"n/a")</f>
        <v>0.26709785357524701</v>
      </c>
      <c r="M3499" s="66"/>
      <c r="N3499" s="66"/>
      <c r="O3499" s="66"/>
      <c r="P3499" s="66"/>
      <c r="Q3499" s="66"/>
      <c r="S3499" s="70"/>
      <c r="U3499" s="70"/>
      <c r="W3499" s="70"/>
      <c r="Y3499" s="70"/>
    </row>
    <row r="3500" spans="1:25" s="69" customFormat="1" x14ac:dyDescent="0.2">
      <c r="A3500" s="66" t="s">
        <v>27</v>
      </c>
      <c r="B3500" s="66" t="s">
        <v>24</v>
      </c>
      <c r="C3500" s="66" t="s">
        <v>9</v>
      </c>
      <c r="D3500" s="66" t="s">
        <v>296</v>
      </c>
      <c r="E3500" s="86">
        <f>+IF(ISNUMBER(DATA!H938),DATA!H938,"n/a")</f>
        <v>63727.85</v>
      </c>
      <c r="F3500" s="77">
        <f>+IF(ISNUMBER(DATA!I938),DATA!I938,"n/a")</f>
        <v>0.43838600107301401</v>
      </c>
      <c r="G3500" s="86">
        <f>+IF(ISNUMBER(DATA!R938),DATA!R938,"n/a")</f>
        <v>191712.7</v>
      </c>
      <c r="H3500" s="77">
        <f>+IF(ISNUMBER(DATA!S938),DATA!S938,"n/a")</f>
        <v>0.37720564592484801</v>
      </c>
      <c r="I3500" s="86">
        <f>+IF(ISNUMBER(DATA!AB938),DATA!AB938,"n/a")</f>
        <v>375261.11</v>
      </c>
      <c r="J3500" s="77">
        <f>+IF(ISNUMBER(DATA!AC938),DATA!AC938,"n/a")</f>
        <v>0.27475390080130002</v>
      </c>
      <c r="K3500" s="86">
        <f>+IF(ISNUMBER(DATA!AL938),DATA!AL938,"n/a")</f>
        <v>669902.84</v>
      </c>
      <c r="L3500" s="77">
        <f>+IF(ISNUMBER(DATA!AM938),DATA!AM938,"n/a")</f>
        <v>0.33055523423393102</v>
      </c>
      <c r="M3500" s="66"/>
      <c r="N3500" s="66"/>
      <c r="O3500" s="66"/>
      <c r="P3500" s="66"/>
      <c r="Q3500" s="66"/>
      <c r="S3500" s="70"/>
      <c r="U3500" s="70"/>
      <c r="W3500" s="70"/>
      <c r="Y3500" s="70"/>
    </row>
    <row r="3501" spans="1:25" s="69" customFormat="1" x14ac:dyDescent="0.2">
      <c r="A3501" s="66" t="s">
        <v>27</v>
      </c>
      <c r="B3501" s="66" t="s">
        <v>24</v>
      </c>
      <c r="C3501" s="66" t="s">
        <v>9</v>
      </c>
      <c r="D3501" s="66" t="s">
        <v>297</v>
      </c>
      <c r="E3501" s="86">
        <f>+IF(ISNUMBER(DATA!H939),DATA!H939,"n/a")</f>
        <v>14709.6</v>
      </c>
      <c r="F3501" s="77">
        <f>+IF(ISNUMBER(DATA!I939),DATA!I939,"n/a")</f>
        <v>0.45293058437844802</v>
      </c>
      <c r="G3501" s="86">
        <f>+IF(ISNUMBER(DATA!R939),DATA!R939,"n/a")</f>
        <v>44728.800000000003</v>
      </c>
      <c r="H3501" s="77">
        <f>+IF(ISNUMBER(DATA!S939),DATA!S939,"n/a")</f>
        <v>0.46454162186374098</v>
      </c>
      <c r="I3501" s="86">
        <f>+IF(ISNUMBER(DATA!AB939),DATA!AB939,"n/a")</f>
        <v>81604.649999999994</v>
      </c>
      <c r="J3501" s="77">
        <f>+IF(ISNUMBER(DATA!AC939),DATA!AC939,"n/a")</f>
        <v>0.44094145325850498</v>
      </c>
      <c r="K3501" s="86">
        <f>+IF(ISNUMBER(DATA!AL939),DATA!AL939,"n/a")</f>
        <v>149661.5</v>
      </c>
      <c r="L3501" s="77">
        <f>+IF(ISNUMBER(DATA!AM939),DATA!AM939,"n/a")</f>
        <v>0.29578884966082197</v>
      </c>
      <c r="M3501" s="66"/>
      <c r="N3501" s="66"/>
      <c r="O3501" s="66"/>
      <c r="P3501" s="66"/>
      <c r="Q3501" s="66"/>
      <c r="S3501" s="70"/>
      <c r="U3501" s="70"/>
      <c r="W3501" s="70"/>
      <c r="Y3501" s="70"/>
    </row>
    <row r="3502" spans="1:25" s="69" customFormat="1" x14ac:dyDescent="0.2">
      <c r="A3502" s="66" t="s">
        <v>27</v>
      </c>
      <c r="B3502" s="66" t="s">
        <v>24</v>
      </c>
      <c r="C3502" s="66" t="s">
        <v>9</v>
      </c>
      <c r="D3502" s="66" t="s">
        <v>298</v>
      </c>
      <c r="E3502" s="86">
        <f>+IF(ISNUMBER(DATA!H940),DATA!H940,"n/a")</f>
        <v>23956.92</v>
      </c>
      <c r="F3502" s="77">
        <f>+IF(ISNUMBER(DATA!I940),DATA!I940,"n/a")</f>
        <v>-1.4086466185526199E-2</v>
      </c>
      <c r="G3502" s="86">
        <f>+IF(ISNUMBER(DATA!R940),DATA!R940,"n/a")</f>
        <v>74558.12</v>
      </c>
      <c r="H3502" s="77">
        <f>+IF(ISNUMBER(DATA!S940),DATA!S940,"n/a")</f>
        <v>5.6015410055485999E-2</v>
      </c>
      <c r="I3502" s="86">
        <f>+IF(ISNUMBER(DATA!AB940),DATA!AB940,"n/a")</f>
        <v>136712.26999999999</v>
      </c>
      <c r="J3502" s="77">
        <f>+IF(ISNUMBER(DATA!AC940),DATA!AC940,"n/a")</f>
        <v>7.2546681405341401E-2</v>
      </c>
      <c r="K3502" s="86">
        <f>+IF(ISNUMBER(DATA!AL940),DATA!AL940,"n/a")</f>
        <v>263416.23</v>
      </c>
      <c r="L3502" s="77">
        <f>+IF(ISNUMBER(DATA!AM940),DATA!AM940,"n/a")</f>
        <v>0.18540659978787299</v>
      </c>
      <c r="M3502" s="66"/>
      <c r="N3502" s="66"/>
      <c r="O3502" s="66"/>
      <c r="P3502" s="66"/>
      <c r="Q3502" s="66"/>
      <c r="S3502" s="70"/>
      <c r="U3502" s="70"/>
      <c r="W3502" s="70"/>
      <c r="Y3502" s="70"/>
    </row>
    <row r="3503" spans="1:25" s="69" customFormat="1" x14ac:dyDescent="0.2">
      <c r="A3503" s="66" t="s">
        <v>27</v>
      </c>
      <c r="B3503" s="66" t="s">
        <v>24</v>
      </c>
      <c r="C3503" s="66" t="s">
        <v>9</v>
      </c>
      <c r="D3503" s="66" t="s">
        <v>299</v>
      </c>
      <c r="E3503" s="86">
        <f>+IF(ISNUMBER(DATA!H941),DATA!H941,"n/a")</f>
        <v>177025.06</v>
      </c>
      <c r="F3503" s="77">
        <f>+IF(ISNUMBER(DATA!I941),DATA!I941,"n/a")</f>
        <v>-2.8015598086329301E-2</v>
      </c>
      <c r="G3503" s="86">
        <f>+IF(ISNUMBER(DATA!R941),DATA!R941,"n/a")</f>
        <v>576650.1</v>
      </c>
      <c r="H3503" s="77">
        <f>+IF(ISNUMBER(DATA!S941),DATA!S941,"n/a")</f>
        <v>0.12703485555750599</v>
      </c>
      <c r="I3503" s="86">
        <f>+IF(ISNUMBER(DATA!AB941),DATA!AB941,"n/a")</f>
        <v>1057411.5</v>
      </c>
      <c r="J3503" s="77">
        <f>+IF(ISNUMBER(DATA!AC941),DATA!AC941,"n/a")</f>
        <v>4.13776786401737E-2</v>
      </c>
      <c r="K3503" s="86">
        <f>+IF(ISNUMBER(DATA!AL941),DATA!AL941,"n/a")</f>
        <v>1999246.77</v>
      </c>
      <c r="L3503" s="77">
        <f>+IF(ISNUMBER(DATA!AM941),DATA!AM941,"n/a")</f>
        <v>4.8823831552886499E-2</v>
      </c>
      <c r="M3503" s="66"/>
      <c r="N3503" s="66"/>
      <c r="O3503" s="66"/>
      <c r="P3503" s="66"/>
      <c r="Q3503" s="66"/>
      <c r="S3503" s="70"/>
      <c r="U3503" s="70"/>
      <c r="W3503" s="70"/>
      <c r="Y3503" s="70"/>
    </row>
    <row r="3504" spans="1:25" s="69" customFormat="1" x14ac:dyDescent="0.2">
      <c r="A3504" s="66" t="s">
        <v>27</v>
      </c>
      <c r="B3504" s="66" t="s">
        <v>24</v>
      </c>
      <c r="C3504" s="66" t="s">
        <v>9</v>
      </c>
      <c r="D3504" s="66" t="s">
        <v>300</v>
      </c>
      <c r="E3504" s="86">
        <f>+IF(ISNUMBER(DATA!H942),DATA!H942,"n/a")</f>
        <v>42638.36</v>
      </c>
      <c r="F3504" s="77">
        <f>+IF(ISNUMBER(DATA!I942),DATA!I942,"n/a")</f>
        <v>-2.8217864431177901E-2</v>
      </c>
      <c r="G3504" s="86">
        <f>+IF(ISNUMBER(DATA!R942),DATA!R942,"n/a")</f>
        <v>147380.82999999999</v>
      </c>
      <c r="H3504" s="77">
        <f>+IF(ISNUMBER(DATA!S942),DATA!S942,"n/a")</f>
        <v>6.6059126815836505E-2</v>
      </c>
      <c r="I3504" s="86">
        <f>+IF(ISNUMBER(DATA!AB942),DATA!AB942,"n/a")</f>
        <v>271494.51</v>
      </c>
      <c r="J3504" s="77">
        <f>+IF(ISNUMBER(DATA!AC942),DATA!AC942,"n/a")</f>
        <v>8.1319585467456004E-2</v>
      </c>
      <c r="K3504" s="86">
        <f>+IF(ISNUMBER(DATA!AL942),DATA!AL942,"n/a")</f>
        <v>535671.61</v>
      </c>
      <c r="L3504" s="77">
        <f>+IF(ISNUMBER(DATA!AM942),DATA!AM942,"n/a")</f>
        <v>0.15666765497139601</v>
      </c>
      <c r="M3504" s="66"/>
      <c r="N3504" s="66"/>
      <c r="O3504" s="66"/>
      <c r="P3504" s="66"/>
      <c r="Q3504" s="66"/>
      <c r="S3504" s="70"/>
      <c r="U3504" s="70"/>
      <c r="W3504" s="70"/>
      <c r="Y3504" s="70"/>
    </row>
    <row r="3505" spans="1:25" s="69" customFormat="1" x14ac:dyDescent="0.2">
      <c r="A3505" s="66" t="s">
        <v>27</v>
      </c>
      <c r="B3505" s="66" t="s">
        <v>24</v>
      </c>
      <c r="C3505" s="66" t="s">
        <v>9</v>
      </c>
      <c r="D3505" s="66" t="s">
        <v>301</v>
      </c>
      <c r="E3505" s="86">
        <f>+IF(ISNUMBER(DATA!H943),DATA!H943,"n/a")</f>
        <v>7828.86</v>
      </c>
      <c r="F3505" s="77">
        <f>+IF(ISNUMBER(DATA!I943),DATA!I943,"n/a")</f>
        <v>0.19130993176741301</v>
      </c>
      <c r="G3505" s="86">
        <f>+IF(ISNUMBER(DATA!R943),DATA!R943,"n/a")</f>
        <v>25338.98</v>
      </c>
      <c r="H3505" s="77">
        <f>+IF(ISNUMBER(DATA!S943),DATA!S943,"n/a")</f>
        <v>0.336828360472815</v>
      </c>
      <c r="I3505" s="86">
        <f>+IF(ISNUMBER(DATA!AB943),DATA!AB943,"n/a")</f>
        <v>44525.24</v>
      </c>
      <c r="J3505" s="77">
        <f>+IF(ISNUMBER(DATA!AC943),DATA!AC943,"n/a")</f>
        <v>0.340419177900739</v>
      </c>
      <c r="K3505" s="86">
        <f>+IF(ISNUMBER(DATA!AL943),DATA!AL943,"n/a")</f>
        <v>79918.740000000005</v>
      </c>
      <c r="L3505" s="77">
        <f>+IF(ISNUMBER(DATA!AM943),DATA!AM943,"n/a")</f>
        <v>0.29659597630332901</v>
      </c>
      <c r="M3505" s="66"/>
      <c r="N3505" s="66"/>
      <c r="O3505" s="66"/>
      <c r="P3505" s="66"/>
      <c r="Q3505" s="66"/>
      <c r="S3505" s="70"/>
      <c r="U3505" s="70"/>
      <c r="W3505" s="70"/>
      <c r="Y3505" s="70"/>
    </row>
    <row r="3506" spans="1:25" s="69" customFormat="1" x14ac:dyDescent="0.2">
      <c r="A3506" s="66" t="s">
        <v>27</v>
      </c>
      <c r="B3506" s="66" t="s">
        <v>24</v>
      </c>
      <c r="C3506" s="66" t="s">
        <v>9</v>
      </c>
      <c r="D3506" s="66" t="s">
        <v>302</v>
      </c>
      <c r="E3506" s="86">
        <f>+IF(ISNUMBER(DATA!H944),DATA!H944,"n/a")</f>
        <v>33051.370000000003</v>
      </c>
      <c r="F3506" s="77">
        <f>+IF(ISNUMBER(DATA!I944),DATA!I944,"n/a")</f>
        <v>-8.3608331859219204E-2</v>
      </c>
      <c r="G3506" s="86">
        <f>+IF(ISNUMBER(DATA!R944),DATA!R944,"n/a")</f>
        <v>103992.06</v>
      </c>
      <c r="H3506" s="77">
        <f>+IF(ISNUMBER(DATA!S944),DATA!S944,"n/a")</f>
        <v>9.9061880899661801E-3</v>
      </c>
      <c r="I3506" s="86">
        <f>+IF(ISNUMBER(DATA!AB944),DATA!AB944,"n/a")</f>
        <v>202721.61</v>
      </c>
      <c r="J3506" s="77">
        <f>+IF(ISNUMBER(DATA!AC944),DATA!AC944,"n/a")</f>
        <v>5.5551277218877697E-2</v>
      </c>
      <c r="K3506" s="86">
        <f>+IF(ISNUMBER(DATA!AL944),DATA!AL944,"n/a")</f>
        <v>385214.3</v>
      </c>
      <c r="L3506" s="77">
        <f>+IF(ISNUMBER(DATA!AM944),DATA!AM944,"n/a")</f>
        <v>0.15890612468777299</v>
      </c>
      <c r="M3506" s="66"/>
      <c r="N3506" s="66"/>
      <c r="O3506" s="66"/>
      <c r="P3506" s="66"/>
      <c r="Q3506" s="66"/>
      <c r="S3506" s="70"/>
      <c r="U3506" s="70"/>
      <c r="W3506" s="70"/>
      <c r="Y3506" s="70"/>
    </row>
    <row r="3507" spans="1:25" s="69" customFormat="1" x14ac:dyDescent="0.2">
      <c r="A3507" s="66" t="s">
        <v>27</v>
      </c>
      <c r="B3507" s="66" t="s">
        <v>24</v>
      </c>
      <c r="C3507" s="66" t="s">
        <v>9</v>
      </c>
      <c r="D3507" s="66" t="s">
        <v>303</v>
      </c>
      <c r="E3507" s="86">
        <f>+IF(ISNUMBER(DATA!H945),DATA!H945,"n/a")</f>
        <v>13549.86</v>
      </c>
      <c r="F3507" s="77">
        <f>+IF(ISNUMBER(DATA!I945),DATA!I945,"n/a")</f>
        <v>9.7853370647229806E-2</v>
      </c>
      <c r="G3507" s="86">
        <f>+IF(ISNUMBER(DATA!R945),DATA!R945,"n/a")</f>
        <v>44646.31</v>
      </c>
      <c r="H3507" s="77">
        <f>+IF(ISNUMBER(DATA!S945),DATA!S945,"n/a")</f>
        <v>0.15594718606514099</v>
      </c>
      <c r="I3507" s="86">
        <f>+IF(ISNUMBER(DATA!AB945),DATA!AB945,"n/a")</f>
        <v>80154.27</v>
      </c>
      <c r="J3507" s="77">
        <f>+IF(ISNUMBER(DATA!AC945),DATA!AC945,"n/a")</f>
        <v>0.179638392027335</v>
      </c>
      <c r="K3507" s="86">
        <f>+IF(ISNUMBER(DATA!AL945),DATA!AL945,"n/a")</f>
        <v>153969.9</v>
      </c>
      <c r="L3507" s="77">
        <f>+IF(ISNUMBER(DATA!AM945),DATA!AM945,"n/a")</f>
        <v>0.24211476044239899</v>
      </c>
      <c r="M3507" s="66"/>
      <c r="N3507" s="66"/>
      <c r="O3507" s="66"/>
      <c r="P3507" s="66"/>
      <c r="Q3507" s="66"/>
      <c r="S3507" s="70"/>
      <c r="U3507" s="70"/>
      <c r="W3507" s="70"/>
      <c r="Y3507" s="70"/>
    </row>
    <row r="3508" spans="1:25" s="69" customFormat="1" x14ac:dyDescent="0.2">
      <c r="A3508" s="66" t="s">
        <v>27</v>
      </c>
      <c r="B3508" s="66" t="s">
        <v>24</v>
      </c>
      <c r="C3508" s="66" t="s">
        <v>9</v>
      </c>
      <c r="D3508" s="66" t="s">
        <v>304</v>
      </c>
      <c r="E3508" s="86">
        <f>+IF(ISNUMBER(DATA!H946),DATA!H946,"n/a")</f>
        <v>56653.120000000003</v>
      </c>
      <c r="F3508" s="77">
        <f>+IF(ISNUMBER(DATA!I946),DATA!I946,"n/a")</f>
        <v>-2.4190139644221901E-2</v>
      </c>
      <c r="G3508" s="86">
        <f>+IF(ISNUMBER(DATA!R946),DATA!R946,"n/a")</f>
        <v>186334.16</v>
      </c>
      <c r="H3508" s="77">
        <f>+IF(ISNUMBER(DATA!S946),DATA!S946,"n/a")</f>
        <v>2.5583027604536401E-2</v>
      </c>
      <c r="I3508" s="86">
        <f>+IF(ISNUMBER(DATA!AB946),DATA!AB946,"n/a")</f>
        <v>348850.86</v>
      </c>
      <c r="J3508" s="77">
        <f>+IF(ISNUMBER(DATA!AC946),DATA!AC946,"n/a")</f>
        <v>-4.1247526687181103E-2</v>
      </c>
      <c r="K3508" s="86">
        <f>+IF(ISNUMBER(DATA!AL946),DATA!AL946,"n/a")</f>
        <v>644281.38</v>
      </c>
      <c r="L3508" s="77">
        <f>+IF(ISNUMBER(DATA!AM946),DATA!AM946,"n/a")</f>
        <v>-3.9742356754981799E-2</v>
      </c>
      <c r="M3508" s="66"/>
      <c r="N3508" s="66"/>
      <c r="O3508" s="66"/>
      <c r="P3508" s="66"/>
      <c r="Q3508" s="66"/>
      <c r="S3508" s="70"/>
      <c r="U3508" s="70"/>
      <c r="W3508" s="70"/>
      <c r="Y3508" s="70"/>
    </row>
    <row r="3509" spans="1:25" s="69" customFormat="1" x14ac:dyDescent="0.2">
      <c r="A3509" s="66" t="s">
        <v>27</v>
      </c>
      <c r="B3509" s="66" t="s">
        <v>24</v>
      </c>
      <c r="C3509" s="66" t="s">
        <v>9</v>
      </c>
      <c r="D3509" s="66" t="s">
        <v>305</v>
      </c>
      <c r="E3509" s="86">
        <f>+IF(ISNUMBER(DATA!H947),DATA!H947,"n/a")</f>
        <v>29520.52</v>
      </c>
      <c r="F3509" s="77">
        <f>+IF(ISNUMBER(DATA!I947),DATA!I947,"n/a")</f>
        <v>-9.0423611102552398E-2</v>
      </c>
      <c r="G3509" s="86">
        <f>+IF(ISNUMBER(DATA!R947),DATA!R947,"n/a")</f>
        <v>102338.66</v>
      </c>
      <c r="H3509" s="77">
        <f>+IF(ISNUMBER(DATA!S947),DATA!S947,"n/a")</f>
        <v>-1.0867740361151399E-3</v>
      </c>
      <c r="I3509" s="86">
        <f>+IF(ISNUMBER(DATA!AB947),DATA!AB947,"n/a")</f>
        <v>188268.13</v>
      </c>
      <c r="J3509" s="77">
        <f>+IF(ISNUMBER(DATA!AC947),DATA!AC947,"n/a")</f>
        <v>-1.04124025198965E-2</v>
      </c>
      <c r="K3509" s="86">
        <f>+IF(ISNUMBER(DATA!AL947),DATA!AL947,"n/a")</f>
        <v>365661.38</v>
      </c>
      <c r="L3509" s="77">
        <f>+IF(ISNUMBER(DATA!AM947),DATA!AM947,"n/a")</f>
        <v>0.130221408629628</v>
      </c>
      <c r="M3509" s="66"/>
      <c r="N3509" s="66"/>
      <c r="O3509" s="66"/>
      <c r="P3509" s="66"/>
      <c r="Q3509" s="66"/>
      <c r="S3509" s="70"/>
      <c r="U3509" s="70"/>
      <c r="W3509" s="70"/>
      <c r="Y3509" s="70"/>
    </row>
    <row r="3510" spans="1:25" s="69" customFormat="1" x14ac:dyDescent="0.2">
      <c r="A3510" s="66" t="s">
        <v>27</v>
      </c>
      <c r="B3510" s="66" t="s">
        <v>24</v>
      </c>
      <c r="C3510" s="66" t="s">
        <v>9</v>
      </c>
      <c r="D3510" s="66" t="s">
        <v>306</v>
      </c>
      <c r="E3510" s="86">
        <f>+IF(ISNUMBER(DATA!H948),DATA!H948,"n/a")</f>
        <v>31935.32</v>
      </c>
      <c r="F3510" s="77">
        <f>+IF(ISNUMBER(DATA!I948),DATA!I948,"n/a")</f>
        <v>0.17599672410771</v>
      </c>
      <c r="G3510" s="86">
        <f>+IF(ISNUMBER(DATA!R948),DATA!R948,"n/a")</f>
        <v>87250.15</v>
      </c>
      <c r="H3510" s="77">
        <f>+IF(ISNUMBER(DATA!S948),DATA!S948,"n/a")</f>
        <v>0.120746805299062</v>
      </c>
      <c r="I3510" s="86">
        <f>+IF(ISNUMBER(DATA!AB948),DATA!AB948,"n/a")</f>
        <v>148846.25</v>
      </c>
      <c r="J3510" s="77">
        <f>+IF(ISNUMBER(DATA!AC948),DATA!AC948,"n/a")</f>
        <v>0.13035282249414001</v>
      </c>
      <c r="K3510" s="86">
        <f>+IF(ISNUMBER(DATA!AL948),DATA!AL948,"n/a")</f>
        <v>295814.02</v>
      </c>
      <c r="L3510" s="77">
        <f>+IF(ISNUMBER(DATA!AM948),DATA!AM948,"n/a")</f>
        <v>0.18818786761836601</v>
      </c>
      <c r="M3510" s="66"/>
      <c r="N3510" s="66"/>
      <c r="O3510" s="66"/>
      <c r="P3510" s="66"/>
      <c r="Q3510" s="66"/>
      <c r="S3510" s="70"/>
      <c r="U3510" s="70"/>
      <c r="W3510" s="70"/>
      <c r="Y3510" s="70"/>
    </row>
    <row r="3511" spans="1:25" s="69" customFormat="1" x14ac:dyDescent="0.2">
      <c r="A3511" s="66" t="s">
        <v>27</v>
      </c>
      <c r="B3511" s="66" t="s">
        <v>24</v>
      </c>
      <c r="C3511" s="66" t="s">
        <v>9</v>
      </c>
      <c r="D3511" s="66" t="s">
        <v>307</v>
      </c>
      <c r="E3511" s="86">
        <f>+IF(ISNUMBER(DATA!H949),DATA!H949,"n/a")</f>
        <v>62750.69</v>
      </c>
      <c r="F3511" s="77">
        <f>+IF(ISNUMBER(DATA!I949),DATA!I949,"n/a")</f>
        <v>0.135439733331114</v>
      </c>
      <c r="G3511" s="86">
        <f>+IF(ISNUMBER(DATA!R949),DATA!R949,"n/a")</f>
        <v>205755.17</v>
      </c>
      <c r="H3511" s="77">
        <f>+IF(ISNUMBER(DATA!S949),DATA!S949,"n/a")</f>
        <v>0.135120587050307</v>
      </c>
      <c r="I3511" s="86">
        <f>+IF(ISNUMBER(DATA!AB949),DATA!AB949,"n/a")</f>
        <v>385547.73</v>
      </c>
      <c r="J3511" s="77">
        <f>+IF(ISNUMBER(DATA!AC949),DATA!AC949,"n/a")</f>
        <v>0.109715581862809</v>
      </c>
      <c r="K3511" s="86">
        <f>+IF(ISNUMBER(DATA!AL949),DATA!AL949,"n/a")</f>
        <v>748956.53</v>
      </c>
      <c r="L3511" s="77">
        <f>+IF(ISNUMBER(DATA!AM949),DATA!AM949,"n/a")</f>
        <v>0.24363702016507599</v>
      </c>
      <c r="M3511" s="66"/>
      <c r="N3511" s="66"/>
      <c r="O3511" s="66"/>
      <c r="P3511" s="66"/>
      <c r="Q3511" s="66"/>
      <c r="S3511" s="70"/>
      <c r="U3511" s="70"/>
      <c r="W3511" s="70"/>
      <c r="Y3511" s="70"/>
    </row>
    <row r="3512" spans="1:25" s="69" customFormat="1" x14ac:dyDescent="0.2">
      <c r="A3512" s="66" t="s">
        <v>27</v>
      </c>
      <c r="B3512" s="66" t="s">
        <v>24</v>
      </c>
      <c r="C3512" s="66" t="s">
        <v>9</v>
      </c>
      <c r="D3512" s="66" t="s">
        <v>308</v>
      </c>
      <c r="E3512" s="86">
        <f>+IF(ISNUMBER(DATA!H950),DATA!H950,"n/a")</f>
        <v>17389.95</v>
      </c>
      <c r="F3512" s="77">
        <f>+IF(ISNUMBER(DATA!I950),DATA!I950,"n/a")</f>
        <v>-5.6561446834182197E-2</v>
      </c>
      <c r="G3512" s="86">
        <f>+IF(ISNUMBER(DATA!R950),DATA!R950,"n/a")</f>
        <v>57978.62</v>
      </c>
      <c r="H3512" s="77">
        <f>+IF(ISNUMBER(DATA!S950),DATA!S950,"n/a")</f>
        <v>-4.4725475609685802E-2</v>
      </c>
      <c r="I3512" s="86">
        <f>+IF(ISNUMBER(DATA!AB950),DATA!AB950,"n/a")</f>
        <v>108001.53</v>
      </c>
      <c r="J3512" s="77">
        <f>+IF(ISNUMBER(DATA!AC950),DATA!AC950,"n/a")</f>
        <v>-4.11346519083991E-2</v>
      </c>
      <c r="K3512" s="86">
        <f>+IF(ISNUMBER(DATA!AL950),DATA!AL950,"n/a")</f>
        <v>208151.46</v>
      </c>
      <c r="L3512" s="77">
        <f>+IF(ISNUMBER(DATA!AM950),DATA!AM950,"n/a")</f>
        <v>5.01478268827684E-2</v>
      </c>
      <c r="M3512" s="66"/>
      <c r="N3512" s="66"/>
      <c r="O3512" s="66"/>
      <c r="P3512" s="66"/>
      <c r="Q3512" s="66"/>
      <c r="S3512" s="70"/>
      <c r="U3512" s="70"/>
      <c r="W3512" s="70"/>
      <c r="Y3512" s="70"/>
    </row>
    <row r="3513" spans="1:25" s="69" customFormat="1" x14ac:dyDescent="0.2">
      <c r="A3513" s="66" t="s">
        <v>27</v>
      </c>
      <c r="B3513" s="66" t="s">
        <v>24</v>
      </c>
      <c r="C3513" s="66" t="s">
        <v>9</v>
      </c>
      <c r="D3513" s="66" t="s">
        <v>309</v>
      </c>
      <c r="E3513" s="86">
        <f>+IF(ISNUMBER(DATA!H951),DATA!H951,"n/a")</f>
        <v>22060.69</v>
      </c>
      <c r="F3513" s="77">
        <f>+IF(ISNUMBER(DATA!I951),DATA!I951,"n/a")</f>
        <v>-0.110736811724363</v>
      </c>
      <c r="G3513" s="86">
        <f>+IF(ISNUMBER(DATA!R951),DATA!R951,"n/a")</f>
        <v>73979.81</v>
      </c>
      <c r="H3513" s="77">
        <f>+IF(ISNUMBER(DATA!S951),DATA!S951,"n/a")</f>
        <v>-9.1389747391454099E-2</v>
      </c>
      <c r="I3513" s="86">
        <f>+IF(ISNUMBER(DATA!AB951),DATA!AB951,"n/a")</f>
        <v>140269.34</v>
      </c>
      <c r="J3513" s="77">
        <f>+IF(ISNUMBER(DATA!AC951),DATA!AC951,"n/a")</f>
        <v>-3.6318136740140297E-2</v>
      </c>
      <c r="K3513" s="86">
        <f>+IF(ISNUMBER(DATA!AL951),DATA!AL951,"n/a")</f>
        <v>273083.19</v>
      </c>
      <c r="L3513" s="77">
        <f>+IF(ISNUMBER(DATA!AM951),DATA!AM951,"n/a")</f>
        <v>9.5701823968337901E-2</v>
      </c>
      <c r="M3513" s="66"/>
      <c r="N3513" s="66"/>
      <c r="O3513" s="66"/>
      <c r="P3513" s="66"/>
      <c r="Q3513" s="66"/>
      <c r="S3513" s="70"/>
      <c r="U3513" s="70"/>
      <c r="W3513" s="70"/>
      <c r="Y3513" s="70"/>
    </row>
    <row r="3514" spans="1:25" s="69" customFormat="1" x14ac:dyDescent="0.2">
      <c r="A3514" s="66" t="s">
        <v>27</v>
      </c>
      <c r="B3514" s="66" t="s">
        <v>24</v>
      </c>
      <c r="C3514" s="66" t="s">
        <v>9</v>
      </c>
      <c r="D3514" s="66" t="s">
        <v>310</v>
      </c>
      <c r="E3514" s="86">
        <f>+IF(ISNUMBER(DATA!H952),DATA!H952,"n/a")</f>
        <v>10903.55</v>
      </c>
      <c r="F3514" s="77">
        <f>+IF(ISNUMBER(DATA!I952),DATA!I952,"n/a")</f>
        <v>-9.8591863678713795E-2</v>
      </c>
      <c r="G3514" s="86">
        <f>+IF(ISNUMBER(DATA!R952),DATA!R952,"n/a")</f>
        <v>35566.800000000003</v>
      </c>
      <c r="H3514" s="77">
        <f>+IF(ISNUMBER(DATA!S952),DATA!S952,"n/a")</f>
        <v>-9.8198923218053596E-2</v>
      </c>
      <c r="I3514" s="86">
        <f>+IF(ISNUMBER(DATA!AB952),DATA!AB952,"n/a")</f>
        <v>64501.89</v>
      </c>
      <c r="J3514" s="77">
        <f>+IF(ISNUMBER(DATA!AC952),DATA!AC952,"n/a")</f>
        <v>-0.14907021825115699</v>
      </c>
      <c r="K3514" s="86">
        <f>+IF(ISNUMBER(DATA!AL952),DATA!AL952,"n/a")</f>
        <v>129048.94</v>
      </c>
      <c r="L3514" s="77">
        <f>+IF(ISNUMBER(DATA!AM952),DATA!AM952,"n/a")</f>
        <v>-9.4984553247604894E-2</v>
      </c>
      <c r="M3514" s="66"/>
      <c r="N3514" s="66"/>
      <c r="O3514" s="66"/>
      <c r="P3514" s="66"/>
      <c r="Q3514" s="66"/>
      <c r="S3514" s="70"/>
      <c r="U3514" s="70"/>
      <c r="W3514" s="70"/>
      <c r="Y3514" s="70"/>
    </row>
    <row r="3515" spans="1:25" s="69" customFormat="1" x14ac:dyDescent="0.2">
      <c r="A3515" s="66" t="s">
        <v>27</v>
      </c>
      <c r="B3515" s="66" t="s">
        <v>24</v>
      </c>
      <c r="C3515" s="66" t="s">
        <v>9</v>
      </c>
      <c r="D3515" s="66" t="s">
        <v>311</v>
      </c>
      <c r="E3515" s="86">
        <f>+IF(ISNUMBER(DATA!H953),DATA!H953,"n/a")</f>
        <v>19479.39</v>
      </c>
      <c r="F3515" s="77">
        <f>+IF(ISNUMBER(DATA!I953),DATA!I953,"n/a")</f>
        <v>-0.11348034486148401</v>
      </c>
      <c r="G3515" s="86">
        <f>+IF(ISNUMBER(DATA!R953),DATA!R953,"n/a")</f>
        <v>65486.66</v>
      </c>
      <c r="H3515" s="77">
        <f>+IF(ISNUMBER(DATA!S953),DATA!S953,"n/a")</f>
        <v>-0.11184489625862699</v>
      </c>
      <c r="I3515" s="86">
        <f>+IF(ISNUMBER(DATA!AB953),DATA!AB953,"n/a")</f>
        <v>124627.62</v>
      </c>
      <c r="J3515" s="77">
        <f>+IF(ISNUMBER(DATA!AC953),DATA!AC953,"n/a")</f>
        <v>-0.18256178079657101</v>
      </c>
      <c r="K3515" s="86">
        <f>+IF(ISNUMBER(DATA!AL953),DATA!AL953,"n/a")</f>
        <v>247980.76</v>
      </c>
      <c r="L3515" s="77">
        <f>+IF(ISNUMBER(DATA!AM953),DATA!AM953,"n/a")</f>
        <v>-0.16778668449352199</v>
      </c>
      <c r="M3515" s="66"/>
      <c r="N3515" s="66"/>
      <c r="O3515" s="66"/>
      <c r="P3515" s="66"/>
      <c r="Q3515" s="66"/>
      <c r="S3515" s="70"/>
      <c r="U3515" s="70"/>
      <c r="W3515" s="70"/>
      <c r="Y3515" s="70"/>
    </row>
    <row r="3516" spans="1:25" s="69" customFormat="1" x14ac:dyDescent="0.2">
      <c r="A3516" s="66" t="s">
        <v>27</v>
      </c>
      <c r="B3516" s="66" t="s">
        <v>24</v>
      </c>
      <c r="C3516" s="66" t="s">
        <v>9</v>
      </c>
      <c r="D3516" s="66" t="s">
        <v>312</v>
      </c>
      <c r="E3516" s="86">
        <f>+IF(ISNUMBER(DATA!H954),DATA!H954,"n/a")</f>
        <v>12703.24</v>
      </c>
      <c r="F3516" s="77">
        <f>+IF(ISNUMBER(DATA!I954),DATA!I954,"n/a")</f>
        <v>0.16618485833549801</v>
      </c>
      <c r="G3516" s="86">
        <f>+IF(ISNUMBER(DATA!R954),DATA!R954,"n/a")</f>
        <v>44053.120000000003</v>
      </c>
      <c r="H3516" s="77">
        <f>+IF(ISNUMBER(DATA!S954),DATA!S954,"n/a")</f>
        <v>0.27416755461612202</v>
      </c>
      <c r="I3516" s="86">
        <f>+IF(ISNUMBER(DATA!AB954),DATA!AB954,"n/a")</f>
        <v>79157.429999999993</v>
      </c>
      <c r="J3516" s="77">
        <f>+IF(ISNUMBER(DATA!AC954),DATA!AC954,"n/a")</f>
        <v>0.20440877220263301</v>
      </c>
      <c r="K3516" s="86">
        <f>+IF(ISNUMBER(DATA!AL954),DATA!AL954,"n/a")</f>
        <v>146658.1</v>
      </c>
      <c r="L3516" s="77">
        <f>+IF(ISNUMBER(DATA!AM954),DATA!AM954,"n/a")</f>
        <v>0.22223761220380001</v>
      </c>
      <c r="M3516" s="66"/>
      <c r="N3516" s="66"/>
      <c r="O3516" s="66"/>
      <c r="P3516" s="66"/>
      <c r="Q3516" s="66"/>
      <c r="S3516" s="70"/>
      <c r="U3516" s="70"/>
      <c r="W3516" s="70"/>
      <c r="Y3516" s="70"/>
    </row>
    <row r="3517" spans="1:25" s="69" customFormat="1" x14ac:dyDescent="0.2">
      <c r="A3517" s="66" t="s">
        <v>27</v>
      </c>
      <c r="B3517" s="66" t="s">
        <v>24</v>
      </c>
      <c r="C3517" s="66" t="s">
        <v>9</v>
      </c>
      <c r="D3517" s="66" t="s">
        <v>313</v>
      </c>
      <c r="E3517" s="86">
        <f>+IF(ISNUMBER(DATA!H955),DATA!H955,"n/a")</f>
        <v>21728.45</v>
      </c>
      <c r="F3517" s="77">
        <f>+IF(ISNUMBER(DATA!I955),DATA!I955,"n/a")</f>
        <v>-2.6405427784867201E-2</v>
      </c>
      <c r="G3517" s="86">
        <f>+IF(ISNUMBER(DATA!R955),DATA!R955,"n/a")</f>
        <v>71600.100000000006</v>
      </c>
      <c r="H3517" s="77">
        <f>+IF(ISNUMBER(DATA!S955),DATA!S955,"n/a")</f>
        <v>1.45105985037407E-2</v>
      </c>
      <c r="I3517" s="86">
        <f>+IF(ISNUMBER(DATA!AB955),DATA!AB955,"n/a")</f>
        <v>134296.32999999999</v>
      </c>
      <c r="J3517" s="77">
        <f>+IF(ISNUMBER(DATA!AC955),DATA!AC955,"n/a")</f>
        <v>-1.09297823441061E-2</v>
      </c>
      <c r="K3517" s="86">
        <f>+IF(ISNUMBER(DATA!AL955),DATA!AL955,"n/a")</f>
        <v>273561.02</v>
      </c>
      <c r="L3517" s="77">
        <f>+IF(ISNUMBER(DATA!AM955),DATA!AM955,"n/a")</f>
        <v>6.1567874334674602E-2</v>
      </c>
      <c r="M3517" s="66"/>
      <c r="N3517" s="66"/>
      <c r="O3517" s="66"/>
      <c r="P3517" s="66"/>
      <c r="Q3517" s="66"/>
      <c r="S3517" s="70"/>
      <c r="U3517" s="70"/>
      <c r="W3517" s="70"/>
      <c r="Y3517" s="70"/>
    </row>
    <row r="3518" spans="1:25" s="69" customFormat="1" x14ac:dyDescent="0.2">
      <c r="A3518" s="66" t="s">
        <v>27</v>
      </c>
      <c r="B3518" s="66" t="s">
        <v>24</v>
      </c>
      <c r="C3518" s="66" t="s">
        <v>9</v>
      </c>
      <c r="D3518" s="66" t="s">
        <v>314</v>
      </c>
      <c r="E3518" s="86">
        <f>+IF(ISNUMBER(DATA!H956),DATA!H956,"n/a")</f>
        <v>37833.67</v>
      </c>
      <c r="F3518" s="77">
        <f>+IF(ISNUMBER(DATA!I956),DATA!I956,"n/a")</f>
        <v>7.9165959510243605E-2</v>
      </c>
      <c r="G3518" s="86">
        <f>+IF(ISNUMBER(DATA!R956),DATA!R956,"n/a")</f>
        <v>122604.01</v>
      </c>
      <c r="H3518" s="77">
        <f>+IF(ISNUMBER(DATA!S956),DATA!S956,"n/a")</f>
        <v>5.7938350961035598E-2</v>
      </c>
      <c r="I3518" s="86">
        <f>+IF(ISNUMBER(DATA!AB956),DATA!AB956,"n/a")</f>
        <v>232110.48</v>
      </c>
      <c r="J3518" s="77">
        <f>+IF(ISNUMBER(DATA!AC956),DATA!AC956,"n/a")</f>
        <v>-0.16207230343324</v>
      </c>
      <c r="K3518" s="86">
        <f>+IF(ISNUMBER(DATA!AL956),DATA!AL956,"n/a")</f>
        <v>450465.51</v>
      </c>
      <c r="L3518" s="77">
        <f>+IF(ISNUMBER(DATA!AM956),DATA!AM956,"n/a")</f>
        <v>-0.23963837234166199</v>
      </c>
      <c r="M3518" s="66"/>
      <c r="N3518" s="66"/>
      <c r="O3518" s="66"/>
      <c r="P3518" s="66"/>
      <c r="Q3518" s="66"/>
      <c r="S3518" s="70"/>
      <c r="U3518" s="70"/>
      <c r="W3518" s="70"/>
      <c r="Y3518" s="70"/>
    </row>
    <row r="3519" spans="1:25" s="69" customFormat="1" x14ac:dyDescent="0.2">
      <c r="A3519" s="66" t="s">
        <v>27</v>
      </c>
      <c r="B3519" s="66" t="s">
        <v>24</v>
      </c>
      <c r="C3519" s="66" t="s">
        <v>9</v>
      </c>
      <c r="D3519" s="66" t="s">
        <v>315</v>
      </c>
      <c r="E3519" s="86">
        <f>+IF(ISNUMBER(DATA!H957),DATA!H957,"n/a")</f>
        <v>66441.75</v>
      </c>
      <c r="F3519" s="77">
        <f>+IF(ISNUMBER(DATA!I957),DATA!I957,"n/a")</f>
        <v>0.13231185951249799</v>
      </c>
      <c r="G3519" s="86">
        <f>+IF(ISNUMBER(DATA!R957),DATA!R957,"n/a")</f>
        <v>223907.48</v>
      </c>
      <c r="H3519" s="77">
        <f>+IF(ISNUMBER(DATA!S957),DATA!S957,"n/a")</f>
        <v>0.13873221178145201</v>
      </c>
      <c r="I3519" s="86">
        <f>+IF(ISNUMBER(DATA!AB957),DATA!AB957,"n/a")</f>
        <v>419424.98</v>
      </c>
      <c r="J3519" s="77">
        <f>+IF(ISNUMBER(DATA!AC957),DATA!AC957,"n/a")</f>
        <v>0.116549185747633</v>
      </c>
      <c r="K3519" s="86">
        <f>+IF(ISNUMBER(DATA!AL957),DATA!AL957,"n/a")</f>
        <v>792046.73</v>
      </c>
      <c r="L3519" s="77">
        <f>+IF(ISNUMBER(DATA!AM957),DATA!AM957,"n/a")</f>
        <v>0.14237125781183699</v>
      </c>
      <c r="M3519" s="66"/>
      <c r="N3519" s="66"/>
      <c r="O3519" s="66"/>
      <c r="P3519" s="66"/>
      <c r="Q3519" s="66"/>
      <c r="S3519" s="70"/>
      <c r="U3519" s="70"/>
      <c r="W3519" s="70"/>
      <c r="Y3519" s="70"/>
    </row>
    <row r="3520" spans="1:25" s="69" customFormat="1" x14ac:dyDescent="0.2">
      <c r="A3520" s="66" t="s">
        <v>27</v>
      </c>
      <c r="B3520" s="66" t="s">
        <v>24</v>
      </c>
      <c r="C3520" s="66" t="s">
        <v>9</v>
      </c>
      <c r="D3520" s="66" t="s">
        <v>316</v>
      </c>
      <c r="E3520" s="86">
        <f>+IF(ISNUMBER(DATA!H958),DATA!H958,"n/a")</f>
        <v>32893.980000000003</v>
      </c>
      <c r="F3520" s="77">
        <f>+IF(ISNUMBER(DATA!I958),DATA!I958,"n/a")</f>
        <v>-9.0419954473961797E-2</v>
      </c>
      <c r="G3520" s="86">
        <f>+IF(ISNUMBER(DATA!R958),DATA!R958,"n/a")</f>
        <v>101368.88</v>
      </c>
      <c r="H3520" s="77">
        <f>+IF(ISNUMBER(DATA!S958),DATA!S958,"n/a")</f>
        <v>-1.6303420132552499E-2</v>
      </c>
      <c r="I3520" s="86">
        <f>+IF(ISNUMBER(DATA!AB958),DATA!AB958,"n/a")</f>
        <v>192725.27</v>
      </c>
      <c r="J3520" s="77">
        <f>+IF(ISNUMBER(DATA!AC958),DATA!AC958,"n/a")</f>
        <v>1.3124630740310899E-2</v>
      </c>
      <c r="K3520" s="86">
        <f>+IF(ISNUMBER(DATA!AL958),DATA!AL958,"n/a")</f>
        <v>377036.25</v>
      </c>
      <c r="L3520" s="77">
        <f>+IF(ISNUMBER(DATA!AM958),DATA!AM958,"n/a")</f>
        <v>0.10995656306763001</v>
      </c>
      <c r="M3520" s="66"/>
      <c r="N3520" s="66"/>
      <c r="O3520" s="66"/>
      <c r="P3520" s="66"/>
      <c r="Q3520" s="66"/>
      <c r="S3520" s="70"/>
      <c r="U3520" s="70"/>
      <c r="W3520" s="70"/>
      <c r="Y3520" s="70"/>
    </row>
    <row r="3521" spans="1:25" s="69" customFormat="1" x14ac:dyDescent="0.2">
      <c r="A3521" s="66" t="s">
        <v>27</v>
      </c>
      <c r="B3521" s="66" t="s">
        <v>24</v>
      </c>
      <c r="C3521" s="66" t="s">
        <v>9</v>
      </c>
      <c r="D3521" s="66" t="s">
        <v>317</v>
      </c>
      <c r="E3521" s="86">
        <f>+IF(ISNUMBER(DATA!H959),DATA!H959,"n/a")</f>
        <v>19463.8</v>
      </c>
      <c r="F3521" s="77">
        <f>+IF(ISNUMBER(DATA!I959),DATA!I959,"n/a")</f>
        <v>-5.5693044688631198E-2</v>
      </c>
      <c r="G3521" s="86">
        <f>+IF(ISNUMBER(DATA!R959),DATA!R959,"n/a")</f>
        <v>70857.48</v>
      </c>
      <c r="H3521" s="77">
        <f>+IF(ISNUMBER(DATA!S959),DATA!S959,"n/a")</f>
        <v>0.13210231335105399</v>
      </c>
      <c r="I3521" s="86">
        <f>+IF(ISNUMBER(DATA!AB959),DATA!AB959,"n/a")</f>
        <v>131556.1</v>
      </c>
      <c r="J3521" s="77">
        <f>+IF(ISNUMBER(DATA!AC959),DATA!AC959,"n/a")</f>
        <v>0.20398340327949699</v>
      </c>
      <c r="K3521" s="86">
        <f>+IF(ISNUMBER(DATA!AL959),DATA!AL959,"n/a")</f>
        <v>236405.01</v>
      </c>
      <c r="L3521" s="77">
        <f>+IF(ISNUMBER(DATA!AM959),DATA!AM959,"n/a")</f>
        <v>0.18378439036095401</v>
      </c>
      <c r="M3521" s="66"/>
      <c r="N3521" s="66"/>
      <c r="O3521" s="66"/>
      <c r="P3521" s="66"/>
      <c r="Q3521" s="66"/>
      <c r="S3521" s="70"/>
      <c r="U3521" s="70"/>
      <c r="W3521" s="70"/>
      <c r="Y3521" s="70"/>
    </row>
    <row r="3522" spans="1:25" s="69" customFormat="1" x14ac:dyDescent="0.2">
      <c r="A3522" s="66" t="s">
        <v>27</v>
      </c>
      <c r="B3522" s="66" t="s">
        <v>24</v>
      </c>
      <c r="C3522" s="66" t="s">
        <v>9</v>
      </c>
      <c r="D3522" s="66" t="s">
        <v>318</v>
      </c>
      <c r="E3522" s="86">
        <f>+IF(ISNUMBER(DATA!H960),DATA!H960,"n/a")</f>
        <v>44447.01</v>
      </c>
      <c r="F3522" s="77">
        <f>+IF(ISNUMBER(DATA!I960),DATA!I960,"n/a")</f>
        <v>-5.9753958395385998E-2</v>
      </c>
      <c r="G3522" s="86">
        <f>+IF(ISNUMBER(DATA!R960),DATA!R960,"n/a")</f>
        <v>135265.5</v>
      </c>
      <c r="H3522" s="77">
        <f>+IF(ISNUMBER(DATA!S960),DATA!S960,"n/a")</f>
        <v>9.1747157624203508E-3</v>
      </c>
      <c r="I3522" s="86">
        <f>+IF(ISNUMBER(DATA!AB960),DATA!AB960,"n/a")</f>
        <v>257978.59</v>
      </c>
      <c r="J3522" s="77">
        <f>+IF(ISNUMBER(DATA!AC960),DATA!AC960,"n/a")</f>
        <v>4.7119030946477701E-2</v>
      </c>
      <c r="K3522" s="86">
        <f>+IF(ISNUMBER(DATA!AL960),DATA!AL960,"n/a")</f>
        <v>477156.82</v>
      </c>
      <c r="L3522" s="77">
        <f>+IF(ISNUMBER(DATA!AM960),DATA!AM960,"n/a")</f>
        <v>0.13429097676639701</v>
      </c>
      <c r="M3522" s="66"/>
      <c r="N3522" s="66"/>
      <c r="O3522" s="66"/>
      <c r="P3522" s="66"/>
      <c r="Q3522" s="66"/>
      <c r="S3522" s="70"/>
      <c r="U3522" s="70"/>
      <c r="W3522" s="70"/>
      <c r="Y3522" s="70"/>
    </row>
    <row r="3523" spans="1:25" s="69" customFormat="1" x14ac:dyDescent="0.2">
      <c r="A3523" s="66" t="s">
        <v>27</v>
      </c>
      <c r="B3523" s="66" t="s">
        <v>24</v>
      </c>
      <c r="C3523" s="66" t="s">
        <v>9</v>
      </c>
      <c r="D3523" s="66" t="s">
        <v>344</v>
      </c>
      <c r="E3523" s="86">
        <f>+IF(ISNUMBER(DATA!H961),DATA!H961,"n/a")</f>
        <v>9219</v>
      </c>
      <c r="F3523" s="77">
        <f>+IF(ISNUMBER(DATA!I961),DATA!I961,"n/a")</f>
        <v>-1.2574439826914001E-2</v>
      </c>
      <c r="G3523" s="86">
        <f>+IF(ISNUMBER(DATA!R961),DATA!R961,"n/a")</f>
        <v>31350.12</v>
      </c>
      <c r="H3523" s="77">
        <f>+IF(ISNUMBER(DATA!S961),DATA!S961,"n/a")</f>
        <v>8.5768452711415005E-2</v>
      </c>
      <c r="I3523" s="86">
        <f>+IF(ISNUMBER(DATA!AB961),DATA!AB961,"n/a")</f>
        <v>57621.14</v>
      </c>
      <c r="J3523" s="77">
        <f>+IF(ISNUMBER(DATA!AC961),DATA!AC961,"n/a")</f>
        <v>0.11334376581368</v>
      </c>
      <c r="K3523" s="86">
        <f>+IF(ISNUMBER(DATA!AL961),DATA!AL961,"n/a")</f>
        <v>116916.57</v>
      </c>
      <c r="L3523" s="77">
        <f>+IF(ISNUMBER(DATA!AM961),DATA!AM961,"n/a")</f>
        <v>0.22879119532457101</v>
      </c>
      <c r="M3523" s="66"/>
      <c r="N3523" s="66"/>
      <c r="O3523" s="66"/>
      <c r="P3523" s="66"/>
      <c r="Q3523" s="66"/>
      <c r="S3523" s="70"/>
      <c r="U3523" s="70"/>
      <c r="W3523" s="70"/>
      <c r="Y3523" s="70"/>
    </row>
    <row r="3524" spans="1:25" s="69" customFormat="1" x14ac:dyDescent="0.2">
      <c r="A3524" s="66" t="s">
        <v>27</v>
      </c>
      <c r="B3524" s="66" t="s">
        <v>24</v>
      </c>
      <c r="C3524" s="66" t="s">
        <v>9</v>
      </c>
      <c r="D3524" s="66" t="s">
        <v>345</v>
      </c>
      <c r="E3524" s="86">
        <f>+IF(ISNUMBER(DATA!H962),DATA!H962,"n/a")</f>
        <v>50713.47</v>
      </c>
      <c r="F3524" s="77">
        <f>+IF(ISNUMBER(DATA!I962),DATA!I962,"n/a")</f>
        <v>7.0339792219282396E-2</v>
      </c>
      <c r="G3524" s="86">
        <f>+IF(ISNUMBER(DATA!R962),DATA!R962,"n/a")</f>
        <v>169994.97</v>
      </c>
      <c r="H3524" s="77">
        <f>+IF(ISNUMBER(DATA!S962),DATA!S962,"n/a")</f>
        <v>0.13361018246796</v>
      </c>
      <c r="I3524" s="86">
        <f>+IF(ISNUMBER(DATA!AB962),DATA!AB962,"n/a")</f>
        <v>314357.87</v>
      </c>
      <c r="J3524" s="77">
        <f>+IF(ISNUMBER(DATA!AC962),DATA!AC962,"n/a")</f>
        <v>0.219523896755174</v>
      </c>
      <c r="K3524" s="86">
        <f>+IF(ISNUMBER(DATA!AL962),DATA!AL962,"n/a")</f>
        <v>605651.79</v>
      </c>
      <c r="L3524" s="77">
        <f>+IF(ISNUMBER(DATA!AM962),DATA!AM962,"n/a")</f>
        <v>0.59279205931664802</v>
      </c>
      <c r="M3524" s="66"/>
      <c r="N3524" s="66"/>
      <c r="O3524" s="66"/>
      <c r="P3524" s="66"/>
      <c r="Q3524" s="66"/>
      <c r="S3524" s="70"/>
      <c r="U3524" s="70"/>
      <c r="W3524" s="70"/>
      <c r="Y3524" s="70"/>
    </row>
    <row r="3525" spans="1:25" x14ac:dyDescent="0.2">
      <c r="E3525" s="100"/>
      <c r="F3525" s="102"/>
      <c r="G3525" s="100"/>
      <c r="H3525" s="102"/>
      <c r="I3525" s="100"/>
      <c r="J3525" s="102"/>
      <c r="K3525" s="100"/>
      <c r="L3525" s="102"/>
    </row>
    <row r="3526" spans="1:25" s="69" customFormat="1" x14ac:dyDescent="0.2">
      <c r="A3526" s="66" t="s">
        <v>27</v>
      </c>
      <c r="B3526" s="66" t="s">
        <v>24</v>
      </c>
      <c r="C3526" s="66" t="s">
        <v>25</v>
      </c>
      <c r="D3526" s="66" t="s">
        <v>271</v>
      </c>
      <c r="E3526" s="86">
        <f>+IF(ISNUMBER(DATA!J913),DATA!J913,"n/a")</f>
        <v>17817.13</v>
      </c>
      <c r="F3526" s="77">
        <f>+IF(ISNUMBER(DATA!K913),DATA!K913,"n/a")</f>
        <v>-0.11151708211512899</v>
      </c>
      <c r="G3526" s="86">
        <f>+IF(ISNUMBER(DATA!T913),DATA!T913,"n/a")</f>
        <v>80816.25</v>
      </c>
      <c r="H3526" s="77">
        <f>+IF(ISNUMBER(DATA!U913),DATA!U913,"n/a")</f>
        <v>0.26059828318575201</v>
      </c>
      <c r="I3526" s="86">
        <f>+IF(ISNUMBER(DATA!AD913),DATA!AD913,"n/a")</f>
        <v>145823.53</v>
      </c>
      <c r="J3526" s="77">
        <f>+IF(ISNUMBER(DATA!AE913),DATA!AE913,"n/a")</f>
        <v>0.21368322719064001</v>
      </c>
      <c r="K3526" s="86">
        <f>+IF(ISNUMBER(DATA!AN913),DATA!AN913,"n/a")</f>
        <v>279846.39</v>
      </c>
      <c r="L3526" s="77">
        <f>+IF(ISNUMBER(DATA!AO913),DATA!AO913,"n/a")</f>
        <v>0.23051169280403699</v>
      </c>
      <c r="M3526" s="66"/>
      <c r="N3526" s="66"/>
      <c r="O3526" s="66"/>
      <c r="P3526" s="66"/>
      <c r="Q3526" s="66"/>
      <c r="S3526" s="70"/>
      <c r="U3526" s="70"/>
      <c r="W3526" s="70"/>
      <c r="Y3526" s="70"/>
    </row>
    <row r="3527" spans="1:25" s="69" customFormat="1" x14ac:dyDescent="0.2">
      <c r="A3527" s="66" t="s">
        <v>27</v>
      </c>
      <c r="B3527" s="66" t="s">
        <v>24</v>
      </c>
      <c r="C3527" s="66" t="s">
        <v>25</v>
      </c>
      <c r="D3527" s="66" t="s">
        <v>272</v>
      </c>
      <c r="E3527" s="86">
        <f>+IF(ISNUMBER(DATA!J914),DATA!J914,"n/a")</f>
        <v>67406.69</v>
      </c>
      <c r="F3527" s="77">
        <f>+IF(ISNUMBER(DATA!K914),DATA!K914,"n/a")</f>
        <v>0.237382838909662</v>
      </c>
      <c r="G3527" s="86">
        <f>+IF(ISNUMBER(DATA!T914),DATA!T914,"n/a")</f>
        <v>196937.04</v>
      </c>
      <c r="H3527" s="77">
        <f>+IF(ISNUMBER(DATA!U914),DATA!U914,"n/a")</f>
        <v>0.195045613757443</v>
      </c>
      <c r="I3527" s="86">
        <f>+IF(ISNUMBER(DATA!AD914),DATA!AD914,"n/a")</f>
        <v>366146.15</v>
      </c>
      <c r="J3527" s="77">
        <f>+IF(ISNUMBER(DATA!AE914),DATA!AE914,"n/a")</f>
        <v>0.148790897025148</v>
      </c>
      <c r="K3527" s="86">
        <f>+IF(ISNUMBER(DATA!AN914),DATA!AN914,"n/a")</f>
        <v>670219.75</v>
      </c>
      <c r="L3527" s="77">
        <f>+IF(ISNUMBER(DATA!AO914),DATA!AO914,"n/a")</f>
        <v>7.8647084879604798E-2</v>
      </c>
      <c r="M3527" s="66"/>
      <c r="N3527" s="66"/>
      <c r="O3527" s="66"/>
      <c r="P3527" s="66"/>
      <c r="Q3527" s="66"/>
      <c r="S3527" s="70"/>
      <c r="U3527" s="70"/>
      <c r="W3527" s="70"/>
      <c r="Y3527" s="70"/>
    </row>
    <row r="3528" spans="1:25" s="69" customFormat="1" x14ac:dyDescent="0.2">
      <c r="A3528" s="66" t="s">
        <v>27</v>
      </c>
      <c r="B3528" s="66" t="s">
        <v>24</v>
      </c>
      <c r="C3528" s="66" t="s">
        <v>25</v>
      </c>
      <c r="D3528" s="66" t="s">
        <v>273</v>
      </c>
      <c r="E3528" s="86">
        <f>+IF(ISNUMBER(DATA!J915),DATA!J915,"n/a")</f>
        <v>108446.04</v>
      </c>
      <c r="F3528" s="77">
        <f>+IF(ISNUMBER(DATA!K915),DATA!K915,"n/a")</f>
        <v>0.19858088146712999</v>
      </c>
      <c r="G3528" s="86">
        <f>+IF(ISNUMBER(DATA!T915),DATA!T915,"n/a")</f>
        <v>351763.81</v>
      </c>
      <c r="H3528" s="77">
        <f>+IF(ISNUMBER(DATA!U915),DATA!U915,"n/a")</f>
        <v>-9.1198587725087502E-2</v>
      </c>
      <c r="I3528" s="86">
        <f>+IF(ISNUMBER(DATA!AD915),DATA!AD915,"n/a")</f>
        <v>660577.37</v>
      </c>
      <c r="J3528" s="77">
        <f>+IF(ISNUMBER(DATA!AE915),DATA!AE915,"n/a")</f>
        <v>-0.16261457621306299</v>
      </c>
      <c r="K3528" s="86">
        <f>+IF(ISNUMBER(DATA!AN915),DATA!AN915,"n/a")</f>
        <v>1212169.3799999999</v>
      </c>
      <c r="L3528" s="77">
        <f>+IF(ISNUMBER(DATA!AO915),DATA!AO915,"n/a")</f>
        <v>-0.191675018635556</v>
      </c>
      <c r="M3528" s="66"/>
      <c r="N3528" s="66"/>
      <c r="O3528" s="66"/>
      <c r="P3528" s="66"/>
      <c r="Q3528" s="66"/>
      <c r="S3528" s="70"/>
      <c r="U3528" s="70"/>
      <c r="W3528" s="70"/>
      <c r="Y3528" s="70"/>
    </row>
    <row r="3529" spans="1:25" s="69" customFormat="1" x14ac:dyDescent="0.2">
      <c r="A3529" s="66" t="s">
        <v>27</v>
      </c>
      <c r="B3529" s="66" t="s">
        <v>24</v>
      </c>
      <c r="C3529" s="66" t="s">
        <v>25</v>
      </c>
      <c r="D3529" s="66" t="s">
        <v>274</v>
      </c>
      <c r="E3529" s="86">
        <f>+IF(ISNUMBER(DATA!J916),DATA!J916,"n/a")</f>
        <v>43792.94</v>
      </c>
      <c r="F3529" s="77">
        <f>+IF(ISNUMBER(DATA!K916),DATA!K916,"n/a")</f>
        <v>1.3697070058917399E-2</v>
      </c>
      <c r="G3529" s="86">
        <f>+IF(ISNUMBER(DATA!T916),DATA!T916,"n/a")</f>
        <v>130179.43</v>
      </c>
      <c r="H3529" s="77">
        <f>+IF(ISNUMBER(DATA!U916),DATA!U916,"n/a")</f>
        <v>7.8797744343206702E-2</v>
      </c>
      <c r="I3529" s="86">
        <f>+IF(ISNUMBER(DATA!AD916),DATA!AD916,"n/a")</f>
        <v>243815.46</v>
      </c>
      <c r="J3529" s="77">
        <f>+IF(ISNUMBER(DATA!AE916),DATA!AE916,"n/a")</f>
        <v>8.3140415808031595E-2</v>
      </c>
      <c r="K3529" s="86">
        <f>+IF(ISNUMBER(DATA!AN916),DATA!AN916,"n/a")</f>
        <v>472023.39</v>
      </c>
      <c r="L3529" s="77">
        <f>+IF(ISNUMBER(DATA!AO916),DATA!AO916,"n/a")</f>
        <v>9.9826515624475101E-2</v>
      </c>
      <c r="M3529" s="66"/>
      <c r="N3529" s="66"/>
      <c r="O3529" s="66"/>
      <c r="P3529" s="66"/>
      <c r="Q3529" s="66"/>
      <c r="S3529" s="70"/>
      <c r="U3529" s="70"/>
      <c r="W3529" s="70"/>
      <c r="Y3529" s="70"/>
    </row>
    <row r="3530" spans="1:25" s="69" customFormat="1" x14ac:dyDescent="0.2">
      <c r="A3530" s="66" t="s">
        <v>27</v>
      </c>
      <c r="B3530" s="66" t="s">
        <v>24</v>
      </c>
      <c r="C3530" s="66" t="s">
        <v>25</v>
      </c>
      <c r="D3530" s="66" t="s">
        <v>275</v>
      </c>
      <c r="E3530" s="86">
        <f>+IF(ISNUMBER(DATA!J917),DATA!J917,"n/a")</f>
        <v>74889.259999999995</v>
      </c>
      <c r="F3530" s="77">
        <f>+IF(ISNUMBER(DATA!K917),DATA!K917,"n/a")</f>
        <v>-1.6147098574891901E-3</v>
      </c>
      <c r="G3530" s="86">
        <f>+IF(ISNUMBER(DATA!T917),DATA!T917,"n/a")</f>
        <v>259732.79</v>
      </c>
      <c r="H3530" s="77">
        <f>+IF(ISNUMBER(DATA!U917),DATA!U917,"n/a")</f>
        <v>-0.18992722928084901</v>
      </c>
      <c r="I3530" s="86">
        <f>+IF(ISNUMBER(DATA!AD917),DATA!AD917,"n/a")</f>
        <v>492165.16</v>
      </c>
      <c r="J3530" s="77">
        <f>+IF(ISNUMBER(DATA!AE917),DATA!AE917,"n/a")</f>
        <v>-0.25677185101222599</v>
      </c>
      <c r="K3530" s="86">
        <f>+IF(ISNUMBER(DATA!AN917),DATA!AN917,"n/a")</f>
        <v>952629.9</v>
      </c>
      <c r="L3530" s="77">
        <f>+IF(ISNUMBER(DATA!AO917),DATA!AO917,"n/a")</f>
        <v>-0.22562613855539199</v>
      </c>
      <c r="M3530" s="66"/>
      <c r="N3530" s="66"/>
      <c r="O3530" s="66"/>
      <c r="P3530" s="66"/>
      <c r="Q3530" s="66"/>
      <c r="S3530" s="70"/>
      <c r="U3530" s="70"/>
      <c r="W3530" s="70"/>
      <c r="Y3530" s="70"/>
    </row>
    <row r="3531" spans="1:25" s="69" customFormat="1" x14ac:dyDescent="0.2">
      <c r="A3531" s="66" t="s">
        <v>27</v>
      </c>
      <c r="B3531" s="66" t="s">
        <v>24</v>
      </c>
      <c r="C3531" s="66" t="s">
        <v>25</v>
      </c>
      <c r="D3531" s="66" t="s">
        <v>276</v>
      </c>
      <c r="E3531" s="86">
        <f>+IF(ISNUMBER(DATA!J918),DATA!J918,"n/a")</f>
        <v>46504.79</v>
      </c>
      <c r="F3531" s="77">
        <f>+IF(ISNUMBER(DATA!K918),DATA!K918,"n/a")</f>
        <v>2.1458797406584702E-3</v>
      </c>
      <c r="G3531" s="86">
        <f>+IF(ISNUMBER(DATA!T918),DATA!T918,"n/a")</f>
        <v>159571.60999999999</v>
      </c>
      <c r="H3531" s="77">
        <f>+IF(ISNUMBER(DATA!U918),DATA!U918,"n/a")</f>
        <v>-1.6844826445319701E-2</v>
      </c>
      <c r="I3531" s="86">
        <f>+IF(ISNUMBER(DATA!AD918),DATA!AD918,"n/a")</f>
        <v>305690.71999999997</v>
      </c>
      <c r="J3531" s="77">
        <f>+IF(ISNUMBER(DATA!AE918),DATA!AE918,"n/a")</f>
        <v>8.4451681952535506E-3</v>
      </c>
      <c r="K3531" s="86">
        <f>+IF(ISNUMBER(DATA!AN918),DATA!AN918,"n/a")</f>
        <v>587612.16000000003</v>
      </c>
      <c r="L3531" s="77">
        <f>+IF(ISNUMBER(DATA!AO918),DATA!AO918,"n/a")</f>
        <v>-5.3459066972411898E-4</v>
      </c>
      <c r="M3531" s="66"/>
      <c r="N3531" s="66"/>
      <c r="O3531" s="66"/>
      <c r="P3531" s="66"/>
      <c r="Q3531" s="66"/>
      <c r="S3531" s="70"/>
      <c r="U3531" s="70"/>
      <c r="W3531" s="70"/>
      <c r="Y3531" s="70"/>
    </row>
    <row r="3532" spans="1:25" s="69" customFormat="1" x14ac:dyDescent="0.2">
      <c r="A3532" s="66" t="s">
        <v>27</v>
      </c>
      <c r="B3532" s="66" t="s">
        <v>24</v>
      </c>
      <c r="C3532" s="66" t="s">
        <v>25</v>
      </c>
      <c r="D3532" s="66" t="s">
        <v>277</v>
      </c>
      <c r="E3532" s="86">
        <f>+IF(ISNUMBER(DATA!J919),DATA!J919,"n/a")</f>
        <v>18940.84</v>
      </c>
      <c r="F3532" s="77">
        <f>+IF(ISNUMBER(DATA!K919),DATA!K919,"n/a")</f>
        <v>-0.107344382480784</v>
      </c>
      <c r="G3532" s="86">
        <f>+IF(ISNUMBER(DATA!T919),DATA!T919,"n/a")</f>
        <v>61961.84</v>
      </c>
      <c r="H3532" s="77">
        <f>+IF(ISNUMBER(DATA!U919),DATA!U919,"n/a")</f>
        <v>-9.2693751208961395E-2</v>
      </c>
      <c r="I3532" s="86">
        <f>+IF(ISNUMBER(DATA!AD919),DATA!AD919,"n/a")</f>
        <v>128768.83</v>
      </c>
      <c r="J3532" s="77">
        <f>+IF(ISNUMBER(DATA!AE919),DATA!AE919,"n/a")</f>
        <v>2.4142039619235601E-2</v>
      </c>
      <c r="K3532" s="86">
        <f>+IF(ISNUMBER(DATA!AN919),DATA!AN919,"n/a")</f>
        <v>254822.15</v>
      </c>
      <c r="L3532" s="77">
        <f>+IF(ISNUMBER(DATA!AO919),DATA!AO919,"n/a")</f>
        <v>0.198137453163621</v>
      </c>
      <c r="M3532" s="66"/>
      <c r="N3532" s="66"/>
      <c r="O3532" s="66"/>
      <c r="P3532" s="66"/>
      <c r="Q3532" s="66"/>
      <c r="S3532" s="70"/>
      <c r="U3532" s="70"/>
      <c r="W3532" s="70"/>
      <c r="Y3532" s="70"/>
    </row>
    <row r="3533" spans="1:25" s="69" customFormat="1" x14ac:dyDescent="0.2">
      <c r="A3533" s="66" t="s">
        <v>27</v>
      </c>
      <c r="B3533" s="66" t="s">
        <v>24</v>
      </c>
      <c r="C3533" s="66" t="s">
        <v>25</v>
      </c>
      <c r="D3533" s="66" t="s">
        <v>278</v>
      </c>
      <c r="E3533" s="86">
        <f>+IF(ISNUMBER(DATA!J920),DATA!J920,"n/a")</f>
        <v>114445.87</v>
      </c>
      <c r="F3533" s="77">
        <f>+IF(ISNUMBER(DATA!K920),DATA!K920,"n/a")</f>
        <v>0.33338075190475303</v>
      </c>
      <c r="G3533" s="86">
        <f>+IF(ISNUMBER(DATA!T920),DATA!T920,"n/a")</f>
        <v>359506.07</v>
      </c>
      <c r="H3533" s="77">
        <f>+IF(ISNUMBER(DATA!U920),DATA!U920,"n/a")</f>
        <v>0.30645785934152697</v>
      </c>
      <c r="I3533" s="86">
        <f>+IF(ISNUMBER(DATA!AD920),DATA!AD920,"n/a")</f>
        <v>633499.93999999994</v>
      </c>
      <c r="J3533" s="77">
        <f>+IF(ISNUMBER(DATA!AE920),DATA!AE920,"n/a")</f>
        <v>0.28082013417901303</v>
      </c>
      <c r="K3533" s="86">
        <f>+IF(ISNUMBER(DATA!AN920),DATA!AN920,"n/a")</f>
        <v>1149519.0900000001</v>
      </c>
      <c r="L3533" s="77">
        <f>+IF(ISNUMBER(DATA!AO920),DATA!AO920,"n/a")</f>
        <v>0.30169432944825703</v>
      </c>
      <c r="M3533" s="66"/>
      <c r="N3533" s="66"/>
      <c r="O3533" s="66"/>
      <c r="P3533" s="66"/>
      <c r="Q3533" s="66"/>
      <c r="S3533" s="70"/>
      <c r="U3533" s="70"/>
      <c r="W3533" s="70"/>
      <c r="Y3533" s="70"/>
    </row>
    <row r="3534" spans="1:25" s="69" customFormat="1" x14ac:dyDescent="0.2">
      <c r="A3534" s="66" t="s">
        <v>27</v>
      </c>
      <c r="B3534" s="66" t="s">
        <v>24</v>
      </c>
      <c r="C3534" s="66" t="s">
        <v>25</v>
      </c>
      <c r="D3534" s="66" t="s">
        <v>279</v>
      </c>
      <c r="E3534" s="86">
        <f>+IF(ISNUMBER(DATA!J921),DATA!J921,"n/a")</f>
        <v>32747.15</v>
      </c>
      <c r="F3534" s="77">
        <f>+IF(ISNUMBER(DATA!K921),DATA!K921,"n/a")</f>
        <v>8.8115771225422796E-4</v>
      </c>
      <c r="G3534" s="86">
        <f>+IF(ISNUMBER(DATA!T921),DATA!T921,"n/a")</f>
        <v>116278.99</v>
      </c>
      <c r="H3534" s="77">
        <f>+IF(ISNUMBER(DATA!U921),DATA!U921,"n/a")</f>
        <v>0.120884295549719</v>
      </c>
      <c r="I3534" s="86">
        <f>+IF(ISNUMBER(DATA!AD921),DATA!AD921,"n/a")</f>
        <v>215979.49</v>
      </c>
      <c r="J3534" s="77">
        <f>+IF(ISNUMBER(DATA!AE921),DATA!AE921,"n/a")</f>
        <v>0.118720983656317</v>
      </c>
      <c r="K3534" s="86">
        <f>+IF(ISNUMBER(DATA!AN921),DATA!AN921,"n/a")</f>
        <v>411887.94</v>
      </c>
      <c r="L3534" s="77">
        <f>+IF(ISNUMBER(DATA!AO921),DATA!AO921,"n/a")</f>
        <v>5.9851398770767901E-2</v>
      </c>
      <c r="M3534" s="66"/>
      <c r="N3534" s="66"/>
      <c r="O3534" s="66"/>
      <c r="P3534" s="66"/>
      <c r="Q3534" s="66"/>
      <c r="S3534" s="70"/>
      <c r="U3534" s="70"/>
      <c r="W3534" s="70"/>
      <c r="Y3534" s="70"/>
    </row>
    <row r="3535" spans="1:25" s="69" customFormat="1" x14ac:dyDescent="0.2">
      <c r="A3535" s="66" t="s">
        <v>27</v>
      </c>
      <c r="B3535" s="66" t="s">
        <v>24</v>
      </c>
      <c r="C3535" s="66" t="s">
        <v>25</v>
      </c>
      <c r="D3535" s="66" t="s">
        <v>280</v>
      </c>
      <c r="E3535" s="86">
        <f>+IF(ISNUMBER(DATA!J922),DATA!J922,"n/a")</f>
        <v>28288.66</v>
      </c>
      <c r="F3535" s="77">
        <f>+IF(ISNUMBER(DATA!K922),DATA!K922,"n/a")</f>
        <v>0.25193164633933202</v>
      </c>
      <c r="G3535" s="86">
        <f>+IF(ISNUMBER(DATA!T922),DATA!T922,"n/a")</f>
        <v>76532.27</v>
      </c>
      <c r="H3535" s="77">
        <f>+IF(ISNUMBER(DATA!U922),DATA!U922,"n/a")</f>
        <v>0.132770265669894</v>
      </c>
      <c r="I3535" s="86">
        <f>+IF(ISNUMBER(DATA!AD922),DATA!AD922,"n/a")</f>
        <v>130401.55</v>
      </c>
      <c r="J3535" s="77">
        <f>+IF(ISNUMBER(DATA!AE922),DATA!AE922,"n/a")</f>
        <v>0.150532710606083</v>
      </c>
      <c r="K3535" s="86">
        <f>+IF(ISNUMBER(DATA!AN922),DATA!AN922,"n/a")</f>
        <v>256925.69</v>
      </c>
      <c r="L3535" s="77">
        <f>+IF(ISNUMBER(DATA!AO922),DATA!AO922,"n/a")</f>
        <v>0.18414181991911799</v>
      </c>
      <c r="M3535" s="66"/>
      <c r="N3535" s="66"/>
      <c r="O3535" s="66"/>
      <c r="P3535" s="66"/>
      <c r="Q3535" s="66"/>
      <c r="S3535" s="70"/>
      <c r="U3535" s="70"/>
      <c r="W3535" s="70"/>
      <c r="Y3535" s="70"/>
    </row>
    <row r="3536" spans="1:25" s="69" customFormat="1" x14ac:dyDescent="0.2">
      <c r="A3536" s="66" t="s">
        <v>27</v>
      </c>
      <c r="B3536" s="66" t="s">
        <v>24</v>
      </c>
      <c r="C3536" s="66" t="s">
        <v>25</v>
      </c>
      <c r="D3536" s="66" t="s">
        <v>281</v>
      </c>
      <c r="E3536" s="86">
        <f>+IF(ISNUMBER(DATA!J923),DATA!J923,"n/a")</f>
        <v>24734.78</v>
      </c>
      <c r="F3536" s="77">
        <f>+IF(ISNUMBER(DATA!K923),DATA!K923,"n/a")</f>
        <v>-4.3335526313244999E-2</v>
      </c>
      <c r="G3536" s="86">
        <f>+IF(ISNUMBER(DATA!T923),DATA!T923,"n/a")</f>
        <v>79535.509999999995</v>
      </c>
      <c r="H3536" s="77">
        <f>+IF(ISNUMBER(DATA!U923),DATA!U923,"n/a")</f>
        <v>-1.9515370801457101E-3</v>
      </c>
      <c r="I3536" s="86">
        <f>+IF(ISNUMBER(DATA!AD923),DATA!AD923,"n/a")</f>
        <v>148401.26999999999</v>
      </c>
      <c r="J3536" s="77">
        <f>+IF(ISNUMBER(DATA!AE923),DATA!AE923,"n/a")</f>
        <v>5.8821074183337797E-2</v>
      </c>
      <c r="K3536" s="86">
        <f>+IF(ISNUMBER(DATA!AN923),DATA!AN923,"n/a")</f>
        <v>300982.84999999998</v>
      </c>
      <c r="L3536" s="77">
        <f>+IF(ISNUMBER(DATA!AO923),DATA!AO923,"n/a")</f>
        <v>0.13865090401548999</v>
      </c>
      <c r="M3536" s="66"/>
      <c r="N3536" s="66"/>
      <c r="O3536" s="66"/>
      <c r="P3536" s="66"/>
      <c r="Q3536" s="66"/>
      <c r="S3536" s="70"/>
      <c r="U3536" s="70"/>
      <c r="W3536" s="70"/>
      <c r="Y3536" s="70"/>
    </row>
    <row r="3537" spans="1:25" s="69" customFormat="1" x14ac:dyDescent="0.2">
      <c r="A3537" s="66" t="s">
        <v>27</v>
      </c>
      <c r="B3537" s="66" t="s">
        <v>24</v>
      </c>
      <c r="C3537" s="66" t="s">
        <v>25</v>
      </c>
      <c r="D3537" s="66" t="s">
        <v>282</v>
      </c>
      <c r="E3537" s="86">
        <f>+IF(ISNUMBER(DATA!J924),DATA!J924,"n/a")</f>
        <v>62274.66</v>
      </c>
      <c r="F3537" s="77">
        <f>+IF(ISNUMBER(DATA!K924),DATA!K924,"n/a")</f>
        <v>7.1353293042315996E-2</v>
      </c>
      <c r="G3537" s="86">
        <f>+IF(ISNUMBER(DATA!T924),DATA!T924,"n/a")</f>
        <v>202146.29</v>
      </c>
      <c r="H3537" s="77">
        <f>+IF(ISNUMBER(DATA!U924),DATA!U924,"n/a")</f>
        <v>0.127176064062023</v>
      </c>
      <c r="I3537" s="86">
        <f>+IF(ISNUMBER(DATA!AD924),DATA!AD924,"n/a")</f>
        <v>381160.02</v>
      </c>
      <c r="J3537" s="77">
        <f>+IF(ISNUMBER(DATA!AE924),DATA!AE924,"n/a")</f>
        <v>0.128859433847822</v>
      </c>
      <c r="K3537" s="86">
        <f>+IF(ISNUMBER(DATA!AN924),DATA!AN924,"n/a")</f>
        <v>733128.88</v>
      </c>
      <c r="L3537" s="77">
        <f>+IF(ISNUMBER(DATA!AO924),DATA!AO924,"n/a")</f>
        <v>0.15805025759087399</v>
      </c>
      <c r="M3537" s="66"/>
      <c r="N3537" s="66"/>
      <c r="O3537" s="66"/>
      <c r="P3537" s="66"/>
      <c r="Q3537" s="66"/>
      <c r="S3537" s="70"/>
      <c r="U3537" s="70"/>
      <c r="W3537" s="70"/>
      <c r="Y3537" s="70"/>
    </row>
    <row r="3538" spans="1:25" s="69" customFormat="1" x14ac:dyDescent="0.2">
      <c r="A3538" s="66" t="s">
        <v>27</v>
      </c>
      <c r="B3538" s="66" t="s">
        <v>24</v>
      </c>
      <c r="C3538" s="66" t="s">
        <v>25</v>
      </c>
      <c r="D3538" s="66" t="s">
        <v>283</v>
      </c>
      <c r="E3538" s="86">
        <f>+IF(ISNUMBER(DATA!J925),DATA!J925,"n/a")</f>
        <v>76373.03</v>
      </c>
      <c r="F3538" s="77">
        <f>+IF(ISNUMBER(DATA!K925),DATA!K925,"n/a")</f>
        <v>0.175348154413413</v>
      </c>
      <c r="G3538" s="86">
        <f>+IF(ISNUMBER(DATA!T925),DATA!T925,"n/a")</f>
        <v>253354.78</v>
      </c>
      <c r="H3538" s="77">
        <f>+IF(ISNUMBER(DATA!U925),DATA!U925,"n/a")</f>
        <v>0.24845808357045901</v>
      </c>
      <c r="I3538" s="86">
        <f>+IF(ISNUMBER(DATA!AD925),DATA!AD925,"n/a")</f>
        <v>473274.49</v>
      </c>
      <c r="J3538" s="77">
        <f>+IF(ISNUMBER(DATA!AE925),DATA!AE925,"n/a")</f>
        <v>0.224420926085695</v>
      </c>
      <c r="K3538" s="86">
        <f>+IF(ISNUMBER(DATA!AN925),DATA!AN925,"n/a")</f>
        <v>876026.74</v>
      </c>
      <c r="L3538" s="77">
        <f>+IF(ISNUMBER(DATA!AO925),DATA!AO925,"n/a")</f>
        <v>0.18732279392434001</v>
      </c>
      <c r="M3538" s="66"/>
      <c r="N3538" s="66"/>
      <c r="O3538" s="66"/>
      <c r="P3538" s="66"/>
      <c r="Q3538" s="66"/>
      <c r="S3538" s="70"/>
      <c r="U3538" s="70"/>
      <c r="W3538" s="70"/>
      <c r="Y3538" s="70"/>
    </row>
    <row r="3539" spans="1:25" s="69" customFormat="1" x14ac:dyDescent="0.2">
      <c r="A3539" s="66" t="s">
        <v>27</v>
      </c>
      <c r="B3539" s="66" t="s">
        <v>24</v>
      </c>
      <c r="C3539" s="66" t="s">
        <v>25</v>
      </c>
      <c r="D3539" s="66" t="s">
        <v>284</v>
      </c>
      <c r="E3539" s="86">
        <f>+IF(ISNUMBER(DATA!J926),DATA!J926,"n/a")</f>
        <v>23038.94</v>
      </c>
      <c r="F3539" s="77">
        <f>+IF(ISNUMBER(DATA!K926),DATA!K926,"n/a")</f>
        <v>-0.26451602193401003</v>
      </c>
      <c r="G3539" s="86">
        <f>+IF(ISNUMBER(DATA!T926),DATA!T926,"n/a")</f>
        <v>83709.440000000002</v>
      </c>
      <c r="H3539" s="77">
        <f>+IF(ISNUMBER(DATA!U926),DATA!U926,"n/a")</f>
        <v>-0.15615577442403999</v>
      </c>
      <c r="I3539" s="86">
        <f>+IF(ISNUMBER(DATA!AD926),DATA!AD926,"n/a")</f>
        <v>157407.21</v>
      </c>
      <c r="J3539" s="77">
        <f>+IF(ISNUMBER(DATA!AE926),DATA!AE926,"n/a")</f>
        <v>-0.12756862184326201</v>
      </c>
      <c r="K3539" s="86">
        <f>+IF(ISNUMBER(DATA!AN926),DATA!AN926,"n/a")</f>
        <v>325450.49</v>
      </c>
      <c r="L3539" s="77">
        <f>+IF(ISNUMBER(DATA!AO926),DATA!AO926,"n/a")</f>
        <v>-4.67604799000911E-2</v>
      </c>
      <c r="M3539" s="66"/>
      <c r="N3539" s="66"/>
      <c r="O3539" s="66"/>
      <c r="P3539" s="66"/>
      <c r="Q3539" s="66"/>
      <c r="S3539" s="70"/>
      <c r="U3539" s="70"/>
      <c r="W3539" s="70"/>
      <c r="Y3539" s="70"/>
    </row>
    <row r="3540" spans="1:25" s="69" customFormat="1" x14ac:dyDescent="0.2">
      <c r="A3540" s="66" t="s">
        <v>27</v>
      </c>
      <c r="B3540" s="66" t="s">
        <v>24</v>
      </c>
      <c r="C3540" s="66" t="s">
        <v>25</v>
      </c>
      <c r="D3540" s="66" t="s">
        <v>285</v>
      </c>
      <c r="E3540" s="86">
        <f>+IF(ISNUMBER(DATA!J927),DATA!J927,"n/a")</f>
        <v>10108.59</v>
      </c>
      <c r="F3540" s="77">
        <f>+IF(ISNUMBER(DATA!K927),DATA!K927,"n/a")</f>
        <v>0.118691954918505</v>
      </c>
      <c r="G3540" s="86">
        <f>+IF(ISNUMBER(DATA!T927),DATA!T927,"n/a")</f>
        <v>41156.25</v>
      </c>
      <c r="H3540" s="77">
        <f>+IF(ISNUMBER(DATA!U927),DATA!U927,"n/a")</f>
        <v>0.36176840879274302</v>
      </c>
      <c r="I3540" s="86">
        <f>+IF(ISNUMBER(DATA!AD927),DATA!AD927,"n/a")</f>
        <v>81244.100000000006</v>
      </c>
      <c r="J3540" s="77">
        <f>+IF(ISNUMBER(DATA!AE927),DATA!AE927,"n/a")</f>
        <v>0.42265924040064301</v>
      </c>
      <c r="K3540" s="86">
        <f>+IF(ISNUMBER(DATA!AN927),DATA!AN927,"n/a")</f>
        <v>150955.22</v>
      </c>
      <c r="L3540" s="77">
        <f>+IF(ISNUMBER(DATA!AO927),DATA!AO927,"n/a")</f>
        <v>0.247067036106278</v>
      </c>
      <c r="M3540" s="66"/>
      <c r="N3540" s="66"/>
      <c r="O3540" s="66"/>
      <c r="P3540" s="66"/>
      <c r="Q3540" s="66"/>
      <c r="S3540" s="70"/>
      <c r="U3540" s="70"/>
      <c r="W3540" s="70"/>
      <c r="Y3540" s="70"/>
    </row>
    <row r="3541" spans="1:25" s="69" customFormat="1" x14ac:dyDescent="0.2">
      <c r="A3541" s="66" t="s">
        <v>27</v>
      </c>
      <c r="B3541" s="66" t="s">
        <v>24</v>
      </c>
      <c r="C3541" s="66" t="s">
        <v>25</v>
      </c>
      <c r="D3541" s="66" t="s">
        <v>286</v>
      </c>
      <c r="E3541" s="86">
        <f>+IF(ISNUMBER(DATA!J928),DATA!J928,"n/a")</f>
        <v>50828.44</v>
      </c>
      <c r="F3541" s="77">
        <f>+IF(ISNUMBER(DATA!K928),DATA!K928,"n/a")</f>
        <v>3.3704099373677798E-2</v>
      </c>
      <c r="G3541" s="86">
        <f>+IF(ISNUMBER(DATA!T928),DATA!T928,"n/a")</f>
        <v>165639.64000000001</v>
      </c>
      <c r="H3541" s="77">
        <f>+IF(ISNUMBER(DATA!U928),DATA!U928,"n/a")</f>
        <v>-0.18324297326830899</v>
      </c>
      <c r="I3541" s="86">
        <f>+IF(ISNUMBER(DATA!AD928),DATA!AD928,"n/a")</f>
        <v>310910.94</v>
      </c>
      <c r="J3541" s="77">
        <f>+IF(ISNUMBER(DATA!AE928),DATA!AE928,"n/a")</f>
        <v>-0.29794227324028499</v>
      </c>
      <c r="K3541" s="86">
        <f>+IF(ISNUMBER(DATA!AN928),DATA!AN928,"n/a")</f>
        <v>605605.23</v>
      </c>
      <c r="L3541" s="77">
        <f>+IF(ISNUMBER(DATA!AO928),DATA!AO928,"n/a")</f>
        <v>-0.30292529661331402</v>
      </c>
      <c r="M3541" s="66"/>
      <c r="N3541" s="66"/>
      <c r="O3541" s="66"/>
      <c r="P3541" s="66"/>
      <c r="Q3541" s="66"/>
      <c r="S3541" s="70"/>
      <c r="U3541" s="70"/>
      <c r="W3541" s="70"/>
      <c r="Y3541" s="70"/>
    </row>
    <row r="3542" spans="1:25" s="69" customFormat="1" x14ac:dyDescent="0.2">
      <c r="A3542" s="66" t="s">
        <v>27</v>
      </c>
      <c r="B3542" s="66" t="s">
        <v>24</v>
      </c>
      <c r="C3542" s="66" t="s">
        <v>25</v>
      </c>
      <c r="D3542" s="66" t="s">
        <v>287</v>
      </c>
      <c r="E3542" s="86">
        <f>+IF(ISNUMBER(DATA!J929),DATA!J929,"n/a")</f>
        <v>51414.03</v>
      </c>
      <c r="F3542" s="77">
        <f>+IF(ISNUMBER(DATA!K929),DATA!K929,"n/a")</f>
        <v>8.9698861024372203E-2</v>
      </c>
      <c r="G3542" s="86">
        <f>+IF(ISNUMBER(DATA!T929),DATA!T929,"n/a")</f>
        <v>161834.95000000001</v>
      </c>
      <c r="H3542" s="77">
        <f>+IF(ISNUMBER(DATA!U929),DATA!U929,"n/a")</f>
        <v>-0.190486914005709</v>
      </c>
      <c r="I3542" s="86">
        <f>+IF(ISNUMBER(DATA!AD929),DATA!AD929,"n/a")</f>
        <v>301020.86</v>
      </c>
      <c r="J3542" s="77">
        <f>+IF(ISNUMBER(DATA!AE929),DATA!AE929,"n/a")</f>
        <v>-0.34200743510675602</v>
      </c>
      <c r="K3542" s="86">
        <f>+IF(ISNUMBER(DATA!AN929),DATA!AN929,"n/a")</f>
        <v>597296.88</v>
      </c>
      <c r="L3542" s="77">
        <f>+IF(ISNUMBER(DATA!AO929),DATA!AO929,"n/a")</f>
        <v>-0.379248941337471</v>
      </c>
      <c r="M3542" s="66"/>
      <c r="N3542" s="66"/>
      <c r="O3542" s="66"/>
      <c r="P3542" s="66"/>
      <c r="Q3542" s="66"/>
      <c r="S3542" s="70"/>
      <c r="U3542" s="70"/>
      <c r="W3542" s="70"/>
      <c r="Y3542" s="70"/>
    </row>
    <row r="3543" spans="1:25" s="69" customFormat="1" x14ac:dyDescent="0.2">
      <c r="A3543" s="66" t="s">
        <v>27</v>
      </c>
      <c r="B3543" s="66" t="s">
        <v>24</v>
      </c>
      <c r="C3543" s="66" t="s">
        <v>25</v>
      </c>
      <c r="D3543" s="66" t="s">
        <v>288</v>
      </c>
      <c r="E3543" s="86">
        <f>+IF(ISNUMBER(DATA!J930),DATA!J930,"n/a")</f>
        <v>50387.78</v>
      </c>
      <c r="F3543" s="77">
        <f>+IF(ISNUMBER(DATA!K930),DATA!K930,"n/a")</f>
        <v>0.155256165669061</v>
      </c>
      <c r="G3543" s="86">
        <f>+IF(ISNUMBER(DATA!T930),DATA!T930,"n/a")</f>
        <v>163691.47</v>
      </c>
      <c r="H3543" s="77">
        <f>+IF(ISNUMBER(DATA!U930),DATA!U930,"n/a")</f>
        <v>0.228098881141368</v>
      </c>
      <c r="I3543" s="86">
        <f>+IF(ISNUMBER(DATA!AD930),DATA!AD930,"n/a")</f>
        <v>310785.52</v>
      </c>
      <c r="J3543" s="77">
        <f>+IF(ISNUMBER(DATA!AE930),DATA!AE930,"n/a")</f>
        <v>0.20685208604666</v>
      </c>
      <c r="K3543" s="86">
        <f>+IF(ISNUMBER(DATA!AN930),DATA!AN930,"n/a")</f>
        <v>592079.06999999995</v>
      </c>
      <c r="L3543" s="77">
        <f>+IF(ISNUMBER(DATA!AO930),DATA!AO930,"n/a")</f>
        <v>0.205286916061511</v>
      </c>
      <c r="M3543" s="66"/>
      <c r="N3543" s="66"/>
      <c r="O3543" s="66"/>
      <c r="P3543" s="66"/>
      <c r="Q3543" s="66"/>
      <c r="S3543" s="70"/>
      <c r="U3543" s="70"/>
      <c r="W3543" s="70"/>
      <c r="Y3543" s="70"/>
    </row>
    <row r="3544" spans="1:25" s="69" customFormat="1" x14ac:dyDescent="0.2">
      <c r="A3544" s="66" t="s">
        <v>27</v>
      </c>
      <c r="B3544" s="66" t="s">
        <v>24</v>
      </c>
      <c r="C3544" s="66" t="s">
        <v>25</v>
      </c>
      <c r="D3544" s="66" t="s">
        <v>289</v>
      </c>
      <c r="E3544" s="86">
        <f>+IF(ISNUMBER(DATA!J931),DATA!J931,"n/a")</f>
        <v>22695.45</v>
      </c>
      <c r="F3544" s="77">
        <f>+IF(ISNUMBER(DATA!K931),DATA!K931,"n/a")</f>
        <v>7.0499193191203499E-2</v>
      </c>
      <c r="G3544" s="86">
        <f>+IF(ISNUMBER(DATA!T931),DATA!T931,"n/a")</f>
        <v>77175.149999999994</v>
      </c>
      <c r="H3544" s="77">
        <f>+IF(ISNUMBER(DATA!U931),DATA!U931,"n/a")</f>
        <v>0.13484156069195899</v>
      </c>
      <c r="I3544" s="86">
        <f>+IF(ISNUMBER(DATA!AD931),DATA!AD931,"n/a")</f>
        <v>143541</v>
      </c>
      <c r="J3544" s="77">
        <f>+IF(ISNUMBER(DATA!AE931),DATA!AE931,"n/a")</f>
        <v>0.15069170487248101</v>
      </c>
      <c r="K3544" s="86">
        <f>+IF(ISNUMBER(DATA!AN931),DATA!AN931,"n/a")</f>
        <v>280915.89</v>
      </c>
      <c r="L3544" s="77">
        <f>+IF(ISNUMBER(DATA!AO931),DATA!AO931,"n/a")</f>
        <v>0.16513476080605499</v>
      </c>
      <c r="M3544" s="66"/>
      <c r="N3544" s="66"/>
      <c r="O3544" s="66"/>
      <c r="P3544" s="66"/>
      <c r="Q3544" s="66"/>
      <c r="S3544" s="70"/>
      <c r="U3544" s="70"/>
      <c r="W3544" s="70"/>
      <c r="Y3544" s="70"/>
    </row>
    <row r="3545" spans="1:25" s="69" customFormat="1" x14ac:dyDescent="0.2">
      <c r="A3545" s="66" t="s">
        <v>27</v>
      </c>
      <c r="B3545" s="66" t="s">
        <v>24</v>
      </c>
      <c r="C3545" s="66" t="s">
        <v>25</v>
      </c>
      <c r="D3545" s="66" t="s">
        <v>290</v>
      </c>
      <c r="E3545" s="86">
        <f>+IF(ISNUMBER(DATA!J932),DATA!J932,"n/a")</f>
        <v>29560.14</v>
      </c>
      <c r="F3545" s="77">
        <f>+IF(ISNUMBER(DATA!K932),DATA!K932,"n/a")</f>
        <v>-0.12435830519700999</v>
      </c>
      <c r="G3545" s="86">
        <f>+IF(ISNUMBER(DATA!T932),DATA!T932,"n/a")</f>
        <v>88849.4</v>
      </c>
      <c r="H3545" s="77">
        <f>+IF(ISNUMBER(DATA!U932),DATA!U932,"n/a")</f>
        <v>-4.5257773545434803E-2</v>
      </c>
      <c r="I3545" s="86">
        <f>+IF(ISNUMBER(DATA!AD932),DATA!AD932,"n/a")</f>
        <v>177364.2</v>
      </c>
      <c r="J3545" s="77">
        <f>+IF(ISNUMBER(DATA!AE932),DATA!AE932,"n/a")</f>
        <v>6.2035267347324303E-3</v>
      </c>
      <c r="K3545" s="86">
        <f>+IF(ISNUMBER(DATA!AN932),DATA!AN932,"n/a")</f>
        <v>340457.62</v>
      </c>
      <c r="L3545" s="77">
        <f>+IF(ISNUMBER(DATA!AO932),DATA!AO932,"n/a")</f>
        <v>5.6647286181135001E-2</v>
      </c>
      <c r="M3545" s="66"/>
      <c r="N3545" s="66"/>
      <c r="O3545" s="66"/>
      <c r="P3545" s="66"/>
      <c r="Q3545" s="66"/>
      <c r="S3545" s="70"/>
      <c r="U3545" s="70"/>
      <c r="W3545" s="70"/>
      <c r="Y3545" s="70"/>
    </row>
    <row r="3546" spans="1:25" s="69" customFormat="1" x14ac:dyDescent="0.2">
      <c r="A3546" s="66" t="s">
        <v>27</v>
      </c>
      <c r="B3546" s="66" t="s">
        <v>24</v>
      </c>
      <c r="C3546" s="66" t="s">
        <v>25</v>
      </c>
      <c r="D3546" s="66" t="s">
        <v>291</v>
      </c>
      <c r="E3546" s="86">
        <f>+IF(ISNUMBER(DATA!J933),DATA!J933,"n/a")</f>
        <v>49784.74</v>
      </c>
      <c r="F3546" s="77">
        <f>+IF(ISNUMBER(DATA!K933),DATA!K933,"n/a")</f>
        <v>0.103881599238665</v>
      </c>
      <c r="G3546" s="86">
        <f>+IF(ISNUMBER(DATA!T933),DATA!T933,"n/a")</f>
        <v>174390.44</v>
      </c>
      <c r="H3546" s="77">
        <f>+IF(ISNUMBER(DATA!U933),DATA!U933,"n/a")</f>
        <v>0.27088097576361297</v>
      </c>
      <c r="I3546" s="86">
        <f>+IF(ISNUMBER(DATA!AD933),DATA!AD933,"n/a")</f>
        <v>338094.44</v>
      </c>
      <c r="J3546" s="77">
        <f>+IF(ISNUMBER(DATA!AE933),DATA!AE933,"n/a")</f>
        <v>0.34325821876183998</v>
      </c>
      <c r="K3546" s="86">
        <f>+IF(ISNUMBER(DATA!AN933),DATA!AN933,"n/a")</f>
        <v>615443.54</v>
      </c>
      <c r="L3546" s="77">
        <f>+IF(ISNUMBER(DATA!AO933),DATA!AO933,"n/a")</f>
        <v>0.66107438269029195</v>
      </c>
      <c r="M3546" s="66"/>
      <c r="N3546" s="66"/>
      <c r="O3546" s="66"/>
      <c r="P3546" s="66"/>
      <c r="Q3546" s="66"/>
      <c r="S3546" s="70"/>
      <c r="U3546" s="70"/>
      <c r="W3546" s="70"/>
      <c r="Y3546" s="70"/>
    </row>
    <row r="3547" spans="1:25" s="69" customFormat="1" x14ac:dyDescent="0.2">
      <c r="A3547" s="66" t="s">
        <v>27</v>
      </c>
      <c r="B3547" s="66" t="s">
        <v>24</v>
      </c>
      <c r="C3547" s="66" t="s">
        <v>25</v>
      </c>
      <c r="D3547" s="66" t="s">
        <v>292</v>
      </c>
      <c r="E3547" s="86">
        <f>+IF(ISNUMBER(DATA!J934),DATA!J934,"n/a")</f>
        <v>166554.72</v>
      </c>
      <c r="F3547" s="77">
        <f>+IF(ISNUMBER(DATA!K934),DATA!K934,"n/a")</f>
        <v>-1.15361823588392E-2</v>
      </c>
      <c r="G3547" s="86">
        <f>+IF(ISNUMBER(DATA!T934),DATA!T934,"n/a")</f>
        <v>554204.93999999994</v>
      </c>
      <c r="H3547" s="77">
        <f>+IF(ISNUMBER(DATA!U934),DATA!U934,"n/a")</f>
        <v>4.6890095427469497E-2</v>
      </c>
      <c r="I3547" s="86">
        <f>+IF(ISNUMBER(DATA!AD934),DATA!AD934,"n/a")</f>
        <v>1030289.24</v>
      </c>
      <c r="J3547" s="77">
        <f>+IF(ISNUMBER(DATA!AE934),DATA!AE934,"n/a")</f>
        <v>1.18662916151913E-2</v>
      </c>
      <c r="K3547" s="86">
        <f>+IF(ISNUMBER(DATA!AN934),DATA!AN934,"n/a")</f>
        <v>2038039.17</v>
      </c>
      <c r="L3547" s="77">
        <f>+IF(ISNUMBER(DATA!AO934),DATA!AO934,"n/a")</f>
        <v>7.7362252394481398E-2</v>
      </c>
      <c r="M3547" s="66"/>
      <c r="N3547" s="66"/>
      <c r="O3547" s="66"/>
      <c r="P3547" s="66"/>
      <c r="Q3547" s="66"/>
      <c r="S3547" s="70"/>
      <c r="U3547" s="70"/>
      <c r="W3547" s="70"/>
      <c r="Y3547" s="70"/>
    </row>
    <row r="3548" spans="1:25" s="69" customFormat="1" x14ac:dyDescent="0.2">
      <c r="A3548" s="66" t="s">
        <v>27</v>
      </c>
      <c r="B3548" s="66" t="s">
        <v>24</v>
      </c>
      <c r="C3548" s="66" t="s">
        <v>25</v>
      </c>
      <c r="D3548" s="66" t="s">
        <v>293</v>
      </c>
      <c r="E3548" s="86">
        <f>+IF(ISNUMBER(DATA!J935),DATA!J935,"n/a")</f>
        <v>13595.53</v>
      </c>
      <c r="F3548" s="77">
        <f>+IF(ISNUMBER(DATA!K935),DATA!K935,"n/a")</f>
        <v>0.74473679820232996</v>
      </c>
      <c r="G3548" s="86">
        <f>+IF(ISNUMBER(DATA!T935),DATA!T935,"n/a")</f>
        <v>42824.98</v>
      </c>
      <c r="H3548" s="77">
        <f>+IF(ISNUMBER(DATA!U935),DATA!U935,"n/a")</f>
        <v>0.78789333671777295</v>
      </c>
      <c r="I3548" s="86">
        <f>+IF(ISNUMBER(DATA!AD935),DATA!AD935,"n/a")</f>
        <v>75837.33</v>
      </c>
      <c r="J3548" s="77">
        <f>+IF(ISNUMBER(DATA!AE935),DATA!AE935,"n/a")</f>
        <v>0.64148323967992604</v>
      </c>
      <c r="K3548" s="86">
        <f>+IF(ISNUMBER(DATA!AN935),DATA!AN935,"n/a")</f>
        <v>135814.47</v>
      </c>
      <c r="L3548" s="77">
        <f>+IF(ISNUMBER(DATA!AO935),DATA!AO935,"n/a")</f>
        <v>0.26807640326695598</v>
      </c>
      <c r="M3548" s="66"/>
      <c r="N3548" s="66"/>
      <c r="O3548" s="66"/>
      <c r="P3548" s="66"/>
      <c r="Q3548" s="66"/>
      <c r="S3548" s="70"/>
      <c r="U3548" s="70"/>
      <c r="W3548" s="70"/>
      <c r="Y3548" s="70"/>
    </row>
    <row r="3549" spans="1:25" s="69" customFormat="1" x14ac:dyDescent="0.2">
      <c r="A3549" s="66" t="s">
        <v>27</v>
      </c>
      <c r="B3549" s="66" t="s">
        <v>24</v>
      </c>
      <c r="C3549" s="66" t="s">
        <v>25</v>
      </c>
      <c r="D3549" s="66" t="s">
        <v>294</v>
      </c>
      <c r="E3549" s="86">
        <f>+IF(ISNUMBER(DATA!J936),DATA!J936,"n/a")</f>
        <v>93849.21</v>
      </c>
      <c r="F3549" s="77">
        <f>+IF(ISNUMBER(DATA!K936),DATA!K936,"n/a")</f>
        <v>-8.5388141248445404E-2</v>
      </c>
      <c r="G3549" s="86">
        <f>+IF(ISNUMBER(DATA!T936),DATA!T936,"n/a")</f>
        <v>291218.36</v>
      </c>
      <c r="H3549" s="77">
        <f>+IF(ISNUMBER(DATA!U936),DATA!U936,"n/a")</f>
        <v>7.6685245306487102E-3</v>
      </c>
      <c r="I3549" s="86">
        <f>+IF(ISNUMBER(DATA!AD936),DATA!AD936,"n/a")</f>
        <v>585053.47</v>
      </c>
      <c r="J3549" s="77">
        <f>+IF(ISNUMBER(DATA!AE936),DATA!AE936,"n/a")</f>
        <v>4.9872836129451398E-2</v>
      </c>
      <c r="K3549" s="86">
        <f>+IF(ISNUMBER(DATA!AN936),DATA!AN936,"n/a")</f>
        <v>1095788.1299999999</v>
      </c>
      <c r="L3549" s="77">
        <f>+IF(ISNUMBER(DATA!AO936),DATA!AO936,"n/a")</f>
        <v>9.1272151194874598E-2</v>
      </c>
      <c r="M3549" s="66"/>
      <c r="N3549" s="66"/>
      <c r="O3549" s="66"/>
      <c r="P3549" s="66"/>
      <c r="Q3549" s="66"/>
      <c r="S3549" s="70"/>
      <c r="U3549" s="70"/>
      <c r="W3549" s="70"/>
      <c r="Y3549" s="70"/>
    </row>
    <row r="3550" spans="1:25" s="69" customFormat="1" x14ac:dyDescent="0.2">
      <c r="A3550" s="66" t="s">
        <v>27</v>
      </c>
      <c r="B3550" s="66" t="s">
        <v>24</v>
      </c>
      <c r="C3550" s="66" t="s">
        <v>25</v>
      </c>
      <c r="D3550" s="66" t="s">
        <v>295</v>
      </c>
      <c r="E3550" s="86">
        <f>+IF(ISNUMBER(DATA!J937),DATA!J937,"n/a")</f>
        <v>112526.12</v>
      </c>
      <c r="F3550" s="77">
        <f>+IF(ISNUMBER(DATA!K937),DATA!K937,"n/a")</f>
        <v>0.131484819098972</v>
      </c>
      <c r="G3550" s="86">
        <f>+IF(ISNUMBER(DATA!T937),DATA!T937,"n/a")</f>
        <v>349382.39</v>
      </c>
      <c r="H3550" s="77">
        <f>+IF(ISNUMBER(DATA!U937),DATA!U937,"n/a")</f>
        <v>0.13890370722714501</v>
      </c>
      <c r="I3550" s="86">
        <f>+IF(ISNUMBER(DATA!AD937),DATA!AD937,"n/a")</f>
        <v>702007.18</v>
      </c>
      <c r="J3550" s="77">
        <f>+IF(ISNUMBER(DATA!AE937),DATA!AE937,"n/a")</f>
        <v>0.238361994769791</v>
      </c>
      <c r="K3550" s="86">
        <f>+IF(ISNUMBER(DATA!AN937),DATA!AN937,"n/a")</f>
        <v>1248255.4099999999</v>
      </c>
      <c r="L3550" s="77">
        <f>+IF(ISNUMBER(DATA!AO937),DATA!AO937,"n/a")</f>
        <v>0.27118419146406197</v>
      </c>
      <c r="M3550" s="66"/>
      <c r="N3550" s="66"/>
      <c r="O3550" s="66"/>
      <c r="P3550" s="66"/>
      <c r="Q3550" s="66"/>
      <c r="S3550" s="70"/>
      <c r="U3550" s="70"/>
      <c r="W3550" s="70"/>
      <c r="Y3550" s="70"/>
    </row>
    <row r="3551" spans="1:25" s="69" customFormat="1" x14ac:dyDescent="0.2">
      <c r="A3551" s="66" t="s">
        <v>27</v>
      </c>
      <c r="B3551" s="66" t="s">
        <v>24</v>
      </c>
      <c r="C3551" s="66" t="s">
        <v>25</v>
      </c>
      <c r="D3551" s="66" t="s">
        <v>296</v>
      </c>
      <c r="E3551" s="86">
        <f>+IF(ISNUMBER(DATA!J938),DATA!J938,"n/a")</f>
        <v>117036.55</v>
      </c>
      <c r="F3551" s="77">
        <f>+IF(ISNUMBER(DATA!K938),DATA!K938,"n/a")</f>
        <v>0.49642517218858401</v>
      </c>
      <c r="G3551" s="86">
        <f>+IF(ISNUMBER(DATA!T938),DATA!T938,"n/a")</f>
        <v>346570.14</v>
      </c>
      <c r="H3551" s="77">
        <f>+IF(ISNUMBER(DATA!U938),DATA!U938,"n/a")</f>
        <v>0.423049600179354</v>
      </c>
      <c r="I3551" s="86">
        <f>+IF(ISNUMBER(DATA!AD938),DATA!AD938,"n/a")</f>
        <v>693591.87</v>
      </c>
      <c r="J3551" s="77">
        <f>+IF(ISNUMBER(DATA!AE938),DATA!AE938,"n/a")</f>
        <v>0.30054416673321699</v>
      </c>
      <c r="K3551" s="86">
        <f>+IF(ISNUMBER(DATA!AN938),DATA!AN938,"n/a")</f>
        <v>1246514.4099999999</v>
      </c>
      <c r="L3551" s="77">
        <f>+IF(ISNUMBER(DATA!AO938),DATA!AO938,"n/a")</f>
        <v>0.35174423850214098</v>
      </c>
      <c r="M3551" s="66"/>
      <c r="N3551" s="66"/>
      <c r="O3551" s="66"/>
      <c r="P3551" s="66"/>
      <c r="Q3551" s="66"/>
      <c r="S3551" s="70"/>
      <c r="U3551" s="70"/>
      <c r="W3551" s="70"/>
      <c r="Y3551" s="70"/>
    </row>
    <row r="3552" spans="1:25" s="69" customFormat="1" x14ac:dyDescent="0.2">
      <c r="A3552" s="66" t="s">
        <v>27</v>
      </c>
      <c r="B3552" s="66" t="s">
        <v>24</v>
      </c>
      <c r="C3552" s="66" t="s">
        <v>25</v>
      </c>
      <c r="D3552" s="66" t="s">
        <v>297</v>
      </c>
      <c r="E3552" s="86">
        <f>+IF(ISNUMBER(DATA!J939),DATA!J939,"n/a")</f>
        <v>22556.080000000002</v>
      </c>
      <c r="F3552" s="77">
        <f>+IF(ISNUMBER(DATA!K939),DATA!K939,"n/a")</f>
        <v>0.41738941372970201</v>
      </c>
      <c r="G3552" s="86">
        <f>+IF(ISNUMBER(DATA!T939),DATA!T939,"n/a")</f>
        <v>68615.05</v>
      </c>
      <c r="H3552" s="77">
        <f>+IF(ISNUMBER(DATA!U939),DATA!U939,"n/a")</f>
        <v>0.40161436278324902</v>
      </c>
      <c r="I3552" s="86">
        <f>+IF(ISNUMBER(DATA!AD939),DATA!AD939,"n/a")</f>
        <v>128813.56</v>
      </c>
      <c r="J3552" s="77">
        <f>+IF(ISNUMBER(DATA!AE939),DATA!AE939,"n/a")</f>
        <v>0.364338546577406</v>
      </c>
      <c r="K3552" s="86">
        <f>+IF(ISNUMBER(DATA!AN939),DATA!AN939,"n/a")</f>
        <v>240400.57</v>
      </c>
      <c r="L3552" s="77">
        <f>+IF(ISNUMBER(DATA!AO939),DATA!AO939,"n/a")</f>
        <v>0.19633324729110099</v>
      </c>
      <c r="M3552" s="66"/>
      <c r="N3552" s="66"/>
      <c r="O3552" s="66"/>
      <c r="P3552" s="66"/>
      <c r="Q3552" s="66"/>
      <c r="S3552" s="70"/>
      <c r="U3552" s="70"/>
      <c r="W3552" s="70"/>
      <c r="Y3552" s="70"/>
    </row>
    <row r="3553" spans="1:25" s="69" customFormat="1" x14ac:dyDescent="0.2">
      <c r="A3553" s="66" t="s">
        <v>27</v>
      </c>
      <c r="B3553" s="66" t="s">
        <v>24</v>
      </c>
      <c r="C3553" s="66" t="s">
        <v>25</v>
      </c>
      <c r="D3553" s="66" t="s">
        <v>298</v>
      </c>
      <c r="E3553" s="86">
        <f>+IF(ISNUMBER(DATA!J940),DATA!J940,"n/a")</f>
        <v>34671.040000000001</v>
      </c>
      <c r="F3553" s="77">
        <f>+IF(ISNUMBER(DATA!K940),DATA!K940,"n/a")</f>
        <v>-5.79916832969029E-2</v>
      </c>
      <c r="G3553" s="86">
        <f>+IF(ISNUMBER(DATA!T940),DATA!T940,"n/a")</f>
        <v>107851.05</v>
      </c>
      <c r="H3553" s="77">
        <f>+IF(ISNUMBER(DATA!U940),DATA!U940,"n/a")</f>
        <v>2.1281461388882001E-2</v>
      </c>
      <c r="I3553" s="86">
        <f>+IF(ISNUMBER(DATA!AD940),DATA!AD940,"n/a")</f>
        <v>202425.11</v>
      </c>
      <c r="J3553" s="77">
        <f>+IF(ISNUMBER(DATA!AE940),DATA!AE940,"n/a")</f>
        <v>4.78387770795064E-2</v>
      </c>
      <c r="K3553" s="86">
        <f>+IF(ISNUMBER(DATA!AN940),DATA!AN940,"n/a")</f>
        <v>404577.69</v>
      </c>
      <c r="L3553" s="77">
        <f>+IF(ISNUMBER(DATA!AO940),DATA!AO940,"n/a")</f>
        <v>0.11260095842960501</v>
      </c>
      <c r="M3553" s="66"/>
      <c r="N3553" s="66"/>
      <c r="O3553" s="66"/>
      <c r="P3553" s="66"/>
      <c r="Q3553" s="66"/>
      <c r="S3553" s="70"/>
      <c r="U3553" s="70"/>
      <c r="W3553" s="70"/>
      <c r="Y3553" s="70"/>
    </row>
    <row r="3554" spans="1:25" s="69" customFormat="1" x14ac:dyDescent="0.2">
      <c r="A3554" s="66" t="s">
        <v>27</v>
      </c>
      <c r="B3554" s="66" t="s">
        <v>24</v>
      </c>
      <c r="C3554" s="66" t="s">
        <v>25</v>
      </c>
      <c r="D3554" s="66" t="s">
        <v>299</v>
      </c>
      <c r="E3554" s="86">
        <f>+IF(ISNUMBER(DATA!J941),DATA!J941,"n/a")</f>
        <v>222912.71</v>
      </c>
      <c r="F3554" s="77">
        <f>+IF(ISNUMBER(DATA!K941),DATA!K941,"n/a")</f>
        <v>-4.7958908678882403E-2</v>
      </c>
      <c r="G3554" s="86">
        <f>+IF(ISNUMBER(DATA!T941),DATA!T941,"n/a")</f>
        <v>722882.08</v>
      </c>
      <c r="H3554" s="77">
        <f>+IF(ISNUMBER(DATA!U941),DATA!U941,"n/a")</f>
        <v>-4.2502333900468398E-2</v>
      </c>
      <c r="I3554" s="86">
        <f>+IF(ISNUMBER(DATA!AD941),DATA!AD941,"n/a")</f>
        <v>1336783.75</v>
      </c>
      <c r="J3554" s="77">
        <f>+IF(ISNUMBER(DATA!AE941),DATA!AE941,"n/a")</f>
        <v>-0.155617851744172</v>
      </c>
      <c r="K3554" s="86">
        <f>+IF(ISNUMBER(DATA!AN941),DATA!AN941,"n/a")</f>
        <v>2518595.29</v>
      </c>
      <c r="L3554" s="77">
        <f>+IF(ISNUMBER(DATA!AO941),DATA!AO941,"n/a")</f>
        <v>-0.17362899105485699</v>
      </c>
      <c r="M3554" s="66"/>
      <c r="N3554" s="66"/>
      <c r="O3554" s="66"/>
      <c r="P3554" s="66"/>
      <c r="Q3554" s="66"/>
      <c r="S3554" s="70"/>
      <c r="U3554" s="70"/>
      <c r="W3554" s="70"/>
      <c r="Y3554" s="70"/>
    </row>
    <row r="3555" spans="1:25" s="69" customFormat="1" x14ac:dyDescent="0.2">
      <c r="A3555" s="66" t="s">
        <v>27</v>
      </c>
      <c r="B3555" s="66" t="s">
        <v>24</v>
      </c>
      <c r="C3555" s="66" t="s">
        <v>25</v>
      </c>
      <c r="D3555" s="66" t="s">
        <v>300</v>
      </c>
      <c r="E3555" s="86">
        <f>+IF(ISNUMBER(DATA!J942),DATA!J942,"n/a")</f>
        <v>61095.11</v>
      </c>
      <c r="F3555" s="77">
        <f>+IF(ISNUMBER(DATA!K942),DATA!K942,"n/a")</f>
        <v>1.8743716757908001E-2</v>
      </c>
      <c r="G3555" s="86">
        <f>+IF(ISNUMBER(DATA!T942),DATA!T942,"n/a")</f>
        <v>211088.42</v>
      </c>
      <c r="H3555" s="77">
        <f>+IF(ISNUMBER(DATA!U942),DATA!U942,"n/a")</f>
        <v>0.106941966157391</v>
      </c>
      <c r="I3555" s="86">
        <f>+IF(ISNUMBER(DATA!AD942),DATA!AD942,"n/a")</f>
        <v>387718.15</v>
      </c>
      <c r="J3555" s="77">
        <f>+IF(ISNUMBER(DATA!AE942),DATA!AE942,"n/a")</f>
        <v>0.11605145375232501</v>
      </c>
      <c r="K3555" s="86">
        <f>+IF(ISNUMBER(DATA!AN942),DATA!AN942,"n/a")</f>
        <v>754012.36</v>
      </c>
      <c r="L3555" s="77">
        <f>+IF(ISNUMBER(DATA!AO942),DATA!AO942,"n/a")</f>
        <v>0.16041591333208</v>
      </c>
      <c r="M3555" s="66"/>
      <c r="N3555" s="66"/>
      <c r="O3555" s="66"/>
      <c r="P3555" s="66"/>
      <c r="Q3555" s="66"/>
      <c r="S3555" s="70"/>
      <c r="U3555" s="70"/>
      <c r="W3555" s="70"/>
      <c r="Y3555" s="70"/>
    </row>
    <row r="3556" spans="1:25" s="69" customFormat="1" x14ac:dyDescent="0.2">
      <c r="A3556" s="66" t="s">
        <v>27</v>
      </c>
      <c r="B3556" s="66" t="s">
        <v>24</v>
      </c>
      <c r="C3556" s="66" t="s">
        <v>25</v>
      </c>
      <c r="D3556" s="66" t="s">
        <v>301</v>
      </c>
      <c r="E3556" s="86">
        <f>+IF(ISNUMBER(DATA!J943),DATA!J943,"n/a")</f>
        <v>12230.47</v>
      </c>
      <c r="F3556" s="77">
        <f>+IF(ISNUMBER(DATA!K943),DATA!K943,"n/a")</f>
        <v>0.23196023228054999</v>
      </c>
      <c r="G3556" s="86">
        <f>+IF(ISNUMBER(DATA!T943),DATA!T943,"n/a")</f>
        <v>39102.54</v>
      </c>
      <c r="H3556" s="77">
        <f>+IF(ISNUMBER(DATA!U943),DATA!U943,"n/a")</f>
        <v>0.38319565358116497</v>
      </c>
      <c r="I3556" s="86">
        <f>+IF(ISNUMBER(DATA!AD943),DATA!AD943,"n/a")</f>
        <v>71492.17</v>
      </c>
      <c r="J3556" s="77">
        <f>+IF(ISNUMBER(DATA!AE943),DATA!AE943,"n/a")</f>
        <v>0.43446985216721001</v>
      </c>
      <c r="K3556" s="86">
        <f>+IF(ISNUMBER(DATA!AN943),DATA!AN943,"n/a")</f>
        <v>131286.44</v>
      </c>
      <c r="L3556" s="77">
        <f>+IF(ISNUMBER(DATA!AO943),DATA!AO943,"n/a")</f>
        <v>0.39264587934197998</v>
      </c>
      <c r="M3556" s="66"/>
      <c r="N3556" s="66"/>
      <c r="O3556" s="66"/>
      <c r="P3556" s="66"/>
      <c r="Q3556" s="66"/>
      <c r="S3556" s="70"/>
      <c r="U3556" s="70"/>
      <c r="W3556" s="70"/>
      <c r="Y3556" s="70"/>
    </row>
    <row r="3557" spans="1:25" s="69" customFormat="1" x14ac:dyDescent="0.2">
      <c r="A3557" s="66" t="s">
        <v>27</v>
      </c>
      <c r="B3557" s="66" t="s">
        <v>24</v>
      </c>
      <c r="C3557" s="66" t="s">
        <v>25</v>
      </c>
      <c r="D3557" s="66" t="s">
        <v>302</v>
      </c>
      <c r="E3557" s="86">
        <f>+IF(ISNUMBER(DATA!J944),DATA!J944,"n/a")</f>
        <v>57171.53</v>
      </c>
      <c r="F3557" s="77">
        <f>+IF(ISNUMBER(DATA!K944),DATA!K944,"n/a")</f>
        <v>-8.0469400008267106E-2</v>
      </c>
      <c r="G3557" s="86">
        <f>+IF(ISNUMBER(DATA!T944),DATA!T944,"n/a")</f>
        <v>177399.25</v>
      </c>
      <c r="H3557" s="77">
        <f>+IF(ISNUMBER(DATA!U944),DATA!U944,"n/a")</f>
        <v>1.93599334919419E-2</v>
      </c>
      <c r="I3557" s="86">
        <f>+IF(ISNUMBER(DATA!AD944),DATA!AD944,"n/a")</f>
        <v>350685.94</v>
      </c>
      <c r="J3557" s="77">
        <f>+IF(ISNUMBER(DATA!AE944),DATA!AE944,"n/a")</f>
        <v>7.2402354340163802E-2</v>
      </c>
      <c r="K3557" s="86">
        <f>+IF(ISNUMBER(DATA!AN944),DATA!AN944,"n/a")</f>
        <v>658047.28</v>
      </c>
      <c r="L3557" s="77">
        <f>+IF(ISNUMBER(DATA!AO944),DATA!AO944,"n/a")</f>
        <v>0.11785585781569</v>
      </c>
      <c r="M3557" s="66"/>
      <c r="N3557" s="66"/>
      <c r="O3557" s="66"/>
      <c r="P3557" s="66"/>
      <c r="Q3557" s="66"/>
      <c r="S3557" s="70"/>
      <c r="U3557" s="70"/>
      <c r="W3557" s="70"/>
      <c r="Y3557" s="70"/>
    </row>
    <row r="3558" spans="1:25" s="69" customFormat="1" x14ac:dyDescent="0.2">
      <c r="A3558" s="66" t="s">
        <v>27</v>
      </c>
      <c r="B3558" s="66" t="s">
        <v>24</v>
      </c>
      <c r="C3558" s="66" t="s">
        <v>25</v>
      </c>
      <c r="D3558" s="66" t="s">
        <v>303</v>
      </c>
      <c r="E3558" s="86">
        <f>+IF(ISNUMBER(DATA!J945),DATA!J945,"n/a")</f>
        <v>17649.330000000002</v>
      </c>
      <c r="F3558" s="77">
        <f>+IF(ISNUMBER(DATA!K945),DATA!K945,"n/a")</f>
        <v>5.3446063304663401E-2</v>
      </c>
      <c r="G3558" s="86">
        <f>+IF(ISNUMBER(DATA!T945),DATA!T945,"n/a")</f>
        <v>58946.12</v>
      </c>
      <c r="H3558" s="77">
        <f>+IF(ISNUMBER(DATA!U945),DATA!U945,"n/a")</f>
        <v>0.118969789054142</v>
      </c>
      <c r="I3558" s="86">
        <f>+IF(ISNUMBER(DATA!AD945),DATA!AD945,"n/a")</f>
        <v>108653.93</v>
      </c>
      <c r="J3558" s="77">
        <f>+IF(ISNUMBER(DATA!AE945),DATA!AE945,"n/a")</f>
        <v>0.14810614774075401</v>
      </c>
      <c r="K3558" s="86">
        <f>+IF(ISNUMBER(DATA!AN945),DATA!AN945,"n/a")</f>
        <v>216331.76</v>
      </c>
      <c r="L3558" s="77">
        <f>+IF(ISNUMBER(DATA!AO945),DATA!AO945,"n/a")</f>
        <v>0.20004311311050699</v>
      </c>
      <c r="M3558" s="66"/>
      <c r="N3558" s="66"/>
      <c r="O3558" s="66"/>
      <c r="P3558" s="66"/>
      <c r="Q3558" s="66"/>
      <c r="S3558" s="70"/>
      <c r="U3558" s="70"/>
      <c r="W3558" s="70"/>
      <c r="Y3558" s="70"/>
    </row>
    <row r="3559" spans="1:25" s="69" customFormat="1" x14ac:dyDescent="0.2">
      <c r="A3559" s="66" t="s">
        <v>27</v>
      </c>
      <c r="B3559" s="66" t="s">
        <v>24</v>
      </c>
      <c r="C3559" s="66" t="s">
        <v>25</v>
      </c>
      <c r="D3559" s="66" t="s">
        <v>304</v>
      </c>
      <c r="E3559" s="86">
        <f>+IF(ISNUMBER(DATA!J946),DATA!J946,"n/a")</f>
        <v>79936.55</v>
      </c>
      <c r="F3559" s="77">
        <f>+IF(ISNUMBER(DATA!K946),DATA!K946,"n/a")</f>
        <v>-3.0023959223815799E-2</v>
      </c>
      <c r="G3559" s="86">
        <f>+IF(ISNUMBER(DATA!T946),DATA!T946,"n/a")</f>
        <v>261125.14</v>
      </c>
      <c r="H3559" s="77">
        <f>+IF(ISNUMBER(DATA!U946),DATA!U946,"n/a")</f>
        <v>-8.4463744625949702E-2</v>
      </c>
      <c r="I3559" s="86">
        <f>+IF(ISNUMBER(DATA!AD946),DATA!AD946,"n/a")</f>
        <v>491363.66</v>
      </c>
      <c r="J3559" s="77">
        <f>+IF(ISNUMBER(DATA!AE946),DATA!AE946,"n/a")</f>
        <v>-0.17043837571841799</v>
      </c>
      <c r="K3559" s="86">
        <f>+IF(ISNUMBER(DATA!AN946),DATA!AN946,"n/a")</f>
        <v>912151.02</v>
      </c>
      <c r="L3559" s="77">
        <f>+IF(ISNUMBER(DATA!AO946),DATA!AO946,"n/a")</f>
        <v>-0.17428803435392401</v>
      </c>
      <c r="M3559" s="66"/>
      <c r="N3559" s="66"/>
      <c r="O3559" s="66"/>
      <c r="P3559" s="66"/>
      <c r="Q3559" s="66"/>
      <c r="S3559" s="70"/>
      <c r="U3559" s="70"/>
      <c r="W3559" s="70"/>
      <c r="Y3559" s="70"/>
    </row>
    <row r="3560" spans="1:25" s="69" customFormat="1" x14ac:dyDescent="0.2">
      <c r="A3560" s="66" t="s">
        <v>27</v>
      </c>
      <c r="B3560" s="66" t="s">
        <v>24</v>
      </c>
      <c r="C3560" s="66" t="s">
        <v>25</v>
      </c>
      <c r="D3560" s="66" t="s">
        <v>305</v>
      </c>
      <c r="E3560" s="86">
        <f>+IF(ISNUMBER(DATA!J947),DATA!J947,"n/a")</f>
        <v>42779.25</v>
      </c>
      <c r="F3560" s="77">
        <f>+IF(ISNUMBER(DATA!K947),DATA!K947,"n/a")</f>
        <v>-0.14675544980119501</v>
      </c>
      <c r="G3560" s="86">
        <f>+IF(ISNUMBER(DATA!T947),DATA!T947,"n/a")</f>
        <v>145244.81</v>
      </c>
      <c r="H3560" s="77">
        <f>+IF(ISNUMBER(DATA!U947),DATA!U947,"n/a")</f>
        <v>-8.6948606476628998E-2</v>
      </c>
      <c r="I3560" s="86">
        <f>+IF(ISNUMBER(DATA!AD947),DATA!AD947,"n/a")</f>
        <v>269669.44</v>
      </c>
      <c r="J3560" s="77">
        <f>+IF(ISNUMBER(DATA!AE947),DATA!AE947,"n/a")</f>
        <v>-0.121744958661644</v>
      </c>
      <c r="K3560" s="86">
        <f>+IF(ISNUMBER(DATA!AN947),DATA!AN947,"n/a")</f>
        <v>545640.86</v>
      </c>
      <c r="L3560" s="77">
        <f>+IF(ISNUMBER(DATA!AO947),DATA!AO947,"n/a")</f>
        <v>-3.1300997246746697E-2</v>
      </c>
      <c r="M3560" s="66"/>
      <c r="N3560" s="66"/>
      <c r="O3560" s="66"/>
      <c r="P3560" s="66"/>
      <c r="Q3560" s="66"/>
      <c r="S3560" s="70"/>
      <c r="U3560" s="70"/>
      <c r="W3560" s="70"/>
      <c r="Y3560" s="70"/>
    </row>
    <row r="3561" spans="1:25" s="69" customFormat="1" x14ac:dyDescent="0.2">
      <c r="A3561" s="66" t="s">
        <v>27</v>
      </c>
      <c r="B3561" s="66" t="s">
        <v>24</v>
      </c>
      <c r="C3561" s="66" t="s">
        <v>25</v>
      </c>
      <c r="D3561" s="66" t="s">
        <v>306</v>
      </c>
      <c r="E3561" s="86">
        <f>+IF(ISNUMBER(DATA!J948),DATA!J948,"n/a")</f>
        <v>49813.599999999999</v>
      </c>
      <c r="F3561" s="77">
        <f>+IF(ISNUMBER(DATA!K948),DATA!K948,"n/a")</f>
        <v>0.16932015789493399</v>
      </c>
      <c r="G3561" s="86">
        <f>+IF(ISNUMBER(DATA!T948),DATA!T948,"n/a")</f>
        <v>135057.25</v>
      </c>
      <c r="H3561" s="77">
        <f>+IF(ISNUMBER(DATA!U948),DATA!U948,"n/a")</f>
        <v>0.105024823473477</v>
      </c>
      <c r="I3561" s="86">
        <f>+IF(ISNUMBER(DATA!AD948),DATA!AD948,"n/a")</f>
        <v>230300.6</v>
      </c>
      <c r="J3561" s="77">
        <f>+IF(ISNUMBER(DATA!AE948),DATA!AE948,"n/a")</f>
        <v>0.121139514860877</v>
      </c>
      <c r="K3561" s="86">
        <f>+IF(ISNUMBER(DATA!AN948),DATA!AN948,"n/a")</f>
        <v>453746.26</v>
      </c>
      <c r="L3561" s="77">
        <f>+IF(ISNUMBER(DATA!AO948),DATA!AO948,"n/a")</f>
        <v>0.16581412728118</v>
      </c>
      <c r="M3561" s="66"/>
      <c r="N3561" s="66"/>
      <c r="O3561" s="66"/>
      <c r="P3561" s="66"/>
      <c r="Q3561" s="66"/>
      <c r="S3561" s="70"/>
      <c r="U3561" s="70"/>
      <c r="W3561" s="70"/>
      <c r="Y3561" s="70"/>
    </row>
    <row r="3562" spans="1:25" s="69" customFormat="1" x14ac:dyDescent="0.2">
      <c r="A3562" s="66" t="s">
        <v>27</v>
      </c>
      <c r="B3562" s="66" t="s">
        <v>24</v>
      </c>
      <c r="C3562" s="66" t="s">
        <v>25</v>
      </c>
      <c r="D3562" s="66" t="s">
        <v>307</v>
      </c>
      <c r="E3562" s="86">
        <f>+IF(ISNUMBER(DATA!J949),DATA!J949,"n/a")</f>
        <v>135575.63</v>
      </c>
      <c r="F3562" s="77">
        <f>+IF(ISNUMBER(DATA!K949),DATA!K949,"n/a")</f>
        <v>0.122083527484815</v>
      </c>
      <c r="G3562" s="86">
        <f>+IF(ISNUMBER(DATA!T949),DATA!T949,"n/a")</f>
        <v>440515.57</v>
      </c>
      <c r="H3562" s="77">
        <f>+IF(ISNUMBER(DATA!U949),DATA!U949,"n/a")</f>
        <v>0.11943451064373101</v>
      </c>
      <c r="I3562" s="86">
        <f>+IF(ISNUMBER(DATA!AD949),DATA!AD949,"n/a")</f>
        <v>828143.12</v>
      </c>
      <c r="J3562" s="77">
        <f>+IF(ISNUMBER(DATA!AE949),DATA!AE949,"n/a")</f>
        <v>9.4230874630370998E-2</v>
      </c>
      <c r="K3562" s="86">
        <f>+IF(ISNUMBER(DATA!AN949),DATA!AN949,"n/a")</f>
        <v>1609889.53</v>
      </c>
      <c r="L3562" s="77">
        <f>+IF(ISNUMBER(DATA!AO949),DATA!AO949,"n/a")</f>
        <v>0.26360490984537499</v>
      </c>
      <c r="M3562" s="66"/>
      <c r="N3562" s="66"/>
      <c r="O3562" s="66"/>
      <c r="P3562" s="66"/>
      <c r="Q3562" s="66"/>
      <c r="S3562" s="70"/>
      <c r="U3562" s="70"/>
      <c r="W3562" s="70"/>
      <c r="Y3562" s="70"/>
    </row>
    <row r="3563" spans="1:25" s="69" customFormat="1" x14ac:dyDescent="0.2">
      <c r="A3563" s="66" t="s">
        <v>27</v>
      </c>
      <c r="B3563" s="66" t="s">
        <v>24</v>
      </c>
      <c r="C3563" s="66" t="s">
        <v>25</v>
      </c>
      <c r="D3563" s="66" t="s">
        <v>308</v>
      </c>
      <c r="E3563" s="86">
        <f>+IF(ISNUMBER(DATA!J950),DATA!J950,"n/a")</f>
        <v>27239.13</v>
      </c>
      <c r="F3563" s="77">
        <f>+IF(ISNUMBER(DATA!K950),DATA!K950,"n/a")</f>
        <v>-6.2831614337996904E-3</v>
      </c>
      <c r="G3563" s="86">
        <f>+IF(ISNUMBER(DATA!T950),DATA!T950,"n/a")</f>
        <v>91159.47</v>
      </c>
      <c r="H3563" s="77">
        <f>+IF(ISNUMBER(DATA!U950),DATA!U950,"n/a")</f>
        <v>-6.2135994725357703E-3</v>
      </c>
      <c r="I3563" s="86">
        <f>+IF(ISNUMBER(DATA!AD950),DATA!AD950,"n/a")</f>
        <v>170877.43</v>
      </c>
      <c r="J3563" s="77">
        <f>+IF(ISNUMBER(DATA!AE950),DATA!AE950,"n/a")</f>
        <v>-1.10125295318107E-4</v>
      </c>
      <c r="K3563" s="86">
        <f>+IF(ISNUMBER(DATA!AN950),DATA!AN950,"n/a")</f>
        <v>328289.53000000003</v>
      </c>
      <c r="L3563" s="77">
        <f>+IF(ISNUMBER(DATA!AO950),DATA!AO950,"n/a")</f>
        <v>6.0056728244160397E-2</v>
      </c>
      <c r="M3563" s="66"/>
      <c r="N3563" s="66"/>
      <c r="O3563" s="66"/>
      <c r="P3563" s="66"/>
      <c r="Q3563" s="66"/>
      <c r="S3563" s="70"/>
      <c r="U3563" s="70"/>
      <c r="W3563" s="70"/>
      <c r="Y3563" s="70"/>
    </row>
    <row r="3564" spans="1:25" s="69" customFormat="1" x14ac:dyDescent="0.2">
      <c r="A3564" s="66" t="s">
        <v>27</v>
      </c>
      <c r="B3564" s="66" t="s">
        <v>24</v>
      </c>
      <c r="C3564" s="66" t="s">
        <v>25</v>
      </c>
      <c r="D3564" s="66" t="s">
        <v>309</v>
      </c>
      <c r="E3564" s="86">
        <f>+IF(ISNUMBER(DATA!J951),DATA!J951,"n/a")</f>
        <v>37537.11</v>
      </c>
      <c r="F3564" s="77">
        <f>+IF(ISNUMBER(DATA!K951),DATA!K951,"n/a")</f>
        <v>-5.27937795504285E-2</v>
      </c>
      <c r="G3564" s="86">
        <f>+IF(ISNUMBER(DATA!T951),DATA!T951,"n/a")</f>
        <v>126366.37</v>
      </c>
      <c r="H3564" s="77">
        <f>+IF(ISNUMBER(DATA!U951),DATA!U951,"n/a")</f>
        <v>-4.7710207412519703E-2</v>
      </c>
      <c r="I3564" s="86">
        <f>+IF(ISNUMBER(DATA!AD951),DATA!AD951,"n/a")</f>
        <v>240501.57</v>
      </c>
      <c r="J3564" s="77">
        <f>+IF(ISNUMBER(DATA!AE951),DATA!AE951,"n/a")</f>
        <v>9.1646659390937895E-3</v>
      </c>
      <c r="K3564" s="86">
        <f>+IF(ISNUMBER(DATA!AN951),DATA!AN951,"n/a")</f>
        <v>466041.02</v>
      </c>
      <c r="L3564" s="77">
        <f>+IF(ISNUMBER(DATA!AO951),DATA!AO951,"n/a")</f>
        <v>0.12514385363871899</v>
      </c>
      <c r="M3564" s="66"/>
      <c r="N3564" s="66"/>
      <c r="O3564" s="66"/>
      <c r="P3564" s="66"/>
      <c r="Q3564" s="66"/>
      <c r="S3564" s="70"/>
      <c r="U3564" s="70"/>
      <c r="W3564" s="70"/>
      <c r="Y3564" s="70"/>
    </row>
    <row r="3565" spans="1:25" s="69" customFormat="1" x14ac:dyDescent="0.2">
      <c r="A3565" s="66" t="s">
        <v>27</v>
      </c>
      <c r="B3565" s="66" t="s">
        <v>24</v>
      </c>
      <c r="C3565" s="66" t="s">
        <v>25</v>
      </c>
      <c r="D3565" s="66" t="s">
        <v>310</v>
      </c>
      <c r="E3565" s="86">
        <f>+IF(ISNUMBER(DATA!J952),DATA!J952,"n/a")</f>
        <v>15556.67</v>
      </c>
      <c r="F3565" s="77">
        <f>+IF(ISNUMBER(DATA!K952),DATA!K952,"n/a")</f>
        <v>-6.4406206792445603E-2</v>
      </c>
      <c r="G3565" s="86">
        <f>+IF(ISNUMBER(DATA!T952),DATA!T952,"n/a")</f>
        <v>51279.4</v>
      </c>
      <c r="H3565" s="77">
        <f>+IF(ISNUMBER(DATA!U952),DATA!U952,"n/a")</f>
        <v>-7.8317838479062804E-2</v>
      </c>
      <c r="I3565" s="86">
        <f>+IF(ISNUMBER(DATA!AD952),DATA!AD952,"n/a")</f>
        <v>93544.4</v>
      </c>
      <c r="J3565" s="77">
        <f>+IF(ISNUMBER(DATA!AE952),DATA!AE952,"n/a")</f>
        <v>-0.140656614395924</v>
      </c>
      <c r="K3565" s="86">
        <f>+IF(ISNUMBER(DATA!AN952),DATA!AN952,"n/a")</f>
        <v>188900.77</v>
      </c>
      <c r="L3565" s="77">
        <f>+IF(ISNUMBER(DATA!AO952),DATA!AO952,"n/a")</f>
        <v>-0.11685833427537801</v>
      </c>
      <c r="M3565" s="66"/>
      <c r="N3565" s="66"/>
      <c r="O3565" s="66"/>
      <c r="P3565" s="66"/>
      <c r="Q3565" s="66"/>
      <c r="S3565" s="70"/>
      <c r="U3565" s="70"/>
      <c r="W3565" s="70"/>
      <c r="Y3565" s="70"/>
    </row>
    <row r="3566" spans="1:25" s="69" customFormat="1" x14ac:dyDescent="0.2">
      <c r="A3566" s="66" t="s">
        <v>27</v>
      </c>
      <c r="B3566" s="66" t="s">
        <v>24</v>
      </c>
      <c r="C3566" s="66" t="s">
        <v>25</v>
      </c>
      <c r="D3566" s="66" t="s">
        <v>311</v>
      </c>
      <c r="E3566" s="86">
        <f>+IF(ISNUMBER(DATA!J953),DATA!J953,"n/a")</f>
        <v>37012.33</v>
      </c>
      <c r="F3566" s="77">
        <f>+IF(ISNUMBER(DATA!K953),DATA!K953,"n/a")</f>
        <v>-0.13464606656984199</v>
      </c>
      <c r="G3566" s="86">
        <f>+IF(ISNUMBER(DATA!T953),DATA!T953,"n/a")</f>
        <v>124588.03</v>
      </c>
      <c r="H3566" s="77">
        <f>+IF(ISNUMBER(DATA!U953),DATA!U953,"n/a")</f>
        <v>-0.13535133682598899</v>
      </c>
      <c r="I3566" s="86">
        <f>+IF(ISNUMBER(DATA!AD953),DATA!AD953,"n/a")</f>
        <v>240763.56</v>
      </c>
      <c r="J3566" s="77">
        <f>+IF(ISNUMBER(DATA!AE953),DATA!AE953,"n/a")</f>
        <v>-0.184874175190755</v>
      </c>
      <c r="K3566" s="86">
        <f>+IF(ISNUMBER(DATA!AN953),DATA!AN953,"n/a")</f>
        <v>488281.67</v>
      </c>
      <c r="L3566" s="77">
        <f>+IF(ISNUMBER(DATA!AO953),DATA!AO953,"n/a")</f>
        <v>-0.15888900621666899</v>
      </c>
      <c r="M3566" s="66"/>
      <c r="N3566" s="66"/>
      <c r="O3566" s="66"/>
      <c r="P3566" s="66"/>
      <c r="Q3566" s="66"/>
      <c r="S3566" s="70"/>
      <c r="U3566" s="70"/>
      <c r="W3566" s="70"/>
      <c r="Y3566" s="70"/>
    </row>
    <row r="3567" spans="1:25" s="69" customFormat="1" x14ac:dyDescent="0.2">
      <c r="A3567" s="66" t="s">
        <v>27</v>
      </c>
      <c r="B3567" s="66" t="s">
        <v>24</v>
      </c>
      <c r="C3567" s="66" t="s">
        <v>25</v>
      </c>
      <c r="D3567" s="66" t="s">
        <v>312</v>
      </c>
      <c r="E3567" s="86">
        <f>+IF(ISNUMBER(DATA!J954),DATA!J954,"n/a")</f>
        <v>20569.02</v>
      </c>
      <c r="F3567" s="77">
        <f>+IF(ISNUMBER(DATA!K954),DATA!K954,"n/a")</f>
        <v>0.166792975991396</v>
      </c>
      <c r="G3567" s="86">
        <f>+IF(ISNUMBER(DATA!T954),DATA!T954,"n/a")</f>
        <v>72075.48</v>
      </c>
      <c r="H3567" s="77">
        <f>+IF(ISNUMBER(DATA!U954),DATA!U954,"n/a")</f>
        <v>0.28190613325972502</v>
      </c>
      <c r="I3567" s="86">
        <f>+IF(ISNUMBER(DATA!AD954),DATA!AD954,"n/a")</f>
        <v>130868.17</v>
      </c>
      <c r="J3567" s="77">
        <f>+IF(ISNUMBER(DATA!AE954),DATA!AE954,"n/a")</f>
        <v>0.19352677547456501</v>
      </c>
      <c r="K3567" s="86">
        <f>+IF(ISNUMBER(DATA!AN954),DATA!AN954,"n/a")</f>
        <v>243229.72</v>
      </c>
      <c r="L3567" s="77">
        <f>+IF(ISNUMBER(DATA!AO954),DATA!AO954,"n/a")</f>
        <v>0.185218255491015</v>
      </c>
      <c r="M3567" s="66"/>
      <c r="N3567" s="66"/>
      <c r="O3567" s="66"/>
      <c r="P3567" s="66"/>
      <c r="Q3567" s="66"/>
      <c r="S3567" s="70"/>
      <c r="U3567" s="70"/>
      <c r="W3567" s="70"/>
      <c r="Y3567" s="70"/>
    </row>
    <row r="3568" spans="1:25" s="69" customFormat="1" x14ac:dyDescent="0.2">
      <c r="A3568" s="66" t="s">
        <v>27</v>
      </c>
      <c r="B3568" s="66" t="s">
        <v>24</v>
      </c>
      <c r="C3568" s="66" t="s">
        <v>25</v>
      </c>
      <c r="D3568" s="66" t="s">
        <v>313</v>
      </c>
      <c r="E3568" s="86">
        <f>+IF(ISNUMBER(DATA!J955),DATA!J955,"n/a")</f>
        <v>45165.58</v>
      </c>
      <c r="F3568" s="77">
        <f>+IF(ISNUMBER(DATA!K955),DATA!K955,"n/a")</f>
        <v>-2.59968066303394E-2</v>
      </c>
      <c r="G3568" s="86">
        <f>+IF(ISNUMBER(DATA!T955),DATA!T955,"n/a")</f>
        <v>148013.20000000001</v>
      </c>
      <c r="H3568" s="77">
        <f>+IF(ISNUMBER(DATA!U955),DATA!U955,"n/a")</f>
        <v>1.4274086415846401E-2</v>
      </c>
      <c r="I3568" s="86">
        <f>+IF(ISNUMBER(DATA!AD955),DATA!AD955,"n/a")</f>
        <v>277387.33</v>
      </c>
      <c r="J3568" s="77">
        <f>+IF(ISNUMBER(DATA!AE955),DATA!AE955,"n/a")</f>
        <v>-1.1822935091185999E-2</v>
      </c>
      <c r="K3568" s="86">
        <f>+IF(ISNUMBER(DATA!AN955),DATA!AN955,"n/a")</f>
        <v>566949.78</v>
      </c>
      <c r="L3568" s="77">
        <f>+IF(ISNUMBER(DATA!AO955),DATA!AO955,"n/a")</f>
        <v>5.7056617760571797E-2</v>
      </c>
      <c r="M3568" s="66"/>
      <c r="N3568" s="66"/>
      <c r="O3568" s="66"/>
      <c r="P3568" s="66"/>
      <c r="Q3568" s="66"/>
      <c r="S3568" s="70"/>
      <c r="U3568" s="70"/>
      <c r="W3568" s="70"/>
      <c r="Y3568" s="70"/>
    </row>
    <row r="3569" spans="1:25" s="69" customFormat="1" x14ac:dyDescent="0.2">
      <c r="A3569" s="66" t="s">
        <v>27</v>
      </c>
      <c r="B3569" s="66" t="s">
        <v>24</v>
      </c>
      <c r="C3569" s="66" t="s">
        <v>25</v>
      </c>
      <c r="D3569" s="66" t="s">
        <v>314</v>
      </c>
      <c r="E3569" s="86">
        <f>+IF(ISNUMBER(DATA!J956),DATA!J956,"n/a")</f>
        <v>75791.92</v>
      </c>
      <c r="F3569" s="77">
        <f>+IF(ISNUMBER(DATA!K956),DATA!K956,"n/a")</f>
        <v>4.5438237738412497E-2</v>
      </c>
      <c r="G3569" s="86">
        <f>+IF(ISNUMBER(DATA!T956),DATA!T956,"n/a")</f>
        <v>245197.15</v>
      </c>
      <c r="H3569" s="77">
        <f>+IF(ISNUMBER(DATA!U956),DATA!U956,"n/a")</f>
        <v>2.6090710067627702E-2</v>
      </c>
      <c r="I3569" s="86">
        <f>+IF(ISNUMBER(DATA!AD956),DATA!AD956,"n/a")</f>
        <v>465265.65</v>
      </c>
      <c r="J3569" s="77">
        <f>+IF(ISNUMBER(DATA!AE956),DATA!AE956,"n/a")</f>
        <v>-0.14554393146686601</v>
      </c>
      <c r="K3569" s="86">
        <f>+IF(ISNUMBER(DATA!AN956),DATA!AN956,"n/a")</f>
        <v>915169.6</v>
      </c>
      <c r="L3569" s="77">
        <f>+IF(ISNUMBER(DATA!AO956),DATA!AO956,"n/a")</f>
        <v>-0.20799162305622301</v>
      </c>
      <c r="M3569" s="66"/>
      <c r="N3569" s="66"/>
      <c r="O3569" s="66"/>
      <c r="P3569" s="66"/>
      <c r="Q3569" s="66"/>
      <c r="S3569" s="70"/>
      <c r="U3569" s="70"/>
      <c r="W3569" s="70"/>
      <c r="Y3569" s="70"/>
    </row>
    <row r="3570" spans="1:25" s="69" customFormat="1" x14ac:dyDescent="0.2">
      <c r="A3570" s="66" t="s">
        <v>27</v>
      </c>
      <c r="B3570" s="66" t="s">
        <v>24</v>
      </c>
      <c r="C3570" s="66" t="s">
        <v>25</v>
      </c>
      <c r="D3570" s="66" t="s">
        <v>315</v>
      </c>
      <c r="E3570" s="86">
        <f>+IF(ISNUMBER(DATA!J957),DATA!J957,"n/a")</f>
        <v>137475.42000000001</v>
      </c>
      <c r="F3570" s="77">
        <f>+IF(ISNUMBER(DATA!K957),DATA!K957,"n/a")</f>
        <v>0.13836261601264499</v>
      </c>
      <c r="G3570" s="86">
        <f>+IF(ISNUMBER(DATA!T957),DATA!T957,"n/a")</f>
        <v>452409.32</v>
      </c>
      <c r="H3570" s="77">
        <f>+IF(ISNUMBER(DATA!U957),DATA!U957,"n/a")</f>
        <v>0.10709954313263</v>
      </c>
      <c r="I3570" s="86">
        <f>+IF(ISNUMBER(DATA!AD957),DATA!AD957,"n/a")</f>
        <v>857904.67</v>
      </c>
      <c r="J3570" s="77">
        <f>+IF(ISNUMBER(DATA!AE957),DATA!AE957,"n/a")</f>
        <v>9.6197075509320995E-2</v>
      </c>
      <c r="K3570" s="86">
        <f>+IF(ISNUMBER(DATA!AN957),DATA!AN957,"n/a")</f>
        <v>1637124.92</v>
      </c>
      <c r="L3570" s="77">
        <f>+IF(ISNUMBER(DATA!AO957),DATA!AO957,"n/a")</f>
        <v>0.12295970549778799</v>
      </c>
      <c r="M3570" s="66"/>
      <c r="N3570" s="66"/>
      <c r="O3570" s="66"/>
      <c r="P3570" s="66"/>
      <c r="Q3570" s="66"/>
      <c r="S3570" s="70"/>
      <c r="U3570" s="70"/>
      <c r="W3570" s="70"/>
      <c r="Y3570" s="70"/>
    </row>
    <row r="3571" spans="1:25" s="69" customFormat="1" x14ac:dyDescent="0.2">
      <c r="A3571" s="66" t="s">
        <v>27</v>
      </c>
      <c r="B3571" s="66" t="s">
        <v>24</v>
      </c>
      <c r="C3571" s="66" t="s">
        <v>25</v>
      </c>
      <c r="D3571" s="66" t="s">
        <v>316</v>
      </c>
      <c r="E3571" s="86">
        <f>+IF(ISNUMBER(DATA!J958),DATA!J958,"n/a")</f>
        <v>57647.65</v>
      </c>
      <c r="F3571" s="77">
        <f>+IF(ISNUMBER(DATA!K958),DATA!K958,"n/a")</f>
        <v>-0.13513701248394</v>
      </c>
      <c r="G3571" s="86">
        <f>+IF(ISNUMBER(DATA!T958),DATA!T958,"n/a")</f>
        <v>177843.62</v>
      </c>
      <c r="H3571" s="77">
        <f>+IF(ISNUMBER(DATA!U958),DATA!U958,"n/a")</f>
        <v>-5.4332500963647702E-2</v>
      </c>
      <c r="I3571" s="86">
        <f>+IF(ISNUMBER(DATA!AD958),DATA!AD958,"n/a")</f>
        <v>341276.92</v>
      </c>
      <c r="J3571" s="77">
        <f>+IF(ISNUMBER(DATA!AE958),DATA!AE958,"n/a")</f>
        <v>-1.7963477050703301E-2</v>
      </c>
      <c r="K3571" s="86">
        <f>+IF(ISNUMBER(DATA!AN958),DATA!AN958,"n/a")</f>
        <v>665080.34</v>
      </c>
      <c r="L3571" s="77">
        <f>+IF(ISNUMBER(DATA!AO958),DATA!AO958,"n/a")</f>
        <v>5.7543701610002398E-2</v>
      </c>
      <c r="M3571" s="66"/>
      <c r="N3571" s="66"/>
      <c r="O3571" s="66"/>
      <c r="P3571" s="66"/>
      <c r="Q3571" s="66"/>
      <c r="S3571" s="70"/>
      <c r="U3571" s="70"/>
      <c r="W3571" s="70"/>
      <c r="Y3571" s="70"/>
    </row>
    <row r="3572" spans="1:25" s="69" customFormat="1" x14ac:dyDescent="0.2">
      <c r="A3572" s="66" t="s">
        <v>27</v>
      </c>
      <c r="B3572" s="66" t="s">
        <v>24</v>
      </c>
      <c r="C3572" s="66" t="s">
        <v>25</v>
      </c>
      <c r="D3572" s="66" t="s">
        <v>317</v>
      </c>
      <c r="E3572" s="86">
        <f>+IF(ISNUMBER(DATA!J959),DATA!J959,"n/a")</f>
        <v>26100.240000000002</v>
      </c>
      <c r="F3572" s="77">
        <f>+IF(ISNUMBER(DATA!K959),DATA!K959,"n/a")</f>
        <v>-0.11593956469399901</v>
      </c>
      <c r="G3572" s="86">
        <f>+IF(ISNUMBER(DATA!T959),DATA!T959,"n/a")</f>
        <v>96782.65</v>
      </c>
      <c r="H3572" s="77">
        <f>+IF(ISNUMBER(DATA!U959),DATA!U959,"n/a")</f>
        <v>7.7633111269197197E-2</v>
      </c>
      <c r="I3572" s="86">
        <f>+IF(ISNUMBER(DATA!AD959),DATA!AD959,"n/a")</f>
        <v>183117.45</v>
      </c>
      <c r="J3572" s="77">
        <f>+IF(ISNUMBER(DATA!AE959),DATA!AE959,"n/a")</f>
        <v>0.15678729062708099</v>
      </c>
      <c r="K3572" s="86">
        <f>+IF(ISNUMBER(DATA!AN959),DATA!AN959,"n/a")</f>
        <v>336346.17</v>
      </c>
      <c r="L3572" s="77">
        <f>+IF(ISNUMBER(DATA!AO959),DATA!AO959,"n/a")</f>
        <v>0.152659108778571</v>
      </c>
      <c r="M3572" s="66"/>
      <c r="N3572" s="66"/>
      <c r="O3572" s="66"/>
      <c r="P3572" s="66"/>
      <c r="Q3572" s="66"/>
      <c r="S3572" s="70"/>
      <c r="U3572" s="70"/>
      <c r="W3572" s="70"/>
      <c r="Y3572" s="70"/>
    </row>
    <row r="3573" spans="1:25" s="69" customFormat="1" x14ac:dyDescent="0.2">
      <c r="A3573" s="66" t="s">
        <v>27</v>
      </c>
      <c r="B3573" s="66" t="s">
        <v>24</v>
      </c>
      <c r="C3573" s="66" t="s">
        <v>25</v>
      </c>
      <c r="D3573" s="66" t="s">
        <v>318</v>
      </c>
      <c r="E3573" s="86">
        <f>+IF(ISNUMBER(DATA!J960),DATA!J960,"n/a")</f>
        <v>77308.92</v>
      </c>
      <c r="F3573" s="77">
        <f>+IF(ISNUMBER(DATA!K960),DATA!K960,"n/a")</f>
        <v>-7.0966485948637498E-2</v>
      </c>
      <c r="G3573" s="86">
        <f>+IF(ISNUMBER(DATA!T960),DATA!T960,"n/a")</f>
        <v>232905.68</v>
      </c>
      <c r="H3573" s="77">
        <f>+IF(ISNUMBER(DATA!U960),DATA!U960,"n/a")</f>
        <v>9.3117026079475307E-3</v>
      </c>
      <c r="I3573" s="86">
        <f>+IF(ISNUMBER(DATA!AD960),DATA!AD960,"n/a")</f>
        <v>452300.93</v>
      </c>
      <c r="J3573" s="77">
        <f>+IF(ISNUMBER(DATA!AE960),DATA!AE960,"n/a")</f>
        <v>5.3272862290713E-2</v>
      </c>
      <c r="K3573" s="86">
        <f>+IF(ISNUMBER(DATA!AN960),DATA!AN960,"n/a")</f>
        <v>832209.72</v>
      </c>
      <c r="L3573" s="77">
        <f>+IF(ISNUMBER(DATA!AO960),DATA!AO960,"n/a")</f>
        <v>8.7702967551540903E-2</v>
      </c>
      <c r="M3573" s="66"/>
      <c r="N3573" s="66"/>
      <c r="O3573" s="66"/>
      <c r="P3573" s="66"/>
      <c r="Q3573" s="66"/>
      <c r="S3573" s="70"/>
      <c r="U3573" s="70"/>
      <c r="W3573" s="70"/>
      <c r="Y3573" s="70"/>
    </row>
    <row r="3574" spans="1:25" s="69" customFormat="1" x14ac:dyDescent="0.2">
      <c r="A3574" s="66" t="s">
        <v>27</v>
      </c>
      <c r="B3574" s="66" t="s">
        <v>24</v>
      </c>
      <c r="C3574" s="66" t="s">
        <v>25</v>
      </c>
      <c r="D3574" s="66" t="s">
        <v>344</v>
      </c>
      <c r="E3574" s="86">
        <f>+IF(ISNUMBER(DATA!J961),DATA!J961,"n/a")</f>
        <v>13808.27</v>
      </c>
      <c r="F3574" s="77">
        <f>+IF(ISNUMBER(DATA!K961),DATA!K961,"n/a")</f>
        <v>-3.1695096509528203E-2</v>
      </c>
      <c r="G3574" s="86">
        <f>+IF(ISNUMBER(DATA!T961),DATA!T961,"n/a")</f>
        <v>47924.89</v>
      </c>
      <c r="H3574" s="77">
        <f>+IF(ISNUMBER(DATA!U961),DATA!U961,"n/a")</f>
        <v>9.5647691018640305E-2</v>
      </c>
      <c r="I3574" s="86">
        <f>+IF(ISNUMBER(DATA!AD961),DATA!AD961,"n/a")</f>
        <v>89459.61</v>
      </c>
      <c r="J3574" s="77">
        <f>+IF(ISNUMBER(DATA!AE961),DATA!AE961,"n/a")</f>
        <v>0.13298224999401601</v>
      </c>
      <c r="K3574" s="86">
        <f>+IF(ISNUMBER(DATA!AN961),DATA!AN961,"n/a")</f>
        <v>182748.27</v>
      </c>
      <c r="L3574" s="77">
        <f>+IF(ISNUMBER(DATA!AO961),DATA!AO961,"n/a")</f>
        <v>0.22696766857553999</v>
      </c>
      <c r="M3574" s="66"/>
      <c r="N3574" s="66"/>
      <c r="O3574" s="66"/>
      <c r="P3574" s="66"/>
      <c r="Q3574" s="66"/>
      <c r="S3574" s="70"/>
      <c r="U3574" s="70"/>
      <c r="W3574" s="70"/>
      <c r="Y3574" s="70"/>
    </row>
    <row r="3575" spans="1:25" s="69" customFormat="1" x14ac:dyDescent="0.2">
      <c r="A3575" s="66" t="s">
        <v>27</v>
      </c>
      <c r="B3575" s="66" t="s">
        <v>24</v>
      </c>
      <c r="C3575" s="66" t="s">
        <v>25</v>
      </c>
      <c r="D3575" s="66" t="s">
        <v>345</v>
      </c>
      <c r="E3575" s="86">
        <f>+IF(ISNUMBER(DATA!J962),DATA!J962,"n/a")</f>
        <v>52482.26</v>
      </c>
      <c r="F3575" s="77">
        <f>+IF(ISNUMBER(DATA!K962),DATA!K962,"n/a")</f>
        <v>3.3081189440979201E-2</v>
      </c>
      <c r="G3575" s="86">
        <f>+IF(ISNUMBER(DATA!T962),DATA!T962,"n/a")</f>
        <v>175197.02</v>
      </c>
      <c r="H3575" s="77">
        <f>+IF(ISNUMBER(DATA!U962),DATA!U962,"n/a")</f>
        <v>0.13711703346562501</v>
      </c>
      <c r="I3575" s="86">
        <f>+IF(ISNUMBER(DATA!AD962),DATA!AD962,"n/a")</f>
        <v>326800.59999999998</v>
      </c>
      <c r="J3575" s="77">
        <f>+IF(ISNUMBER(DATA!AE962),DATA!AE962,"n/a")</f>
        <v>0.112575098681281</v>
      </c>
      <c r="K3575" s="86">
        <f>+IF(ISNUMBER(DATA!AN962),DATA!AN962,"n/a")</f>
        <v>635710.85</v>
      </c>
      <c r="L3575" s="77">
        <f>+IF(ISNUMBER(DATA!AO962),DATA!AO962,"n/a")</f>
        <v>0.175034577163621</v>
      </c>
      <c r="M3575" s="66"/>
      <c r="N3575" s="66"/>
      <c r="O3575" s="66"/>
      <c r="P3575" s="66"/>
      <c r="Q3575" s="66"/>
      <c r="S3575" s="70"/>
      <c r="U3575" s="70"/>
      <c r="W3575" s="70"/>
      <c r="Y3575" s="70"/>
    </row>
    <row r="3576" spans="1:25" x14ac:dyDescent="0.2">
      <c r="E3576" s="100"/>
      <c r="F3576" s="102"/>
      <c r="G3576" s="100"/>
      <c r="H3576" s="102"/>
      <c r="I3576" s="100"/>
      <c r="J3576" s="102"/>
      <c r="K3576" s="100"/>
      <c r="L3576" s="102"/>
    </row>
    <row r="3577" spans="1:25" s="69" customFormat="1" x14ac:dyDescent="0.2">
      <c r="A3577" s="66" t="s">
        <v>27</v>
      </c>
      <c r="B3577" s="66" t="s">
        <v>24</v>
      </c>
      <c r="C3577" s="66" t="s">
        <v>10</v>
      </c>
      <c r="D3577" s="66" t="s">
        <v>271</v>
      </c>
      <c r="E3577" s="87">
        <f>+IF(ISNUMBER(DATA!L913),DATA!L913,"n/a")</f>
        <v>4.8057285709644599</v>
      </c>
      <c r="F3577" s="77">
        <f>+IF(ISNUMBER(DATA!M913),DATA!M913,"n/a")</f>
        <v>7.2973303790179495E-2</v>
      </c>
      <c r="G3577" s="87">
        <f>+IF(ISNUMBER(DATA!V913),DATA!V913,"n/a")</f>
        <v>4.3074512231131097</v>
      </c>
      <c r="H3577" s="77">
        <f>+IF(ISNUMBER(DATA!W913),DATA!W913,"n/a")</f>
        <v>-7.5873313457961403E-2</v>
      </c>
      <c r="I3577" s="87">
        <f>+IF(ISNUMBER(DATA!AF913),DATA!AF913,"n/a")</f>
        <v>4.2851966929454202</v>
      </c>
      <c r="J3577" s="77">
        <f>+IF(ISNUMBER(DATA!AG913),DATA!AG913,"n/a")</f>
        <v>-7.6727345633421901E-2</v>
      </c>
      <c r="K3577" s="87">
        <f>+IF(ISNUMBER(DATA!AP913),DATA!AP913,"n/a")</f>
        <v>4.3348406939429598</v>
      </c>
      <c r="L3577" s="77">
        <f>+IF(ISNUMBER(DATA!AQ913),DATA!AQ913,"n/a")</f>
        <v>-4.7236687859900602E-2</v>
      </c>
      <c r="M3577" s="66"/>
      <c r="N3577" s="66"/>
      <c r="O3577" s="66"/>
      <c r="P3577" s="66"/>
      <c r="Q3577" s="66"/>
      <c r="S3577" s="70"/>
      <c r="U3577" s="70"/>
      <c r="W3577" s="70"/>
      <c r="Y3577" s="70"/>
    </row>
    <row r="3578" spans="1:25" s="69" customFormat="1" x14ac:dyDescent="0.2">
      <c r="A3578" s="66" t="s">
        <v>27</v>
      </c>
      <c r="B3578" s="66" t="s">
        <v>24</v>
      </c>
      <c r="C3578" s="66" t="s">
        <v>10</v>
      </c>
      <c r="D3578" s="66" t="s">
        <v>272</v>
      </c>
      <c r="E3578" s="87">
        <f>+IF(ISNUMBER(DATA!L914),DATA!L914,"n/a")</f>
        <v>4.3237414192616601</v>
      </c>
      <c r="F3578" s="77">
        <f>+IF(ISNUMBER(DATA!M914),DATA!M914,"n/a")</f>
        <v>-5.9536490570726998E-2</v>
      </c>
      <c r="G3578" s="87">
        <f>+IF(ISNUMBER(DATA!V914),DATA!V914,"n/a")</f>
        <v>4.44736908566873</v>
      </c>
      <c r="H3578" s="77">
        <f>+IF(ISNUMBER(DATA!W914),DATA!W914,"n/a")</f>
        <v>-3.5115553218359102E-2</v>
      </c>
      <c r="I3578" s="87">
        <f>+IF(ISNUMBER(DATA!AF914),DATA!AF914,"n/a")</f>
        <v>4.39122320421074</v>
      </c>
      <c r="J3578" s="77">
        <f>+IF(ISNUMBER(DATA!AG914),DATA!AG914,"n/a")</f>
        <v>-5.7469228539654402E-2</v>
      </c>
      <c r="K3578" s="87">
        <f>+IF(ISNUMBER(DATA!AP914),DATA!AP914,"n/a")</f>
        <v>4.43051294773782</v>
      </c>
      <c r="L3578" s="77">
        <f>+IF(ISNUMBER(DATA!AQ914),DATA!AQ914,"n/a")</f>
        <v>-3.0711322477592701E-2</v>
      </c>
      <c r="M3578" s="66"/>
      <c r="N3578" s="66"/>
      <c r="O3578" s="66"/>
      <c r="P3578" s="66"/>
      <c r="Q3578" s="66"/>
      <c r="S3578" s="70"/>
      <c r="U3578" s="70"/>
      <c r="W3578" s="70"/>
      <c r="Y3578" s="70"/>
    </row>
    <row r="3579" spans="1:25" s="69" customFormat="1" x14ac:dyDescent="0.2">
      <c r="A3579" s="66" t="s">
        <v>27</v>
      </c>
      <c r="B3579" s="66" t="s">
        <v>24</v>
      </c>
      <c r="C3579" s="66" t="s">
        <v>10</v>
      </c>
      <c r="D3579" s="66" t="s">
        <v>273</v>
      </c>
      <c r="E3579" s="87">
        <f>+IF(ISNUMBER(DATA!L915),DATA!L915,"n/a")</f>
        <v>4.2281845493457704</v>
      </c>
      <c r="F3579" s="77">
        <f>+IF(ISNUMBER(DATA!M915),DATA!M915,"n/a")</f>
        <v>3.8401984044058098E-2</v>
      </c>
      <c r="G3579" s="87">
        <f>+IF(ISNUMBER(DATA!V915),DATA!V915,"n/a")</f>
        <v>4.2650225455324904</v>
      </c>
      <c r="H3579" s="77">
        <f>+IF(ISNUMBER(DATA!W915),DATA!W915,"n/a")</f>
        <v>6.6816434254687002E-2</v>
      </c>
      <c r="I3579" s="87">
        <f>+IF(ISNUMBER(DATA!AF915),DATA!AF915,"n/a")</f>
        <v>4.2604710801723904</v>
      </c>
      <c r="J3579" s="77">
        <f>+IF(ISNUMBER(DATA!AG915),DATA!AG915,"n/a")</f>
        <v>8.6907213956116405E-2</v>
      </c>
      <c r="K3579" s="87">
        <f>+IF(ISNUMBER(DATA!AP915),DATA!AP915,"n/a")</f>
        <v>4.1876938694957504</v>
      </c>
      <c r="L3579" s="77">
        <f>+IF(ISNUMBER(DATA!AQ915),DATA!AQ915,"n/a")</f>
        <v>6.3876552442937801E-2</v>
      </c>
      <c r="M3579" s="66"/>
      <c r="N3579" s="66"/>
      <c r="O3579" s="66"/>
      <c r="P3579" s="66"/>
      <c r="Q3579" s="66"/>
      <c r="S3579" s="70"/>
      <c r="U3579" s="70"/>
      <c r="W3579" s="70"/>
      <c r="Y3579" s="70"/>
    </row>
    <row r="3580" spans="1:25" s="69" customFormat="1" x14ac:dyDescent="0.2">
      <c r="A3580" s="66" t="s">
        <v>27</v>
      </c>
      <c r="B3580" s="66" t="s">
        <v>24</v>
      </c>
      <c r="C3580" s="66" t="s">
        <v>10</v>
      </c>
      <c r="D3580" s="66" t="s">
        <v>274</v>
      </c>
      <c r="E3580" s="87">
        <f>+IF(ISNUMBER(DATA!L916),DATA!L916,"n/a")</f>
        <v>4.3820893486062902</v>
      </c>
      <c r="F3580" s="77">
        <f>+IF(ISNUMBER(DATA!M916),DATA!M916,"n/a")</f>
        <v>2.6640744213257401E-3</v>
      </c>
      <c r="G3580" s="87">
        <f>+IF(ISNUMBER(DATA!V916),DATA!V916,"n/a")</f>
        <v>4.43984248852931</v>
      </c>
      <c r="H3580" s="77">
        <f>+IF(ISNUMBER(DATA!W916),DATA!W916,"n/a")</f>
        <v>1.60719152710239E-2</v>
      </c>
      <c r="I3580" s="87">
        <f>+IF(ISNUMBER(DATA!AF916),DATA!AF916,"n/a")</f>
        <v>4.3607177853010901</v>
      </c>
      <c r="J3580" s="77">
        <f>+IF(ISNUMBER(DATA!AG916),DATA!AG916,"n/a")</f>
        <v>6.6119381159764901E-3</v>
      </c>
      <c r="K3580" s="87">
        <f>+IF(ISNUMBER(DATA!AP916),DATA!AP916,"n/a")</f>
        <v>4.3518438237903698</v>
      </c>
      <c r="L3580" s="77">
        <f>+IF(ISNUMBER(DATA!AQ916),DATA!AQ916,"n/a")</f>
        <v>2.6316179103372099E-3</v>
      </c>
      <c r="M3580" s="66"/>
      <c r="N3580" s="66"/>
      <c r="O3580" s="66"/>
      <c r="P3580" s="66"/>
      <c r="Q3580" s="66"/>
      <c r="S3580" s="70"/>
      <c r="U3580" s="70"/>
      <c r="W3580" s="70"/>
      <c r="Y3580" s="70"/>
    </row>
    <row r="3581" spans="1:25" s="69" customFormat="1" x14ac:dyDescent="0.2">
      <c r="A3581" s="66" t="s">
        <v>27</v>
      </c>
      <c r="B3581" s="66" t="s">
        <v>24</v>
      </c>
      <c r="C3581" s="66" t="s">
        <v>10</v>
      </c>
      <c r="D3581" s="66" t="s">
        <v>275</v>
      </c>
      <c r="E3581" s="87">
        <f>+IF(ISNUMBER(DATA!L917),DATA!L917,"n/a")</f>
        <v>3.84714295164409</v>
      </c>
      <c r="F3581" s="77">
        <f>+IF(ISNUMBER(DATA!M917),DATA!M917,"n/a")</f>
        <v>6.8777261523513905E-2</v>
      </c>
      <c r="G3581" s="87">
        <f>+IF(ISNUMBER(DATA!V917),DATA!V917,"n/a")</f>
        <v>3.7436764653327899</v>
      </c>
      <c r="H3581" s="77">
        <f>+IF(ISNUMBER(DATA!W917),DATA!W917,"n/a")</f>
        <v>3.1499088705763602E-2</v>
      </c>
      <c r="I3581" s="87">
        <f>+IF(ISNUMBER(DATA!AF917),DATA!AF917,"n/a")</f>
        <v>3.7498660216487001</v>
      </c>
      <c r="J3581" s="77">
        <f>+IF(ISNUMBER(DATA!AG917),DATA!AG917,"n/a")</f>
        <v>3.3558726346405797E-2</v>
      </c>
      <c r="K3581" s="87">
        <f>+IF(ISNUMBER(DATA!AP917),DATA!AP917,"n/a")</f>
        <v>3.7428710131323801</v>
      </c>
      <c r="L3581" s="77">
        <f>+IF(ISNUMBER(DATA!AQ917),DATA!AQ917,"n/a")</f>
        <v>8.2083804706580901E-3</v>
      </c>
      <c r="M3581" s="66"/>
      <c r="N3581" s="66"/>
      <c r="O3581" s="66"/>
      <c r="P3581" s="66"/>
      <c r="Q3581" s="66"/>
      <c r="S3581" s="70"/>
      <c r="U3581" s="70"/>
      <c r="W3581" s="70"/>
      <c r="Y3581" s="70"/>
    </row>
    <row r="3582" spans="1:25" s="69" customFormat="1" x14ac:dyDescent="0.2">
      <c r="A3582" s="66" t="s">
        <v>27</v>
      </c>
      <c r="B3582" s="66" t="s">
        <v>24</v>
      </c>
      <c r="C3582" s="66" t="s">
        <v>10</v>
      </c>
      <c r="D3582" s="66" t="s">
        <v>276</v>
      </c>
      <c r="E3582" s="87">
        <f>+IF(ISNUMBER(DATA!L918),DATA!L918,"n/a")</f>
        <v>4.0998690001046603</v>
      </c>
      <c r="F3582" s="77">
        <f>+IF(ISNUMBER(DATA!M918),DATA!M918,"n/a")</f>
        <v>-3.4708520555627401E-3</v>
      </c>
      <c r="G3582" s="87">
        <f>+IF(ISNUMBER(DATA!V918),DATA!V918,"n/a")</f>
        <v>4.09808472531493</v>
      </c>
      <c r="H3582" s="77">
        <f>+IF(ISNUMBER(DATA!W918),DATA!W918,"n/a")</f>
        <v>2.42703288764465E-3</v>
      </c>
      <c r="I3582" s="87">
        <f>+IF(ISNUMBER(DATA!AF918),DATA!AF918,"n/a")</f>
        <v>4.1096735969796603</v>
      </c>
      <c r="J3582" s="77">
        <f>+IF(ISNUMBER(DATA!AG918),DATA!AG918,"n/a")</f>
        <v>6.3327986631670202E-3</v>
      </c>
      <c r="K3582" s="87">
        <f>+IF(ISNUMBER(DATA!AP918),DATA!AP918,"n/a")</f>
        <v>4.1241781582186299</v>
      </c>
      <c r="L3582" s="77">
        <f>+IF(ISNUMBER(DATA!AQ918),DATA!AQ918,"n/a")</f>
        <v>6.4232028306351503E-3</v>
      </c>
      <c r="M3582" s="66"/>
      <c r="N3582" s="66"/>
      <c r="O3582" s="66"/>
      <c r="P3582" s="66"/>
      <c r="Q3582" s="66"/>
      <c r="S3582" s="70"/>
      <c r="U3582" s="70"/>
      <c r="W3582" s="70"/>
      <c r="Y3582" s="70"/>
    </row>
    <row r="3583" spans="1:25" s="69" customFormat="1" x14ac:dyDescent="0.2">
      <c r="A3583" s="66" t="s">
        <v>27</v>
      </c>
      <c r="B3583" s="66" t="s">
        <v>24</v>
      </c>
      <c r="C3583" s="66" t="s">
        <v>10</v>
      </c>
      <c r="D3583" s="66" t="s">
        <v>277</v>
      </c>
      <c r="E3583" s="87">
        <f>+IF(ISNUMBER(DATA!L919),DATA!L919,"n/a")</f>
        <v>4.7143418490530102</v>
      </c>
      <c r="F3583" s="77">
        <f>+IF(ISNUMBER(DATA!M919),DATA!M919,"n/a")</f>
        <v>7.8036783631492995E-2</v>
      </c>
      <c r="G3583" s="87">
        <f>+IF(ISNUMBER(DATA!V919),DATA!V919,"n/a")</f>
        <v>4.6517958235364603</v>
      </c>
      <c r="H3583" s="77">
        <f>+IF(ISNUMBER(DATA!W919),DATA!W919,"n/a")</f>
        <v>6.9516467353211694E-2</v>
      </c>
      <c r="I3583" s="87">
        <f>+IF(ISNUMBER(DATA!AF919),DATA!AF919,"n/a")</f>
        <v>4.5937822368217001</v>
      </c>
      <c r="J3583" s="77">
        <f>+IF(ISNUMBER(DATA!AG919),DATA!AG919,"n/a")</f>
        <v>4.5357835509833397E-2</v>
      </c>
      <c r="K3583" s="87">
        <f>+IF(ISNUMBER(DATA!AP919),DATA!AP919,"n/a")</f>
        <v>4.5751796916901997</v>
      </c>
      <c r="L3583" s="77">
        <f>+IF(ISNUMBER(DATA!AQ919),DATA!AQ919,"n/a")</f>
        <v>4.2749988635273198E-2</v>
      </c>
      <c r="M3583" s="66"/>
      <c r="N3583" s="66"/>
      <c r="O3583" s="66"/>
      <c r="P3583" s="66"/>
      <c r="Q3583" s="66"/>
      <c r="S3583" s="70"/>
      <c r="U3583" s="70"/>
      <c r="W3583" s="70"/>
      <c r="Y3583" s="70"/>
    </row>
    <row r="3584" spans="1:25" s="69" customFormat="1" x14ac:dyDescent="0.2">
      <c r="A3584" s="66" t="s">
        <v>27</v>
      </c>
      <c r="B3584" s="66" t="s">
        <v>24</v>
      </c>
      <c r="C3584" s="66" t="s">
        <v>10</v>
      </c>
      <c r="D3584" s="66" t="s">
        <v>278</v>
      </c>
      <c r="E3584" s="87">
        <f>+IF(ISNUMBER(DATA!L920),DATA!L920,"n/a")</f>
        <v>3.8711754634459101</v>
      </c>
      <c r="F3584" s="77">
        <f>+IF(ISNUMBER(DATA!M920),DATA!M920,"n/a")</f>
        <v>-7.15636828982774E-2</v>
      </c>
      <c r="G3584" s="87">
        <f>+IF(ISNUMBER(DATA!V920),DATA!V920,"n/a")</f>
        <v>3.9659499811178698</v>
      </c>
      <c r="H3584" s="77">
        <f>+IF(ISNUMBER(DATA!W920),DATA!W920,"n/a")</f>
        <v>-5.0910637463961801E-2</v>
      </c>
      <c r="I3584" s="87">
        <f>+IF(ISNUMBER(DATA!AF920),DATA!AF920,"n/a")</f>
        <v>4.0572860596562004</v>
      </c>
      <c r="J3584" s="77">
        <f>+IF(ISNUMBER(DATA!AG920),DATA!AG920,"n/a")</f>
        <v>-4.5725283599436901E-2</v>
      </c>
      <c r="K3584" s="87">
        <f>+IF(ISNUMBER(DATA!AP920),DATA!AP920,"n/a")</f>
        <v>4.1183299245076501</v>
      </c>
      <c r="L3584" s="77">
        <f>+IF(ISNUMBER(DATA!AQ920),DATA!AQ920,"n/a")</f>
        <v>-4.17816537117622E-2</v>
      </c>
      <c r="M3584" s="66"/>
      <c r="N3584" s="66"/>
      <c r="O3584" s="66"/>
      <c r="P3584" s="66"/>
      <c r="Q3584" s="66"/>
      <c r="S3584" s="70"/>
      <c r="U3584" s="70"/>
      <c r="W3584" s="70"/>
      <c r="Y3584" s="70"/>
    </row>
    <row r="3585" spans="1:25" s="69" customFormat="1" x14ac:dyDescent="0.2">
      <c r="A3585" s="66" t="s">
        <v>27</v>
      </c>
      <c r="B3585" s="66" t="s">
        <v>24</v>
      </c>
      <c r="C3585" s="66" t="s">
        <v>10</v>
      </c>
      <c r="D3585" s="66" t="s">
        <v>279</v>
      </c>
      <c r="E3585" s="87">
        <f>+IF(ISNUMBER(DATA!L921),DATA!L921,"n/a")</f>
        <v>4.1344252129224301</v>
      </c>
      <c r="F3585" s="77">
        <f>+IF(ISNUMBER(DATA!M921),DATA!M921,"n/a")</f>
        <v>0.187314955745433</v>
      </c>
      <c r="G3585" s="87">
        <f>+IF(ISNUMBER(DATA!V921),DATA!V921,"n/a")</f>
        <v>4.13346335770159</v>
      </c>
      <c r="H3585" s="77">
        <f>+IF(ISNUMBER(DATA!W921),DATA!W921,"n/a")</f>
        <v>5.52482344053353E-2</v>
      </c>
      <c r="I3585" s="87">
        <f>+IF(ISNUMBER(DATA!AF921),DATA!AF921,"n/a")</f>
        <v>4.1345894266632603</v>
      </c>
      <c r="J3585" s="77">
        <f>+IF(ISNUMBER(DATA!AG921),DATA!AG921,"n/a")</f>
        <v>5.3565801917961398E-2</v>
      </c>
      <c r="K3585" s="87">
        <f>+IF(ISNUMBER(DATA!AP921),DATA!AP921,"n/a")</f>
        <v>4.0955055670003704</v>
      </c>
      <c r="L3585" s="77">
        <f>+IF(ISNUMBER(DATA!AQ921),DATA!AQ921,"n/a")</f>
        <v>6.8868028124818403E-2</v>
      </c>
      <c r="M3585" s="66"/>
      <c r="N3585" s="66"/>
      <c r="O3585" s="66"/>
      <c r="P3585" s="66"/>
      <c r="Q3585" s="66"/>
      <c r="S3585" s="70"/>
      <c r="U3585" s="70"/>
      <c r="W3585" s="70"/>
      <c r="Y3585" s="70"/>
    </row>
    <row r="3586" spans="1:25" s="69" customFormat="1" x14ac:dyDescent="0.2">
      <c r="A3586" s="66" t="s">
        <v>27</v>
      </c>
      <c r="B3586" s="66" t="s">
        <v>24</v>
      </c>
      <c r="C3586" s="66" t="s">
        <v>10</v>
      </c>
      <c r="D3586" s="66" t="s">
        <v>280</v>
      </c>
      <c r="E3586" s="87">
        <f>+IF(ISNUMBER(DATA!L922),DATA!L922,"n/a")</f>
        <v>4.2439926607053904</v>
      </c>
      <c r="F3586" s="77">
        <f>+IF(ISNUMBER(DATA!M922),DATA!M922,"n/a")</f>
        <v>-4.7724513373403797E-2</v>
      </c>
      <c r="G3586" s="87">
        <f>+IF(ISNUMBER(DATA!V922),DATA!V922,"n/a")</f>
        <v>4.3744578839790398</v>
      </c>
      <c r="H3586" s="77">
        <f>+IF(ISNUMBER(DATA!W922),DATA!W922,"n/a")</f>
        <v>-3.1228612735174299E-2</v>
      </c>
      <c r="I3586" s="87">
        <f>+IF(ISNUMBER(DATA!AF922),DATA!AF922,"n/a")</f>
        <v>4.5040824256999299</v>
      </c>
      <c r="J3586" s="77">
        <f>+IF(ISNUMBER(DATA!AG922),DATA!AG922,"n/a")</f>
        <v>-2.3690660079042299E-2</v>
      </c>
      <c r="K3586" s="87">
        <f>+IF(ISNUMBER(DATA!AP922),DATA!AP922,"n/a")</f>
        <v>4.5454031347388204</v>
      </c>
      <c r="L3586" s="77">
        <f>+IF(ISNUMBER(DATA!AQ922),DATA!AQ922,"n/a")</f>
        <v>-4.5745309140950201E-2</v>
      </c>
      <c r="M3586" s="66"/>
      <c r="N3586" s="66"/>
      <c r="O3586" s="66"/>
      <c r="P3586" s="66"/>
      <c r="Q3586" s="66"/>
      <c r="S3586" s="70"/>
      <c r="U3586" s="70"/>
      <c r="W3586" s="70"/>
      <c r="Y3586" s="70"/>
    </row>
    <row r="3587" spans="1:25" s="69" customFormat="1" x14ac:dyDescent="0.2">
      <c r="A3587" s="66" t="s">
        <v>27</v>
      </c>
      <c r="B3587" s="66" t="s">
        <v>24</v>
      </c>
      <c r="C3587" s="66" t="s">
        <v>10</v>
      </c>
      <c r="D3587" s="66" t="s">
        <v>281</v>
      </c>
      <c r="E3587" s="87">
        <f>+IF(ISNUMBER(DATA!L923),DATA!L923,"n/a")</f>
        <v>4.2829452207933496</v>
      </c>
      <c r="F3587" s="77">
        <f>+IF(ISNUMBER(DATA!M923),DATA!M923,"n/a")</f>
        <v>4.37996219629865E-2</v>
      </c>
      <c r="G3587" s="87">
        <f>+IF(ISNUMBER(DATA!V923),DATA!V923,"n/a")</f>
        <v>4.3459753411253201</v>
      </c>
      <c r="H3587" s="77">
        <f>+IF(ISNUMBER(DATA!W923),DATA!W923,"n/a")</f>
        <v>5.4770802100792403E-2</v>
      </c>
      <c r="I3587" s="87">
        <f>+IF(ISNUMBER(DATA!AF923),DATA!AF923,"n/a")</f>
        <v>4.3959659255563297</v>
      </c>
      <c r="J3587" s="77">
        <f>+IF(ISNUMBER(DATA!AG923),DATA!AG923,"n/a")</f>
        <v>5.5612231419360399E-2</v>
      </c>
      <c r="K3587" s="87">
        <f>+IF(ISNUMBER(DATA!AP923),DATA!AP923,"n/a")</f>
        <v>4.3713336223433199</v>
      </c>
      <c r="L3587" s="77">
        <f>+IF(ISNUMBER(DATA!AQ923),DATA!AQ923,"n/a")</f>
        <v>2.9203326391904798E-2</v>
      </c>
      <c r="M3587" s="66"/>
      <c r="N3587" s="66"/>
      <c r="O3587" s="66"/>
      <c r="P3587" s="66"/>
      <c r="Q3587" s="66"/>
      <c r="S3587" s="70"/>
      <c r="U3587" s="70"/>
      <c r="W3587" s="70"/>
      <c r="Y3587" s="70"/>
    </row>
    <row r="3588" spans="1:25" s="69" customFormat="1" x14ac:dyDescent="0.2">
      <c r="A3588" s="66" t="s">
        <v>27</v>
      </c>
      <c r="B3588" s="66" t="s">
        <v>24</v>
      </c>
      <c r="C3588" s="66" t="s">
        <v>10</v>
      </c>
      <c r="D3588" s="66" t="s">
        <v>282</v>
      </c>
      <c r="E3588" s="87">
        <f>+IF(ISNUMBER(DATA!L924),DATA!L924,"n/a")</f>
        <v>4.5656040310127404</v>
      </c>
      <c r="F3588" s="77">
        <f>+IF(ISNUMBER(DATA!M924),DATA!M924,"n/a")</f>
        <v>3.63527383957487E-2</v>
      </c>
      <c r="G3588" s="87">
        <f>+IF(ISNUMBER(DATA!V924),DATA!V924,"n/a")</f>
        <v>4.59163232769329</v>
      </c>
      <c r="H3588" s="77">
        <f>+IF(ISNUMBER(DATA!W924),DATA!W924,"n/a")</f>
        <v>4.5820123504968203E-2</v>
      </c>
      <c r="I3588" s="87">
        <f>+IF(ISNUMBER(DATA!AF924),DATA!AF924,"n/a")</f>
        <v>4.5345400808654599</v>
      </c>
      <c r="J3588" s="77">
        <f>+IF(ISNUMBER(DATA!AG924),DATA!AG924,"n/a")</f>
        <v>7.4250471447122402E-3</v>
      </c>
      <c r="K3588" s="87">
        <f>+IF(ISNUMBER(DATA!AP924),DATA!AP924,"n/a")</f>
        <v>4.4760307785877096</v>
      </c>
      <c r="L3588" s="77">
        <f>+IF(ISNUMBER(DATA!AQ924),DATA!AQ924,"n/a")</f>
        <v>-4.0575587872189803E-2</v>
      </c>
      <c r="M3588" s="66"/>
      <c r="N3588" s="66"/>
      <c r="O3588" s="66"/>
      <c r="P3588" s="66"/>
      <c r="Q3588" s="66"/>
      <c r="S3588" s="70"/>
      <c r="U3588" s="70"/>
      <c r="W3588" s="70"/>
      <c r="Y3588" s="70"/>
    </row>
    <row r="3589" spans="1:25" s="69" customFormat="1" x14ac:dyDescent="0.2">
      <c r="A3589" s="66" t="s">
        <v>27</v>
      </c>
      <c r="B3589" s="66" t="s">
        <v>24</v>
      </c>
      <c r="C3589" s="66" t="s">
        <v>10</v>
      </c>
      <c r="D3589" s="66" t="s">
        <v>283</v>
      </c>
      <c r="E3589" s="87">
        <f>+IF(ISNUMBER(DATA!L925),DATA!L925,"n/a")</f>
        <v>4.5079823015848604</v>
      </c>
      <c r="F3589" s="77">
        <f>+IF(ISNUMBER(DATA!M925),DATA!M925,"n/a")</f>
        <v>2.9527206033203902E-2</v>
      </c>
      <c r="G3589" s="87">
        <f>+IF(ISNUMBER(DATA!V925),DATA!V925,"n/a")</f>
        <v>4.5459721189394404</v>
      </c>
      <c r="H3589" s="77">
        <f>+IF(ISNUMBER(DATA!W925),DATA!W925,"n/a")</f>
        <v>4.1215421919758202E-2</v>
      </c>
      <c r="I3589" s="87">
        <f>+IF(ISNUMBER(DATA!AF925),DATA!AF925,"n/a")</f>
        <v>4.5052477451656499</v>
      </c>
      <c r="J3589" s="77">
        <f>+IF(ISNUMBER(DATA!AG925),DATA!AG925,"n/a")</f>
        <v>1.6664320771966602E-2</v>
      </c>
      <c r="K3589" s="87">
        <f>+IF(ISNUMBER(DATA!AP925),DATA!AP925,"n/a")</f>
        <v>4.4400662706825402</v>
      </c>
      <c r="L3589" s="77">
        <f>+IF(ISNUMBER(DATA!AQ925),DATA!AQ925,"n/a")</f>
        <v>-1.54063634285338E-2</v>
      </c>
      <c r="M3589" s="66"/>
      <c r="N3589" s="66"/>
      <c r="O3589" s="66"/>
      <c r="P3589" s="66"/>
      <c r="Q3589" s="66"/>
      <c r="S3589" s="70"/>
      <c r="U3589" s="70"/>
      <c r="W3589" s="70"/>
      <c r="Y3589" s="70"/>
    </row>
    <row r="3590" spans="1:25" s="69" customFormat="1" x14ac:dyDescent="0.2">
      <c r="A3590" s="66" t="s">
        <v>27</v>
      </c>
      <c r="B3590" s="66" t="s">
        <v>24</v>
      </c>
      <c r="C3590" s="66" t="s">
        <v>10</v>
      </c>
      <c r="D3590" s="66" t="s">
        <v>284</v>
      </c>
      <c r="E3590" s="87">
        <f>+IF(ISNUMBER(DATA!L926),DATA!L926,"n/a")</f>
        <v>4.7483859249004503</v>
      </c>
      <c r="F3590" s="77">
        <f>+IF(ISNUMBER(DATA!M926),DATA!M926,"n/a")</f>
        <v>9.7776298473551196E-2</v>
      </c>
      <c r="G3590" s="87">
        <f>+IF(ISNUMBER(DATA!V926),DATA!V926,"n/a")</f>
        <v>4.7499506190879499</v>
      </c>
      <c r="H3590" s="77">
        <f>+IF(ISNUMBER(DATA!W926),DATA!W926,"n/a")</f>
        <v>0.102199204853281</v>
      </c>
      <c r="I3590" s="87">
        <f>+IF(ISNUMBER(DATA!AF926),DATA!AF926,"n/a")</f>
        <v>4.7768485552119797</v>
      </c>
      <c r="J3590" s="77">
        <f>+IF(ISNUMBER(DATA!AG926),DATA!AG926,"n/a")</f>
        <v>9.8195429332968598E-2</v>
      </c>
      <c r="K3590" s="87">
        <f>+IF(ISNUMBER(DATA!AP926),DATA!AP926,"n/a")</f>
        <v>4.6898974711694397</v>
      </c>
      <c r="L3590" s="77">
        <f>+IF(ISNUMBER(DATA!AQ926),DATA!AQ926,"n/a")</f>
        <v>7.2795314241132503E-2</v>
      </c>
      <c r="M3590" s="66"/>
      <c r="N3590" s="66"/>
      <c r="O3590" s="66"/>
      <c r="P3590" s="66"/>
      <c r="Q3590" s="66"/>
      <c r="S3590" s="70"/>
      <c r="U3590" s="70"/>
      <c r="W3590" s="70"/>
      <c r="Y3590" s="70"/>
    </row>
    <row r="3591" spans="1:25" s="69" customFormat="1" x14ac:dyDescent="0.2">
      <c r="A3591" s="66" t="s">
        <v>27</v>
      </c>
      <c r="B3591" s="66" t="s">
        <v>24</v>
      </c>
      <c r="C3591" s="66" t="s">
        <v>10</v>
      </c>
      <c r="D3591" s="66" t="s">
        <v>285</v>
      </c>
      <c r="E3591" s="87">
        <f>+IF(ISNUMBER(DATA!L927),DATA!L927,"n/a")</f>
        <v>3.9148256224335101</v>
      </c>
      <c r="F3591" s="77">
        <f>+IF(ISNUMBER(DATA!M927),DATA!M927,"n/a")</f>
        <v>-5.4925447166464803E-2</v>
      </c>
      <c r="G3591" s="87">
        <f>+IF(ISNUMBER(DATA!V927),DATA!V927,"n/a")</f>
        <v>3.7008344402679301</v>
      </c>
      <c r="H3591" s="77">
        <f>+IF(ISNUMBER(DATA!W927),DATA!W927,"n/a")</f>
        <v>-0.10774678039617799</v>
      </c>
      <c r="I3591" s="87">
        <f>+IF(ISNUMBER(DATA!AF927),DATA!AF927,"n/a")</f>
        <v>3.62411809632524</v>
      </c>
      <c r="J3591" s="77">
        <f>+IF(ISNUMBER(DATA!AG927),DATA!AG927,"n/a")</f>
        <v>-0.128808846334697</v>
      </c>
      <c r="K3591" s="87">
        <f>+IF(ISNUMBER(DATA!AP927),DATA!AP927,"n/a")</f>
        <v>3.74498516667868</v>
      </c>
      <c r="L3591" s="77">
        <f>+IF(ISNUMBER(DATA!AQ927),DATA!AQ927,"n/a")</f>
        <v>-6.8354905001261304E-2</v>
      </c>
      <c r="M3591" s="66"/>
      <c r="N3591" s="66"/>
      <c r="O3591" s="66"/>
      <c r="P3591" s="66"/>
      <c r="Q3591" s="66"/>
      <c r="S3591" s="70"/>
      <c r="U3591" s="70"/>
      <c r="W3591" s="70"/>
      <c r="Y3591" s="70"/>
    </row>
    <row r="3592" spans="1:25" s="69" customFormat="1" x14ac:dyDescent="0.2">
      <c r="A3592" s="66" t="s">
        <v>27</v>
      </c>
      <c r="B3592" s="66" t="s">
        <v>24</v>
      </c>
      <c r="C3592" s="66" t="s">
        <v>10</v>
      </c>
      <c r="D3592" s="66" t="s">
        <v>286</v>
      </c>
      <c r="E3592" s="87">
        <f>+IF(ISNUMBER(DATA!L928),DATA!L928,"n/a")</f>
        <v>3.88331705007253</v>
      </c>
      <c r="F3592" s="77">
        <f>+IF(ISNUMBER(DATA!M928),DATA!M928,"n/a")</f>
        <v>1.81828724192678E-2</v>
      </c>
      <c r="G3592" s="87">
        <f>+IF(ISNUMBER(DATA!V928),DATA!V928,"n/a")</f>
        <v>3.9404637999639802</v>
      </c>
      <c r="H3592" s="77">
        <f>+IF(ISNUMBER(DATA!W928),DATA!W928,"n/a")</f>
        <v>2.43877695287887E-2</v>
      </c>
      <c r="I3592" s="87">
        <f>+IF(ISNUMBER(DATA!AF928),DATA!AF928,"n/a")</f>
        <v>3.9136891362680601</v>
      </c>
      <c r="J3592" s="77">
        <f>+IF(ISNUMBER(DATA!AG928),DATA!AG928,"n/a")</f>
        <v>4.0337817934105201E-2</v>
      </c>
      <c r="K3592" s="87">
        <f>+IF(ISNUMBER(DATA!AP928),DATA!AP928,"n/a")</f>
        <v>3.88551309866854</v>
      </c>
      <c r="L3592" s="77">
        <f>+IF(ISNUMBER(DATA!AQ928),DATA!AQ928,"n/a")</f>
        <v>3.1450859790519002E-2</v>
      </c>
      <c r="M3592" s="66"/>
      <c r="N3592" s="66"/>
      <c r="O3592" s="66"/>
      <c r="P3592" s="66"/>
      <c r="Q3592" s="66"/>
      <c r="S3592" s="70"/>
      <c r="U3592" s="70"/>
      <c r="W3592" s="70"/>
      <c r="Y3592" s="70"/>
    </row>
    <row r="3593" spans="1:25" s="69" customFormat="1" x14ac:dyDescent="0.2">
      <c r="A3593" s="66" t="s">
        <v>27</v>
      </c>
      <c r="B3593" s="66" t="s">
        <v>24</v>
      </c>
      <c r="C3593" s="66" t="s">
        <v>10</v>
      </c>
      <c r="D3593" s="66" t="s">
        <v>287</v>
      </c>
      <c r="E3593" s="87">
        <f>+IF(ISNUMBER(DATA!L929),DATA!L929,"n/a")</f>
        <v>4.0758976160992297</v>
      </c>
      <c r="F3593" s="77">
        <f>+IF(ISNUMBER(DATA!M929),DATA!M929,"n/a")</f>
        <v>0.12665805701359201</v>
      </c>
      <c r="G3593" s="87">
        <f>+IF(ISNUMBER(DATA!V929),DATA!V929,"n/a")</f>
        <v>3.9100067564017098</v>
      </c>
      <c r="H3593" s="77">
        <f>+IF(ISNUMBER(DATA!W929),DATA!W929,"n/a")</f>
        <v>6.1824596436995602E-3</v>
      </c>
      <c r="I3593" s="87">
        <f>+IF(ISNUMBER(DATA!AF929),DATA!AF929,"n/a")</f>
        <v>3.8514807308947501</v>
      </c>
      <c r="J3593" s="77">
        <f>+IF(ISNUMBER(DATA!AG929),DATA!AG929,"n/a")</f>
        <v>2.0882153401573102E-2</v>
      </c>
      <c r="K3593" s="87">
        <f>+IF(ISNUMBER(DATA!AP929),DATA!AP929,"n/a")</f>
        <v>3.8077302963945101</v>
      </c>
      <c r="L3593" s="77">
        <f>+IF(ISNUMBER(DATA!AQ929),DATA!AQ929,"n/a")</f>
        <v>2.5612426552380701E-2</v>
      </c>
      <c r="M3593" s="66"/>
      <c r="N3593" s="66"/>
      <c r="O3593" s="66"/>
      <c r="P3593" s="66"/>
      <c r="Q3593" s="66"/>
      <c r="S3593" s="70"/>
      <c r="U3593" s="70"/>
      <c r="W3593" s="70"/>
      <c r="Y3593" s="70"/>
    </row>
    <row r="3594" spans="1:25" s="69" customFormat="1" x14ac:dyDescent="0.2">
      <c r="A3594" s="66" t="s">
        <v>27</v>
      </c>
      <c r="B3594" s="66" t="s">
        <v>24</v>
      </c>
      <c r="C3594" s="66" t="s">
        <v>10</v>
      </c>
      <c r="D3594" s="66" t="s">
        <v>288</v>
      </c>
      <c r="E3594" s="87">
        <f>+IF(ISNUMBER(DATA!L930),DATA!L930,"n/a")</f>
        <v>4.6743295660598996</v>
      </c>
      <c r="F3594" s="77">
        <f>+IF(ISNUMBER(DATA!M930),DATA!M930,"n/a")</f>
        <v>8.0545632684988197E-2</v>
      </c>
      <c r="G3594" s="87">
        <f>+IF(ISNUMBER(DATA!V930),DATA!V930,"n/a")</f>
        <v>4.6470068074494302</v>
      </c>
      <c r="H3594" s="77">
        <f>+IF(ISNUMBER(DATA!W930),DATA!W930,"n/a")</f>
        <v>6.5746671901305995E-2</v>
      </c>
      <c r="I3594" s="87">
        <f>+IF(ISNUMBER(DATA!AF930),DATA!AF930,"n/a")</f>
        <v>4.5663502310377799</v>
      </c>
      <c r="J3594" s="77">
        <f>+IF(ISNUMBER(DATA!AG930),DATA!AG930,"n/a")</f>
        <v>1.1137481947901399E-2</v>
      </c>
      <c r="K3594" s="87">
        <f>+IF(ISNUMBER(DATA!AP930),DATA!AP930,"n/a")</f>
        <v>4.4910712889790103</v>
      </c>
      <c r="L3594" s="77">
        <f>+IF(ISNUMBER(DATA!AQ930),DATA!AQ930,"n/a")</f>
        <v>-2.9303269330443402E-2</v>
      </c>
      <c r="M3594" s="66"/>
      <c r="N3594" s="66"/>
      <c r="O3594" s="66"/>
      <c r="P3594" s="66"/>
      <c r="Q3594" s="66"/>
      <c r="S3594" s="70"/>
      <c r="U3594" s="70"/>
      <c r="W3594" s="70"/>
      <c r="Y3594" s="70"/>
    </row>
    <row r="3595" spans="1:25" s="69" customFormat="1" x14ac:dyDescent="0.2">
      <c r="A3595" s="66" t="s">
        <v>27</v>
      </c>
      <c r="B3595" s="66" t="s">
        <v>24</v>
      </c>
      <c r="C3595" s="66" t="s">
        <v>10</v>
      </c>
      <c r="D3595" s="66" t="s">
        <v>289</v>
      </c>
      <c r="E3595" s="87">
        <f>+IF(ISNUMBER(DATA!L931),DATA!L931,"n/a")</f>
        <v>4.02185097259619</v>
      </c>
      <c r="F3595" s="77">
        <f>+IF(ISNUMBER(DATA!M931),DATA!M931,"n/a")</f>
        <v>3.0529223681447601E-2</v>
      </c>
      <c r="G3595" s="87">
        <f>+IF(ISNUMBER(DATA!V931),DATA!V931,"n/a")</f>
        <v>4.0160766015514398</v>
      </c>
      <c r="H3595" s="77">
        <f>+IF(ISNUMBER(DATA!W931),DATA!W931,"n/a")</f>
        <v>4.3454900296135301E-2</v>
      </c>
      <c r="I3595" s="87">
        <f>+IF(ISNUMBER(DATA!AF931),DATA!AF931,"n/a")</f>
        <v>4.0228384438381504</v>
      </c>
      <c r="J3595" s="77">
        <f>+IF(ISNUMBER(DATA!AG931),DATA!AG931,"n/a")</f>
        <v>4.3531828558332403E-2</v>
      </c>
      <c r="K3595" s="87">
        <f>+IF(ISNUMBER(DATA!AP931),DATA!AP931,"n/a")</f>
        <v>4.0558997780341697</v>
      </c>
      <c r="L3595" s="77">
        <f>+IF(ISNUMBER(DATA!AQ931),DATA!AQ931,"n/a")</f>
        <v>4.1141737411925498E-2</v>
      </c>
      <c r="M3595" s="66"/>
      <c r="N3595" s="66"/>
      <c r="O3595" s="66"/>
      <c r="P3595" s="66"/>
      <c r="Q3595" s="66"/>
      <c r="S3595" s="70"/>
      <c r="U3595" s="70"/>
      <c r="W3595" s="70"/>
      <c r="Y3595" s="70"/>
    </row>
    <row r="3596" spans="1:25" s="69" customFormat="1" x14ac:dyDescent="0.2">
      <c r="A3596" s="66" t="s">
        <v>27</v>
      </c>
      <c r="B3596" s="66" t="s">
        <v>24</v>
      </c>
      <c r="C3596" s="66" t="s">
        <v>10</v>
      </c>
      <c r="D3596" s="66" t="s">
        <v>290</v>
      </c>
      <c r="E3596" s="87">
        <f>+IF(ISNUMBER(DATA!L932),DATA!L932,"n/a")</f>
        <v>4.2375828685019599</v>
      </c>
      <c r="F3596" s="77">
        <f>+IF(ISNUMBER(DATA!M932),DATA!M932,"n/a")</f>
        <v>2.5971393011274799E-2</v>
      </c>
      <c r="G3596" s="87">
        <f>+IF(ISNUMBER(DATA!V932),DATA!V932,"n/a")</f>
        <v>4.3157852540032602</v>
      </c>
      <c r="H3596" s="77">
        <f>+IF(ISNUMBER(DATA!W932),DATA!W932,"n/a")</f>
        <v>5.0750762401236903E-2</v>
      </c>
      <c r="I3596" s="87">
        <f>+IF(ISNUMBER(DATA!AF932),DATA!AF932,"n/a")</f>
        <v>4.2042667071331996</v>
      </c>
      <c r="J3596" s="77">
        <f>+IF(ISNUMBER(DATA!AG932),DATA!AG932,"n/a")</f>
        <v>3.7248066491097999E-2</v>
      </c>
      <c r="K3596" s="87">
        <f>+IF(ISNUMBER(DATA!AP932),DATA!AP932,"n/a")</f>
        <v>4.1939196587150196</v>
      </c>
      <c r="L3596" s="77">
        <f>+IF(ISNUMBER(DATA!AQ932),DATA!AQ932,"n/a")</f>
        <v>2.24280842950366E-2</v>
      </c>
      <c r="M3596" s="66"/>
      <c r="N3596" s="66"/>
      <c r="O3596" s="66"/>
      <c r="P3596" s="66"/>
      <c r="Q3596" s="66"/>
      <c r="S3596" s="70"/>
      <c r="U3596" s="70"/>
      <c r="W3596" s="70"/>
      <c r="Y3596" s="70"/>
    </row>
    <row r="3597" spans="1:25" s="69" customFormat="1" x14ac:dyDescent="0.2">
      <c r="A3597" s="66" t="s">
        <v>27</v>
      </c>
      <c r="B3597" s="66" t="s">
        <v>24</v>
      </c>
      <c r="C3597" s="66" t="s">
        <v>10</v>
      </c>
      <c r="D3597" s="66" t="s">
        <v>291</v>
      </c>
      <c r="E3597" s="87">
        <f>+IF(ISNUMBER(DATA!L933),DATA!L933,"n/a")</f>
        <v>5.6171140585155301</v>
      </c>
      <c r="F3597" s="77">
        <f>+IF(ISNUMBER(DATA!M933),DATA!M933,"n/a")</f>
        <v>5.3057105225827197E-2</v>
      </c>
      <c r="G3597" s="87">
        <f>+IF(ISNUMBER(DATA!V933),DATA!V933,"n/a")</f>
        <v>5.52281637155565</v>
      </c>
      <c r="H3597" s="77">
        <f>+IF(ISNUMBER(DATA!W933),DATA!W933,"n/a")</f>
        <v>6.99960809104464E-4</v>
      </c>
      <c r="I3597" s="87">
        <f>+IF(ISNUMBER(DATA!AF933),DATA!AF933,"n/a")</f>
        <v>5.4657938666427199</v>
      </c>
      <c r="J3597" s="77">
        <f>+IF(ISNUMBER(DATA!AG933),DATA!AG933,"n/a")</f>
        <v>-1.31124341797858E-2</v>
      </c>
      <c r="K3597" s="87">
        <f>+IF(ISNUMBER(DATA!AP933),DATA!AP933,"n/a")</f>
        <v>5.4444937996953797</v>
      </c>
      <c r="L3597" s="77">
        <f>+IF(ISNUMBER(DATA!AQ933),DATA!AQ933,"n/a")</f>
        <v>1.8772169766449302E-2</v>
      </c>
      <c r="M3597" s="66"/>
      <c r="N3597" s="66"/>
      <c r="O3597" s="66"/>
      <c r="P3597" s="66"/>
      <c r="Q3597" s="66"/>
      <c r="S3597" s="70"/>
      <c r="U3597" s="70"/>
      <c r="W3597" s="70"/>
      <c r="Y3597" s="70"/>
    </row>
    <row r="3598" spans="1:25" s="69" customFormat="1" x14ac:dyDescent="0.2">
      <c r="A3598" s="66" t="s">
        <v>27</v>
      </c>
      <c r="B3598" s="66" t="s">
        <v>24</v>
      </c>
      <c r="C3598" s="66" t="s">
        <v>10</v>
      </c>
      <c r="D3598" s="66" t="s">
        <v>292</v>
      </c>
      <c r="E3598" s="87">
        <f>+IF(ISNUMBER(DATA!L934),DATA!L934,"n/a")</f>
        <v>4.9250870259382902</v>
      </c>
      <c r="F3598" s="77">
        <f>+IF(ISNUMBER(DATA!M934),DATA!M934,"n/a")</f>
        <v>2.1894195982980199E-2</v>
      </c>
      <c r="G3598" s="87">
        <f>+IF(ISNUMBER(DATA!V934),DATA!V934,"n/a")</f>
        <v>4.9558936436188903</v>
      </c>
      <c r="H3598" s="77">
        <f>+IF(ISNUMBER(DATA!W934),DATA!W934,"n/a")</f>
        <v>9.4902974482848502E-3</v>
      </c>
      <c r="I3598" s="87">
        <f>+IF(ISNUMBER(DATA!AF934),DATA!AF934,"n/a")</f>
        <v>4.9273423793899704</v>
      </c>
      <c r="J3598" s="77">
        <f>+IF(ISNUMBER(DATA!AG934),DATA!AG934,"n/a")</f>
        <v>1.37699681721611E-3</v>
      </c>
      <c r="K3598" s="87">
        <f>+IF(ISNUMBER(DATA!AP934),DATA!AP934,"n/a")</f>
        <v>4.8661579797888699</v>
      </c>
      <c r="L3598" s="77">
        <f>+IF(ISNUMBER(DATA!AQ934),DATA!AQ934,"n/a")</f>
        <v>-2.7280862863508299E-2</v>
      </c>
      <c r="M3598" s="66"/>
      <c r="N3598" s="66"/>
      <c r="O3598" s="66"/>
      <c r="P3598" s="66"/>
      <c r="Q3598" s="66"/>
      <c r="S3598" s="70"/>
      <c r="U3598" s="70"/>
      <c r="W3598" s="70"/>
      <c r="Y3598" s="70"/>
    </row>
    <row r="3599" spans="1:25" s="69" customFormat="1" x14ac:dyDescent="0.2">
      <c r="A3599" s="66" t="s">
        <v>27</v>
      </c>
      <c r="B3599" s="66" t="s">
        <v>24</v>
      </c>
      <c r="C3599" s="66" t="s">
        <v>10</v>
      </c>
      <c r="D3599" s="66" t="s">
        <v>293</v>
      </c>
      <c r="E3599" s="87">
        <f>+IF(ISNUMBER(DATA!L935),DATA!L935,"n/a")</f>
        <v>4.2346853457907496</v>
      </c>
      <c r="F3599" s="77">
        <f>+IF(ISNUMBER(DATA!M935),DATA!M935,"n/a")</f>
        <v>-0.13786085849902799</v>
      </c>
      <c r="G3599" s="87">
        <f>+IF(ISNUMBER(DATA!V935),DATA!V935,"n/a")</f>
        <v>4.2025688233106404</v>
      </c>
      <c r="H3599" s="77">
        <f>+IF(ISNUMBER(DATA!W935),DATA!W935,"n/a")</f>
        <v>-0.169411775675402</v>
      </c>
      <c r="I3599" s="87">
        <f>+IF(ISNUMBER(DATA!AF935),DATA!AF935,"n/a")</f>
        <v>4.2523419462932202</v>
      </c>
      <c r="J3599" s="77">
        <f>+IF(ISNUMBER(DATA!AG935),DATA!AG935,"n/a")</f>
        <v>-0.156616395235087</v>
      </c>
      <c r="K3599" s="87">
        <f>+IF(ISNUMBER(DATA!AP935),DATA!AP935,"n/a")</f>
        <v>4.3543424580228898</v>
      </c>
      <c r="L3599" s="77">
        <f>+IF(ISNUMBER(DATA!AQ935),DATA!AQ935,"n/a")</f>
        <v>-8.7852973336854295E-2</v>
      </c>
      <c r="M3599" s="66"/>
      <c r="N3599" s="66"/>
      <c r="O3599" s="66"/>
      <c r="P3599" s="66"/>
      <c r="Q3599" s="66"/>
      <c r="S3599" s="70"/>
      <c r="U3599" s="70"/>
      <c r="W3599" s="70"/>
      <c r="Y3599" s="70"/>
    </row>
    <row r="3600" spans="1:25" s="69" customFormat="1" x14ac:dyDescent="0.2">
      <c r="A3600" s="66" t="s">
        <v>27</v>
      </c>
      <c r="B3600" s="66" t="s">
        <v>24</v>
      </c>
      <c r="C3600" s="66" t="s">
        <v>10</v>
      </c>
      <c r="D3600" s="66" t="s">
        <v>294</v>
      </c>
      <c r="E3600" s="87">
        <f>+IF(ISNUMBER(DATA!L936),DATA!L936,"n/a")</f>
        <v>4.1483382377070397</v>
      </c>
      <c r="F3600" s="77">
        <f>+IF(ISNUMBER(DATA!M936),DATA!M936,"n/a")</f>
        <v>-2.6928996762289798E-3</v>
      </c>
      <c r="G3600" s="87">
        <f>+IF(ISNUMBER(DATA!V936),DATA!V936,"n/a")</f>
        <v>4.25696038085177</v>
      </c>
      <c r="H3600" s="77">
        <f>+IF(ISNUMBER(DATA!W936),DATA!W936,"n/a")</f>
        <v>2.3531005598137901E-2</v>
      </c>
      <c r="I3600" s="87">
        <f>+IF(ISNUMBER(DATA!AF936),DATA!AF936,"n/a")</f>
        <v>4.1389938058035396</v>
      </c>
      <c r="J3600" s="77">
        <f>+IF(ISNUMBER(DATA!AG936),DATA!AG936,"n/a")</f>
        <v>1.00113692449174E-2</v>
      </c>
      <c r="K3600" s="87">
        <f>+IF(ISNUMBER(DATA!AP936),DATA!AP936,"n/a")</f>
        <v>4.1543914195512004</v>
      </c>
      <c r="L3600" s="77">
        <f>+IF(ISNUMBER(DATA!AQ936),DATA!AQ936,"n/a")</f>
        <v>5.2787351621989397E-3</v>
      </c>
      <c r="M3600" s="66"/>
      <c r="N3600" s="66"/>
      <c r="O3600" s="66"/>
      <c r="P3600" s="66"/>
      <c r="Q3600" s="66"/>
      <c r="S3600" s="70"/>
      <c r="U3600" s="70"/>
      <c r="W3600" s="70"/>
      <c r="Y3600" s="70"/>
    </row>
    <row r="3601" spans="1:25" s="69" customFormat="1" x14ac:dyDescent="0.2">
      <c r="A3601" s="66" t="s">
        <v>27</v>
      </c>
      <c r="B3601" s="66" t="s">
        <v>24</v>
      </c>
      <c r="C3601" s="66" t="s">
        <v>10</v>
      </c>
      <c r="D3601" s="66" t="s">
        <v>295</v>
      </c>
      <c r="E3601" s="87">
        <f>+IF(ISNUMBER(DATA!L937),DATA!L937,"n/a")</f>
        <v>3.8341942192051102</v>
      </c>
      <c r="F3601" s="77">
        <f>+IF(ISNUMBER(DATA!M937),DATA!M937,"n/a")</f>
        <v>3.60553590651152E-2</v>
      </c>
      <c r="G3601" s="87">
        <f>+IF(ISNUMBER(DATA!V937),DATA!V937,"n/a")</f>
        <v>3.8269566408883402</v>
      </c>
      <c r="H3601" s="77">
        <f>+IF(ISNUMBER(DATA!W937),DATA!W937,"n/a")</f>
        <v>1.38064655080904E-2</v>
      </c>
      <c r="I3601" s="87">
        <f>+IF(ISNUMBER(DATA!AF937),DATA!AF937,"n/a")</f>
        <v>3.74053791405291</v>
      </c>
      <c r="J3601" s="77">
        <f>+IF(ISNUMBER(DATA!AG937),DATA!AG937,"n/a")</f>
        <v>-1.99313203849797E-2</v>
      </c>
      <c r="K3601" s="87">
        <f>+IF(ISNUMBER(DATA!AP937),DATA!AP937,"n/a")</f>
        <v>3.7964283479464198</v>
      </c>
      <c r="L3601" s="77">
        <f>+IF(ISNUMBER(DATA!AQ937),DATA!AQ937,"n/a")</f>
        <v>9.2761530368329799E-3</v>
      </c>
      <c r="M3601" s="66"/>
      <c r="N3601" s="66"/>
      <c r="O3601" s="66"/>
      <c r="P3601" s="66"/>
      <c r="Q3601" s="66"/>
      <c r="S3601" s="70"/>
      <c r="U3601" s="70"/>
      <c r="W3601" s="70"/>
      <c r="Y3601" s="70"/>
    </row>
    <row r="3602" spans="1:25" s="69" customFormat="1" x14ac:dyDescent="0.2">
      <c r="A3602" s="66" t="s">
        <v>27</v>
      </c>
      <c r="B3602" s="66" t="s">
        <v>24</v>
      </c>
      <c r="C3602" s="66" t="s">
        <v>10</v>
      </c>
      <c r="D3602" s="66" t="s">
        <v>296</v>
      </c>
      <c r="E3602" s="87">
        <f>+IF(ISNUMBER(DATA!L938),DATA!L938,"n/a")</f>
        <v>3.97533605794013</v>
      </c>
      <c r="F3602" s="77">
        <f>+IF(ISNUMBER(DATA!M938),DATA!M938,"n/a")</f>
        <v>6.5487285363964698E-2</v>
      </c>
      <c r="G3602" s="87">
        <f>+IF(ISNUMBER(DATA!V938),DATA!V938,"n/a")</f>
        <v>4.0728386278008699</v>
      </c>
      <c r="H3602" s="77">
        <f>+IF(ISNUMBER(DATA!W938),DATA!W938,"n/a")</f>
        <v>7.7303090327482504E-2</v>
      </c>
      <c r="I3602" s="87">
        <f>+IF(ISNUMBER(DATA!AF938),DATA!AF938,"n/a")</f>
        <v>3.97262143684434</v>
      </c>
      <c r="J3602" s="77">
        <f>+IF(ISNUMBER(DATA!AG938),DATA!AG938,"n/a")</f>
        <v>9.1818739678339797E-2</v>
      </c>
      <c r="K3602" s="87">
        <f>+IF(ISNUMBER(DATA!AP938),DATA!AP938,"n/a")</f>
        <v>3.9952125893360901</v>
      </c>
      <c r="L3602" s="77">
        <f>+IF(ISNUMBER(DATA!AQ938),DATA!AQ938,"n/a")</f>
        <v>8.4352247483464704E-2</v>
      </c>
      <c r="M3602" s="66"/>
      <c r="N3602" s="66"/>
      <c r="O3602" s="66"/>
      <c r="P3602" s="66"/>
      <c r="Q3602" s="66"/>
      <c r="S3602" s="70"/>
      <c r="U3602" s="70"/>
      <c r="W3602" s="70"/>
      <c r="Y3602" s="70"/>
    </row>
    <row r="3603" spans="1:25" s="69" customFormat="1" x14ac:dyDescent="0.2">
      <c r="A3603" s="66" t="s">
        <v>27</v>
      </c>
      <c r="B3603" s="66" t="s">
        <v>24</v>
      </c>
      <c r="C3603" s="66" t="s">
        <v>10</v>
      </c>
      <c r="D3603" s="66" t="s">
        <v>297</v>
      </c>
      <c r="E3603" s="87">
        <f>+IF(ISNUMBER(DATA!L939),DATA!L939,"n/a")</f>
        <v>4.1932227932778599</v>
      </c>
      <c r="F3603" s="77">
        <f>+IF(ISNUMBER(DATA!M939),DATA!M939,"n/a")</f>
        <v>-8.6046092158524504E-2</v>
      </c>
      <c r="G3603" s="87">
        <f>+IF(ISNUMBER(DATA!V939),DATA!V939,"n/a")</f>
        <v>4.2018428842267204</v>
      </c>
      <c r="H3603" s="77">
        <f>+IF(ISNUMBER(DATA!W939),DATA!W939,"n/a")</f>
        <v>-0.10156992239601</v>
      </c>
      <c r="I3603" s="87">
        <f>+IF(ISNUMBER(DATA!AF939),DATA!AF939,"n/a")</f>
        <v>4.2029707865912096</v>
      </c>
      <c r="J3603" s="77">
        <f>+IF(ISNUMBER(DATA!AG939),DATA!AG939,"n/a")</f>
        <v>-9.4450725507103803E-2</v>
      </c>
      <c r="K3603" s="87">
        <f>+IF(ISNUMBER(DATA!AP939),DATA!AP939,"n/a")</f>
        <v>4.2748836541127799</v>
      </c>
      <c r="L3603" s="77">
        <f>+IF(ISNUMBER(DATA!AQ939),DATA!AQ939,"n/a")</f>
        <v>-5.53281693450145E-2</v>
      </c>
      <c r="M3603" s="66"/>
      <c r="N3603" s="66"/>
      <c r="O3603" s="66"/>
      <c r="P3603" s="66"/>
      <c r="Q3603" s="66"/>
      <c r="S3603" s="70"/>
      <c r="U3603" s="70"/>
      <c r="W3603" s="70"/>
      <c r="Y3603" s="70"/>
    </row>
    <row r="3604" spans="1:25" s="69" customFormat="1" x14ac:dyDescent="0.2">
      <c r="A3604" s="66" t="s">
        <v>27</v>
      </c>
      <c r="B3604" s="66" t="s">
        <v>24</v>
      </c>
      <c r="C3604" s="66" t="s">
        <v>10</v>
      </c>
      <c r="D3604" s="66" t="s">
        <v>298</v>
      </c>
      <c r="E3604" s="87">
        <f>+IF(ISNUMBER(DATA!L940),DATA!L940,"n/a")</f>
        <v>4.2076239349632596</v>
      </c>
      <c r="F3604" s="77">
        <f>+IF(ISNUMBER(DATA!M940),DATA!M940,"n/a")</f>
        <v>9.6163303205579007E-3</v>
      </c>
      <c r="G3604" s="87">
        <f>+IF(ISNUMBER(DATA!V940),DATA!V940,"n/a")</f>
        <v>4.1788361884661303</v>
      </c>
      <c r="H3604" s="77">
        <f>+IF(ISNUMBER(DATA!W940),DATA!W940,"n/a")</f>
        <v>4.4084606937428701E-5</v>
      </c>
      <c r="I3604" s="87">
        <f>+IF(ISNUMBER(DATA!AF940),DATA!AF940,"n/a")</f>
        <v>4.2005460080503401</v>
      </c>
      <c r="J3604" s="77">
        <f>+IF(ISNUMBER(DATA!AG940),DATA!AG940,"n/a")</f>
        <v>-1.1378779327335701E-2</v>
      </c>
      <c r="K3604" s="87">
        <f>+IF(ISNUMBER(DATA!AP940),DATA!AP940,"n/a")</f>
        <v>4.2675492698380797</v>
      </c>
      <c r="L3604" s="77">
        <f>+IF(ISNUMBER(DATA!AQ940),DATA!AQ940,"n/a")</f>
        <v>-4.6292789251284598E-2</v>
      </c>
      <c r="M3604" s="66"/>
      <c r="N3604" s="66"/>
      <c r="O3604" s="66"/>
      <c r="P3604" s="66"/>
      <c r="Q3604" s="66"/>
      <c r="S3604" s="70"/>
      <c r="U3604" s="70"/>
      <c r="W3604" s="70"/>
      <c r="Y3604" s="70"/>
    </row>
    <row r="3605" spans="1:25" s="69" customFormat="1" x14ac:dyDescent="0.2">
      <c r="A3605" s="66" t="s">
        <v>27</v>
      </c>
      <c r="B3605" s="66" t="s">
        <v>24</v>
      </c>
      <c r="C3605" s="66" t="s">
        <v>10</v>
      </c>
      <c r="D3605" s="66" t="s">
        <v>299</v>
      </c>
      <c r="E3605" s="87">
        <f>+IF(ISNUMBER(DATA!L941),DATA!L941,"n/a")</f>
        <v>3.4869922371442801</v>
      </c>
      <c r="F3605" s="77">
        <f>+IF(ISNUMBER(DATA!M941),DATA!M941,"n/a")</f>
        <v>7.0426500147047599E-2</v>
      </c>
      <c r="G3605" s="87">
        <f>+IF(ISNUMBER(DATA!V941),DATA!V941,"n/a")</f>
        <v>3.53492180093266</v>
      </c>
      <c r="H3605" s="77">
        <f>+IF(ISNUMBER(DATA!W941),DATA!W941,"n/a")</f>
        <v>-8.1023379147958097E-2</v>
      </c>
      <c r="I3605" s="87">
        <f>+IF(ISNUMBER(DATA!AF941),DATA!AF941,"n/a")</f>
        <v>3.5220643618874998</v>
      </c>
      <c r="J3605" s="77">
        <f>+IF(ISNUMBER(DATA!AG941),DATA!AG941,"n/a")</f>
        <v>-0.109309798299999</v>
      </c>
      <c r="K3605" s="87">
        <f>+IF(ISNUMBER(DATA!AP941),DATA!AP941,"n/a")</f>
        <v>3.4999862823337198</v>
      </c>
      <c r="L3605" s="77">
        <f>+IF(ISNUMBER(DATA!AQ941),DATA!AQ941,"n/a")</f>
        <v>-0.123911486465495</v>
      </c>
      <c r="M3605" s="66"/>
      <c r="N3605" s="66"/>
      <c r="O3605" s="66"/>
      <c r="P3605" s="66"/>
      <c r="Q3605" s="66"/>
      <c r="S3605" s="70"/>
      <c r="U3605" s="70"/>
      <c r="W3605" s="70"/>
      <c r="Y3605" s="70"/>
    </row>
    <row r="3606" spans="1:25" s="69" customFormat="1" x14ac:dyDescent="0.2">
      <c r="A3606" s="66" t="s">
        <v>27</v>
      </c>
      <c r="B3606" s="66" t="s">
        <v>24</v>
      </c>
      <c r="C3606" s="66" t="s">
        <v>10</v>
      </c>
      <c r="D3606" s="66" t="s">
        <v>300</v>
      </c>
      <c r="E3606" s="87">
        <f>+IF(ISNUMBER(DATA!L942),DATA!L942,"n/a")</f>
        <v>4.1064468708458799</v>
      </c>
      <c r="F3606" s="77">
        <f>+IF(ISNUMBER(DATA!M942),DATA!M942,"n/a")</f>
        <v>5.7868491395407798E-2</v>
      </c>
      <c r="G3606" s="87">
        <f>+IF(ISNUMBER(DATA!V942),DATA!V942,"n/a")</f>
        <v>3.9902820468577902</v>
      </c>
      <c r="H3606" s="77">
        <f>+IF(ISNUMBER(DATA!W942),DATA!W942,"n/a")</f>
        <v>2.1445576982101401E-2</v>
      </c>
      <c r="I3606" s="87">
        <f>+IF(ISNUMBER(DATA!AF942),DATA!AF942,"n/a")</f>
        <v>3.9802687722856702</v>
      </c>
      <c r="J3606" s="77">
        <f>+IF(ISNUMBER(DATA!AG942),DATA!AG942,"n/a")</f>
        <v>1.047973688951E-2</v>
      </c>
      <c r="K3606" s="87">
        <f>+IF(ISNUMBER(DATA!AP942),DATA!AP942,"n/a")</f>
        <v>3.9653239229907999</v>
      </c>
      <c r="L3606" s="77">
        <f>+IF(ISNUMBER(DATA!AQ942),DATA!AQ942,"n/a")</f>
        <v>-8.7008163415550795E-3</v>
      </c>
      <c r="M3606" s="66"/>
      <c r="N3606" s="66"/>
      <c r="O3606" s="66"/>
      <c r="P3606" s="66"/>
      <c r="Q3606" s="66"/>
      <c r="S3606" s="70"/>
      <c r="U3606" s="70"/>
      <c r="W3606" s="70"/>
      <c r="Y3606" s="70"/>
    </row>
    <row r="3607" spans="1:25" s="69" customFormat="1" x14ac:dyDescent="0.2">
      <c r="A3607" s="66" t="s">
        <v>27</v>
      </c>
      <c r="B3607" s="66" t="s">
        <v>24</v>
      </c>
      <c r="C3607" s="66" t="s">
        <v>10</v>
      </c>
      <c r="D3607" s="66" t="s">
        <v>301</v>
      </c>
      <c r="E3607" s="87">
        <f>+IF(ISNUMBER(DATA!L943),DATA!L943,"n/a")</f>
        <v>4.4093048029981396</v>
      </c>
      <c r="F3607" s="77">
        <f>+IF(ISNUMBER(DATA!M943),DATA!M943,"n/a")</f>
        <v>1.6051768883899298E-2</v>
      </c>
      <c r="G3607" s="87">
        <f>+IF(ISNUMBER(DATA!V943),DATA!V943,"n/a")</f>
        <v>4.43586876819825</v>
      </c>
      <c r="H3607" s="77">
        <f>+IF(ISNUMBER(DATA!W943),DATA!W943,"n/a")</f>
        <v>1.04845880509818E-2</v>
      </c>
      <c r="I3607" s="87">
        <f>+IF(ISNUMBER(DATA!AF943),DATA!AF943,"n/a")</f>
        <v>4.5406982646247398</v>
      </c>
      <c r="J3607" s="77">
        <f>+IF(ISNUMBER(DATA!AG943),DATA!AG943,"n/a")</f>
        <v>-1.4282265760185301E-2</v>
      </c>
      <c r="K3607" s="87">
        <f>+IF(ISNUMBER(DATA!AP943),DATA!AP943,"n/a")</f>
        <v>4.5978953121633301</v>
      </c>
      <c r="L3607" s="77">
        <f>+IF(ISNUMBER(DATA!AQ943),DATA!AQ943,"n/a")</f>
        <v>-5.8197914434917203E-2</v>
      </c>
      <c r="M3607" s="66"/>
      <c r="N3607" s="66"/>
      <c r="O3607" s="66"/>
      <c r="P3607" s="66"/>
      <c r="Q3607" s="66"/>
      <c r="S3607" s="70"/>
      <c r="U3607" s="70"/>
      <c r="W3607" s="70"/>
      <c r="Y3607" s="70"/>
    </row>
    <row r="3608" spans="1:25" s="69" customFormat="1" x14ac:dyDescent="0.2">
      <c r="A3608" s="66" t="s">
        <v>27</v>
      </c>
      <c r="B3608" s="66" t="s">
        <v>24</v>
      </c>
      <c r="C3608" s="66" t="s">
        <v>10</v>
      </c>
      <c r="D3608" s="66" t="s">
        <v>302</v>
      </c>
      <c r="E3608" s="87">
        <f>+IF(ISNUMBER(DATA!L944),DATA!L944,"n/a")</f>
        <v>4.1911412446745802</v>
      </c>
      <c r="F3608" s="77">
        <f>+IF(ISNUMBER(DATA!M944),DATA!M944,"n/a")</f>
        <v>2.9467570532008699E-2</v>
      </c>
      <c r="G3608" s="87">
        <f>+IF(ISNUMBER(DATA!V944),DATA!V944,"n/a")</f>
        <v>4.2553756507948801</v>
      </c>
      <c r="H3608" s="77">
        <f>+IF(ISNUMBER(DATA!W944),DATA!W944,"n/a")</f>
        <v>5.4902133704270398E-2</v>
      </c>
      <c r="I3608" s="87">
        <f>+IF(ISNUMBER(DATA!AF944),DATA!AF944,"n/a")</f>
        <v>4.15574254762479</v>
      </c>
      <c r="J3608" s="77">
        <f>+IF(ISNUMBER(DATA!AG944),DATA!AG944,"n/a")</f>
        <v>4.2618406180113699E-2</v>
      </c>
      <c r="K3608" s="87">
        <f>+IF(ISNUMBER(DATA!AP944),DATA!AP944,"n/a")</f>
        <v>4.1173689034908598</v>
      </c>
      <c r="L3608" s="77">
        <f>+IF(ISNUMBER(DATA!AQ944),DATA!AQ944,"n/a")</f>
        <v>1.46123037197338E-2</v>
      </c>
      <c r="M3608" s="66"/>
      <c r="N3608" s="66"/>
      <c r="O3608" s="66"/>
      <c r="P3608" s="66"/>
      <c r="Q3608" s="66"/>
      <c r="S3608" s="70"/>
      <c r="U3608" s="70"/>
      <c r="W3608" s="70"/>
      <c r="Y3608" s="70"/>
    </row>
    <row r="3609" spans="1:25" s="69" customFormat="1" x14ac:dyDescent="0.2">
      <c r="A3609" s="66" t="s">
        <v>27</v>
      </c>
      <c r="B3609" s="66" t="s">
        <v>24</v>
      </c>
      <c r="C3609" s="66" t="s">
        <v>10</v>
      </c>
      <c r="D3609" s="66" t="s">
        <v>303</v>
      </c>
      <c r="E3609" s="87">
        <f>+IF(ISNUMBER(DATA!L945),DATA!L945,"n/a")</f>
        <v>4.2543605616589399</v>
      </c>
      <c r="F3609" s="77">
        <f>+IF(ISNUMBER(DATA!M945),DATA!M945,"n/a")</f>
        <v>1.19986381991617E-2</v>
      </c>
      <c r="G3609" s="87">
        <f>+IF(ISNUMBER(DATA!V945),DATA!V945,"n/a")</f>
        <v>4.27920314131224</v>
      </c>
      <c r="H3609" s="77">
        <f>+IF(ISNUMBER(DATA!W945),DATA!W945,"n/a")</f>
        <v>1.47005489154523E-2</v>
      </c>
      <c r="I3609" s="87">
        <f>+IF(ISNUMBER(DATA!AF945),DATA!AF945,"n/a")</f>
        <v>4.3027947232255999</v>
      </c>
      <c r="J3609" s="77">
        <f>+IF(ISNUMBER(DATA!AG945),DATA!AG945,"n/a")</f>
        <v>1.06890950485929E-2</v>
      </c>
      <c r="K3609" s="87">
        <f>+IF(ISNUMBER(DATA!AP945),DATA!AP945,"n/a")</f>
        <v>4.3387994666490002</v>
      </c>
      <c r="L3609" s="77">
        <f>+IF(ISNUMBER(DATA!AQ945),DATA!AQ945,"n/a")</f>
        <v>5.8669555067337202E-3</v>
      </c>
      <c r="M3609" s="66"/>
      <c r="N3609" s="66"/>
      <c r="O3609" s="66"/>
      <c r="P3609" s="66"/>
      <c r="Q3609" s="66"/>
      <c r="S3609" s="70"/>
      <c r="U3609" s="70"/>
      <c r="W3609" s="70"/>
      <c r="Y3609" s="70"/>
    </row>
    <row r="3610" spans="1:25" s="69" customFormat="1" x14ac:dyDescent="0.2">
      <c r="A3610" s="66" t="s">
        <v>27</v>
      </c>
      <c r="B3610" s="66" t="s">
        <v>24</v>
      </c>
      <c r="C3610" s="66" t="s">
        <v>10</v>
      </c>
      <c r="D3610" s="66" t="s">
        <v>304</v>
      </c>
      <c r="E3610" s="87">
        <f>+IF(ISNUMBER(DATA!L946),DATA!L946,"n/a")</f>
        <v>3.6919186445512602</v>
      </c>
      <c r="F3610" s="77">
        <f>+IF(ISNUMBER(DATA!M946),DATA!M946,"n/a")</f>
        <v>4.9008687734018397E-2</v>
      </c>
      <c r="G3610" s="87">
        <f>+IF(ISNUMBER(DATA!V946),DATA!V946,"n/a")</f>
        <v>3.7571273029057002</v>
      </c>
      <c r="H3610" s="77">
        <f>+IF(ISNUMBER(DATA!W946),DATA!W946,"n/a")</f>
        <v>-3.7754399088495399E-2</v>
      </c>
      <c r="I3610" s="87">
        <f>+IF(ISNUMBER(DATA!AF946),DATA!AF946,"n/a")</f>
        <v>3.7321932644798399</v>
      </c>
      <c r="J3610" s="77">
        <f>+IF(ISNUMBER(DATA!AG946),DATA!AG946,"n/a")</f>
        <v>-5.0665647515998197E-2</v>
      </c>
      <c r="K3610" s="87">
        <f>+IF(ISNUMBER(DATA!AP946),DATA!AP946,"n/a")</f>
        <v>3.7236090696894002</v>
      </c>
      <c r="L3610" s="77">
        <f>+IF(ISNUMBER(DATA!AQ946),DATA!AQ946,"n/a")</f>
        <v>-5.3468726639737299E-2</v>
      </c>
      <c r="M3610" s="66"/>
      <c r="N3610" s="66"/>
      <c r="O3610" s="66"/>
      <c r="P3610" s="66"/>
      <c r="Q3610" s="66"/>
      <c r="S3610" s="70"/>
      <c r="U3610" s="70"/>
      <c r="W3610" s="70"/>
      <c r="Y3610" s="70"/>
    </row>
    <row r="3611" spans="1:25" s="69" customFormat="1" x14ac:dyDescent="0.2">
      <c r="A3611" s="66" t="s">
        <v>27</v>
      </c>
      <c r="B3611" s="66" t="s">
        <v>24</v>
      </c>
      <c r="C3611" s="66" t="s">
        <v>10</v>
      </c>
      <c r="D3611" s="66" t="s">
        <v>305</v>
      </c>
      <c r="E3611" s="87">
        <f>+IF(ISNUMBER(DATA!L947),DATA!L947,"n/a")</f>
        <v>4.7269993888996504</v>
      </c>
      <c r="F3611" s="77">
        <f>+IF(ISNUMBER(DATA!M947),DATA!M947,"n/a")</f>
        <v>9.6971682663048397E-2</v>
      </c>
      <c r="G3611" s="87">
        <f>+IF(ISNUMBER(DATA!V947),DATA!V947,"n/a")</f>
        <v>4.67857865248578</v>
      </c>
      <c r="H3611" s="77">
        <f>+IF(ISNUMBER(DATA!W947),DATA!W947,"n/a")</f>
        <v>6.9522267747692101E-2</v>
      </c>
      <c r="I3611" s="87">
        <f>+IF(ISNUMBER(DATA!AF947),DATA!AF947,"n/a")</f>
        <v>4.6644828309496704</v>
      </c>
      <c r="J3611" s="77">
        <f>+IF(ISNUMBER(DATA!AG947),DATA!AG947,"n/a")</f>
        <v>5.6679381519022798E-3</v>
      </c>
      <c r="K3611" s="87">
        <f>+IF(ISNUMBER(DATA!AP947),DATA!AP947,"n/a")</f>
        <v>4.5071030470868996</v>
      </c>
      <c r="L3611" s="77">
        <f>+IF(ISNUMBER(DATA!AQ947),DATA!AQ947,"n/a")</f>
        <v>-5.5262391229002499E-2</v>
      </c>
      <c r="M3611" s="66"/>
      <c r="N3611" s="66"/>
      <c r="O3611" s="66"/>
      <c r="P3611" s="66"/>
      <c r="Q3611" s="66"/>
      <c r="S3611" s="70"/>
      <c r="U3611" s="70"/>
      <c r="W3611" s="70"/>
      <c r="Y3611" s="70"/>
    </row>
    <row r="3612" spans="1:25" s="69" customFormat="1" x14ac:dyDescent="0.2">
      <c r="A3612" s="66" t="s">
        <v>27</v>
      </c>
      <c r="B3612" s="66" t="s">
        <v>24</v>
      </c>
      <c r="C3612" s="66" t="s">
        <v>10</v>
      </c>
      <c r="D3612" s="66" t="s">
        <v>306</v>
      </c>
      <c r="E3612" s="87">
        <f>+IF(ISNUMBER(DATA!L948),DATA!L948,"n/a")</f>
        <v>4.2429717316125197</v>
      </c>
      <c r="F3612" s="77">
        <f>+IF(ISNUMBER(DATA!M948),DATA!M948,"n/a")</f>
        <v>-2.45743411159739E-2</v>
      </c>
      <c r="G3612" s="87">
        <f>+IF(ISNUMBER(DATA!V948),DATA!V948,"n/a")</f>
        <v>4.3245914190405399</v>
      </c>
      <c r="H3612" s="77">
        <f>+IF(ISNUMBER(DATA!W948),DATA!W948,"n/a")</f>
        <v>-1.2924226438700301E-2</v>
      </c>
      <c r="I3612" s="87">
        <f>+IF(ISNUMBER(DATA!AF948),DATA!AF948,"n/a")</f>
        <v>4.4139468075278998</v>
      </c>
      <c r="J3612" s="77">
        <f>+IF(ISNUMBER(DATA!AG948),DATA!AG948,"n/a")</f>
        <v>-8.6755695491455703E-3</v>
      </c>
      <c r="K3612" s="87">
        <f>+IF(ISNUMBER(DATA!AP948),DATA!AP948,"n/a")</f>
        <v>4.4196656399179499</v>
      </c>
      <c r="L3612" s="77">
        <f>+IF(ISNUMBER(DATA!AQ948),DATA!AQ948,"n/a")</f>
        <v>-8.1189085027674694E-3</v>
      </c>
      <c r="M3612" s="66"/>
      <c r="N3612" s="66"/>
      <c r="O3612" s="66"/>
      <c r="P3612" s="66"/>
      <c r="Q3612" s="66"/>
      <c r="S3612" s="70"/>
      <c r="U3612" s="70"/>
      <c r="W3612" s="70"/>
      <c r="Y3612" s="70"/>
    </row>
    <row r="3613" spans="1:25" s="69" customFormat="1" x14ac:dyDescent="0.2">
      <c r="A3613" s="66" t="s">
        <v>27</v>
      </c>
      <c r="B3613" s="66" t="s">
        <v>24</v>
      </c>
      <c r="C3613" s="66" t="s">
        <v>10</v>
      </c>
      <c r="D3613" s="66" t="s">
        <v>307</v>
      </c>
      <c r="E3613" s="87">
        <f>+IF(ISNUMBER(DATA!L949),DATA!L949,"n/a")</f>
        <v>3.4402117331299502</v>
      </c>
      <c r="F3613" s="77">
        <f>+IF(ISNUMBER(DATA!M949),DATA!M949,"n/a")</f>
        <v>2.5434249242055E-2</v>
      </c>
      <c r="G3613" s="87">
        <f>+IF(ISNUMBER(DATA!V949),DATA!V949,"n/a")</f>
        <v>3.4517568136926999</v>
      </c>
      <c r="H3613" s="77">
        <f>+IF(ISNUMBER(DATA!W949),DATA!W949,"n/a")</f>
        <v>2.3146325814327001E-2</v>
      </c>
      <c r="I3613" s="87">
        <f>+IF(ISNUMBER(DATA!AF949),DATA!AF949,"n/a")</f>
        <v>3.4248974050502099</v>
      </c>
      <c r="J3613" s="77">
        <f>+IF(ISNUMBER(DATA!AG949),DATA!AG949,"n/a")</f>
        <v>1.88332301148702E-2</v>
      </c>
      <c r="K3613" s="87">
        <f>+IF(ISNUMBER(DATA!AP949),DATA!AP949,"n/a")</f>
        <v>3.3712236276249601</v>
      </c>
      <c r="L3613" s="77">
        <f>+IF(ISNUMBER(DATA!AQ949),DATA!AQ949,"n/a")</f>
        <v>-9.8324540144715505E-2</v>
      </c>
      <c r="M3613" s="66"/>
      <c r="N3613" s="66"/>
      <c r="O3613" s="66"/>
      <c r="P3613" s="66"/>
      <c r="Q3613" s="66"/>
      <c r="S3613" s="70"/>
      <c r="U3613" s="70"/>
      <c r="W3613" s="70"/>
      <c r="Y3613" s="70"/>
    </row>
    <row r="3614" spans="1:25" s="69" customFormat="1" x14ac:dyDescent="0.2">
      <c r="A3614" s="66" t="s">
        <v>27</v>
      </c>
      <c r="B3614" s="66" t="s">
        <v>24</v>
      </c>
      <c r="C3614" s="66" t="s">
        <v>10</v>
      </c>
      <c r="D3614" s="66" t="s">
        <v>308</v>
      </c>
      <c r="E3614" s="87">
        <f>+IF(ISNUMBER(DATA!L950),DATA!L950,"n/a")</f>
        <v>4.6677339497813399</v>
      </c>
      <c r="F3614" s="77">
        <f>+IF(ISNUMBER(DATA!M950),DATA!M950,"n/a")</f>
        <v>8.8306009773005706E-2</v>
      </c>
      <c r="G3614" s="87">
        <f>+IF(ISNUMBER(DATA!V950),DATA!V950,"n/a")</f>
        <v>4.6299618721521796</v>
      </c>
      <c r="H3614" s="77">
        <f>+IF(ISNUMBER(DATA!W950),DATA!W950,"n/a")</f>
        <v>9.7624652306967E-2</v>
      </c>
      <c r="I3614" s="87">
        <f>+IF(ISNUMBER(DATA!AF950),DATA!AF950,"n/a")</f>
        <v>4.6000477030279097</v>
      </c>
      <c r="J3614" s="77">
        <f>+IF(ISNUMBER(DATA!AG950),DATA!AG950,"n/a")</f>
        <v>8.0895882695767501E-2</v>
      </c>
      <c r="K3614" s="87">
        <f>+IF(ISNUMBER(DATA!AP950),DATA!AP950,"n/a")</f>
        <v>4.5940927342042199</v>
      </c>
      <c r="L3614" s="77">
        <f>+IF(ISNUMBER(DATA!AQ950),DATA!AQ950,"n/a")</f>
        <v>6.1518236060589399E-2</v>
      </c>
      <c r="M3614" s="66"/>
      <c r="N3614" s="66"/>
      <c r="O3614" s="66"/>
      <c r="P3614" s="66"/>
      <c r="Q3614" s="66"/>
      <c r="S3614" s="70"/>
      <c r="U3614" s="70"/>
      <c r="W3614" s="70"/>
      <c r="Y3614" s="70"/>
    </row>
    <row r="3615" spans="1:25" s="69" customFormat="1" x14ac:dyDescent="0.2">
      <c r="A3615" s="66" t="s">
        <v>27</v>
      </c>
      <c r="B3615" s="66" t="s">
        <v>24</v>
      </c>
      <c r="C3615" s="66" t="s">
        <v>10</v>
      </c>
      <c r="D3615" s="66" t="s">
        <v>309</v>
      </c>
      <c r="E3615" s="87">
        <f>+IF(ISNUMBER(DATA!L951),DATA!L951,"n/a")</f>
        <v>4.4176460482423696</v>
      </c>
      <c r="F3615" s="77">
        <f>+IF(ISNUMBER(DATA!M951),DATA!M951,"n/a")</f>
        <v>7.8981890177520706E-2</v>
      </c>
      <c r="G3615" s="87">
        <f>+IF(ISNUMBER(DATA!V951),DATA!V951,"n/a")</f>
        <v>4.4270190745285802</v>
      </c>
      <c r="H3615" s="77">
        <f>+IF(ISNUMBER(DATA!W951),DATA!W951,"n/a")</f>
        <v>8.8154199391944799E-2</v>
      </c>
      <c r="I3615" s="87">
        <f>+IF(ISNUMBER(DATA!AF951),DATA!AF951,"n/a")</f>
        <v>4.4120879872964398</v>
      </c>
      <c r="J3615" s="77">
        <f>+IF(ISNUMBER(DATA!AG951),DATA!AG951,"n/a")</f>
        <v>7.9101622286307696E-2</v>
      </c>
      <c r="K3615" s="87">
        <f>+IF(ISNUMBER(DATA!AP951),DATA!AP951,"n/a")</f>
        <v>4.4156069071845803</v>
      </c>
      <c r="L3615" s="77">
        <f>+IF(ISNUMBER(DATA!AQ951),DATA!AQ951,"n/a")</f>
        <v>4.8971610889882403E-2</v>
      </c>
      <c r="M3615" s="66"/>
      <c r="N3615" s="66"/>
      <c r="O3615" s="66"/>
      <c r="P3615" s="66"/>
      <c r="Q3615" s="66"/>
      <c r="S3615" s="70"/>
      <c r="U3615" s="70"/>
      <c r="W3615" s="70"/>
      <c r="Y3615" s="70"/>
    </row>
    <row r="3616" spans="1:25" s="69" customFormat="1" x14ac:dyDescent="0.2">
      <c r="A3616" s="66" t="s">
        <v>27</v>
      </c>
      <c r="B3616" s="66" t="s">
        <v>24</v>
      </c>
      <c r="C3616" s="66" t="s">
        <v>10</v>
      </c>
      <c r="D3616" s="66" t="s">
        <v>310</v>
      </c>
      <c r="E3616" s="87">
        <f>+IF(ISNUMBER(DATA!L952),DATA!L952,"n/a")</f>
        <v>4.4106699194299104</v>
      </c>
      <c r="F3616" s="77">
        <f>+IF(ISNUMBER(DATA!M952),DATA!M952,"n/a")</f>
        <v>-2.44081257481009E-2</v>
      </c>
      <c r="G3616" s="87">
        <f>+IF(ISNUMBER(DATA!V952),DATA!V952,"n/a")</f>
        <v>4.5373050147890703</v>
      </c>
      <c r="H3616" s="77">
        <f>+IF(ISNUMBER(DATA!W952),DATA!W952,"n/a")</f>
        <v>1.33579684788264E-2</v>
      </c>
      <c r="I3616" s="87">
        <f>+IF(ISNUMBER(DATA!AF952),DATA!AF952,"n/a")</f>
        <v>4.5461033777459896</v>
      </c>
      <c r="J3616" s="77">
        <f>+IF(ISNUMBER(DATA!AG952),DATA!AG952,"n/a")</f>
        <v>1.0192184078108299E-2</v>
      </c>
      <c r="K3616" s="87">
        <f>+IF(ISNUMBER(DATA!AP952),DATA!AP952,"n/a")</f>
        <v>4.6333764539251501</v>
      </c>
      <c r="L3616" s="77">
        <f>+IF(ISNUMBER(DATA!AQ952),DATA!AQ952,"n/a")</f>
        <v>-4.3188257980258001E-3</v>
      </c>
      <c r="M3616" s="66"/>
      <c r="N3616" s="66"/>
      <c r="O3616" s="66"/>
      <c r="P3616" s="66"/>
      <c r="Q3616" s="66"/>
      <c r="S3616" s="70"/>
      <c r="U3616" s="70"/>
      <c r="W3616" s="70"/>
      <c r="Y3616" s="70"/>
    </row>
    <row r="3617" spans="1:25" s="69" customFormat="1" x14ac:dyDescent="0.2">
      <c r="A3617" s="66" t="s">
        <v>27</v>
      </c>
      <c r="B3617" s="66" t="s">
        <v>24</v>
      </c>
      <c r="C3617" s="66" t="s">
        <v>10</v>
      </c>
      <c r="D3617" s="66" t="s">
        <v>311</v>
      </c>
      <c r="E3617" s="87">
        <f>+IF(ISNUMBER(DATA!L953),DATA!L953,"n/a")</f>
        <v>4.6599380165395301</v>
      </c>
      <c r="F3617" s="77">
        <f>+IF(ISNUMBER(DATA!M953),DATA!M953,"n/a")</f>
        <v>-4.4179257151076901E-2</v>
      </c>
      <c r="G3617" s="87">
        <f>+IF(ISNUMBER(DATA!V953),DATA!V953,"n/a")</f>
        <v>4.6876102705497598</v>
      </c>
      <c r="H3617" s="77">
        <f>+IF(ISNUMBER(DATA!W953),DATA!W953,"n/a")</f>
        <v>-2.2742502530509301E-2</v>
      </c>
      <c r="I3617" s="87">
        <f>+IF(ISNUMBER(DATA!AF953),DATA!AF953,"n/a")</f>
        <v>4.7402647984451596</v>
      </c>
      <c r="J3617" s="77">
        <f>+IF(ISNUMBER(DATA!AG953),DATA!AG953,"n/a")</f>
        <v>2.0830023375137698E-2</v>
      </c>
      <c r="K3617" s="87">
        <f>+IF(ISNUMBER(DATA!AP953),DATA!AP953,"n/a")</f>
        <v>4.83687105402855</v>
      </c>
      <c r="L3617" s="77">
        <f>+IF(ISNUMBER(DATA!AQ953),DATA!AQ953,"n/a")</f>
        <v>5.1877240428817001E-2</v>
      </c>
      <c r="M3617" s="66"/>
      <c r="N3617" s="66"/>
      <c r="O3617" s="66"/>
      <c r="P3617" s="66"/>
      <c r="Q3617" s="66"/>
      <c r="S3617" s="70"/>
      <c r="U3617" s="70"/>
      <c r="W3617" s="70"/>
      <c r="Y3617" s="70"/>
    </row>
    <row r="3618" spans="1:25" s="69" customFormat="1" x14ac:dyDescent="0.2">
      <c r="A3618" s="66" t="s">
        <v>27</v>
      </c>
      <c r="B3618" s="66" t="s">
        <v>24</v>
      </c>
      <c r="C3618" s="66" t="s">
        <v>10</v>
      </c>
      <c r="D3618" s="66" t="s">
        <v>312</v>
      </c>
      <c r="E3618" s="87">
        <f>+IF(ISNUMBER(DATA!L954),DATA!L954,"n/a")</f>
        <v>4.2705852994983999</v>
      </c>
      <c r="F3618" s="77">
        <f>+IF(ISNUMBER(DATA!M954),DATA!M954,"n/a")</f>
        <v>-5.9159667108319802E-4</v>
      </c>
      <c r="G3618" s="87">
        <f>+IF(ISNUMBER(DATA!V954),DATA!V954,"n/a")</f>
        <v>4.1701997497566596</v>
      </c>
      <c r="H3618" s="77">
        <f>+IF(ISNUMBER(DATA!W954),DATA!W954,"n/a")</f>
        <v>-2.1123466838846298E-2</v>
      </c>
      <c r="I3618" s="87">
        <f>+IF(ISNUMBER(DATA!AF954),DATA!AF954,"n/a")</f>
        <v>4.1473855328552203</v>
      </c>
      <c r="J3618" s="77">
        <f>+IF(ISNUMBER(DATA!AG954),DATA!AG954,"n/a")</f>
        <v>-3.1303586839293102E-2</v>
      </c>
      <c r="K3618" s="87">
        <f>+IF(ISNUMBER(DATA!AP954),DATA!AP954,"n/a")</f>
        <v>4.2453421938508704</v>
      </c>
      <c r="L3618" s="77">
        <f>+IF(ISNUMBER(DATA!AQ954),DATA!AQ954,"n/a")</f>
        <v>-1.80068271839075E-2</v>
      </c>
      <c r="M3618" s="66"/>
      <c r="N3618" s="66"/>
      <c r="O3618" s="66"/>
      <c r="P3618" s="66"/>
      <c r="Q3618" s="66"/>
      <c r="S3618" s="70"/>
      <c r="U3618" s="70"/>
      <c r="W3618" s="70"/>
      <c r="Y3618" s="70"/>
    </row>
    <row r="3619" spans="1:25" s="69" customFormat="1" x14ac:dyDescent="0.2">
      <c r="A3619" s="66" t="s">
        <v>27</v>
      </c>
      <c r="B3619" s="66" t="s">
        <v>24</v>
      </c>
      <c r="C3619" s="66" t="s">
        <v>10</v>
      </c>
      <c r="D3619" s="66" t="s">
        <v>313</v>
      </c>
      <c r="E3619" s="87">
        <f>+IF(ISNUMBER(DATA!L955),DATA!L955,"n/a")</f>
        <v>4.8546012255821296</v>
      </c>
      <c r="F3619" s="77">
        <f>+IF(ISNUMBER(DATA!M955),DATA!M955,"n/a")</f>
        <v>1.7130400810219E-2</v>
      </c>
      <c r="G3619" s="87">
        <f>+IF(ISNUMBER(DATA!V955),DATA!V955,"n/a")</f>
        <v>4.87718005980439</v>
      </c>
      <c r="H3619" s="77">
        <f>+IF(ISNUMBER(DATA!W955),DATA!W955,"n/a")</f>
        <v>-2.3516679608182201E-3</v>
      </c>
      <c r="I3619" s="87">
        <f>+IF(ISNUMBER(DATA!AF955),DATA!AF955,"n/a")</f>
        <v>4.8136966214936798</v>
      </c>
      <c r="J3619" s="77">
        <f>+IF(ISNUMBER(DATA!AG955),DATA!AG955,"n/a")</f>
        <v>-1.38031433955945E-2</v>
      </c>
      <c r="K3619" s="87">
        <f>+IF(ISNUMBER(DATA!AP955),DATA!AP955,"n/a")</f>
        <v>4.72289824039989</v>
      </c>
      <c r="L3619" s="77">
        <f>+IF(ISNUMBER(DATA!AQ955),DATA!AQ955,"n/a")</f>
        <v>-4.7872513692828397E-2</v>
      </c>
      <c r="M3619" s="66"/>
      <c r="N3619" s="66"/>
      <c r="O3619" s="66"/>
      <c r="P3619" s="66"/>
      <c r="Q3619" s="66"/>
      <c r="S3619" s="70"/>
      <c r="U3619" s="70"/>
      <c r="W3619" s="70"/>
      <c r="Y3619" s="70"/>
    </row>
    <row r="3620" spans="1:25" s="69" customFormat="1" x14ac:dyDescent="0.2">
      <c r="A3620" s="66" t="s">
        <v>27</v>
      </c>
      <c r="B3620" s="66" t="s">
        <v>24</v>
      </c>
      <c r="C3620" s="66" t="s">
        <v>10</v>
      </c>
      <c r="D3620" s="66" t="s">
        <v>314</v>
      </c>
      <c r="E3620" s="87">
        <f>+IF(ISNUMBER(DATA!L956),DATA!L956,"n/a")</f>
        <v>5.5282712462206298</v>
      </c>
      <c r="F3620" s="77">
        <f>+IF(ISNUMBER(DATA!M956),DATA!M956,"n/a")</f>
        <v>-0.121299104218958</v>
      </c>
      <c r="G3620" s="87">
        <f>+IF(ISNUMBER(DATA!V956),DATA!V956,"n/a")</f>
        <v>5.6426099766231097</v>
      </c>
      <c r="H3620" s="77">
        <f>+IF(ISNUMBER(DATA!W956),DATA!W956,"n/a")</f>
        <v>-7.0223602829985896E-2</v>
      </c>
      <c r="I3620" s="87">
        <f>+IF(ISNUMBER(DATA!AF956),DATA!AF956,"n/a")</f>
        <v>5.64259101958688</v>
      </c>
      <c r="J3620" s="77">
        <f>+IF(ISNUMBER(DATA!AG956),DATA!AG956,"n/a")</f>
        <v>3.3403394289849203E-2</v>
      </c>
      <c r="K3620" s="87">
        <f>+IF(ISNUMBER(DATA!AP956),DATA!AP956,"n/a")</f>
        <v>5.7562359657679503</v>
      </c>
      <c r="L3620" s="77">
        <f>+IF(ISNUMBER(DATA!AQ956),DATA!AQ956,"n/a")</f>
        <v>9.11678444465924E-2</v>
      </c>
      <c r="M3620" s="66"/>
      <c r="N3620" s="66"/>
      <c r="O3620" s="66"/>
      <c r="P3620" s="66"/>
      <c r="Q3620" s="66"/>
      <c r="S3620" s="70"/>
      <c r="U3620" s="70"/>
      <c r="W3620" s="70"/>
      <c r="Y3620" s="70"/>
    </row>
    <row r="3621" spans="1:25" s="69" customFormat="1" x14ac:dyDescent="0.2">
      <c r="A3621" s="66" t="s">
        <v>27</v>
      </c>
      <c r="B3621" s="66" t="s">
        <v>24</v>
      </c>
      <c r="C3621" s="66" t="s">
        <v>10</v>
      </c>
      <c r="D3621" s="66" t="s">
        <v>315</v>
      </c>
      <c r="E3621" s="87">
        <f>+IF(ISNUMBER(DATA!L957),DATA!L957,"n/a")</f>
        <v>3.8817356556683098</v>
      </c>
      <c r="F3621" s="77">
        <f>+IF(ISNUMBER(DATA!M957),DATA!M957,"n/a")</f>
        <v>5.00228379308559E-2</v>
      </c>
      <c r="G3621" s="87">
        <f>+IF(ISNUMBER(DATA!V957),DATA!V957,"n/a")</f>
        <v>3.9085484325936801</v>
      </c>
      <c r="H3621" s="77">
        <f>+IF(ISNUMBER(DATA!W957),DATA!W957,"n/a")</f>
        <v>5.7544004197780503E-2</v>
      </c>
      <c r="I3621" s="87">
        <f>+IF(ISNUMBER(DATA!AF957),DATA!AF957,"n/a")</f>
        <v>3.83926999293175</v>
      </c>
      <c r="J3621" s="77">
        <f>+IF(ISNUMBER(DATA!AG957),DATA!AG957,"n/a")</f>
        <v>4.5993422579135197E-2</v>
      </c>
      <c r="K3621" s="87">
        <f>+IF(ISNUMBER(DATA!AP957),DATA!AP957,"n/a")</f>
        <v>3.75282631366965</v>
      </c>
      <c r="L3621" s="77">
        <f>+IF(ISNUMBER(DATA!AQ957),DATA!AQ957,"n/a")</f>
        <v>-5.13919195460809E-3</v>
      </c>
      <c r="M3621" s="66"/>
      <c r="N3621" s="66"/>
      <c r="O3621" s="66"/>
      <c r="P3621" s="66"/>
      <c r="Q3621" s="66"/>
      <c r="S3621" s="70"/>
      <c r="U3621" s="70"/>
      <c r="W3621" s="70"/>
      <c r="Y3621" s="70"/>
    </row>
    <row r="3622" spans="1:25" s="69" customFormat="1" x14ac:dyDescent="0.2">
      <c r="A3622" s="66" t="s">
        <v>27</v>
      </c>
      <c r="B3622" s="66" t="s">
        <v>24</v>
      </c>
      <c r="C3622" s="66" t="s">
        <v>10</v>
      </c>
      <c r="D3622" s="66" t="s">
        <v>316</v>
      </c>
      <c r="E3622" s="87">
        <f>+IF(ISNUMBER(DATA!L958),DATA!L958,"n/a")</f>
        <v>4.4511396918220303</v>
      </c>
      <c r="F3622" s="77">
        <f>+IF(ISNUMBER(DATA!M958),DATA!M958,"n/a")</f>
        <v>7.7797859240624498E-3</v>
      </c>
      <c r="G3622" s="87">
        <f>+IF(ISNUMBER(DATA!V958),DATA!V958,"n/a")</f>
        <v>4.5054243471961</v>
      </c>
      <c r="H3622" s="77">
        <f>+IF(ISNUMBER(DATA!W958),DATA!W958,"n/a")</f>
        <v>1.6293312252323201E-2</v>
      </c>
      <c r="I3622" s="87">
        <f>+IF(ISNUMBER(DATA!AF958),DATA!AF958,"n/a")</f>
        <v>4.4330853447500704</v>
      </c>
      <c r="J3622" s="77">
        <f>+IF(ISNUMBER(DATA!AG958),DATA!AG958,"n/a")</f>
        <v>-3.1097430006997002E-3</v>
      </c>
      <c r="K3622" s="87">
        <f>+IF(ISNUMBER(DATA!AP958),DATA!AP958,"n/a")</f>
        <v>4.4056091423570001</v>
      </c>
      <c r="L3622" s="77">
        <f>+IF(ISNUMBER(DATA!AQ958),DATA!AQ958,"n/a")</f>
        <v>-8.5601438773568808E-3</v>
      </c>
      <c r="M3622" s="66"/>
      <c r="N3622" s="66"/>
      <c r="O3622" s="66"/>
      <c r="P3622" s="66"/>
      <c r="Q3622" s="66"/>
      <c r="S3622" s="70"/>
      <c r="U3622" s="70"/>
      <c r="W3622" s="70"/>
      <c r="Y3622" s="70"/>
    </row>
    <row r="3623" spans="1:25" s="69" customFormat="1" x14ac:dyDescent="0.2">
      <c r="A3623" s="66" t="s">
        <v>27</v>
      </c>
      <c r="B3623" s="66" t="s">
        <v>24</v>
      </c>
      <c r="C3623" s="66" t="s">
        <v>10</v>
      </c>
      <c r="D3623" s="66" t="s">
        <v>317</v>
      </c>
      <c r="E3623" s="87">
        <f>+IF(ISNUMBER(DATA!L959),DATA!L959,"n/a")</f>
        <v>4.3982192583154402</v>
      </c>
      <c r="F3623" s="77">
        <f>+IF(ISNUMBER(DATA!M959),DATA!M959,"n/a")</f>
        <v>9.6977718741403596E-2</v>
      </c>
      <c r="G3623" s="87">
        <f>+IF(ISNUMBER(DATA!V959),DATA!V959,"n/a")</f>
        <v>4.3678498021662602</v>
      </c>
      <c r="H3623" s="77">
        <f>+IF(ISNUMBER(DATA!W959),DATA!W959,"n/a")</f>
        <v>4.90030347431374E-2</v>
      </c>
      <c r="I3623" s="87">
        <f>+IF(ISNUMBER(DATA!AF959),DATA!AF959,"n/a")</f>
        <v>4.3299342257789597</v>
      </c>
      <c r="J3623" s="77">
        <f>+IF(ISNUMBER(DATA!AG959),DATA!AG959,"n/a")</f>
        <v>9.12368443175611E-3</v>
      </c>
      <c r="K3623" s="87">
        <f>+IF(ISNUMBER(DATA!AP959),DATA!AP959,"n/a")</f>
        <v>4.3553132820662297</v>
      </c>
      <c r="L3623" s="77">
        <f>+IF(ISNUMBER(DATA!AQ959),DATA!AQ959,"n/a")</f>
        <v>-3.2819297329403901E-3</v>
      </c>
      <c r="M3623" s="66"/>
      <c r="N3623" s="66"/>
      <c r="O3623" s="66"/>
      <c r="P3623" s="66"/>
      <c r="Q3623" s="66"/>
      <c r="S3623" s="70"/>
      <c r="U3623" s="70"/>
      <c r="W3623" s="70"/>
      <c r="Y3623" s="70"/>
    </row>
    <row r="3624" spans="1:25" s="69" customFormat="1" x14ac:dyDescent="0.2">
      <c r="A3624" s="66" t="s">
        <v>27</v>
      </c>
      <c r="B3624" s="66" t="s">
        <v>24</v>
      </c>
      <c r="C3624" s="66" t="s">
        <v>10</v>
      </c>
      <c r="D3624" s="66" t="s">
        <v>318</v>
      </c>
      <c r="E3624" s="87">
        <f>+IF(ISNUMBER(DATA!L960),DATA!L960,"n/a")</f>
        <v>4.1725627888130203</v>
      </c>
      <c r="F3624" s="77">
        <f>+IF(ISNUMBER(DATA!M960),DATA!M960,"n/a")</f>
        <v>3.39182749198274E-2</v>
      </c>
      <c r="G3624" s="87">
        <f>+IF(ISNUMBER(DATA!V960),DATA!V960,"n/a")</f>
        <v>4.2502962691891097</v>
      </c>
      <c r="H3624" s="77">
        <f>+IF(ISNUMBER(DATA!W960),DATA!W960,"n/a")</f>
        <v>6.7574298578608902E-2</v>
      </c>
      <c r="I3624" s="87">
        <f>+IF(ISNUMBER(DATA!AF960),DATA!AF960,"n/a")</f>
        <v>4.1625672502512696</v>
      </c>
      <c r="J3624" s="77">
        <f>+IF(ISNUMBER(DATA!AG960),DATA!AG960,"n/a")</f>
        <v>5.5120790356947801E-2</v>
      </c>
      <c r="K3624" s="87">
        <f>+IF(ISNUMBER(DATA!AP960),DATA!AP960,"n/a")</f>
        <v>4.1183633506485302</v>
      </c>
      <c r="L3624" s="77">
        <f>+IF(ISNUMBER(DATA!AQ960),DATA!AQ960,"n/a")</f>
        <v>2.65381840049028E-2</v>
      </c>
      <c r="M3624" s="66"/>
      <c r="N3624" s="66"/>
      <c r="O3624" s="66"/>
      <c r="P3624" s="66"/>
      <c r="Q3624" s="66"/>
      <c r="S3624" s="70"/>
      <c r="U3624" s="70"/>
      <c r="W3624" s="70"/>
      <c r="Y3624" s="70"/>
    </row>
    <row r="3625" spans="1:25" s="69" customFormat="1" x14ac:dyDescent="0.2">
      <c r="A3625" s="66" t="s">
        <v>27</v>
      </c>
      <c r="B3625" s="66" t="s">
        <v>24</v>
      </c>
      <c r="C3625" s="66" t="s">
        <v>10</v>
      </c>
      <c r="D3625" s="66" t="s">
        <v>344</v>
      </c>
      <c r="E3625" s="87">
        <f>+IF(ISNUMBER(DATA!L961),DATA!L961,"n/a")</f>
        <v>4.2956904219546601</v>
      </c>
      <c r="F3625" s="77">
        <f>+IF(ISNUMBER(DATA!M961),DATA!M961,"n/a")</f>
        <v>5.9304187281453098E-2</v>
      </c>
      <c r="G3625" s="87">
        <f>+IF(ISNUMBER(DATA!V961),DATA!V961,"n/a")</f>
        <v>4.3312842183698201</v>
      </c>
      <c r="H3625" s="77">
        <f>+IF(ISNUMBER(DATA!W961),DATA!W961,"n/a")</f>
        <v>6.3393660842562399E-2</v>
      </c>
      <c r="I3625" s="87">
        <f>+IF(ISNUMBER(DATA!AF961),DATA!AF961,"n/a")</f>
        <v>4.3239533268519201</v>
      </c>
      <c r="J3625" s="77">
        <f>+IF(ISNUMBER(DATA!AG961),DATA!AG961,"n/a")</f>
        <v>5.5578936913423603E-2</v>
      </c>
      <c r="K3625" s="87">
        <f>+IF(ISNUMBER(DATA!AP961),DATA!AP961,"n/a")</f>
        <v>4.2588290949691698</v>
      </c>
      <c r="L3625" s="77">
        <f>+IF(ISNUMBER(DATA!AQ961),DATA!AQ961,"n/a")</f>
        <v>2.2982343338196699E-2</v>
      </c>
      <c r="M3625" s="66"/>
      <c r="N3625" s="66"/>
      <c r="O3625" s="66"/>
      <c r="P3625" s="66"/>
      <c r="Q3625" s="66"/>
      <c r="S3625" s="70"/>
      <c r="U3625" s="70"/>
      <c r="W3625" s="70"/>
      <c r="Y3625" s="70"/>
    </row>
    <row r="3626" spans="1:25" s="69" customFormat="1" x14ac:dyDescent="0.2">
      <c r="A3626" s="66" t="s">
        <v>27</v>
      </c>
      <c r="B3626" s="66" t="s">
        <v>24</v>
      </c>
      <c r="C3626" s="66" t="s">
        <v>10</v>
      </c>
      <c r="D3626" s="66" t="s">
        <v>345</v>
      </c>
      <c r="E3626" s="87">
        <f>+IF(ISNUMBER(DATA!L962),DATA!L962,"n/a")</f>
        <v>3.02636518463438</v>
      </c>
      <c r="F3626" s="77">
        <f>+IF(ISNUMBER(DATA!M962),DATA!M962,"n/a")</f>
        <v>9.9630434858938004E-3</v>
      </c>
      <c r="G3626" s="87">
        <f>+IF(ISNUMBER(DATA!V962),DATA!V962,"n/a")</f>
        <v>2.9662426482383601</v>
      </c>
      <c r="H3626" s="77">
        <f>+IF(ISNUMBER(DATA!W962),DATA!W962,"n/a")</f>
        <v>9.9102910964006304E-3</v>
      </c>
      <c r="I3626" s="87">
        <f>+IF(ISNUMBER(DATA!AF962),DATA!AF962,"n/a")</f>
        <v>2.9590126374122598</v>
      </c>
      <c r="J3626" s="77">
        <f>+IF(ISNUMBER(DATA!AG962),DATA!AG962,"n/a")</f>
        <v>-6.3105429109459099E-2</v>
      </c>
      <c r="K3626" s="87">
        <f>+IF(ISNUMBER(DATA!AP962),DATA!AP962,"n/a")</f>
        <v>2.9813470211984301</v>
      </c>
      <c r="L3626" s="77">
        <f>+IF(ISNUMBER(DATA!AQ962),DATA!AQ962,"n/a")</f>
        <v>-0.18452507394111101</v>
      </c>
      <c r="M3626" s="66"/>
      <c r="N3626" s="66"/>
      <c r="O3626" s="66"/>
      <c r="P3626" s="66"/>
      <c r="Q3626" s="66"/>
      <c r="S3626" s="70"/>
      <c r="U3626" s="70"/>
      <c r="W3626" s="70"/>
      <c r="Y3626" s="70"/>
    </row>
    <row r="3627" spans="1:25" x14ac:dyDescent="0.2">
      <c r="E3627" s="100"/>
      <c r="F3627" s="102"/>
      <c r="G3627" s="100"/>
      <c r="H3627" s="102"/>
      <c r="I3627" s="100"/>
      <c r="J3627" s="102"/>
      <c r="K3627" s="100"/>
      <c r="L3627" s="102"/>
    </row>
    <row r="3628" spans="1:25" s="69" customFormat="1" x14ac:dyDescent="0.2">
      <c r="A3628" s="66" t="s">
        <v>27</v>
      </c>
      <c r="B3628" s="66" t="s">
        <v>24</v>
      </c>
      <c r="C3628" s="66" t="s">
        <v>26</v>
      </c>
      <c r="D3628" s="66" t="s">
        <v>271</v>
      </c>
      <c r="E3628" s="87">
        <f>+IF(ISNUMBER(DATA!N913),DATA!N913,"n/a")</f>
        <v>3.2378862364477299</v>
      </c>
      <c r="F3628" s="77">
        <f>+IF(ISNUMBER(DATA!O913),DATA!O913,"n/a")</f>
        <v>9.1222070884914602E-2</v>
      </c>
      <c r="G3628" s="87">
        <f>+IF(ISNUMBER(DATA!X913),DATA!X913,"n/a")</f>
        <v>2.8538209827850198</v>
      </c>
      <c r="H3628" s="77">
        <f>+IF(ISNUMBER(DATA!Y913),DATA!Y913,"n/a")</f>
        <v>-7.4138482296909794E-2</v>
      </c>
      <c r="I3628" s="87">
        <f>+IF(ISNUMBER(DATA!AH913),DATA!AH913,"n/a")</f>
        <v>2.8375190889974999</v>
      </c>
      <c r="J3628" s="77">
        <f>+IF(ISNUMBER(DATA!AI913),DATA!AI913,"n/a")</f>
        <v>-7.8702457558286101E-2</v>
      </c>
      <c r="K3628" s="87">
        <f>+IF(ISNUMBER(DATA!AR913),DATA!AR913,"n/a")</f>
        <v>2.8695506845737802</v>
      </c>
      <c r="L3628" s="77">
        <f>+IF(ISNUMBER(DATA!AS913),DATA!AS913,"n/a")</f>
        <v>-3.5329800290616602E-2</v>
      </c>
      <c r="M3628" s="66"/>
      <c r="N3628" s="66"/>
      <c r="O3628" s="66"/>
      <c r="P3628" s="66"/>
      <c r="Q3628" s="66"/>
      <c r="S3628" s="70"/>
      <c r="U3628" s="70"/>
      <c r="W3628" s="70"/>
      <c r="Y3628" s="70"/>
    </row>
    <row r="3629" spans="1:25" s="69" customFormat="1" x14ac:dyDescent="0.2">
      <c r="A3629" s="66" t="s">
        <v>27</v>
      </c>
      <c r="B3629" s="66" t="s">
        <v>24</v>
      </c>
      <c r="C3629" s="66" t="s">
        <v>26</v>
      </c>
      <c r="D3629" s="66" t="s">
        <v>272</v>
      </c>
      <c r="E3629" s="87">
        <f>+IF(ISNUMBER(DATA!N914),DATA!N914,"n/a")</f>
        <v>2.5085435881809399</v>
      </c>
      <c r="F3629" s="77">
        <f>+IF(ISNUMBER(DATA!O914),DATA!O914,"n/a")</f>
        <v>5.1660664388933901E-2</v>
      </c>
      <c r="G3629" s="87">
        <f>+IF(ISNUMBER(DATA!X914),DATA!X914,"n/a")</f>
        <v>2.56627508974442</v>
      </c>
      <c r="H3629" s="77">
        <f>+IF(ISNUMBER(DATA!Y914),DATA!Y914,"n/a")</f>
        <v>6.6484160569328501E-2</v>
      </c>
      <c r="I3629" s="87">
        <f>+IF(ISNUMBER(DATA!AH914),DATA!AH914,"n/a")</f>
        <v>2.47238552146458</v>
      </c>
      <c r="J3629" s="77">
        <f>+IF(ISNUMBER(DATA!AI914),DATA!AI914,"n/a")</f>
        <v>1.5705241517878901E-2</v>
      </c>
      <c r="K3629" s="87">
        <f>+IF(ISNUMBER(DATA!AR914),DATA!AR914,"n/a")</f>
        <v>2.4219753595742302</v>
      </c>
      <c r="L3629" s="77">
        <f>+IF(ISNUMBER(DATA!AS914),DATA!AS914,"n/a")</f>
        <v>2.50913875272601E-2</v>
      </c>
      <c r="M3629" s="66"/>
      <c r="N3629" s="66"/>
      <c r="O3629" s="66"/>
      <c r="P3629" s="66"/>
      <c r="Q3629" s="66"/>
      <c r="S3629" s="70"/>
      <c r="U3629" s="70"/>
      <c r="W3629" s="70"/>
      <c r="Y3629" s="70"/>
    </row>
    <row r="3630" spans="1:25" s="69" customFormat="1" x14ac:dyDescent="0.2">
      <c r="A3630" s="66" t="s">
        <v>27</v>
      </c>
      <c r="B3630" s="66" t="s">
        <v>24</v>
      </c>
      <c r="C3630" s="66" t="s">
        <v>26</v>
      </c>
      <c r="D3630" s="66" t="s">
        <v>273</v>
      </c>
      <c r="E3630" s="87">
        <f>+IF(ISNUMBER(DATA!N915),DATA!N915,"n/a")</f>
        <v>2.4015347171736301</v>
      </c>
      <c r="F3630" s="77">
        <f>+IF(ISNUMBER(DATA!O915),DATA!O915,"n/a")</f>
        <v>2.0214051458394899E-2</v>
      </c>
      <c r="G3630" s="87">
        <f>+IF(ISNUMBER(DATA!X915),DATA!X915,"n/a")</f>
        <v>2.4232916399216902</v>
      </c>
      <c r="H3630" s="77">
        <f>+IF(ISNUMBER(DATA!Y915),DATA!Y915,"n/a")</f>
        <v>8.7792339935944902E-2</v>
      </c>
      <c r="I3630" s="87">
        <f>+IF(ISNUMBER(DATA!AH915),DATA!AH915,"n/a")</f>
        <v>2.4069927039735002</v>
      </c>
      <c r="J3630" s="77">
        <f>+IF(ISNUMBER(DATA!AI915),DATA!AI915,"n/a")</f>
        <v>0.10992084647492301</v>
      </c>
      <c r="K3630" s="87">
        <f>+IF(ISNUMBER(DATA!AR915),DATA!AR915,"n/a")</f>
        <v>2.3762331465591102</v>
      </c>
      <c r="L3630" s="77">
        <f>+IF(ISNUMBER(DATA!AS915),DATA!AS915,"n/a")</f>
        <v>0.101103606199882</v>
      </c>
      <c r="M3630" s="66"/>
      <c r="N3630" s="66"/>
      <c r="O3630" s="66"/>
      <c r="P3630" s="66"/>
      <c r="Q3630" s="66"/>
      <c r="S3630" s="70"/>
      <c r="U3630" s="70"/>
      <c r="W3630" s="70"/>
      <c r="Y3630" s="70"/>
    </row>
    <row r="3631" spans="1:25" s="69" customFormat="1" x14ac:dyDescent="0.2">
      <c r="A3631" s="66" t="s">
        <v>27</v>
      </c>
      <c r="B3631" s="66" t="s">
        <v>24</v>
      </c>
      <c r="C3631" s="66" t="s">
        <v>26</v>
      </c>
      <c r="D3631" s="66" t="s">
        <v>274</v>
      </c>
      <c r="E3631" s="87">
        <f>+IF(ISNUMBER(DATA!N916),DATA!N916,"n/a")</f>
        <v>2.4496366309272699</v>
      </c>
      <c r="F3631" s="77">
        <f>+IF(ISNUMBER(DATA!O916),DATA!O916,"n/a")</f>
        <v>3.0507294914027198E-2</v>
      </c>
      <c r="G3631" s="87">
        <f>+IF(ISNUMBER(DATA!X916),DATA!X916,"n/a")</f>
        <v>2.4962153390900501</v>
      </c>
      <c r="H3631" s="77">
        <f>+IF(ISNUMBER(DATA!Y916),DATA!Y916,"n/a")</f>
        <v>3.7710547316591299E-2</v>
      </c>
      <c r="I3631" s="87">
        <f>+IF(ISNUMBER(DATA!AH916),DATA!AH916,"n/a")</f>
        <v>2.4310481378006101</v>
      </c>
      <c r="J3631" s="77">
        <f>+IF(ISNUMBER(DATA!AI916),DATA!AI916,"n/a")</f>
        <v>1.42564221965941E-2</v>
      </c>
      <c r="K3631" s="87">
        <f>+IF(ISNUMBER(DATA!AR916),DATA!AR916,"n/a")</f>
        <v>2.41869090427913</v>
      </c>
      <c r="L3631" s="77">
        <f>+IF(ISNUMBER(DATA!AS916),DATA!AS916,"n/a")</f>
        <v>3.2077663050398102E-2</v>
      </c>
      <c r="M3631" s="66"/>
      <c r="N3631" s="66"/>
      <c r="O3631" s="66"/>
      <c r="P3631" s="66"/>
      <c r="Q3631" s="66"/>
      <c r="S3631" s="70"/>
      <c r="U3631" s="70"/>
      <c r="W3631" s="70"/>
      <c r="Y3631" s="70"/>
    </row>
    <row r="3632" spans="1:25" s="69" customFormat="1" x14ac:dyDescent="0.2">
      <c r="A3632" s="66" t="s">
        <v>27</v>
      </c>
      <c r="B3632" s="66" t="s">
        <v>24</v>
      </c>
      <c r="C3632" s="66" t="s">
        <v>26</v>
      </c>
      <c r="D3632" s="66" t="s">
        <v>275</v>
      </c>
      <c r="E3632" s="87">
        <f>+IF(ISNUMBER(DATA!N917),DATA!N917,"n/a")</f>
        <v>2.8034349651739099</v>
      </c>
      <c r="F3632" s="77">
        <f>+IF(ISNUMBER(DATA!O917),DATA!O917,"n/a")</f>
        <v>2.1467284159791499E-2</v>
      </c>
      <c r="G3632" s="87">
        <f>+IF(ISNUMBER(DATA!X917),DATA!X917,"n/a")</f>
        <v>2.7546952004019198</v>
      </c>
      <c r="H3632" s="77">
        <f>+IF(ISNUMBER(DATA!Y917),DATA!Y917,"n/a")</f>
        <v>9.2628557358606395E-2</v>
      </c>
      <c r="I3632" s="87">
        <f>+IF(ISNUMBER(DATA!AH917),DATA!AH917,"n/a")</f>
        <v>2.7645102916264901</v>
      </c>
      <c r="J3632" s="77">
        <f>+IF(ISNUMBER(DATA!AI917),DATA!AI917,"n/a")</f>
        <v>0.12884402832057601</v>
      </c>
      <c r="K3632" s="87">
        <f>+IF(ISNUMBER(DATA!AR917),DATA!AR917,"n/a")</f>
        <v>2.8122721216287698</v>
      </c>
      <c r="L3632" s="77">
        <f>+IF(ISNUMBER(DATA!AS917),DATA!AS917,"n/a")</f>
        <v>0.13979941294558401</v>
      </c>
      <c r="M3632" s="66"/>
      <c r="N3632" s="66"/>
      <c r="O3632" s="66"/>
      <c r="P3632" s="66"/>
      <c r="Q3632" s="66"/>
      <c r="S3632" s="70"/>
      <c r="U3632" s="70"/>
      <c r="W3632" s="70"/>
      <c r="Y3632" s="70"/>
    </row>
    <row r="3633" spans="1:25" s="69" customFormat="1" x14ac:dyDescent="0.2">
      <c r="A3633" s="66" t="s">
        <v>27</v>
      </c>
      <c r="B3633" s="66" t="s">
        <v>24</v>
      </c>
      <c r="C3633" s="66" t="s">
        <v>26</v>
      </c>
      <c r="D3633" s="66" t="s">
        <v>276</v>
      </c>
      <c r="E3633" s="87">
        <f>+IF(ISNUMBER(DATA!N918),DATA!N918,"n/a")</f>
        <v>2.3332172879395898</v>
      </c>
      <c r="F3633" s="77">
        <f>+IF(ISNUMBER(DATA!O918),DATA!O918,"n/a")</f>
        <v>2.2678120667931501E-3</v>
      </c>
      <c r="G3633" s="87">
        <f>+IF(ISNUMBER(DATA!X918),DATA!X918,"n/a")</f>
        <v>2.3599454815301999</v>
      </c>
      <c r="H3633" s="77">
        <f>+IF(ISNUMBER(DATA!Y918),DATA!Y918,"n/a")</f>
        <v>1.38715659058246E-2</v>
      </c>
      <c r="I3633" s="87">
        <f>+IF(ISNUMBER(DATA!AH918),DATA!AH918,"n/a")</f>
        <v>2.3460572175694399</v>
      </c>
      <c r="J3633" s="77">
        <f>+IF(ISNUMBER(DATA!AI918),DATA!AI918,"n/a")</f>
        <v>1.0124305305169E-2</v>
      </c>
      <c r="K3633" s="87">
        <f>+IF(ISNUMBER(DATA!AR918),DATA!AR918,"n/a")</f>
        <v>2.34231150015684</v>
      </c>
      <c r="L3633" s="77">
        <f>+IF(ISNUMBER(DATA!AS918),DATA!AS918,"n/a")</f>
        <v>1.14400326371567E-2</v>
      </c>
      <c r="M3633" s="66"/>
      <c r="N3633" s="66"/>
      <c r="O3633" s="66"/>
      <c r="P3633" s="66"/>
      <c r="Q3633" s="66"/>
      <c r="S3633" s="70"/>
      <c r="U3633" s="70"/>
      <c r="W3633" s="70"/>
      <c r="Y3633" s="70"/>
    </row>
    <row r="3634" spans="1:25" s="69" customFormat="1" x14ac:dyDescent="0.2">
      <c r="A3634" s="66" t="s">
        <v>27</v>
      </c>
      <c r="B3634" s="66" t="s">
        <v>24</v>
      </c>
      <c r="C3634" s="66" t="s">
        <v>26</v>
      </c>
      <c r="D3634" s="66" t="s">
        <v>277</v>
      </c>
      <c r="E3634" s="87">
        <f>+IF(ISNUMBER(DATA!N919),DATA!N919,"n/a")</f>
        <v>2.9834088667662</v>
      </c>
      <c r="F3634" s="77">
        <f>+IF(ISNUMBER(DATA!O919),DATA!O919,"n/a")</f>
        <v>0.12636983785889799</v>
      </c>
      <c r="G3634" s="87">
        <f>+IF(ISNUMBER(DATA!X919),DATA!X919,"n/a")</f>
        <v>2.9068986653721098</v>
      </c>
      <c r="H3634" s="77">
        <f>+IF(ISNUMBER(DATA!Y919),DATA!Y919,"n/a")</f>
        <v>9.8045212067986595E-2</v>
      </c>
      <c r="I3634" s="87">
        <f>+IF(ISNUMBER(DATA!AH919),DATA!AH919,"n/a")</f>
        <v>2.8067226362156101</v>
      </c>
      <c r="J3634" s="77">
        <f>+IF(ISNUMBER(DATA!AI919),DATA!AI919,"n/a")</f>
        <v>6.6158009752898497E-2</v>
      </c>
      <c r="K3634" s="87">
        <f>+IF(ISNUMBER(DATA!AR919),DATA!AR919,"n/a")</f>
        <v>2.78683313047943</v>
      </c>
      <c r="L3634" s="77">
        <f>+IF(ISNUMBER(DATA!AS919),DATA!AS919,"n/a")</f>
        <v>4.5677703001245497E-2</v>
      </c>
      <c r="M3634" s="66"/>
      <c r="N3634" s="66"/>
      <c r="O3634" s="66"/>
      <c r="P3634" s="66"/>
      <c r="Q3634" s="66"/>
      <c r="S3634" s="70"/>
      <c r="U3634" s="70"/>
      <c r="W3634" s="70"/>
      <c r="Y3634" s="70"/>
    </row>
    <row r="3635" spans="1:25" s="69" customFormat="1" x14ac:dyDescent="0.2">
      <c r="A3635" s="66" t="s">
        <v>27</v>
      </c>
      <c r="B3635" s="66" t="s">
        <v>24</v>
      </c>
      <c r="C3635" s="66" t="s">
        <v>26</v>
      </c>
      <c r="D3635" s="66" t="s">
        <v>278</v>
      </c>
      <c r="E3635" s="87">
        <f>+IF(ISNUMBER(DATA!N920),DATA!N920,"n/a")</f>
        <v>2.1640918977679102</v>
      </c>
      <c r="F3635" s="77">
        <f>+IF(ISNUMBER(DATA!O920),DATA!O920,"n/a")</f>
        <v>-9.9448823948075499E-2</v>
      </c>
      <c r="G3635" s="87">
        <f>+IF(ISNUMBER(DATA!X920),DATA!X920,"n/a")</f>
        <v>2.2355872322266999</v>
      </c>
      <c r="H3635" s="77">
        <f>+IF(ISNUMBER(DATA!Y920),DATA!Y920,"n/a")</f>
        <v>-7.3498968361063802E-2</v>
      </c>
      <c r="I3635" s="87">
        <f>+IF(ISNUMBER(DATA!AH920),DATA!AH920,"n/a")</f>
        <v>2.25913820923172</v>
      </c>
      <c r="J3635" s="77">
        <f>+IF(ISNUMBER(DATA!AI920),DATA!AI920,"n/a")</f>
        <v>-7.0870199296268602E-2</v>
      </c>
      <c r="K3635" s="87">
        <f>+IF(ISNUMBER(DATA!AR920),DATA!AR920,"n/a")</f>
        <v>2.2768204223559301</v>
      </c>
      <c r="L3635" s="77">
        <f>+IF(ISNUMBER(DATA!AS920),DATA!AS920,"n/a")</f>
        <v>-6.2634719899964206E-2</v>
      </c>
      <c r="M3635" s="66"/>
      <c r="N3635" s="66"/>
      <c r="O3635" s="66"/>
      <c r="P3635" s="66"/>
      <c r="Q3635" s="66"/>
      <c r="S3635" s="70"/>
      <c r="U3635" s="70"/>
      <c r="W3635" s="70"/>
      <c r="Y3635" s="70"/>
    </row>
    <row r="3636" spans="1:25" s="69" customFormat="1" x14ac:dyDescent="0.2">
      <c r="A3636" s="66" t="s">
        <v>27</v>
      </c>
      <c r="B3636" s="66" t="s">
        <v>24</v>
      </c>
      <c r="C3636" s="66" t="s">
        <v>26</v>
      </c>
      <c r="D3636" s="66" t="s">
        <v>279</v>
      </c>
      <c r="E3636" s="87">
        <f>+IF(ISNUMBER(DATA!N921),DATA!N921,"n/a")</f>
        <v>2.9887791762031202</v>
      </c>
      <c r="F3636" s="77">
        <f>+IF(ISNUMBER(DATA!O921),DATA!O921,"n/a")</f>
        <v>0.22705443938845499</v>
      </c>
      <c r="G3636" s="87">
        <f>+IF(ISNUMBER(DATA!X921),DATA!X921,"n/a")</f>
        <v>2.9336938685139899</v>
      </c>
      <c r="H3636" s="77">
        <f>+IF(ISNUMBER(DATA!Y921),DATA!Y921,"n/a")</f>
        <v>7.8361435576461302E-2</v>
      </c>
      <c r="I3636" s="87">
        <f>+IF(ISNUMBER(DATA!AH921),DATA!AH921,"n/a")</f>
        <v>2.8686501204350501</v>
      </c>
      <c r="J3636" s="77">
        <f>+IF(ISNUMBER(DATA!AI921),DATA!AI921,"n/a")</f>
        <v>8.6877375907064694E-2</v>
      </c>
      <c r="K3636" s="87">
        <f>+IF(ISNUMBER(DATA!AR921),DATA!AR921,"n/a")</f>
        <v>2.8052578572706</v>
      </c>
      <c r="L3636" s="77">
        <f>+IF(ISNUMBER(DATA!AS921),DATA!AS921,"n/a")</f>
        <v>0.141493905470047</v>
      </c>
      <c r="M3636" s="66"/>
      <c r="N3636" s="66"/>
      <c r="O3636" s="66"/>
      <c r="P3636" s="66"/>
      <c r="Q3636" s="66"/>
      <c r="S3636" s="70"/>
      <c r="U3636" s="70"/>
      <c r="W3636" s="70"/>
      <c r="Y3636" s="70"/>
    </row>
    <row r="3637" spans="1:25" s="69" customFormat="1" x14ac:dyDescent="0.2">
      <c r="A3637" s="66" t="s">
        <v>27</v>
      </c>
      <c r="B3637" s="66" t="s">
        <v>24</v>
      </c>
      <c r="C3637" s="66" t="s">
        <v>26</v>
      </c>
      <c r="D3637" s="66" t="s">
        <v>280</v>
      </c>
      <c r="E3637" s="87">
        <f>+IF(ISNUMBER(DATA!N922),DATA!N922,"n/a")</f>
        <v>2.70070091690451</v>
      </c>
      <c r="F3637" s="77">
        <f>+IF(ISNUMBER(DATA!O922),DATA!O922,"n/a")</f>
        <v>-4.4892659111737301E-2</v>
      </c>
      <c r="G3637" s="87">
        <f>+IF(ISNUMBER(DATA!X922),DATA!X922,"n/a")</f>
        <v>2.7779652949010898</v>
      </c>
      <c r="H3637" s="77">
        <f>+IF(ISNUMBER(DATA!Y922),DATA!Y922,"n/a")</f>
        <v>-2.7580163056702699E-2</v>
      </c>
      <c r="I3637" s="87">
        <f>+IF(ISNUMBER(DATA!AH922),DATA!AH922,"n/a")</f>
        <v>2.8265440863241298</v>
      </c>
      <c r="J3637" s="77">
        <f>+IF(ISNUMBER(DATA!AI922),DATA!AI922,"n/a")</f>
        <v>-2.5054229677488601E-2</v>
      </c>
      <c r="K3637" s="87">
        <f>+IF(ISNUMBER(DATA!AR922),DATA!AR922,"n/a")</f>
        <v>2.8549532746219302</v>
      </c>
      <c r="L3637" s="77">
        <f>+IF(ISNUMBER(DATA!AS922),DATA!AS922,"n/a")</f>
        <v>-1.5593604886407399E-3</v>
      </c>
      <c r="M3637" s="66"/>
      <c r="N3637" s="66"/>
      <c r="O3637" s="66"/>
      <c r="P3637" s="66"/>
      <c r="Q3637" s="66"/>
      <c r="S3637" s="70"/>
      <c r="U3637" s="70"/>
      <c r="W3637" s="70"/>
      <c r="Y3637" s="70"/>
    </row>
    <row r="3638" spans="1:25" s="69" customFormat="1" x14ac:dyDescent="0.2">
      <c r="A3638" s="66" t="s">
        <v>27</v>
      </c>
      <c r="B3638" s="66" t="s">
        <v>24</v>
      </c>
      <c r="C3638" s="66" t="s">
        <v>26</v>
      </c>
      <c r="D3638" s="66" t="s">
        <v>281</v>
      </c>
      <c r="E3638" s="87">
        <f>+IF(ISNUMBER(DATA!N923),DATA!N923,"n/a")</f>
        <v>2.4859986626119199</v>
      </c>
      <c r="F3638" s="77">
        <f>+IF(ISNUMBER(DATA!O923),DATA!O923,"n/a")</f>
        <v>7.4096030679838996E-3</v>
      </c>
      <c r="G3638" s="87">
        <f>+IF(ISNUMBER(DATA!X923),DATA!X923,"n/a")</f>
        <v>2.4771261289454198</v>
      </c>
      <c r="H3638" s="77">
        <f>+IF(ISNUMBER(DATA!Y923),DATA!Y923,"n/a")</f>
        <v>9.1655630639413902E-3</v>
      </c>
      <c r="I3638" s="87">
        <f>+IF(ISNUMBER(DATA!AH923),DATA!AH923,"n/a")</f>
        <v>2.4542760988500998</v>
      </c>
      <c r="J3638" s="77">
        <f>+IF(ISNUMBER(DATA!AI923),DATA!AI923,"n/a")</f>
        <v>-4.3536595243382301E-3</v>
      </c>
      <c r="K3638" s="87">
        <f>+IF(ISNUMBER(DATA!AR923),DATA!AR923,"n/a")</f>
        <v>2.4396007945303202</v>
      </c>
      <c r="L3638" s="77">
        <f>+IF(ISNUMBER(DATA!AS923),DATA!AS923,"n/a")</f>
        <v>-1.2033673244407799E-2</v>
      </c>
      <c r="M3638" s="66"/>
      <c r="N3638" s="66"/>
      <c r="O3638" s="66"/>
      <c r="P3638" s="66"/>
      <c r="Q3638" s="66"/>
      <c r="S3638" s="70"/>
      <c r="U3638" s="70"/>
      <c r="W3638" s="70"/>
      <c r="Y3638" s="70"/>
    </row>
    <row r="3639" spans="1:25" s="69" customFormat="1" x14ac:dyDescent="0.2">
      <c r="A3639" s="66" t="s">
        <v>27</v>
      </c>
      <c r="B3639" s="66" t="s">
        <v>24</v>
      </c>
      <c r="C3639" s="66" t="s">
        <v>26</v>
      </c>
      <c r="D3639" s="66" t="s">
        <v>282</v>
      </c>
      <c r="E3639" s="87">
        <f>+IF(ISNUMBER(DATA!N924),DATA!N924,"n/a")</f>
        <v>3.0109749294496302</v>
      </c>
      <c r="F3639" s="77">
        <f>+IF(ISNUMBER(DATA!O924),DATA!O924,"n/a")</f>
        <v>5.3632554687823401E-2</v>
      </c>
      <c r="G3639" s="87">
        <f>+IF(ISNUMBER(DATA!X924),DATA!X924,"n/a")</f>
        <v>3.0766897576997301</v>
      </c>
      <c r="H3639" s="77">
        <f>+IF(ISNUMBER(DATA!Y924),DATA!Y924,"n/a")</f>
        <v>8.3066504934172503E-2</v>
      </c>
      <c r="I3639" s="87">
        <f>+IF(ISNUMBER(DATA!AH924),DATA!AH924,"n/a")</f>
        <v>3.03599446237829</v>
      </c>
      <c r="J3639" s="77">
        <f>+IF(ISNUMBER(DATA!AI924),DATA!AI924,"n/a")</f>
        <v>8.9190602249766895E-2</v>
      </c>
      <c r="K3639" s="87">
        <f>+IF(ISNUMBER(DATA!AR924),DATA!AR924,"n/a")</f>
        <v>2.9938605201311899</v>
      </c>
      <c r="L3639" s="77">
        <f>+IF(ISNUMBER(DATA!AS924),DATA!AS924,"n/a")</f>
        <v>0.102112680347309</v>
      </c>
      <c r="M3639" s="66"/>
      <c r="N3639" s="66"/>
      <c r="O3639" s="66"/>
      <c r="P3639" s="66"/>
      <c r="Q3639" s="66"/>
      <c r="S3639" s="70"/>
      <c r="U3639" s="70"/>
      <c r="W3639" s="70"/>
      <c r="Y3639" s="70"/>
    </row>
    <row r="3640" spans="1:25" s="69" customFormat="1" x14ac:dyDescent="0.2">
      <c r="A3640" s="66" t="s">
        <v>27</v>
      </c>
      <c r="B3640" s="66" t="s">
        <v>24</v>
      </c>
      <c r="C3640" s="66" t="s">
        <v>26</v>
      </c>
      <c r="D3640" s="66" t="s">
        <v>283</v>
      </c>
      <c r="E3640" s="87">
        <f>+IF(ISNUMBER(DATA!N925),DATA!N925,"n/a")</f>
        <v>2.6867500215717501</v>
      </c>
      <c r="F3640" s="77">
        <f>+IF(ISNUMBER(DATA!O925),DATA!O925,"n/a")</f>
        <v>8.1803285939153994E-2</v>
      </c>
      <c r="G3640" s="87">
        <f>+IF(ISNUMBER(DATA!X925),DATA!X925,"n/a")</f>
        <v>2.6797539797749201</v>
      </c>
      <c r="H3640" s="77">
        <f>+IF(ISNUMBER(DATA!Y925),DATA!Y925,"n/a")</f>
        <v>8.3788305632102794E-2</v>
      </c>
      <c r="I3640" s="87">
        <f>+IF(ISNUMBER(DATA!AH925),DATA!AH925,"n/a")</f>
        <v>2.6620359360590098</v>
      </c>
      <c r="J3640" s="77">
        <f>+IF(ISNUMBER(DATA!AI925),DATA!AI925,"n/a")</f>
        <v>7.1390133340917802E-2</v>
      </c>
      <c r="K3640" s="87">
        <f>+IF(ISNUMBER(DATA!AR925),DATA!AR925,"n/a")</f>
        <v>2.6071892166213999</v>
      </c>
      <c r="L3640" s="77">
        <f>+IF(ISNUMBER(DATA!AS925),DATA!AS925,"n/a")</f>
        <v>3.3499671565511799E-2</v>
      </c>
      <c r="M3640" s="66"/>
      <c r="N3640" s="66"/>
      <c r="O3640" s="66"/>
      <c r="P3640" s="66"/>
      <c r="Q3640" s="66"/>
      <c r="S3640" s="70"/>
      <c r="U3640" s="70"/>
      <c r="W3640" s="70"/>
      <c r="Y3640" s="70"/>
    </row>
    <row r="3641" spans="1:25" s="69" customFormat="1" x14ac:dyDescent="0.2">
      <c r="A3641" s="66" t="s">
        <v>27</v>
      </c>
      <c r="B3641" s="66" t="s">
        <v>24</v>
      </c>
      <c r="C3641" s="66" t="s">
        <v>26</v>
      </c>
      <c r="D3641" s="66" t="s">
        <v>284</v>
      </c>
      <c r="E3641" s="87">
        <f>+IF(ISNUMBER(DATA!N926),DATA!N926,"n/a")</f>
        <v>2.93880491029535</v>
      </c>
      <c r="F3641" s="77">
        <f>+IF(ISNUMBER(DATA!O926),DATA!O926,"n/a")</f>
        <v>8.6030015227495801E-2</v>
      </c>
      <c r="G3641" s="87">
        <f>+IF(ISNUMBER(DATA!X926),DATA!X926,"n/a")</f>
        <v>2.88135316638123</v>
      </c>
      <c r="H3641" s="77">
        <f>+IF(ISNUMBER(DATA!Y926),DATA!Y926,"n/a")</f>
        <v>5.4909792538867797E-2</v>
      </c>
      <c r="I3641" s="87">
        <f>+IF(ISNUMBER(DATA!AH926),DATA!AH926,"n/a")</f>
        <v>2.8120113430636402</v>
      </c>
      <c r="J3641" s="77">
        <f>+IF(ISNUMBER(DATA!AI926),DATA!AI926,"n/a")</f>
        <v>4.19049951638059E-2</v>
      </c>
      <c r="K3641" s="87">
        <f>+IF(ISNUMBER(DATA!AR926),DATA!AR926,"n/a")</f>
        <v>2.73039035829997</v>
      </c>
      <c r="L3641" s="77">
        <f>+IF(ISNUMBER(DATA!AS926),DATA!AS926,"n/a")</f>
        <v>2.17855142514853E-2</v>
      </c>
      <c r="M3641" s="66"/>
      <c r="N3641" s="66"/>
      <c r="O3641" s="66"/>
      <c r="P3641" s="66"/>
      <c r="Q3641" s="66"/>
      <c r="S3641" s="70"/>
      <c r="U3641" s="70"/>
      <c r="W3641" s="70"/>
      <c r="Y3641" s="70"/>
    </row>
    <row r="3642" spans="1:25" s="69" customFormat="1" x14ac:dyDescent="0.2">
      <c r="A3642" s="66" t="s">
        <v>27</v>
      </c>
      <c r="B3642" s="66" t="s">
        <v>24</v>
      </c>
      <c r="C3642" s="66" t="s">
        <v>26</v>
      </c>
      <c r="D3642" s="66" t="s">
        <v>285</v>
      </c>
      <c r="E3642" s="87">
        <f>+IF(ISNUMBER(DATA!N927),DATA!N927,"n/a")</f>
        <v>2.496415424901</v>
      </c>
      <c r="F3642" s="77">
        <f>+IF(ISNUMBER(DATA!O927),DATA!O927,"n/a")</f>
        <v>-4.2187765026207497E-2</v>
      </c>
      <c r="G3642" s="87">
        <f>+IF(ISNUMBER(DATA!X927),DATA!X927,"n/a")</f>
        <v>2.2908202277904302</v>
      </c>
      <c r="H3642" s="77">
        <f>+IF(ISNUMBER(DATA!Y927),DATA!Y927,"n/a")</f>
        <v>-0.127844528213893</v>
      </c>
      <c r="I3642" s="87">
        <f>+IF(ISNUMBER(DATA!AH927),DATA!AH927,"n/a")</f>
        <v>2.1633590623811401</v>
      </c>
      <c r="J3642" s="77">
        <f>+IF(ISNUMBER(DATA!AI927),DATA!AI927,"n/a")</f>
        <v>-0.136766238966608</v>
      </c>
      <c r="K3642" s="87">
        <f>+IF(ISNUMBER(DATA!AR927),DATA!AR927,"n/a")</f>
        <v>2.2335269360012902</v>
      </c>
      <c r="L3642" s="77">
        <f>+IF(ISNUMBER(DATA!AS927),DATA!AS927,"n/a")</f>
        <v>-3.9581602972122903E-2</v>
      </c>
      <c r="M3642" s="66"/>
      <c r="N3642" s="66"/>
      <c r="O3642" s="66"/>
      <c r="P3642" s="66"/>
      <c r="Q3642" s="66"/>
      <c r="S3642" s="70"/>
      <c r="U3642" s="70"/>
      <c r="W3642" s="70"/>
      <c r="Y3642" s="70"/>
    </row>
    <row r="3643" spans="1:25" s="69" customFormat="1" x14ac:dyDescent="0.2">
      <c r="A3643" s="66" t="s">
        <v>27</v>
      </c>
      <c r="B3643" s="66" t="s">
        <v>24</v>
      </c>
      <c r="C3643" s="66" t="s">
        <v>26</v>
      </c>
      <c r="D3643" s="66" t="s">
        <v>286</v>
      </c>
      <c r="E3643" s="87">
        <f>+IF(ISNUMBER(DATA!N928),DATA!N928,"n/a")</f>
        <v>2.5493005490626901</v>
      </c>
      <c r="F3643" s="77">
        <f>+IF(ISNUMBER(DATA!O928),DATA!O928,"n/a")</f>
        <v>2.9607355939756799E-2</v>
      </c>
      <c r="G3643" s="87">
        <f>+IF(ISNUMBER(DATA!X928),DATA!X928,"n/a")</f>
        <v>2.60246979527364</v>
      </c>
      <c r="H3643" s="77">
        <f>+IF(ISNUMBER(DATA!Y928),DATA!Y928,"n/a")</f>
        <v>9.7572996248962401E-2</v>
      </c>
      <c r="I3643" s="87">
        <f>+IF(ISNUMBER(DATA!AH928),DATA!AH928,"n/a")</f>
        <v>2.5627795213639</v>
      </c>
      <c r="J3643" s="77">
        <f>+IF(ISNUMBER(DATA!AI928),DATA!AI928,"n/a")</f>
        <v>0.136788053993041</v>
      </c>
      <c r="K3643" s="87">
        <f>+IF(ISNUMBER(DATA!AR928),DATA!AR928,"n/a")</f>
        <v>2.5297398769161901</v>
      </c>
      <c r="L3643" s="77">
        <f>+IF(ISNUMBER(DATA!AS928),DATA!AS928,"n/a")</f>
        <v>0.141450398989619</v>
      </c>
      <c r="M3643" s="66"/>
      <c r="N3643" s="66"/>
      <c r="O3643" s="66"/>
      <c r="P3643" s="66"/>
      <c r="Q3643" s="66"/>
      <c r="S3643" s="70"/>
      <c r="U3643" s="70"/>
      <c r="W3643" s="70"/>
      <c r="Y3643" s="70"/>
    </row>
    <row r="3644" spans="1:25" s="69" customFormat="1" x14ac:dyDescent="0.2">
      <c r="A3644" s="66" t="s">
        <v>27</v>
      </c>
      <c r="B3644" s="66" t="s">
        <v>24</v>
      </c>
      <c r="C3644" s="66" t="s">
        <v>26</v>
      </c>
      <c r="D3644" s="66" t="s">
        <v>287</v>
      </c>
      <c r="E3644" s="87">
        <f>+IF(ISNUMBER(DATA!N929),DATA!N929,"n/a")</f>
        <v>2.81554509537572</v>
      </c>
      <c r="F3644" s="77">
        <f>+IF(ISNUMBER(DATA!O929),DATA!O929,"n/a")</f>
        <v>0.14795637533401201</v>
      </c>
      <c r="G3644" s="87">
        <f>+IF(ISNUMBER(DATA!X929),DATA!X929,"n/a")</f>
        <v>2.71735369893833</v>
      </c>
      <c r="H3644" s="77">
        <f>+IF(ISNUMBER(DATA!Y929),DATA!Y929,"n/a")</f>
        <v>0.143870436562687</v>
      </c>
      <c r="I3644" s="87">
        <f>+IF(ISNUMBER(DATA!AH929),DATA!AH929,"n/a")</f>
        <v>2.6508266902167499</v>
      </c>
      <c r="J3644" s="77">
        <f>+IF(ISNUMBER(DATA!AI929),DATA!AI929,"n/a")</f>
        <v>0.18939089413899701</v>
      </c>
      <c r="K3644" s="87">
        <f>+IF(ISNUMBER(DATA!AR929),DATA!AR929,"n/a")</f>
        <v>2.6076601639037502</v>
      </c>
      <c r="L3644" s="77">
        <f>+IF(ISNUMBER(DATA!AS929),DATA!AS929,"n/a")</f>
        <v>0.19198163210708899</v>
      </c>
      <c r="M3644" s="66"/>
      <c r="N3644" s="66"/>
      <c r="O3644" s="66"/>
      <c r="P3644" s="66"/>
      <c r="Q3644" s="66"/>
      <c r="S3644" s="70"/>
      <c r="U3644" s="70"/>
      <c r="W3644" s="70"/>
      <c r="Y3644" s="70"/>
    </row>
    <row r="3645" spans="1:25" s="69" customFormat="1" x14ac:dyDescent="0.2">
      <c r="A3645" s="66" t="s">
        <v>27</v>
      </c>
      <c r="B3645" s="66" t="s">
        <v>24</v>
      </c>
      <c r="C3645" s="66" t="s">
        <v>26</v>
      </c>
      <c r="D3645" s="66" t="s">
        <v>288</v>
      </c>
      <c r="E3645" s="87">
        <f>+IF(ISNUMBER(DATA!N930),DATA!N930,"n/a")</f>
        <v>3.0476069793112499</v>
      </c>
      <c r="F3645" s="77">
        <f>+IF(ISNUMBER(DATA!O930),DATA!O930,"n/a")</f>
        <v>8.4407487384443897E-2</v>
      </c>
      <c r="G3645" s="87">
        <f>+IF(ISNUMBER(DATA!X930),DATA!X930,"n/a")</f>
        <v>3.0428281327060001</v>
      </c>
      <c r="H3645" s="77">
        <f>+IF(ISNUMBER(DATA!Y930),DATA!Y930,"n/a")</f>
        <v>8.52647175760613E-2</v>
      </c>
      <c r="I3645" s="87">
        <f>+IF(ISNUMBER(DATA!AH930),DATA!AH930,"n/a")</f>
        <v>2.99515077150313</v>
      </c>
      <c r="J3645" s="77">
        <f>+IF(ISNUMBER(DATA!AI930),DATA!AI930,"n/a")</f>
        <v>9.3546039206844303E-2</v>
      </c>
      <c r="K3645" s="87">
        <f>+IF(ISNUMBER(DATA!AR930),DATA!AR930,"n/a")</f>
        <v>2.9643645231370899</v>
      </c>
      <c r="L3645" s="77">
        <f>+IF(ISNUMBER(DATA!AS930),DATA!AS930,"n/a")</f>
        <v>8.7069414466871706E-2</v>
      </c>
      <c r="M3645" s="66"/>
      <c r="N3645" s="66"/>
      <c r="O3645" s="66"/>
      <c r="P3645" s="66"/>
      <c r="Q3645" s="66"/>
      <c r="S3645" s="70"/>
      <c r="U3645" s="70"/>
      <c r="W3645" s="70"/>
      <c r="Y3645" s="70"/>
    </row>
    <row r="3646" spans="1:25" s="69" customFormat="1" x14ac:dyDescent="0.2">
      <c r="A3646" s="66" t="s">
        <v>27</v>
      </c>
      <c r="B3646" s="66" t="s">
        <v>24</v>
      </c>
      <c r="C3646" s="66" t="s">
        <v>26</v>
      </c>
      <c r="D3646" s="66" t="s">
        <v>289</v>
      </c>
      <c r="E3646" s="87">
        <f>+IF(ISNUMBER(DATA!N931),DATA!N931,"n/a")</f>
        <v>2.97017596037972</v>
      </c>
      <c r="F3646" s="77">
        <f>+IF(ISNUMBER(DATA!O931),DATA!O931,"n/a")</f>
        <v>4.0961699777145998E-2</v>
      </c>
      <c r="G3646" s="87">
        <f>+IF(ISNUMBER(DATA!X931),DATA!X931,"n/a")</f>
        <v>2.9325732441077199</v>
      </c>
      <c r="H3646" s="77">
        <f>+IF(ISNUMBER(DATA!Y931),DATA!Y931,"n/a")</f>
        <v>4.3034586782592102E-2</v>
      </c>
      <c r="I3646" s="87">
        <f>+IF(ISNUMBER(DATA!AH931),DATA!AH931,"n/a")</f>
        <v>2.8911888589322898</v>
      </c>
      <c r="J3646" s="77">
        <f>+IF(ISNUMBER(DATA!AI931),DATA!AI931,"n/a")</f>
        <v>4.1242198226013597E-2</v>
      </c>
      <c r="K3646" s="87">
        <f>+IF(ISNUMBER(DATA!AR931),DATA!AR931,"n/a")</f>
        <v>2.85600234290769</v>
      </c>
      <c r="L3646" s="77">
        <f>+IF(ISNUMBER(DATA!AS931),DATA!AS931,"n/a")</f>
        <v>6.7646234802574798E-2</v>
      </c>
      <c r="M3646" s="66"/>
      <c r="N3646" s="66"/>
      <c r="O3646" s="66"/>
      <c r="P3646" s="66"/>
      <c r="Q3646" s="66"/>
      <c r="S3646" s="70"/>
      <c r="U3646" s="70"/>
      <c r="W3646" s="70"/>
      <c r="Y3646" s="70"/>
    </row>
    <row r="3647" spans="1:25" s="69" customFormat="1" x14ac:dyDescent="0.2">
      <c r="A3647" s="66" t="s">
        <v>27</v>
      </c>
      <c r="B3647" s="66" t="s">
        <v>24</v>
      </c>
      <c r="C3647" s="66" t="s">
        <v>26</v>
      </c>
      <c r="D3647" s="66" t="s">
        <v>290</v>
      </c>
      <c r="E3647" s="87">
        <f>+IF(ISNUMBER(DATA!N932),DATA!N932,"n/a")</f>
        <v>2.2903940915029501</v>
      </c>
      <c r="F3647" s="77">
        <f>+IF(ISNUMBER(DATA!O932),DATA!O932,"n/a")</f>
        <v>-4.5029379189664501E-3</v>
      </c>
      <c r="G3647" s="87">
        <f>+IF(ISNUMBER(DATA!X932),DATA!X932,"n/a")</f>
        <v>2.3446772853840301</v>
      </c>
      <c r="H3647" s="77">
        <f>+IF(ISNUMBER(DATA!Y932),DATA!Y932,"n/a")</f>
        <v>4.9091294567374802E-3</v>
      </c>
      <c r="I3647" s="87">
        <f>+IF(ISNUMBER(DATA!AH932),DATA!AH932,"n/a")</f>
        <v>2.2712318494938701</v>
      </c>
      <c r="J3647" s="77">
        <f>+IF(ISNUMBER(DATA!AI932),DATA!AI932,"n/a")</f>
        <v>-4.3877933128445602E-3</v>
      </c>
      <c r="K3647" s="87">
        <f>+IF(ISNUMBER(DATA!AR932),DATA!AR932,"n/a")</f>
        <v>2.30461327315864</v>
      </c>
      <c r="L3647" s="77">
        <f>+IF(ISNUMBER(DATA!AS932),DATA!AS932,"n/a")</f>
        <v>3.1699073790613902E-2</v>
      </c>
      <c r="M3647" s="66"/>
      <c r="N3647" s="66"/>
      <c r="O3647" s="66"/>
      <c r="P3647" s="66"/>
      <c r="Q3647" s="66"/>
      <c r="S3647" s="70"/>
      <c r="U3647" s="70"/>
      <c r="W3647" s="70"/>
      <c r="Y3647" s="70"/>
    </row>
    <row r="3648" spans="1:25" s="69" customFormat="1" x14ac:dyDescent="0.2">
      <c r="A3648" s="66" t="s">
        <v>27</v>
      </c>
      <c r="B3648" s="66" t="s">
        <v>24</v>
      </c>
      <c r="C3648" s="66" t="s">
        <v>26</v>
      </c>
      <c r="D3648" s="66" t="s">
        <v>291</v>
      </c>
      <c r="E3648" s="87">
        <f>+IF(ISNUMBER(DATA!N933),DATA!N933,"n/a")</f>
        <v>2.9909807704127802</v>
      </c>
      <c r="F3648" s="77">
        <f>+IF(ISNUMBER(DATA!O933),DATA!O933,"n/a")</f>
        <v>4.7773935852667003E-2</v>
      </c>
      <c r="G3648" s="87">
        <f>+IF(ISNUMBER(DATA!X933),DATA!X933,"n/a")</f>
        <v>2.9191293398881299</v>
      </c>
      <c r="H3648" s="77">
        <f>+IF(ISNUMBER(DATA!Y933),DATA!Y933,"n/a")</f>
        <v>-1.4596045459455601E-2</v>
      </c>
      <c r="I3648" s="87">
        <f>+IF(ISNUMBER(DATA!AH933),DATA!AH933,"n/a")</f>
        <v>2.8535203063380798</v>
      </c>
      <c r="J3648" s="77">
        <f>+IF(ISNUMBER(DATA!AI933),DATA!AI933,"n/a")</f>
        <v>-2.5854439095009601E-2</v>
      </c>
      <c r="K3648" s="87">
        <f>+IF(ISNUMBER(DATA!AR933),DATA!AR933,"n/a")</f>
        <v>2.8063073340570002</v>
      </c>
      <c r="L3648" s="77">
        <f>+IF(ISNUMBER(DATA!AS933),DATA!AS933,"n/a")</f>
        <v>-2.5228658193713598E-2</v>
      </c>
      <c r="M3648" s="66"/>
      <c r="N3648" s="66"/>
      <c r="O3648" s="66"/>
      <c r="P3648" s="66"/>
      <c r="Q3648" s="66"/>
      <c r="S3648" s="70"/>
      <c r="U3648" s="70"/>
      <c r="W3648" s="70"/>
      <c r="Y3648" s="70"/>
    </row>
    <row r="3649" spans="1:25" s="69" customFormat="1" x14ac:dyDescent="0.2">
      <c r="A3649" s="66" t="s">
        <v>27</v>
      </c>
      <c r="B3649" s="66" t="s">
        <v>24</v>
      </c>
      <c r="C3649" s="66" t="s">
        <v>26</v>
      </c>
      <c r="D3649" s="66" t="s">
        <v>292</v>
      </c>
      <c r="E3649" s="87">
        <f>+IF(ISNUMBER(DATA!N934),DATA!N934,"n/a")</f>
        <v>2.4416328159298</v>
      </c>
      <c r="F3649" s="77">
        <f>+IF(ISNUMBER(DATA!O934),DATA!O934,"n/a")</f>
        <v>1.79573583800255E-2</v>
      </c>
      <c r="G3649" s="87">
        <f>+IF(ISNUMBER(DATA!X934),DATA!X934,"n/a")</f>
        <v>2.4595456150210402</v>
      </c>
      <c r="H3649" s="77">
        <f>+IF(ISNUMBER(DATA!Y934),DATA!Y934,"n/a")</f>
        <v>5.4959031521941903E-3</v>
      </c>
      <c r="I3649" s="87">
        <f>+IF(ISNUMBER(DATA!AH934),DATA!AH934,"n/a")</f>
        <v>2.42387164016194</v>
      </c>
      <c r="J3649" s="77">
        <f>+IF(ISNUMBER(DATA!AI934),DATA!AI934,"n/a")</f>
        <v>-4.08605963061547E-3</v>
      </c>
      <c r="K3649" s="87">
        <f>+IF(ISNUMBER(DATA!AR934),DATA!AR934,"n/a")</f>
        <v>2.3710464455891702</v>
      </c>
      <c r="L3649" s="77">
        <f>+IF(ISNUMBER(DATA!AS934),DATA!AS934,"n/a")</f>
        <v>-3.19037406389353E-2</v>
      </c>
      <c r="M3649" s="66"/>
      <c r="N3649" s="66"/>
      <c r="O3649" s="66"/>
      <c r="P3649" s="66"/>
      <c r="Q3649" s="66"/>
      <c r="S3649" s="70"/>
      <c r="U3649" s="70"/>
      <c r="W3649" s="70"/>
      <c r="Y3649" s="70"/>
    </row>
    <row r="3650" spans="1:25" s="69" customFormat="1" x14ac:dyDescent="0.2">
      <c r="A3650" s="66" t="s">
        <v>27</v>
      </c>
      <c r="B3650" s="66" t="s">
        <v>24</v>
      </c>
      <c r="C3650" s="66" t="s">
        <v>26</v>
      </c>
      <c r="D3650" s="66" t="s">
        <v>293</v>
      </c>
      <c r="E3650" s="87">
        <f>+IF(ISNUMBER(DATA!N935),DATA!N935,"n/a")</f>
        <v>2.9690574769795699</v>
      </c>
      <c r="F3650" s="77">
        <f>+IF(ISNUMBER(DATA!O935),DATA!O935,"n/a")</f>
        <v>-0.167333702290547</v>
      </c>
      <c r="G3650" s="87">
        <f>+IF(ISNUMBER(DATA!X935),DATA!X935,"n/a")</f>
        <v>2.9763759375953001</v>
      </c>
      <c r="H3650" s="77">
        <f>+IF(ISNUMBER(DATA!Y935),DATA!Y935,"n/a")</f>
        <v>-0.16076716036390101</v>
      </c>
      <c r="I3650" s="87">
        <f>+IF(ISNUMBER(DATA!AH935),DATA!AH935,"n/a")</f>
        <v>2.90056546030827</v>
      </c>
      <c r="J3650" s="77">
        <f>+IF(ISNUMBER(DATA!AI935),DATA!AI935,"n/a")</f>
        <v>-0.124368049575506</v>
      </c>
      <c r="K3650" s="87">
        <f>+IF(ISNUMBER(DATA!AR935),DATA!AR935,"n/a")</f>
        <v>2.92641329013028</v>
      </c>
      <c r="L3650" s="77">
        <f>+IF(ISNUMBER(DATA!AS935),DATA!AS935,"n/a")</f>
        <v>1.6875705825210301E-2</v>
      </c>
      <c r="M3650" s="66"/>
      <c r="N3650" s="66"/>
      <c r="O3650" s="66"/>
      <c r="P3650" s="66"/>
      <c r="Q3650" s="66"/>
      <c r="S3650" s="70"/>
      <c r="U3650" s="70"/>
      <c r="W3650" s="70"/>
      <c r="Y3650" s="70"/>
    </row>
    <row r="3651" spans="1:25" s="69" customFormat="1" x14ac:dyDescent="0.2">
      <c r="A3651" s="66" t="s">
        <v>27</v>
      </c>
      <c r="B3651" s="66" t="s">
        <v>24</v>
      </c>
      <c r="C3651" s="66" t="s">
        <v>26</v>
      </c>
      <c r="D3651" s="66" t="s">
        <v>294</v>
      </c>
      <c r="E3651" s="87">
        <f>+IF(ISNUMBER(DATA!N936),DATA!N936,"n/a")</f>
        <v>2.33566846220655</v>
      </c>
      <c r="F3651" s="77">
        <f>+IF(ISNUMBER(DATA!O936),DATA!O936,"n/a")</f>
        <v>7.1002111243240401E-3</v>
      </c>
      <c r="G3651" s="87">
        <f>+IF(ISNUMBER(DATA!X936),DATA!X936,"n/a")</f>
        <v>2.4026367362277599</v>
      </c>
      <c r="H3651" s="77">
        <f>+IF(ISNUMBER(DATA!Y936),DATA!Y936,"n/a")</f>
        <v>2.4666785536641998E-2</v>
      </c>
      <c r="I3651" s="87">
        <f>+IF(ISNUMBER(DATA!AH936),DATA!AH936,"n/a")</f>
        <v>2.3058279442390099</v>
      </c>
      <c r="J3651" s="77">
        <f>+IF(ISNUMBER(DATA!AI936),DATA!AI936,"n/a")</f>
        <v>5.2562756615584698E-3</v>
      </c>
      <c r="K3651" s="87">
        <f>+IF(ISNUMBER(DATA!AR936),DATA!AR936,"n/a")</f>
        <v>2.3252404915172802</v>
      </c>
      <c r="L3651" s="77">
        <f>+IF(ISNUMBER(DATA!AS936),DATA!AS936,"n/a")</f>
        <v>2.40394202993695E-2</v>
      </c>
      <c r="M3651" s="66"/>
      <c r="N3651" s="66"/>
      <c r="O3651" s="66"/>
      <c r="P3651" s="66"/>
      <c r="Q3651" s="66"/>
      <c r="S3651" s="70"/>
      <c r="U3651" s="70"/>
      <c r="W3651" s="70"/>
      <c r="Y3651" s="70"/>
    </row>
    <row r="3652" spans="1:25" s="69" customFormat="1" x14ac:dyDescent="0.2">
      <c r="A3652" s="66" t="s">
        <v>27</v>
      </c>
      <c r="B3652" s="66" t="s">
        <v>24</v>
      </c>
      <c r="C3652" s="66" t="s">
        <v>26</v>
      </c>
      <c r="D3652" s="66" t="s">
        <v>295</v>
      </c>
      <c r="E3652" s="87">
        <f>+IF(ISNUMBER(DATA!N937),DATA!N937,"n/a")</f>
        <v>1.99212458405213</v>
      </c>
      <c r="F3652" s="77">
        <f>+IF(ISNUMBER(DATA!O937),DATA!O937,"n/a")</f>
        <v>3.2780105980058302E-2</v>
      </c>
      <c r="G3652" s="87">
        <f>+IF(ISNUMBER(DATA!X937),DATA!X937,"n/a")</f>
        <v>1.99849717668941</v>
      </c>
      <c r="H3652" s="77">
        <f>+IF(ISNUMBER(DATA!Y937),DATA!Y937,"n/a")</f>
        <v>1.4384762510918201E-2</v>
      </c>
      <c r="I3652" s="87">
        <f>+IF(ISNUMBER(DATA!AH937),DATA!AH937,"n/a")</f>
        <v>1.9331835751309601</v>
      </c>
      <c r="J3652" s="77">
        <f>+IF(ISNUMBER(DATA!AI937),DATA!AI937,"n/a")</f>
        <v>-2.3782001893802501E-2</v>
      </c>
      <c r="K3652" s="87">
        <f>+IF(ISNUMBER(DATA!AR937),DATA!AR937,"n/a")</f>
        <v>1.9606802425154299</v>
      </c>
      <c r="L3652" s="77">
        <f>+IF(ISNUMBER(DATA!AS937),DATA!AS937,"n/a")</f>
        <v>6.0317425004793599E-3</v>
      </c>
      <c r="M3652" s="66"/>
      <c r="N3652" s="66"/>
      <c r="O3652" s="66"/>
      <c r="P3652" s="66"/>
      <c r="Q3652" s="66"/>
      <c r="S3652" s="70"/>
      <c r="U3652" s="70"/>
      <c r="W3652" s="70"/>
      <c r="Y3652" s="70"/>
    </row>
    <row r="3653" spans="1:25" s="69" customFormat="1" x14ac:dyDescent="0.2">
      <c r="A3653" s="66" t="s">
        <v>27</v>
      </c>
      <c r="B3653" s="66" t="s">
        <v>24</v>
      </c>
      <c r="C3653" s="66" t="s">
        <v>26</v>
      </c>
      <c r="D3653" s="66" t="s">
        <v>296</v>
      </c>
      <c r="E3653" s="87">
        <f>+IF(ISNUMBER(DATA!N938),DATA!N938,"n/a")</f>
        <v>2.1646196850471102</v>
      </c>
      <c r="F3653" s="77">
        <f>+IF(ISNUMBER(DATA!O938),DATA!O938,"n/a")</f>
        <v>2.41621325758304E-2</v>
      </c>
      <c r="G3653" s="87">
        <f>+IF(ISNUMBER(DATA!X938),DATA!X938,"n/a")</f>
        <v>2.25297796861553</v>
      </c>
      <c r="H3653" s="77">
        <f>+IF(ISNUMBER(DATA!Y938),DATA!Y938,"n/a")</f>
        <v>4.2597459838575498E-2</v>
      </c>
      <c r="I3653" s="87">
        <f>+IF(ISNUMBER(DATA!AH938),DATA!AH938,"n/a")</f>
        <v>2.1493480452704801</v>
      </c>
      <c r="J3653" s="77">
        <f>+IF(ISNUMBER(DATA!AI938),DATA!AI938,"n/a")</f>
        <v>7.0167575215017597E-2</v>
      </c>
      <c r="K3653" s="87">
        <f>+IF(ISNUMBER(DATA!AR938),DATA!AR938,"n/a")</f>
        <v>2.1471105656933398</v>
      </c>
      <c r="L3653" s="77">
        <f>+IF(ISNUMBER(DATA!AS938),DATA!AS938,"n/a")</f>
        <v>6.7354694436276896E-2</v>
      </c>
      <c r="M3653" s="66"/>
      <c r="N3653" s="66"/>
      <c r="O3653" s="66"/>
      <c r="P3653" s="66"/>
      <c r="Q3653" s="66"/>
      <c r="S3653" s="70"/>
      <c r="U3653" s="70"/>
      <c r="W3653" s="70"/>
      <c r="Y3653" s="70"/>
    </row>
    <row r="3654" spans="1:25" s="69" customFormat="1" x14ac:dyDescent="0.2">
      <c r="A3654" s="66" t="s">
        <v>27</v>
      </c>
      <c r="B3654" s="66" t="s">
        <v>24</v>
      </c>
      <c r="C3654" s="66" t="s">
        <v>26</v>
      </c>
      <c r="D3654" s="66" t="s">
        <v>297</v>
      </c>
      <c r="E3654" s="87">
        <f>+IF(ISNUMBER(DATA!N939),DATA!N939,"n/a")</f>
        <v>2.73454563026909</v>
      </c>
      <c r="F3654" s="77">
        <f>+IF(ISNUMBER(DATA!O939),DATA!O939,"n/a")</f>
        <v>-6.3128613384496504E-2</v>
      </c>
      <c r="G3654" s="87">
        <f>+IF(ISNUMBER(DATA!X939),DATA!X939,"n/a")</f>
        <v>2.73909863798103</v>
      </c>
      <c r="H3654" s="77">
        <f>+IF(ISNUMBER(DATA!Y939),DATA!Y939,"n/a")</f>
        <v>-6.1233761637192401E-2</v>
      </c>
      <c r="I3654" s="87">
        <f>+IF(ISNUMBER(DATA!AH939),DATA!AH939,"n/a")</f>
        <v>2.6626230965125099</v>
      </c>
      <c r="J3654" s="77">
        <f>+IF(ISNUMBER(DATA!AI939),DATA!AI939,"n/a")</f>
        <v>-4.3607255062665898E-2</v>
      </c>
      <c r="K3654" s="87">
        <f>+IF(ISNUMBER(DATA!AR939),DATA!AR939,"n/a")</f>
        <v>2.66133104426499</v>
      </c>
      <c r="L3654" s="77">
        <f>+IF(ISNUMBER(DATA!AS939),DATA!AS939,"n/a")</f>
        <v>2.3205889766224098E-2</v>
      </c>
      <c r="M3654" s="66"/>
      <c r="N3654" s="66"/>
      <c r="O3654" s="66"/>
      <c r="P3654" s="66"/>
      <c r="Q3654" s="66"/>
      <c r="S3654" s="70"/>
      <c r="U3654" s="70"/>
      <c r="W3654" s="70"/>
      <c r="Y3654" s="70"/>
    </row>
    <row r="3655" spans="1:25" s="69" customFormat="1" x14ac:dyDescent="0.2">
      <c r="A3655" s="66" t="s">
        <v>27</v>
      </c>
      <c r="B3655" s="66" t="s">
        <v>24</v>
      </c>
      <c r="C3655" s="66" t="s">
        <v>26</v>
      </c>
      <c r="D3655" s="66" t="s">
        <v>298</v>
      </c>
      <c r="E3655" s="87">
        <f>+IF(ISNUMBER(DATA!N940),DATA!N940,"n/a")</f>
        <v>2.90737485809482</v>
      </c>
      <c r="F3655" s="77">
        <f>+IF(ISNUMBER(DATA!O940),DATA!O940,"n/a")</f>
        <v>5.6672628440149302E-2</v>
      </c>
      <c r="G3655" s="87">
        <f>+IF(ISNUMBER(DATA!X940),DATA!X940,"n/a")</f>
        <v>2.8888561585631298</v>
      </c>
      <c r="H3655" s="77">
        <f>+IF(ISNUMBER(DATA!Y940),DATA!Y940,"n/a")</f>
        <v>3.4055746633819099E-2</v>
      </c>
      <c r="I3655" s="87">
        <f>+IF(ISNUMBER(DATA!AH940),DATA!AH940,"n/a")</f>
        <v>2.8369315447080701</v>
      </c>
      <c r="J3655" s="77">
        <f>+IF(ISNUMBER(DATA!AI940),DATA!AI940,"n/a")</f>
        <v>1.19327825934319E-2</v>
      </c>
      <c r="K3655" s="87">
        <f>+IF(ISNUMBER(DATA!AR940),DATA!AR940,"n/a")</f>
        <v>2.7785559307533698</v>
      </c>
      <c r="L3655" s="77">
        <f>+IF(ISNUMBER(DATA!AS940),DATA!AS940,"n/a")</f>
        <v>1.6115268750544299E-2</v>
      </c>
      <c r="M3655" s="66"/>
      <c r="N3655" s="66"/>
      <c r="O3655" s="66"/>
      <c r="P3655" s="66"/>
      <c r="Q3655" s="66"/>
      <c r="S3655" s="70"/>
      <c r="U3655" s="70"/>
      <c r="W3655" s="70"/>
      <c r="Y3655" s="70"/>
    </row>
    <row r="3656" spans="1:25" s="69" customFormat="1" x14ac:dyDescent="0.2">
      <c r="A3656" s="66" t="s">
        <v>27</v>
      </c>
      <c r="B3656" s="66" t="s">
        <v>24</v>
      </c>
      <c r="C3656" s="66" t="s">
        <v>26</v>
      </c>
      <c r="D3656" s="66" t="s">
        <v>299</v>
      </c>
      <c r="E3656" s="87">
        <f>+IF(ISNUMBER(DATA!N941),DATA!N941,"n/a")</f>
        <v>2.7691781684409098</v>
      </c>
      <c r="F3656" s="77">
        <f>+IF(ISNUMBER(DATA!O941),DATA!O941,"n/a")</f>
        <v>9.2849742540197094E-2</v>
      </c>
      <c r="G3656" s="87">
        <f>+IF(ISNUMBER(DATA!X941),DATA!X941,"n/a")</f>
        <v>2.8198416676755902</v>
      </c>
      <c r="H3656" s="77">
        <f>+IF(ISNUMBER(DATA!Y941),DATA!Y941,"n/a")</f>
        <v>8.1693167317907101E-2</v>
      </c>
      <c r="I3656" s="87">
        <f>+IF(ISNUMBER(DATA!AH941),DATA!AH941,"n/a")</f>
        <v>2.7859938901860501</v>
      </c>
      <c r="J3656" s="77">
        <f>+IF(ISNUMBER(DATA!AI941),DATA!AI941,"n/a")</f>
        <v>9.8489465403609297E-2</v>
      </c>
      <c r="K3656" s="87">
        <f>+IF(ISNUMBER(DATA!AR941),DATA!AR941,"n/a")</f>
        <v>2.7782694177912202</v>
      </c>
      <c r="L3656" s="77">
        <f>+IF(ISNUMBER(DATA!AS941),DATA!AS941,"n/a")</f>
        <v>0.11192491217431901</v>
      </c>
      <c r="M3656" s="66"/>
      <c r="N3656" s="66"/>
      <c r="O3656" s="66"/>
      <c r="P3656" s="66"/>
      <c r="Q3656" s="66"/>
      <c r="S3656" s="70"/>
      <c r="U3656" s="70"/>
      <c r="W3656" s="70"/>
      <c r="Y3656" s="70"/>
    </row>
    <row r="3657" spans="1:25" s="69" customFormat="1" x14ac:dyDescent="0.2">
      <c r="A3657" s="66" t="s">
        <v>27</v>
      </c>
      <c r="B3657" s="66" t="s">
        <v>24</v>
      </c>
      <c r="C3657" s="66" t="s">
        <v>26</v>
      </c>
      <c r="D3657" s="66" t="s">
        <v>300</v>
      </c>
      <c r="E3657" s="87">
        <f>+IF(ISNUMBER(DATA!N942),DATA!N942,"n/a")</f>
        <v>2.8658948318449702</v>
      </c>
      <c r="F3657" s="77">
        <f>+IF(ISNUMBER(DATA!O942),DATA!O942,"n/a")</f>
        <v>9.1033542673553004E-3</v>
      </c>
      <c r="G3657" s="87">
        <f>+IF(ISNUMBER(DATA!X942),DATA!X942,"n/a")</f>
        <v>2.7859940398435898</v>
      </c>
      <c r="H3657" s="77">
        <f>+IF(ISNUMBER(DATA!Y942),DATA!Y942,"n/a")</f>
        <v>-1.6279612500834401E-2</v>
      </c>
      <c r="I3657" s="87">
        <f>+IF(ISNUMBER(DATA!AH942),DATA!AH942,"n/a")</f>
        <v>2.7871305998958298</v>
      </c>
      <c r="J3657" s="77">
        <f>+IF(ISNUMBER(DATA!AI942),DATA!AI942,"n/a")</f>
        <v>-2.0966706738315799E-2</v>
      </c>
      <c r="K3657" s="87">
        <f>+IF(ISNUMBER(DATA!AR942),DATA!AR942,"n/a")</f>
        <v>2.8170777598393699</v>
      </c>
      <c r="L3657" s="77">
        <f>+IF(ISNUMBER(DATA!AS942),DATA!AS942,"n/a")</f>
        <v>-1.1902810911258501E-2</v>
      </c>
      <c r="M3657" s="66"/>
      <c r="N3657" s="66"/>
      <c r="O3657" s="66"/>
      <c r="P3657" s="66"/>
      <c r="Q3657" s="66"/>
      <c r="S3657" s="70"/>
      <c r="U3657" s="70"/>
      <c r="W3657" s="70"/>
      <c r="Y3657" s="70"/>
    </row>
    <row r="3658" spans="1:25" s="69" customFormat="1" x14ac:dyDescent="0.2">
      <c r="A3658" s="66" t="s">
        <v>27</v>
      </c>
      <c r="B3658" s="66" t="s">
        <v>24</v>
      </c>
      <c r="C3658" s="66" t="s">
        <v>26</v>
      </c>
      <c r="D3658" s="66" t="s">
        <v>301</v>
      </c>
      <c r="E3658" s="87">
        <f>+IF(ISNUMBER(DATA!N943),DATA!N943,"n/a")</f>
        <v>2.8224450900088098</v>
      </c>
      <c r="F3658" s="77">
        <f>+IF(ISNUMBER(DATA!O943),DATA!O943,"n/a")</f>
        <v>-1.7474321212026099E-2</v>
      </c>
      <c r="G3658" s="87">
        <f>+IF(ISNUMBER(DATA!X943),DATA!X943,"n/a")</f>
        <v>2.87450354887432</v>
      </c>
      <c r="H3658" s="77">
        <f>+IF(ISNUMBER(DATA!Y943),DATA!Y943,"n/a")</f>
        <v>-2.33887363441059E-2</v>
      </c>
      <c r="I3658" s="87">
        <f>+IF(ISNUMBER(DATA!AH943),DATA!AH943,"n/a")</f>
        <v>2.8279415773783301</v>
      </c>
      <c r="J3658" s="77">
        <f>+IF(ISNUMBER(DATA!AI943),DATA!AI943,"n/a")</f>
        <v>-7.8910614276265501E-2</v>
      </c>
      <c r="K3658" s="87">
        <f>+IF(ISNUMBER(DATA!AR943),DATA!AR943,"n/a")</f>
        <v>2.7989029179251101</v>
      </c>
      <c r="L3658" s="77">
        <f>+IF(ISNUMBER(DATA!AS943),DATA!AS943,"n/a")</f>
        <v>-0.123153406956007</v>
      </c>
      <c r="M3658" s="66"/>
      <c r="N3658" s="66"/>
      <c r="O3658" s="66"/>
      <c r="P3658" s="66"/>
      <c r="Q3658" s="66"/>
      <c r="S3658" s="70"/>
      <c r="U3658" s="70"/>
      <c r="W3658" s="70"/>
      <c r="Y3658" s="70"/>
    </row>
    <row r="3659" spans="1:25" s="69" customFormat="1" x14ac:dyDescent="0.2">
      <c r="A3659" s="66" t="s">
        <v>27</v>
      </c>
      <c r="B3659" s="66" t="s">
        <v>24</v>
      </c>
      <c r="C3659" s="66" t="s">
        <v>26</v>
      </c>
      <c r="D3659" s="66" t="s">
        <v>302</v>
      </c>
      <c r="E3659" s="87">
        <f>+IF(ISNUMBER(DATA!N944),DATA!N944,"n/a")</f>
        <v>2.42293603127291</v>
      </c>
      <c r="F3659" s="77">
        <f>+IF(ISNUMBER(DATA!O944),DATA!O944,"n/a")</f>
        <v>2.5953355184858501E-2</v>
      </c>
      <c r="G3659" s="87">
        <f>+IF(ISNUMBER(DATA!X944),DATA!X944,"n/a")</f>
        <v>2.4945160703892499</v>
      </c>
      <c r="H3659" s="77">
        <f>+IF(ISNUMBER(DATA!Y944),DATA!Y944,"n/a")</f>
        <v>4.5118762916016603E-2</v>
      </c>
      <c r="I3659" s="87">
        <f>+IF(ISNUMBER(DATA!AH944),DATA!AH944,"n/a")</f>
        <v>2.40231707036786</v>
      </c>
      <c r="J3659" s="77">
        <f>+IF(ISNUMBER(DATA!AI944),DATA!AI944,"n/a")</f>
        <v>2.6235335871187E-2</v>
      </c>
      <c r="K3659" s="87">
        <f>+IF(ISNUMBER(DATA!AR944),DATA!AR944,"n/a")</f>
        <v>2.4102665996887001</v>
      </c>
      <c r="L3659" s="77">
        <f>+IF(ISNUMBER(DATA!AS944),DATA!AS944,"n/a")</f>
        <v>5.1871227174122597E-2</v>
      </c>
      <c r="M3659" s="66"/>
      <c r="N3659" s="66"/>
      <c r="O3659" s="66"/>
      <c r="P3659" s="66"/>
      <c r="Q3659" s="66"/>
      <c r="S3659" s="70"/>
      <c r="U3659" s="70"/>
      <c r="W3659" s="70"/>
      <c r="Y3659" s="70"/>
    </row>
    <row r="3660" spans="1:25" s="69" customFormat="1" x14ac:dyDescent="0.2">
      <c r="A3660" s="66" t="s">
        <v>27</v>
      </c>
      <c r="B3660" s="66" t="s">
        <v>24</v>
      </c>
      <c r="C3660" s="66" t="s">
        <v>26</v>
      </c>
      <c r="D3660" s="66" t="s">
        <v>303</v>
      </c>
      <c r="E3660" s="87">
        <f>+IF(ISNUMBER(DATA!N945),DATA!N945,"n/a")</f>
        <v>3.2661857418950202</v>
      </c>
      <c r="F3660" s="77">
        <f>+IF(ISNUMBER(DATA!O945),DATA!O945,"n/a")</f>
        <v>5.46587573283666E-2</v>
      </c>
      <c r="G3660" s="87">
        <f>+IF(ISNUMBER(DATA!X945),DATA!X945,"n/a")</f>
        <v>3.2411061152116498</v>
      </c>
      <c r="H3660" s="77">
        <f>+IF(ISNUMBER(DATA!Y945),DATA!Y945,"n/a")</f>
        <v>4.8232271944580699E-2</v>
      </c>
      <c r="I3660" s="87">
        <f>+IF(ISNUMBER(DATA!AH945),DATA!AH945,"n/a")</f>
        <v>3.1741821947903799</v>
      </c>
      <c r="J3660" s="77">
        <f>+IF(ISNUMBER(DATA!AI945),DATA!AI945,"n/a")</f>
        <v>3.8447238758186897E-2</v>
      </c>
      <c r="K3660" s="87">
        <f>+IF(ISNUMBER(DATA!AR945),DATA!AR945,"n/a")</f>
        <v>3.0880556789257398</v>
      </c>
      <c r="L3660" s="77">
        <f>+IF(ISNUMBER(DATA!AS945),DATA!AS945,"n/a")</f>
        <v>4.1131088397087401E-2</v>
      </c>
      <c r="M3660" s="66"/>
      <c r="N3660" s="66"/>
      <c r="O3660" s="66"/>
      <c r="P3660" s="66"/>
      <c r="Q3660" s="66"/>
      <c r="S3660" s="70"/>
      <c r="U3660" s="70"/>
      <c r="W3660" s="70"/>
      <c r="Y3660" s="70"/>
    </row>
    <row r="3661" spans="1:25" s="69" customFormat="1" x14ac:dyDescent="0.2">
      <c r="A3661" s="66" t="s">
        <v>27</v>
      </c>
      <c r="B3661" s="66" t="s">
        <v>24</v>
      </c>
      <c r="C3661" s="66" t="s">
        <v>26</v>
      </c>
      <c r="D3661" s="66" t="s">
        <v>304</v>
      </c>
      <c r="E3661" s="87">
        <f>+IF(ISNUMBER(DATA!N946),DATA!N946,"n/a")</f>
        <v>2.6165591334627298</v>
      </c>
      <c r="F3661" s="77">
        <f>+IF(ISNUMBER(DATA!O946),DATA!O946,"n/a")</f>
        <v>5.5317840913482297E-2</v>
      </c>
      <c r="G3661" s="87">
        <f>+IF(ISNUMBER(DATA!X946),DATA!X946,"n/a")</f>
        <v>2.68101784454764</v>
      </c>
      <c r="H3661" s="77">
        <f>+IF(ISNUMBER(DATA!Y946),DATA!Y946,"n/a")</f>
        <v>7.7906801493924496E-2</v>
      </c>
      <c r="I3661" s="87">
        <f>+IF(ISNUMBER(DATA!AH946),DATA!AH946,"n/a")</f>
        <v>2.6497255210122801</v>
      </c>
      <c r="J3661" s="77">
        <f>+IF(ISNUMBER(DATA!AI946),DATA!AI946,"n/a")</f>
        <v>9.7177872991765293E-2</v>
      </c>
      <c r="K3661" s="87">
        <f>+IF(ISNUMBER(DATA!AR946),DATA!AR946,"n/a")</f>
        <v>2.6301039382711</v>
      </c>
      <c r="L3661" s="77">
        <f>+IF(ISNUMBER(DATA!AS946),DATA!AS946,"n/a")</f>
        <v>0.100763859106069</v>
      </c>
      <c r="M3661" s="66"/>
      <c r="N3661" s="66"/>
      <c r="O3661" s="66"/>
      <c r="P3661" s="66"/>
      <c r="Q3661" s="66"/>
      <c r="S3661" s="70"/>
      <c r="U3661" s="70"/>
      <c r="W3661" s="70"/>
      <c r="Y3661" s="70"/>
    </row>
    <row r="3662" spans="1:25" s="69" customFormat="1" x14ac:dyDescent="0.2">
      <c r="A3662" s="66" t="s">
        <v>27</v>
      </c>
      <c r="B3662" s="66" t="s">
        <v>24</v>
      </c>
      <c r="C3662" s="66" t="s">
        <v>26</v>
      </c>
      <c r="D3662" s="66" t="s">
        <v>305</v>
      </c>
      <c r="E3662" s="87">
        <f>+IF(ISNUMBER(DATA!N947),DATA!N947,"n/a")</f>
        <v>3.2619431149447502</v>
      </c>
      <c r="F3662" s="77">
        <f>+IF(ISNUMBER(DATA!O947),DATA!O947,"n/a")</f>
        <v>0.169394567603076</v>
      </c>
      <c r="G3662" s="87">
        <f>+IF(ISNUMBER(DATA!X947),DATA!X947,"n/a")</f>
        <v>3.2964996821573198</v>
      </c>
      <c r="H3662" s="77">
        <f>+IF(ISNUMBER(DATA!Y947),DATA!Y947,"n/a")</f>
        <v>0.170098360611845</v>
      </c>
      <c r="I3662" s="87">
        <f>+IF(ISNUMBER(DATA!AH947),DATA!AH947,"n/a")</f>
        <v>3.2564811941612701</v>
      </c>
      <c r="J3662" s="77">
        <f>+IF(ISNUMBER(DATA!AI947),DATA!AI947,"n/a")</f>
        <v>0.13315207079477701</v>
      </c>
      <c r="K3662" s="87">
        <f>+IF(ISNUMBER(DATA!AR947),DATA!AR947,"n/a")</f>
        <v>3.0204364093993998</v>
      </c>
      <c r="L3662" s="77">
        <f>+IF(ISNUMBER(DATA!AS947),DATA!AS947,"n/a")</f>
        <v>0.102264653866402</v>
      </c>
      <c r="M3662" s="66"/>
      <c r="N3662" s="66"/>
      <c r="O3662" s="66"/>
      <c r="P3662" s="66"/>
      <c r="Q3662" s="66"/>
      <c r="S3662" s="70"/>
      <c r="U3662" s="70"/>
      <c r="W3662" s="70"/>
      <c r="Y3662" s="70"/>
    </row>
    <row r="3663" spans="1:25" s="69" customFormat="1" x14ac:dyDescent="0.2">
      <c r="A3663" s="66" t="s">
        <v>27</v>
      </c>
      <c r="B3663" s="66" t="s">
        <v>24</v>
      </c>
      <c r="C3663" s="66" t="s">
        <v>26</v>
      </c>
      <c r="D3663" s="66" t="s">
        <v>306</v>
      </c>
      <c r="E3663" s="87">
        <f>+IF(ISNUMBER(DATA!N948),DATA!N948,"n/a")</f>
        <v>2.7201539338654501</v>
      </c>
      <c r="F3663" s="77">
        <f>+IF(ISNUMBER(DATA!O948),DATA!O948,"n/a")</f>
        <v>-1.90048707248168E-2</v>
      </c>
      <c r="G3663" s="87">
        <f>+IF(ISNUMBER(DATA!X948),DATA!X948,"n/a")</f>
        <v>2.7937874493964601</v>
      </c>
      <c r="H3663" s="77">
        <f>+IF(ISNUMBER(DATA!Y948),DATA!Y948,"n/a")</f>
        <v>1.1196095392329299E-3</v>
      </c>
      <c r="I3663" s="87">
        <f>+IF(ISNUMBER(DATA!AH948),DATA!AH948,"n/a")</f>
        <v>2.8527907873448899</v>
      </c>
      <c r="J3663" s="77">
        <f>+IF(ISNUMBER(DATA!AI948),DATA!AI948,"n/a")</f>
        <v>-5.2905716505056402E-4</v>
      </c>
      <c r="K3663" s="87">
        <f>+IF(ISNUMBER(DATA!AR948),DATA!AR948,"n/a")</f>
        <v>2.8813439916838099</v>
      </c>
      <c r="L3663" s="77">
        <f>+IF(ISNUMBER(DATA!AS948),DATA!AS948,"n/a")</f>
        <v>1.0916793216063999E-2</v>
      </c>
      <c r="M3663" s="66"/>
      <c r="N3663" s="66"/>
      <c r="O3663" s="66"/>
      <c r="P3663" s="66"/>
      <c r="Q3663" s="66"/>
      <c r="S3663" s="70"/>
      <c r="U3663" s="70"/>
      <c r="W3663" s="70"/>
      <c r="Y3663" s="70"/>
    </row>
    <row r="3664" spans="1:25" s="69" customFormat="1" x14ac:dyDescent="0.2">
      <c r="A3664" s="66" t="s">
        <v>27</v>
      </c>
      <c r="B3664" s="66" t="s">
        <v>24</v>
      </c>
      <c r="C3664" s="66" t="s">
        <v>26</v>
      </c>
      <c r="D3664" s="66" t="s">
        <v>307</v>
      </c>
      <c r="E3664" s="87">
        <f>+IF(ISNUMBER(DATA!N949),DATA!N949,"n/a")</f>
        <v>1.59228955823403</v>
      </c>
      <c r="F3664" s="77">
        <f>+IF(ISNUMBER(DATA!O949),DATA!O949,"n/a")</f>
        <v>3.7640034800124601E-2</v>
      </c>
      <c r="G3664" s="87">
        <f>+IF(ISNUMBER(DATA!X949),DATA!X949,"n/a")</f>
        <v>1.6122399714498199</v>
      </c>
      <c r="H3664" s="77">
        <f>+IF(ISNUMBER(DATA!Y949),DATA!Y949,"n/a")</f>
        <v>3.7483164002925E-2</v>
      </c>
      <c r="I3664" s="87">
        <f>+IF(ISNUMBER(DATA!AH949),DATA!AH949,"n/a")</f>
        <v>1.59448456204044</v>
      </c>
      <c r="J3664" s="77">
        <f>+IF(ISNUMBER(DATA!AI949),DATA!AI949,"n/a")</f>
        <v>3.3250968320563498E-2</v>
      </c>
      <c r="K3664" s="87">
        <f>+IF(ISNUMBER(DATA!AR949),DATA!AR949,"n/a")</f>
        <v>1.56836845196453</v>
      </c>
      <c r="L3664" s="77">
        <f>+IF(ISNUMBER(DATA!AS949),DATA!AS949,"n/a")</f>
        <v>-0.11257310468379</v>
      </c>
      <c r="M3664" s="66"/>
      <c r="N3664" s="66"/>
      <c r="O3664" s="66"/>
      <c r="P3664" s="66"/>
      <c r="Q3664" s="66"/>
      <c r="S3664" s="70"/>
      <c r="U3664" s="70"/>
      <c r="W3664" s="70"/>
      <c r="Y3664" s="70"/>
    </row>
    <row r="3665" spans="1:25" s="69" customFormat="1" x14ac:dyDescent="0.2">
      <c r="A3665" s="66" t="s">
        <v>27</v>
      </c>
      <c r="B3665" s="66" t="s">
        <v>24</v>
      </c>
      <c r="C3665" s="66" t="s">
        <v>26</v>
      </c>
      <c r="D3665" s="66" t="s">
        <v>308</v>
      </c>
      <c r="E3665" s="87">
        <f>+IF(ISNUMBER(DATA!N950),DATA!N950,"n/a")</f>
        <v>2.9799652191534798</v>
      </c>
      <c r="F3665" s="77">
        <f>+IF(ISNUMBER(DATA!O950),DATA!O950,"n/a")</f>
        <v>3.3241872748549603E-2</v>
      </c>
      <c r="G3665" s="87">
        <f>+IF(ISNUMBER(DATA!X950),DATA!X950,"n/a")</f>
        <v>2.9447165500194301</v>
      </c>
      <c r="H3665" s="77">
        <f>+IF(ISNUMBER(DATA!Y950),DATA!Y950,"n/a")</f>
        <v>5.5088766695841798E-2</v>
      </c>
      <c r="I3665" s="87">
        <f>+IF(ISNUMBER(DATA!AH950),DATA!AH950,"n/a")</f>
        <v>2.9074184343713498</v>
      </c>
      <c r="J3665" s="77">
        <f>+IF(ISNUMBER(DATA!AI950),DATA!AI950,"n/a")</f>
        <v>3.6547756939699597E-2</v>
      </c>
      <c r="K3665" s="87">
        <f>+IF(ISNUMBER(DATA!AR950),DATA!AR950,"n/a")</f>
        <v>2.9128772702559198</v>
      </c>
      <c r="L3665" s="77">
        <f>+IF(ISNUMBER(DATA!AS950),DATA!AS950,"n/a")</f>
        <v>5.1595673225800998E-2</v>
      </c>
      <c r="M3665" s="66"/>
      <c r="N3665" s="66"/>
      <c r="O3665" s="66"/>
      <c r="P3665" s="66"/>
      <c r="Q3665" s="66"/>
      <c r="S3665" s="70"/>
      <c r="U3665" s="70"/>
      <c r="W3665" s="70"/>
      <c r="Y3665" s="70"/>
    </row>
    <row r="3666" spans="1:25" s="69" customFormat="1" x14ac:dyDescent="0.2">
      <c r="A3666" s="66" t="s">
        <v>27</v>
      </c>
      <c r="B3666" s="66" t="s">
        <v>24</v>
      </c>
      <c r="C3666" s="66" t="s">
        <v>26</v>
      </c>
      <c r="D3666" s="66" t="s">
        <v>309</v>
      </c>
      <c r="E3666" s="87">
        <f>+IF(ISNUMBER(DATA!N951),DATA!N951,"n/a")</f>
        <v>2.5962659352305</v>
      </c>
      <c r="F3666" s="77">
        <f>+IF(ISNUMBER(DATA!O951),DATA!O951,"n/a")</f>
        <v>1.29778025481391E-2</v>
      </c>
      <c r="G3666" s="87">
        <f>+IF(ISNUMBER(DATA!X951),DATA!X951,"n/a")</f>
        <v>2.59174992523723</v>
      </c>
      <c r="H3666" s="77">
        <f>+IF(ISNUMBER(DATA!Y951),DATA!Y951,"n/a")</f>
        <v>3.8242843389229397E-2</v>
      </c>
      <c r="I3666" s="87">
        <f>+IF(ISNUMBER(DATA!AH951),DATA!AH951,"n/a")</f>
        <v>2.5732916005496298</v>
      </c>
      <c r="J3666" s="77">
        <f>+IF(ISNUMBER(DATA!AI951),DATA!AI951,"n/a")</f>
        <v>3.0466778227814201E-2</v>
      </c>
      <c r="K3666" s="87">
        <f>+IF(ISNUMBER(DATA!AR951),DATA!AR951,"n/a")</f>
        <v>2.5873860202262899</v>
      </c>
      <c r="L3666" s="77">
        <f>+IF(ISNUMBER(DATA!AS951),DATA!AS951,"n/a")</f>
        <v>2.1522806729127E-2</v>
      </c>
      <c r="M3666" s="66"/>
      <c r="N3666" s="66"/>
      <c r="O3666" s="66"/>
      <c r="P3666" s="66"/>
      <c r="Q3666" s="66"/>
      <c r="S3666" s="70"/>
      <c r="U3666" s="70"/>
      <c r="W3666" s="70"/>
      <c r="Y3666" s="70"/>
    </row>
    <row r="3667" spans="1:25" s="69" customFormat="1" x14ac:dyDescent="0.2">
      <c r="A3667" s="66" t="s">
        <v>27</v>
      </c>
      <c r="B3667" s="66" t="s">
        <v>24</v>
      </c>
      <c r="C3667" s="66" t="s">
        <v>26</v>
      </c>
      <c r="D3667" s="66" t="s">
        <v>310</v>
      </c>
      <c r="E3667" s="87">
        <f>+IF(ISNUMBER(DATA!N952),DATA!N952,"n/a")</f>
        <v>3.0914045229473901</v>
      </c>
      <c r="F3667" s="77">
        <f>+IF(ISNUMBER(DATA!O952),DATA!O952,"n/a")</f>
        <v>-6.0055272315701201E-2</v>
      </c>
      <c r="G3667" s="87">
        <f>+IF(ISNUMBER(DATA!X952),DATA!X952,"n/a")</f>
        <v>3.1470223910576198</v>
      </c>
      <c r="H3667" s="77">
        <f>+IF(ISNUMBER(DATA!Y952),DATA!Y952,"n/a")</f>
        <v>-8.5006032537690707E-3</v>
      </c>
      <c r="I3667" s="87">
        <f>+IF(ISNUMBER(DATA!AH952),DATA!AH952,"n/a")</f>
        <v>3.13468534727894</v>
      </c>
      <c r="J3667" s="77">
        <f>+IF(ISNUMBER(DATA!AI952),DATA!AI952,"n/a")</f>
        <v>3.01659525445563E-4</v>
      </c>
      <c r="K3667" s="87">
        <f>+IF(ISNUMBER(DATA!AR952),DATA!AR952,"n/a")</f>
        <v>3.16532494811959</v>
      </c>
      <c r="L3667" s="77">
        <f>+IF(ISNUMBER(DATA!AS952),DATA!AS952,"n/a")</f>
        <v>2.0342350118864701E-2</v>
      </c>
      <c r="M3667" s="66"/>
      <c r="N3667" s="66"/>
      <c r="O3667" s="66"/>
      <c r="P3667" s="66"/>
      <c r="Q3667" s="66"/>
      <c r="S3667" s="70"/>
      <c r="U3667" s="70"/>
      <c r="W3667" s="70"/>
      <c r="Y3667" s="70"/>
    </row>
    <row r="3668" spans="1:25" s="69" customFormat="1" x14ac:dyDescent="0.2">
      <c r="A3668" s="66" t="s">
        <v>27</v>
      </c>
      <c r="B3668" s="66" t="s">
        <v>24</v>
      </c>
      <c r="C3668" s="66" t="s">
        <v>26</v>
      </c>
      <c r="D3668" s="66" t="s">
        <v>311</v>
      </c>
      <c r="E3668" s="87">
        <f>+IF(ISNUMBER(DATA!N953),DATA!N953,"n/a")</f>
        <v>2.4525002884173999</v>
      </c>
      <c r="F3668" s="77">
        <f>+IF(ISNUMBER(DATA!O953),DATA!O953,"n/a")</f>
        <v>-2.0800804630471601E-2</v>
      </c>
      <c r="G3668" s="87">
        <f>+IF(ISNUMBER(DATA!X953),DATA!X953,"n/a")</f>
        <v>2.4639280354621498</v>
      </c>
      <c r="H3668" s="77">
        <f>+IF(ISNUMBER(DATA!Y953),DATA!Y953,"n/a")</f>
        <v>3.8253350914778401E-3</v>
      </c>
      <c r="I3668" s="87">
        <f>+IF(ISNUMBER(DATA!AH953),DATA!AH953,"n/a")</f>
        <v>2.45372646923812</v>
      </c>
      <c r="J3668" s="77">
        <f>+IF(ISNUMBER(DATA!AI953),DATA!AI953,"n/a")</f>
        <v>2.37259709106237E-2</v>
      </c>
      <c r="K3668" s="87">
        <f>+IF(ISNUMBER(DATA!AR953),DATA!AR953,"n/a")</f>
        <v>2.45647345311979</v>
      </c>
      <c r="L3668" s="77">
        <f>+IF(ISNUMBER(DATA!AS953),DATA!AS953,"n/a")</f>
        <v>4.07499750128918E-2</v>
      </c>
      <c r="M3668" s="66"/>
      <c r="N3668" s="66"/>
      <c r="O3668" s="66"/>
      <c r="P3668" s="66"/>
      <c r="Q3668" s="66"/>
      <c r="S3668" s="70"/>
      <c r="U3668" s="70"/>
      <c r="W3668" s="70"/>
      <c r="Y3668" s="70"/>
    </row>
    <row r="3669" spans="1:25" s="69" customFormat="1" x14ac:dyDescent="0.2">
      <c r="A3669" s="66" t="s">
        <v>27</v>
      </c>
      <c r="B3669" s="66" t="s">
        <v>24</v>
      </c>
      <c r="C3669" s="66" t="s">
        <v>26</v>
      </c>
      <c r="D3669" s="66" t="s">
        <v>312</v>
      </c>
      <c r="E3669" s="87">
        <f>+IF(ISNUMBER(DATA!N954),DATA!N954,"n/a")</f>
        <v>2.63747470710807</v>
      </c>
      <c r="F3669" s="77">
        <f>+IF(ISNUMBER(DATA!O954),DATA!O954,"n/a")</f>
        <v>-1.11247561706787E-3</v>
      </c>
      <c r="G3669" s="87">
        <f>+IF(ISNUMBER(DATA!X954),DATA!X954,"n/a")</f>
        <v>2.5488600284035599</v>
      </c>
      <c r="H3669" s="77">
        <f>+IF(ISNUMBER(DATA!Y954),DATA!Y954,"n/a")</f>
        <v>-2.7032724028358102E-2</v>
      </c>
      <c r="I3669" s="87">
        <f>+IF(ISNUMBER(DATA!AH954),DATA!AH954,"n/a")</f>
        <v>2.5086037345826702</v>
      </c>
      <c r="J3669" s="77">
        <f>+IF(ISNUMBER(DATA!AI954),DATA!AI954,"n/a")</f>
        <v>-2.2471484020054E-2</v>
      </c>
      <c r="K3669" s="87">
        <f>+IF(ISNUMBER(DATA!AR954),DATA!AR954,"n/a")</f>
        <v>2.5597769055524999</v>
      </c>
      <c r="L3669" s="77">
        <f>+IF(ISNUMBER(DATA!AS954),DATA!AS954,"n/a")</f>
        <v>1.26649544778913E-2</v>
      </c>
      <c r="M3669" s="66"/>
      <c r="N3669" s="66"/>
      <c r="O3669" s="66"/>
      <c r="P3669" s="66"/>
      <c r="Q3669" s="66"/>
      <c r="S3669" s="70"/>
      <c r="U3669" s="70"/>
      <c r="W3669" s="70"/>
      <c r="Y3669" s="70"/>
    </row>
    <row r="3670" spans="1:25" s="69" customFormat="1" x14ac:dyDescent="0.2">
      <c r="A3670" s="66" t="s">
        <v>27</v>
      </c>
      <c r="B3670" s="66" t="s">
        <v>24</v>
      </c>
      <c r="C3670" s="66" t="s">
        <v>26</v>
      </c>
      <c r="D3670" s="66" t="s">
        <v>313</v>
      </c>
      <c r="E3670" s="87">
        <f>+IF(ISNUMBER(DATA!N955),DATA!N955,"n/a")</f>
        <v>2.33547227778321</v>
      </c>
      <c r="F3670" s="77">
        <f>+IF(ISNUMBER(DATA!O955),DATA!O955,"n/a")</f>
        <v>1.6703686604851099E-2</v>
      </c>
      <c r="G3670" s="87">
        <f>+IF(ISNUMBER(DATA!X955),DATA!X955,"n/a")</f>
        <v>2.3592934954450002</v>
      </c>
      <c r="H3670" s="77">
        <f>+IF(ISNUMBER(DATA!Y955),DATA!Y955,"n/a")</f>
        <v>-2.11903272626475E-3</v>
      </c>
      <c r="I3670" s="87">
        <f>+IF(ISNUMBER(DATA!AH955),DATA!AH955,"n/a")</f>
        <v>2.3305382765679998</v>
      </c>
      <c r="J3670" s="77">
        <f>+IF(ISNUMBER(DATA!AI955),DATA!AI955,"n/a")</f>
        <v>-1.29117804375612E-2</v>
      </c>
      <c r="K3670" s="87">
        <f>+IF(ISNUMBER(DATA!AR955),DATA!AR955,"n/a")</f>
        <v>2.2788629708966499</v>
      </c>
      <c r="L3670" s="77">
        <f>+IF(ISNUMBER(DATA!AS955),DATA!AS955,"n/a")</f>
        <v>-4.3809068736505301E-2</v>
      </c>
      <c r="M3670" s="66"/>
      <c r="N3670" s="66"/>
      <c r="O3670" s="66"/>
      <c r="P3670" s="66"/>
      <c r="Q3670" s="66"/>
      <c r="S3670" s="70"/>
      <c r="U3670" s="70"/>
      <c r="W3670" s="70"/>
      <c r="Y3670" s="70"/>
    </row>
    <row r="3671" spans="1:25" s="69" customFormat="1" x14ac:dyDescent="0.2">
      <c r="A3671" s="66" t="s">
        <v>27</v>
      </c>
      <c r="B3671" s="66" t="s">
        <v>24</v>
      </c>
      <c r="C3671" s="66" t="s">
        <v>26</v>
      </c>
      <c r="D3671" s="66" t="s">
        <v>314</v>
      </c>
      <c r="E3671" s="87">
        <f>+IF(ISNUMBER(DATA!N956),DATA!N956,"n/a")</f>
        <v>2.7595921834411898</v>
      </c>
      <c r="F3671" s="77">
        <f>+IF(ISNUMBER(DATA!O956),DATA!O956,"n/a")</f>
        <v>-9.2950629614017302E-2</v>
      </c>
      <c r="G3671" s="87">
        <f>+IF(ISNUMBER(DATA!X956),DATA!X956,"n/a")</f>
        <v>2.8214300614831802</v>
      </c>
      <c r="H3671" s="77">
        <f>+IF(ISNUMBER(DATA!Y956),DATA!Y956,"n/a")</f>
        <v>-4.1365350321018499E-2</v>
      </c>
      <c r="I3671" s="87">
        <f>+IF(ISNUMBER(DATA!AH956),DATA!AH956,"n/a")</f>
        <v>2.8149606789153698</v>
      </c>
      <c r="J3671" s="77">
        <f>+IF(ISNUMBER(DATA!AI956),DATA!AI956,"n/a")</f>
        <v>1.34135126316166E-2</v>
      </c>
      <c r="K3671" s="87">
        <f>+IF(ISNUMBER(DATA!AR956),DATA!AR956,"n/a")</f>
        <v>2.8333390554056899</v>
      </c>
      <c r="L3671" s="77">
        <f>+IF(ISNUMBER(DATA!AS956),DATA!AS956,"n/a")</f>
        <v>4.7567402574012402E-2</v>
      </c>
      <c r="M3671" s="66"/>
      <c r="N3671" s="66"/>
      <c r="O3671" s="66"/>
      <c r="P3671" s="66"/>
      <c r="Q3671" s="66"/>
      <c r="S3671" s="70"/>
      <c r="U3671" s="70"/>
      <c r="W3671" s="70"/>
      <c r="Y3671" s="70"/>
    </row>
    <row r="3672" spans="1:25" s="69" customFormat="1" x14ac:dyDescent="0.2">
      <c r="A3672" s="66" t="s">
        <v>27</v>
      </c>
      <c r="B3672" s="66" t="s">
        <v>24</v>
      </c>
      <c r="C3672" s="66" t="s">
        <v>26</v>
      </c>
      <c r="D3672" s="66" t="s">
        <v>315</v>
      </c>
      <c r="E3672" s="87">
        <f>+IF(ISNUMBER(DATA!N957),DATA!N957,"n/a")</f>
        <v>1.8760394403595899</v>
      </c>
      <c r="F3672" s="77">
        <f>+IF(ISNUMBER(DATA!O957),DATA!O957,"n/a")</f>
        <v>4.44416352257219E-2</v>
      </c>
      <c r="G3672" s="87">
        <f>+IF(ISNUMBER(DATA!X957),DATA!X957,"n/a")</f>
        <v>1.9344279423774899</v>
      </c>
      <c r="H3672" s="77">
        <f>+IF(ISNUMBER(DATA!Y957),DATA!Y957,"n/a")</f>
        <v>8.7760744213478598E-2</v>
      </c>
      <c r="I3672" s="87">
        <f>+IF(ISNUMBER(DATA!AH957),DATA!AH957,"n/a")</f>
        <v>1.8769984548516301</v>
      </c>
      <c r="J3672" s="77">
        <f>+IF(ISNUMBER(DATA!AI957),DATA!AI957,"n/a")</f>
        <v>6.5413446515057802E-2</v>
      </c>
      <c r="K3672" s="87">
        <f>+IF(ISNUMBER(DATA!AR957),DATA!AR957,"n/a")</f>
        <v>1.8156304223870701</v>
      </c>
      <c r="L3672" s="77">
        <f>+IF(ISNUMBER(DATA!AS957),DATA!AS957,"n/a")</f>
        <v>1.2058034736628399E-2</v>
      </c>
      <c r="M3672" s="66"/>
      <c r="N3672" s="66"/>
      <c r="O3672" s="66"/>
      <c r="P3672" s="66"/>
      <c r="Q3672" s="66"/>
      <c r="S3672" s="70"/>
      <c r="U3672" s="70"/>
      <c r="W3672" s="70"/>
      <c r="Y3672" s="70"/>
    </row>
    <row r="3673" spans="1:25" s="69" customFormat="1" x14ac:dyDescent="0.2">
      <c r="A3673" s="66" t="s">
        <v>27</v>
      </c>
      <c r="B3673" s="66" t="s">
        <v>24</v>
      </c>
      <c r="C3673" s="66" t="s">
        <v>26</v>
      </c>
      <c r="D3673" s="66" t="s">
        <v>316</v>
      </c>
      <c r="E3673" s="87">
        <f>+IF(ISNUMBER(DATA!N958),DATA!N958,"n/a")</f>
        <v>2.5398381373742001</v>
      </c>
      <c r="F3673" s="77">
        <f>+IF(ISNUMBER(DATA!O958),DATA!O958,"n/a")</f>
        <v>5.9886244171141398E-2</v>
      </c>
      <c r="G3673" s="87">
        <f>+IF(ISNUMBER(DATA!X958),DATA!X958,"n/a")</f>
        <v>2.5680416311813699</v>
      </c>
      <c r="H3673" s="77">
        <f>+IF(ISNUMBER(DATA!Y958),DATA!Y958,"n/a")</f>
        <v>5.7162540135409702E-2</v>
      </c>
      <c r="I3673" s="87">
        <f>+IF(ISNUMBER(DATA!AH958),DATA!AH958,"n/a")</f>
        <v>2.5034437429873702</v>
      </c>
      <c r="J3673" s="77">
        <f>+IF(ISNUMBER(DATA!AI958),DATA!AI958,"n/a")</f>
        <v>2.8448586084995699E-2</v>
      </c>
      <c r="K3673" s="87">
        <f>+IF(ISNUMBER(DATA!AR958),DATA!AR958,"n/a")</f>
        <v>2.4975544307925301</v>
      </c>
      <c r="L3673" s="77">
        <f>+IF(ISNUMBER(DATA!AS958),DATA!AS958,"n/a")</f>
        <v>4.05765487656191E-2</v>
      </c>
      <c r="M3673" s="66"/>
      <c r="N3673" s="66"/>
      <c r="O3673" s="66"/>
      <c r="P3673" s="66"/>
      <c r="Q3673" s="66"/>
      <c r="S3673" s="70"/>
      <c r="U3673" s="70"/>
      <c r="W3673" s="70"/>
      <c r="Y3673" s="70"/>
    </row>
    <row r="3674" spans="1:25" s="69" customFormat="1" x14ac:dyDescent="0.2">
      <c r="A3674" s="66" t="s">
        <v>27</v>
      </c>
      <c r="B3674" s="66" t="s">
        <v>24</v>
      </c>
      <c r="C3674" s="66" t="s">
        <v>26</v>
      </c>
      <c r="D3674" s="66" t="s">
        <v>317</v>
      </c>
      <c r="E3674" s="87">
        <f>+IF(ISNUMBER(DATA!N959),DATA!N959,"n/a")</f>
        <v>3.2798955105393701</v>
      </c>
      <c r="F3674" s="77">
        <f>+IF(ISNUMBER(DATA!O959),DATA!O959,"n/a")</f>
        <v>0.17173402208702501</v>
      </c>
      <c r="G3674" s="87">
        <f>+IF(ISNUMBER(DATA!X959),DATA!X959,"n/a")</f>
        <v>3.1978338059559199</v>
      </c>
      <c r="H3674" s="77">
        <f>+IF(ISNUMBER(DATA!Y959),DATA!Y959,"n/a")</f>
        <v>0.10202512332448201</v>
      </c>
      <c r="I3674" s="87">
        <f>+IF(ISNUMBER(DATA!AH959),DATA!AH959,"n/a")</f>
        <v>3.1107317189049999</v>
      </c>
      <c r="J3674" s="77">
        <f>+IF(ISNUMBER(DATA!AI959),DATA!AI959,"n/a")</f>
        <v>5.0295225195178497E-2</v>
      </c>
      <c r="K3674" s="87">
        <f>+IF(ISNUMBER(DATA!AR959),DATA!AR959,"n/a")</f>
        <v>3.06118508797053</v>
      </c>
      <c r="L3674" s="77">
        <f>+IF(ISNUMBER(DATA!AS959),DATA!AS959,"n/a")</f>
        <v>2.3632472243360899E-2</v>
      </c>
      <c r="M3674" s="66"/>
      <c r="N3674" s="66"/>
      <c r="O3674" s="66"/>
      <c r="P3674" s="66"/>
      <c r="Q3674" s="66"/>
      <c r="S3674" s="70"/>
      <c r="U3674" s="70"/>
      <c r="W3674" s="70"/>
      <c r="Y3674" s="70"/>
    </row>
    <row r="3675" spans="1:25" s="69" customFormat="1" x14ac:dyDescent="0.2">
      <c r="A3675" s="66" t="s">
        <v>27</v>
      </c>
      <c r="B3675" s="66" t="s">
        <v>24</v>
      </c>
      <c r="C3675" s="66" t="s">
        <v>26</v>
      </c>
      <c r="D3675" s="66" t="s">
        <v>318</v>
      </c>
      <c r="E3675" s="87">
        <f>+IF(ISNUMBER(DATA!N960),DATA!N960,"n/a")</f>
        <v>2.39892033157364</v>
      </c>
      <c r="F3675" s="77">
        <f>+IF(ISNUMBER(DATA!O960),DATA!O960,"n/a")</f>
        <v>4.6396659143873697E-2</v>
      </c>
      <c r="G3675" s="87">
        <f>+IF(ISNUMBER(DATA!X960),DATA!X960,"n/a")</f>
        <v>2.46846040852245</v>
      </c>
      <c r="H3675" s="77">
        <f>+IF(ISNUMBER(DATA!Y960),DATA!Y960,"n/a")</f>
        <v>6.7429404156845604E-2</v>
      </c>
      <c r="I3675" s="87">
        <f>+IF(ISNUMBER(DATA!AH960),DATA!AH960,"n/a")</f>
        <v>2.3742008003388402</v>
      </c>
      <c r="J3675" s="77">
        <f>+IF(ISNUMBER(DATA!AI960),DATA!AI960,"n/a")</f>
        <v>4.8956162344476702E-2</v>
      </c>
      <c r="K3675" s="87">
        <f>+IF(ISNUMBER(DATA!AR960),DATA!AR960,"n/a")</f>
        <v>2.36131003132239</v>
      </c>
      <c r="L3675" s="77">
        <f>+IF(ISNUMBER(DATA!AS960),DATA!AS960,"n/a")</f>
        <v>7.0506410444034703E-2</v>
      </c>
      <c r="M3675" s="66"/>
      <c r="N3675" s="66"/>
      <c r="O3675" s="66"/>
      <c r="P3675" s="66"/>
      <c r="Q3675" s="66"/>
      <c r="S3675" s="70"/>
      <c r="U3675" s="70"/>
      <c r="W3675" s="70"/>
      <c r="Y3675" s="70"/>
    </row>
    <row r="3676" spans="1:25" s="69" customFormat="1" x14ac:dyDescent="0.2">
      <c r="A3676" s="66" t="s">
        <v>27</v>
      </c>
      <c r="B3676" s="66" t="s">
        <v>24</v>
      </c>
      <c r="C3676" s="66" t="s">
        <v>26</v>
      </c>
      <c r="D3676" s="66" t="s">
        <v>344</v>
      </c>
      <c r="E3676" s="87">
        <f>+IF(ISNUMBER(DATA!N961),DATA!N961,"n/a")</f>
        <v>2.86798925571415</v>
      </c>
      <c r="F3676" s="77">
        <f>+IF(ISNUMBER(DATA!O961),DATA!O961,"n/a")</f>
        <v>8.0221763568067095E-2</v>
      </c>
      <c r="G3676" s="87">
        <f>+IF(ISNUMBER(DATA!X961),DATA!X961,"n/a")</f>
        <v>2.8333143800643001</v>
      </c>
      <c r="H3676" s="77">
        <f>+IF(ISNUMBER(DATA!Y961),DATA!Y961,"n/a")</f>
        <v>5.3805250739594399E-2</v>
      </c>
      <c r="I3676" s="87">
        <f>+IF(ISNUMBER(DATA!AH961),DATA!AH961,"n/a")</f>
        <v>2.7850682559425399</v>
      </c>
      <c r="J3676" s="77">
        <f>+IF(ISNUMBER(DATA!AI961),DATA!AI961,"n/a")</f>
        <v>3.7282118711921303E-2</v>
      </c>
      <c r="K3676" s="87">
        <f>+IF(ISNUMBER(DATA!AR961),DATA!AR961,"n/a")</f>
        <v>2.7246643155636998</v>
      </c>
      <c r="L3676" s="77">
        <f>+IF(ISNUMBER(DATA!AS961),DATA!AS961,"n/a")</f>
        <v>2.4502705866599101E-2</v>
      </c>
      <c r="M3676" s="66"/>
      <c r="N3676" s="66"/>
      <c r="O3676" s="66"/>
      <c r="P3676" s="66"/>
      <c r="Q3676" s="66"/>
      <c r="S3676" s="70"/>
      <c r="U3676" s="70"/>
      <c r="W3676" s="70"/>
      <c r="Y3676" s="70"/>
    </row>
    <row r="3677" spans="1:25" s="69" customFormat="1" x14ac:dyDescent="0.2">
      <c r="A3677" s="66" t="s">
        <v>27</v>
      </c>
      <c r="B3677" s="66" t="s">
        <v>24</v>
      </c>
      <c r="C3677" s="66" t="s">
        <v>26</v>
      </c>
      <c r="D3677" s="66" t="s">
        <v>345</v>
      </c>
      <c r="E3677" s="87">
        <f>+IF(ISNUMBER(DATA!N962),DATA!N962,"n/a")</f>
        <v>2.92436872954785</v>
      </c>
      <c r="F3677" s="77">
        <f>+IF(ISNUMBER(DATA!O962),DATA!O962,"n/a")</f>
        <v>4.63878784771974E-2</v>
      </c>
      <c r="G3677" s="87">
        <f>+IF(ISNUMBER(DATA!X962),DATA!X962,"n/a")</f>
        <v>2.8781672770461499</v>
      </c>
      <c r="H3677" s="77">
        <f>+IF(ISNUMBER(DATA!Y962),DATA!Y962,"n/a")</f>
        <v>6.7957436860169298E-3</v>
      </c>
      <c r="I3677" s="87">
        <f>+IF(ISNUMBER(DATA!AH962),DATA!AH962,"n/a")</f>
        <v>2.8463500679007301</v>
      </c>
      <c r="J3677" s="77">
        <f>+IF(ISNUMBER(DATA!AI962),DATA!AI962,"n/a")</f>
        <v>2.69556808304133E-2</v>
      </c>
      <c r="K3677" s="87">
        <f>+IF(ISNUMBER(DATA!AR962),DATA!AR962,"n/a")</f>
        <v>2.8403765013606401</v>
      </c>
      <c r="L3677" s="77">
        <f>+IF(ISNUMBER(DATA!AS962),DATA!AS962,"n/a")</f>
        <v>0.105398949138807</v>
      </c>
      <c r="M3677" s="66"/>
      <c r="N3677" s="66"/>
      <c r="O3677" s="66"/>
      <c r="P3677" s="66"/>
      <c r="Q3677" s="66"/>
      <c r="S3677" s="70"/>
      <c r="U3677" s="70"/>
      <c r="W3677" s="70"/>
      <c r="Y3677" s="70"/>
    </row>
    <row r="3678" spans="1:25" x14ac:dyDescent="0.2">
      <c r="E3678" s="100"/>
      <c r="F3678" s="102"/>
      <c r="G3678" s="100"/>
      <c r="H3678" s="102"/>
      <c r="I3678" s="100"/>
      <c r="J3678" s="102"/>
      <c r="K3678" s="100"/>
      <c r="L3678" s="102"/>
    </row>
    <row r="3679" spans="1:25" s="69" customFormat="1" x14ac:dyDescent="0.2">
      <c r="A3679" s="66" t="s">
        <v>28</v>
      </c>
      <c r="B3679" s="66" t="s">
        <v>24</v>
      </c>
      <c r="C3679" s="66" t="s">
        <v>0</v>
      </c>
      <c r="D3679" s="66" t="s">
        <v>271</v>
      </c>
      <c r="E3679" s="76">
        <f>+IF(ISNUMBER(DATA!F1031),DATA!F1031,"n/a")</f>
        <v>11338.29</v>
      </c>
      <c r="F3679" s="77">
        <f>+IF(ISNUMBER(DATA!G1031),DATA!G1031,"n/a")</f>
        <v>-6.84336232798545E-2</v>
      </c>
      <c r="G3679" s="76">
        <f>+IF(ISNUMBER(DATA!P1031),DATA!P1031,"n/a")</f>
        <v>36820.51</v>
      </c>
      <c r="H3679" s="77">
        <f>+IF(ISNUMBER(DATA!Q1031),DATA!Q1031,"n/a")</f>
        <v>-3.54196743892276E-2</v>
      </c>
      <c r="I3679" s="76">
        <f>+IF(ISNUMBER(DATA!Z1031),DATA!Z1031,"n/a")</f>
        <v>79719.92</v>
      </c>
      <c r="J3679" s="77">
        <f>+IF(ISNUMBER(DATA!AA1031),DATA!AA1031,"n/a")</f>
        <v>-1.5311112346296601E-2</v>
      </c>
      <c r="K3679" s="76">
        <f>+IF(ISNUMBER(DATA!AJ1031),DATA!AJ1031,"n/a")</f>
        <v>210517.85</v>
      </c>
      <c r="L3679" s="77">
        <f>+IF(ISNUMBER(DATA!AK1031),DATA!AK1031,"n/a")</f>
        <v>9.8471068360120304E-2</v>
      </c>
      <c r="M3679" s="66"/>
      <c r="N3679" s="66"/>
      <c r="O3679" s="66"/>
      <c r="P3679" s="66"/>
      <c r="Q3679" s="66"/>
      <c r="S3679" s="70"/>
      <c r="U3679" s="70"/>
      <c r="W3679" s="70"/>
      <c r="Y3679" s="70"/>
    </row>
    <row r="3680" spans="1:25" s="69" customFormat="1" x14ac:dyDescent="0.2">
      <c r="A3680" s="66" t="s">
        <v>28</v>
      </c>
      <c r="B3680" s="66" t="s">
        <v>24</v>
      </c>
      <c r="C3680" s="66" t="s">
        <v>0</v>
      </c>
      <c r="D3680" s="66" t="s">
        <v>272</v>
      </c>
      <c r="E3680" s="76">
        <f>+IF(ISNUMBER(DATA!F1032),DATA!F1032,"n/a")</f>
        <v>63571.75</v>
      </c>
      <c r="F3680" s="77">
        <f>+IF(ISNUMBER(DATA!G1032),DATA!G1032,"n/a")</f>
        <v>0.14980495272491001</v>
      </c>
      <c r="G3680" s="76">
        <f>+IF(ISNUMBER(DATA!P1032),DATA!P1032,"n/a")</f>
        <v>177520.15</v>
      </c>
      <c r="H3680" s="77">
        <f>+IF(ISNUMBER(DATA!Q1032),DATA!Q1032,"n/a")</f>
        <v>5.9898609964925298E-2</v>
      </c>
      <c r="I3680" s="76">
        <f>+IF(ISNUMBER(DATA!Z1032),DATA!Z1032,"n/a")</f>
        <v>367661.42</v>
      </c>
      <c r="J3680" s="77">
        <f>+IF(ISNUMBER(DATA!AA1032),DATA!AA1032,"n/a")</f>
        <v>0.18945811472684601</v>
      </c>
      <c r="K3680" s="76">
        <f>+IF(ISNUMBER(DATA!AJ1032),DATA!AJ1032,"n/a")</f>
        <v>812121.17</v>
      </c>
      <c r="L3680" s="77">
        <f>+IF(ISNUMBER(DATA!AK1032),DATA!AK1032,"n/a")</f>
        <v>0.35020637202654098</v>
      </c>
      <c r="M3680" s="66"/>
      <c r="N3680" s="66"/>
      <c r="O3680" s="66"/>
      <c r="P3680" s="66"/>
      <c r="Q3680" s="66"/>
      <c r="S3680" s="70"/>
      <c r="U3680" s="70"/>
      <c r="W3680" s="70"/>
      <c r="Y3680" s="70"/>
    </row>
    <row r="3681" spans="1:25" s="69" customFormat="1" x14ac:dyDescent="0.2">
      <c r="A3681" s="66" t="s">
        <v>28</v>
      </c>
      <c r="B3681" s="66" t="s">
        <v>24</v>
      </c>
      <c r="C3681" s="66" t="s">
        <v>0</v>
      </c>
      <c r="D3681" s="66" t="s">
        <v>273</v>
      </c>
      <c r="E3681" s="76">
        <f>+IF(ISNUMBER(DATA!F1033),DATA!F1033,"n/a")</f>
        <v>116642.87</v>
      </c>
      <c r="F3681" s="77">
        <f>+IF(ISNUMBER(DATA!G1033),DATA!G1033,"n/a")</f>
        <v>9.3856669852939695E-2</v>
      </c>
      <c r="G3681" s="76">
        <f>+IF(ISNUMBER(DATA!P1033),DATA!P1033,"n/a")</f>
        <v>364625.89</v>
      </c>
      <c r="H3681" s="77">
        <f>+IF(ISNUMBER(DATA!Q1033),DATA!Q1033,"n/a")</f>
        <v>0.21560659362743301</v>
      </c>
      <c r="I3681" s="76">
        <f>+IF(ISNUMBER(DATA!Z1033),DATA!Z1033,"n/a")</f>
        <v>713742.74</v>
      </c>
      <c r="J3681" s="77">
        <f>+IF(ISNUMBER(DATA!AA1033),DATA!AA1033,"n/a")</f>
        <v>0.197910507295043</v>
      </c>
      <c r="K3681" s="76">
        <f>+IF(ISNUMBER(DATA!AJ1033),DATA!AJ1033,"n/a")</f>
        <v>1523892</v>
      </c>
      <c r="L3681" s="77">
        <f>+IF(ISNUMBER(DATA!AK1033),DATA!AK1033,"n/a")</f>
        <v>0.189704615848616</v>
      </c>
      <c r="M3681" s="66"/>
      <c r="N3681" s="66"/>
      <c r="O3681" s="66"/>
      <c r="P3681" s="66"/>
      <c r="Q3681" s="66"/>
      <c r="S3681" s="70"/>
      <c r="U3681" s="70"/>
      <c r="W3681" s="70"/>
      <c r="Y3681" s="70"/>
    </row>
    <row r="3682" spans="1:25" s="69" customFormat="1" x14ac:dyDescent="0.2">
      <c r="A3682" s="66" t="s">
        <v>28</v>
      </c>
      <c r="B3682" s="66" t="s">
        <v>24</v>
      </c>
      <c r="C3682" s="66" t="s">
        <v>0</v>
      </c>
      <c r="D3682" s="66" t="s">
        <v>274</v>
      </c>
      <c r="E3682" s="76">
        <f>+IF(ISNUMBER(DATA!F1034),DATA!F1034,"n/a")</f>
        <v>39379.589999999997</v>
      </c>
      <c r="F3682" s="77">
        <f>+IF(ISNUMBER(DATA!G1034),DATA!G1034,"n/a")</f>
        <v>-5.0076078041770503E-3</v>
      </c>
      <c r="G3682" s="76">
        <f>+IF(ISNUMBER(DATA!P1034),DATA!P1034,"n/a")</f>
        <v>109427.48</v>
      </c>
      <c r="H3682" s="77">
        <f>+IF(ISNUMBER(DATA!Q1034),DATA!Q1034,"n/a")</f>
        <v>-3.60393739811143E-2</v>
      </c>
      <c r="I3682" s="76">
        <f>+IF(ISNUMBER(DATA!Z1034),DATA!Z1034,"n/a")</f>
        <v>221890.67</v>
      </c>
      <c r="J3682" s="77">
        <f>+IF(ISNUMBER(DATA!AA1034),DATA!AA1034,"n/a")</f>
        <v>2.5746914066207299E-2</v>
      </c>
      <c r="K3682" s="76">
        <f>+IF(ISNUMBER(DATA!AJ1034),DATA!AJ1034,"n/a")</f>
        <v>498615.54</v>
      </c>
      <c r="L3682" s="77">
        <f>+IF(ISNUMBER(DATA!AK1034),DATA!AK1034,"n/a")</f>
        <v>0.10166463496963001</v>
      </c>
      <c r="M3682" s="66"/>
      <c r="N3682" s="66"/>
      <c r="O3682" s="66"/>
      <c r="P3682" s="66"/>
      <c r="Q3682" s="66"/>
      <c r="S3682" s="70"/>
      <c r="U3682" s="70"/>
      <c r="W3682" s="70"/>
      <c r="Y3682" s="70"/>
    </row>
    <row r="3683" spans="1:25" s="69" customFormat="1" x14ac:dyDescent="0.2">
      <c r="A3683" s="66" t="s">
        <v>28</v>
      </c>
      <c r="B3683" s="66" t="s">
        <v>24</v>
      </c>
      <c r="C3683" s="66" t="s">
        <v>0</v>
      </c>
      <c r="D3683" s="66" t="s">
        <v>275</v>
      </c>
      <c r="E3683" s="76">
        <f>+IF(ISNUMBER(DATA!F1035),DATA!F1035,"n/a")</f>
        <v>78207.89</v>
      </c>
      <c r="F3683" s="77">
        <f>+IF(ISNUMBER(DATA!G1035),DATA!G1035,"n/a")</f>
        <v>-0.13069446059253101</v>
      </c>
      <c r="G3683" s="76">
        <f>+IF(ISNUMBER(DATA!P1035),DATA!P1035,"n/a")</f>
        <v>260272.23</v>
      </c>
      <c r="H3683" s="77">
        <f>+IF(ISNUMBER(DATA!Q1035),DATA!Q1035,"n/a")</f>
        <v>-8.4024696315454298E-2</v>
      </c>
      <c r="I3683" s="76">
        <f>+IF(ISNUMBER(DATA!Z1035),DATA!Z1035,"n/a")</f>
        <v>526800.04</v>
      </c>
      <c r="J3683" s="77">
        <f>+IF(ISNUMBER(DATA!AA1035),DATA!AA1035,"n/a")</f>
        <v>-0.11133556015621</v>
      </c>
      <c r="K3683" s="76">
        <f>+IF(ISNUMBER(DATA!AJ1035),DATA!AJ1035,"n/a")</f>
        <v>1233045.74</v>
      </c>
      <c r="L3683" s="77">
        <f>+IF(ISNUMBER(DATA!AK1035),DATA!AK1035,"n/a")</f>
        <v>-9.8145525387907398E-2</v>
      </c>
      <c r="M3683" s="66"/>
      <c r="N3683" s="66"/>
      <c r="O3683" s="66"/>
      <c r="P3683" s="66"/>
      <c r="Q3683" s="66"/>
      <c r="S3683" s="70"/>
      <c r="U3683" s="70"/>
      <c r="W3683" s="70"/>
      <c r="Y3683" s="70"/>
    </row>
    <row r="3684" spans="1:25" s="69" customFormat="1" x14ac:dyDescent="0.2">
      <c r="A3684" s="66" t="s">
        <v>28</v>
      </c>
      <c r="B3684" s="66" t="s">
        <v>24</v>
      </c>
      <c r="C3684" s="66" t="s">
        <v>0</v>
      </c>
      <c r="D3684" s="66" t="s">
        <v>276</v>
      </c>
      <c r="E3684" s="76">
        <f>+IF(ISNUMBER(DATA!F1036),DATA!F1036,"n/a")</f>
        <v>38008.160000000003</v>
      </c>
      <c r="F3684" s="77">
        <f>+IF(ISNUMBER(DATA!G1036),DATA!G1036,"n/a")</f>
        <v>-0.291450255852716</v>
      </c>
      <c r="G3684" s="76">
        <f>+IF(ISNUMBER(DATA!P1036),DATA!P1036,"n/a")</f>
        <v>122020.94</v>
      </c>
      <c r="H3684" s="77">
        <f>+IF(ISNUMBER(DATA!Q1036),DATA!Q1036,"n/a")</f>
        <v>-0.14975208726171599</v>
      </c>
      <c r="I3684" s="76">
        <f>+IF(ISNUMBER(DATA!Z1036),DATA!Z1036,"n/a")</f>
        <v>254872.15</v>
      </c>
      <c r="J3684" s="77">
        <f>+IF(ISNUMBER(DATA!AA1036),DATA!AA1036,"n/a")</f>
        <v>-0.12995021194291401</v>
      </c>
      <c r="K3684" s="76">
        <f>+IF(ISNUMBER(DATA!AJ1036),DATA!AJ1036,"n/a")</f>
        <v>724561.12</v>
      </c>
      <c r="L3684" s="77">
        <f>+IF(ISNUMBER(DATA!AK1036),DATA!AK1036,"n/a")</f>
        <v>-2.3660997986539801E-2</v>
      </c>
      <c r="M3684" s="66"/>
      <c r="N3684" s="66"/>
      <c r="O3684" s="66"/>
      <c r="P3684" s="66"/>
      <c r="Q3684" s="66"/>
      <c r="S3684" s="70"/>
      <c r="U3684" s="70"/>
      <c r="W3684" s="70"/>
      <c r="Y3684" s="70"/>
    </row>
    <row r="3685" spans="1:25" s="69" customFormat="1" x14ac:dyDescent="0.2">
      <c r="A3685" s="66" t="s">
        <v>28</v>
      </c>
      <c r="B3685" s="66" t="s">
        <v>24</v>
      </c>
      <c r="C3685" s="66" t="s">
        <v>0</v>
      </c>
      <c r="D3685" s="66" t="s">
        <v>277</v>
      </c>
      <c r="E3685" s="76">
        <f>+IF(ISNUMBER(DATA!F1037),DATA!F1037,"n/a")</f>
        <v>32457</v>
      </c>
      <c r="F3685" s="77">
        <f>+IF(ISNUMBER(DATA!G1037),DATA!G1037,"n/a")</f>
        <v>0.19762003597620001</v>
      </c>
      <c r="G3685" s="76">
        <f>+IF(ISNUMBER(DATA!P1037),DATA!P1037,"n/a")</f>
        <v>90228.35</v>
      </c>
      <c r="H3685" s="77">
        <f>+IF(ISNUMBER(DATA!Q1037),DATA!Q1037,"n/a")</f>
        <v>4.8451840692365203E-2</v>
      </c>
      <c r="I3685" s="76">
        <f>+IF(ISNUMBER(DATA!Z1037),DATA!Z1037,"n/a")</f>
        <v>174219.13</v>
      </c>
      <c r="J3685" s="77">
        <f>+IF(ISNUMBER(DATA!AA1037),DATA!AA1037,"n/a")</f>
        <v>1.06008040761141E-2</v>
      </c>
      <c r="K3685" s="76">
        <f>+IF(ISNUMBER(DATA!AJ1037),DATA!AJ1037,"n/a")</f>
        <v>375291.49</v>
      </c>
      <c r="L3685" s="77">
        <f>+IF(ISNUMBER(DATA!AK1037),DATA!AK1037,"n/a")</f>
        <v>-4.7477556521737699E-2</v>
      </c>
      <c r="M3685" s="66"/>
      <c r="N3685" s="66"/>
      <c r="O3685" s="66"/>
      <c r="P3685" s="66"/>
      <c r="Q3685" s="66"/>
      <c r="S3685" s="70"/>
      <c r="U3685" s="70"/>
      <c r="W3685" s="70"/>
      <c r="Y3685" s="70"/>
    </row>
    <row r="3686" spans="1:25" s="69" customFormat="1" x14ac:dyDescent="0.2">
      <c r="A3686" s="66" t="s">
        <v>28</v>
      </c>
      <c r="B3686" s="66" t="s">
        <v>24</v>
      </c>
      <c r="C3686" s="66" t="s">
        <v>0</v>
      </c>
      <c r="D3686" s="66" t="s">
        <v>278</v>
      </c>
      <c r="E3686" s="76">
        <f>+IF(ISNUMBER(DATA!F1038),DATA!F1038,"n/a")</f>
        <v>126742.14</v>
      </c>
      <c r="F3686" s="77">
        <f>+IF(ISNUMBER(DATA!G1038),DATA!G1038,"n/a")</f>
        <v>0.32524460513574299</v>
      </c>
      <c r="G3686" s="76">
        <f>+IF(ISNUMBER(DATA!P1038),DATA!P1038,"n/a")</f>
        <v>391437.15</v>
      </c>
      <c r="H3686" s="77">
        <f>+IF(ISNUMBER(DATA!Q1038),DATA!Q1038,"n/a")</f>
        <v>0.223165295725581</v>
      </c>
      <c r="I3686" s="76">
        <f>+IF(ISNUMBER(DATA!Z1038),DATA!Z1038,"n/a")</f>
        <v>728863.84</v>
      </c>
      <c r="J3686" s="77">
        <f>+IF(ISNUMBER(DATA!AA1038),DATA!AA1038,"n/a")</f>
        <v>0.14112131244260201</v>
      </c>
      <c r="K3686" s="76">
        <f>+IF(ISNUMBER(DATA!AJ1038),DATA!AJ1038,"n/a")</f>
        <v>1520496.1</v>
      </c>
      <c r="L3686" s="77">
        <f>+IF(ISNUMBER(DATA!AK1038),DATA!AK1038,"n/a")</f>
        <v>0.141161524837075</v>
      </c>
      <c r="M3686" s="66"/>
      <c r="N3686" s="66"/>
      <c r="O3686" s="66"/>
      <c r="P3686" s="66"/>
      <c r="Q3686" s="66"/>
      <c r="S3686" s="70"/>
      <c r="U3686" s="70"/>
      <c r="W3686" s="70"/>
      <c r="Y3686" s="70"/>
    </row>
    <row r="3687" spans="1:25" s="69" customFormat="1" x14ac:dyDescent="0.2">
      <c r="A3687" s="66" t="s">
        <v>28</v>
      </c>
      <c r="B3687" s="66" t="s">
        <v>24</v>
      </c>
      <c r="C3687" s="66" t="s">
        <v>0</v>
      </c>
      <c r="D3687" s="66" t="s">
        <v>279</v>
      </c>
      <c r="E3687" s="76">
        <f>+IF(ISNUMBER(DATA!F1039),DATA!F1039,"n/a")</f>
        <v>71627.23</v>
      </c>
      <c r="F3687" s="77">
        <f>+IF(ISNUMBER(DATA!G1039),DATA!G1039,"n/a")</f>
        <v>0.29298123940375098</v>
      </c>
      <c r="G3687" s="76">
        <f>+IF(ISNUMBER(DATA!P1039),DATA!P1039,"n/a")</f>
        <v>215569.71</v>
      </c>
      <c r="H3687" s="77">
        <f>+IF(ISNUMBER(DATA!Q1039),DATA!Q1039,"n/a")</f>
        <v>0.200862770674955</v>
      </c>
      <c r="I3687" s="76">
        <f>+IF(ISNUMBER(DATA!Z1039),DATA!Z1039,"n/a")</f>
        <v>429189.75</v>
      </c>
      <c r="J3687" s="77">
        <f>+IF(ISNUMBER(DATA!AA1039),DATA!AA1039,"n/a")</f>
        <v>0.40694060506906099</v>
      </c>
      <c r="K3687" s="76">
        <f>+IF(ISNUMBER(DATA!AJ1039),DATA!AJ1039,"n/a")</f>
        <v>902913.14</v>
      </c>
      <c r="L3687" s="77">
        <f>+IF(ISNUMBER(DATA!AK1039),DATA!AK1039,"n/a")</f>
        <v>0.85113966136015695</v>
      </c>
      <c r="M3687" s="66"/>
      <c r="N3687" s="66"/>
      <c r="O3687" s="66"/>
      <c r="P3687" s="66"/>
      <c r="Q3687" s="66"/>
      <c r="S3687" s="70"/>
      <c r="U3687" s="70"/>
      <c r="W3687" s="70"/>
      <c r="Y3687" s="70"/>
    </row>
    <row r="3688" spans="1:25" s="69" customFormat="1" x14ac:dyDescent="0.2">
      <c r="A3688" s="66" t="s">
        <v>28</v>
      </c>
      <c r="B3688" s="66" t="s">
        <v>24</v>
      </c>
      <c r="C3688" s="66" t="s">
        <v>0</v>
      </c>
      <c r="D3688" s="66" t="s">
        <v>280</v>
      </c>
      <c r="E3688" s="76">
        <f>+IF(ISNUMBER(DATA!F1040),DATA!F1040,"n/a")</f>
        <v>16513.53</v>
      </c>
      <c r="F3688" s="77">
        <f>+IF(ISNUMBER(DATA!G1040),DATA!G1040,"n/a")</f>
        <v>-6.7111982000192104E-4</v>
      </c>
      <c r="G3688" s="76">
        <f>+IF(ISNUMBER(DATA!P1040),DATA!P1040,"n/a")</f>
        <v>53298.879999999997</v>
      </c>
      <c r="H3688" s="77">
        <f>+IF(ISNUMBER(DATA!Q1040),DATA!Q1040,"n/a")</f>
        <v>2.0860271937608602E-2</v>
      </c>
      <c r="I3688" s="76">
        <f>+IF(ISNUMBER(DATA!Z1040),DATA!Z1040,"n/a")</f>
        <v>115477.12</v>
      </c>
      <c r="J3688" s="77">
        <f>+IF(ISNUMBER(DATA!AA1040),DATA!AA1040,"n/a")</f>
        <v>7.4433047511631795E-2</v>
      </c>
      <c r="K3688" s="76">
        <f>+IF(ISNUMBER(DATA!AJ1040),DATA!AJ1040,"n/a")</f>
        <v>299237.34999999998</v>
      </c>
      <c r="L3688" s="77">
        <f>+IF(ISNUMBER(DATA!AK1040),DATA!AK1040,"n/a")</f>
        <v>0.129428589901353</v>
      </c>
      <c r="M3688" s="66"/>
      <c r="N3688" s="66"/>
      <c r="O3688" s="66"/>
      <c r="P3688" s="66"/>
      <c r="Q3688" s="66"/>
      <c r="S3688" s="70"/>
      <c r="U3688" s="70"/>
      <c r="W3688" s="70"/>
      <c r="Y3688" s="70"/>
    </row>
    <row r="3689" spans="1:25" s="69" customFormat="1" x14ac:dyDescent="0.2">
      <c r="A3689" s="66" t="s">
        <v>28</v>
      </c>
      <c r="B3689" s="66" t="s">
        <v>24</v>
      </c>
      <c r="C3689" s="66" t="s">
        <v>0</v>
      </c>
      <c r="D3689" s="66" t="s">
        <v>281</v>
      </c>
      <c r="E3689" s="76">
        <f>+IF(ISNUMBER(DATA!F1041),DATA!F1041,"n/a")</f>
        <v>42737.33</v>
      </c>
      <c r="F3689" s="77">
        <f>+IF(ISNUMBER(DATA!G1041),DATA!G1041,"n/a")</f>
        <v>0.33905826426653002</v>
      </c>
      <c r="G3689" s="76">
        <f>+IF(ISNUMBER(DATA!P1041),DATA!P1041,"n/a")</f>
        <v>130896.17</v>
      </c>
      <c r="H3689" s="77">
        <f>+IF(ISNUMBER(DATA!Q1041),DATA!Q1041,"n/a")</f>
        <v>0.240372217313127</v>
      </c>
      <c r="I3689" s="76">
        <f>+IF(ISNUMBER(DATA!Z1041),DATA!Z1041,"n/a")</f>
        <v>262524.59999999998</v>
      </c>
      <c r="J3689" s="77">
        <f>+IF(ISNUMBER(DATA!AA1041),DATA!AA1041,"n/a")</f>
        <v>0.34984990304358199</v>
      </c>
      <c r="K3689" s="76">
        <f>+IF(ISNUMBER(DATA!AJ1041),DATA!AJ1041,"n/a")</f>
        <v>572557.81999999995</v>
      </c>
      <c r="L3689" s="77">
        <f>+IF(ISNUMBER(DATA!AK1041),DATA!AK1041,"n/a")</f>
        <v>0.47686356071880798</v>
      </c>
      <c r="M3689" s="66"/>
      <c r="N3689" s="66"/>
      <c r="O3689" s="66"/>
      <c r="P3689" s="66"/>
      <c r="Q3689" s="66"/>
      <c r="S3689" s="70"/>
      <c r="U3689" s="70"/>
      <c r="W3689" s="70"/>
      <c r="Y3689" s="70"/>
    </row>
    <row r="3690" spans="1:25" s="69" customFormat="1" x14ac:dyDescent="0.2">
      <c r="A3690" s="66" t="s">
        <v>28</v>
      </c>
      <c r="B3690" s="66" t="s">
        <v>24</v>
      </c>
      <c r="C3690" s="66" t="s">
        <v>0</v>
      </c>
      <c r="D3690" s="66" t="s">
        <v>282</v>
      </c>
      <c r="E3690" s="76">
        <f>+IF(ISNUMBER(DATA!F1042),DATA!F1042,"n/a")</f>
        <v>66226.19</v>
      </c>
      <c r="F3690" s="77">
        <f>+IF(ISNUMBER(DATA!G1042),DATA!G1042,"n/a")</f>
        <v>-9.8528119223826496E-2</v>
      </c>
      <c r="G3690" s="76">
        <f>+IF(ISNUMBER(DATA!P1042),DATA!P1042,"n/a")</f>
        <v>211936.54</v>
      </c>
      <c r="H3690" s="77">
        <f>+IF(ISNUMBER(DATA!Q1042),DATA!Q1042,"n/a")</f>
        <v>-2.8664178324658899E-2</v>
      </c>
      <c r="I3690" s="76">
        <f>+IF(ISNUMBER(DATA!Z1042),DATA!Z1042,"n/a")</f>
        <v>409626.2</v>
      </c>
      <c r="J3690" s="77">
        <f>+IF(ISNUMBER(DATA!AA1042),DATA!AA1042,"n/a")</f>
        <v>3.5562679312667003E-2</v>
      </c>
      <c r="K3690" s="76">
        <f>+IF(ISNUMBER(DATA!AJ1042),DATA!AJ1042,"n/a")</f>
        <v>887647.78</v>
      </c>
      <c r="L3690" s="77">
        <f>+IF(ISNUMBER(DATA!AK1042),DATA!AK1042,"n/a")</f>
        <v>0.148888683467996</v>
      </c>
      <c r="M3690" s="66"/>
      <c r="N3690" s="66"/>
      <c r="O3690" s="66"/>
      <c r="P3690" s="66"/>
      <c r="Q3690" s="66"/>
      <c r="S3690" s="70"/>
      <c r="U3690" s="70"/>
      <c r="W3690" s="70"/>
      <c r="Y3690" s="70"/>
    </row>
    <row r="3691" spans="1:25" s="69" customFormat="1" x14ac:dyDescent="0.2">
      <c r="A3691" s="66" t="s">
        <v>28</v>
      </c>
      <c r="B3691" s="66" t="s">
        <v>24</v>
      </c>
      <c r="C3691" s="66" t="s">
        <v>0</v>
      </c>
      <c r="D3691" s="66" t="s">
        <v>283</v>
      </c>
      <c r="E3691" s="76">
        <f>+IF(ISNUMBER(DATA!F1043),DATA!F1043,"n/a")</f>
        <v>80505.789999999994</v>
      </c>
      <c r="F3691" s="77">
        <f>+IF(ISNUMBER(DATA!G1043),DATA!G1043,"n/a")</f>
        <v>0.100830458731604</v>
      </c>
      <c r="G3691" s="76">
        <f>+IF(ISNUMBER(DATA!P1043),DATA!P1043,"n/a")</f>
        <v>249972.99</v>
      </c>
      <c r="H3691" s="77">
        <f>+IF(ISNUMBER(DATA!Q1043),DATA!Q1043,"n/a")</f>
        <v>0.140542887723138</v>
      </c>
      <c r="I3691" s="76">
        <f>+IF(ISNUMBER(DATA!Z1043),DATA!Z1043,"n/a")</f>
        <v>482776.81</v>
      </c>
      <c r="J3691" s="77">
        <f>+IF(ISNUMBER(DATA!AA1043),DATA!AA1043,"n/a")</f>
        <v>0.23730959272900601</v>
      </c>
      <c r="K3691" s="76">
        <f>+IF(ISNUMBER(DATA!AJ1043),DATA!AJ1043,"n/a")</f>
        <v>1040074.82</v>
      </c>
      <c r="L3691" s="77">
        <f>+IF(ISNUMBER(DATA!AK1043),DATA!AK1043,"n/a")</f>
        <v>0.434309997377194</v>
      </c>
      <c r="M3691" s="66"/>
      <c r="N3691" s="66"/>
      <c r="O3691" s="66"/>
      <c r="P3691" s="66"/>
      <c r="Q3691" s="66"/>
      <c r="S3691" s="70"/>
      <c r="U3691" s="70"/>
      <c r="W3691" s="70"/>
      <c r="Y3691" s="70"/>
    </row>
    <row r="3692" spans="1:25" s="69" customFormat="1" x14ac:dyDescent="0.2">
      <c r="A3692" s="66" t="s">
        <v>28</v>
      </c>
      <c r="B3692" s="66" t="s">
        <v>24</v>
      </c>
      <c r="C3692" s="66" t="s">
        <v>0</v>
      </c>
      <c r="D3692" s="66" t="s">
        <v>284</v>
      </c>
      <c r="E3692" s="76">
        <f>+IF(ISNUMBER(DATA!F1044),DATA!F1044,"n/a")</f>
        <v>149415.29</v>
      </c>
      <c r="F3692" s="77">
        <f>+IF(ISNUMBER(DATA!G1044),DATA!G1044,"n/a")</f>
        <v>0.80122111258746298</v>
      </c>
      <c r="G3692" s="76">
        <f>+IF(ISNUMBER(DATA!P1044),DATA!P1044,"n/a")</f>
        <v>454190.39</v>
      </c>
      <c r="H3692" s="77">
        <f>+IF(ISNUMBER(DATA!Q1044),DATA!Q1044,"n/a")</f>
        <v>0.59394573472047696</v>
      </c>
      <c r="I3692" s="76">
        <f>+IF(ISNUMBER(DATA!Z1044),DATA!Z1044,"n/a")</f>
        <v>843699.69</v>
      </c>
      <c r="J3692" s="77">
        <f>+IF(ISNUMBER(DATA!AA1044),DATA!AA1044,"n/a")</f>
        <v>0.52446969909826402</v>
      </c>
      <c r="K3692" s="76">
        <f>+IF(ISNUMBER(DATA!AJ1044),DATA!AJ1044,"n/a")</f>
        <v>1664450.96</v>
      </c>
      <c r="L3692" s="77">
        <f>+IF(ISNUMBER(DATA!AK1044),DATA!AK1044,"n/a")</f>
        <v>0.575825703032109</v>
      </c>
      <c r="M3692" s="66"/>
      <c r="N3692" s="66"/>
      <c r="O3692" s="66"/>
      <c r="P3692" s="66"/>
      <c r="Q3692" s="66"/>
      <c r="S3692" s="70"/>
      <c r="U3692" s="70"/>
      <c r="W3692" s="70"/>
      <c r="Y3692" s="70"/>
    </row>
    <row r="3693" spans="1:25" s="69" customFormat="1" x14ac:dyDescent="0.2">
      <c r="A3693" s="66" t="s">
        <v>28</v>
      </c>
      <c r="B3693" s="66" t="s">
        <v>24</v>
      </c>
      <c r="C3693" s="66" t="s">
        <v>0</v>
      </c>
      <c r="D3693" s="66" t="s">
        <v>285</v>
      </c>
      <c r="E3693" s="76">
        <f>+IF(ISNUMBER(DATA!F1045),DATA!F1045,"n/a")</f>
        <v>90306.69</v>
      </c>
      <c r="F3693" s="77">
        <f>+IF(ISNUMBER(DATA!G1045),DATA!G1045,"n/a")</f>
        <v>0.94078716622223202</v>
      </c>
      <c r="G3693" s="76">
        <f>+IF(ISNUMBER(DATA!P1045),DATA!P1045,"n/a")</f>
        <v>285727.71000000002</v>
      </c>
      <c r="H3693" s="77">
        <f>+IF(ISNUMBER(DATA!Q1045),DATA!Q1045,"n/a")</f>
        <v>0.54109777114797897</v>
      </c>
      <c r="I3693" s="76">
        <f>+IF(ISNUMBER(DATA!Z1045),DATA!Z1045,"n/a")</f>
        <v>514975.74</v>
      </c>
      <c r="J3693" s="77">
        <f>+IF(ISNUMBER(DATA!AA1045),DATA!AA1045,"n/a")</f>
        <v>0.339719944757232</v>
      </c>
      <c r="K3693" s="76">
        <f>+IF(ISNUMBER(DATA!AJ1045),DATA!AJ1045,"n/a")</f>
        <v>1026781.82</v>
      </c>
      <c r="L3693" s="77">
        <f>+IF(ISNUMBER(DATA!AK1045),DATA!AK1045,"n/a")</f>
        <v>0.252170004038893</v>
      </c>
      <c r="M3693" s="66"/>
      <c r="N3693" s="66"/>
      <c r="O3693" s="66"/>
      <c r="P3693" s="66"/>
      <c r="Q3693" s="66"/>
      <c r="S3693" s="70"/>
      <c r="U3693" s="70"/>
      <c r="W3693" s="70"/>
      <c r="Y3693" s="70"/>
    </row>
    <row r="3694" spans="1:25" s="69" customFormat="1" x14ac:dyDescent="0.2">
      <c r="A3694" s="66" t="s">
        <v>28</v>
      </c>
      <c r="B3694" s="66" t="s">
        <v>24</v>
      </c>
      <c r="C3694" s="66" t="s">
        <v>0</v>
      </c>
      <c r="D3694" s="66" t="s">
        <v>286</v>
      </c>
      <c r="E3694" s="76">
        <f>+IF(ISNUMBER(DATA!F1046),DATA!F1046,"n/a")</f>
        <v>46809.47</v>
      </c>
      <c r="F3694" s="77">
        <f>+IF(ISNUMBER(DATA!G1046),DATA!G1046,"n/a")</f>
        <v>-2.4363061938119199E-2</v>
      </c>
      <c r="G3694" s="76">
        <f>+IF(ISNUMBER(DATA!P1046),DATA!P1046,"n/a")</f>
        <v>149326.69</v>
      </c>
      <c r="H3694" s="77">
        <f>+IF(ISNUMBER(DATA!Q1046),DATA!Q1046,"n/a")</f>
        <v>4.0733060862872102E-2</v>
      </c>
      <c r="I3694" s="76">
        <f>+IF(ISNUMBER(DATA!Z1046),DATA!Z1046,"n/a")</f>
        <v>298949.21000000002</v>
      </c>
      <c r="J3694" s="77">
        <f>+IF(ISNUMBER(DATA!AA1046),DATA!AA1046,"n/a")</f>
        <v>-1.9517089490038199E-2</v>
      </c>
      <c r="K3694" s="76">
        <f>+IF(ISNUMBER(DATA!AJ1046),DATA!AJ1046,"n/a")</f>
        <v>727600.17</v>
      </c>
      <c r="L3694" s="77">
        <f>+IF(ISNUMBER(DATA!AK1046),DATA!AK1046,"n/a")</f>
        <v>-3.6318506036557202E-2</v>
      </c>
      <c r="M3694" s="66"/>
      <c r="N3694" s="66"/>
      <c r="O3694" s="66"/>
      <c r="P3694" s="66"/>
      <c r="Q3694" s="66"/>
      <c r="S3694" s="70"/>
      <c r="U3694" s="70"/>
      <c r="W3694" s="70"/>
      <c r="Y3694" s="70"/>
    </row>
    <row r="3695" spans="1:25" s="69" customFormat="1" x14ac:dyDescent="0.2">
      <c r="A3695" s="66" t="s">
        <v>28</v>
      </c>
      <c r="B3695" s="66" t="s">
        <v>24</v>
      </c>
      <c r="C3695" s="66" t="s">
        <v>0</v>
      </c>
      <c r="D3695" s="66" t="s">
        <v>287</v>
      </c>
      <c r="E3695" s="76">
        <f>+IF(ISNUMBER(DATA!F1047),DATA!F1047,"n/a")</f>
        <v>52011.59</v>
      </c>
      <c r="F3695" s="77">
        <f>+IF(ISNUMBER(DATA!G1047),DATA!G1047,"n/a")</f>
        <v>-1.2741715237175899E-2</v>
      </c>
      <c r="G3695" s="76">
        <f>+IF(ISNUMBER(DATA!P1047),DATA!P1047,"n/a")</f>
        <v>164679.87</v>
      </c>
      <c r="H3695" s="77">
        <f>+IF(ISNUMBER(DATA!Q1047),DATA!Q1047,"n/a")</f>
        <v>-1.8317326134639302E-2</v>
      </c>
      <c r="I3695" s="76">
        <f>+IF(ISNUMBER(DATA!Z1047),DATA!Z1047,"n/a")</f>
        <v>345089.01</v>
      </c>
      <c r="J3695" s="77">
        <f>+IF(ISNUMBER(DATA!AA1047),DATA!AA1047,"n/a")</f>
        <v>-9.9891490563257607E-2</v>
      </c>
      <c r="K3695" s="76">
        <f>+IF(ISNUMBER(DATA!AJ1047),DATA!AJ1047,"n/a")</f>
        <v>872345.15</v>
      </c>
      <c r="L3695" s="77">
        <f>+IF(ISNUMBER(DATA!AK1047),DATA!AK1047,"n/a")</f>
        <v>-5.3307510285075799E-2</v>
      </c>
      <c r="M3695" s="66"/>
      <c r="N3695" s="66"/>
      <c r="O3695" s="66"/>
      <c r="P3695" s="66"/>
      <c r="Q3695" s="66"/>
      <c r="S3695" s="70"/>
      <c r="U3695" s="70"/>
      <c r="W3695" s="70"/>
      <c r="Y3695" s="70"/>
    </row>
    <row r="3696" spans="1:25" s="69" customFormat="1" x14ac:dyDescent="0.2">
      <c r="A3696" s="66" t="s">
        <v>28</v>
      </c>
      <c r="B3696" s="66" t="s">
        <v>24</v>
      </c>
      <c r="C3696" s="66" t="s">
        <v>0</v>
      </c>
      <c r="D3696" s="66" t="s">
        <v>288</v>
      </c>
      <c r="E3696" s="76">
        <f>+IF(ISNUMBER(DATA!F1048),DATA!F1048,"n/a")</f>
        <v>70378.69</v>
      </c>
      <c r="F3696" s="77">
        <f>+IF(ISNUMBER(DATA!G1048),DATA!G1048,"n/a")</f>
        <v>-4.4474835603981099E-2</v>
      </c>
      <c r="G3696" s="76">
        <f>+IF(ISNUMBER(DATA!P1048),DATA!P1048,"n/a")</f>
        <v>216050.38</v>
      </c>
      <c r="H3696" s="77">
        <f>+IF(ISNUMBER(DATA!Q1048),DATA!Q1048,"n/a")</f>
        <v>7.7293944655440596E-3</v>
      </c>
      <c r="I3696" s="76">
        <f>+IF(ISNUMBER(DATA!Z1048),DATA!Z1048,"n/a")</f>
        <v>415793.63</v>
      </c>
      <c r="J3696" s="77">
        <f>+IF(ISNUMBER(DATA!AA1048),DATA!AA1048,"n/a")</f>
        <v>0.172424927139639</v>
      </c>
      <c r="K3696" s="76">
        <f>+IF(ISNUMBER(DATA!AJ1048),DATA!AJ1048,"n/a")</f>
        <v>865259.41</v>
      </c>
      <c r="L3696" s="77">
        <f>+IF(ISNUMBER(DATA!AK1048),DATA!AK1048,"n/a")</f>
        <v>0.57104416878414099</v>
      </c>
      <c r="M3696" s="66"/>
      <c r="N3696" s="66"/>
      <c r="O3696" s="66"/>
      <c r="P3696" s="66"/>
      <c r="Q3696" s="66"/>
      <c r="S3696" s="70"/>
      <c r="U3696" s="70"/>
      <c r="W3696" s="70"/>
      <c r="Y3696" s="70"/>
    </row>
    <row r="3697" spans="1:25" s="69" customFormat="1" x14ac:dyDescent="0.2">
      <c r="A3697" s="66" t="s">
        <v>28</v>
      </c>
      <c r="B3697" s="66" t="s">
        <v>24</v>
      </c>
      <c r="C3697" s="66" t="s">
        <v>0</v>
      </c>
      <c r="D3697" s="66" t="s">
        <v>289</v>
      </c>
      <c r="E3697" s="76">
        <f>+IF(ISNUMBER(DATA!F1049),DATA!F1049,"n/a")</f>
        <v>46397.77</v>
      </c>
      <c r="F3697" s="77">
        <f>+IF(ISNUMBER(DATA!G1049),DATA!G1049,"n/a")</f>
        <v>0.32815623303048602</v>
      </c>
      <c r="G3697" s="76">
        <f>+IF(ISNUMBER(DATA!P1049),DATA!P1049,"n/a")</f>
        <v>135977.85</v>
      </c>
      <c r="H3697" s="77">
        <f>+IF(ISNUMBER(DATA!Q1049),DATA!Q1049,"n/a")</f>
        <v>0.18748655127074801</v>
      </c>
      <c r="I3697" s="76">
        <f>+IF(ISNUMBER(DATA!Z1049),DATA!Z1049,"n/a")</f>
        <v>264251.51</v>
      </c>
      <c r="J3697" s="77">
        <f>+IF(ISNUMBER(DATA!AA1049),DATA!AA1049,"n/a")</f>
        <v>0.27272461498434097</v>
      </c>
      <c r="K3697" s="76">
        <f>+IF(ISNUMBER(DATA!AJ1049),DATA!AJ1049,"n/a")</f>
        <v>557770.19999999995</v>
      </c>
      <c r="L3697" s="77">
        <f>+IF(ISNUMBER(DATA!AK1049),DATA!AK1049,"n/a")</f>
        <v>0.48906603260780301</v>
      </c>
      <c r="M3697" s="66"/>
      <c r="N3697" s="66"/>
      <c r="O3697" s="66"/>
      <c r="P3697" s="66"/>
      <c r="Q3697" s="66"/>
      <c r="S3697" s="70"/>
      <c r="U3697" s="70"/>
      <c r="W3697" s="70"/>
      <c r="Y3697" s="70"/>
    </row>
    <row r="3698" spans="1:25" s="69" customFormat="1" x14ac:dyDescent="0.2">
      <c r="A3698" s="66" t="s">
        <v>28</v>
      </c>
      <c r="B3698" s="66" t="s">
        <v>24</v>
      </c>
      <c r="C3698" s="66" t="s">
        <v>0</v>
      </c>
      <c r="D3698" s="66" t="s">
        <v>290</v>
      </c>
      <c r="E3698" s="76">
        <f>+IF(ISNUMBER(DATA!F1050),DATA!F1050,"n/a")</f>
        <v>31272.09</v>
      </c>
      <c r="F3698" s="77">
        <f>+IF(ISNUMBER(DATA!G1050),DATA!G1050,"n/a")</f>
        <v>0.28265496344452101</v>
      </c>
      <c r="G3698" s="76">
        <f>+IF(ISNUMBER(DATA!P1050),DATA!P1050,"n/a")</f>
        <v>89901.759999999995</v>
      </c>
      <c r="H3698" s="77">
        <f>+IF(ISNUMBER(DATA!Q1050),DATA!Q1050,"n/a")</f>
        <v>0.175228805640569</v>
      </c>
      <c r="I3698" s="76">
        <f>+IF(ISNUMBER(DATA!Z1050),DATA!Z1050,"n/a")</f>
        <v>176162.61</v>
      </c>
      <c r="J3698" s="77">
        <f>+IF(ISNUMBER(DATA!AA1050),DATA!AA1050,"n/a")</f>
        <v>0.15595206754607699</v>
      </c>
      <c r="K3698" s="76">
        <f>+IF(ISNUMBER(DATA!AJ1050),DATA!AJ1050,"n/a")</f>
        <v>350250.26</v>
      </c>
      <c r="L3698" s="77">
        <f>+IF(ISNUMBER(DATA!AK1050),DATA!AK1050,"n/a")</f>
        <v>7.3688382173064504E-2</v>
      </c>
      <c r="M3698" s="66"/>
      <c r="N3698" s="66"/>
      <c r="O3698" s="66"/>
      <c r="P3698" s="66"/>
      <c r="Q3698" s="66"/>
      <c r="S3698" s="70"/>
      <c r="U3698" s="70"/>
      <c r="W3698" s="70"/>
      <c r="Y3698" s="70"/>
    </row>
    <row r="3699" spans="1:25" s="69" customFormat="1" x14ac:dyDescent="0.2">
      <c r="A3699" s="66" t="s">
        <v>28</v>
      </c>
      <c r="B3699" s="66" t="s">
        <v>24</v>
      </c>
      <c r="C3699" s="66" t="s">
        <v>0</v>
      </c>
      <c r="D3699" s="66" t="s">
        <v>291</v>
      </c>
      <c r="E3699" s="76">
        <f>+IF(ISNUMBER(DATA!F1051),DATA!F1051,"n/a")</f>
        <v>17112.8</v>
      </c>
      <c r="F3699" s="77">
        <f>+IF(ISNUMBER(DATA!G1051),DATA!G1051,"n/a")</f>
        <v>-6.0428552368831601E-2</v>
      </c>
      <c r="G3699" s="76">
        <f>+IF(ISNUMBER(DATA!P1051),DATA!P1051,"n/a")</f>
        <v>59227.27</v>
      </c>
      <c r="H3699" s="77">
        <f>+IF(ISNUMBER(DATA!Q1051),DATA!Q1051,"n/a")</f>
        <v>6.0379043452121701E-2</v>
      </c>
      <c r="I3699" s="76">
        <f>+IF(ISNUMBER(DATA!Z1051),DATA!Z1051,"n/a")</f>
        <v>117107.08</v>
      </c>
      <c r="J3699" s="77">
        <f>+IF(ISNUMBER(DATA!AA1051),DATA!AA1051,"n/a")</f>
        <v>8.5052905407915894E-2</v>
      </c>
      <c r="K3699" s="76">
        <f>+IF(ISNUMBER(DATA!AJ1051),DATA!AJ1051,"n/a")</f>
        <v>272051.56</v>
      </c>
      <c r="L3699" s="77">
        <f>+IF(ISNUMBER(DATA!AK1051),DATA!AK1051,"n/a")</f>
        <v>0.19333468172141499</v>
      </c>
      <c r="M3699" s="66"/>
      <c r="N3699" s="66"/>
      <c r="O3699" s="66"/>
      <c r="P3699" s="66"/>
      <c r="Q3699" s="66"/>
      <c r="S3699" s="70"/>
      <c r="U3699" s="70"/>
      <c r="W3699" s="70"/>
      <c r="Y3699" s="70"/>
    </row>
    <row r="3700" spans="1:25" s="69" customFormat="1" x14ac:dyDescent="0.2">
      <c r="A3700" s="66" t="s">
        <v>28</v>
      </c>
      <c r="B3700" s="66" t="s">
        <v>24</v>
      </c>
      <c r="C3700" s="66" t="s">
        <v>0</v>
      </c>
      <c r="D3700" s="66" t="s">
        <v>292</v>
      </c>
      <c r="E3700" s="76">
        <f>+IF(ISNUMBER(DATA!F1052),DATA!F1052,"n/a")</f>
        <v>146922.88</v>
      </c>
      <c r="F3700" s="77">
        <f>+IF(ISNUMBER(DATA!G1052),DATA!G1052,"n/a")</f>
        <v>-6.3408524370790198E-2</v>
      </c>
      <c r="G3700" s="76">
        <f>+IF(ISNUMBER(DATA!P1052),DATA!P1052,"n/a")</f>
        <v>484493.34</v>
      </c>
      <c r="H3700" s="77">
        <f>+IF(ISNUMBER(DATA!Q1052),DATA!Q1052,"n/a")</f>
        <v>4.9584618740132799E-2</v>
      </c>
      <c r="I3700" s="76">
        <f>+IF(ISNUMBER(DATA!Z1052),DATA!Z1052,"n/a")</f>
        <v>938484.81</v>
      </c>
      <c r="J3700" s="77">
        <f>+IF(ISNUMBER(DATA!AA1052),DATA!AA1052,"n/a")</f>
        <v>9.6691393864502997E-2</v>
      </c>
      <c r="K3700" s="76">
        <f>+IF(ISNUMBER(DATA!AJ1052),DATA!AJ1052,"n/a")</f>
        <v>1906420.49</v>
      </c>
      <c r="L3700" s="77">
        <f>+IF(ISNUMBER(DATA!AK1052),DATA!AK1052,"n/a")</f>
        <v>0.20326193710870399</v>
      </c>
      <c r="M3700" s="66"/>
      <c r="N3700" s="66"/>
      <c r="O3700" s="66"/>
      <c r="P3700" s="66"/>
      <c r="Q3700" s="66"/>
      <c r="S3700" s="70"/>
      <c r="U3700" s="70"/>
      <c r="W3700" s="70"/>
      <c r="Y3700" s="70"/>
    </row>
    <row r="3701" spans="1:25" s="69" customFormat="1" x14ac:dyDescent="0.2">
      <c r="A3701" s="66" t="s">
        <v>28</v>
      </c>
      <c r="B3701" s="66" t="s">
        <v>24</v>
      </c>
      <c r="C3701" s="66" t="s">
        <v>0</v>
      </c>
      <c r="D3701" s="66" t="s">
        <v>293</v>
      </c>
      <c r="E3701" s="76">
        <f>+IF(ISNUMBER(DATA!F1053),DATA!F1053,"n/a")</f>
        <v>23223.85</v>
      </c>
      <c r="F3701" s="77">
        <f>+IF(ISNUMBER(DATA!G1053),DATA!G1053,"n/a")</f>
        <v>0.25573285981704602</v>
      </c>
      <c r="G3701" s="76">
        <f>+IF(ISNUMBER(DATA!P1053),DATA!P1053,"n/a")</f>
        <v>67353.929999999993</v>
      </c>
      <c r="H3701" s="77">
        <f>+IF(ISNUMBER(DATA!Q1053),DATA!Q1053,"n/a")</f>
        <v>0.17781194719513499</v>
      </c>
      <c r="I3701" s="76">
        <f>+IF(ISNUMBER(DATA!Z1053),DATA!Z1053,"n/a")</f>
        <v>130270.23</v>
      </c>
      <c r="J3701" s="77">
        <f>+IF(ISNUMBER(DATA!AA1053),DATA!AA1053,"n/a")</f>
        <v>0.29377615020687797</v>
      </c>
      <c r="K3701" s="76">
        <f>+IF(ISNUMBER(DATA!AJ1053),DATA!AJ1053,"n/a")</f>
        <v>274300.63</v>
      </c>
      <c r="L3701" s="77">
        <f>+IF(ISNUMBER(DATA!AK1053),DATA!AK1053,"n/a")</f>
        <v>0.673861958025887</v>
      </c>
      <c r="M3701" s="66"/>
      <c r="N3701" s="66"/>
      <c r="O3701" s="66"/>
      <c r="P3701" s="66"/>
      <c r="Q3701" s="66"/>
      <c r="S3701" s="70"/>
      <c r="U3701" s="70"/>
      <c r="W3701" s="70"/>
      <c r="Y3701" s="70"/>
    </row>
    <row r="3702" spans="1:25" s="69" customFormat="1" x14ac:dyDescent="0.2">
      <c r="A3702" s="66" t="s">
        <v>28</v>
      </c>
      <c r="B3702" s="66" t="s">
        <v>24</v>
      </c>
      <c r="C3702" s="66" t="s">
        <v>0</v>
      </c>
      <c r="D3702" s="66" t="s">
        <v>294</v>
      </c>
      <c r="E3702" s="76">
        <f>+IF(ISNUMBER(DATA!F1054),DATA!F1054,"n/a")</f>
        <v>94393.84</v>
      </c>
      <c r="F3702" s="77">
        <f>+IF(ISNUMBER(DATA!G1054),DATA!G1054,"n/a")</f>
        <v>0.132698668692218</v>
      </c>
      <c r="G3702" s="76">
        <f>+IF(ISNUMBER(DATA!P1054),DATA!P1054,"n/a")</f>
        <v>286515.13</v>
      </c>
      <c r="H3702" s="77">
        <f>+IF(ISNUMBER(DATA!Q1054),DATA!Q1054,"n/a")</f>
        <v>7.6247285952856E-2</v>
      </c>
      <c r="I3702" s="76">
        <f>+IF(ISNUMBER(DATA!Z1054),DATA!Z1054,"n/a")</f>
        <v>557940.11</v>
      </c>
      <c r="J3702" s="77">
        <f>+IF(ISNUMBER(DATA!AA1054),DATA!AA1054,"n/a")</f>
        <v>9.2103574398273894E-2</v>
      </c>
      <c r="K3702" s="76">
        <f>+IF(ISNUMBER(DATA!AJ1054),DATA!AJ1054,"n/a")</f>
        <v>1106294.31</v>
      </c>
      <c r="L3702" s="77">
        <f>+IF(ISNUMBER(DATA!AK1054),DATA!AK1054,"n/a")</f>
        <v>6.9415061076161799E-2</v>
      </c>
      <c r="M3702" s="66"/>
      <c r="N3702" s="66"/>
      <c r="O3702" s="66"/>
      <c r="P3702" s="66"/>
      <c r="Q3702" s="66"/>
      <c r="S3702" s="70"/>
      <c r="U3702" s="70"/>
      <c r="W3702" s="70"/>
      <c r="Y3702" s="70"/>
    </row>
    <row r="3703" spans="1:25" s="69" customFormat="1" x14ac:dyDescent="0.2">
      <c r="A3703" s="66" t="s">
        <v>28</v>
      </c>
      <c r="B3703" s="66" t="s">
        <v>24</v>
      </c>
      <c r="C3703" s="66" t="s">
        <v>0</v>
      </c>
      <c r="D3703" s="66" t="s">
        <v>295</v>
      </c>
      <c r="E3703" s="76">
        <f>+IF(ISNUMBER(DATA!F1055),DATA!F1055,"n/a")</f>
        <v>18716.88</v>
      </c>
      <c r="F3703" s="77">
        <f>+IF(ISNUMBER(DATA!G1055),DATA!G1055,"n/a")</f>
        <v>-0.111498471209318</v>
      </c>
      <c r="G3703" s="76">
        <f>+IF(ISNUMBER(DATA!P1055),DATA!P1055,"n/a")</f>
        <v>67547.149999999994</v>
      </c>
      <c r="H3703" s="77">
        <f>+IF(ISNUMBER(DATA!Q1055),DATA!Q1055,"n/a")</f>
        <v>-3.3353501869405999E-2</v>
      </c>
      <c r="I3703" s="76">
        <f>+IF(ISNUMBER(DATA!Z1055),DATA!Z1055,"n/a")</f>
        <v>144049.70000000001</v>
      </c>
      <c r="J3703" s="77">
        <f>+IF(ISNUMBER(DATA!AA1055),DATA!AA1055,"n/a")</f>
        <v>5.5192738442190997E-2</v>
      </c>
      <c r="K3703" s="76">
        <f>+IF(ISNUMBER(DATA!AJ1055),DATA!AJ1055,"n/a")</f>
        <v>342860.66</v>
      </c>
      <c r="L3703" s="77">
        <f>+IF(ISNUMBER(DATA!AK1055),DATA!AK1055,"n/a")</f>
        <v>9.6083702961696396E-2</v>
      </c>
      <c r="M3703" s="66"/>
      <c r="N3703" s="66"/>
      <c r="O3703" s="66"/>
      <c r="P3703" s="66"/>
      <c r="Q3703" s="66"/>
      <c r="S3703" s="70"/>
      <c r="U3703" s="70"/>
      <c r="W3703" s="70"/>
      <c r="Y3703" s="70"/>
    </row>
    <row r="3704" spans="1:25" s="69" customFormat="1" x14ac:dyDescent="0.2">
      <c r="A3704" s="66" t="s">
        <v>28</v>
      </c>
      <c r="B3704" s="66" t="s">
        <v>24</v>
      </c>
      <c r="C3704" s="66" t="s">
        <v>0</v>
      </c>
      <c r="D3704" s="66" t="s">
        <v>296</v>
      </c>
      <c r="E3704" s="76">
        <f>+IF(ISNUMBER(DATA!F1056),DATA!F1056,"n/a")</f>
        <v>19843.91</v>
      </c>
      <c r="F3704" s="77">
        <f>+IF(ISNUMBER(DATA!G1056),DATA!G1056,"n/a")</f>
        <v>-0.10808155310655899</v>
      </c>
      <c r="G3704" s="76">
        <f>+IF(ISNUMBER(DATA!P1056),DATA!P1056,"n/a")</f>
        <v>68548.570000000007</v>
      </c>
      <c r="H3704" s="77">
        <f>+IF(ISNUMBER(DATA!Q1056),DATA!Q1056,"n/a")</f>
        <v>-3.0695563618099199E-2</v>
      </c>
      <c r="I3704" s="76">
        <f>+IF(ISNUMBER(DATA!Z1056),DATA!Z1056,"n/a")</f>
        <v>137823.01</v>
      </c>
      <c r="J3704" s="77">
        <f>+IF(ISNUMBER(DATA!AA1056),DATA!AA1056,"n/a")</f>
        <v>-2.1696331008368801E-2</v>
      </c>
      <c r="K3704" s="76">
        <f>+IF(ISNUMBER(DATA!AJ1056),DATA!AJ1056,"n/a")</f>
        <v>326932.67</v>
      </c>
      <c r="L3704" s="77">
        <f>+IF(ISNUMBER(DATA!AK1056),DATA!AK1056,"n/a")</f>
        <v>2.2893692741050901E-3</v>
      </c>
      <c r="M3704" s="66"/>
      <c r="N3704" s="66"/>
      <c r="O3704" s="66"/>
      <c r="P3704" s="66"/>
      <c r="Q3704" s="66"/>
      <c r="S3704" s="70"/>
      <c r="U3704" s="70"/>
      <c r="W3704" s="70"/>
      <c r="Y3704" s="70"/>
    </row>
    <row r="3705" spans="1:25" s="69" customFormat="1" x14ac:dyDescent="0.2">
      <c r="A3705" s="66" t="s">
        <v>28</v>
      </c>
      <c r="B3705" s="66" t="s">
        <v>24</v>
      </c>
      <c r="C3705" s="66" t="s">
        <v>0</v>
      </c>
      <c r="D3705" s="66" t="s">
        <v>297</v>
      </c>
      <c r="E3705" s="76">
        <f>+IF(ISNUMBER(DATA!F1057),DATA!F1057,"n/a")</f>
        <v>21002.71</v>
      </c>
      <c r="F3705" s="77">
        <f>+IF(ISNUMBER(DATA!G1057),DATA!G1057,"n/a")</f>
        <v>-6.04008260247915E-2</v>
      </c>
      <c r="G3705" s="76">
        <f>+IF(ISNUMBER(DATA!P1057),DATA!P1057,"n/a")</f>
        <v>60705.38</v>
      </c>
      <c r="H3705" s="77">
        <f>+IF(ISNUMBER(DATA!Q1057),DATA!Q1057,"n/a")</f>
        <v>-2.3605967688551002E-3</v>
      </c>
      <c r="I3705" s="76">
        <f>+IF(ISNUMBER(DATA!Z1057),DATA!Z1057,"n/a")</f>
        <v>123204.2</v>
      </c>
      <c r="J3705" s="77">
        <f>+IF(ISNUMBER(DATA!AA1057),DATA!AA1057,"n/a")</f>
        <v>0.15777022934815499</v>
      </c>
      <c r="K3705" s="76">
        <f>+IF(ISNUMBER(DATA!AJ1057),DATA!AJ1057,"n/a")</f>
        <v>274902.61</v>
      </c>
      <c r="L3705" s="77">
        <f>+IF(ISNUMBER(DATA!AK1057),DATA!AK1057,"n/a")</f>
        <v>0.50788808866934099</v>
      </c>
      <c r="M3705" s="66"/>
      <c r="N3705" s="66"/>
      <c r="O3705" s="66"/>
      <c r="P3705" s="66"/>
      <c r="Q3705" s="66"/>
      <c r="S3705" s="70"/>
      <c r="U3705" s="70"/>
      <c r="W3705" s="70"/>
      <c r="Y3705" s="70"/>
    </row>
    <row r="3706" spans="1:25" s="69" customFormat="1" x14ac:dyDescent="0.2">
      <c r="A3706" s="66" t="s">
        <v>28</v>
      </c>
      <c r="B3706" s="66" t="s">
        <v>24</v>
      </c>
      <c r="C3706" s="66" t="s">
        <v>0</v>
      </c>
      <c r="D3706" s="66" t="s">
        <v>298</v>
      </c>
      <c r="E3706" s="76">
        <f>+IF(ISNUMBER(DATA!F1058),DATA!F1058,"n/a")</f>
        <v>38063.4</v>
      </c>
      <c r="F3706" s="77">
        <f>+IF(ISNUMBER(DATA!G1058),DATA!G1058,"n/a")</f>
        <v>0.150234528974799</v>
      </c>
      <c r="G3706" s="76">
        <f>+IF(ISNUMBER(DATA!P1058),DATA!P1058,"n/a")</f>
        <v>105214.19</v>
      </c>
      <c r="H3706" s="77">
        <f>+IF(ISNUMBER(DATA!Q1058),DATA!Q1058,"n/a")</f>
        <v>0.151649104379737</v>
      </c>
      <c r="I3706" s="76">
        <f>+IF(ISNUMBER(DATA!Z1058),DATA!Z1058,"n/a")</f>
        <v>203865.66</v>
      </c>
      <c r="J3706" s="77">
        <f>+IF(ISNUMBER(DATA!AA1058),DATA!AA1058,"n/a")</f>
        <v>0.14951637468411899</v>
      </c>
      <c r="K3706" s="76">
        <f>+IF(ISNUMBER(DATA!AJ1058),DATA!AJ1058,"n/a")</f>
        <v>434942.3</v>
      </c>
      <c r="L3706" s="77">
        <f>+IF(ISNUMBER(DATA!AK1058),DATA!AK1058,"n/a")</f>
        <v>0.148833719652404</v>
      </c>
      <c r="M3706" s="66"/>
      <c r="N3706" s="66"/>
      <c r="O3706" s="66"/>
      <c r="P3706" s="66"/>
      <c r="Q3706" s="66"/>
      <c r="S3706" s="70"/>
      <c r="U3706" s="70"/>
      <c r="W3706" s="70"/>
      <c r="Y3706" s="70"/>
    </row>
    <row r="3707" spans="1:25" s="69" customFormat="1" x14ac:dyDescent="0.2">
      <c r="A3707" s="66" t="s">
        <v>28</v>
      </c>
      <c r="B3707" s="66" t="s">
        <v>24</v>
      </c>
      <c r="C3707" s="66" t="s">
        <v>0</v>
      </c>
      <c r="D3707" s="66" t="s">
        <v>299</v>
      </c>
      <c r="E3707" s="76">
        <f>+IF(ISNUMBER(DATA!F1059),DATA!F1059,"n/a")</f>
        <v>186416.2</v>
      </c>
      <c r="F3707" s="77">
        <f>+IF(ISNUMBER(DATA!G1059),DATA!G1059,"n/a")</f>
        <v>-0.19270584774889299</v>
      </c>
      <c r="G3707" s="76">
        <f>+IF(ISNUMBER(DATA!P1059),DATA!P1059,"n/a")</f>
        <v>624405.03</v>
      </c>
      <c r="H3707" s="77">
        <f>+IF(ISNUMBER(DATA!Q1059),DATA!Q1059,"n/a")</f>
        <v>-0.156080538732003</v>
      </c>
      <c r="I3707" s="76">
        <f>+IF(ISNUMBER(DATA!Z1059),DATA!Z1059,"n/a")</f>
        <v>1365300.62</v>
      </c>
      <c r="J3707" s="77">
        <f>+IF(ISNUMBER(DATA!AA1059),DATA!AA1059,"n/a")</f>
        <v>-0.149077667110696</v>
      </c>
      <c r="K3707" s="76">
        <f>+IF(ISNUMBER(DATA!AJ1059),DATA!AJ1059,"n/a")</f>
        <v>3450291.9</v>
      </c>
      <c r="L3707" s="77">
        <f>+IF(ISNUMBER(DATA!AK1059),DATA!AK1059,"n/a")</f>
        <v>-1.8919495113739599E-2</v>
      </c>
      <c r="M3707" s="66"/>
      <c r="N3707" s="66"/>
      <c r="O3707" s="66"/>
      <c r="P3707" s="66"/>
      <c r="Q3707" s="66"/>
      <c r="S3707" s="70"/>
      <c r="U3707" s="70"/>
      <c r="W3707" s="70"/>
      <c r="Y3707" s="70"/>
    </row>
    <row r="3708" spans="1:25" s="69" customFormat="1" x14ac:dyDescent="0.2">
      <c r="A3708" s="66" t="s">
        <v>28</v>
      </c>
      <c r="B3708" s="66" t="s">
        <v>24</v>
      </c>
      <c r="C3708" s="66" t="s">
        <v>0</v>
      </c>
      <c r="D3708" s="66" t="s">
        <v>300</v>
      </c>
      <c r="E3708" s="76">
        <f>+IF(ISNUMBER(DATA!F1060),DATA!F1060,"n/a")</f>
        <v>64134.559999999998</v>
      </c>
      <c r="F3708" s="77">
        <f>+IF(ISNUMBER(DATA!G1060),DATA!G1060,"n/a")</f>
        <v>-0.105457687028413</v>
      </c>
      <c r="G3708" s="76">
        <f>+IF(ISNUMBER(DATA!P1060),DATA!P1060,"n/a")</f>
        <v>208535.45</v>
      </c>
      <c r="H3708" s="77">
        <f>+IF(ISNUMBER(DATA!Q1060),DATA!Q1060,"n/a")</f>
        <v>-3.5980521518457598E-2</v>
      </c>
      <c r="I3708" s="76">
        <f>+IF(ISNUMBER(DATA!Z1060),DATA!Z1060,"n/a")</f>
        <v>408823.29</v>
      </c>
      <c r="J3708" s="77">
        <f>+IF(ISNUMBER(DATA!AA1060),DATA!AA1060,"n/a")</f>
        <v>-5.22136100724295E-2</v>
      </c>
      <c r="K3708" s="76">
        <f>+IF(ISNUMBER(DATA!AJ1060),DATA!AJ1060,"n/a")</f>
        <v>1028505.47</v>
      </c>
      <c r="L3708" s="77">
        <f>+IF(ISNUMBER(DATA!AK1060),DATA!AK1060,"n/a")</f>
        <v>-2.5681423278522901E-2</v>
      </c>
      <c r="M3708" s="66"/>
      <c r="N3708" s="66"/>
      <c r="O3708" s="66"/>
      <c r="P3708" s="66"/>
      <c r="Q3708" s="66"/>
      <c r="S3708" s="70"/>
      <c r="U3708" s="70"/>
      <c r="W3708" s="70"/>
      <c r="Y3708" s="70"/>
    </row>
    <row r="3709" spans="1:25" s="69" customFormat="1" x14ac:dyDescent="0.2">
      <c r="A3709" s="66" t="s">
        <v>28</v>
      </c>
      <c r="B3709" s="66" t="s">
        <v>24</v>
      </c>
      <c r="C3709" s="66" t="s">
        <v>0</v>
      </c>
      <c r="D3709" s="66" t="s">
        <v>301</v>
      </c>
      <c r="E3709" s="76">
        <f>+IF(ISNUMBER(DATA!F1061),DATA!F1061,"n/a")</f>
        <v>15113.31</v>
      </c>
      <c r="F3709" s="77">
        <f>+IF(ISNUMBER(DATA!G1061),DATA!G1061,"n/a")</f>
        <v>0.108292627838232</v>
      </c>
      <c r="G3709" s="76">
        <f>+IF(ISNUMBER(DATA!P1061),DATA!P1061,"n/a")</f>
        <v>45501.81</v>
      </c>
      <c r="H3709" s="77">
        <f>+IF(ISNUMBER(DATA!Q1061),DATA!Q1061,"n/a")</f>
        <v>0.138221353483969</v>
      </c>
      <c r="I3709" s="76">
        <f>+IF(ISNUMBER(DATA!Z1061),DATA!Z1061,"n/a")</f>
        <v>85537.43</v>
      </c>
      <c r="J3709" s="77">
        <f>+IF(ISNUMBER(DATA!AA1061),DATA!AA1061,"n/a")</f>
        <v>0.292768395412212</v>
      </c>
      <c r="K3709" s="76">
        <f>+IF(ISNUMBER(DATA!AJ1061),DATA!AJ1061,"n/a")</f>
        <v>198757.66</v>
      </c>
      <c r="L3709" s="77">
        <f>+IF(ISNUMBER(DATA!AK1061),DATA!AK1061,"n/a")</f>
        <v>0.67384766661574502</v>
      </c>
      <c r="M3709" s="66"/>
      <c r="N3709" s="66"/>
      <c r="O3709" s="66"/>
      <c r="P3709" s="66"/>
      <c r="Q3709" s="66"/>
      <c r="S3709" s="70"/>
      <c r="U3709" s="70"/>
      <c r="W3709" s="70"/>
      <c r="Y3709" s="70"/>
    </row>
    <row r="3710" spans="1:25" s="69" customFormat="1" x14ac:dyDescent="0.2">
      <c r="A3710" s="66" t="s">
        <v>28</v>
      </c>
      <c r="B3710" s="66" t="s">
        <v>24</v>
      </c>
      <c r="C3710" s="66" t="s">
        <v>0</v>
      </c>
      <c r="D3710" s="66" t="s">
        <v>302</v>
      </c>
      <c r="E3710" s="76">
        <f>+IF(ISNUMBER(DATA!F1062),DATA!F1062,"n/a")</f>
        <v>54271.65</v>
      </c>
      <c r="F3710" s="77">
        <f>+IF(ISNUMBER(DATA!G1062),DATA!G1062,"n/a")</f>
        <v>0.138454945237514</v>
      </c>
      <c r="G3710" s="76">
        <f>+IF(ISNUMBER(DATA!P1062),DATA!P1062,"n/a")</f>
        <v>157533.84</v>
      </c>
      <c r="H3710" s="77">
        <f>+IF(ISNUMBER(DATA!Q1062),DATA!Q1062,"n/a")</f>
        <v>3.5064322820762397E-2</v>
      </c>
      <c r="I3710" s="76">
        <f>+IF(ISNUMBER(DATA!Z1062),DATA!Z1062,"n/a")</f>
        <v>312973.08</v>
      </c>
      <c r="J3710" s="77">
        <f>+IF(ISNUMBER(DATA!AA1062),DATA!AA1062,"n/a")</f>
        <v>3.9180818671322601E-2</v>
      </c>
      <c r="K3710" s="76">
        <f>+IF(ISNUMBER(DATA!AJ1062),DATA!AJ1062,"n/a")</f>
        <v>648509.49</v>
      </c>
      <c r="L3710" s="77">
        <f>+IF(ISNUMBER(DATA!AK1062),DATA!AK1062,"n/a")</f>
        <v>-2.38321605943442E-2</v>
      </c>
      <c r="M3710" s="66"/>
      <c r="N3710" s="66"/>
      <c r="O3710" s="66"/>
      <c r="P3710" s="66"/>
      <c r="Q3710" s="66"/>
      <c r="S3710" s="70"/>
      <c r="U3710" s="70"/>
      <c r="W3710" s="70"/>
      <c r="Y3710" s="70"/>
    </row>
    <row r="3711" spans="1:25" s="69" customFormat="1" x14ac:dyDescent="0.2">
      <c r="A3711" s="66" t="s">
        <v>28</v>
      </c>
      <c r="B3711" s="66" t="s">
        <v>24</v>
      </c>
      <c r="C3711" s="66" t="s">
        <v>0</v>
      </c>
      <c r="D3711" s="66" t="s">
        <v>303</v>
      </c>
      <c r="E3711" s="76">
        <f>+IF(ISNUMBER(DATA!F1063),DATA!F1063,"n/a")</f>
        <v>45318.59</v>
      </c>
      <c r="F3711" s="77">
        <f>+IF(ISNUMBER(DATA!G1063),DATA!G1063,"n/a")</f>
        <v>0.25488637276158399</v>
      </c>
      <c r="G3711" s="76">
        <f>+IF(ISNUMBER(DATA!P1063),DATA!P1063,"n/a")</f>
        <v>132103.49</v>
      </c>
      <c r="H3711" s="77">
        <f>+IF(ISNUMBER(DATA!Q1063),DATA!Q1063,"n/a")</f>
        <v>7.6139808455433097E-2</v>
      </c>
      <c r="I3711" s="76">
        <f>+IF(ISNUMBER(DATA!Z1063),DATA!Z1063,"n/a")</f>
        <v>256113.02</v>
      </c>
      <c r="J3711" s="77">
        <f>+IF(ISNUMBER(DATA!AA1063),DATA!AA1063,"n/a")</f>
        <v>0.125055437242581</v>
      </c>
      <c r="K3711" s="76">
        <f>+IF(ISNUMBER(DATA!AJ1063),DATA!AJ1063,"n/a")</f>
        <v>542971.92000000004</v>
      </c>
      <c r="L3711" s="77">
        <f>+IF(ISNUMBER(DATA!AK1063),DATA!AK1063,"n/a")</f>
        <v>0.26492804691555599</v>
      </c>
      <c r="M3711" s="66"/>
      <c r="N3711" s="66"/>
      <c r="O3711" s="66"/>
      <c r="P3711" s="66"/>
      <c r="Q3711" s="66"/>
      <c r="S3711" s="70"/>
      <c r="U3711" s="70"/>
      <c r="W3711" s="70"/>
      <c r="Y3711" s="70"/>
    </row>
    <row r="3712" spans="1:25" s="69" customFormat="1" x14ac:dyDescent="0.2">
      <c r="A3712" s="66" t="s">
        <v>28</v>
      </c>
      <c r="B3712" s="66" t="s">
        <v>24</v>
      </c>
      <c r="C3712" s="66" t="s">
        <v>0</v>
      </c>
      <c r="D3712" s="66" t="s">
        <v>304</v>
      </c>
      <c r="E3712" s="76">
        <f>+IF(ISNUMBER(DATA!F1064),DATA!F1064,"n/a")</f>
        <v>73531.87</v>
      </c>
      <c r="F3712" s="77">
        <f>+IF(ISNUMBER(DATA!G1064),DATA!G1064,"n/a")</f>
        <v>5.6951011872042098E-3</v>
      </c>
      <c r="G3712" s="76">
        <f>+IF(ISNUMBER(DATA!P1064),DATA!P1064,"n/a")</f>
        <v>233753.3</v>
      </c>
      <c r="H3712" s="77">
        <f>+IF(ISNUMBER(DATA!Q1064),DATA!Q1064,"n/a")</f>
        <v>2.1283688505663399E-2</v>
      </c>
      <c r="I3712" s="76">
        <f>+IF(ISNUMBER(DATA!Z1064),DATA!Z1064,"n/a")</f>
        <v>479792.51</v>
      </c>
      <c r="J3712" s="77">
        <f>+IF(ISNUMBER(DATA!AA1064),DATA!AA1064,"n/a")</f>
        <v>-3.3258857196617701E-3</v>
      </c>
      <c r="K3712" s="76">
        <f>+IF(ISNUMBER(DATA!AJ1064),DATA!AJ1064,"n/a")</f>
        <v>1129235.18</v>
      </c>
      <c r="L3712" s="77">
        <f>+IF(ISNUMBER(DATA!AK1064),DATA!AK1064,"n/a")</f>
        <v>4.0242611803850602E-2</v>
      </c>
      <c r="M3712" s="66"/>
      <c r="N3712" s="66"/>
      <c r="O3712" s="66"/>
      <c r="P3712" s="66"/>
      <c r="Q3712" s="66"/>
      <c r="S3712" s="70"/>
      <c r="U3712" s="70"/>
      <c r="W3712" s="70"/>
      <c r="Y3712" s="70"/>
    </row>
    <row r="3713" spans="1:25" s="69" customFormat="1" x14ac:dyDescent="0.2">
      <c r="A3713" s="66" t="s">
        <v>28</v>
      </c>
      <c r="B3713" s="66" t="s">
        <v>24</v>
      </c>
      <c r="C3713" s="66" t="s">
        <v>0</v>
      </c>
      <c r="D3713" s="66" t="s">
        <v>305</v>
      </c>
      <c r="E3713" s="76">
        <f>+IF(ISNUMBER(DATA!F1065),DATA!F1065,"n/a")</f>
        <v>69075.009999999995</v>
      </c>
      <c r="F3713" s="77">
        <f>+IF(ISNUMBER(DATA!G1065),DATA!G1065,"n/a")</f>
        <v>0.59515603775998804</v>
      </c>
      <c r="G3713" s="76">
        <f>+IF(ISNUMBER(DATA!P1065),DATA!P1065,"n/a")</f>
        <v>220871.53</v>
      </c>
      <c r="H3713" s="77">
        <f>+IF(ISNUMBER(DATA!Q1065),DATA!Q1065,"n/a")</f>
        <v>0.64371785908999402</v>
      </c>
      <c r="I3713" s="76">
        <f>+IF(ISNUMBER(DATA!Z1065),DATA!Z1065,"n/a")</f>
        <v>425470.59</v>
      </c>
      <c r="J3713" s="77">
        <f>+IF(ISNUMBER(DATA!AA1065),DATA!AA1065,"n/a")</f>
        <v>0.64871237512949897</v>
      </c>
      <c r="K3713" s="76">
        <f>+IF(ISNUMBER(DATA!AJ1065),DATA!AJ1065,"n/a")</f>
        <v>689879.17</v>
      </c>
      <c r="L3713" s="77">
        <f>+IF(ISNUMBER(DATA!AK1065),DATA!AK1065,"n/a")</f>
        <v>0.39485524891851498</v>
      </c>
      <c r="M3713" s="66"/>
      <c r="N3713" s="66"/>
      <c r="O3713" s="66"/>
      <c r="P3713" s="66"/>
      <c r="Q3713" s="66"/>
      <c r="S3713" s="70"/>
      <c r="U3713" s="70"/>
      <c r="W3713" s="70"/>
      <c r="Y3713" s="70"/>
    </row>
    <row r="3714" spans="1:25" s="69" customFormat="1" x14ac:dyDescent="0.2">
      <c r="A3714" s="66" t="s">
        <v>28</v>
      </c>
      <c r="B3714" s="66" t="s">
        <v>24</v>
      </c>
      <c r="C3714" s="66" t="s">
        <v>0</v>
      </c>
      <c r="D3714" s="66" t="s">
        <v>306</v>
      </c>
      <c r="E3714" s="76">
        <f>+IF(ISNUMBER(DATA!F1066),DATA!F1066,"n/a")</f>
        <v>43308.15</v>
      </c>
      <c r="F3714" s="77">
        <f>+IF(ISNUMBER(DATA!G1066),DATA!G1066,"n/a")</f>
        <v>1.9646995420927901E-2</v>
      </c>
      <c r="G3714" s="76">
        <f>+IF(ISNUMBER(DATA!P1066),DATA!P1066,"n/a")</f>
        <v>135113.31</v>
      </c>
      <c r="H3714" s="77">
        <f>+IF(ISNUMBER(DATA!Q1066),DATA!Q1066,"n/a")</f>
        <v>4.4661489954957202E-2</v>
      </c>
      <c r="I3714" s="76">
        <f>+IF(ISNUMBER(DATA!Z1066),DATA!Z1066,"n/a")</f>
        <v>278762.53000000003</v>
      </c>
      <c r="J3714" s="77">
        <f>+IF(ISNUMBER(DATA!AA1066),DATA!AA1066,"n/a")</f>
        <v>7.9982232911574899E-2</v>
      </c>
      <c r="K3714" s="76">
        <f>+IF(ISNUMBER(DATA!AJ1066),DATA!AJ1066,"n/a")</f>
        <v>661866.41</v>
      </c>
      <c r="L3714" s="77">
        <f>+IF(ISNUMBER(DATA!AK1066),DATA!AK1066,"n/a")</f>
        <v>7.11539825338178E-2</v>
      </c>
      <c r="M3714" s="66"/>
      <c r="N3714" s="66"/>
      <c r="O3714" s="66"/>
      <c r="P3714" s="66"/>
      <c r="Q3714" s="66"/>
      <c r="S3714" s="70"/>
      <c r="U3714" s="70"/>
      <c r="W3714" s="70"/>
      <c r="Y3714" s="70"/>
    </row>
    <row r="3715" spans="1:25" s="69" customFormat="1" x14ac:dyDescent="0.2">
      <c r="A3715" s="66" t="s">
        <v>28</v>
      </c>
      <c r="B3715" s="66" t="s">
        <v>24</v>
      </c>
      <c r="C3715" s="66" t="s">
        <v>0</v>
      </c>
      <c r="D3715" s="66" t="s">
        <v>307</v>
      </c>
      <c r="E3715" s="76">
        <f>+IF(ISNUMBER(DATA!F1067),DATA!F1067,"n/a")</f>
        <v>69593.14</v>
      </c>
      <c r="F3715" s="77">
        <f>+IF(ISNUMBER(DATA!G1067),DATA!G1067,"n/a")</f>
        <v>0.11674434367793</v>
      </c>
      <c r="G3715" s="76">
        <f>+IF(ISNUMBER(DATA!P1067),DATA!P1067,"n/a")</f>
        <v>213768.69</v>
      </c>
      <c r="H3715" s="77">
        <f>+IF(ISNUMBER(DATA!Q1067),DATA!Q1067,"n/a")</f>
        <v>0.22772147408114601</v>
      </c>
      <c r="I3715" s="76">
        <f>+IF(ISNUMBER(DATA!Z1067),DATA!Z1067,"n/a")</f>
        <v>410655.5</v>
      </c>
      <c r="J3715" s="77">
        <f>+IF(ISNUMBER(DATA!AA1067),DATA!AA1067,"n/a")</f>
        <v>0.27620651799803098</v>
      </c>
      <c r="K3715" s="76">
        <f>+IF(ISNUMBER(DATA!AJ1067),DATA!AJ1067,"n/a")</f>
        <v>864789.75</v>
      </c>
      <c r="L3715" s="77">
        <f>+IF(ISNUMBER(DATA!AK1067),DATA!AK1067,"n/a")</f>
        <v>0.28214790845586701</v>
      </c>
      <c r="M3715" s="66"/>
      <c r="N3715" s="66"/>
      <c r="O3715" s="66"/>
      <c r="P3715" s="66"/>
      <c r="Q3715" s="66"/>
      <c r="S3715" s="70"/>
      <c r="U3715" s="70"/>
      <c r="W3715" s="70"/>
      <c r="Y3715" s="70"/>
    </row>
    <row r="3716" spans="1:25" s="69" customFormat="1" x14ac:dyDescent="0.2">
      <c r="A3716" s="66" t="s">
        <v>28</v>
      </c>
      <c r="B3716" s="66" t="s">
        <v>24</v>
      </c>
      <c r="C3716" s="66" t="s">
        <v>0</v>
      </c>
      <c r="D3716" s="66" t="s">
        <v>308</v>
      </c>
      <c r="E3716" s="76">
        <f>+IF(ISNUMBER(DATA!F1068),DATA!F1068,"n/a")</f>
        <v>41342.65</v>
      </c>
      <c r="F3716" s="77">
        <f>+IF(ISNUMBER(DATA!G1068),DATA!G1068,"n/a")</f>
        <v>8.81254017041469E-2</v>
      </c>
      <c r="G3716" s="76">
        <f>+IF(ISNUMBER(DATA!P1068),DATA!P1068,"n/a")</f>
        <v>121636.43</v>
      </c>
      <c r="H3716" s="77">
        <f>+IF(ISNUMBER(DATA!Q1068),DATA!Q1068,"n/a")</f>
        <v>4.2564788080745E-2</v>
      </c>
      <c r="I3716" s="76">
        <f>+IF(ISNUMBER(DATA!Z1068),DATA!Z1068,"n/a")</f>
        <v>240245.23</v>
      </c>
      <c r="J3716" s="77">
        <f>+IF(ISNUMBER(DATA!AA1068),DATA!AA1068,"n/a")</f>
        <v>2.43168481061658E-2</v>
      </c>
      <c r="K3716" s="76">
        <f>+IF(ISNUMBER(DATA!AJ1068),DATA!AJ1068,"n/a")</f>
        <v>526586.5</v>
      </c>
      <c r="L3716" s="77">
        <f>+IF(ISNUMBER(DATA!AK1068),DATA!AK1068,"n/a")</f>
        <v>5.3311763291695999E-2</v>
      </c>
      <c r="M3716" s="66"/>
      <c r="N3716" s="66"/>
      <c r="O3716" s="66"/>
      <c r="P3716" s="66"/>
      <c r="Q3716" s="66"/>
      <c r="S3716" s="70"/>
      <c r="U3716" s="70"/>
      <c r="W3716" s="70"/>
      <c r="Y3716" s="70"/>
    </row>
    <row r="3717" spans="1:25" s="69" customFormat="1" x14ac:dyDescent="0.2">
      <c r="A3717" s="66" t="s">
        <v>28</v>
      </c>
      <c r="B3717" s="66" t="s">
        <v>24</v>
      </c>
      <c r="C3717" s="66" t="s">
        <v>0</v>
      </c>
      <c r="D3717" s="66" t="s">
        <v>309</v>
      </c>
      <c r="E3717" s="76">
        <f>+IF(ISNUMBER(DATA!F1069),DATA!F1069,"n/a")</f>
        <v>42318.93</v>
      </c>
      <c r="F3717" s="77">
        <f>+IF(ISNUMBER(DATA!G1069),DATA!G1069,"n/a")</f>
        <v>0.25421864677885597</v>
      </c>
      <c r="G3717" s="76">
        <f>+IF(ISNUMBER(DATA!P1069),DATA!P1069,"n/a")</f>
        <v>124943.45</v>
      </c>
      <c r="H3717" s="77">
        <f>+IF(ISNUMBER(DATA!Q1069),DATA!Q1069,"n/a")</f>
        <v>0.22500748328112899</v>
      </c>
      <c r="I3717" s="76">
        <f>+IF(ISNUMBER(DATA!Z1069),DATA!Z1069,"n/a")</f>
        <v>244845.63</v>
      </c>
      <c r="J3717" s="77">
        <f>+IF(ISNUMBER(DATA!AA1069),DATA!AA1069,"n/a")</f>
        <v>0.220269291351533</v>
      </c>
      <c r="K3717" s="76">
        <f>+IF(ISNUMBER(DATA!AJ1069),DATA!AJ1069,"n/a")</f>
        <v>510137.27</v>
      </c>
      <c r="L3717" s="77">
        <f>+IF(ISNUMBER(DATA!AK1069),DATA!AK1069,"n/a")</f>
        <v>0.25297290990970001</v>
      </c>
      <c r="M3717" s="66"/>
      <c r="N3717" s="66"/>
      <c r="O3717" s="66"/>
      <c r="P3717" s="66"/>
      <c r="Q3717" s="66"/>
      <c r="S3717" s="70"/>
      <c r="U3717" s="70"/>
      <c r="W3717" s="70"/>
      <c r="Y3717" s="70"/>
    </row>
    <row r="3718" spans="1:25" s="69" customFormat="1" x14ac:dyDescent="0.2">
      <c r="A3718" s="66" t="s">
        <v>28</v>
      </c>
      <c r="B3718" s="66" t="s">
        <v>24</v>
      </c>
      <c r="C3718" s="66" t="s">
        <v>0</v>
      </c>
      <c r="D3718" s="66" t="s">
        <v>310</v>
      </c>
      <c r="E3718" s="76">
        <f>+IF(ISNUMBER(DATA!F1070),DATA!F1070,"n/a")</f>
        <v>36064.61</v>
      </c>
      <c r="F3718" s="77">
        <f>+IF(ISNUMBER(DATA!G1070),DATA!G1070,"n/a")</f>
        <v>0.44432394375786199</v>
      </c>
      <c r="G3718" s="76">
        <f>+IF(ISNUMBER(DATA!P1070),DATA!P1070,"n/a")</f>
        <v>103485.55</v>
      </c>
      <c r="H3718" s="77">
        <f>+IF(ISNUMBER(DATA!Q1070),DATA!Q1070,"n/a")</f>
        <v>0.41567351624565102</v>
      </c>
      <c r="I3718" s="76">
        <f>+IF(ISNUMBER(DATA!Z1070),DATA!Z1070,"n/a")</f>
        <v>197510.45</v>
      </c>
      <c r="J3718" s="77">
        <f>+IF(ISNUMBER(DATA!AA1070),DATA!AA1070,"n/a")</f>
        <v>0.47688369352433901</v>
      </c>
      <c r="K3718" s="76">
        <f>+IF(ISNUMBER(DATA!AJ1070),DATA!AJ1070,"n/a")</f>
        <v>413134.52</v>
      </c>
      <c r="L3718" s="77">
        <f>+IF(ISNUMBER(DATA!AK1070),DATA!AK1070,"n/a")</f>
        <v>0.64661658330777205</v>
      </c>
      <c r="M3718" s="66"/>
      <c r="N3718" s="66"/>
      <c r="O3718" s="66"/>
      <c r="P3718" s="66"/>
      <c r="Q3718" s="66"/>
      <c r="S3718" s="70"/>
      <c r="U3718" s="70"/>
      <c r="W3718" s="70"/>
      <c r="Y3718" s="70"/>
    </row>
    <row r="3719" spans="1:25" s="69" customFormat="1" x14ac:dyDescent="0.2">
      <c r="A3719" s="66" t="s">
        <v>28</v>
      </c>
      <c r="B3719" s="66" t="s">
        <v>24</v>
      </c>
      <c r="C3719" s="66" t="s">
        <v>0</v>
      </c>
      <c r="D3719" s="66" t="s">
        <v>311</v>
      </c>
      <c r="E3719" s="76">
        <f>+IF(ISNUMBER(DATA!F1071),DATA!F1071,"n/a")</f>
        <v>34575.440000000002</v>
      </c>
      <c r="F3719" s="77">
        <f>+IF(ISNUMBER(DATA!G1071),DATA!G1071,"n/a")</f>
        <v>-0.14770024968428999</v>
      </c>
      <c r="G3719" s="76">
        <f>+IF(ISNUMBER(DATA!P1071),DATA!P1071,"n/a")</f>
        <v>112914.16</v>
      </c>
      <c r="H3719" s="77">
        <f>+IF(ISNUMBER(DATA!Q1071),DATA!Q1071,"n/a")</f>
        <v>-0.10917705540492099</v>
      </c>
      <c r="I3719" s="76">
        <f>+IF(ISNUMBER(DATA!Z1071),DATA!Z1071,"n/a")</f>
        <v>225648.83</v>
      </c>
      <c r="J3719" s="77">
        <f>+IF(ISNUMBER(DATA!AA1071),DATA!AA1071,"n/a")</f>
        <v>-0.12467477222418299</v>
      </c>
      <c r="K3719" s="76">
        <f>+IF(ISNUMBER(DATA!AJ1071),DATA!AJ1071,"n/a")</f>
        <v>509930.55</v>
      </c>
      <c r="L3719" s="77">
        <f>+IF(ISNUMBER(DATA!AK1071),DATA!AK1071,"n/a")</f>
        <v>-0.117404922996592</v>
      </c>
      <c r="M3719" s="66"/>
      <c r="N3719" s="66"/>
      <c r="O3719" s="66"/>
      <c r="P3719" s="66"/>
      <c r="Q3719" s="66"/>
      <c r="S3719" s="70"/>
      <c r="U3719" s="70"/>
      <c r="W3719" s="70"/>
      <c r="Y3719" s="70"/>
    </row>
    <row r="3720" spans="1:25" s="69" customFormat="1" x14ac:dyDescent="0.2">
      <c r="A3720" s="66" t="s">
        <v>28</v>
      </c>
      <c r="B3720" s="66" t="s">
        <v>24</v>
      </c>
      <c r="C3720" s="66" t="s">
        <v>0</v>
      </c>
      <c r="D3720" s="66" t="s">
        <v>312</v>
      </c>
      <c r="E3720" s="76">
        <f>+IF(ISNUMBER(DATA!F1072),DATA!F1072,"n/a")</f>
        <v>19465.95</v>
      </c>
      <c r="F3720" s="77">
        <f>+IF(ISNUMBER(DATA!G1072),DATA!G1072,"n/a")</f>
        <v>2.9698733265236799E-2</v>
      </c>
      <c r="G3720" s="76">
        <f>+IF(ISNUMBER(DATA!P1072),DATA!P1072,"n/a")</f>
        <v>61165.74</v>
      </c>
      <c r="H3720" s="77">
        <f>+IF(ISNUMBER(DATA!Q1072),DATA!Q1072,"n/a")</f>
        <v>0.114857250239181</v>
      </c>
      <c r="I3720" s="76">
        <f>+IF(ISNUMBER(DATA!Z1072),DATA!Z1072,"n/a")</f>
        <v>117617.59</v>
      </c>
      <c r="J3720" s="77">
        <f>+IF(ISNUMBER(DATA!AA1072),DATA!AA1072,"n/a")</f>
        <v>0.19366270046297199</v>
      </c>
      <c r="K3720" s="76">
        <f>+IF(ISNUMBER(DATA!AJ1072),DATA!AJ1072,"n/a")</f>
        <v>254447.99</v>
      </c>
      <c r="L3720" s="77">
        <f>+IF(ISNUMBER(DATA!AK1072),DATA!AK1072,"n/a")</f>
        <v>0.33880119600167502</v>
      </c>
      <c r="M3720" s="66"/>
      <c r="N3720" s="66"/>
      <c r="O3720" s="66"/>
      <c r="P3720" s="66"/>
      <c r="Q3720" s="66"/>
      <c r="S3720" s="70"/>
      <c r="U3720" s="70"/>
      <c r="W3720" s="70"/>
      <c r="Y3720" s="70"/>
    </row>
    <row r="3721" spans="1:25" s="69" customFormat="1" x14ac:dyDescent="0.2">
      <c r="A3721" s="66" t="s">
        <v>28</v>
      </c>
      <c r="B3721" s="66" t="s">
        <v>24</v>
      </c>
      <c r="C3721" s="66" t="s">
        <v>0</v>
      </c>
      <c r="D3721" s="66" t="s">
        <v>313</v>
      </c>
      <c r="E3721" s="76">
        <f>+IF(ISNUMBER(DATA!F1073),DATA!F1073,"n/a")</f>
        <v>44075.55</v>
      </c>
      <c r="F3721" s="77">
        <f>+IF(ISNUMBER(DATA!G1073),DATA!G1073,"n/a")</f>
        <v>-3.9589343769338703E-2</v>
      </c>
      <c r="G3721" s="76">
        <f>+IF(ISNUMBER(DATA!P1073),DATA!P1073,"n/a")</f>
        <v>144975.51999999999</v>
      </c>
      <c r="H3721" s="77">
        <f>+IF(ISNUMBER(DATA!Q1073),DATA!Q1073,"n/a")</f>
        <v>4.1288157355009E-2</v>
      </c>
      <c r="I3721" s="76">
        <f>+IF(ISNUMBER(DATA!Z1073),DATA!Z1073,"n/a")</f>
        <v>278703.35999999999</v>
      </c>
      <c r="J3721" s="77">
        <f>+IF(ISNUMBER(DATA!AA1073),DATA!AA1073,"n/a")</f>
        <v>6.89972853473E-2</v>
      </c>
      <c r="K3721" s="76">
        <f>+IF(ISNUMBER(DATA!AJ1073),DATA!AJ1073,"n/a")</f>
        <v>559345.44999999995</v>
      </c>
      <c r="L3721" s="77">
        <f>+IF(ISNUMBER(DATA!AK1073),DATA!AK1073,"n/a")</f>
        <v>8.8539022208244805E-2</v>
      </c>
      <c r="M3721" s="66"/>
      <c r="N3721" s="66"/>
      <c r="O3721" s="66"/>
      <c r="P3721" s="66"/>
      <c r="Q3721" s="66"/>
      <c r="S3721" s="70"/>
      <c r="U3721" s="70"/>
      <c r="W3721" s="70"/>
      <c r="Y3721" s="70"/>
    </row>
    <row r="3722" spans="1:25" s="69" customFormat="1" x14ac:dyDescent="0.2">
      <c r="A3722" s="66" t="s">
        <v>28</v>
      </c>
      <c r="B3722" s="66" t="s">
        <v>24</v>
      </c>
      <c r="C3722" s="66" t="s">
        <v>0</v>
      </c>
      <c r="D3722" s="66" t="s">
        <v>314</v>
      </c>
      <c r="E3722" s="76">
        <f>+IF(ISNUMBER(DATA!F1074),DATA!F1074,"n/a")</f>
        <v>73111.320000000007</v>
      </c>
      <c r="F3722" s="77">
        <f>+IF(ISNUMBER(DATA!G1074),DATA!G1074,"n/a")</f>
        <v>-0.103904837907266</v>
      </c>
      <c r="G3722" s="76">
        <f>+IF(ISNUMBER(DATA!P1074),DATA!P1074,"n/a")</f>
        <v>243773.31</v>
      </c>
      <c r="H3722" s="77">
        <f>+IF(ISNUMBER(DATA!Q1074),DATA!Q1074,"n/a")</f>
        <v>-5.9915071496697302E-2</v>
      </c>
      <c r="I3722" s="76">
        <f>+IF(ISNUMBER(DATA!Z1074),DATA!Z1074,"n/a")</f>
        <v>496210.62</v>
      </c>
      <c r="J3722" s="77">
        <f>+IF(ISNUMBER(DATA!AA1074),DATA!AA1074,"n/a")</f>
        <v>-0.17116444259980601</v>
      </c>
      <c r="K3722" s="76">
        <f>+IF(ISNUMBER(DATA!AJ1074),DATA!AJ1074,"n/a")</f>
        <v>1077900.3500000001</v>
      </c>
      <c r="L3722" s="77">
        <f>+IF(ISNUMBER(DATA!AK1074),DATA!AK1074,"n/a")</f>
        <v>-0.19647934321932001</v>
      </c>
      <c r="M3722" s="66"/>
      <c r="N3722" s="66"/>
      <c r="O3722" s="66"/>
      <c r="P3722" s="66"/>
      <c r="Q3722" s="66"/>
      <c r="S3722" s="70"/>
      <c r="U3722" s="70"/>
      <c r="W3722" s="70"/>
      <c r="Y3722" s="70"/>
    </row>
    <row r="3723" spans="1:25" s="69" customFormat="1" x14ac:dyDescent="0.2">
      <c r="A3723" s="66" t="s">
        <v>28</v>
      </c>
      <c r="B3723" s="66" t="s">
        <v>24</v>
      </c>
      <c r="C3723" s="66" t="s">
        <v>0</v>
      </c>
      <c r="D3723" s="66" t="s">
        <v>315</v>
      </c>
      <c r="E3723" s="76">
        <f>+IF(ISNUMBER(DATA!F1075),DATA!F1075,"n/a")</f>
        <v>74031.429999999993</v>
      </c>
      <c r="F3723" s="77">
        <f>+IF(ISNUMBER(DATA!G1075),DATA!G1075,"n/a")</f>
        <v>-4.39156213395255E-2</v>
      </c>
      <c r="G3723" s="76">
        <f>+IF(ISNUMBER(DATA!P1075),DATA!P1075,"n/a")</f>
        <v>244307.8</v>
      </c>
      <c r="H3723" s="77">
        <f>+IF(ISNUMBER(DATA!Q1075),DATA!Q1075,"n/a")</f>
        <v>7.7777065556884406E-2</v>
      </c>
      <c r="I3723" s="76">
        <f>+IF(ISNUMBER(DATA!Z1075),DATA!Z1075,"n/a")</f>
        <v>485831.75</v>
      </c>
      <c r="J3723" s="77">
        <f>+IF(ISNUMBER(DATA!AA1075),DATA!AA1075,"n/a")</f>
        <v>0.153959543416268</v>
      </c>
      <c r="K3723" s="76">
        <f>+IF(ISNUMBER(DATA!AJ1075),DATA!AJ1075,"n/a")</f>
        <v>1048329.07</v>
      </c>
      <c r="L3723" s="77">
        <f>+IF(ISNUMBER(DATA!AK1075),DATA!AK1075,"n/a")</f>
        <v>0.244505278114762</v>
      </c>
      <c r="M3723" s="66"/>
      <c r="N3723" s="66"/>
      <c r="O3723" s="66"/>
      <c r="P3723" s="66"/>
      <c r="Q3723" s="66"/>
      <c r="S3723" s="70"/>
      <c r="U3723" s="70"/>
      <c r="W3723" s="70"/>
      <c r="Y3723" s="70"/>
    </row>
    <row r="3724" spans="1:25" s="69" customFormat="1" x14ac:dyDescent="0.2">
      <c r="A3724" s="66" t="s">
        <v>28</v>
      </c>
      <c r="B3724" s="66" t="s">
        <v>24</v>
      </c>
      <c r="C3724" s="66" t="s">
        <v>0</v>
      </c>
      <c r="D3724" s="66" t="s">
        <v>316</v>
      </c>
      <c r="E3724" s="76">
        <f>+IF(ISNUMBER(DATA!F1076),DATA!F1076,"n/a")</f>
        <v>60324.11</v>
      </c>
      <c r="F3724" s="77">
        <f>+IF(ISNUMBER(DATA!G1076),DATA!G1076,"n/a")</f>
        <v>0.18493882718298599</v>
      </c>
      <c r="G3724" s="76">
        <f>+IF(ISNUMBER(DATA!P1076),DATA!P1076,"n/a")</f>
        <v>167718.23000000001</v>
      </c>
      <c r="H3724" s="77">
        <f>+IF(ISNUMBER(DATA!Q1076),DATA!Q1076,"n/a")</f>
        <v>7.9077280107214001E-2</v>
      </c>
      <c r="I3724" s="76">
        <f>+IF(ISNUMBER(DATA!Z1076),DATA!Z1076,"n/a")</f>
        <v>337665.9</v>
      </c>
      <c r="J3724" s="77">
        <f>+IF(ISNUMBER(DATA!AA1076),DATA!AA1076,"n/a")</f>
        <v>0.131950747895413</v>
      </c>
      <c r="K3724" s="76">
        <f>+IF(ISNUMBER(DATA!AJ1076),DATA!AJ1076,"n/a")</f>
        <v>739825.19</v>
      </c>
      <c r="L3724" s="77">
        <f>+IF(ISNUMBER(DATA!AK1076),DATA!AK1076,"n/a")</f>
        <v>5.8642550509610598E-2</v>
      </c>
      <c r="M3724" s="66"/>
      <c r="N3724" s="66"/>
      <c r="O3724" s="66"/>
      <c r="P3724" s="66"/>
      <c r="Q3724" s="66"/>
      <c r="S3724" s="70"/>
      <c r="U3724" s="70"/>
      <c r="W3724" s="70"/>
      <c r="Y3724" s="70"/>
    </row>
    <row r="3725" spans="1:25" s="69" customFormat="1" x14ac:dyDescent="0.2">
      <c r="A3725" s="66" t="s">
        <v>28</v>
      </c>
      <c r="B3725" s="66" t="s">
        <v>24</v>
      </c>
      <c r="C3725" s="66" t="s">
        <v>0</v>
      </c>
      <c r="D3725" s="66" t="s">
        <v>317</v>
      </c>
      <c r="E3725" s="76">
        <f>+IF(ISNUMBER(DATA!F1077),DATA!F1077,"n/a")</f>
        <v>30306.26</v>
      </c>
      <c r="F3725" s="77">
        <f>+IF(ISNUMBER(DATA!G1077),DATA!G1077,"n/a")</f>
        <v>-9.97256364189434E-2</v>
      </c>
      <c r="G3725" s="76">
        <f>+IF(ISNUMBER(DATA!P1077),DATA!P1077,"n/a")</f>
        <v>97155.41</v>
      </c>
      <c r="H3725" s="77">
        <f>+IF(ISNUMBER(DATA!Q1077),DATA!Q1077,"n/a")</f>
        <v>-0.11629244061433799</v>
      </c>
      <c r="I3725" s="76">
        <f>+IF(ISNUMBER(DATA!Z1077),DATA!Z1077,"n/a")</f>
        <v>195434.4</v>
      </c>
      <c r="J3725" s="77">
        <f>+IF(ISNUMBER(DATA!AA1077),DATA!AA1077,"n/a")</f>
        <v>-0.110366795300887</v>
      </c>
      <c r="K3725" s="76">
        <f>+IF(ISNUMBER(DATA!AJ1077),DATA!AJ1077,"n/a")</f>
        <v>466586.13</v>
      </c>
      <c r="L3725" s="77">
        <f>+IF(ISNUMBER(DATA!AK1077),DATA!AK1077,"n/a")</f>
        <v>-9.9770973075406097E-2</v>
      </c>
      <c r="M3725" s="66"/>
      <c r="N3725" s="66"/>
      <c r="O3725" s="66"/>
      <c r="P3725" s="66"/>
      <c r="Q3725" s="66"/>
      <c r="S3725" s="70"/>
      <c r="U3725" s="70"/>
      <c r="W3725" s="70"/>
      <c r="Y3725" s="70"/>
    </row>
    <row r="3726" spans="1:25" s="69" customFormat="1" x14ac:dyDescent="0.2">
      <c r="A3726" s="66" t="s">
        <v>28</v>
      </c>
      <c r="B3726" s="66" t="s">
        <v>24</v>
      </c>
      <c r="C3726" s="66" t="s">
        <v>0</v>
      </c>
      <c r="D3726" s="66" t="s">
        <v>318</v>
      </c>
      <c r="E3726" s="76">
        <f>+IF(ISNUMBER(DATA!F1078),DATA!F1078,"n/a")</f>
        <v>65270.42</v>
      </c>
      <c r="F3726" s="77">
        <f>+IF(ISNUMBER(DATA!G1078),DATA!G1078,"n/a")</f>
        <v>1.4143851813824999E-2</v>
      </c>
      <c r="G3726" s="76">
        <f>+IF(ISNUMBER(DATA!P1078),DATA!P1078,"n/a")</f>
        <v>197385.87</v>
      </c>
      <c r="H3726" s="77">
        <f>+IF(ISNUMBER(DATA!Q1078),DATA!Q1078,"n/a")</f>
        <v>-1.24301615812936E-2</v>
      </c>
      <c r="I3726" s="76">
        <f>+IF(ISNUMBER(DATA!Z1078),DATA!Z1078,"n/a")</f>
        <v>394487.44</v>
      </c>
      <c r="J3726" s="77">
        <f>+IF(ISNUMBER(DATA!AA1078),DATA!AA1078,"n/a")</f>
        <v>-5.6532116130093603E-3</v>
      </c>
      <c r="K3726" s="76">
        <f>+IF(ISNUMBER(DATA!AJ1078),DATA!AJ1078,"n/a")</f>
        <v>828801.38</v>
      </c>
      <c r="L3726" s="77">
        <f>+IF(ISNUMBER(DATA!AK1078),DATA!AK1078,"n/a")</f>
        <v>-5.8149265251396701E-2</v>
      </c>
      <c r="M3726" s="66"/>
      <c r="N3726" s="66"/>
      <c r="O3726" s="66"/>
      <c r="P3726" s="66"/>
      <c r="Q3726" s="66"/>
      <c r="S3726" s="70"/>
      <c r="U3726" s="70"/>
      <c r="W3726" s="70"/>
      <c r="Y3726" s="70"/>
    </row>
    <row r="3727" spans="1:25" s="69" customFormat="1" x14ac:dyDescent="0.2">
      <c r="A3727" s="66" t="s">
        <v>28</v>
      </c>
      <c r="B3727" s="66" t="s">
        <v>24</v>
      </c>
      <c r="C3727" s="66" t="s">
        <v>0</v>
      </c>
      <c r="D3727" s="66" t="s">
        <v>344</v>
      </c>
      <c r="E3727" s="76">
        <f>+IF(ISNUMBER(DATA!F1079),DATA!F1079,"n/a")</f>
        <v>42887.43</v>
      </c>
      <c r="F3727" s="77">
        <f>+IF(ISNUMBER(DATA!G1079),DATA!G1079,"n/a")</f>
        <v>0.51399425431403001</v>
      </c>
      <c r="G3727" s="76">
        <f>+IF(ISNUMBER(DATA!P1079),DATA!P1079,"n/a")</f>
        <v>126871.82</v>
      </c>
      <c r="H3727" s="77">
        <f>+IF(ISNUMBER(DATA!Q1079),DATA!Q1079,"n/a")</f>
        <v>0.28898517165090198</v>
      </c>
      <c r="I3727" s="76">
        <f>+IF(ISNUMBER(DATA!Z1079),DATA!Z1079,"n/a")</f>
        <v>244124.28</v>
      </c>
      <c r="J3727" s="77">
        <f>+IF(ISNUMBER(DATA!AA1079),DATA!AA1079,"n/a")</f>
        <v>0.34312153864936101</v>
      </c>
      <c r="K3727" s="76">
        <f>+IF(ISNUMBER(DATA!AJ1079),DATA!AJ1079,"n/a")</f>
        <v>516389.02</v>
      </c>
      <c r="L3727" s="77">
        <f>+IF(ISNUMBER(DATA!AK1079),DATA!AK1079,"n/a")</f>
        <v>0.42646567768836502</v>
      </c>
      <c r="M3727" s="66"/>
      <c r="N3727" s="66"/>
      <c r="O3727" s="66"/>
      <c r="P3727" s="66"/>
      <c r="Q3727" s="66"/>
      <c r="S3727" s="70"/>
      <c r="U3727" s="70"/>
      <c r="W3727" s="70"/>
      <c r="Y3727" s="70"/>
    </row>
    <row r="3728" spans="1:25" s="69" customFormat="1" x14ac:dyDescent="0.2">
      <c r="A3728" s="66" t="s">
        <v>28</v>
      </c>
      <c r="B3728" s="66" t="s">
        <v>24</v>
      </c>
      <c r="C3728" s="66" t="s">
        <v>0</v>
      </c>
      <c r="D3728" s="66" t="s">
        <v>345</v>
      </c>
      <c r="E3728" s="76">
        <f>+IF(ISNUMBER(DATA!F1080),DATA!F1080,"n/a")</f>
        <v>47242.89</v>
      </c>
      <c r="F3728" s="77">
        <f>+IF(ISNUMBER(DATA!G1080),DATA!G1080,"n/a")</f>
        <v>0.33432102071008402</v>
      </c>
      <c r="G3728" s="76">
        <f>+IF(ISNUMBER(DATA!P1080),DATA!P1080,"n/a")</f>
        <v>142695.62</v>
      </c>
      <c r="H3728" s="77">
        <f>+IF(ISNUMBER(DATA!Q1080),DATA!Q1080,"n/a")</f>
        <v>0.28491489721310798</v>
      </c>
      <c r="I3728" s="76">
        <f>+IF(ISNUMBER(DATA!Z1080),DATA!Z1080,"n/a")</f>
        <v>280593.87</v>
      </c>
      <c r="J3728" s="77">
        <f>+IF(ISNUMBER(DATA!AA1080),DATA!AA1080,"n/a")</f>
        <v>0.20404901436179501</v>
      </c>
      <c r="K3728" s="76">
        <f>+IF(ISNUMBER(DATA!AJ1080),DATA!AJ1080,"n/a")</f>
        <v>529732.23</v>
      </c>
      <c r="L3728" s="77">
        <f>+IF(ISNUMBER(DATA!AK1080),DATA!AK1080,"n/a")</f>
        <v>1.5085315728758601E-2</v>
      </c>
      <c r="M3728" s="66"/>
      <c r="N3728" s="66"/>
      <c r="O3728" s="66"/>
      <c r="P3728" s="66"/>
      <c r="Q3728" s="66"/>
      <c r="S3728" s="70"/>
      <c r="U3728" s="70"/>
      <c r="W3728" s="70"/>
      <c r="Y3728" s="70"/>
    </row>
    <row r="3729" spans="1:25" x14ac:dyDescent="0.2">
      <c r="E3729" s="100"/>
      <c r="F3729" s="102"/>
      <c r="G3729" s="100"/>
      <c r="H3729" s="102"/>
      <c r="I3729" s="100"/>
      <c r="J3729" s="102"/>
      <c r="K3729" s="100"/>
      <c r="L3729" s="102"/>
    </row>
    <row r="3730" spans="1:25" s="69" customFormat="1" x14ac:dyDescent="0.2">
      <c r="A3730" s="66" t="s">
        <v>28</v>
      </c>
      <c r="B3730" s="66" t="s">
        <v>24</v>
      </c>
      <c r="C3730" s="66" t="s">
        <v>9</v>
      </c>
      <c r="D3730" s="66" t="s">
        <v>271</v>
      </c>
      <c r="E3730" s="86">
        <f>+IF(ISNUMBER(DATA!H1031),DATA!H1031,"n/a")</f>
        <v>2930.73</v>
      </c>
      <c r="F3730" s="77">
        <f>+IF(ISNUMBER(DATA!I1031),DATA!I1031,"n/a")</f>
        <v>-4.1624475871395701E-3</v>
      </c>
      <c r="G3730" s="86">
        <f>+IF(ISNUMBER(DATA!R1031),DATA!R1031,"n/a")</f>
        <v>9590.64</v>
      </c>
      <c r="H3730" s="77">
        <f>+IF(ISNUMBER(DATA!S1031),DATA!S1031,"n/a")</f>
        <v>-4.5885509374822596E-3</v>
      </c>
      <c r="I3730" s="86">
        <f>+IF(ISNUMBER(DATA!AB1031),DATA!AB1031,"n/a")</f>
        <v>21093.040000000001</v>
      </c>
      <c r="J3730" s="77">
        <f>+IF(ISNUMBER(DATA!AC1031),DATA!AC1031,"n/a")</f>
        <v>4.06243833129417E-2</v>
      </c>
      <c r="K3730" s="86">
        <f>+IF(ISNUMBER(DATA!AL1031),DATA!AL1031,"n/a")</f>
        <v>53717.63</v>
      </c>
      <c r="L3730" s="77">
        <f>+IF(ISNUMBER(DATA!AM1031),DATA!AM1031,"n/a")</f>
        <v>0.210781524984853</v>
      </c>
      <c r="M3730" s="66"/>
      <c r="N3730" s="66"/>
      <c r="O3730" s="66"/>
      <c r="P3730" s="66"/>
      <c r="Q3730" s="66"/>
      <c r="S3730" s="70"/>
      <c r="U3730" s="70"/>
      <c r="W3730" s="70"/>
      <c r="Y3730" s="70"/>
    </row>
    <row r="3731" spans="1:25" s="69" customFormat="1" x14ac:dyDescent="0.2">
      <c r="A3731" s="66" t="s">
        <v>28</v>
      </c>
      <c r="B3731" s="66" t="s">
        <v>24</v>
      </c>
      <c r="C3731" s="66" t="s">
        <v>9</v>
      </c>
      <c r="D3731" s="66" t="s">
        <v>272</v>
      </c>
      <c r="E3731" s="86">
        <f>+IF(ISNUMBER(DATA!H1032),DATA!H1032,"n/a")</f>
        <v>8662.0400000000009</v>
      </c>
      <c r="F3731" s="77">
        <f>+IF(ISNUMBER(DATA!I1032),DATA!I1032,"n/a")</f>
        <v>0.133146002741934</v>
      </c>
      <c r="G3731" s="86">
        <f>+IF(ISNUMBER(DATA!R1032),DATA!R1032,"n/a")</f>
        <v>24124.98</v>
      </c>
      <c r="H3731" s="77">
        <f>+IF(ISNUMBER(DATA!S1032),DATA!S1032,"n/a")</f>
        <v>3.8942392373015298E-2</v>
      </c>
      <c r="I3731" s="86">
        <f>+IF(ISNUMBER(DATA!AB1032),DATA!AB1032,"n/a")</f>
        <v>49755.22</v>
      </c>
      <c r="J3731" s="77">
        <f>+IF(ISNUMBER(DATA!AC1032),DATA!AC1032,"n/a")</f>
        <v>0.19304199786593801</v>
      </c>
      <c r="K3731" s="86">
        <f>+IF(ISNUMBER(DATA!AL1032),DATA!AL1032,"n/a")</f>
        <v>108296.25</v>
      </c>
      <c r="L3731" s="77">
        <f>+IF(ISNUMBER(DATA!AM1032),DATA!AM1032,"n/a")</f>
        <v>0.41586120157567402</v>
      </c>
      <c r="M3731" s="66"/>
      <c r="N3731" s="66"/>
      <c r="O3731" s="66"/>
      <c r="P3731" s="66"/>
      <c r="Q3731" s="66"/>
      <c r="S3731" s="70"/>
      <c r="U3731" s="70"/>
      <c r="W3731" s="70"/>
      <c r="Y3731" s="70"/>
    </row>
    <row r="3732" spans="1:25" s="69" customFormat="1" x14ac:dyDescent="0.2">
      <c r="A3732" s="66" t="s">
        <v>28</v>
      </c>
      <c r="B3732" s="66" t="s">
        <v>24</v>
      </c>
      <c r="C3732" s="66" t="s">
        <v>9</v>
      </c>
      <c r="D3732" s="66" t="s">
        <v>273</v>
      </c>
      <c r="E3732" s="86">
        <f>+IF(ISNUMBER(DATA!H1033),DATA!H1033,"n/a")</f>
        <v>21082.25</v>
      </c>
      <c r="F3732" s="77">
        <f>+IF(ISNUMBER(DATA!I1033),DATA!I1033,"n/a")</f>
        <v>0.16838460357582899</v>
      </c>
      <c r="G3732" s="86">
        <f>+IF(ISNUMBER(DATA!R1033),DATA!R1033,"n/a")</f>
        <v>65547.48</v>
      </c>
      <c r="H3732" s="77">
        <f>+IF(ISNUMBER(DATA!S1033),DATA!S1033,"n/a")</f>
        <v>0.27086376107540699</v>
      </c>
      <c r="I3732" s="86">
        <f>+IF(ISNUMBER(DATA!AB1033),DATA!AB1033,"n/a")</f>
        <v>127775.22</v>
      </c>
      <c r="J3732" s="77">
        <f>+IF(ISNUMBER(DATA!AC1033),DATA!AC1033,"n/a")</f>
        <v>0.24595626820480099</v>
      </c>
      <c r="K3732" s="86">
        <f>+IF(ISNUMBER(DATA!AL1033),DATA!AL1033,"n/a")</f>
        <v>265070.65000000002</v>
      </c>
      <c r="L3732" s="77">
        <f>+IF(ISNUMBER(DATA!AM1033),DATA!AM1033,"n/a")</f>
        <v>0.23604296552592399</v>
      </c>
      <c r="M3732" s="66"/>
      <c r="N3732" s="66"/>
      <c r="O3732" s="66"/>
      <c r="P3732" s="66"/>
      <c r="Q3732" s="66"/>
      <c r="S3732" s="70"/>
      <c r="U3732" s="70"/>
      <c r="W3732" s="70"/>
      <c r="Y3732" s="70"/>
    </row>
    <row r="3733" spans="1:25" s="69" customFormat="1" x14ac:dyDescent="0.2">
      <c r="A3733" s="66" t="s">
        <v>28</v>
      </c>
      <c r="B3733" s="66" t="s">
        <v>24</v>
      </c>
      <c r="C3733" s="66" t="s">
        <v>9</v>
      </c>
      <c r="D3733" s="66" t="s">
        <v>274</v>
      </c>
      <c r="E3733" s="86">
        <f>+IF(ISNUMBER(DATA!H1034),DATA!H1034,"n/a")</f>
        <v>7747.98</v>
      </c>
      <c r="F3733" s="77">
        <f>+IF(ISNUMBER(DATA!I1034),DATA!I1034,"n/a")</f>
        <v>-1.4482614756850899E-2</v>
      </c>
      <c r="G3733" s="86">
        <f>+IF(ISNUMBER(DATA!R1034),DATA!R1034,"n/a")</f>
        <v>22530.37</v>
      </c>
      <c r="H3733" s="77">
        <f>+IF(ISNUMBER(DATA!S1034),DATA!S1034,"n/a")</f>
        <v>3.34308604204797E-3</v>
      </c>
      <c r="I3733" s="86">
        <f>+IF(ISNUMBER(DATA!AB1034),DATA!AB1034,"n/a")</f>
        <v>45706.9</v>
      </c>
      <c r="J3733" s="77">
        <f>+IF(ISNUMBER(DATA!AC1034),DATA!AC1034,"n/a")</f>
        <v>6.2996896378100006E-2</v>
      </c>
      <c r="K3733" s="86">
        <f>+IF(ISNUMBER(DATA!AL1034),DATA!AL1034,"n/a")</f>
        <v>99869.51</v>
      </c>
      <c r="L3733" s="77">
        <f>+IF(ISNUMBER(DATA!AM1034),DATA!AM1034,"n/a")</f>
        <v>0.32035967054174103</v>
      </c>
      <c r="M3733" s="66"/>
      <c r="N3733" s="66"/>
      <c r="O3733" s="66"/>
      <c r="P3733" s="66"/>
      <c r="Q3733" s="66"/>
      <c r="S3733" s="70"/>
      <c r="U3733" s="70"/>
      <c r="W3733" s="70"/>
      <c r="Y3733" s="70"/>
    </row>
    <row r="3734" spans="1:25" s="69" customFormat="1" x14ac:dyDescent="0.2">
      <c r="A3734" s="66" t="s">
        <v>28</v>
      </c>
      <c r="B3734" s="66" t="s">
        <v>24</v>
      </c>
      <c r="C3734" s="66" t="s">
        <v>9</v>
      </c>
      <c r="D3734" s="66" t="s">
        <v>275</v>
      </c>
      <c r="E3734" s="86">
        <f>+IF(ISNUMBER(DATA!H1035),DATA!H1035,"n/a")</f>
        <v>13228.96</v>
      </c>
      <c r="F3734" s="77">
        <f>+IF(ISNUMBER(DATA!I1035),DATA!I1035,"n/a")</f>
        <v>-0.13555306082708499</v>
      </c>
      <c r="G3734" s="86">
        <f>+IF(ISNUMBER(DATA!R1035),DATA!R1035,"n/a")</f>
        <v>43758.32</v>
      </c>
      <c r="H3734" s="77">
        <f>+IF(ISNUMBER(DATA!S1035),DATA!S1035,"n/a")</f>
        <v>-9.5732275227837296E-2</v>
      </c>
      <c r="I3734" s="86">
        <f>+IF(ISNUMBER(DATA!AB1035),DATA!AB1035,"n/a")</f>
        <v>88883.74</v>
      </c>
      <c r="J3734" s="77">
        <f>+IF(ISNUMBER(DATA!AC1035),DATA!AC1035,"n/a")</f>
        <v>-0.12332246803930701</v>
      </c>
      <c r="K3734" s="86">
        <f>+IF(ISNUMBER(DATA!AL1035),DATA!AL1035,"n/a")</f>
        <v>209665.52</v>
      </c>
      <c r="L3734" s="77">
        <f>+IF(ISNUMBER(DATA!AM1035),DATA!AM1035,"n/a")</f>
        <v>-0.103963138579867</v>
      </c>
      <c r="M3734" s="66"/>
      <c r="N3734" s="66"/>
      <c r="O3734" s="66"/>
      <c r="P3734" s="66"/>
      <c r="Q3734" s="66"/>
      <c r="S3734" s="70"/>
      <c r="U3734" s="70"/>
      <c r="W3734" s="70"/>
      <c r="Y3734" s="70"/>
    </row>
    <row r="3735" spans="1:25" s="69" customFormat="1" x14ac:dyDescent="0.2">
      <c r="A3735" s="66" t="s">
        <v>28</v>
      </c>
      <c r="B3735" s="66" t="s">
        <v>24</v>
      </c>
      <c r="C3735" s="66" t="s">
        <v>9</v>
      </c>
      <c r="D3735" s="66" t="s">
        <v>276</v>
      </c>
      <c r="E3735" s="86">
        <f>+IF(ISNUMBER(DATA!H1036),DATA!H1036,"n/a")</f>
        <v>6627.64</v>
      </c>
      <c r="F3735" s="77">
        <f>+IF(ISNUMBER(DATA!I1036),DATA!I1036,"n/a")</f>
        <v>-0.309718623195047</v>
      </c>
      <c r="G3735" s="86">
        <f>+IF(ISNUMBER(DATA!R1036),DATA!R1036,"n/a")</f>
        <v>21394.31</v>
      </c>
      <c r="H3735" s="77">
        <f>+IF(ISNUMBER(DATA!S1036),DATA!S1036,"n/a")</f>
        <v>-0.17269196041012899</v>
      </c>
      <c r="I3735" s="86">
        <f>+IF(ISNUMBER(DATA!AB1036),DATA!AB1036,"n/a")</f>
        <v>44665.63</v>
      </c>
      <c r="J3735" s="77">
        <f>+IF(ISNUMBER(DATA!AC1036),DATA!AC1036,"n/a")</f>
        <v>-0.14776853593984801</v>
      </c>
      <c r="K3735" s="86">
        <f>+IF(ISNUMBER(DATA!AL1036),DATA!AL1036,"n/a")</f>
        <v>127448.9</v>
      </c>
      <c r="L3735" s="77">
        <f>+IF(ISNUMBER(DATA!AM1036),DATA!AM1036,"n/a")</f>
        <v>-5.1364602769548101E-2</v>
      </c>
      <c r="M3735" s="66"/>
      <c r="N3735" s="66"/>
      <c r="O3735" s="66"/>
      <c r="P3735" s="66"/>
      <c r="Q3735" s="66"/>
      <c r="S3735" s="70"/>
      <c r="U3735" s="70"/>
      <c r="W3735" s="70"/>
      <c r="Y3735" s="70"/>
    </row>
    <row r="3736" spans="1:25" s="69" customFormat="1" x14ac:dyDescent="0.2">
      <c r="A3736" s="66" t="s">
        <v>28</v>
      </c>
      <c r="B3736" s="66" t="s">
        <v>24</v>
      </c>
      <c r="C3736" s="66" t="s">
        <v>9</v>
      </c>
      <c r="D3736" s="66" t="s">
        <v>277</v>
      </c>
      <c r="E3736" s="86">
        <f>+IF(ISNUMBER(DATA!H1037),DATA!H1037,"n/a")</f>
        <v>6787.25</v>
      </c>
      <c r="F3736" s="77">
        <f>+IF(ISNUMBER(DATA!I1037),DATA!I1037,"n/a")</f>
        <v>0.577007258566689</v>
      </c>
      <c r="G3736" s="86">
        <f>+IF(ISNUMBER(DATA!R1037),DATA!R1037,"n/a")</f>
        <v>18741.02</v>
      </c>
      <c r="H3736" s="77">
        <f>+IF(ISNUMBER(DATA!S1037),DATA!S1037,"n/a")</f>
        <v>0.34709925798565699</v>
      </c>
      <c r="I3736" s="86">
        <f>+IF(ISNUMBER(DATA!AB1037),DATA!AB1037,"n/a")</f>
        <v>33961.26</v>
      </c>
      <c r="J3736" s="77">
        <f>+IF(ISNUMBER(DATA!AC1037),DATA!AC1037,"n/a")</f>
        <v>0.22601746468561701</v>
      </c>
      <c r="K3736" s="86">
        <f>+IF(ISNUMBER(DATA!AL1037),DATA!AL1037,"n/a")</f>
        <v>68661.990000000005</v>
      </c>
      <c r="L3736" s="77">
        <f>+IF(ISNUMBER(DATA!AM1037),DATA!AM1037,"n/a")</f>
        <v>9.8413984807579999E-2</v>
      </c>
      <c r="M3736" s="66"/>
      <c r="N3736" s="66"/>
      <c r="O3736" s="66"/>
      <c r="P3736" s="66"/>
      <c r="Q3736" s="66"/>
      <c r="S3736" s="70"/>
      <c r="U3736" s="70"/>
      <c r="W3736" s="70"/>
      <c r="Y3736" s="70"/>
    </row>
    <row r="3737" spans="1:25" s="69" customFormat="1" x14ac:dyDescent="0.2">
      <c r="A3737" s="66" t="s">
        <v>28</v>
      </c>
      <c r="B3737" s="66" t="s">
        <v>24</v>
      </c>
      <c r="C3737" s="66" t="s">
        <v>9</v>
      </c>
      <c r="D3737" s="66" t="s">
        <v>278</v>
      </c>
      <c r="E3737" s="86">
        <f>+IF(ISNUMBER(DATA!H1038),DATA!H1038,"n/a")</f>
        <v>31439.99</v>
      </c>
      <c r="F3737" s="77">
        <f>+IF(ISNUMBER(DATA!I1038),DATA!I1038,"n/a")</f>
        <v>0.70690378738400095</v>
      </c>
      <c r="G3737" s="86">
        <f>+IF(ISNUMBER(DATA!R1038),DATA!R1038,"n/a")</f>
        <v>94070.95</v>
      </c>
      <c r="H3737" s="77">
        <f>+IF(ISNUMBER(DATA!S1038),DATA!S1038,"n/a")</f>
        <v>0.41960501967989999</v>
      </c>
      <c r="I3737" s="86">
        <f>+IF(ISNUMBER(DATA!AB1038),DATA!AB1038,"n/a")</f>
        <v>178828.09</v>
      </c>
      <c r="J3737" s="77">
        <f>+IF(ISNUMBER(DATA!AC1038),DATA!AC1038,"n/a")</f>
        <v>0.27265594454027398</v>
      </c>
      <c r="K3737" s="86">
        <f>+IF(ISNUMBER(DATA!AL1038),DATA!AL1038,"n/a")</f>
        <v>347781.44</v>
      </c>
      <c r="L3737" s="77">
        <f>+IF(ISNUMBER(DATA!AM1038),DATA!AM1038,"n/a")</f>
        <v>0.19974237624452301</v>
      </c>
      <c r="M3737" s="66"/>
      <c r="N3737" s="66"/>
      <c r="O3737" s="66"/>
      <c r="P3737" s="66"/>
      <c r="Q3737" s="66"/>
      <c r="S3737" s="70"/>
      <c r="U3737" s="70"/>
      <c r="W3737" s="70"/>
      <c r="Y3737" s="70"/>
    </row>
    <row r="3738" spans="1:25" s="69" customFormat="1" x14ac:dyDescent="0.2">
      <c r="A3738" s="66" t="s">
        <v>28</v>
      </c>
      <c r="B3738" s="66" t="s">
        <v>24</v>
      </c>
      <c r="C3738" s="66" t="s">
        <v>9</v>
      </c>
      <c r="D3738" s="66" t="s">
        <v>279</v>
      </c>
      <c r="E3738" s="86">
        <f>+IF(ISNUMBER(DATA!H1039),DATA!H1039,"n/a")</f>
        <v>18888.21</v>
      </c>
      <c r="F3738" s="77">
        <f>+IF(ISNUMBER(DATA!I1039),DATA!I1039,"n/a")</f>
        <v>0.55998543104772602</v>
      </c>
      <c r="G3738" s="86">
        <f>+IF(ISNUMBER(DATA!R1039),DATA!R1039,"n/a")</f>
        <v>53176.57</v>
      </c>
      <c r="H3738" s="77">
        <f>+IF(ISNUMBER(DATA!S1039),DATA!S1039,"n/a")</f>
        <v>0.31785926000824799</v>
      </c>
      <c r="I3738" s="86">
        <f>+IF(ISNUMBER(DATA!AB1039),DATA!AB1039,"n/a")</f>
        <v>107874.69</v>
      </c>
      <c r="J3738" s="77">
        <f>+IF(ISNUMBER(DATA!AC1039),DATA!AC1039,"n/a")</f>
        <v>0.45363383225738302</v>
      </c>
      <c r="K3738" s="86">
        <f>+IF(ISNUMBER(DATA!AL1039),DATA!AL1039,"n/a")</f>
        <v>213017.09</v>
      </c>
      <c r="L3738" s="77">
        <f>+IF(ISNUMBER(DATA!AM1039),DATA!AM1039,"n/a")</f>
        <v>0.54985498013580003</v>
      </c>
      <c r="M3738" s="66"/>
      <c r="N3738" s="66"/>
      <c r="O3738" s="66"/>
      <c r="P3738" s="66"/>
      <c r="Q3738" s="66"/>
      <c r="S3738" s="70"/>
      <c r="U3738" s="70"/>
      <c r="W3738" s="70"/>
      <c r="Y3738" s="70"/>
    </row>
    <row r="3739" spans="1:25" s="69" customFormat="1" x14ac:dyDescent="0.2">
      <c r="A3739" s="66" t="s">
        <v>28</v>
      </c>
      <c r="B3739" s="66" t="s">
        <v>24</v>
      </c>
      <c r="C3739" s="66" t="s">
        <v>9</v>
      </c>
      <c r="D3739" s="66" t="s">
        <v>280</v>
      </c>
      <c r="E3739" s="86">
        <f>+IF(ISNUMBER(DATA!H1040),DATA!H1040,"n/a")</f>
        <v>2501.0700000000002</v>
      </c>
      <c r="F3739" s="77">
        <f>+IF(ISNUMBER(DATA!I1040),DATA!I1040,"n/a")</f>
        <v>1.6682723381422199E-2</v>
      </c>
      <c r="G3739" s="86">
        <f>+IF(ISNUMBER(DATA!R1040),DATA!R1040,"n/a")</f>
        <v>8010.51</v>
      </c>
      <c r="H3739" s="77">
        <f>+IF(ISNUMBER(DATA!S1040),DATA!S1040,"n/a")</f>
        <v>1.48853037240498E-2</v>
      </c>
      <c r="I3739" s="86">
        <f>+IF(ISNUMBER(DATA!AB1040),DATA!AB1040,"n/a")</f>
        <v>17439.03</v>
      </c>
      <c r="J3739" s="77">
        <f>+IF(ISNUMBER(DATA!AC1040),DATA!AC1040,"n/a")</f>
        <v>7.8640614562458105E-2</v>
      </c>
      <c r="K3739" s="86">
        <f>+IF(ISNUMBER(DATA!AL1040),DATA!AL1040,"n/a")</f>
        <v>44036.5</v>
      </c>
      <c r="L3739" s="77">
        <f>+IF(ISNUMBER(DATA!AM1040),DATA!AM1040,"n/a")</f>
        <v>0.162913525331426</v>
      </c>
      <c r="M3739" s="66"/>
      <c r="N3739" s="66"/>
      <c r="O3739" s="66"/>
      <c r="P3739" s="66"/>
      <c r="Q3739" s="66"/>
      <c r="S3739" s="70"/>
      <c r="U3739" s="70"/>
      <c r="W3739" s="70"/>
      <c r="Y3739" s="70"/>
    </row>
    <row r="3740" spans="1:25" s="69" customFormat="1" x14ac:dyDescent="0.2">
      <c r="A3740" s="66" t="s">
        <v>28</v>
      </c>
      <c r="B3740" s="66" t="s">
        <v>24</v>
      </c>
      <c r="C3740" s="66" t="s">
        <v>9</v>
      </c>
      <c r="D3740" s="66" t="s">
        <v>281</v>
      </c>
      <c r="E3740" s="86">
        <f>+IF(ISNUMBER(DATA!H1041),DATA!H1041,"n/a")</f>
        <v>12744.9</v>
      </c>
      <c r="F3740" s="77">
        <f>+IF(ISNUMBER(DATA!I1041),DATA!I1041,"n/a")</f>
        <v>0.75677352123858699</v>
      </c>
      <c r="G3740" s="86">
        <f>+IF(ISNUMBER(DATA!R1041),DATA!R1041,"n/a")</f>
        <v>37630.19</v>
      </c>
      <c r="H3740" s="77">
        <f>+IF(ISNUMBER(DATA!S1041),DATA!S1041,"n/a")</f>
        <v>0.35487110246993597</v>
      </c>
      <c r="I3740" s="86">
        <f>+IF(ISNUMBER(DATA!AB1041),DATA!AB1041,"n/a")</f>
        <v>75605.039999999994</v>
      </c>
      <c r="J3740" s="77">
        <f>+IF(ISNUMBER(DATA!AC1041),DATA!AC1041,"n/a")</f>
        <v>0.41089688430912902</v>
      </c>
      <c r="K3740" s="86">
        <f>+IF(ISNUMBER(DATA!AL1041),DATA!AL1041,"n/a")</f>
        <v>152952.23000000001</v>
      </c>
      <c r="L3740" s="77">
        <f>+IF(ISNUMBER(DATA!AM1041),DATA!AM1041,"n/a")</f>
        <v>0.373476547567617</v>
      </c>
      <c r="M3740" s="66"/>
      <c r="N3740" s="66"/>
      <c r="O3740" s="66"/>
      <c r="P3740" s="66"/>
      <c r="Q3740" s="66"/>
      <c r="S3740" s="70"/>
      <c r="U3740" s="70"/>
      <c r="W3740" s="70"/>
      <c r="Y3740" s="70"/>
    </row>
    <row r="3741" spans="1:25" s="69" customFormat="1" x14ac:dyDescent="0.2">
      <c r="A3741" s="66" t="s">
        <v>28</v>
      </c>
      <c r="B3741" s="66" t="s">
        <v>24</v>
      </c>
      <c r="C3741" s="66" t="s">
        <v>9</v>
      </c>
      <c r="D3741" s="66" t="s">
        <v>282</v>
      </c>
      <c r="E3741" s="86">
        <f>+IF(ISNUMBER(DATA!H1042),DATA!H1042,"n/a")</f>
        <v>10640.86</v>
      </c>
      <c r="F3741" s="77">
        <f>+IF(ISNUMBER(DATA!I1042),DATA!I1042,"n/a")</f>
        <v>-0.144323438898454</v>
      </c>
      <c r="G3741" s="86">
        <f>+IF(ISNUMBER(DATA!R1042),DATA!R1042,"n/a")</f>
        <v>34317.58</v>
      </c>
      <c r="H3741" s="77">
        <f>+IF(ISNUMBER(DATA!S1042),DATA!S1042,"n/a")</f>
        <v>-5.24489378368743E-2</v>
      </c>
      <c r="I3741" s="86">
        <f>+IF(ISNUMBER(DATA!AB1042),DATA!AB1042,"n/a")</f>
        <v>66734.77</v>
      </c>
      <c r="J3741" s="77">
        <f>+IF(ISNUMBER(DATA!AC1042),DATA!AC1042,"n/a")</f>
        <v>3.1823121081269702E-2</v>
      </c>
      <c r="K3741" s="86">
        <f>+IF(ISNUMBER(DATA!AL1042),DATA!AL1042,"n/a")</f>
        <v>147076.18</v>
      </c>
      <c r="L3741" s="77">
        <f>+IF(ISNUMBER(DATA!AM1042),DATA!AM1042,"n/a")</f>
        <v>0.23941662983348599</v>
      </c>
      <c r="M3741" s="66"/>
      <c r="N3741" s="66"/>
      <c r="O3741" s="66"/>
      <c r="P3741" s="66"/>
      <c r="Q3741" s="66"/>
      <c r="S3741" s="70"/>
      <c r="U3741" s="70"/>
      <c r="W3741" s="70"/>
      <c r="Y3741" s="70"/>
    </row>
    <row r="3742" spans="1:25" s="69" customFormat="1" x14ac:dyDescent="0.2">
      <c r="A3742" s="66" t="s">
        <v>28</v>
      </c>
      <c r="B3742" s="66" t="s">
        <v>24</v>
      </c>
      <c r="C3742" s="66" t="s">
        <v>9</v>
      </c>
      <c r="D3742" s="66" t="s">
        <v>283</v>
      </c>
      <c r="E3742" s="86">
        <f>+IF(ISNUMBER(DATA!H1043),DATA!H1043,"n/a")</f>
        <v>11421.82</v>
      </c>
      <c r="F3742" s="77">
        <f>+IF(ISNUMBER(DATA!I1043),DATA!I1043,"n/a")</f>
        <v>-0.36462492698801202</v>
      </c>
      <c r="G3742" s="86">
        <f>+IF(ISNUMBER(DATA!R1043),DATA!R1043,"n/a")</f>
        <v>35527.19</v>
      </c>
      <c r="H3742" s="77">
        <f>+IF(ISNUMBER(DATA!S1043),DATA!S1043,"n/a")</f>
        <v>-0.31851342460182702</v>
      </c>
      <c r="I3742" s="86">
        <f>+IF(ISNUMBER(DATA!AB1043),DATA!AB1043,"n/a")</f>
        <v>79925.97</v>
      </c>
      <c r="J3742" s="77">
        <f>+IF(ISNUMBER(DATA!AC1043),DATA!AC1043,"n/a")</f>
        <v>-0.20295186944784299</v>
      </c>
      <c r="K3742" s="86">
        <f>+IF(ISNUMBER(DATA!AL1043),DATA!AL1043,"n/a")</f>
        <v>206332.46</v>
      </c>
      <c r="L3742" s="77">
        <f>+IF(ISNUMBER(DATA!AM1043),DATA!AM1043,"n/a")</f>
        <v>-1.5504815084540401E-2</v>
      </c>
      <c r="M3742" s="66"/>
      <c r="N3742" s="66"/>
      <c r="O3742" s="66"/>
      <c r="P3742" s="66"/>
      <c r="Q3742" s="66"/>
      <c r="S3742" s="70"/>
      <c r="U3742" s="70"/>
      <c r="W3742" s="70"/>
      <c r="Y3742" s="70"/>
    </row>
    <row r="3743" spans="1:25" s="69" customFormat="1" x14ac:dyDescent="0.2">
      <c r="A3743" s="66" t="s">
        <v>28</v>
      </c>
      <c r="B3743" s="66" t="s">
        <v>24</v>
      </c>
      <c r="C3743" s="66" t="s">
        <v>9</v>
      </c>
      <c r="D3743" s="66" t="s">
        <v>284</v>
      </c>
      <c r="E3743" s="86">
        <f>+IF(ISNUMBER(DATA!H1044),DATA!H1044,"n/a")</f>
        <v>55040.91</v>
      </c>
      <c r="F3743" s="77">
        <f>+IF(ISNUMBER(DATA!I1044),DATA!I1044,"n/a")</f>
        <v>1.4302671880940101</v>
      </c>
      <c r="G3743" s="86">
        <f>+IF(ISNUMBER(DATA!R1044),DATA!R1044,"n/a")</f>
        <v>157991.07999999999</v>
      </c>
      <c r="H3743" s="77">
        <f>+IF(ISNUMBER(DATA!S1044),DATA!S1044,"n/a")</f>
        <v>0.85124608785010103</v>
      </c>
      <c r="I3743" s="86">
        <f>+IF(ISNUMBER(DATA!AB1044),DATA!AB1044,"n/a")</f>
        <v>301484.2</v>
      </c>
      <c r="J3743" s="77">
        <f>+IF(ISNUMBER(DATA!AC1044),DATA!AC1044,"n/a")</f>
        <v>0.64595367896204803</v>
      </c>
      <c r="K3743" s="86">
        <f>+IF(ISNUMBER(DATA!AL1044),DATA!AL1044,"n/a")</f>
        <v>557130.94999999995</v>
      </c>
      <c r="L3743" s="77">
        <f>+IF(ISNUMBER(DATA!AM1044),DATA!AM1044,"n/a")</f>
        <v>0.436180938124895</v>
      </c>
      <c r="M3743" s="66"/>
      <c r="N3743" s="66"/>
      <c r="O3743" s="66"/>
      <c r="P3743" s="66"/>
      <c r="Q3743" s="66"/>
      <c r="S3743" s="70"/>
      <c r="U3743" s="70"/>
      <c r="W3743" s="70"/>
      <c r="Y3743" s="70"/>
    </row>
    <row r="3744" spans="1:25" s="69" customFormat="1" x14ac:dyDescent="0.2">
      <c r="A3744" s="66" t="s">
        <v>28</v>
      </c>
      <c r="B3744" s="66" t="s">
        <v>24</v>
      </c>
      <c r="C3744" s="66" t="s">
        <v>9</v>
      </c>
      <c r="D3744" s="66" t="s">
        <v>285</v>
      </c>
      <c r="E3744" s="86">
        <f>+IF(ISNUMBER(DATA!H1045),DATA!H1045,"n/a")</f>
        <v>39401.43</v>
      </c>
      <c r="F3744" s="77">
        <f>+IF(ISNUMBER(DATA!I1045),DATA!I1045,"n/a")</f>
        <v>1.7724271718962099</v>
      </c>
      <c r="G3744" s="86">
        <f>+IF(ISNUMBER(DATA!R1045),DATA!R1045,"n/a")</f>
        <v>116600.82</v>
      </c>
      <c r="H3744" s="77">
        <f>+IF(ISNUMBER(DATA!S1045),DATA!S1045,"n/a")</f>
        <v>0.900465529285707</v>
      </c>
      <c r="I3744" s="86">
        <f>+IF(ISNUMBER(DATA!AB1045),DATA!AB1045,"n/a")</f>
        <v>218746.36</v>
      </c>
      <c r="J3744" s="77">
        <f>+IF(ISNUMBER(DATA!AC1045),DATA!AC1045,"n/a")</f>
        <v>0.56940358944895497</v>
      </c>
      <c r="K3744" s="86">
        <f>+IF(ISNUMBER(DATA!AL1045),DATA!AL1045,"n/a")</f>
        <v>414303.17</v>
      </c>
      <c r="L3744" s="77">
        <f>+IF(ISNUMBER(DATA!AM1045),DATA!AM1045,"n/a")</f>
        <v>0.28563560369733898</v>
      </c>
      <c r="M3744" s="66"/>
      <c r="N3744" s="66"/>
      <c r="O3744" s="66"/>
      <c r="P3744" s="66"/>
      <c r="Q3744" s="66"/>
      <c r="S3744" s="70"/>
      <c r="U3744" s="70"/>
      <c r="W3744" s="70"/>
      <c r="Y3744" s="70"/>
    </row>
    <row r="3745" spans="1:25" s="69" customFormat="1" x14ac:dyDescent="0.2">
      <c r="A3745" s="66" t="s">
        <v>28</v>
      </c>
      <c r="B3745" s="66" t="s">
        <v>24</v>
      </c>
      <c r="C3745" s="66" t="s">
        <v>9</v>
      </c>
      <c r="D3745" s="66" t="s">
        <v>286</v>
      </c>
      <c r="E3745" s="86">
        <f>+IF(ISNUMBER(DATA!H1046),DATA!H1046,"n/a")</f>
        <v>8650.51</v>
      </c>
      <c r="F3745" s="77">
        <f>+IF(ISNUMBER(DATA!I1046),DATA!I1046,"n/a")</f>
        <v>1.6592395162010699E-2</v>
      </c>
      <c r="G3745" s="86">
        <f>+IF(ISNUMBER(DATA!R1046),DATA!R1046,"n/a")</f>
        <v>28016.44</v>
      </c>
      <c r="H3745" s="77">
        <f>+IF(ISNUMBER(DATA!S1046),DATA!S1046,"n/a")</f>
        <v>9.85706180107698E-2</v>
      </c>
      <c r="I3745" s="86">
        <f>+IF(ISNUMBER(DATA!AB1046),DATA!AB1046,"n/a")</f>
        <v>55145.82</v>
      </c>
      <c r="J3745" s="77">
        <f>+IF(ISNUMBER(DATA!AC1046),DATA!AC1046,"n/a")</f>
        <v>3.1770847560626501E-2</v>
      </c>
      <c r="K3745" s="86">
        <f>+IF(ISNUMBER(DATA!AL1046),DATA!AL1046,"n/a")</f>
        <v>130673.24</v>
      </c>
      <c r="L3745" s="77">
        <f>+IF(ISNUMBER(DATA!AM1046),DATA!AM1046,"n/a")</f>
        <v>1.6507036415984801E-2</v>
      </c>
      <c r="M3745" s="66"/>
      <c r="N3745" s="66"/>
      <c r="O3745" s="66"/>
      <c r="P3745" s="66"/>
      <c r="Q3745" s="66"/>
      <c r="S3745" s="70"/>
      <c r="U3745" s="70"/>
      <c r="W3745" s="70"/>
      <c r="Y3745" s="70"/>
    </row>
    <row r="3746" spans="1:25" s="69" customFormat="1" x14ac:dyDescent="0.2">
      <c r="A3746" s="66" t="s">
        <v>28</v>
      </c>
      <c r="B3746" s="66" t="s">
        <v>24</v>
      </c>
      <c r="C3746" s="66" t="s">
        <v>9</v>
      </c>
      <c r="D3746" s="66" t="s">
        <v>287</v>
      </c>
      <c r="E3746" s="86">
        <f>+IF(ISNUMBER(DATA!H1047),DATA!H1047,"n/a")</f>
        <v>11453.7</v>
      </c>
      <c r="F3746" s="77">
        <f>+IF(ISNUMBER(DATA!I1047),DATA!I1047,"n/a")</f>
        <v>1.50326965359131E-2</v>
      </c>
      <c r="G3746" s="86">
        <f>+IF(ISNUMBER(DATA!R1047),DATA!R1047,"n/a")</f>
        <v>36355.279999999999</v>
      </c>
      <c r="H3746" s="77">
        <f>+IF(ISNUMBER(DATA!S1047),DATA!S1047,"n/a")</f>
        <v>2.2312706330950501E-2</v>
      </c>
      <c r="I3746" s="86">
        <f>+IF(ISNUMBER(DATA!AB1047),DATA!AB1047,"n/a")</f>
        <v>79348.44</v>
      </c>
      <c r="J3746" s="77">
        <f>+IF(ISNUMBER(DATA!AC1047),DATA!AC1047,"n/a")</f>
        <v>-5.44049033197892E-2</v>
      </c>
      <c r="K3746" s="86">
        <f>+IF(ISNUMBER(DATA!AL1047),DATA!AL1047,"n/a")</f>
        <v>190799.53</v>
      </c>
      <c r="L3746" s="77">
        <f>+IF(ISNUMBER(DATA!AM1047),DATA!AM1047,"n/a")</f>
        <v>-3.3276351555696797E-2</v>
      </c>
      <c r="M3746" s="66"/>
      <c r="N3746" s="66"/>
      <c r="O3746" s="66"/>
      <c r="P3746" s="66"/>
      <c r="Q3746" s="66"/>
      <c r="S3746" s="70"/>
      <c r="U3746" s="70"/>
      <c r="W3746" s="70"/>
      <c r="Y3746" s="70"/>
    </row>
    <row r="3747" spans="1:25" s="69" customFormat="1" x14ac:dyDescent="0.2">
      <c r="A3747" s="66" t="s">
        <v>28</v>
      </c>
      <c r="B3747" s="66" t="s">
        <v>24</v>
      </c>
      <c r="C3747" s="66" t="s">
        <v>9</v>
      </c>
      <c r="D3747" s="66" t="s">
        <v>288</v>
      </c>
      <c r="E3747" s="86">
        <f>+IF(ISNUMBER(DATA!H1048),DATA!H1048,"n/a")</f>
        <v>9622.35</v>
      </c>
      <c r="F3747" s="77">
        <f>+IF(ISNUMBER(DATA!I1048),DATA!I1048,"n/a")</f>
        <v>-7.3371622051065705E-2</v>
      </c>
      <c r="G3747" s="86">
        <f>+IF(ISNUMBER(DATA!R1048),DATA!R1048,"n/a")</f>
        <v>30009.37</v>
      </c>
      <c r="H3747" s="77">
        <f>+IF(ISNUMBER(DATA!S1048),DATA!S1048,"n/a")</f>
        <v>8.5816946477502397E-3</v>
      </c>
      <c r="I3747" s="86">
        <f>+IF(ISNUMBER(DATA!AB1048),DATA!AB1048,"n/a")</f>
        <v>57971.65</v>
      </c>
      <c r="J3747" s="77">
        <f>+IF(ISNUMBER(DATA!AC1048),DATA!AC1048,"n/a")</f>
        <v>0.16190739799477</v>
      </c>
      <c r="K3747" s="86">
        <f>+IF(ISNUMBER(DATA!AL1048),DATA!AL1048,"n/a")</f>
        <v>119997.14</v>
      </c>
      <c r="L3747" s="77">
        <f>+IF(ISNUMBER(DATA!AM1048),DATA!AM1048,"n/a")</f>
        <v>0.50264666212272202</v>
      </c>
      <c r="M3747" s="66"/>
      <c r="N3747" s="66"/>
      <c r="O3747" s="66"/>
      <c r="P3747" s="66"/>
      <c r="Q3747" s="66"/>
      <c r="S3747" s="70"/>
      <c r="U3747" s="70"/>
      <c r="W3747" s="70"/>
      <c r="Y3747" s="70"/>
    </row>
    <row r="3748" spans="1:25" s="69" customFormat="1" x14ac:dyDescent="0.2">
      <c r="A3748" s="66" t="s">
        <v>28</v>
      </c>
      <c r="B3748" s="66" t="s">
        <v>24</v>
      </c>
      <c r="C3748" s="66" t="s">
        <v>9</v>
      </c>
      <c r="D3748" s="66" t="s">
        <v>289</v>
      </c>
      <c r="E3748" s="86">
        <f>+IF(ISNUMBER(DATA!H1049),DATA!H1049,"n/a")</f>
        <v>14522.42</v>
      </c>
      <c r="F3748" s="77">
        <f>+IF(ISNUMBER(DATA!I1049),DATA!I1049,"n/a")</f>
        <v>0.85173067163779503</v>
      </c>
      <c r="G3748" s="86">
        <f>+IF(ISNUMBER(DATA!R1049),DATA!R1049,"n/a")</f>
        <v>39094.35</v>
      </c>
      <c r="H3748" s="77">
        <f>+IF(ISNUMBER(DATA!S1049),DATA!S1049,"n/a")</f>
        <v>0.36490656719679998</v>
      </c>
      <c r="I3748" s="86">
        <f>+IF(ISNUMBER(DATA!AB1049),DATA!AB1049,"n/a")</f>
        <v>77879.53</v>
      </c>
      <c r="J3748" s="77">
        <f>+IF(ISNUMBER(DATA!AC1049),DATA!AC1049,"n/a")</f>
        <v>0.35423913489541298</v>
      </c>
      <c r="K3748" s="86">
        <f>+IF(ISNUMBER(DATA!AL1049),DATA!AL1049,"n/a")</f>
        <v>153220.32</v>
      </c>
      <c r="L3748" s="77">
        <f>+IF(ISNUMBER(DATA!AM1049),DATA!AM1049,"n/a")</f>
        <v>0.34926998499620598</v>
      </c>
      <c r="M3748" s="66"/>
      <c r="N3748" s="66"/>
      <c r="O3748" s="66"/>
      <c r="P3748" s="66"/>
      <c r="Q3748" s="66"/>
      <c r="S3748" s="70"/>
      <c r="U3748" s="70"/>
      <c r="W3748" s="70"/>
      <c r="Y3748" s="70"/>
    </row>
    <row r="3749" spans="1:25" s="69" customFormat="1" x14ac:dyDescent="0.2">
      <c r="A3749" s="66" t="s">
        <v>28</v>
      </c>
      <c r="B3749" s="66" t="s">
        <v>24</v>
      </c>
      <c r="C3749" s="66" t="s">
        <v>9</v>
      </c>
      <c r="D3749" s="66" t="s">
        <v>290</v>
      </c>
      <c r="E3749" s="86">
        <f>+IF(ISNUMBER(DATA!H1050),DATA!H1050,"n/a")</f>
        <v>5715.93</v>
      </c>
      <c r="F3749" s="77">
        <f>+IF(ISNUMBER(DATA!I1050),DATA!I1050,"n/a")</f>
        <v>0.28779508577144702</v>
      </c>
      <c r="G3749" s="86">
        <f>+IF(ISNUMBER(DATA!R1050),DATA!R1050,"n/a")</f>
        <v>16694.490000000002</v>
      </c>
      <c r="H3749" s="77">
        <f>+IF(ISNUMBER(DATA!S1050),DATA!S1050,"n/a")</f>
        <v>0.22690543610306199</v>
      </c>
      <c r="I3749" s="86">
        <f>+IF(ISNUMBER(DATA!AB1050),DATA!AB1050,"n/a")</f>
        <v>31693.85</v>
      </c>
      <c r="J3749" s="77">
        <f>+IF(ISNUMBER(DATA!AC1050),DATA!AC1050,"n/a")</f>
        <v>0.22249762685295399</v>
      </c>
      <c r="K3749" s="86">
        <f>+IF(ISNUMBER(DATA!AL1050),DATA!AL1050,"n/a")</f>
        <v>61807.63</v>
      </c>
      <c r="L3749" s="77">
        <f>+IF(ISNUMBER(DATA!AM1050),DATA!AM1050,"n/a")</f>
        <v>0.31657562186140398</v>
      </c>
      <c r="M3749" s="66"/>
      <c r="N3749" s="66"/>
      <c r="O3749" s="66"/>
      <c r="P3749" s="66"/>
      <c r="Q3749" s="66"/>
      <c r="S3749" s="70"/>
      <c r="U3749" s="70"/>
      <c r="W3749" s="70"/>
      <c r="Y3749" s="70"/>
    </row>
    <row r="3750" spans="1:25" s="69" customFormat="1" x14ac:dyDescent="0.2">
      <c r="A3750" s="66" t="s">
        <v>28</v>
      </c>
      <c r="B3750" s="66" t="s">
        <v>24</v>
      </c>
      <c r="C3750" s="66" t="s">
        <v>9</v>
      </c>
      <c r="D3750" s="66" t="s">
        <v>291</v>
      </c>
      <c r="E3750" s="86">
        <f>+IF(ISNUMBER(DATA!H1051),DATA!H1051,"n/a")</f>
        <v>2465.73</v>
      </c>
      <c r="F3750" s="77">
        <f>+IF(ISNUMBER(DATA!I1051),DATA!I1051,"n/a")</f>
        <v>-0.14022853038296401</v>
      </c>
      <c r="G3750" s="86">
        <f>+IF(ISNUMBER(DATA!R1051),DATA!R1051,"n/a")</f>
        <v>9053.4699999999993</v>
      </c>
      <c r="H3750" s="77">
        <f>+IF(ISNUMBER(DATA!S1051),DATA!S1051,"n/a")</f>
        <v>-5.1153733728058898E-3</v>
      </c>
      <c r="I3750" s="86">
        <f>+IF(ISNUMBER(DATA!AB1051),DATA!AB1051,"n/a")</f>
        <v>18631.740000000002</v>
      </c>
      <c r="J3750" s="77">
        <f>+IF(ISNUMBER(DATA!AC1051),DATA!AC1051,"n/a")</f>
        <v>6.4067075082538893E-2</v>
      </c>
      <c r="K3750" s="86">
        <f>+IF(ISNUMBER(DATA!AL1051),DATA!AL1051,"n/a")</f>
        <v>47089.2</v>
      </c>
      <c r="L3750" s="77">
        <f>+IF(ISNUMBER(DATA!AM1051),DATA!AM1051,"n/a")</f>
        <v>0.276407847019284</v>
      </c>
      <c r="M3750" s="66"/>
      <c r="N3750" s="66"/>
      <c r="O3750" s="66"/>
      <c r="P3750" s="66"/>
      <c r="Q3750" s="66"/>
      <c r="S3750" s="70"/>
      <c r="U3750" s="70"/>
      <c r="W3750" s="70"/>
      <c r="Y3750" s="70"/>
    </row>
    <row r="3751" spans="1:25" s="69" customFormat="1" x14ac:dyDescent="0.2">
      <c r="A3751" s="66" t="s">
        <v>28</v>
      </c>
      <c r="B3751" s="66" t="s">
        <v>24</v>
      </c>
      <c r="C3751" s="66" t="s">
        <v>9</v>
      </c>
      <c r="D3751" s="66" t="s">
        <v>292</v>
      </c>
      <c r="E3751" s="86">
        <f>+IF(ISNUMBER(DATA!H1052),DATA!H1052,"n/a")</f>
        <v>23243.02</v>
      </c>
      <c r="F3751" s="77">
        <f>+IF(ISNUMBER(DATA!I1052),DATA!I1052,"n/a")</f>
        <v>-7.9132420905415293E-2</v>
      </c>
      <c r="G3751" s="86">
        <f>+IF(ISNUMBER(DATA!R1052),DATA!R1052,"n/a")</f>
        <v>77300.77</v>
      </c>
      <c r="H3751" s="77">
        <f>+IF(ISNUMBER(DATA!S1052),DATA!S1052,"n/a")</f>
        <v>1.4694280777943901E-2</v>
      </c>
      <c r="I3751" s="86">
        <f>+IF(ISNUMBER(DATA!AB1052),DATA!AB1052,"n/a")</f>
        <v>150744.88</v>
      </c>
      <c r="J3751" s="77">
        <f>+IF(ISNUMBER(DATA!AC1052),DATA!AC1052,"n/a")</f>
        <v>3.8213119093046803E-2</v>
      </c>
      <c r="K3751" s="86">
        <f>+IF(ISNUMBER(DATA!AL1052),DATA!AL1052,"n/a")</f>
        <v>308953.59999999998</v>
      </c>
      <c r="L3751" s="77">
        <f>+IF(ISNUMBER(DATA!AM1052),DATA!AM1052,"n/a")</f>
        <v>0.10396408354825699</v>
      </c>
      <c r="M3751" s="66"/>
      <c r="N3751" s="66"/>
      <c r="O3751" s="66"/>
      <c r="P3751" s="66"/>
      <c r="Q3751" s="66"/>
      <c r="S3751" s="70"/>
      <c r="U3751" s="70"/>
      <c r="W3751" s="70"/>
      <c r="Y3751" s="70"/>
    </row>
    <row r="3752" spans="1:25" s="69" customFormat="1" x14ac:dyDescent="0.2">
      <c r="A3752" s="66" t="s">
        <v>28</v>
      </c>
      <c r="B3752" s="66" t="s">
        <v>24</v>
      </c>
      <c r="C3752" s="66" t="s">
        <v>9</v>
      </c>
      <c r="D3752" s="66" t="s">
        <v>293</v>
      </c>
      <c r="E3752" s="86">
        <f>+IF(ISNUMBER(DATA!H1053),DATA!H1053,"n/a")</f>
        <v>6434.57</v>
      </c>
      <c r="F3752" s="77">
        <f>+IF(ISNUMBER(DATA!I1053),DATA!I1053,"n/a")</f>
        <v>0.84566776907389196</v>
      </c>
      <c r="G3752" s="86">
        <f>+IF(ISNUMBER(DATA!R1053),DATA!R1053,"n/a")</f>
        <v>17172.55</v>
      </c>
      <c r="H3752" s="77">
        <f>+IF(ISNUMBER(DATA!S1053),DATA!S1053,"n/a")</f>
        <v>0.392429132070576</v>
      </c>
      <c r="I3752" s="86">
        <f>+IF(ISNUMBER(DATA!AB1053),DATA!AB1053,"n/a")</f>
        <v>34279.870000000003</v>
      </c>
      <c r="J3752" s="77">
        <f>+IF(ISNUMBER(DATA!AC1053),DATA!AC1053,"n/a")</f>
        <v>0.43099792028626799</v>
      </c>
      <c r="K3752" s="86">
        <f>+IF(ISNUMBER(DATA!AL1053),DATA!AL1053,"n/a")</f>
        <v>66519.429999999993</v>
      </c>
      <c r="L3752" s="77">
        <f>+IF(ISNUMBER(DATA!AM1053),DATA!AM1053,"n/a")</f>
        <v>0.44886615232784399</v>
      </c>
      <c r="M3752" s="66"/>
      <c r="N3752" s="66"/>
      <c r="O3752" s="66"/>
      <c r="P3752" s="66"/>
      <c r="Q3752" s="66"/>
      <c r="S3752" s="70"/>
      <c r="U3752" s="70"/>
      <c r="W3752" s="70"/>
      <c r="Y3752" s="70"/>
    </row>
    <row r="3753" spans="1:25" s="69" customFormat="1" x14ac:dyDescent="0.2">
      <c r="A3753" s="66" t="s">
        <v>28</v>
      </c>
      <c r="B3753" s="66" t="s">
        <v>24</v>
      </c>
      <c r="C3753" s="66" t="s">
        <v>9</v>
      </c>
      <c r="D3753" s="66" t="s">
        <v>294</v>
      </c>
      <c r="E3753" s="86">
        <f>+IF(ISNUMBER(DATA!H1054),DATA!H1054,"n/a")</f>
        <v>13247.89</v>
      </c>
      <c r="F3753" s="77">
        <f>+IF(ISNUMBER(DATA!I1054),DATA!I1054,"n/a")</f>
        <v>0.43230342423691998</v>
      </c>
      <c r="G3753" s="86">
        <f>+IF(ISNUMBER(DATA!R1054),DATA!R1054,"n/a")</f>
        <v>39454.660000000003</v>
      </c>
      <c r="H3753" s="77">
        <f>+IF(ISNUMBER(DATA!S1054),DATA!S1054,"n/a")</f>
        <v>0.28201065714050799</v>
      </c>
      <c r="I3753" s="86">
        <f>+IF(ISNUMBER(DATA!AB1054),DATA!AB1054,"n/a")</f>
        <v>76365.17</v>
      </c>
      <c r="J3753" s="77">
        <f>+IF(ISNUMBER(DATA!AC1054),DATA!AC1054,"n/a")</f>
        <v>0.30243089192397399</v>
      </c>
      <c r="K3753" s="86">
        <f>+IF(ISNUMBER(DATA!AL1054),DATA!AL1054,"n/a")</f>
        <v>144081.03</v>
      </c>
      <c r="L3753" s="77">
        <f>+IF(ISNUMBER(DATA!AM1054),DATA!AM1054,"n/a")</f>
        <v>0.20648093680799801</v>
      </c>
      <c r="M3753" s="66"/>
      <c r="N3753" s="66"/>
      <c r="O3753" s="66"/>
      <c r="P3753" s="66"/>
      <c r="Q3753" s="66"/>
      <c r="S3753" s="70"/>
      <c r="U3753" s="70"/>
      <c r="W3753" s="70"/>
      <c r="Y3753" s="70"/>
    </row>
    <row r="3754" spans="1:25" s="69" customFormat="1" x14ac:dyDescent="0.2">
      <c r="A3754" s="66" t="s">
        <v>28</v>
      </c>
      <c r="B3754" s="66" t="s">
        <v>24</v>
      </c>
      <c r="C3754" s="66" t="s">
        <v>9</v>
      </c>
      <c r="D3754" s="66" t="s">
        <v>295</v>
      </c>
      <c r="E3754" s="86">
        <f>+IF(ISNUMBER(DATA!H1055),DATA!H1055,"n/a")</f>
        <v>2427.38</v>
      </c>
      <c r="F3754" s="77">
        <f>+IF(ISNUMBER(DATA!I1055),DATA!I1055,"n/a")</f>
        <v>-0.14029396139543099</v>
      </c>
      <c r="G3754" s="86">
        <f>+IF(ISNUMBER(DATA!R1055),DATA!R1055,"n/a")</f>
        <v>8964.8799999999992</v>
      </c>
      <c r="H3754" s="77">
        <f>+IF(ISNUMBER(DATA!S1055),DATA!S1055,"n/a")</f>
        <v>-0.106848812835248</v>
      </c>
      <c r="I3754" s="86">
        <f>+IF(ISNUMBER(DATA!AB1055),DATA!AB1055,"n/a")</f>
        <v>19720.72</v>
      </c>
      <c r="J3754" s="77">
        <f>+IF(ISNUMBER(DATA!AC1055),DATA!AC1055,"n/a")</f>
        <v>1.5205911453802101E-2</v>
      </c>
      <c r="K3754" s="86">
        <f>+IF(ISNUMBER(DATA!AL1055),DATA!AL1055,"n/a")</f>
        <v>47900.63</v>
      </c>
      <c r="L3754" s="77">
        <f>+IF(ISNUMBER(DATA!AM1055),DATA!AM1055,"n/a")</f>
        <v>7.7803326205824294E-2</v>
      </c>
      <c r="M3754" s="66"/>
      <c r="N3754" s="66"/>
      <c r="O3754" s="66"/>
      <c r="P3754" s="66"/>
      <c r="Q3754" s="66"/>
      <c r="S3754" s="70"/>
      <c r="U3754" s="70"/>
      <c r="W3754" s="70"/>
      <c r="Y3754" s="70"/>
    </row>
    <row r="3755" spans="1:25" s="69" customFormat="1" x14ac:dyDescent="0.2">
      <c r="A3755" s="66" t="s">
        <v>28</v>
      </c>
      <c r="B3755" s="66" t="s">
        <v>24</v>
      </c>
      <c r="C3755" s="66" t="s">
        <v>9</v>
      </c>
      <c r="D3755" s="66" t="s">
        <v>296</v>
      </c>
      <c r="E3755" s="86">
        <f>+IF(ISNUMBER(DATA!H1056),DATA!H1056,"n/a")</f>
        <v>2986.26</v>
      </c>
      <c r="F3755" s="77">
        <f>+IF(ISNUMBER(DATA!I1056),DATA!I1056,"n/a")</f>
        <v>-0.108451360194894</v>
      </c>
      <c r="G3755" s="86">
        <f>+IF(ISNUMBER(DATA!R1056),DATA!R1056,"n/a")</f>
        <v>10424.700000000001</v>
      </c>
      <c r="H3755" s="77">
        <f>+IF(ISNUMBER(DATA!S1056),DATA!S1056,"n/a")</f>
        <v>-1.71218992485597E-2</v>
      </c>
      <c r="I3755" s="86">
        <f>+IF(ISNUMBER(DATA!AB1056),DATA!AB1056,"n/a")</f>
        <v>21117.55</v>
      </c>
      <c r="J3755" s="77">
        <f>+IF(ISNUMBER(DATA!AC1056),DATA!AC1056,"n/a")</f>
        <v>5.49870908952843E-2</v>
      </c>
      <c r="K3755" s="86">
        <f>+IF(ISNUMBER(DATA!AL1056),DATA!AL1056,"n/a")</f>
        <v>50256.71</v>
      </c>
      <c r="L3755" s="77">
        <f>+IF(ISNUMBER(DATA!AM1056),DATA!AM1056,"n/a")</f>
        <v>0.118242406590274</v>
      </c>
      <c r="M3755" s="66"/>
      <c r="N3755" s="66"/>
      <c r="O3755" s="66"/>
      <c r="P3755" s="66"/>
      <c r="Q3755" s="66"/>
      <c r="S3755" s="70"/>
      <c r="U3755" s="70"/>
      <c r="W3755" s="70"/>
      <c r="Y3755" s="70"/>
    </row>
    <row r="3756" spans="1:25" s="69" customFormat="1" x14ac:dyDescent="0.2">
      <c r="A3756" s="66" t="s">
        <v>28</v>
      </c>
      <c r="B3756" s="66" t="s">
        <v>24</v>
      </c>
      <c r="C3756" s="66" t="s">
        <v>9</v>
      </c>
      <c r="D3756" s="66" t="s">
        <v>297</v>
      </c>
      <c r="E3756" s="86">
        <f>+IF(ISNUMBER(DATA!H1057),DATA!H1057,"n/a")</f>
        <v>2639.39</v>
      </c>
      <c r="F3756" s="77">
        <f>+IF(ISNUMBER(DATA!I1057),DATA!I1057,"n/a")</f>
        <v>-8.9595535227688206E-2</v>
      </c>
      <c r="G3756" s="86">
        <f>+IF(ISNUMBER(DATA!R1057),DATA!R1057,"n/a")</f>
        <v>7599.04</v>
      </c>
      <c r="H3756" s="77">
        <f>+IF(ISNUMBER(DATA!S1057),DATA!S1057,"n/a")</f>
        <v>-4.3646683488865301E-2</v>
      </c>
      <c r="I3756" s="86">
        <f>+IF(ISNUMBER(DATA!AB1057),DATA!AB1057,"n/a")</f>
        <v>15415.34</v>
      </c>
      <c r="J3756" s="77">
        <f>+IF(ISNUMBER(DATA!AC1057),DATA!AC1057,"n/a")</f>
        <v>0.101277425060849</v>
      </c>
      <c r="K3756" s="86">
        <f>+IF(ISNUMBER(DATA!AL1057),DATA!AL1057,"n/a")</f>
        <v>34344.5</v>
      </c>
      <c r="L3756" s="77">
        <f>+IF(ISNUMBER(DATA!AM1057),DATA!AM1057,"n/a")</f>
        <v>0.45246097286909698</v>
      </c>
      <c r="M3756" s="66"/>
      <c r="N3756" s="66"/>
      <c r="O3756" s="66"/>
      <c r="P3756" s="66"/>
      <c r="Q3756" s="66"/>
      <c r="S3756" s="70"/>
      <c r="U3756" s="70"/>
      <c r="W3756" s="70"/>
      <c r="Y3756" s="70"/>
    </row>
    <row r="3757" spans="1:25" s="69" customFormat="1" x14ac:dyDescent="0.2">
      <c r="A3757" s="66" t="s">
        <v>28</v>
      </c>
      <c r="B3757" s="66" t="s">
        <v>24</v>
      </c>
      <c r="C3757" s="66" t="s">
        <v>9</v>
      </c>
      <c r="D3757" s="66" t="s">
        <v>298</v>
      </c>
      <c r="E3757" s="86">
        <f>+IF(ISNUMBER(DATA!H1058),DATA!H1058,"n/a")</f>
        <v>10386.75</v>
      </c>
      <c r="F3757" s="77">
        <f>+IF(ISNUMBER(DATA!I1058),DATA!I1058,"n/a")</f>
        <v>0.51087252188105003</v>
      </c>
      <c r="G3757" s="86">
        <f>+IF(ISNUMBER(DATA!R1058),DATA!R1058,"n/a")</f>
        <v>29465.46</v>
      </c>
      <c r="H3757" s="77">
        <f>+IF(ISNUMBER(DATA!S1058),DATA!S1058,"n/a")</f>
        <v>0.54722737402357902</v>
      </c>
      <c r="I3757" s="86">
        <f>+IF(ISNUMBER(DATA!AB1058),DATA!AB1058,"n/a")</f>
        <v>55976.55</v>
      </c>
      <c r="J3757" s="77">
        <f>+IF(ISNUMBER(DATA!AC1058),DATA!AC1058,"n/a")</f>
        <v>0.60671861029505703</v>
      </c>
      <c r="K3757" s="86">
        <f>+IF(ISNUMBER(DATA!AL1058),DATA!AL1058,"n/a")</f>
        <v>109775.72</v>
      </c>
      <c r="L3757" s="77">
        <f>+IF(ISNUMBER(DATA!AM1058),DATA!AM1058,"n/a")</f>
        <v>0.73148724591153202</v>
      </c>
      <c r="M3757" s="66"/>
      <c r="N3757" s="66"/>
      <c r="O3757" s="66"/>
      <c r="P3757" s="66"/>
      <c r="Q3757" s="66"/>
      <c r="S3757" s="70"/>
      <c r="U3757" s="70"/>
      <c r="W3757" s="70"/>
      <c r="Y3757" s="70"/>
    </row>
    <row r="3758" spans="1:25" s="69" customFormat="1" x14ac:dyDescent="0.2">
      <c r="A3758" s="66" t="s">
        <v>28</v>
      </c>
      <c r="B3758" s="66" t="s">
        <v>24</v>
      </c>
      <c r="C3758" s="66" t="s">
        <v>9</v>
      </c>
      <c r="D3758" s="66" t="s">
        <v>299</v>
      </c>
      <c r="E3758" s="86">
        <f>+IF(ISNUMBER(DATA!H1059),DATA!H1059,"n/a")</f>
        <v>74206.05</v>
      </c>
      <c r="F3758" s="77">
        <f>+IF(ISNUMBER(DATA!I1059),DATA!I1059,"n/a")</f>
        <v>-1.06759625324738E-2</v>
      </c>
      <c r="G3758" s="86">
        <f>+IF(ISNUMBER(DATA!R1059),DATA!R1059,"n/a")</f>
        <v>242648.54</v>
      </c>
      <c r="H3758" s="77">
        <f>+IF(ISNUMBER(DATA!S1059),DATA!S1059,"n/a")</f>
        <v>4.4205376229051997E-2</v>
      </c>
      <c r="I3758" s="86">
        <f>+IF(ISNUMBER(DATA!AB1059),DATA!AB1059,"n/a")</f>
        <v>532555.76</v>
      </c>
      <c r="J3758" s="77">
        <f>+IF(ISNUMBER(DATA!AC1059),DATA!AC1059,"n/a")</f>
        <v>5.6898341847535998E-2</v>
      </c>
      <c r="K3758" s="86">
        <f>+IF(ISNUMBER(DATA!AL1059),DATA!AL1059,"n/a")</f>
        <v>1306958.49</v>
      </c>
      <c r="L3758" s="77">
        <f>+IF(ISNUMBER(DATA!AM1059),DATA!AM1059,"n/a")</f>
        <v>0.105904452320656</v>
      </c>
      <c r="M3758" s="66"/>
      <c r="N3758" s="66"/>
      <c r="O3758" s="66"/>
      <c r="P3758" s="66"/>
      <c r="Q3758" s="66"/>
      <c r="S3758" s="70"/>
      <c r="U3758" s="70"/>
      <c r="W3758" s="70"/>
      <c r="Y3758" s="70"/>
    </row>
    <row r="3759" spans="1:25" s="69" customFormat="1" x14ac:dyDescent="0.2">
      <c r="A3759" s="66" t="s">
        <v>28</v>
      </c>
      <c r="B3759" s="66" t="s">
        <v>24</v>
      </c>
      <c r="C3759" s="66" t="s">
        <v>9</v>
      </c>
      <c r="D3759" s="66" t="s">
        <v>300</v>
      </c>
      <c r="E3759" s="86">
        <f>+IF(ISNUMBER(DATA!H1060),DATA!H1060,"n/a")</f>
        <v>11165.48</v>
      </c>
      <c r="F3759" s="77">
        <f>+IF(ISNUMBER(DATA!I1060),DATA!I1060,"n/a")</f>
        <v>-9.8178422958348499E-2</v>
      </c>
      <c r="G3759" s="86">
        <f>+IF(ISNUMBER(DATA!R1060),DATA!R1060,"n/a")</f>
        <v>35908.79</v>
      </c>
      <c r="H3759" s="77">
        <f>+IF(ISNUMBER(DATA!S1060),DATA!S1060,"n/a")</f>
        <v>-4.3752907651006798E-2</v>
      </c>
      <c r="I3759" s="86">
        <f>+IF(ISNUMBER(DATA!AB1060),DATA!AB1060,"n/a")</f>
        <v>71124.679999999993</v>
      </c>
      <c r="J3759" s="77">
        <f>+IF(ISNUMBER(DATA!AC1060),DATA!AC1060,"n/a")</f>
        <v>-4.8048567743310303E-2</v>
      </c>
      <c r="K3759" s="86">
        <f>+IF(ISNUMBER(DATA!AL1060),DATA!AL1060,"n/a")</f>
        <v>181766.83</v>
      </c>
      <c r="L3759" s="77">
        <f>+IF(ISNUMBER(DATA!AM1060),DATA!AM1060,"n/a")</f>
        <v>7.6430758102626704E-3</v>
      </c>
      <c r="M3759" s="66"/>
      <c r="N3759" s="66"/>
      <c r="O3759" s="66"/>
      <c r="P3759" s="66"/>
      <c r="Q3759" s="66"/>
      <c r="S3759" s="70"/>
      <c r="U3759" s="70"/>
      <c r="W3759" s="70"/>
      <c r="Y3759" s="70"/>
    </row>
    <row r="3760" spans="1:25" s="69" customFormat="1" x14ac:dyDescent="0.2">
      <c r="A3760" s="66" t="s">
        <v>28</v>
      </c>
      <c r="B3760" s="66" t="s">
        <v>24</v>
      </c>
      <c r="C3760" s="66" t="s">
        <v>9</v>
      </c>
      <c r="D3760" s="66" t="s">
        <v>301</v>
      </c>
      <c r="E3760" s="86">
        <f>+IF(ISNUMBER(DATA!H1061),DATA!H1061,"n/a")</f>
        <v>2068.6999999999998</v>
      </c>
      <c r="F3760" s="77">
        <f>+IF(ISNUMBER(DATA!I1061),DATA!I1061,"n/a")</f>
        <v>-9.6834752237502805E-2</v>
      </c>
      <c r="G3760" s="86">
        <f>+IF(ISNUMBER(DATA!R1061),DATA!R1061,"n/a")</f>
        <v>6465.95</v>
      </c>
      <c r="H3760" s="77">
        <f>+IF(ISNUMBER(DATA!S1061),DATA!S1061,"n/a")</f>
        <v>-6.6981330824485596E-2</v>
      </c>
      <c r="I3760" s="86">
        <f>+IF(ISNUMBER(DATA!AB1061),DATA!AB1061,"n/a")</f>
        <v>12427.87</v>
      </c>
      <c r="J3760" s="77">
        <f>+IF(ISNUMBER(DATA!AC1061),DATA!AC1061,"n/a")</f>
        <v>2.6209574202796699E-2</v>
      </c>
      <c r="K3760" s="86">
        <f>+IF(ISNUMBER(DATA!AL1061),DATA!AL1061,"n/a")</f>
        <v>29403.54</v>
      </c>
      <c r="L3760" s="77">
        <f>+IF(ISNUMBER(DATA!AM1061),DATA!AM1061,"n/a")</f>
        <v>0.23396003122298401</v>
      </c>
      <c r="M3760" s="66"/>
      <c r="N3760" s="66"/>
      <c r="O3760" s="66"/>
      <c r="P3760" s="66"/>
      <c r="Q3760" s="66"/>
      <c r="S3760" s="70"/>
      <c r="U3760" s="70"/>
      <c r="W3760" s="70"/>
      <c r="Y3760" s="70"/>
    </row>
    <row r="3761" spans="1:25" s="69" customFormat="1" x14ac:dyDescent="0.2">
      <c r="A3761" s="66" t="s">
        <v>28</v>
      </c>
      <c r="B3761" s="66" t="s">
        <v>24</v>
      </c>
      <c r="C3761" s="66" t="s">
        <v>9</v>
      </c>
      <c r="D3761" s="66" t="s">
        <v>302</v>
      </c>
      <c r="E3761" s="86">
        <f>+IF(ISNUMBER(DATA!H1062),DATA!H1062,"n/a")</f>
        <v>7585.5</v>
      </c>
      <c r="F3761" s="77">
        <f>+IF(ISNUMBER(DATA!I1062),DATA!I1062,"n/a")</f>
        <v>0.41040825699161299</v>
      </c>
      <c r="G3761" s="86">
        <f>+IF(ISNUMBER(DATA!R1062),DATA!R1062,"n/a")</f>
        <v>21873.01</v>
      </c>
      <c r="H3761" s="77">
        <f>+IF(ISNUMBER(DATA!S1062),DATA!S1062,"n/a")</f>
        <v>0.23366813197473699</v>
      </c>
      <c r="I3761" s="86">
        <f>+IF(ISNUMBER(DATA!AB1062),DATA!AB1062,"n/a")</f>
        <v>43778.23</v>
      </c>
      <c r="J3761" s="77">
        <f>+IF(ISNUMBER(DATA!AC1062),DATA!AC1062,"n/a")</f>
        <v>0.25854120609804798</v>
      </c>
      <c r="K3761" s="86">
        <f>+IF(ISNUMBER(DATA!AL1062),DATA!AL1062,"n/a")</f>
        <v>88476.99</v>
      </c>
      <c r="L3761" s="77">
        <f>+IF(ISNUMBER(DATA!AM1062),DATA!AM1062,"n/a")</f>
        <v>0.15449684512044101</v>
      </c>
      <c r="M3761" s="66"/>
      <c r="N3761" s="66"/>
      <c r="O3761" s="66"/>
      <c r="P3761" s="66"/>
      <c r="Q3761" s="66"/>
      <c r="S3761" s="70"/>
      <c r="U3761" s="70"/>
      <c r="W3761" s="70"/>
      <c r="Y3761" s="70"/>
    </row>
    <row r="3762" spans="1:25" s="69" customFormat="1" x14ac:dyDescent="0.2">
      <c r="A3762" s="66" t="s">
        <v>28</v>
      </c>
      <c r="B3762" s="66" t="s">
        <v>24</v>
      </c>
      <c r="C3762" s="66" t="s">
        <v>9</v>
      </c>
      <c r="D3762" s="66" t="s">
        <v>303</v>
      </c>
      <c r="E3762" s="86">
        <f>+IF(ISNUMBER(DATA!H1063),DATA!H1063,"n/a")</f>
        <v>14125.45</v>
      </c>
      <c r="F3762" s="77">
        <f>+IF(ISNUMBER(DATA!I1063),DATA!I1063,"n/a")</f>
        <v>0.74647007912957497</v>
      </c>
      <c r="G3762" s="86">
        <f>+IF(ISNUMBER(DATA!R1063),DATA!R1063,"n/a")</f>
        <v>39785.32</v>
      </c>
      <c r="H3762" s="77">
        <f>+IF(ISNUMBER(DATA!S1063),DATA!S1063,"n/a")</f>
        <v>0.285309213155439</v>
      </c>
      <c r="I3762" s="86">
        <f>+IF(ISNUMBER(DATA!AB1063),DATA!AB1063,"n/a")</f>
        <v>77677.63</v>
      </c>
      <c r="J3762" s="77">
        <f>+IF(ISNUMBER(DATA!AC1063),DATA!AC1063,"n/a")</f>
        <v>0.26977990191599099</v>
      </c>
      <c r="K3762" s="86">
        <f>+IF(ISNUMBER(DATA!AL1063),DATA!AL1063,"n/a")</f>
        <v>152617.75</v>
      </c>
      <c r="L3762" s="77">
        <f>+IF(ISNUMBER(DATA!AM1063),DATA!AM1063,"n/a")</f>
        <v>0.23017837607611999</v>
      </c>
      <c r="M3762" s="66"/>
      <c r="N3762" s="66"/>
      <c r="O3762" s="66"/>
      <c r="P3762" s="66"/>
      <c r="Q3762" s="66"/>
      <c r="S3762" s="70"/>
      <c r="U3762" s="70"/>
      <c r="W3762" s="70"/>
      <c r="Y3762" s="70"/>
    </row>
    <row r="3763" spans="1:25" s="69" customFormat="1" x14ac:dyDescent="0.2">
      <c r="A3763" s="66" t="s">
        <v>28</v>
      </c>
      <c r="B3763" s="66" t="s">
        <v>24</v>
      </c>
      <c r="C3763" s="66" t="s">
        <v>9</v>
      </c>
      <c r="D3763" s="66" t="s">
        <v>304</v>
      </c>
      <c r="E3763" s="86">
        <f>+IF(ISNUMBER(DATA!H1064),DATA!H1064,"n/a")</f>
        <v>24951.67</v>
      </c>
      <c r="F3763" s="77">
        <f>+IF(ISNUMBER(DATA!I1064),DATA!I1064,"n/a")</f>
        <v>0.14912264946459999</v>
      </c>
      <c r="G3763" s="86">
        <f>+IF(ISNUMBER(DATA!R1064),DATA!R1064,"n/a")</f>
        <v>77019.179999999993</v>
      </c>
      <c r="H3763" s="77">
        <f>+IF(ISNUMBER(DATA!S1064),DATA!S1064,"n/a")</f>
        <v>0.14790004489108999</v>
      </c>
      <c r="I3763" s="86">
        <f>+IF(ISNUMBER(DATA!AB1064),DATA!AB1064,"n/a")</f>
        <v>149871.22</v>
      </c>
      <c r="J3763" s="77">
        <f>+IF(ISNUMBER(DATA!AC1064),DATA!AC1064,"n/a")</f>
        <v>6.5959200418328895E-2</v>
      </c>
      <c r="K3763" s="86">
        <f>+IF(ISNUMBER(DATA!AL1064),DATA!AL1064,"n/a")</f>
        <v>330018.84999999998</v>
      </c>
      <c r="L3763" s="77">
        <f>+IF(ISNUMBER(DATA!AM1064),DATA!AM1064,"n/a")</f>
        <v>5.3452107423888097E-2</v>
      </c>
      <c r="M3763" s="66"/>
      <c r="N3763" s="66"/>
      <c r="O3763" s="66"/>
      <c r="P3763" s="66"/>
      <c r="Q3763" s="66"/>
      <c r="S3763" s="70"/>
      <c r="U3763" s="70"/>
      <c r="W3763" s="70"/>
      <c r="Y3763" s="70"/>
    </row>
    <row r="3764" spans="1:25" s="69" customFormat="1" x14ac:dyDescent="0.2">
      <c r="A3764" s="66" t="s">
        <v>28</v>
      </c>
      <c r="B3764" s="66" t="s">
        <v>24</v>
      </c>
      <c r="C3764" s="66" t="s">
        <v>9</v>
      </c>
      <c r="D3764" s="66" t="s">
        <v>305</v>
      </c>
      <c r="E3764" s="86">
        <f>+IF(ISNUMBER(DATA!H1065),DATA!H1065,"n/a")</f>
        <v>22715.93</v>
      </c>
      <c r="F3764" s="77">
        <f>+IF(ISNUMBER(DATA!I1065),DATA!I1065,"n/a")</f>
        <v>0.12916154675128899</v>
      </c>
      <c r="G3764" s="86">
        <f>+IF(ISNUMBER(DATA!R1065),DATA!R1065,"n/a")</f>
        <v>72702.38</v>
      </c>
      <c r="H3764" s="77">
        <f>+IF(ISNUMBER(DATA!S1065),DATA!S1065,"n/a")</f>
        <v>0.182138488437454</v>
      </c>
      <c r="I3764" s="86">
        <f>+IF(ISNUMBER(DATA!AB1065),DATA!AB1065,"n/a")</f>
        <v>141331</v>
      </c>
      <c r="J3764" s="77">
        <f>+IF(ISNUMBER(DATA!AC1065),DATA!AC1065,"n/a")</f>
        <v>0.15489629500155599</v>
      </c>
      <c r="K3764" s="86">
        <f>+IF(ISNUMBER(DATA!AL1065),DATA!AL1065,"n/a")</f>
        <v>262296.06</v>
      </c>
      <c r="L3764" s="77">
        <f>+IF(ISNUMBER(DATA!AM1065),DATA!AM1065,"n/a")</f>
        <v>7.7908562967675093E-2</v>
      </c>
      <c r="M3764" s="66"/>
      <c r="N3764" s="66"/>
      <c r="O3764" s="66"/>
      <c r="P3764" s="66"/>
      <c r="Q3764" s="66"/>
      <c r="S3764" s="70"/>
      <c r="U3764" s="70"/>
      <c r="W3764" s="70"/>
      <c r="Y3764" s="70"/>
    </row>
    <row r="3765" spans="1:25" s="69" customFormat="1" x14ac:dyDescent="0.2">
      <c r="A3765" s="66" t="s">
        <v>28</v>
      </c>
      <c r="B3765" s="66" t="s">
        <v>24</v>
      </c>
      <c r="C3765" s="66" t="s">
        <v>9</v>
      </c>
      <c r="D3765" s="66" t="s">
        <v>306</v>
      </c>
      <c r="E3765" s="86">
        <f>+IF(ISNUMBER(DATA!H1066),DATA!H1066,"n/a")</f>
        <v>7395.24</v>
      </c>
      <c r="F3765" s="77">
        <f>+IF(ISNUMBER(DATA!I1066),DATA!I1066,"n/a")</f>
        <v>0.19970604505686901</v>
      </c>
      <c r="G3765" s="86">
        <f>+IF(ISNUMBER(DATA!R1066),DATA!R1066,"n/a")</f>
        <v>22815.89</v>
      </c>
      <c r="H3765" s="77">
        <f>+IF(ISNUMBER(DATA!S1066),DATA!S1066,"n/a")</f>
        <v>0.21066500404600499</v>
      </c>
      <c r="I3765" s="86">
        <f>+IF(ISNUMBER(DATA!AB1066),DATA!AB1066,"n/a")</f>
        <v>45200.22</v>
      </c>
      <c r="J3765" s="77">
        <f>+IF(ISNUMBER(DATA!AC1066),DATA!AC1066,"n/a")</f>
        <v>0.21370535190436701</v>
      </c>
      <c r="K3765" s="86">
        <f>+IF(ISNUMBER(DATA!AL1066),DATA!AL1066,"n/a")</f>
        <v>101644.63</v>
      </c>
      <c r="L3765" s="77">
        <f>+IF(ISNUMBER(DATA!AM1066),DATA!AM1066,"n/a")</f>
        <v>0.17537701935005201</v>
      </c>
      <c r="M3765" s="66"/>
      <c r="N3765" s="66"/>
      <c r="O3765" s="66"/>
      <c r="P3765" s="66"/>
      <c r="Q3765" s="66"/>
      <c r="S3765" s="70"/>
      <c r="U3765" s="70"/>
      <c r="W3765" s="70"/>
      <c r="Y3765" s="70"/>
    </row>
    <row r="3766" spans="1:25" s="69" customFormat="1" x14ac:dyDescent="0.2">
      <c r="A3766" s="66" t="s">
        <v>28</v>
      </c>
      <c r="B3766" s="66" t="s">
        <v>24</v>
      </c>
      <c r="C3766" s="66" t="s">
        <v>9</v>
      </c>
      <c r="D3766" s="66" t="s">
        <v>307</v>
      </c>
      <c r="E3766" s="86">
        <f>+IF(ISNUMBER(DATA!H1067),DATA!H1067,"n/a")</f>
        <v>10611.77</v>
      </c>
      <c r="F3766" s="77">
        <f>+IF(ISNUMBER(DATA!I1067),DATA!I1067,"n/a")</f>
        <v>0.113946892176169</v>
      </c>
      <c r="G3766" s="86">
        <f>+IF(ISNUMBER(DATA!R1067),DATA!R1067,"n/a")</f>
        <v>32373.18</v>
      </c>
      <c r="H3766" s="77">
        <f>+IF(ISNUMBER(DATA!S1067),DATA!S1067,"n/a")</f>
        <v>0.18863167309634801</v>
      </c>
      <c r="I3766" s="86">
        <f>+IF(ISNUMBER(DATA!AB1067),DATA!AB1067,"n/a")</f>
        <v>62277.49</v>
      </c>
      <c r="J3766" s="77">
        <f>+IF(ISNUMBER(DATA!AC1067),DATA!AC1067,"n/a")</f>
        <v>0.21086811543763501</v>
      </c>
      <c r="K3766" s="86">
        <f>+IF(ISNUMBER(DATA!AL1067),DATA!AL1067,"n/a")</f>
        <v>132674.04</v>
      </c>
      <c r="L3766" s="77">
        <f>+IF(ISNUMBER(DATA!AM1067),DATA!AM1067,"n/a")</f>
        <v>0.20749397067754799</v>
      </c>
      <c r="M3766" s="66"/>
      <c r="N3766" s="66"/>
      <c r="O3766" s="66"/>
      <c r="P3766" s="66"/>
      <c r="Q3766" s="66"/>
      <c r="S3766" s="70"/>
      <c r="U3766" s="70"/>
      <c r="W3766" s="70"/>
      <c r="Y3766" s="70"/>
    </row>
    <row r="3767" spans="1:25" s="69" customFormat="1" x14ac:dyDescent="0.2">
      <c r="A3767" s="66" t="s">
        <v>28</v>
      </c>
      <c r="B3767" s="66" t="s">
        <v>24</v>
      </c>
      <c r="C3767" s="66" t="s">
        <v>9</v>
      </c>
      <c r="D3767" s="66" t="s">
        <v>308</v>
      </c>
      <c r="E3767" s="86">
        <f>+IF(ISNUMBER(DATA!H1068),DATA!H1068,"n/a")</f>
        <v>8566.94</v>
      </c>
      <c r="F3767" s="77">
        <f>+IF(ISNUMBER(DATA!I1068),DATA!I1068,"n/a")</f>
        <v>0.31295709372682001</v>
      </c>
      <c r="G3767" s="86">
        <f>+IF(ISNUMBER(DATA!R1068),DATA!R1068,"n/a")</f>
        <v>24773.91</v>
      </c>
      <c r="H3767" s="77">
        <f>+IF(ISNUMBER(DATA!S1068),DATA!S1068,"n/a")</f>
        <v>0.20495495385950299</v>
      </c>
      <c r="I3767" s="86">
        <f>+IF(ISNUMBER(DATA!AB1068),DATA!AB1068,"n/a")</f>
        <v>46836.07</v>
      </c>
      <c r="J3767" s="77">
        <f>+IF(ISNUMBER(DATA!AC1068),DATA!AC1068,"n/a")</f>
        <v>0.135090771257594</v>
      </c>
      <c r="K3767" s="86">
        <f>+IF(ISNUMBER(DATA!AL1068),DATA!AL1068,"n/a")</f>
        <v>97615.72</v>
      </c>
      <c r="L3767" s="77">
        <f>+IF(ISNUMBER(DATA!AM1068),DATA!AM1068,"n/a")</f>
        <v>0.153479668527259</v>
      </c>
      <c r="M3767" s="66"/>
      <c r="N3767" s="66"/>
      <c r="O3767" s="66"/>
      <c r="P3767" s="66"/>
      <c r="Q3767" s="66"/>
      <c r="S3767" s="70"/>
      <c r="U3767" s="70"/>
      <c r="W3767" s="70"/>
      <c r="Y3767" s="70"/>
    </row>
    <row r="3768" spans="1:25" s="69" customFormat="1" x14ac:dyDescent="0.2">
      <c r="A3768" s="66" t="s">
        <v>28</v>
      </c>
      <c r="B3768" s="66" t="s">
        <v>24</v>
      </c>
      <c r="C3768" s="66" t="s">
        <v>9</v>
      </c>
      <c r="D3768" s="66" t="s">
        <v>309</v>
      </c>
      <c r="E3768" s="86">
        <f>+IF(ISNUMBER(DATA!H1069),DATA!H1069,"n/a")</f>
        <v>7939.15</v>
      </c>
      <c r="F3768" s="77">
        <f>+IF(ISNUMBER(DATA!I1069),DATA!I1069,"n/a")</f>
        <v>0.45421924427454302</v>
      </c>
      <c r="G3768" s="86">
        <f>+IF(ISNUMBER(DATA!R1069),DATA!R1069,"n/a")</f>
        <v>22981.79</v>
      </c>
      <c r="H3768" s="77">
        <f>+IF(ISNUMBER(DATA!S1069),DATA!S1069,"n/a")</f>
        <v>0.38785294494191802</v>
      </c>
      <c r="I3768" s="86">
        <f>+IF(ISNUMBER(DATA!AB1069),DATA!AB1069,"n/a")</f>
        <v>42564.08</v>
      </c>
      <c r="J3768" s="77">
        <f>+IF(ISNUMBER(DATA!AC1069),DATA!AC1069,"n/a")</f>
        <v>0.30582487486788901</v>
      </c>
      <c r="K3768" s="86">
        <f>+IF(ISNUMBER(DATA!AL1069),DATA!AL1069,"n/a")</f>
        <v>84444.25</v>
      </c>
      <c r="L3768" s="77">
        <f>+IF(ISNUMBER(DATA!AM1069),DATA!AM1069,"n/a")</f>
        <v>0.338306297282713</v>
      </c>
      <c r="M3768" s="66"/>
      <c r="N3768" s="66"/>
      <c r="O3768" s="66"/>
      <c r="P3768" s="66"/>
      <c r="Q3768" s="66"/>
      <c r="S3768" s="70"/>
      <c r="U3768" s="70"/>
      <c r="W3768" s="70"/>
      <c r="Y3768" s="70"/>
    </row>
    <row r="3769" spans="1:25" s="69" customFormat="1" x14ac:dyDescent="0.2">
      <c r="A3769" s="66" t="s">
        <v>28</v>
      </c>
      <c r="B3769" s="66" t="s">
        <v>24</v>
      </c>
      <c r="C3769" s="66" t="s">
        <v>9</v>
      </c>
      <c r="D3769" s="66" t="s">
        <v>310</v>
      </c>
      <c r="E3769" s="86">
        <f>+IF(ISNUMBER(DATA!H1070),DATA!H1070,"n/a")</f>
        <v>5996.86</v>
      </c>
      <c r="F3769" s="77">
        <f>+IF(ISNUMBER(DATA!I1070),DATA!I1070,"n/a")</f>
        <v>0.393390476765827</v>
      </c>
      <c r="G3769" s="86">
        <f>+IF(ISNUMBER(DATA!R1070),DATA!R1070,"n/a")</f>
        <v>16936.37</v>
      </c>
      <c r="H3769" s="77">
        <f>+IF(ISNUMBER(DATA!S1070),DATA!S1070,"n/a")</f>
        <v>0.35490743214810799</v>
      </c>
      <c r="I3769" s="86">
        <f>+IF(ISNUMBER(DATA!AB1070),DATA!AB1070,"n/a")</f>
        <v>31565.200000000001</v>
      </c>
      <c r="J3769" s="77">
        <f>+IF(ISNUMBER(DATA!AC1070),DATA!AC1070,"n/a")</f>
        <v>0.35743808139072403</v>
      </c>
      <c r="K3769" s="86">
        <f>+IF(ISNUMBER(DATA!AL1070),DATA!AL1070,"n/a")</f>
        <v>65208.160000000003</v>
      </c>
      <c r="L3769" s="77">
        <f>+IF(ISNUMBER(DATA!AM1070),DATA!AM1070,"n/a")</f>
        <v>0.53240405754256204</v>
      </c>
      <c r="M3769" s="66"/>
      <c r="N3769" s="66"/>
      <c r="O3769" s="66"/>
      <c r="P3769" s="66"/>
      <c r="Q3769" s="66"/>
      <c r="S3769" s="70"/>
      <c r="U3769" s="70"/>
      <c r="W3769" s="70"/>
      <c r="Y3769" s="70"/>
    </row>
    <row r="3770" spans="1:25" s="69" customFormat="1" x14ac:dyDescent="0.2">
      <c r="A3770" s="66" t="s">
        <v>28</v>
      </c>
      <c r="B3770" s="66" t="s">
        <v>24</v>
      </c>
      <c r="C3770" s="66" t="s">
        <v>9</v>
      </c>
      <c r="D3770" s="66" t="s">
        <v>311</v>
      </c>
      <c r="E3770" s="86">
        <f>+IF(ISNUMBER(DATA!H1071),DATA!H1071,"n/a")</f>
        <v>5422.6</v>
      </c>
      <c r="F3770" s="77">
        <f>+IF(ISNUMBER(DATA!I1071),DATA!I1071,"n/a")</f>
        <v>-0.21318658995770401</v>
      </c>
      <c r="G3770" s="86">
        <f>+IF(ISNUMBER(DATA!R1071),DATA!R1071,"n/a")</f>
        <v>17790.23</v>
      </c>
      <c r="H3770" s="77">
        <f>+IF(ISNUMBER(DATA!S1071),DATA!S1071,"n/a")</f>
        <v>-0.15214650947663</v>
      </c>
      <c r="I3770" s="86">
        <f>+IF(ISNUMBER(DATA!AB1071),DATA!AB1071,"n/a")</f>
        <v>35669.279999999999</v>
      </c>
      <c r="J3770" s="77">
        <f>+IF(ISNUMBER(DATA!AC1071),DATA!AC1071,"n/a")</f>
        <v>-0.22342765963978301</v>
      </c>
      <c r="K3770" s="86">
        <f>+IF(ISNUMBER(DATA!AL1071),DATA!AL1071,"n/a")</f>
        <v>81911.570000000007</v>
      </c>
      <c r="L3770" s="77">
        <f>+IF(ISNUMBER(DATA!AM1071),DATA!AM1071,"n/a")</f>
        <v>-0.25415370422001998</v>
      </c>
      <c r="M3770" s="66"/>
      <c r="N3770" s="66"/>
      <c r="O3770" s="66"/>
      <c r="P3770" s="66"/>
      <c r="Q3770" s="66"/>
      <c r="S3770" s="70"/>
      <c r="U3770" s="70"/>
      <c r="W3770" s="70"/>
      <c r="Y3770" s="70"/>
    </row>
    <row r="3771" spans="1:25" s="69" customFormat="1" x14ac:dyDescent="0.2">
      <c r="A3771" s="66" t="s">
        <v>28</v>
      </c>
      <c r="B3771" s="66" t="s">
        <v>24</v>
      </c>
      <c r="C3771" s="66" t="s">
        <v>9</v>
      </c>
      <c r="D3771" s="66" t="s">
        <v>312</v>
      </c>
      <c r="E3771" s="86">
        <f>+IF(ISNUMBER(DATA!H1072),DATA!H1072,"n/a")</f>
        <v>2707.79</v>
      </c>
      <c r="F3771" s="77">
        <f>+IF(ISNUMBER(DATA!I1072),DATA!I1072,"n/a")</f>
        <v>-3.2173397680129601E-3</v>
      </c>
      <c r="G3771" s="86">
        <f>+IF(ISNUMBER(DATA!R1072),DATA!R1072,"n/a")</f>
        <v>8525.69</v>
      </c>
      <c r="H3771" s="77">
        <f>+IF(ISNUMBER(DATA!S1072),DATA!S1072,"n/a")</f>
        <v>8.5171080399259802E-2</v>
      </c>
      <c r="I3771" s="86">
        <f>+IF(ISNUMBER(DATA!AB1072),DATA!AB1072,"n/a")</f>
        <v>16518.84</v>
      </c>
      <c r="J3771" s="77">
        <f>+IF(ISNUMBER(DATA!AC1072),DATA!AC1072,"n/a")</f>
        <v>0.120174249508533</v>
      </c>
      <c r="K3771" s="86">
        <f>+IF(ISNUMBER(DATA!AL1072),DATA!AL1072,"n/a")</f>
        <v>35784.6</v>
      </c>
      <c r="L3771" s="77">
        <f>+IF(ISNUMBER(DATA!AM1072),DATA!AM1072,"n/a")</f>
        <v>0.22201140852689</v>
      </c>
      <c r="M3771" s="66"/>
      <c r="N3771" s="66"/>
      <c r="O3771" s="66"/>
      <c r="P3771" s="66"/>
      <c r="Q3771" s="66"/>
      <c r="S3771" s="70"/>
      <c r="U3771" s="70"/>
      <c r="W3771" s="70"/>
      <c r="Y3771" s="70"/>
    </row>
    <row r="3772" spans="1:25" s="69" customFormat="1" x14ac:dyDescent="0.2">
      <c r="A3772" s="66" t="s">
        <v>28</v>
      </c>
      <c r="B3772" s="66" t="s">
        <v>24</v>
      </c>
      <c r="C3772" s="66" t="s">
        <v>9</v>
      </c>
      <c r="D3772" s="66" t="s">
        <v>313</v>
      </c>
      <c r="E3772" s="86">
        <f>+IF(ISNUMBER(DATA!H1073),DATA!H1073,"n/a")</f>
        <v>8154.09</v>
      </c>
      <c r="F3772" s="77">
        <f>+IF(ISNUMBER(DATA!I1073),DATA!I1073,"n/a")</f>
        <v>-3.3893907224507601E-2</v>
      </c>
      <c r="G3772" s="86">
        <f>+IF(ISNUMBER(DATA!R1073),DATA!R1073,"n/a")</f>
        <v>26698.799999999999</v>
      </c>
      <c r="H3772" s="77">
        <f>+IF(ISNUMBER(DATA!S1073),DATA!S1073,"n/a")</f>
        <v>1.88623947319012E-2</v>
      </c>
      <c r="I3772" s="86">
        <f>+IF(ISNUMBER(DATA!AB1073),DATA!AB1073,"n/a")</f>
        <v>51852.99</v>
      </c>
      <c r="J3772" s="77">
        <f>+IF(ISNUMBER(DATA!AC1073),DATA!AC1073,"n/a")</f>
        <v>2.48906582798483E-2</v>
      </c>
      <c r="K3772" s="86">
        <f>+IF(ISNUMBER(DATA!AL1073),DATA!AL1073,"n/a")</f>
        <v>105405.36</v>
      </c>
      <c r="L3772" s="77">
        <f>+IF(ISNUMBER(DATA!AM1073),DATA!AM1073,"n/a")</f>
        <v>1.41346244323204E-2</v>
      </c>
      <c r="M3772" s="66"/>
      <c r="N3772" s="66"/>
      <c r="O3772" s="66"/>
      <c r="P3772" s="66"/>
      <c r="Q3772" s="66"/>
      <c r="S3772" s="70"/>
      <c r="U3772" s="70"/>
      <c r="W3772" s="70"/>
      <c r="Y3772" s="70"/>
    </row>
    <row r="3773" spans="1:25" s="69" customFormat="1" x14ac:dyDescent="0.2">
      <c r="A3773" s="66" t="s">
        <v>28</v>
      </c>
      <c r="B3773" s="66" t="s">
        <v>24</v>
      </c>
      <c r="C3773" s="66" t="s">
        <v>9</v>
      </c>
      <c r="D3773" s="66" t="s">
        <v>314</v>
      </c>
      <c r="E3773" s="86">
        <f>+IF(ISNUMBER(DATA!H1074),DATA!H1074,"n/a")</f>
        <v>9857.2900000000009</v>
      </c>
      <c r="F3773" s="77">
        <f>+IF(ISNUMBER(DATA!I1074),DATA!I1074,"n/a")</f>
        <v>-0.14512129866277901</v>
      </c>
      <c r="G3773" s="86">
        <f>+IF(ISNUMBER(DATA!R1074),DATA!R1074,"n/a")</f>
        <v>32477.25</v>
      </c>
      <c r="H3773" s="77">
        <f>+IF(ISNUMBER(DATA!S1074),DATA!S1074,"n/a")</f>
        <v>-0.109037967578636</v>
      </c>
      <c r="I3773" s="86">
        <f>+IF(ISNUMBER(DATA!AB1074),DATA!AB1074,"n/a")</f>
        <v>65915.72</v>
      </c>
      <c r="J3773" s="77">
        <f>+IF(ISNUMBER(DATA!AC1074),DATA!AC1074,"n/a")</f>
        <v>-0.35055767780918801</v>
      </c>
      <c r="K3773" s="86">
        <f>+IF(ISNUMBER(DATA!AL1074),DATA!AL1074,"n/a")</f>
        <v>146587.94</v>
      </c>
      <c r="L3773" s="77">
        <f>+IF(ISNUMBER(DATA!AM1074),DATA!AM1074,"n/a")</f>
        <v>-0.40060247269777199</v>
      </c>
      <c r="M3773" s="66"/>
      <c r="N3773" s="66"/>
      <c r="O3773" s="66"/>
      <c r="P3773" s="66"/>
      <c r="Q3773" s="66"/>
      <c r="S3773" s="70"/>
      <c r="U3773" s="70"/>
      <c r="W3773" s="70"/>
      <c r="Y3773" s="70"/>
    </row>
    <row r="3774" spans="1:25" s="69" customFormat="1" x14ac:dyDescent="0.2">
      <c r="A3774" s="66" t="s">
        <v>28</v>
      </c>
      <c r="B3774" s="66" t="s">
        <v>24</v>
      </c>
      <c r="C3774" s="66" t="s">
        <v>9</v>
      </c>
      <c r="D3774" s="66" t="s">
        <v>315</v>
      </c>
      <c r="E3774" s="86">
        <f>+IF(ISNUMBER(DATA!H1075),DATA!H1075,"n/a")</f>
        <v>10665.96</v>
      </c>
      <c r="F3774" s="77">
        <f>+IF(ISNUMBER(DATA!I1075),DATA!I1075,"n/a")</f>
        <v>-5.7667501864175102E-2</v>
      </c>
      <c r="G3774" s="86">
        <f>+IF(ISNUMBER(DATA!R1075),DATA!R1075,"n/a")</f>
        <v>34913.86</v>
      </c>
      <c r="H3774" s="77">
        <f>+IF(ISNUMBER(DATA!S1075),DATA!S1075,"n/a")</f>
        <v>3.3660568713952697E-2</v>
      </c>
      <c r="I3774" s="86">
        <f>+IF(ISNUMBER(DATA!AB1075),DATA!AB1075,"n/a")</f>
        <v>69059.28</v>
      </c>
      <c r="J3774" s="77">
        <f>+IF(ISNUMBER(DATA!AC1075),DATA!AC1075,"n/a")</f>
        <v>8.3133138777213705E-2</v>
      </c>
      <c r="K3774" s="86">
        <f>+IF(ISNUMBER(DATA!AL1075),DATA!AL1075,"n/a")</f>
        <v>150663.19</v>
      </c>
      <c r="L3774" s="77">
        <f>+IF(ISNUMBER(DATA!AM1075),DATA!AM1075,"n/a")</f>
        <v>0.18307803909398801</v>
      </c>
      <c r="M3774" s="66"/>
      <c r="N3774" s="66"/>
      <c r="O3774" s="66"/>
      <c r="P3774" s="66"/>
      <c r="Q3774" s="66"/>
      <c r="S3774" s="70"/>
      <c r="U3774" s="70"/>
      <c r="W3774" s="70"/>
      <c r="Y3774" s="70"/>
    </row>
    <row r="3775" spans="1:25" s="69" customFormat="1" x14ac:dyDescent="0.2">
      <c r="A3775" s="66" t="s">
        <v>28</v>
      </c>
      <c r="B3775" s="66" t="s">
        <v>24</v>
      </c>
      <c r="C3775" s="66" t="s">
        <v>9</v>
      </c>
      <c r="D3775" s="66" t="s">
        <v>316</v>
      </c>
      <c r="E3775" s="86">
        <f>+IF(ISNUMBER(DATA!H1076),DATA!H1076,"n/a")</f>
        <v>9955.3700000000008</v>
      </c>
      <c r="F3775" s="77">
        <f>+IF(ISNUMBER(DATA!I1076),DATA!I1076,"n/a")</f>
        <v>0.45605523882513699</v>
      </c>
      <c r="G3775" s="86">
        <f>+IF(ISNUMBER(DATA!R1076),DATA!R1076,"n/a")</f>
        <v>26929.3</v>
      </c>
      <c r="H3775" s="77">
        <f>+IF(ISNUMBER(DATA!S1076),DATA!S1076,"n/a")</f>
        <v>0.26700539044117699</v>
      </c>
      <c r="I3775" s="86">
        <f>+IF(ISNUMBER(DATA!AB1076),DATA!AB1076,"n/a")</f>
        <v>51363.5</v>
      </c>
      <c r="J3775" s="77">
        <f>+IF(ISNUMBER(DATA!AC1076),DATA!AC1076,"n/a")</f>
        <v>0.282298053066945</v>
      </c>
      <c r="K3775" s="86">
        <f>+IF(ISNUMBER(DATA!AL1076),DATA!AL1076,"n/a")</f>
        <v>107040.4</v>
      </c>
      <c r="L3775" s="77">
        <f>+IF(ISNUMBER(DATA!AM1076),DATA!AM1076,"n/a")</f>
        <v>0.17510877729642099</v>
      </c>
      <c r="M3775" s="66"/>
      <c r="N3775" s="66"/>
      <c r="O3775" s="66"/>
      <c r="P3775" s="66"/>
      <c r="Q3775" s="66"/>
      <c r="S3775" s="70"/>
      <c r="U3775" s="70"/>
      <c r="W3775" s="70"/>
      <c r="Y3775" s="70"/>
    </row>
    <row r="3776" spans="1:25" s="69" customFormat="1" x14ac:dyDescent="0.2">
      <c r="A3776" s="66" t="s">
        <v>28</v>
      </c>
      <c r="B3776" s="66" t="s">
        <v>24</v>
      </c>
      <c r="C3776" s="66" t="s">
        <v>9</v>
      </c>
      <c r="D3776" s="66" t="s">
        <v>317</v>
      </c>
      <c r="E3776" s="86">
        <f>+IF(ISNUMBER(DATA!H1077),DATA!H1077,"n/a")</f>
        <v>4470.1000000000004</v>
      </c>
      <c r="F3776" s="77">
        <f>+IF(ISNUMBER(DATA!I1077),DATA!I1077,"n/a")</f>
        <v>-0.14907590187370401</v>
      </c>
      <c r="G3776" s="86">
        <f>+IF(ISNUMBER(DATA!R1077),DATA!R1077,"n/a")</f>
        <v>14806.12</v>
      </c>
      <c r="H3776" s="77">
        <f>+IF(ISNUMBER(DATA!S1077),DATA!S1077,"n/a")</f>
        <v>-0.13485434748819999</v>
      </c>
      <c r="I3776" s="86">
        <f>+IF(ISNUMBER(DATA!AB1077),DATA!AB1077,"n/a")</f>
        <v>29736.3</v>
      </c>
      <c r="J3776" s="77">
        <f>+IF(ISNUMBER(DATA!AC1077),DATA!AC1077,"n/a")</f>
        <v>-0.14206158190753801</v>
      </c>
      <c r="K3776" s="86">
        <f>+IF(ISNUMBER(DATA!AL1077),DATA!AL1077,"n/a")</f>
        <v>73071.22</v>
      </c>
      <c r="L3776" s="77">
        <f>+IF(ISNUMBER(DATA!AM1077),DATA!AM1077,"n/a")</f>
        <v>-0.13483297061334701</v>
      </c>
      <c r="M3776" s="66"/>
      <c r="N3776" s="66"/>
      <c r="O3776" s="66"/>
      <c r="P3776" s="66"/>
      <c r="Q3776" s="66"/>
      <c r="S3776" s="70"/>
      <c r="U3776" s="70"/>
      <c r="W3776" s="70"/>
      <c r="Y3776" s="70"/>
    </row>
    <row r="3777" spans="1:25" s="69" customFormat="1" x14ac:dyDescent="0.2">
      <c r="A3777" s="66" t="s">
        <v>28</v>
      </c>
      <c r="B3777" s="66" t="s">
        <v>24</v>
      </c>
      <c r="C3777" s="66" t="s">
        <v>9</v>
      </c>
      <c r="D3777" s="66" t="s">
        <v>318</v>
      </c>
      <c r="E3777" s="86">
        <f>+IF(ISNUMBER(DATA!H1078),DATA!H1078,"n/a")</f>
        <v>8702.07</v>
      </c>
      <c r="F3777" s="77">
        <f>+IF(ISNUMBER(DATA!I1078),DATA!I1078,"n/a")</f>
        <v>0.175739323583774</v>
      </c>
      <c r="G3777" s="86">
        <f>+IF(ISNUMBER(DATA!R1078),DATA!R1078,"n/a")</f>
        <v>26858.78</v>
      </c>
      <c r="H3777" s="77">
        <f>+IF(ISNUMBER(DATA!S1078),DATA!S1078,"n/a")</f>
        <v>0.13077030595335901</v>
      </c>
      <c r="I3777" s="86">
        <f>+IF(ISNUMBER(DATA!AB1078),DATA!AB1078,"n/a")</f>
        <v>52995.26</v>
      </c>
      <c r="J3777" s="77">
        <f>+IF(ISNUMBER(DATA!AC1078),DATA!AC1078,"n/a")</f>
        <v>0.11946026204895201</v>
      </c>
      <c r="K3777" s="86">
        <f>+IF(ISNUMBER(DATA!AL1078),DATA!AL1078,"n/a")</f>
        <v>108198.98</v>
      </c>
      <c r="L3777" s="77">
        <f>+IF(ISNUMBER(DATA!AM1078),DATA!AM1078,"n/a")</f>
        <v>3.9148312928730701E-2</v>
      </c>
      <c r="M3777" s="66"/>
      <c r="N3777" s="66"/>
      <c r="O3777" s="66"/>
      <c r="P3777" s="66"/>
      <c r="Q3777" s="66"/>
      <c r="S3777" s="70"/>
      <c r="U3777" s="70"/>
      <c r="W3777" s="70"/>
      <c r="Y3777" s="70"/>
    </row>
    <row r="3778" spans="1:25" s="69" customFormat="1" x14ac:dyDescent="0.2">
      <c r="A3778" s="66" t="s">
        <v>28</v>
      </c>
      <c r="B3778" s="66" t="s">
        <v>24</v>
      </c>
      <c r="C3778" s="66" t="s">
        <v>9</v>
      </c>
      <c r="D3778" s="66" t="s">
        <v>344</v>
      </c>
      <c r="E3778" s="86">
        <f>+IF(ISNUMBER(DATA!H1079),DATA!H1079,"n/a")</f>
        <v>15740.87</v>
      </c>
      <c r="F3778" s="77">
        <f>+IF(ISNUMBER(DATA!I1079),DATA!I1079,"n/a")</f>
        <v>1.1439864775595301</v>
      </c>
      <c r="G3778" s="86">
        <f>+IF(ISNUMBER(DATA!R1079),DATA!R1079,"n/a")</f>
        <v>43589.18</v>
      </c>
      <c r="H3778" s="77">
        <f>+IF(ISNUMBER(DATA!S1079),DATA!S1079,"n/a")</f>
        <v>0.47574838338355302</v>
      </c>
      <c r="I3778" s="86">
        <f>+IF(ISNUMBER(DATA!AB1079),DATA!AB1079,"n/a")</f>
        <v>86631.11</v>
      </c>
      <c r="J3778" s="77">
        <f>+IF(ISNUMBER(DATA!AC1079),DATA!AC1079,"n/a")</f>
        <v>0.47228084021751299</v>
      </c>
      <c r="K3778" s="86">
        <f>+IF(ISNUMBER(DATA!AL1079),DATA!AL1079,"n/a")</f>
        <v>170110.55</v>
      </c>
      <c r="L3778" s="77">
        <f>+IF(ISNUMBER(DATA!AM1079),DATA!AM1079,"n/a")</f>
        <v>0.34050285834064498</v>
      </c>
      <c r="M3778" s="66"/>
      <c r="N3778" s="66"/>
      <c r="O3778" s="66"/>
      <c r="P3778" s="66"/>
      <c r="Q3778" s="66"/>
      <c r="S3778" s="70"/>
      <c r="U3778" s="70"/>
      <c r="W3778" s="70"/>
      <c r="Y3778" s="70"/>
    </row>
    <row r="3779" spans="1:25" s="69" customFormat="1" x14ac:dyDescent="0.2">
      <c r="A3779" s="66" t="s">
        <v>28</v>
      </c>
      <c r="B3779" s="66" t="s">
        <v>24</v>
      </c>
      <c r="C3779" s="66" t="s">
        <v>9</v>
      </c>
      <c r="D3779" s="66" t="s">
        <v>345</v>
      </c>
      <c r="E3779" s="86">
        <f>+IF(ISNUMBER(DATA!H1080),DATA!H1080,"n/a")</f>
        <v>54243.55</v>
      </c>
      <c r="F3779" s="77">
        <f>+IF(ISNUMBER(DATA!I1080),DATA!I1080,"n/a")</f>
        <v>-1.35059366724627E-2</v>
      </c>
      <c r="G3779" s="86">
        <f>+IF(ISNUMBER(DATA!R1080),DATA!R1080,"n/a")</f>
        <v>167681.79</v>
      </c>
      <c r="H3779" s="77">
        <f>+IF(ISNUMBER(DATA!S1080),DATA!S1080,"n/a")</f>
        <v>6.3517473892029004E-3</v>
      </c>
      <c r="I3779" s="86">
        <f>+IF(ISNUMBER(DATA!AB1080),DATA!AB1080,"n/a")</f>
        <v>324759.42</v>
      </c>
      <c r="J3779" s="77">
        <f>+IF(ISNUMBER(DATA!AC1080),DATA!AC1080,"n/a")</f>
        <v>-5.8650612257912099E-2</v>
      </c>
      <c r="K3779" s="86">
        <f>+IF(ISNUMBER(DATA!AL1080),DATA!AL1080,"n/a")</f>
        <v>681381.11</v>
      </c>
      <c r="L3779" s="77">
        <f>+IF(ISNUMBER(DATA!AM1080),DATA!AM1080,"n/a")</f>
        <v>-7.3287462828467098E-2</v>
      </c>
      <c r="M3779" s="66"/>
      <c r="N3779" s="66"/>
      <c r="O3779" s="66"/>
      <c r="P3779" s="66"/>
      <c r="Q3779" s="66"/>
      <c r="S3779" s="70"/>
      <c r="U3779" s="70"/>
      <c r="W3779" s="70"/>
      <c r="Y3779" s="70"/>
    </row>
    <row r="3780" spans="1:25" x14ac:dyDescent="0.2">
      <c r="E3780" s="100"/>
      <c r="F3780" s="102"/>
      <c r="G3780" s="100"/>
      <c r="H3780" s="102"/>
      <c r="I3780" s="100"/>
      <c r="J3780" s="102"/>
      <c r="K3780" s="100"/>
      <c r="L3780" s="102"/>
    </row>
    <row r="3781" spans="1:25" s="69" customFormat="1" x14ac:dyDescent="0.2">
      <c r="A3781" s="66" t="s">
        <v>28</v>
      </c>
      <c r="B3781" s="66" t="s">
        <v>24</v>
      </c>
      <c r="C3781" s="66" t="s">
        <v>25</v>
      </c>
      <c r="D3781" s="66" t="s">
        <v>271</v>
      </c>
      <c r="E3781" s="86">
        <f>+IF(ISNUMBER(DATA!J1031),DATA!J1031,"n/a")</f>
        <v>4136.82</v>
      </c>
      <c r="F3781" s="77">
        <f>+IF(ISNUMBER(DATA!K1031),DATA!K1031,"n/a")</f>
        <v>-6.7388981319915095E-2</v>
      </c>
      <c r="G3781" s="86">
        <f>+IF(ISNUMBER(DATA!T1031),DATA!T1031,"n/a")</f>
        <v>13392.35</v>
      </c>
      <c r="H3781" s="77">
        <f>+IF(ISNUMBER(DATA!U1031),DATA!U1031,"n/a")</f>
        <v>-3.55085197401587E-2</v>
      </c>
      <c r="I3781" s="86">
        <f>+IF(ISNUMBER(DATA!AD1031),DATA!AD1031,"n/a")</f>
        <v>28870.639999999999</v>
      </c>
      <c r="J3781" s="77">
        <f>+IF(ISNUMBER(DATA!AE1031),DATA!AE1031,"n/a")</f>
        <v>-2.6386138096325298E-2</v>
      </c>
      <c r="K3781" s="86">
        <f>+IF(ISNUMBER(DATA!AN1031),DATA!AN1031,"n/a")</f>
        <v>76251.070000000007</v>
      </c>
      <c r="L3781" s="77">
        <f>+IF(ISNUMBER(DATA!AO1031),DATA!AO1031,"n/a")</f>
        <v>0.11191172492637801</v>
      </c>
      <c r="M3781" s="66"/>
      <c r="N3781" s="66"/>
      <c r="O3781" s="66"/>
      <c r="P3781" s="66"/>
      <c r="Q3781" s="66"/>
      <c r="S3781" s="70"/>
      <c r="U3781" s="70"/>
      <c r="W3781" s="70"/>
      <c r="Y3781" s="70"/>
    </row>
    <row r="3782" spans="1:25" s="69" customFormat="1" x14ac:dyDescent="0.2">
      <c r="A3782" s="66" t="s">
        <v>28</v>
      </c>
      <c r="B3782" s="66" t="s">
        <v>24</v>
      </c>
      <c r="C3782" s="66" t="s">
        <v>25</v>
      </c>
      <c r="D3782" s="66" t="s">
        <v>272</v>
      </c>
      <c r="E3782" s="86">
        <f>+IF(ISNUMBER(DATA!J1032),DATA!J1032,"n/a")</f>
        <v>19296.45</v>
      </c>
      <c r="F3782" s="77">
        <f>+IF(ISNUMBER(DATA!K1032),DATA!K1032,"n/a")</f>
        <v>0.12697505130723999</v>
      </c>
      <c r="G3782" s="86">
        <f>+IF(ISNUMBER(DATA!T1032),DATA!T1032,"n/a")</f>
        <v>53824.160000000003</v>
      </c>
      <c r="H3782" s="77">
        <f>+IF(ISNUMBER(DATA!U1032),DATA!U1032,"n/a")</f>
        <v>2.4748173606568301E-2</v>
      </c>
      <c r="I3782" s="86">
        <f>+IF(ISNUMBER(DATA!AD1032),DATA!AD1032,"n/a")</f>
        <v>111043.6</v>
      </c>
      <c r="J3782" s="77">
        <f>+IF(ISNUMBER(DATA!AE1032),DATA!AE1032,"n/a")</f>
        <v>0.16240077806307601</v>
      </c>
      <c r="K3782" s="86">
        <f>+IF(ISNUMBER(DATA!AN1032),DATA!AN1032,"n/a")</f>
        <v>242327.73</v>
      </c>
      <c r="L3782" s="77">
        <f>+IF(ISNUMBER(DATA!AO1032),DATA!AO1032,"n/a")</f>
        <v>0.34362360266383002</v>
      </c>
      <c r="M3782" s="66"/>
      <c r="N3782" s="66"/>
      <c r="O3782" s="66"/>
      <c r="P3782" s="66"/>
      <c r="Q3782" s="66"/>
      <c r="S3782" s="70"/>
      <c r="U3782" s="70"/>
      <c r="W3782" s="70"/>
      <c r="Y3782" s="70"/>
    </row>
    <row r="3783" spans="1:25" s="69" customFormat="1" x14ac:dyDescent="0.2">
      <c r="A3783" s="66" t="s">
        <v>28</v>
      </c>
      <c r="B3783" s="66" t="s">
        <v>24</v>
      </c>
      <c r="C3783" s="66" t="s">
        <v>25</v>
      </c>
      <c r="D3783" s="66" t="s">
        <v>273</v>
      </c>
      <c r="E3783" s="86">
        <f>+IF(ISNUMBER(DATA!J1033),DATA!J1033,"n/a")</f>
        <v>35626.199999999997</v>
      </c>
      <c r="F3783" s="77">
        <f>+IF(ISNUMBER(DATA!K1033),DATA!K1033,"n/a")</f>
        <v>0.10317676337446501</v>
      </c>
      <c r="G3783" s="86">
        <f>+IF(ISNUMBER(DATA!T1033),DATA!T1033,"n/a")</f>
        <v>111530.69</v>
      </c>
      <c r="H3783" s="77">
        <f>+IF(ISNUMBER(DATA!U1033),DATA!U1033,"n/a")</f>
        <v>0.182270838520908</v>
      </c>
      <c r="I3783" s="86">
        <f>+IF(ISNUMBER(DATA!AD1033),DATA!AD1033,"n/a")</f>
        <v>220111.7</v>
      </c>
      <c r="J3783" s="77">
        <f>+IF(ISNUMBER(DATA!AE1033),DATA!AE1033,"n/a")</f>
        <v>0.15407285844614799</v>
      </c>
      <c r="K3783" s="86">
        <f>+IF(ISNUMBER(DATA!AN1033),DATA!AN1033,"n/a")</f>
        <v>464576.12</v>
      </c>
      <c r="L3783" s="77">
        <f>+IF(ISNUMBER(DATA!AO1033),DATA!AO1033,"n/a")</f>
        <v>0.12400538495449499</v>
      </c>
      <c r="M3783" s="66"/>
      <c r="N3783" s="66"/>
      <c r="O3783" s="66"/>
      <c r="P3783" s="66"/>
      <c r="Q3783" s="66"/>
      <c r="S3783" s="70"/>
      <c r="U3783" s="70"/>
      <c r="W3783" s="70"/>
      <c r="Y3783" s="70"/>
    </row>
    <row r="3784" spans="1:25" s="69" customFormat="1" x14ac:dyDescent="0.2">
      <c r="A3784" s="66" t="s">
        <v>28</v>
      </c>
      <c r="B3784" s="66" t="s">
        <v>24</v>
      </c>
      <c r="C3784" s="66" t="s">
        <v>25</v>
      </c>
      <c r="D3784" s="66" t="s">
        <v>274</v>
      </c>
      <c r="E3784" s="86">
        <f>+IF(ISNUMBER(DATA!J1034),DATA!J1034,"n/a")</f>
        <v>11460.92</v>
      </c>
      <c r="F3784" s="77">
        <f>+IF(ISNUMBER(DATA!K1034),DATA!K1034,"n/a")</f>
        <v>1.8508529102033801E-2</v>
      </c>
      <c r="G3784" s="86">
        <f>+IF(ISNUMBER(DATA!T1034),DATA!T1034,"n/a")</f>
        <v>31416.16</v>
      </c>
      <c r="H3784" s="77">
        <f>+IF(ISNUMBER(DATA!U1034),DATA!U1034,"n/a")</f>
        <v>-5.2371758191938497E-2</v>
      </c>
      <c r="I3784" s="86">
        <f>+IF(ISNUMBER(DATA!AD1034),DATA!AD1034,"n/a")</f>
        <v>62466.83</v>
      </c>
      <c r="J3784" s="77">
        <f>+IF(ISNUMBER(DATA!AE1034),DATA!AE1034,"n/a")</f>
        <v>-2.3512294764513899E-3</v>
      </c>
      <c r="K3784" s="86">
        <f>+IF(ISNUMBER(DATA!AN1034),DATA!AN1034,"n/a")</f>
        <v>139591.49</v>
      </c>
      <c r="L3784" s="77">
        <f>+IF(ISNUMBER(DATA!AO1034),DATA!AO1034,"n/a")</f>
        <v>7.1959597867776101E-2</v>
      </c>
      <c r="M3784" s="66"/>
      <c r="N3784" s="66"/>
      <c r="O3784" s="66"/>
      <c r="P3784" s="66"/>
      <c r="Q3784" s="66"/>
      <c r="S3784" s="70"/>
      <c r="U3784" s="70"/>
      <c r="W3784" s="70"/>
      <c r="Y3784" s="70"/>
    </row>
    <row r="3785" spans="1:25" s="69" customFormat="1" x14ac:dyDescent="0.2">
      <c r="A3785" s="66" t="s">
        <v>28</v>
      </c>
      <c r="B3785" s="66" t="s">
        <v>24</v>
      </c>
      <c r="C3785" s="66" t="s">
        <v>25</v>
      </c>
      <c r="D3785" s="66" t="s">
        <v>275</v>
      </c>
      <c r="E3785" s="86">
        <f>+IF(ISNUMBER(DATA!J1035),DATA!J1035,"n/a")</f>
        <v>26402.48</v>
      </c>
      <c r="F3785" s="77">
        <f>+IF(ISNUMBER(DATA!K1035),DATA!K1035,"n/a")</f>
        <v>-0.109293881457477</v>
      </c>
      <c r="G3785" s="86">
        <f>+IF(ISNUMBER(DATA!T1035),DATA!T1035,"n/a")</f>
        <v>85128.79</v>
      </c>
      <c r="H3785" s="77">
        <f>+IF(ISNUMBER(DATA!U1035),DATA!U1035,"n/a")</f>
        <v>-7.1408936897015399E-2</v>
      </c>
      <c r="I3785" s="86">
        <f>+IF(ISNUMBER(DATA!AD1035),DATA!AD1035,"n/a")</f>
        <v>175742.1</v>
      </c>
      <c r="J3785" s="77">
        <f>+IF(ISNUMBER(DATA!AE1035),DATA!AE1035,"n/a")</f>
        <v>-8.9056728840454097E-2</v>
      </c>
      <c r="K3785" s="86">
        <f>+IF(ISNUMBER(DATA!AN1035),DATA!AN1035,"n/a")</f>
        <v>412166.71</v>
      </c>
      <c r="L3785" s="77">
        <f>+IF(ISNUMBER(DATA!AO1035),DATA!AO1035,"n/a")</f>
        <v>-8.6424283270002497E-2</v>
      </c>
      <c r="M3785" s="66"/>
      <c r="N3785" s="66"/>
      <c r="O3785" s="66"/>
      <c r="P3785" s="66"/>
      <c r="Q3785" s="66"/>
      <c r="S3785" s="70"/>
      <c r="U3785" s="70"/>
      <c r="W3785" s="70"/>
      <c r="Y3785" s="70"/>
    </row>
    <row r="3786" spans="1:25" s="69" customFormat="1" x14ac:dyDescent="0.2">
      <c r="A3786" s="66" t="s">
        <v>28</v>
      </c>
      <c r="B3786" s="66" t="s">
        <v>24</v>
      </c>
      <c r="C3786" s="66" t="s">
        <v>25</v>
      </c>
      <c r="D3786" s="66" t="s">
        <v>276</v>
      </c>
      <c r="E3786" s="86">
        <f>+IF(ISNUMBER(DATA!J1036),DATA!J1036,"n/a")</f>
        <v>11722.81</v>
      </c>
      <c r="F3786" s="77">
        <f>+IF(ISNUMBER(DATA!K1036),DATA!K1036,"n/a")</f>
        <v>-0.26499809396740698</v>
      </c>
      <c r="G3786" s="86">
        <f>+IF(ISNUMBER(DATA!T1036),DATA!T1036,"n/a")</f>
        <v>37955.49</v>
      </c>
      <c r="H3786" s="77">
        <f>+IF(ISNUMBER(DATA!U1036),DATA!U1036,"n/a")</f>
        <v>-0.12629606567830001</v>
      </c>
      <c r="I3786" s="86">
        <f>+IF(ISNUMBER(DATA!AD1036),DATA!AD1036,"n/a")</f>
        <v>79771.91</v>
      </c>
      <c r="J3786" s="77">
        <f>+IF(ISNUMBER(DATA!AE1036),DATA!AE1036,"n/a")</f>
        <v>-0.12002885291993499</v>
      </c>
      <c r="K3786" s="86">
        <f>+IF(ISNUMBER(DATA!AN1036),DATA!AN1036,"n/a")</f>
        <v>222558.1</v>
      </c>
      <c r="L3786" s="77">
        <f>+IF(ISNUMBER(DATA!AO1036),DATA!AO1036,"n/a")</f>
        <v>-7.1162435778781202E-2</v>
      </c>
      <c r="M3786" s="66"/>
      <c r="N3786" s="66"/>
      <c r="O3786" s="66"/>
      <c r="P3786" s="66"/>
      <c r="Q3786" s="66"/>
      <c r="S3786" s="70"/>
      <c r="U3786" s="70"/>
      <c r="W3786" s="70"/>
      <c r="Y3786" s="70"/>
    </row>
    <row r="3787" spans="1:25" s="69" customFormat="1" x14ac:dyDescent="0.2">
      <c r="A3787" s="66" t="s">
        <v>28</v>
      </c>
      <c r="B3787" s="66" t="s">
        <v>24</v>
      </c>
      <c r="C3787" s="66" t="s">
        <v>25</v>
      </c>
      <c r="D3787" s="66" t="s">
        <v>277</v>
      </c>
      <c r="E3787" s="86">
        <f>+IF(ISNUMBER(DATA!J1037),DATA!J1037,"n/a")</f>
        <v>9599.08</v>
      </c>
      <c r="F3787" s="77">
        <f>+IF(ISNUMBER(DATA!K1037),DATA!K1037,"n/a")</f>
        <v>0.25744617025095001</v>
      </c>
      <c r="G3787" s="86">
        <f>+IF(ISNUMBER(DATA!T1037),DATA!T1037,"n/a")</f>
        <v>26394.94</v>
      </c>
      <c r="H3787" s="77">
        <f>+IF(ISNUMBER(DATA!U1037),DATA!U1037,"n/a")</f>
        <v>7.9408141933394294E-2</v>
      </c>
      <c r="I3787" s="86">
        <f>+IF(ISNUMBER(DATA!AD1037),DATA!AD1037,"n/a")</f>
        <v>51043.47</v>
      </c>
      <c r="J3787" s="77">
        <f>+IF(ISNUMBER(DATA!AE1037),DATA!AE1037,"n/a")</f>
        <v>3.6953165773039302E-2</v>
      </c>
      <c r="K3787" s="86">
        <f>+IF(ISNUMBER(DATA!AN1037),DATA!AN1037,"n/a")</f>
        <v>111034.67</v>
      </c>
      <c r="L3787" s="77">
        <f>+IF(ISNUMBER(DATA!AO1037),DATA!AO1037,"n/a")</f>
        <v>-1.7358299742938E-2</v>
      </c>
      <c r="M3787" s="66"/>
      <c r="N3787" s="66"/>
      <c r="O3787" s="66"/>
      <c r="P3787" s="66"/>
      <c r="Q3787" s="66"/>
      <c r="S3787" s="70"/>
      <c r="U3787" s="70"/>
      <c r="W3787" s="70"/>
      <c r="Y3787" s="70"/>
    </row>
    <row r="3788" spans="1:25" s="69" customFormat="1" x14ac:dyDescent="0.2">
      <c r="A3788" s="66" t="s">
        <v>28</v>
      </c>
      <c r="B3788" s="66" t="s">
        <v>24</v>
      </c>
      <c r="C3788" s="66" t="s">
        <v>25</v>
      </c>
      <c r="D3788" s="66" t="s">
        <v>278</v>
      </c>
      <c r="E3788" s="86">
        <f>+IF(ISNUMBER(DATA!J1038),DATA!J1038,"n/a")</f>
        <v>56412.1</v>
      </c>
      <c r="F3788" s="77">
        <f>+IF(ISNUMBER(DATA!K1038),DATA!K1038,"n/a")</f>
        <v>0.57579703841634</v>
      </c>
      <c r="G3788" s="86">
        <f>+IF(ISNUMBER(DATA!T1038),DATA!T1038,"n/a")</f>
        <v>172872.02</v>
      </c>
      <c r="H3788" s="77">
        <f>+IF(ISNUMBER(DATA!U1038),DATA!U1038,"n/a")</f>
        <v>0.36782536032681801</v>
      </c>
      <c r="I3788" s="86">
        <f>+IF(ISNUMBER(DATA!AD1038),DATA!AD1038,"n/a")</f>
        <v>329768.45</v>
      </c>
      <c r="J3788" s="77">
        <f>+IF(ISNUMBER(DATA!AE1038),DATA!AE1038,"n/a")</f>
        <v>0.225321965756072</v>
      </c>
      <c r="K3788" s="86">
        <f>+IF(ISNUMBER(DATA!AN1038),DATA!AN1038,"n/a")</f>
        <v>653479.1</v>
      </c>
      <c r="L3788" s="77">
        <f>+IF(ISNUMBER(DATA!AO1038),DATA!AO1038,"n/a")</f>
        <v>0.153889557671823</v>
      </c>
      <c r="M3788" s="66"/>
      <c r="N3788" s="66"/>
      <c r="O3788" s="66"/>
      <c r="P3788" s="66"/>
      <c r="Q3788" s="66"/>
      <c r="S3788" s="70"/>
      <c r="U3788" s="70"/>
      <c r="W3788" s="70"/>
      <c r="Y3788" s="70"/>
    </row>
    <row r="3789" spans="1:25" s="69" customFormat="1" x14ac:dyDescent="0.2">
      <c r="A3789" s="66" t="s">
        <v>28</v>
      </c>
      <c r="B3789" s="66" t="s">
        <v>24</v>
      </c>
      <c r="C3789" s="66" t="s">
        <v>25</v>
      </c>
      <c r="D3789" s="66" t="s">
        <v>279</v>
      </c>
      <c r="E3789" s="86">
        <f>+IF(ISNUMBER(DATA!J1039),DATA!J1039,"n/a")</f>
        <v>33121.39</v>
      </c>
      <c r="F3789" s="77">
        <f>+IF(ISNUMBER(DATA!K1039),DATA!K1039,"n/a")</f>
        <v>0.44925754921230598</v>
      </c>
      <c r="G3789" s="86">
        <f>+IF(ISNUMBER(DATA!T1039),DATA!T1039,"n/a")</f>
        <v>94224.639999999999</v>
      </c>
      <c r="H3789" s="77">
        <f>+IF(ISNUMBER(DATA!U1039),DATA!U1039,"n/a")</f>
        <v>0.28568798999772499</v>
      </c>
      <c r="I3789" s="86">
        <f>+IF(ISNUMBER(DATA!AD1039),DATA!AD1039,"n/a")</f>
        <v>192020.88</v>
      </c>
      <c r="J3789" s="77">
        <f>+IF(ISNUMBER(DATA!AE1039),DATA!AE1039,"n/a")</f>
        <v>0.455401016017145</v>
      </c>
      <c r="K3789" s="86">
        <f>+IF(ISNUMBER(DATA!AN1039),DATA!AN1039,"n/a")</f>
        <v>384923.37</v>
      </c>
      <c r="L3789" s="77">
        <f>+IF(ISNUMBER(DATA!AO1039),DATA!AO1039,"n/a")</f>
        <v>0.60162778582680798</v>
      </c>
      <c r="M3789" s="66"/>
      <c r="N3789" s="66"/>
      <c r="O3789" s="66"/>
      <c r="P3789" s="66"/>
      <c r="Q3789" s="66"/>
      <c r="S3789" s="70"/>
      <c r="U3789" s="70"/>
      <c r="W3789" s="70"/>
      <c r="Y3789" s="70"/>
    </row>
    <row r="3790" spans="1:25" s="69" customFormat="1" x14ac:dyDescent="0.2">
      <c r="A3790" s="66" t="s">
        <v>28</v>
      </c>
      <c r="B3790" s="66" t="s">
        <v>24</v>
      </c>
      <c r="C3790" s="66" t="s">
        <v>25</v>
      </c>
      <c r="D3790" s="66" t="s">
        <v>280</v>
      </c>
      <c r="E3790" s="86">
        <f>+IF(ISNUMBER(DATA!J1040),DATA!J1040,"n/a")</f>
        <v>5282.64</v>
      </c>
      <c r="F3790" s="77">
        <f>+IF(ISNUMBER(DATA!K1040),DATA!K1040,"n/a")</f>
        <v>-1.24651357555726E-2</v>
      </c>
      <c r="G3790" s="86">
        <f>+IF(ISNUMBER(DATA!T1040),DATA!T1040,"n/a")</f>
        <v>16992.57</v>
      </c>
      <c r="H3790" s="77">
        <f>+IF(ISNUMBER(DATA!U1040),DATA!U1040,"n/a")</f>
        <v>-3.0420512989000801E-3</v>
      </c>
      <c r="I3790" s="86">
        <f>+IF(ISNUMBER(DATA!AD1040),DATA!AD1040,"n/a")</f>
        <v>37241.89</v>
      </c>
      <c r="J3790" s="77">
        <f>+IF(ISNUMBER(DATA!AE1040),DATA!AE1040,"n/a")</f>
        <v>5.9068209460775699E-2</v>
      </c>
      <c r="K3790" s="86">
        <f>+IF(ISNUMBER(DATA!AN1040),DATA!AN1040,"n/a")</f>
        <v>94221.66</v>
      </c>
      <c r="L3790" s="77">
        <f>+IF(ISNUMBER(DATA!AO1040),DATA!AO1040,"n/a")</f>
        <v>8.6602993145249704E-2</v>
      </c>
      <c r="M3790" s="66"/>
      <c r="N3790" s="66"/>
      <c r="O3790" s="66"/>
      <c r="P3790" s="66"/>
      <c r="Q3790" s="66"/>
      <c r="S3790" s="70"/>
      <c r="U3790" s="70"/>
      <c r="W3790" s="70"/>
      <c r="Y3790" s="70"/>
    </row>
    <row r="3791" spans="1:25" s="69" customFormat="1" x14ac:dyDescent="0.2">
      <c r="A3791" s="66" t="s">
        <v>28</v>
      </c>
      <c r="B3791" s="66" t="s">
        <v>24</v>
      </c>
      <c r="C3791" s="66" t="s">
        <v>25</v>
      </c>
      <c r="D3791" s="66" t="s">
        <v>281</v>
      </c>
      <c r="E3791" s="86">
        <f>+IF(ISNUMBER(DATA!J1041),DATA!J1041,"n/a")</f>
        <v>21121.47</v>
      </c>
      <c r="F3791" s="77">
        <f>+IF(ISNUMBER(DATA!K1041),DATA!K1041,"n/a")</f>
        <v>0.65292093530657902</v>
      </c>
      <c r="G3791" s="86">
        <f>+IF(ISNUMBER(DATA!T1041),DATA!T1041,"n/a")</f>
        <v>62852.92</v>
      </c>
      <c r="H3791" s="77">
        <f>+IF(ISNUMBER(DATA!U1041),DATA!U1041,"n/a")</f>
        <v>0.314062428132383</v>
      </c>
      <c r="I3791" s="86">
        <f>+IF(ISNUMBER(DATA!AD1041),DATA!AD1041,"n/a")</f>
        <v>127009.45</v>
      </c>
      <c r="J3791" s="77">
        <f>+IF(ISNUMBER(DATA!AE1041),DATA!AE1041,"n/a")</f>
        <v>0.38043186695279002</v>
      </c>
      <c r="K3791" s="86">
        <f>+IF(ISNUMBER(DATA!AN1041),DATA!AN1041,"n/a")</f>
        <v>261260.41</v>
      </c>
      <c r="L3791" s="77">
        <f>+IF(ISNUMBER(DATA!AO1041),DATA!AO1041,"n/a")</f>
        <v>0.33872345545267102</v>
      </c>
      <c r="M3791" s="66"/>
      <c r="N3791" s="66"/>
      <c r="O3791" s="66"/>
      <c r="P3791" s="66"/>
      <c r="Q3791" s="66"/>
      <c r="S3791" s="70"/>
      <c r="U3791" s="70"/>
      <c r="W3791" s="70"/>
      <c r="Y3791" s="70"/>
    </row>
    <row r="3792" spans="1:25" s="69" customFormat="1" x14ac:dyDescent="0.2">
      <c r="A3792" s="66" t="s">
        <v>28</v>
      </c>
      <c r="B3792" s="66" t="s">
        <v>24</v>
      </c>
      <c r="C3792" s="66" t="s">
        <v>25</v>
      </c>
      <c r="D3792" s="66" t="s">
        <v>282</v>
      </c>
      <c r="E3792" s="86">
        <f>+IF(ISNUMBER(DATA!J1042),DATA!J1042,"n/a")</f>
        <v>19295.54</v>
      </c>
      <c r="F3792" s="77">
        <f>+IF(ISNUMBER(DATA!K1042),DATA!K1042,"n/a")</f>
        <v>-0.114524421829769</v>
      </c>
      <c r="G3792" s="86">
        <f>+IF(ISNUMBER(DATA!T1042),DATA!T1042,"n/a")</f>
        <v>61805.3</v>
      </c>
      <c r="H3792" s="77">
        <f>+IF(ISNUMBER(DATA!U1042),DATA!U1042,"n/a")</f>
        <v>-3.40159764432642E-2</v>
      </c>
      <c r="I3792" s="86">
        <f>+IF(ISNUMBER(DATA!AD1042),DATA!AD1042,"n/a")</f>
        <v>119977.48</v>
      </c>
      <c r="J3792" s="77">
        <f>+IF(ISNUMBER(DATA!AE1042),DATA!AE1042,"n/a")</f>
        <v>2.5551891083725398E-2</v>
      </c>
      <c r="K3792" s="86">
        <f>+IF(ISNUMBER(DATA!AN1042),DATA!AN1042,"n/a")</f>
        <v>260153.87</v>
      </c>
      <c r="L3792" s="77">
        <f>+IF(ISNUMBER(DATA!AO1042),DATA!AO1042,"n/a")</f>
        <v>0.13362738503221899</v>
      </c>
      <c r="M3792" s="66"/>
      <c r="N3792" s="66"/>
      <c r="O3792" s="66"/>
      <c r="P3792" s="66"/>
      <c r="Q3792" s="66"/>
      <c r="S3792" s="70"/>
      <c r="U3792" s="70"/>
      <c r="W3792" s="70"/>
      <c r="Y3792" s="70"/>
    </row>
    <row r="3793" spans="1:25" s="69" customFormat="1" x14ac:dyDescent="0.2">
      <c r="A3793" s="66" t="s">
        <v>28</v>
      </c>
      <c r="B3793" s="66" t="s">
        <v>24</v>
      </c>
      <c r="C3793" s="66" t="s">
        <v>25</v>
      </c>
      <c r="D3793" s="66" t="s">
        <v>283</v>
      </c>
      <c r="E3793" s="86">
        <f>+IF(ISNUMBER(DATA!J1043),DATA!J1043,"n/a")</f>
        <v>23086.23</v>
      </c>
      <c r="F3793" s="77">
        <f>+IF(ISNUMBER(DATA!K1043),DATA!K1043,"n/a")</f>
        <v>2.7422279879216999E-2</v>
      </c>
      <c r="G3793" s="86">
        <f>+IF(ISNUMBER(DATA!T1043),DATA!T1043,"n/a")</f>
        <v>71538.19</v>
      </c>
      <c r="H3793" s="77">
        <f>+IF(ISNUMBER(DATA!U1043),DATA!U1043,"n/a")</f>
        <v>6.9259070211323798E-2</v>
      </c>
      <c r="I3793" s="86">
        <f>+IF(ISNUMBER(DATA!AD1043),DATA!AD1043,"n/a")</f>
        <v>139920.16</v>
      </c>
      <c r="J3793" s="77">
        <f>+IF(ISNUMBER(DATA!AE1043),DATA!AE1043,"n/a")</f>
        <v>0.17009921580361401</v>
      </c>
      <c r="K3793" s="86">
        <f>+IF(ISNUMBER(DATA!AN1043),DATA!AN1043,"n/a")</f>
        <v>306225.89</v>
      </c>
      <c r="L3793" s="77">
        <f>+IF(ISNUMBER(DATA!AO1043),DATA!AO1043,"n/a")</f>
        <v>0.32207906858208302</v>
      </c>
      <c r="M3793" s="66"/>
      <c r="N3793" s="66"/>
      <c r="O3793" s="66"/>
      <c r="P3793" s="66"/>
      <c r="Q3793" s="66"/>
      <c r="S3793" s="70"/>
      <c r="U3793" s="70"/>
      <c r="W3793" s="70"/>
      <c r="Y3793" s="70"/>
    </row>
    <row r="3794" spans="1:25" s="69" customFormat="1" x14ac:dyDescent="0.2">
      <c r="A3794" s="66" t="s">
        <v>28</v>
      </c>
      <c r="B3794" s="66" t="s">
        <v>24</v>
      </c>
      <c r="C3794" s="66" t="s">
        <v>25</v>
      </c>
      <c r="D3794" s="66" t="s">
        <v>284</v>
      </c>
      <c r="E3794" s="86">
        <f>+IF(ISNUMBER(DATA!J1044),DATA!J1044,"n/a")</f>
        <v>88261.23</v>
      </c>
      <c r="F3794" s="77">
        <f>+IF(ISNUMBER(DATA!K1044),DATA!K1044,"n/a")</f>
        <v>1.3763859028915499</v>
      </c>
      <c r="G3794" s="86">
        <f>+IF(ISNUMBER(DATA!T1044),DATA!T1044,"n/a")</f>
        <v>256225.34</v>
      </c>
      <c r="H3794" s="77">
        <f>+IF(ISNUMBER(DATA!U1044),DATA!U1044,"n/a")</f>
        <v>0.84663065396331505</v>
      </c>
      <c r="I3794" s="86">
        <f>+IF(ISNUMBER(DATA!AD1044),DATA!AD1044,"n/a")</f>
        <v>490901.38</v>
      </c>
      <c r="J3794" s="77">
        <f>+IF(ISNUMBER(DATA!AE1044),DATA!AE1044,"n/a")</f>
        <v>0.65387830508575095</v>
      </c>
      <c r="K3794" s="86">
        <f>+IF(ISNUMBER(DATA!AN1044),DATA!AN1044,"n/a")</f>
        <v>910269.2</v>
      </c>
      <c r="L3794" s="77">
        <f>+IF(ISNUMBER(DATA!AO1044),DATA!AO1044,"n/a")</f>
        <v>0.44453565073700801</v>
      </c>
      <c r="M3794" s="66"/>
      <c r="N3794" s="66"/>
      <c r="O3794" s="66"/>
      <c r="P3794" s="66"/>
      <c r="Q3794" s="66"/>
      <c r="S3794" s="70"/>
      <c r="U3794" s="70"/>
      <c r="W3794" s="70"/>
      <c r="Y3794" s="70"/>
    </row>
    <row r="3795" spans="1:25" s="69" customFormat="1" x14ac:dyDescent="0.2">
      <c r="A3795" s="66" t="s">
        <v>28</v>
      </c>
      <c r="B3795" s="66" t="s">
        <v>24</v>
      </c>
      <c r="C3795" s="66" t="s">
        <v>25</v>
      </c>
      <c r="D3795" s="66" t="s">
        <v>285</v>
      </c>
      <c r="E3795" s="86">
        <f>+IF(ISNUMBER(DATA!J1045),DATA!J1045,"n/a")</f>
        <v>61792.81</v>
      </c>
      <c r="F3795" s="77">
        <f>+IF(ISNUMBER(DATA!K1045),DATA!K1045,"n/a")</f>
        <v>1.69197519435229</v>
      </c>
      <c r="G3795" s="86">
        <f>+IF(ISNUMBER(DATA!T1045),DATA!T1045,"n/a")</f>
        <v>185393.32</v>
      </c>
      <c r="H3795" s="77">
        <f>+IF(ISNUMBER(DATA!U1045),DATA!U1045,"n/a")</f>
        <v>0.87599243221265899</v>
      </c>
      <c r="I3795" s="86">
        <f>+IF(ISNUMBER(DATA!AD1045),DATA!AD1045,"n/a")</f>
        <v>349112.17</v>
      </c>
      <c r="J3795" s="77">
        <f>+IF(ISNUMBER(DATA!AE1045),DATA!AE1045,"n/a")</f>
        <v>0.55892376833798196</v>
      </c>
      <c r="K3795" s="86">
        <f>+IF(ISNUMBER(DATA!AN1045),DATA!AN1045,"n/a")</f>
        <v>662945.93000000005</v>
      </c>
      <c r="L3795" s="77">
        <f>+IF(ISNUMBER(DATA!AO1045),DATA!AO1045,"n/a")</f>
        <v>0.27919581456214398</v>
      </c>
      <c r="M3795" s="66"/>
      <c r="N3795" s="66"/>
      <c r="O3795" s="66"/>
      <c r="P3795" s="66"/>
      <c r="Q3795" s="66"/>
      <c r="S3795" s="70"/>
      <c r="U3795" s="70"/>
      <c r="W3795" s="70"/>
      <c r="Y3795" s="70"/>
    </row>
    <row r="3796" spans="1:25" s="69" customFormat="1" x14ac:dyDescent="0.2">
      <c r="A3796" s="66" t="s">
        <v>28</v>
      </c>
      <c r="B3796" s="66" t="s">
        <v>24</v>
      </c>
      <c r="C3796" s="66" t="s">
        <v>25</v>
      </c>
      <c r="D3796" s="66" t="s">
        <v>286</v>
      </c>
      <c r="E3796" s="86">
        <f>+IF(ISNUMBER(DATA!J1046),DATA!J1046,"n/a")</f>
        <v>12983.02</v>
      </c>
      <c r="F3796" s="77">
        <f>+IF(ISNUMBER(DATA!K1046),DATA!K1046,"n/a")</f>
        <v>6.5495784794247702E-3</v>
      </c>
      <c r="G3796" s="86">
        <f>+IF(ISNUMBER(DATA!T1046),DATA!T1046,"n/a")</f>
        <v>40996.17</v>
      </c>
      <c r="H3796" s="77">
        <f>+IF(ISNUMBER(DATA!U1046),DATA!U1046,"n/a")</f>
        <v>5.1124012940801801E-2</v>
      </c>
      <c r="I3796" s="86">
        <f>+IF(ISNUMBER(DATA!AD1046),DATA!AD1046,"n/a")</f>
        <v>81327.490000000005</v>
      </c>
      <c r="J3796" s="77">
        <f>+IF(ISNUMBER(DATA!AE1046),DATA!AE1046,"n/a")</f>
        <v>-1.1885442240777E-2</v>
      </c>
      <c r="K3796" s="86">
        <f>+IF(ISNUMBER(DATA!AN1046),DATA!AN1046,"n/a")</f>
        <v>193164.08</v>
      </c>
      <c r="L3796" s="77">
        <f>+IF(ISNUMBER(DATA!AO1046),DATA!AO1046,"n/a")</f>
        <v>-4.76576724083572E-2</v>
      </c>
      <c r="M3796" s="66"/>
      <c r="N3796" s="66"/>
      <c r="O3796" s="66"/>
      <c r="P3796" s="66"/>
      <c r="Q3796" s="66"/>
      <c r="S3796" s="70"/>
      <c r="U3796" s="70"/>
      <c r="W3796" s="70"/>
      <c r="Y3796" s="70"/>
    </row>
    <row r="3797" spans="1:25" s="69" customFormat="1" x14ac:dyDescent="0.2">
      <c r="A3797" s="66" t="s">
        <v>28</v>
      </c>
      <c r="B3797" s="66" t="s">
        <v>24</v>
      </c>
      <c r="C3797" s="66" t="s">
        <v>25</v>
      </c>
      <c r="D3797" s="66" t="s">
        <v>287</v>
      </c>
      <c r="E3797" s="86">
        <f>+IF(ISNUMBER(DATA!J1047),DATA!J1047,"n/a")</f>
        <v>15398.79</v>
      </c>
      <c r="F3797" s="77">
        <f>+IF(ISNUMBER(DATA!K1047),DATA!K1047,"n/a")</f>
        <v>-3.54288513372574E-2</v>
      </c>
      <c r="G3797" s="86">
        <f>+IF(ISNUMBER(DATA!T1047),DATA!T1047,"n/a")</f>
        <v>49380.6</v>
      </c>
      <c r="H3797" s="77">
        <f>+IF(ISNUMBER(DATA!U1047),DATA!U1047,"n/a")</f>
        <v>-2.7758362495634001E-2</v>
      </c>
      <c r="I3797" s="86">
        <f>+IF(ISNUMBER(DATA!AD1047),DATA!AD1047,"n/a")</f>
        <v>104942.37</v>
      </c>
      <c r="J3797" s="77">
        <f>+IF(ISNUMBER(DATA!AE1047),DATA!AE1047,"n/a")</f>
        <v>-0.140901427337039</v>
      </c>
      <c r="K3797" s="86">
        <f>+IF(ISNUMBER(DATA!AN1047),DATA!AN1047,"n/a")</f>
        <v>260712.28</v>
      </c>
      <c r="L3797" s="77">
        <f>+IF(ISNUMBER(DATA!AO1047),DATA!AO1047,"n/a")</f>
        <v>-9.6217674057434394E-2</v>
      </c>
      <c r="M3797" s="66"/>
      <c r="N3797" s="66"/>
      <c r="O3797" s="66"/>
      <c r="P3797" s="66"/>
      <c r="Q3797" s="66"/>
      <c r="S3797" s="70"/>
      <c r="U3797" s="70"/>
      <c r="W3797" s="70"/>
      <c r="Y3797" s="70"/>
    </row>
    <row r="3798" spans="1:25" s="69" customFormat="1" x14ac:dyDescent="0.2">
      <c r="A3798" s="66" t="s">
        <v>28</v>
      </c>
      <c r="B3798" s="66" t="s">
        <v>24</v>
      </c>
      <c r="C3798" s="66" t="s">
        <v>25</v>
      </c>
      <c r="D3798" s="66" t="s">
        <v>288</v>
      </c>
      <c r="E3798" s="86">
        <f>+IF(ISNUMBER(DATA!J1048),DATA!J1048,"n/a")</f>
        <v>20042.77</v>
      </c>
      <c r="F3798" s="77">
        <f>+IF(ISNUMBER(DATA!K1048),DATA!K1048,"n/a")</f>
        <v>-5.97700038654813E-2</v>
      </c>
      <c r="G3798" s="86">
        <f>+IF(ISNUMBER(DATA!T1048),DATA!T1048,"n/a")</f>
        <v>62155.24</v>
      </c>
      <c r="H3798" s="77">
        <f>+IF(ISNUMBER(DATA!U1048),DATA!U1048,"n/a")</f>
        <v>1.88149337317987E-2</v>
      </c>
      <c r="I3798" s="86">
        <f>+IF(ISNUMBER(DATA!AD1048),DATA!AD1048,"n/a")</f>
        <v>120123.7</v>
      </c>
      <c r="J3798" s="77">
        <f>+IF(ISNUMBER(DATA!AE1048),DATA!AE1048,"n/a")</f>
        <v>0.171758828792306</v>
      </c>
      <c r="K3798" s="86">
        <f>+IF(ISNUMBER(DATA!AN1048),DATA!AN1048,"n/a")</f>
        <v>249204.88</v>
      </c>
      <c r="L3798" s="77">
        <f>+IF(ISNUMBER(DATA!AO1048),DATA!AO1048,"n/a")</f>
        <v>0.51442126813525002</v>
      </c>
      <c r="M3798" s="66"/>
      <c r="N3798" s="66"/>
      <c r="O3798" s="66"/>
      <c r="P3798" s="66"/>
      <c r="Q3798" s="66"/>
      <c r="S3798" s="70"/>
      <c r="U3798" s="70"/>
      <c r="W3798" s="70"/>
      <c r="Y3798" s="70"/>
    </row>
    <row r="3799" spans="1:25" s="69" customFormat="1" x14ac:dyDescent="0.2">
      <c r="A3799" s="66" t="s">
        <v>28</v>
      </c>
      <c r="B3799" s="66" t="s">
        <v>24</v>
      </c>
      <c r="C3799" s="66" t="s">
        <v>25</v>
      </c>
      <c r="D3799" s="66" t="s">
        <v>289</v>
      </c>
      <c r="E3799" s="86">
        <f>+IF(ISNUMBER(DATA!J1049),DATA!J1049,"n/a")</f>
        <v>24168.27</v>
      </c>
      <c r="F3799" s="77">
        <f>+IF(ISNUMBER(DATA!K1049),DATA!K1049,"n/a")</f>
        <v>0.77233507377313704</v>
      </c>
      <c r="G3799" s="86">
        <f>+IF(ISNUMBER(DATA!T1049),DATA!T1049,"n/a")</f>
        <v>66082.06</v>
      </c>
      <c r="H3799" s="77">
        <f>+IF(ISNUMBER(DATA!U1049),DATA!U1049,"n/a")</f>
        <v>0.34262126846529201</v>
      </c>
      <c r="I3799" s="86">
        <f>+IF(ISNUMBER(DATA!AD1049),DATA!AD1049,"n/a")</f>
        <v>132128.69</v>
      </c>
      <c r="J3799" s="77">
        <f>+IF(ISNUMBER(DATA!AE1049),DATA!AE1049,"n/a")</f>
        <v>0.35977296207756998</v>
      </c>
      <c r="K3799" s="86">
        <f>+IF(ISNUMBER(DATA!AN1049),DATA!AN1049,"n/a")</f>
        <v>262594.55</v>
      </c>
      <c r="L3799" s="77">
        <f>+IF(ISNUMBER(DATA!AO1049),DATA!AO1049,"n/a")</f>
        <v>0.36411874541691303</v>
      </c>
      <c r="M3799" s="66"/>
      <c r="N3799" s="66"/>
      <c r="O3799" s="66"/>
      <c r="P3799" s="66"/>
      <c r="Q3799" s="66"/>
      <c r="S3799" s="70"/>
      <c r="U3799" s="70"/>
      <c r="W3799" s="70"/>
      <c r="Y3799" s="70"/>
    </row>
    <row r="3800" spans="1:25" s="69" customFormat="1" x14ac:dyDescent="0.2">
      <c r="A3800" s="66" t="s">
        <v>28</v>
      </c>
      <c r="B3800" s="66" t="s">
        <v>24</v>
      </c>
      <c r="C3800" s="66" t="s">
        <v>25</v>
      </c>
      <c r="D3800" s="66" t="s">
        <v>290</v>
      </c>
      <c r="E3800" s="86">
        <f>+IF(ISNUMBER(DATA!J1050),DATA!J1050,"n/a")</f>
        <v>8687.27</v>
      </c>
      <c r="F3800" s="77">
        <f>+IF(ISNUMBER(DATA!K1050),DATA!K1050,"n/a")</f>
        <v>0.28675704939352298</v>
      </c>
      <c r="G3800" s="86">
        <f>+IF(ISNUMBER(DATA!T1050),DATA!T1050,"n/a")</f>
        <v>24612.01</v>
      </c>
      <c r="H3800" s="77">
        <f>+IF(ISNUMBER(DATA!U1050),DATA!U1050,"n/a")</f>
        <v>0.113582973933156</v>
      </c>
      <c r="I3800" s="86">
        <f>+IF(ISNUMBER(DATA!AD1050),DATA!AD1050,"n/a")</f>
        <v>47685.56</v>
      </c>
      <c r="J3800" s="77">
        <f>+IF(ISNUMBER(DATA!AE1050),DATA!AE1050,"n/a")</f>
        <v>9.6011401970246102E-2</v>
      </c>
      <c r="K3800" s="86">
        <f>+IF(ISNUMBER(DATA!AN1050),DATA!AN1050,"n/a")</f>
        <v>95679.34</v>
      </c>
      <c r="L3800" s="77">
        <f>+IF(ISNUMBER(DATA!AO1050),DATA!AO1050,"n/a")</f>
        <v>3.2919460982461297E-2</v>
      </c>
      <c r="M3800" s="66"/>
      <c r="N3800" s="66"/>
      <c r="O3800" s="66"/>
      <c r="P3800" s="66"/>
      <c r="Q3800" s="66"/>
      <c r="S3800" s="70"/>
      <c r="U3800" s="70"/>
      <c r="W3800" s="70"/>
      <c r="Y3800" s="70"/>
    </row>
    <row r="3801" spans="1:25" s="69" customFormat="1" x14ac:dyDescent="0.2">
      <c r="A3801" s="66" t="s">
        <v>28</v>
      </c>
      <c r="B3801" s="66" t="s">
        <v>24</v>
      </c>
      <c r="C3801" s="66" t="s">
        <v>25</v>
      </c>
      <c r="D3801" s="66" t="s">
        <v>291</v>
      </c>
      <c r="E3801" s="86">
        <f>+IF(ISNUMBER(DATA!J1051),DATA!J1051,"n/a")</f>
        <v>5127.38</v>
      </c>
      <c r="F3801" s="77">
        <f>+IF(ISNUMBER(DATA!K1051),DATA!K1051,"n/a")</f>
        <v>-0.135784823503832</v>
      </c>
      <c r="G3801" s="86">
        <f>+IF(ISNUMBER(DATA!T1051),DATA!T1051,"n/a")</f>
        <v>18708.310000000001</v>
      </c>
      <c r="H3801" s="77">
        <f>+IF(ISNUMBER(DATA!U1051),DATA!U1051,"n/a")</f>
        <v>4.3570809275707703E-3</v>
      </c>
      <c r="I3801" s="86">
        <f>+IF(ISNUMBER(DATA!AD1051),DATA!AD1051,"n/a")</f>
        <v>38303.919999999998</v>
      </c>
      <c r="J3801" s="77">
        <f>+IF(ISNUMBER(DATA!AE1051),DATA!AE1051,"n/a")</f>
        <v>6.3696397131923793E-2</v>
      </c>
      <c r="K3801" s="86">
        <f>+IF(ISNUMBER(DATA!AN1051),DATA!AN1051,"n/a")</f>
        <v>95450.45</v>
      </c>
      <c r="L3801" s="77">
        <f>+IF(ISNUMBER(DATA!AO1051),DATA!AO1051,"n/a")</f>
        <v>0.25073887591274302</v>
      </c>
      <c r="M3801" s="66"/>
      <c r="N3801" s="66"/>
      <c r="O3801" s="66"/>
      <c r="P3801" s="66"/>
      <c r="Q3801" s="66"/>
      <c r="S3801" s="70"/>
      <c r="U3801" s="70"/>
      <c r="W3801" s="70"/>
      <c r="Y3801" s="70"/>
    </row>
    <row r="3802" spans="1:25" s="69" customFormat="1" x14ac:dyDescent="0.2">
      <c r="A3802" s="66" t="s">
        <v>28</v>
      </c>
      <c r="B3802" s="66" t="s">
        <v>24</v>
      </c>
      <c r="C3802" s="66" t="s">
        <v>25</v>
      </c>
      <c r="D3802" s="66" t="s">
        <v>292</v>
      </c>
      <c r="E3802" s="86">
        <f>+IF(ISNUMBER(DATA!J1052),DATA!J1052,"n/a")</f>
        <v>46682.04</v>
      </c>
      <c r="F3802" s="77">
        <f>+IF(ISNUMBER(DATA!K1052),DATA!K1052,"n/a")</f>
        <v>-7.5771725592223699E-2</v>
      </c>
      <c r="G3802" s="86">
        <f>+IF(ISNUMBER(DATA!T1052),DATA!T1052,"n/a")</f>
        <v>154781.35</v>
      </c>
      <c r="H3802" s="77">
        <f>+IF(ISNUMBER(DATA!U1052),DATA!U1052,"n/a")</f>
        <v>2.0641802559824899E-2</v>
      </c>
      <c r="I3802" s="86">
        <f>+IF(ISNUMBER(DATA!AD1052),DATA!AD1052,"n/a")</f>
        <v>301724.34000000003</v>
      </c>
      <c r="J3802" s="77">
        <f>+IF(ISNUMBER(DATA!AE1052),DATA!AE1052,"n/a")</f>
        <v>4.6544185436693197E-2</v>
      </c>
      <c r="K3802" s="86">
        <f>+IF(ISNUMBER(DATA!AN1052),DATA!AN1052,"n/a")</f>
        <v>619155.35</v>
      </c>
      <c r="L3802" s="77">
        <f>+IF(ISNUMBER(DATA!AO1052),DATA!AO1052,"n/a")</f>
        <v>0.117976071094972</v>
      </c>
      <c r="M3802" s="66"/>
      <c r="N3802" s="66"/>
      <c r="O3802" s="66"/>
      <c r="P3802" s="66"/>
      <c r="Q3802" s="66"/>
      <c r="S3802" s="70"/>
      <c r="U3802" s="70"/>
      <c r="W3802" s="70"/>
      <c r="Y3802" s="70"/>
    </row>
    <row r="3803" spans="1:25" s="69" customFormat="1" x14ac:dyDescent="0.2">
      <c r="A3803" s="66" t="s">
        <v>28</v>
      </c>
      <c r="B3803" s="66" t="s">
        <v>24</v>
      </c>
      <c r="C3803" s="66" t="s">
        <v>25</v>
      </c>
      <c r="D3803" s="66" t="s">
        <v>293</v>
      </c>
      <c r="E3803" s="86">
        <f>+IF(ISNUMBER(DATA!J1053),DATA!J1053,"n/a")</f>
        <v>11041.96</v>
      </c>
      <c r="F3803" s="77">
        <f>+IF(ISNUMBER(DATA!K1053),DATA!K1053,"n/a")</f>
        <v>0.68530140783159699</v>
      </c>
      <c r="G3803" s="86">
        <f>+IF(ISNUMBER(DATA!T1053),DATA!T1053,"n/a")</f>
        <v>29921.61</v>
      </c>
      <c r="H3803" s="77">
        <f>+IF(ISNUMBER(DATA!U1053),DATA!U1053,"n/a")</f>
        <v>0.33975158616798801</v>
      </c>
      <c r="I3803" s="86">
        <f>+IF(ISNUMBER(DATA!AD1053),DATA!AD1053,"n/a")</f>
        <v>59839.45</v>
      </c>
      <c r="J3803" s="77">
        <f>+IF(ISNUMBER(DATA!AE1053),DATA!AE1053,"n/a")</f>
        <v>0.40754095113854499</v>
      </c>
      <c r="K3803" s="86">
        <f>+IF(ISNUMBER(DATA!AN1053),DATA!AN1053,"n/a")</f>
        <v>118158.15</v>
      </c>
      <c r="L3803" s="77">
        <f>+IF(ISNUMBER(DATA!AO1053),DATA!AO1053,"n/a")</f>
        <v>0.48190941047275898</v>
      </c>
      <c r="M3803" s="66"/>
      <c r="N3803" s="66"/>
      <c r="O3803" s="66"/>
      <c r="P3803" s="66"/>
      <c r="Q3803" s="66"/>
      <c r="S3803" s="70"/>
      <c r="U3803" s="70"/>
      <c r="W3803" s="70"/>
      <c r="Y3803" s="70"/>
    </row>
    <row r="3804" spans="1:25" s="69" customFormat="1" x14ac:dyDescent="0.2">
      <c r="A3804" s="66" t="s">
        <v>28</v>
      </c>
      <c r="B3804" s="66" t="s">
        <v>24</v>
      </c>
      <c r="C3804" s="66" t="s">
        <v>25</v>
      </c>
      <c r="D3804" s="66" t="s">
        <v>294</v>
      </c>
      <c r="E3804" s="86">
        <f>+IF(ISNUMBER(DATA!J1054),DATA!J1054,"n/a")</f>
        <v>26838.99</v>
      </c>
      <c r="F3804" s="77">
        <f>+IF(ISNUMBER(DATA!K1054),DATA!K1054,"n/a")</f>
        <v>0.133749930299636</v>
      </c>
      <c r="G3804" s="86">
        <f>+IF(ISNUMBER(DATA!T1054),DATA!T1054,"n/a")</f>
        <v>80688.06</v>
      </c>
      <c r="H3804" s="77">
        <f>+IF(ISNUMBER(DATA!U1054),DATA!U1054,"n/a")</f>
        <v>2.2071783870384699E-2</v>
      </c>
      <c r="I3804" s="86">
        <f>+IF(ISNUMBER(DATA!AD1054),DATA!AD1054,"n/a")</f>
        <v>155829.43</v>
      </c>
      <c r="J3804" s="77">
        <f>+IF(ISNUMBER(DATA!AE1054),DATA!AE1054,"n/a")</f>
        <v>3.99944499611877E-2</v>
      </c>
      <c r="K3804" s="86">
        <f>+IF(ISNUMBER(DATA!AN1054),DATA!AN1054,"n/a")</f>
        <v>311062.62</v>
      </c>
      <c r="L3804" s="77">
        <f>+IF(ISNUMBER(DATA!AO1054),DATA!AO1054,"n/a")</f>
        <v>3.3386892528203302E-2</v>
      </c>
      <c r="M3804" s="66"/>
      <c r="N3804" s="66"/>
      <c r="O3804" s="66"/>
      <c r="P3804" s="66"/>
      <c r="Q3804" s="66"/>
      <c r="S3804" s="70"/>
      <c r="U3804" s="70"/>
      <c r="W3804" s="70"/>
      <c r="Y3804" s="70"/>
    </row>
    <row r="3805" spans="1:25" s="69" customFormat="1" x14ac:dyDescent="0.2">
      <c r="A3805" s="66" t="s">
        <v>28</v>
      </c>
      <c r="B3805" s="66" t="s">
        <v>24</v>
      </c>
      <c r="C3805" s="66" t="s">
        <v>25</v>
      </c>
      <c r="D3805" s="66" t="s">
        <v>295</v>
      </c>
      <c r="E3805" s="86">
        <f>+IF(ISNUMBER(DATA!J1055),DATA!J1055,"n/a")</f>
        <v>5895.25</v>
      </c>
      <c r="F3805" s="77">
        <f>+IF(ISNUMBER(DATA!K1055),DATA!K1055,"n/a")</f>
        <v>-0.12939492929125901</v>
      </c>
      <c r="G3805" s="86">
        <f>+IF(ISNUMBER(DATA!T1055),DATA!T1055,"n/a")</f>
        <v>21950.79</v>
      </c>
      <c r="H3805" s="77">
        <f>+IF(ISNUMBER(DATA!U1055),DATA!U1055,"n/a")</f>
        <v>-8.3125181697581693E-2</v>
      </c>
      <c r="I3805" s="86">
        <f>+IF(ISNUMBER(DATA!AD1055),DATA!AD1055,"n/a")</f>
        <v>48762.02</v>
      </c>
      <c r="J3805" s="77">
        <f>+IF(ISNUMBER(DATA!AE1055),DATA!AE1055,"n/a")</f>
        <v>4.8427788979751599E-2</v>
      </c>
      <c r="K3805" s="86">
        <f>+IF(ISNUMBER(DATA!AN1055),DATA!AN1055,"n/a")</f>
        <v>118464.89</v>
      </c>
      <c r="L3805" s="77">
        <f>+IF(ISNUMBER(DATA!AO1055),DATA!AO1055,"n/a")</f>
        <v>0.11090554569927299</v>
      </c>
      <c r="M3805" s="66"/>
      <c r="N3805" s="66"/>
      <c r="O3805" s="66"/>
      <c r="P3805" s="66"/>
      <c r="Q3805" s="66"/>
      <c r="S3805" s="70"/>
      <c r="U3805" s="70"/>
      <c r="W3805" s="70"/>
      <c r="Y3805" s="70"/>
    </row>
    <row r="3806" spans="1:25" s="69" customFormat="1" x14ac:dyDescent="0.2">
      <c r="A3806" s="66" t="s">
        <v>28</v>
      </c>
      <c r="B3806" s="66" t="s">
        <v>24</v>
      </c>
      <c r="C3806" s="66" t="s">
        <v>25</v>
      </c>
      <c r="D3806" s="66" t="s">
        <v>296</v>
      </c>
      <c r="E3806" s="86">
        <f>+IF(ISNUMBER(DATA!J1056),DATA!J1056,"n/a")</f>
        <v>5606.54</v>
      </c>
      <c r="F3806" s="77">
        <f>+IF(ISNUMBER(DATA!K1056),DATA!K1056,"n/a")</f>
        <v>-0.123361738722539</v>
      </c>
      <c r="G3806" s="86">
        <f>+IF(ISNUMBER(DATA!T1056),DATA!T1056,"n/a")</f>
        <v>19878</v>
      </c>
      <c r="H3806" s="77">
        <f>+IF(ISNUMBER(DATA!U1056),DATA!U1056,"n/a")</f>
        <v>-4.7781005918435301E-2</v>
      </c>
      <c r="I3806" s="86">
        <f>+IF(ISNUMBER(DATA!AD1056),DATA!AD1056,"n/a")</f>
        <v>40704.370000000003</v>
      </c>
      <c r="J3806" s="77">
        <f>+IF(ISNUMBER(DATA!AE1056),DATA!AE1056,"n/a")</f>
        <v>-3.0684472851362901E-2</v>
      </c>
      <c r="K3806" s="86">
        <f>+IF(ISNUMBER(DATA!AN1056),DATA!AN1056,"n/a")</f>
        <v>98128.320000000007</v>
      </c>
      <c r="L3806" s="77">
        <f>+IF(ISNUMBER(DATA!AO1056),DATA!AO1056,"n/a")</f>
        <v>2.1831624715107498E-2</v>
      </c>
      <c r="M3806" s="66"/>
      <c r="N3806" s="66"/>
      <c r="O3806" s="66"/>
      <c r="P3806" s="66"/>
      <c r="Q3806" s="66"/>
      <c r="S3806" s="70"/>
      <c r="U3806" s="70"/>
      <c r="W3806" s="70"/>
      <c r="Y3806" s="70"/>
    </row>
    <row r="3807" spans="1:25" s="69" customFormat="1" x14ac:dyDescent="0.2">
      <c r="A3807" s="66" t="s">
        <v>28</v>
      </c>
      <c r="B3807" s="66" t="s">
        <v>24</v>
      </c>
      <c r="C3807" s="66" t="s">
        <v>25</v>
      </c>
      <c r="D3807" s="66" t="s">
        <v>297</v>
      </c>
      <c r="E3807" s="86">
        <f>+IF(ISNUMBER(DATA!J1057),DATA!J1057,"n/a")</f>
        <v>5756.5</v>
      </c>
      <c r="F3807" s="77">
        <f>+IF(ISNUMBER(DATA!K1057),DATA!K1057,"n/a")</f>
        <v>-0.110772985664854</v>
      </c>
      <c r="G3807" s="86">
        <f>+IF(ISNUMBER(DATA!T1057),DATA!T1057,"n/a")</f>
        <v>16594.580000000002</v>
      </c>
      <c r="H3807" s="77">
        <f>+IF(ISNUMBER(DATA!U1057),DATA!U1057,"n/a")</f>
        <v>-5.6343330262604199E-2</v>
      </c>
      <c r="I3807" s="86">
        <f>+IF(ISNUMBER(DATA!AD1057),DATA!AD1057,"n/a")</f>
        <v>34002.36</v>
      </c>
      <c r="J3807" s="77">
        <f>+IF(ISNUMBER(DATA!AE1057),DATA!AE1057,"n/a")</f>
        <v>9.8514039811908705E-2</v>
      </c>
      <c r="K3807" s="86">
        <f>+IF(ISNUMBER(DATA!AN1057),DATA!AN1057,"n/a")</f>
        <v>76812.22</v>
      </c>
      <c r="L3807" s="77">
        <f>+IF(ISNUMBER(DATA!AO1057),DATA!AO1057,"n/a")</f>
        <v>0.42658747146582499</v>
      </c>
      <c r="M3807" s="66"/>
      <c r="N3807" s="66"/>
      <c r="O3807" s="66"/>
      <c r="P3807" s="66"/>
      <c r="Q3807" s="66"/>
      <c r="S3807" s="70"/>
      <c r="U3807" s="70"/>
      <c r="W3807" s="70"/>
      <c r="Y3807" s="70"/>
    </row>
    <row r="3808" spans="1:25" s="69" customFormat="1" x14ac:dyDescent="0.2">
      <c r="A3808" s="66" t="s">
        <v>28</v>
      </c>
      <c r="B3808" s="66" t="s">
        <v>24</v>
      </c>
      <c r="C3808" s="66" t="s">
        <v>25</v>
      </c>
      <c r="D3808" s="66" t="s">
        <v>298</v>
      </c>
      <c r="E3808" s="86">
        <f>+IF(ISNUMBER(DATA!J1058),DATA!J1058,"n/a")</f>
        <v>11247.68</v>
      </c>
      <c r="F3808" s="77">
        <f>+IF(ISNUMBER(DATA!K1058),DATA!K1058,"n/a")</f>
        <v>0.18343439317275301</v>
      </c>
      <c r="G3808" s="86">
        <f>+IF(ISNUMBER(DATA!T1058),DATA!T1058,"n/a")</f>
        <v>30256.83</v>
      </c>
      <c r="H3808" s="77">
        <f>+IF(ISNUMBER(DATA!U1058),DATA!U1058,"n/a")</f>
        <v>0.1358406533157</v>
      </c>
      <c r="I3808" s="86">
        <f>+IF(ISNUMBER(DATA!AD1058),DATA!AD1058,"n/a")</f>
        <v>57164.15</v>
      </c>
      <c r="J3808" s="77">
        <f>+IF(ISNUMBER(DATA!AE1058),DATA!AE1058,"n/a")</f>
        <v>0.10405887938047401</v>
      </c>
      <c r="K3808" s="86">
        <f>+IF(ISNUMBER(DATA!AN1058),DATA!AN1058,"n/a")</f>
        <v>123216.11</v>
      </c>
      <c r="L3808" s="77">
        <f>+IF(ISNUMBER(DATA!AO1058),DATA!AO1058,"n/a")</f>
        <v>9.87202118112675E-2</v>
      </c>
      <c r="M3808" s="66"/>
      <c r="N3808" s="66"/>
      <c r="O3808" s="66"/>
      <c r="P3808" s="66"/>
      <c r="Q3808" s="66"/>
      <c r="S3808" s="70"/>
      <c r="U3808" s="70"/>
      <c r="W3808" s="70"/>
      <c r="Y3808" s="70"/>
    </row>
    <row r="3809" spans="1:25" s="69" customFormat="1" x14ac:dyDescent="0.2">
      <c r="A3809" s="66" t="s">
        <v>28</v>
      </c>
      <c r="B3809" s="66" t="s">
        <v>24</v>
      </c>
      <c r="C3809" s="66" t="s">
        <v>25</v>
      </c>
      <c r="D3809" s="66" t="s">
        <v>299</v>
      </c>
      <c r="E3809" s="86">
        <f>+IF(ISNUMBER(DATA!J1059),DATA!J1059,"n/a")</f>
        <v>53684.82</v>
      </c>
      <c r="F3809" s="77">
        <f>+IF(ISNUMBER(DATA!K1059),DATA!K1059,"n/a")</f>
        <v>-0.14049004319578401</v>
      </c>
      <c r="G3809" s="86">
        <f>+IF(ISNUMBER(DATA!T1059),DATA!T1059,"n/a")</f>
        <v>181361.67</v>
      </c>
      <c r="H3809" s="77">
        <f>+IF(ISNUMBER(DATA!U1059),DATA!U1059,"n/a")</f>
        <v>-9.3819632994334906E-2</v>
      </c>
      <c r="I3809" s="86">
        <f>+IF(ISNUMBER(DATA!AD1059),DATA!AD1059,"n/a")</f>
        <v>392075.81</v>
      </c>
      <c r="J3809" s="77">
        <f>+IF(ISNUMBER(DATA!AE1059),DATA!AE1059,"n/a")</f>
        <v>-0.112349885674886</v>
      </c>
      <c r="K3809" s="86">
        <f>+IF(ISNUMBER(DATA!AN1059),DATA!AN1059,"n/a")</f>
        <v>969954.07</v>
      </c>
      <c r="L3809" s="77">
        <f>+IF(ISNUMBER(DATA!AO1059),DATA!AO1059,"n/a")</f>
        <v>-2.51684774567375E-2</v>
      </c>
      <c r="M3809" s="66"/>
      <c r="N3809" s="66"/>
      <c r="O3809" s="66"/>
      <c r="P3809" s="66"/>
      <c r="Q3809" s="66"/>
      <c r="S3809" s="70"/>
      <c r="U3809" s="70"/>
      <c r="W3809" s="70"/>
      <c r="Y3809" s="70"/>
    </row>
    <row r="3810" spans="1:25" s="69" customFormat="1" x14ac:dyDescent="0.2">
      <c r="A3810" s="66" t="s">
        <v>28</v>
      </c>
      <c r="B3810" s="66" t="s">
        <v>24</v>
      </c>
      <c r="C3810" s="66" t="s">
        <v>25</v>
      </c>
      <c r="D3810" s="66" t="s">
        <v>300</v>
      </c>
      <c r="E3810" s="86">
        <f>+IF(ISNUMBER(DATA!J1060),DATA!J1060,"n/a")</f>
        <v>22809.77</v>
      </c>
      <c r="F3810" s="77">
        <f>+IF(ISNUMBER(DATA!K1060),DATA!K1060,"n/a")</f>
        <v>-5.96243736606418E-2</v>
      </c>
      <c r="G3810" s="86">
        <f>+IF(ISNUMBER(DATA!T1060),DATA!T1060,"n/a")</f>
        <v>70994.13</v>
      </c>
      <c r="H3810" s="77">
        <f>+IF(ISNUMBER(DATA!U1060),DATA!U1060,"n/a")</f>
        <v>-1.9096590636682401E-2</v>
      </c>
      <c r="I3810" s="86">
        <f>+IF(ISNUMBER(DATA!AD1060),DATA!AD1060,"n/a")</f>
        <v>142539.95000000001</v>
      </c>
      <c r="J3810" s="77">
        <f>+IF(ISNUMBER(DATA!AE1060),DATA!AE1060,"n/a")</f>
        <v>-1.0883203057478001E-2</v>
      </c>
      <c r="K3810" s="86">
        <f>+IF(ISNUMBER(DATA!AN1060),DATA!AN1060,"n/a")</f>
        <v>356108.19</v>
      </c>
      <c r="L3810" s="77">
        <f>+IF(ISNUMBER(DATA!AO1060),DATA!AO1060,"n/a")</f>
        <v>2.2326423817332401E-2</v>
      </c>
      <c r="M3810" s="66"/>
      <c r="N3810" s="66"/>
      <c r="O3810" s="66"/>
      <c r="P3810" s="66"/>
      <c r="Q3810" s="66"/>
      <c r="S3810" s="70"/>
      <c r="U3810" s="70"/>
      <c r="W3810" s="70"/>
      <c r="Y3810" s="70"/>
    </row>
    <row r="3811" spans="1:25" s="69" customFormat="1" x14ac:dyDescent="0.2">
      <c r="A3811" s="66" t="s">
        <v>28</v>
      </c>
      <c r="B3811" s="66" t="s">
        <v>24</v>
      </c>
      <c r="C3811" s="66" t="s">
        <v>25</v>
      </c>
      <c r="D3811" s="66" t="s">
        <v>301</v>
      </c>
      <c r="E3811" s="86">
        <f>+IF(ISNUMBER(DATA!J1061),DATA!J1061,"n/a")</f>
        <v>4259.4799999999996</v>
      </c>
      <c r="F3811" s="77">
        <f>+IF(ISNUMBER(DATA!K1061),DATA!K1061,"n/a")</f>
        <v>-7.2433091613858705E-2</v>
      </c>
      <c r="G3811" s="86">
        <f>+IF(ISNUMBER(DATA!T1061),DATA!T1061,"n/a")</f>
        <v>13207.82</v>
      </c>
      <c r="H3811" s="77">
        <f>+IF(ISNUMBER(DATA!U1061),DATA!U1061,"n/a")</f>
        <v>-4.2082787571275398E-2</v>
      </c>
      <c r="I3811" s="86">
        <f>+IF(ISNUMBER(DATA!AD1061),DATA!AD1061,"n/a")</f>
        <v>25264.92</v>
      </c>
      <c r="J3811" s="77">
        <f>+IF(ISNUMBER(DATA!AE1061),DATA!AE1061,"n/a")</f>
        <v>4.7827363622337901E-2</v>
      </c>
      <c r="K3811" s="86">
        <f>+IF(ISNUMBER(DATA!AN1061),DATA!AN1061,"n/a")</f>
        <v>59567.519999999997</v>
      </c>
      <c r="L3811" s="77">
        <f>+IF(ISNUMBER(DATA!AO1061),DATA!AO1061,"n/a")</f>
        <v>0.25926322107025102</v>
      </c>
      <c r="M3811" s="66"/>
      <c r="N3811" s="66"/>
      <c r="O3811" s="66"/>
      <c r="P3811" s="66"/>
      <c r="Q3811" s="66"/>
      <c r="S3811" s="70"/>
      <c r="U3811" s="70"/>
      <c r="W3811" s="70"/>
      <c r="Y3811" s="70"/>
    </row>
    <row r="3812" spans="1:25" s="69" customFormat="1" x14ac:dyDescent="0.2">
      <c r="A3812" s="66" t="s">
        <v>28</v>
      </c>
      <c r="B3812" s="66" t="s">
        <v>24</v>
      </c>
      <c r="C3812" s="66" t="s">
        <v>25</v>
      </c>
      <c r="D3812" s="66" t="s">
        <v>302</v>
      </c>
      <c r="E3812" s="86">
        <f>+IF(ISNUMBER(DATA!J1062),DATA!J1062,"n/a")</f>
        <v>15116.91</v>
      </c>
      <c r="F3812" s="77">
        <f>+IF(ISNUMBER(DATA!K1062),DATA!K1062,"n/a")</f>
        <v>0.12444129060475601</v>
      </c>
      <c r="G3812" s="86">
        <f>+IF(ISNUMBER(DATA!T1062),DATA!T1062,"n/a")</f>
        <v>43333.33</v>
      </c>
      <c r="H3812" s="77">
        <f>+IF(ISNUMBER(DATA!U1062),DATA!U1062,"n/a")</f>
        <v>-2.5153296530617798E-2</v>
      </c>
      <c r="I3812" s="86">
        <f>+IF(ISNUMBER(DATA!AD1062),DATA!AD1062,"n/a")</f>
        <v>85369.87</v>
      </c>
      <c r="J3812" s="77">
        <f>+IF(ISNUMBER(DATA!AE1062),DATA!AE1062,"n/a")</f>
        <v>-1.12631853009346E-2</v>
      </c>
      <c r="K3812" s="86">
        <f>+IF(ISNUMBER(DATA!AN1062),DATA!AN1062,"n/a")</f>
        <v>178543.93</v>
      </c>
      <c r="L3812" s="77">
        <f>+IF(ISNUMBER(DATA!AO1062),DATA!AO1062,"n/a")</f>
        <v>-4.8922115925393798E-2</v>
      </c>
      <c r="M3812" s="66"/>
      <c r="N3812" s="66"/>
      <c r="O3812" s="66"/>
      <c r="P3812" s="66"/>
      <c r="Q3812" s="66"/>
      <c r="S3812" s="70"/>
      <c r="U3812" s="70"/>
      <c r="W3812" s="70"/>
      <c r="Y3812" s="70"/>
    </row>
    <row r="3813" spans="1:25" s="69" customFormat="1" x14ac:dyDescent="0.2">
      <c r="A3813" s="66" t="s">
        <v>28</v>
      </c>
      <c r="B3813" s="66" t="s">
        <v>24</v>
      </c>
      <c r="C3813" s="66" t="s">
        <v>25</v>
      </c>
      <c r="D3813" s="66" t="s">
        <v>303</v>
      </c>
      <c r="E3813" s="86">
        <f>+IF(ISNUMBER(DATA!J1063),DATA!J1063,"n/a")</f>
        <v>23347.05</v>
      </c>
      <c r="F3813" s="77">
        <f>+IF(ISNUMBER(DATA!K1063),DATA!K1063,"n/a")</f>
        <v>0.65049892368217299</v>
      </c>
      <c r="G3813" s="86">
        <f>+IF(ISNUMBER(DATA!T1063),DATA!T1063,"n/a")</f>
        <v>66654.45</v>
      </c>
      <c r="H3813" s="77">
        <f>+IF(ISNUMBER(DATA!U1063),DATA!U1063,"n/a")</f>
        <v>0.24845475407551601</v>
      </c>
      <c r="I3813" s="86">
        <f>+IF(ISNUMBER(DATA!AD1063),DATA!AD1063,"n/a")</f>
        <v>130886.49</v>
      </c>
      <c r="J3813" s="77">
        <f>+IF(ISNUMBER(DATA!AE1063),DATA!AE1063,"n/a")</f>
        <v>0.25144844532833599</v>
      </c>
      <c r="K3813" s="86">
        <f>+IF(ISNUMBER(DATA!AN1063),DATA!AN1063,"n/a")</f>
        <v>260340.41</v>
      </c>
      <c r="L3813" s="77">
        <f>+IF(ISNUMBER(DATA!AO1063),DATA!AO1063,"n/a")</f>
        <v>0.218764230070528</v>
      </c>
      <c r="M3813" s="66"/>
      <c r="N3813" s="66"/>
      <c r="O3813" s="66"/>
      <c r="P3813" s="66"/>
      <c r="Q3813" s="66"/>
      <c r="S3813" s="70"/>
      <c r="U3813" s="70"/>
      <c r="W3813" s="70"/>
      <c r="Y3813" s="70"/>
    </row>
    <row r="3814" spans="1:25" s="69" customFormat="1" x14ac:dyDescent="0.2">
      <c r="A3814" s="66" t="s">
        <v>28</v>
      </c>
      <c r="B3814" s="66" t="s">
        <v>24</v>
      </c>
      <c r="C3814" s="66" t="s">
        <v>25</v>
      </c>
      <c r="D3814" s="66" t="s">
        <v>304</v>
      </c>
      <c r="E3814" s="86">
        <f>+IF(ISNUMBER(DATA!J1064),DATA!J1064,"n/a")</f>
        <v>21172.07</v>
      </c>
      <c r="F3814" s="77">
        <f>+IF(ISNUMBER(DATA!K1064),DATA!K1064,"n/a")</f>
        <v>5.10950028471613E-2</v>
      </c>
      <c r="G3814" s="86">
        <f>+IF(ISNUMBER(DATA!T1064),DATA!T1064,"n/a")</f>
        <v>66977.509999999995</v>
      </c>
      <c r="H3814" s="77">
        <f>+IF(ISNUMBER(DATA!U1064),DATA!U1064,"n/a")</f>
        <v>5.8327751545084801E-2</v>
      </c>
      <c r="I3814" s="86">
        <f>+IF(ISNUMBER(DATA!AD1064),DATA!AD1064,"n/a")</f>
        <v>135271.07999999999</v>
      </c>
      <c r="J3814" s="77">
        <f>+IF(ISNUMBER(DATA!AE1064),DATA!AE1064,"n/a")</f>
        <v>1.4900392452028399E-2</v>
      </c>
      <c r="K3814" s="86">
        <f>+IF(ISNUMBER(DATA!AN1064),DATA!AN1064,"n/a")</f>
        <v>310143.40999999997</v>
      </c>
      <c r="L3814" s="77">
        <f>+IF(ISNUMBER(DATA!AO1064),DATA!AO1064,"n/a")</f>
        <v>1.60969026159439E-2</v>
      </c>
      <c r="M3814" s="66"/>
      <c r="N3814" s="66"/>
      <c r="O3814" s="66"/>
      <c r="P3814" s="66"/>
      <c r="Q3814" s="66"/>
      <c r="S3814" s="70"/>
      <c r="U3814" s="70"/>
      <c r="W3814" s="70"/>
      <c r="Y3814" s="70"/>
    </row>
    <row r="3815" spans="1:25" s="69" customFormat="1" x14ac:dyDescent="0.2">
      <c r="A3815" s="66" t="s">
        <v>28</v>
      </c>
      <c r="B3815" s="66" t="s">
        <v>24</v>
      </c>
      <c r="C3815" s="66" t="s">
        <v>25</v>
      </c>
      <c r="D3815" s="66" t="s">
        <v>305</v>
      </c>
      <c r="E3815" s="86">
        <f>+IF(ISNUMBER(DATA!J1065),DATA!J1065,"n/a")</f>
        <v>19197.37</v>
      </c>
      <c r="F3815" s="77">
        <f>+IF(ISNUMBER(DATA!K1065),DATA!K1065,"n/a")</f>
        <v>0.39831203528890802</v>
      </c>
      <c r="G3815" s="86">
        <f>+IF(ISNUMBER(DATA!T1065),DATA!T1065,"n/a")</f>
        <v>61540.25</v>
      </c>
      <c r="H3815" s="77">
        <f>+IF(ISNUMBER(DATA!U1065),DATA!U1065,"n/a")</f>
        <v>0.45499155356482102</v>
      </c>
      <c r="I3815" s="86">
        <f>+IF(ISNUMBER(DATA!AD1065),DATA!AD1065,"n/a")</f>
        <v>120473.39</v>
      </c>
      <c r="J3815" s="77">
        <f>+IF(ISNUMBER(DATA!AE1065),DATA!AE1065,"n/a")</f>
        <v>0.43903275161670102</v>
      </c>
      <c r="K3815" s="86">
        <f>+IF(ISNUMBER(DATA!AN1065),DATA!AN1065,"n/a")</f>
        <v>202596.96</v>
      </c>
      <c r="L3815" s="77">
        <f>+IF(ISNUMBER(DATA!AO1065),DATA!AO1065,"n/a")</f>
        <v>0.25136586842820802</v>
      </c>
      <c r="M3815" s="66"/>
      <c r="N3815" s="66"/>
      <c r="O3815" s="66"/>
      <c r="P3815" s="66"/>
      <c r="Q3815" s="66"/>
      <c r="S3815" s="70"/>
      <c r="U3815" s="70"/>
      <c r="W3815" s="70"/>
      <c r="Y3815" s="70"/>
    </row>
    <row r="3816" spans="1:25" s="69" customFormat="1" x14ac:dyDescent="0.2">
      <c r="A3816" s="66" t="s">
        <v>28</v>
      </c>
      <c r="B3816" s="66" t="s">
        <v>24</v>
      </c>
      <c r="C3816" s="66" t="s">
        <v>25</v>
      </c>
      <c r="D3816" s="66" t="s">
        <v>306</v>
      </c>
      <c r="E3816" s="86">
        <f>+IF(ISNUMBER(DATA!J1066),DATA!J1066,"n/a")</f>
        <v>13114.51</v>
      </c>
      <c r="F3816" s="77">
        <f>+IF(ISNUMBER(DATA!K1066),DATA!K1066,"n/a")</f>
        <v>-8.2923918854642606E-3</v>
      </c>
      <c r="G3816" s="86">
        <f>+IF(ISNUMBER(DATA!T1066),DATA!T1066,"n/a")</f>
        <v>41110.39</v>
      </c>
      <c r="H3816" s="77">
        <f>+IF(ISNUMBER(DATA!U1066),DATA!U1066,"n/a")</f>
        <v>1.6605302469973798E-2</v>
      </c>
      <c r="I3816" s="86">
        <f>+IF(ISNUMBER(DATA!AD1066),DATA!AD1066,"n/a")</f>
        <v>86238.399999999994</v>
      </c>
      <c r="J3816" s="77">
        <f>+IF(ISNUMBER(DATA!AE1066),DATA!AE1066,"n/a")</f>
        <v>6.9197610824686007E-2</v>
      </c>
      <c r="K3816" s="86">
        <f>+IF(ISNUMBER(DATA!AN1066),DATA!AN1066,"n/a")</f>
        <v>205943.12</v>
      </c>
      <c r="L3816" s="77">
        <f>+IF(ISNUMBER(DATA!AO1066),DATA!AO1066,"n/a")</f>
        <v>5.6152956775771902E-2</v>
      </c>
      <c r="M3816" s="66"/>
      <c r="N3816" s="66"/>
      <c r="O3816" s="66"/>
      <c r="P3816" s="66"/>
      <c r="Q3816" s="66"/>
      <c r="S3816" s="70"/>
      <c r="U3816" s="70"/>
      <c r="W3816" s="70"/>
      <c r="Y3816" s="70"/>
    </row>
    <row r="3817" spans="1:25" s="69" customFormat="1" x14ac:dyDescent="0.2">
      <c r="A3817" s="66" t="s">
        <v>28</v>
      </c>
      <c r="B3817" s="66" t="s">
        <v>24</v>
      </c>
      <c r="C3817" s="66" t="s">
        <v>25</v>
      </c>
      <c r="D3817" s="66" t="s">
        <v>307</v>
      </c>
      <c r="E3817" s="86">
        <f>+IF(ISNUMBER(DATA!J1067),DATA!J1067,"n/a")</f>
        <v>20846.91</v>
      </c>
      <c r="F3817" s="77">
        <f>+IF(ISNUMBER(DATA!K1067),DATA!K1067,"n/a")</f>
        <v>0.109159021113856</v>
      </c>
      <c r="G3817" s="86">
        <f>+IF(ISNUMBER(DATA!T1067),DATA!T1067,"n/a")</f>
        <v>63486.75</v>
      </c>
      <c r="H3817" s="77">
        <f>+IF(ISNUMBER(DATA!U1067),DATA!U1067,"n/a")</f>
        <v>0.19596185385272399</v>
      </c>
      <c r="I3817" s="86">
        <f>+IF(ISNUMBER(DATA!AD1067),DATA!AD1067,"n/a")</f>
        <v>122597.44</v>
      </c>
      <c r="J3817" s="77">
        <f>+IF(ISNUMBER(DATA!AE1067),DATA!AE1067,"n/a")</f>
        <v>0.23702411793344</v>
      </c>
      <c r="K3817" s="86">
        <f>+IF(ISNUMBER(DATA!AN1067),DATA!AN1067,"n/a")</f>
        <v>260345.27</v>
      </c>
      <c r="L3817" s="77">
        <f>+IF(ISNUMBER(DATA!AO1067),DATA!AO1067,"n/a")</f>
        <v>0.26238445408456801</v>
      </c>
      <c r="M3817" s="66"/>
      <c r="N3817" s="66"/>
      <c r="O3817" s="66"/>
      <c r="P3817" s="66"/>
      <c r="Q3817" s="66"/>
      <c r="S3817" s="70"/>
      <c r="U3817" s="70"/>
      <c r="W3817" s="70"/>
      <c r="Y3817" s="70"/>
    </row>
    <row r="3818" spans="1:25" s="69" customFormat="1" x14ac:dyDescent="0.2">
      <c r="A3818" s="66" t="s">
        <v>28</v>
      </c>
      <c r="B3818" s="66" t="s">
        <v>24</v>
      </c>
      <c r="C3818" s="66" t="s">
        <v>25</v>
      </c>
      <c r="D3818" s="66" t="s">
        <v>308</v>
      </c>
      <c r="E3818" s="86">
        <f>+IF(ISNUMBER(DATA!J1068),DATA!J1068,"n/a")</f>
        <v>12445.98</v>
      </c>
      <c r="F3818" s="77">
        <f>+IF(ISNUMBER(DATA!K1068),DATA!K1068,"n/a")</f>
        <v>0.11852361116728</v>
      </c>
      <c r="G3818" s="86">
        <f>+IF(ISNUMBER(DATA!T1068),DATA!T1068,"n/a")</f>
        <v>36522.589999999997</v>
      </c>
      <c r="H3818" s="77">
        <f>+IF(ISNUMBER(DATA!U1068),DATA!U1068,"n/a")</f>
        <v>5.9964424637143098E-2</v>
      </c>
      <c r="I3818" s="86">
        <f>+IF(ISNUMBER(DATA!AD1068),DATA!AD1068,"n/a")</f>
        <v>72128.460000000006</v>
      </c>
      <c r="J3818" s="77">
        <f>+IF(ISNUMBER(DATA!AE1068),DATA!AE1068,"n/a")</f>
        <v>4.7504539089614599E-2</v>
      </c>
      <c r="K3818" s="86">
        <f>+IF(ISNUMBER(DATA!AN1068),DATA!AN1068,"n/a")</f>
        <v>158653.38</v>
      </c>
      <c r="L3818" s="77">
        <f>+IF(ISNUMBER(DATA!AO1068),DATA!AO1068,"n/a")</f>
        <v>8.3649689918181294E-2</v>
      </c>
      <c r="M3818" s="66"/>
      <c r="N3818" s="66"/>
      <c r="O3818" s="66"/>
      <c r="P3818" s="66"/>
      <c r="Q3818" s="66"/>
      <c r="S3818" s="70"/>
      <c r="U3818" s="70"/>
      <c r="W3818" s="70"/>
      <c r="Y3818" s="70"/>
    </row>
    <row r="3819" spans="1:25" s="69" customFormat="1" x14ac:dyDescent="0.2">
      <c r="A3819" s="66" t="s">
        <v>28</v>
      </c>
      <c r="B3819" s="66" t="s">
        <v>24</v>
      </c>
      <c r="C3819" s="66" t="s">
        <v>25</v>
      </c>
      <c r="D3819" s="66" t="s">
        <v>309</v>
      </c>
      <c r="E3819" s="86">
        <f>+IF(ISNUMBER(DATA!J1069),DATA!J1069,"n/a")</f>
        <v>12910.81</v>
      </c>
      <c r="F3819" s="77">
        <f>+IF(ISNUMBER(DATA!K1069),DATA!K1069,"n/a")</f>
        <v>0.25928776187591901</v>
      </c>
      <c r="G3819" s="86">
        <f>+IF(ISNUMBER(DATA!T1069),DATA!T1069,"n/a")</f>
        <v>37955.93</v>
      </c>
      <c r="H3819" s="77">
        <f>+IF(ISNUMBER(DATA!U1069),DATA!U1069,"n/a")</f>
        <v>0.22323342092830001</v>
      </c>
      <c r="I3819" s="86">
        <f>+IF(ISNUMBER(DATA!AD1069),DATA!AD1069,"n/a")</f>
        <v>74036.61</v>
      </c>
      <c r="J3819" s="77">
        <f>+IF(ISNUMBER(DATA!AE1069),DATA!AE1069,"n/a")</f>
        <v>0.20774312326493199</v>
      </c>
      <c r="K3819" s="86">
        <f>+IF(ISNUMBER(DATA!AN1069),DATA!AN1069,"n/a")</f>
        <v>154466.76</v>
      </c>
      <c r="L3819" s="77">
        <f>+IF(ISNUMBER(DATA!AO1069),DATA!AO1069,"n/a")</f>
        <v>0.237784544364813</v>
      </c>
      <c r="M3819" s="66"/>
      <c r="N3819" s="66"/>
      <c r="O3819" s="66"/>
      <c r="P3819" s="66"/>
      <c r="Q3819" s="66"/>
      <c r="S3819" s="70"/>
      <c r="U3819" s="70"/>
      <c r="W3819" s="70"/>
      <c r="Y3819" s="70"/>
    </row>
    <row r="3820" spans="1:25" s="69" customFormat="1" x14ac:dyDescent="0.2">
      <c r="A3820" s="66" t="s">
        <v>28</v>
      </c>
      <c r="B3820" s="66" t="s">
        <v>24</v>
      </c>
      <c r="C3820" s="66" t="s">
        <v>25</v>
      </c>
      <c r="D3820" s="66" t="s">
        <v>310</v>
      </c>
      <c r="E3820" s="86">
        <f>+IF(ISNUMBER(DATA!J1070),DATA!J1070,"n/a")</f>
        <v>10905.98</v>
      </c>
      <c r="F3820" s="77">
        <f>+IF(ISNUMBER(DATA!K1070),DATA!K1070,"n/a")</f>
        <v>0.30657794795243298</v>
      </c>
      <c r="G3820" s="86">
        <f>+IF(ISNUMBER(DATA!T1070),DATA!T1070,"n/a")</f>
        <v>31360.32</v>
      </c>
      <c r="H3820" s="77">
        <f>+IF(ISNUMBER(DATA!U1070),DATA!U1070,"n/a")</f>
        <v>0.292259993794248</v>
      </c>
      <c r="I3820" s="86">
        <f>+IF(ISNUMBER(DATA!AD1070),DATA!AD1070,"n/a")</f>
        <v>59784.35</v>
      </c>
      <c r="J3820" s="77">
        <f>+IF(ISNUMBER(DATA!AE1070),DATA!AE1070,"n/a")</f>
        <v>0.3263535120519</v>
      </c>
      <c r="K3820" s="86">
        <f>+IF(ISNUMBER(DATA!AN1070),DATA!AN1070,"n/a")</f>
        <v>126066.33</v>
      </c>
      <c r="L3820" s="77">
        <f>+IF(ISNUMBER(DATA!AO1070),DATA!AO1070,"n/a")</f>
        <v>0.45139871729321601</v>
      </c>
      <c r="M3820" s="66"/>
      <c r="N3820" s="66"/>
      <c r="O3820" s="66"/>
      <c r="P3820" s="66"/>
      <c r="Q3820" s="66"/>
      <c r="S3820" s="70"/>
      <c r="U3820" s="70"/>
      <c r="W3820" s="70"/>
      <c r="Y3820" s="70"/>
    </row>
    <row r="3821" spans="1:25" s="69" customFormat="1" x14ac:dyDescent="0.2">
      <c r="A3821" s="66" t="s">
        <v>28</v>
      </c>
      <c r="B3821" s="66" t="s">
        <v>24</v>
      </c>
      <c r="C3821" s="66" t="s">
        <v>25</v>
      </c>
      <c r="D3821" s="66" t="s">
        <v>311</v>
      </c>
      <c r="E3821" s="86">
        <f>+IF(ISNUMBER(DATA!J1071),DATA!J1071,"n/a")</f>
        <v>11048.53</v>
      </c>
      <c r="F3821" s="77">
        <f>+IF(ISNUMBER(DATA!K1071),DATA!K1071,"n/a")</f>
        <v>-0.20057754199516101</v>
      </c>
      <c r="G3821" s="86">
        <f>+IF(ISNUMBER(DATA!T1071),DATA!T1071,"n/a")</f>
        <v>36279.599999999999</v>
      </c>
      <c r="H3821" s="77">
        <f>+IF(ISNUMBER(DATA!U1071),DATA!U1071,"n/a")</f>
        <v>-0.14076519634371201</v>
      </c>
      <c r="I3821" s="86">
        <f>+IF(ISNUMBER(DATA!AD1071),DATA!AD1071,"n/a")</f>
        <v>72554.070000000007</v>
      </c>
      <c r="J3821" s="77">
        <f>+IF(ISNUMBER(DATA!AE1071),DATA!AE1071,"n/a")</f>
        <v>-0.20615522881305601</v>
      </c>
      <c r="K3821" s="86">
        <f>+IF(ISNUMBER(DATA!AN1071),DATA!AN1071,"n/a")</f>
        <v>165874.87</v>
      </c>
      <c r="L3821" s="77">
        <f>+IF(ISNUMBER(DATA!AO1071),DATA!AO1071,"n/a")</f>
        <v>-0.233798539044941</v>
      </c>
      <c r="M3821" s="66"/>
      <c r="N3821" s="66"/>
      <c r="O3821" s="66"/>
      <c r="P3821" s="66"/>
      <c r="Q3821" s="66"/>
      <c r="S3821" s="70"/>
      <c r="U3821" s="70"/>
      <c r="W3821" s="70"/>
      <c r="Y3821" s="70"/>
    </row>
    <row r="3822" spans="1:25" s="69" customFormat="1" x14ac:dyDescent="0.2">
      <c r="A3822" s="66" t="s">
        <v>28</v>
      </c>
      <c r="B3822" s="66" t="s">
        <v>24</v>
      </c>
      <c r="C3822" s="66" t="s">
        <v>25</v>
      </c>
      <c r="D3822" s="66" t="s">
        <v>312</v>
      </c>
      <c r="E3822" s="86">
        <f>+IF(ISNUMBER(DATA!J1072),DATA!J1072,"n/a")</f>
        <v>5563.52</v>
      </c>
      <c r="F3822" s="77">
        <f>+IF(ISNUMBER(DATA!K1072),DATA!K1072,"n/a")</f>
        <v>-6.7980576978006104E-3</v>
      </c>
      <c r="G3822" s="86">
        <f>+IF(ISNUMBER(DATA!T1072),DATA!T1072,"n/a")</f>
        <v>17460</v>
      </c>
      <c r="H3822" s="77">
        <f>+IF(ISNUMBER(DATA!U1072),DATA!U1072,"n/a")</f>
        <v>7.3693764827858402E-2</v>
      </c>
      <c r="I3822" s="86">
        <f>+IF(ISNUMBER(DATA!AD1072),DATA!AD1072,"n/a")</f>
        <v>33838.199999999997</v>
      </c>
      <c r="J3822" s="77">
        <f>+IF(ISNUMBER(DATA!AE1072),DATA!AE1072,"n/a")</f>
        <v>0.123871958135535</v>
      </c>
      <c r="K3822" s="86">
        <f>+IF(ISNUMBER(DATA!AN1072),DATA!AN1072,"n/a")</f>
        <v>73636.570000000007</v>
      </c>
      <c r="L3822" s="77">
        <f>+IF(ISNUMBER(DATA!AO1072),DATA!AO1072,"n/a")</f>
        <v>0.23517966964617601</v>
      </c>
      <c r="M3822" s="66"/>
      <c r="N3822" s="66"/>
      <c r="O3822" s="66"/>
      <c r="P3822" s="66"/>
      <c r="Q3822" s="66"/>
      <c r="S3822" s="70"/>
      <c r="U3822" s="70"/>
      <c r="W3822" s="70"/>
      <c r="Y3822" s="70"/>
    </row>
    <row r="3823" spans="1:25" s="69" customFormat="1" x14ac:dyDescent="0.2">
      <c r="A3823" s="66" t="s">
        <v>28</v>
      </c>
      <c r="B3823" s="66" t="s">
        <v>24</v>
      </c>
      <c r="C3823" s="66" t="s">
        <v>25</v>
      </c>
      <c r="D3823" s="66" t="s">
        <v>313</v>
      </c>
      <c r="E3823" s="86">
        <f>+IF(ISNUMBER(DATA!J1073),DATA!J1073,"n/a")</f>
        <v>15884.38</v>
      </c>
      <c r="F3823" s="77">
        <f>+IF(ISNUMBER(DATA!K1073),DATA!K1073,"n/a")</f>
        <v>-3.7652665385102403E-2</v>
      </c>
      <c r="G3823" s="86">
        <f>+IF(ISNUMBER(DATA!T1073),DATA!T1073,"n/a")</f>
        <v>52000.87</v>
      </c>
      <c r="H3823" s="77">
        <f>+IF(ISNUMBER(DATA!U1073),DATA!U1073,"n/a")</f>
        <v>1.91335197401881E-2</v>
      </c>
      <c r="I3823" s="86">
        <f>+IF(ISNUMBER(DATA!AD1073),DATA!AD1073,"n/a")</f>
        <v>101000.04</v>
      </c>
      <c r="J3823" s="77">
        <f>+IF(ISNUMBER(DATA!AE1073),DATA!AE1073,"n/a")</f>
        <v>2.8151384542717001E-2</v>
      </c>
      <c r="K3823" s="86">
        <f>+IF(ISNUMBER(DATA!AN1073),DATA!AN1073,"n/a")</f>
        <v>205573.93</v>
      </c>
      <c r="L3823" s="77">
        <f>+IF(ISNUMBER(DATA!AO1073),DATA!AO1073,"n/a")</f>
        <v>2.2545968922001301E-2</v>
      </c>
      <c r="M3823" s="66"/>
      <c r="N3823" s="66"/>
      <c r="O3823" s="66"/>
      <c r="P3823" s="66"/>
      <c r="Q3823" s="66"/>
      <c r="S3823" s="70"/>
      <c r="U3823" s="70"/>
      <c r="W3823" s="70"/>
      <c r="Y3823" s="70"/>
    </row>
    <row r="3824" spans="1:25" s="69" customFormat="1" x14ac:dyDescent="0.2">
      <c r="A3824" s="66" t="s">
        <v>28</v>
      </c>
      <c r="B3824" s="66" t="s">
        <v>24</v>
      </c>
      <c r="C3824" s="66" t="s">
        <v>25</v>
      </c>
      <c r="D3824" s="66" t="s">
        <v>314</v>
      </c>
      <c r="E3824" s="86">
        <f>+IF(ISNUMBER(DATA!J1074),DATA!J1074,"n/a")</f>
        <v>19807.419999999998</v>
      </c>
      <c r="F3824" s="77">
        <f>+IF(ISNUMBER(DATA!K1074),DATA!K1074,"n/a")</f>
        <v>-0.132052553373013</v>
      </c>
      <c r="G3824" s="86">
        <f>+IF(ISNUMBER(DATA!T1074),DATA!T1074,"n/a")</f>
        <v>65251.85</v>
      </c>
      <c r="H3824" s="77">
        <f>+IF(ISNUMBER(DATA!U1074),DATA!U1074,"n/a")</f>
        <v>-9.4650025904068597E-2</v>
      </c>
      <c r="I3824" s="86">
        <f>+IF(ISNUMBER(DATA!AD1074),DATA!AD1074,"n/a")</f>
        <v>132338.20000000001</v>
      </c>
      <c r="J3824" s="77">
        <f>+IF(ISNUMBER(DATA!AE1074),DATA!AE1074,"n/a")</f>
        <v>-0.327782374482325</v>
      </c>
      <c r="K3824" s="86">
        <f>+IF(ISNUMBER(DATA!AN1074),DATA!AN1074,"n/a")</f>
        <v>293085.40000000002</v>
      </c>
      <c r="L3824" s="77">
        <f>+IF(ISNUMBER(DATA!AO1074),DATA!AO1074,"n/a")</f>
        <v>-0.37859597717639598</v>
      </c>
      <c r="M3824" s="66"/>
      <c r="N3824" s="66"/>
      <c r="O3824" s="66"/>
      <c r="P3824" s="66"/>
      <c r="Q3824" s="66"/>
      <c r="S3824" s="70"/>
      <c r="U3824" s="70"/>
      <c r="W3824" s="70"/>
      <c r="Y3824" s="70"/>
    </row>
    <row r="3825" spans="1:25" s="69" customFormat="1" x14ac:dyDescent="0.2">
      <c r="A3825" s="66" t="s">
        <v>28</v>
      </c>
      <c r="B3825" s="66" t="s">
        <v>24</v>
      </c>
      <c r="C3825" s="66" t="s">
        <v>25</v>
      </c>
      <c r="D3825" s="66" t="s">
        <v>315</v>
      </c>
      <c r="E3825" s="86">
        <f>+IF(ISNUMBER(DATA!J1075),DATA!J1075,"n/a")</f>
        <v>20927.2</v>
      </c>
      <c r="F3825" s="77">
        <f>+IF(ISNUMBER(DATA!K1075),DATA!K1075,"n/a")</f>
        <v>-4.1249648380626801E-2</v>
      </c>
      <c r="G3825" s="86">
        <f>+IF(ISNUMBER(DATA!T1075),DATA!T1075,"n/a")</f>
        <v>67927.820000000007</v>
      </c>
      <c r="H3825" s="77">
        <f>+IF(ISNUMBER(DATA!U1075),DATA!U1075,"n/a")</f>
        <v>4.3659171428172099E-2</v>
      </c>
      <c r="I3825" s="86">
        <f>+IF(ISNUMBER(DATA!AD1075),DATA!AD1075,"n/a")</f>
        <v>134557.95000000001</v>
      </c>
      <c r="J3825" s="77">
        <f>+IF(ISNUMBER(DATA!AE1075),DATA!AE1075,"n/a")</f>
        <v>0.103402238802482</v>
      </c>
      <c r="K3825" s="86">
        <f>+IF(ISNUMBER(DATA!AN1075),DATA!AN1075,"n/a")</f>
        <v>292611.69</v>
      </c>
      <c r="L3825" s="77">
        <f>+IF(ISNUMBER(DATA!AO1075),DATA!AO1075,"n/a")</f>
        <v>0.197020519777417</v>
      </c>
      <c r="M3825" s="66"/>
      <c r="N3825" s="66"/>
      <c r="O3825" s="66"/>
      <c r="P3825" s="66"/>
      <c r="Q3825" s="66"/>
      <c r="S3825" s="70"/>
      <c r="U3825" s="70"/>
      <c r="W3825" s="70"/>
      <c r="Y3825" s="70"/>
    </row>
    <row r="3826" spans="1:25" s="69" customFormat="1" x14ac:dyDescent="0.2">
      <c r="A3826" s="66" t="s">
        <v>28</v>
      </c>
      <c r="B3826" s="66" t="s">
        <v>24</v>
      </c>
      <c r="C3826" s="66" t="s">
        <v>25</v>
      </c>
      <c r="D3826" s="66" t="s">
        <v>316</v>
      </c>
      <c r="E3826" s="86">
        <f>+IF(ISNUMBER(DATA!J1076),DATA!J1076,"n/a")</f>
        <v>18781.73</v>
      </c>
      <c r="F3826" s="77">
        <f>+IF(ISNUMBER(DATA!K1076),DATA!K1076,"n/a")</f>
        <v>0.190438704075197</v>
      </c>
      <c r="G3826" s="86">
        <f>+IF(ISNUMBER(DATA!T1076),DATA!T1076,"n/a")</f>
        <v>51363.6</v>
      </c>
      <c r="H3826" s="77">
        <f>+IF(ISNUMBER(DATA!U1076),DATA!U1076,"n/a")</f>
        <v>3.9991512190697E-2</v>
      </c>
      <c r="I3826" s="86">
        <f>+IF(ISNUMBER(DATA!AD1076),DATA!AD1076,"n/a")</f>
        <v>102731.18</v>
      </c>
      <c r="J3826" s="77">
        <f>+IF(ISNUMBER(DATA!AE1076),DATA!AE1076,"n/a")</f>
        <v>0.102443429998758</v>
      </c>
      <c r="K3826" s="86">
        <f>+IF(ISNUMBER(DATA!AN1076),DATA!AN1076,"n/a")</f>
        <v>225670.3</v>
      </c>
      <c r="L3826" s="77">
        <f>+IF(ISNUMBER(DATA!AO1076),DATA!AO1076,"n/a")</f>
        <v>5.28278422791622E-2</v>
      </c>
      <c r="M3826" s="66"/>
      <c r="N3826" s="66"/>
      <c r="O3826" s="66"/>
      <c r="P3826" s="66"/>
      <c r="Q3826" s="66"/>
      <c r="S3826" s="70"/>
      <c r="U3826" s="70"/>
      <c r="W3826" s="70"/>
      <c r="Y3826" s="70"/>
    </row>
    <row r="3827" spans="1:25" s="69" customFormat="1" x14ac:dyDescent="0.2">
      <c r="A3827" s="66" t="s">
        <v>28</v>
      </c>
      <c r="B3827" s="66" t="s">
        <v>24</v>
      </c>
      <c r="C3827" s="66" t="s">
        <v>25</v>
      </c>
      <c r="D3827" s="66" t="s">
        <v>317</v>
      </c>
      <c r="E3827" s="86">
        <f>+IF(ISNUMBER(DATA!J1077),DATA!J1077,"n/a")</f>
        <v>9157.8700000000008</v>
      </c>
      <c r="F3827" s="77">
        <f>+IF(ISNUMBER(DATA!K1077),DATA!K1077,"n/a")</f>
        <v>-0.16316426721006599</v>
      </c>
      <c r="G3827" s="86">
        <f>+IF(ISNUMBER(DATA!T1077),DATA!T1077,"n/a")</f>
        <v>30058.959999999999</v>
      </c>
      <c r="H3827" s="77">
        <f>+IF(ISNUMBER(DATA!U1077),DATA!U1077,"n/a")</f>
        <v>-0.149360583412807</v>
      </c>
      <c r="I3827" s="86">
        <f>+IF(ISNUMBER(DATA!AD1077),DATA!AD1077,"n/a")</f>
        <v>60344.38</v>
      </c>
      <c r="J3827" s="77">
        <f>+IF(ISNUMBER(DATA!AE1077),DATA!AE1077,"n/a")</f>
        <v>-0.14908466260990699</v>
      </c>
      <c r="K3827" s="86">
        <f>+IF(ISNUMBER(DATA!AN1077),DATA!AN1077,"n/a")</f>
        <v>149783.91</v>
      </c>
      <c r="L3827" s="77">
        <f>+IF(ISNUMBER(DATA!AO1077),DATA!AO1077,"n/a")</f>
        <v>-0.13737013376691401</v>
      </c>
      <c r="M3827" s="66"/>
      <c r="N3827" s="66"/>
      <c r="O3827" s="66"/>
      <c r="P3827" s="66"/>
      <c r="Q3827" s="66"/>
      <c r="S3827" s="70"/>
      <c r="U3827" s="70"/>
      <c r="W3827" s="70"/>
      <c r="Y3827" s="70"/>
    </row>
    <row r="3828" spans="1:25" s="69" customFormat="1" x14ac:dyDescent="0.2">
      <c r="A3828" s="66" t="s">
        <v>28</v>
      </c>
      <c r="B3828" s="66" t="s">
        <v>24</v>
      </c>
      <c r="C3828" s="66" t="s">
        <v>25</v>
      </c>
      <c r="D3828" s="66" t="s">
        <v>318</v>
      </c>
      <c r="E3828" s="86">
        <f>+IF(ISNUMBER(DATA!J1078),DATA!J1078,"n/a")</f>
        <v>18657.05</v>
      </c>
      <c r="F3828" s="77">
        <f>+IF(ISNUMBER(DATA!K1078),DATA!K1078,"n/a")</f>
        <v>5.7914933028277802E-3</v>
      </c>
      <c r="G3828" s="86">
        <f>+IF(ISNUMBER(DATA!T1078),DATA!T1078,"n/a")</f>
        <v>55836.34</v>
      </c>
      <c r="H3828" s="77">
        <f>+IF(ISNUMBER(DATA!U1078),DATA!U1078,"n/a")</f>
        <v>-6.6297865822355501E-2</v>
      </c>
      <c r="I3828" s="86">
        <f>+IF(ISNUMBER(DATA!AD1078),DATA!AD1078,"n/a")</f>
        <v>110913.16</v>
      </c>
      <c r="J3828" s="77">
        <f>+IF(ISNUMBER(DATA!AE1078),DATA!AE1078,"n/a")</f>
        <v>-5.8309614154822297E-2</v>
      </c>
      <c r="K3828" s="86">
        <f>+IF(ISNUMBER(DATA!AN1078),DATA!AN1078,"n/a")</f>
        <v>233086.82</v>
      </c>
      <c r="L3828" s="77">
        <f>+IF(ISNUMBER(DATA!AO1078),DATA!AO1078,"n/a")</f>
        <v>-8.5665368258994706E-2</v>
      </c>
      <c r="M3828" s="66"/>
      <c r="N3828" s="66"/>
      <c r="O3828" s="66"/>
      <c r="P3828" s="66"/>
      <c r="Q3828" s="66"/>
      <c r="S3828" s="70"/>
      <c r="U3828" s="70"/>
      <c r="W3828" s="70"/>
      <c r="Y3828" s="70"/>
    </row>
    <row r="3829" spans="1:25" s="69" customFormat="1" x14ac:dyDescent="0.2">
      <c r="A3829" s="66" t="s">
        <v>28</v>
      </c>
      <c r="B3829" s="66" t="s">
        <v>24</v>
      </c>
      <c r="C3829" s="66" t="s">
        <v>25</v>
      </c>
      <c r="D3829" s="66" t="s">
        <v>344</v>
      </c>
      <c r="E3829" s="86">
        <f>+IF(ISNUMBER(DATA!J1079),DATA!J1079,"n/a")</f>
        <v>25152.49</v>
      </c>
      <c r="F3829" s="77">
        <f>+IF(ISNUMBER(DATA!K1079),DATA!K1079,"n/a")</f>
        <v>1.0876814090247</v>
      </c>
      <c r="G3829" s="86">
        <f>+IF(ISNUMBER(DATA!T1079),DATA!T1079,"n/a")</f>
        <v>70304.09</v>
      </c>
      <c r="H3829" s="77">
        <f>+IF(ISNUMBER(DATA!U1079),DATA!U1079,"n/a")</f>
        <v>0.46219955679004499</v>
      </c>
      <c r="I3829" s="86">
        <f>+IF(ISNUMBER(DATA!AD1079),DATA!AD1079,"n/a")</f>
        <v>140074.88</v>
      </c>
      <c r="J3829" s="77">
        <f>+IF(ISNUMBER(DATA!AE1079),DATA!AE1079,"n/a")</f>
        <v>0.470506233555538</v>
      </c>
      <c r="K3829" s="86">
        <f>+IF(ISNUMBER(DATA!AN1079),DATA!AN1079,"n/a")</f>
        <v>276278.90000000002</v>
      </c>
      <c r="L3829" s="77">
        <f>+IF(ISNUMBER(DATA!AO1079),DATA!AO1079,"n/a")</f>
        <v>0.31975658830003501</v>
      </c>
      <c r="M3829" s="66"/>
      <c r="N3829" s="66"/>
      <c r="O3829" s="66"/>
      <c r="P3829" s="66"/>
      <c r="Q3829" s="66"/>
      <c r="S3829" s="70"/>
      <c r="U3829" s="70"/>
      <c r="W3829" s="70"/>
      <c r="Y3829" s="70"/>
    </row>
    <row r="3830" spans="1:25" s="69" customFormat="1" x14ac:dyDescent="0.2">
      <c r="A3830" s="66" t="s">
        <v>28</v>
      </c>
      <c r="B3830" s="66" t="s">
        <v>24</v>
      </c>
      <c r="C3830" s="66" t="s">
        <v>25</v>
      </c>
      <c r="D3830" s="66" t="s">
        <v>345</v>
      </c>
      <c r="E3830" s="86">
        <f>+IF(ISNUMBER(DATA!J1080),DATA!J1080,"n/a")</f>
        <v>17952.91</v>
      </c>
      <c r="F3830" s="77">
        <f>+IF(ISNUMBER(DATA!K1080),DATA!K1080,"n/a")</f>
        <v>0.18728010771745901</v>
      </c>
      <c r="G3830" s="86">
        <f>+IF(ISNUMBER(DATA!T1080),DATA!T1080,"n/a")</f>
        <v>54417.11</v>
      </c>
      <c r="H3830" s="77">
        <f>+IF(ISNUMBER(DATA!U1080),DATA!U1080,"n/a")</f>
        <v>0.17669403638301101</v>
      </c>
      <c r="I3830" s="86">
        <f>+IF(ISNUMBER(DATA!AD1080),DATA!AD1080,"n/a")</f>
        <v>105573.05</v>
      </c>
      <c r="J3830" s="77">
        <f>+IF(ISNUMBER(DATA!AE1080),DATA!AE1080,"n/a")</f>
        <v>9.2513461732295396E-2</v>
      </c>
      <c r="K3830" s="86">
        <f>+IF(ISNUMBER(DATA!AN1080),DATA!AN1080,"n/a")</f>
        <v>206412.14</v>
      </c>
      <c r="L3830" s="77">
        <f>+IF(ISNUMBER(DATA!AO1080),DATA!AO1080,"n/a")</f>
        <v>-1.69588906766843E-2</v>
      </c>
      <c r="M3830" s="66"/>
      <c r="N3830" s="66"/>
      <c r="O3830" s="66"/>
      <c r="P3830" s="66"/>
      <c r="Q3830" s="66"/>
      <c r="S3830" s="70"/>
      <c r="U3830" s="70"/>
      <c r="W3830" s="70"/>
      <c r="Y3830" s="70"/>
    </row>
    <row r="3831" spans="1:25" x14ac:dyDescent="0.2">
      <c r="E3831" s="100"/>
      <c r="F3831" s="102"/>
      <c r="G3831" s="100"/>
      <c r="H3831" s="102"/>
      <c r="I3831" s="100"/>
      <c r="J3831" s="102"/>
      <c r="K3831" s="100"/>
      <c r="L3831" s="102"/>
    </row>
    <row r="3832" spans="1:25" s="69" customFormat="1" x14ac:dyDescent="0.2">
      <c r="A3832" s="66" t="s">
        <v>28</v>
      </c>
      <c r="B3832" s="66" t="s">
        <v>24</v>
      </c>
      <c r="C3832" s="66" t="s">
        <v>10</v>
      </c>
      <c r="D3832" s="66" t="s">
        <v>271</v>
      </c>
      <c r="E3832" s="87">
        <f>+IF(ISNUMBER(DATA!L1031),DATA!L1031,"n/a")</f>
        <v>3.86875966056239</v>
      </c>
      <c r="F3832" s="77">
        <f>+IF(ISNUMBER(DATA!M1031),DATA!M1031,"n/a")</f>
        <v>-6.4539819307867494E-2</v>
      </c>
      <c r="G3832" s="87">
        <f>+IF(ISNUMBER(DATA!V1031),DATA!V1031,"n/a")</f>
        <v>3.8392130243654199</v>
      </c>
      <c r="H3832" s="77">
        <f>+IF(ISNUMBER(DATA!W1031),DATA!W1031,"n/a")</f>
        <v>-3.0973245767649302E-2</v>
      </c>
      <c r="I3832" s="87">
        <f>+IF(ISNUMBER(DATA!AF1031),DATA!AF1031,"n/a")</f>
        <v>3.7794419391420102</v>
      </c>
      <c r="J3832" s="77">
        <f>+IF(ISNUMBER(DATA!AG1031),DATA!AG1031,"n/a")</f>
        <v>-5.3751859514536302E-2</v>
      </c>
      <c r="K3832" s="87">
        <f>+IF(ISNUMBER(DATA!AP1031),DATA!AP1031,"n/a")</f>
        <v>3.9189712948988999</v>
      </c>
      <c r="L3832" s="77">
        <f>+IF(ISNUMBER(DATA!AQ1031),DATA!AQ1031,"n/a")</f>
        <v>-9.2758647458002705E-2</v>
      </c>
      <c r="M3832" s="66"/>
      <c r="N3832" s="66"/>
      <c r="O3832" s="66"/>
      <c r="P3832" s="66"/>
      <c r="Q3832" s="66"/>
      <c r="S3832" s="70"/>
      <c r="U3832" s="70"/>
      <c r="W3832" s="70"/>
      <c r="Y3832" s="70"/>
    </row>
    <row r="3833" spans="1:25" s="69" customFormat="1" x14ac:dyDescent="0.2">
      <c r="A3833" s="66" t="s">
        <v>28</v>
      </c>
      <c r="B3833" s="66" t="s">
        <v>24</v>
      </c>
      <c r="C3833" s="66" t="s">
        <v>10</v>
      </c>
      <c r="D3833" s="66" t="s">
        <v>272</v>
      </c>
      <c r="E3833" s="87">
        <f>+IF(ISNUMBER(DATA!L1032),DATA!L1032,"n/a")</f>
        <v>7.3391198839996097</v>
      </c>
      <c r="F3833" s="77">
        <f>+IF(ISNUMBER(DATA!M1032),DATA!M1032,"n/a")</f>
        <v>1.4701503550880299E-2</v>
      </c>
      <c r="G3833" s="87">
        <f>+IF(ISNUMBER(DATA!V1032),DATA!V1032,"n/a")</f>
        <v>7.3583542867185798</v>
      </c>
      <c r="H3833" s="77">
        <f>+IF(ISNUMBER(DATA!W1032),DATA!W1032,"n/a")</f>
        <v>2.01707214430288E-2</v>
      </c>
      <c r="I3833" s="87">
        <f>+IF(ISNUMBER(DATA!AF1032),DATA!AF1032,"n/a")</f>
        <v>7.3894039660562196</v>
      </c>
      <c r="J3833" s="77">
        <f>+IF(ISNUMBER(DATA!AG1032),DATA!AG1032,"n/a")</f>
        <v>-3.00398740824104E-3</v>
      </c>
      <c r="K3833" s="87">
        <f>+IF(ISNUMBER(DATA!AP1032),DATA!AP1032,"n/a")</f>
        <v>7.4990700970716899</v>
      </c>
      <c r="L3833" s="77">
        <f>+IF(ISNUMBER(DATA!AQ1032),DATA!AQ1032,"n/a")</f>
        <v>-4.6370950398292698E-2</v>
      </c>
      <c r="M3833" s="66"/>
      <c r="N3833" s="66"/>
      <c r="O3833" s="66"/>
      <c r="P3833" s="66"/>
      <c r="Q3833" s="66"/>
      <c r="S3833" s="70"/>
      <c r="U3833" s="70"/>
      <c r="W3833" s="70"/>
      <c r="Y3833" s="70"/>
    </row>
    <row r="3834" spans="1:25" s="69" customFormat="1" x14ac:dyDescent="0.2">
      <c r="A3834" s="66" t="s">
        <v>28</v>
      </c>
      <c r="B3834" s="66" t="s">
        <v>24</v>
      </c>
      <c r="C3834" s="66" t="s">
        <v>10</v>
      </c>
      <c r="D3834" s="66" t="s">
        <v>273</v>
      </c>
      <c r="E3834" s="87">
        <f>+IF(ISNUMBER(DATA!L1033),DATA!L1033,"n/a")</f>
        <v>5.53275243391953</v>
      </c>
      <c r="F3834" s="77">
        <f>+IF(ISNUMBER(DATA!M1033),DATA!M1033,"n/a")</f>
        <v>-6.3787158350766399E-2</v>
      </c>
      <c r="G3834" s="87">
        <f>+IF(ISNUMBER(DATA!V1033),DATA!V1033,"n/a")</f>
        <v>5.5627751059232198</v>
      </c>
      <c r="H3834" s="77">
        <f>+IF(ISNUMBER(DATA!W1033),DATA!W1033,"n/a")</f>
        <v>-4.3480008747133703E-2</v>
      </c>
      <c r="I3834" s="87">
        <f>+IF(ISNUMBER(DATA!AF1033),DATA!AF1033,"n/a")</f>
        <v>5.5859245634638697</v>
      </c>
      <c r="J3834" s="77">
        <f>+IF(ISNUMBER(DATA!AG1033),DATA!AG1033,"n/a")</f>
        <v>-3.8561354146870397E-2</v>
      </c>
      <c r="K3834" s="87">
        <f>+IF(ISNUMBER(DATA!AP1033),DATA!AP1033,"n/a")</f>
        <v>5.7490031431242903</v>
      </c>
      <c r="L3834" s="77">
        <f>+IF(ISNUMBER(DATA!AQ1033),DATA!AQ1033,"n/a")</f>
        <v>-3.7489270979825302E-2</v>
      </c>
      <c r="M3834" s="66"/>
      <c r="N3834" s="66"/>
      <c r="O3834" s="66"/>
      <c r="P3834" s="66"/>
      <c r="Q3834" s="66"/>
      <c r="S3834" s="70"/>
      <c r="U3834" s="70"/>
      <c r="W3834" s="70"/>
      <c r="Y3834" s="70"/>
    </row>
    <row r="3835" spans="1:25" s="69" customFormat="1" x14ac:dyDescent="0.2">
      <c r="A3835" s="66" t="s">
        <v>28</v>
      </c>
      <c r="B3835" s="66" t="s">
        <v>24</v>
      </c>
      <c r="C3835" s="66" t="s">
        <v>10</v>
      </c>
      <c r="D3835" s="66" t="s">
        <v>274</v>
      </c>
      <c r="E3835" s="87">
        <f>+IF(ISNUMBER(DATA!L1034),DATA!L1034,"n/a")</f>
        <v>5.0825621645899997</v>
      </c>
      <c r="F3835" s="77">
        <f>+IF(ISNUMBER(DATA!M1034),DATA!M1034,"n/a")</f>
        <v>9.6142463791607305E-3</v>
      </c>
      <c r="G3835" s="87">
        <f>+IF(ISNUMBER(DATA!V1034),DATA!V1034,"n/a")</f>
        <v>4.8568878362849803</v>
      </c>
      <c r="H3835" s="77">
        <f>+IF(ISNUMBER(DATA!W1034),DATA!W1034,"n/a")</f>
        <v>-3.9251239751416298E-2</v>
      </c>
      <c r="I3835" s="87">
        <f>+IF(ISNUMBER(DATA!AF1034),DATA!AF1034,"n/a")</f>
        <v>4.8546427344667897</v>
      </c>
      <c r="J3835" s="77">
        <f>+IF(ISNUMBER(DATA!AG1034),DATA!AG1034,"n/a")</f>
        <v>-3.5042418692672501E-2</v>
      </c>
      <c r="K3835" s="87">
        <f>+IF(ISNUMBER(DATA!AP1034),DATA!AP1034,"n/a")</f>
        <v>4.9926703355208204</v>
      </c>
      <c r="L3835" s="77">
        <f>+IF(ISNUMBER(DATA!AQ1034),DATA!AQ1034,"n/a")</f>
        <v>-0.165632925975678</v>
      </c>
      <c r="M3835" s="66"/>
      <c r="N3835" s="66"/>
      <c r="O3835" s="66"/>
      <c r="P3835" s="66"/>
      <c r="Q3835" s="66"/>
      <c r="S3835" s="70"/>
      <c r="U3835" s="70"/>
      <c r="W3835" s="70"/>
      <c r="Y3835" s="70"/>
    </row>
    <row r="3836" spans="1:25" s="69" customFormat="1" x14ac:dyDescent="0.2">
      <c r="A3836" s="66" t="s">
        <v>28</v>
      </c>
      <c r="B3836" s="66" t="s">
        <v>24</v>
      </c>
      <c r="C3836" s="66" t="s">
        <v>10</v>
      </c>
      <c r="D3836" s="66" t="s">
        <v>275</v>
      </c>
      <c r="E3836" s="87">
        <f>+IF(ISNUMBER(DATA!L1035),DATA!L1035,"n/a")</f>
        <v>5.9118698673213901</v>
      </c>
      <c r="F3836" s="77">
        <f>+IF(ISNUMBER(DATA!M1035),DATA!M1035,"n/a")</f>
        <v>5.6204724829067203E-3</v>
      </c>
      <c r="G3836" s="87">
        <f>+IF(ISNUMBER(DATA!V1035),DATA!V1035,"n/a")</f>
        <v>5.9479484130103701</v>
      </c>
      <c r="H3836" s="77">
        <f>+IF(ISNUMBER(DATA!W1035),DATA!W1035,"n/a")</f>
        <v>1.29470272925342E-2</v>
      </c>
      <c r="I3836" s="87">
        <f>+IF(ISNUMBER(DATA!AF1035),DATA!AF1035,"n/a")</f>
        <v>5.9268437624249399</v>
      </c>
      <c r="J3836" s="77">
        <f>+IF(ISNUMBER(DATA!AG1035),DATA!AG1035,"n/a")</f>
        <v>1.3673109491341401E-2</v>
      </c>
      <c r="K3836" s="87">
        <f>+IF(ISNUMBER(DATA!AP1035),DATA!AP1035,"n/a")</f>
        <v>5.8810134351132204</v>
      </c>
      <c r="L3836" s="77">
        <f>+IF(ISNUMBER(DATA!AQ1035),DATA!AQ1035,"n/a")</f>
        <v>6.4926047604107898E-3</v>
      </c>
      <c r="M3836" s="66"/>
      <c r="N3836" s="66"/>
      <c r="O3836" s="66"/>
      <c r="P3836" s="66"/>
      <c r="Q3836" s="66"/>
      <c r="S3836" s="70"/>
      <c r="U3836" s="70"/>
      <c r="W3836" s="70"/>
      <c r="Y3836" s="70"/>
    </row>
    <row r="3837" spans="1:25" s="69" customFormat="1" x14ac:dyDescent="0.2">
      <c r="A3837" s="66" t="s">
        <v>28</v>
      </c>
      <c r="B3837" s="66" t="s">
        <v>24</v>
      </c>
      <c r="C3837" s="66" t="s">
        <v>10</v>
      </c>
      <c r="D3837" s="66" t="s">
        <v>276</v>
      </c>
      <c r="E3837" s="87">
        <f>+IF(ISNUMBER(DATA!L1036),DATA!L1036,"n/a")</f>
        <v>5.7347954928149401</v>
      </c>
      <c r="F3837" s="77">
        <f>+IF(ISNUMBER(DATA!M1036),DATA!M1036,"n/a")</f>
        <v>2.6465102429517499E-2</v>
      </c>
      <c r="G3837" s="87">
        <f>+IF(ISNUMBER(DATA!V1036),DATA!V1036,"n/a")</f>
        <v>5.7034295567372801</v>
      </c>
      <c r="H3837" s="77">
        <f>+IF(ISNUMBER(DATA!W1036),DATA!W1036,"n/a")</f>
        <v>2.7728333402616299E-2</v>
      </c>
      <c r="I3837" s="87">
        <f>+IF(ISNUMBER(DATA!AF1036),DATA!AF1036,"n/a")</f>
        <v>5.7062253459763097</v>
      </c>
      <c r="J3837" s="77">
        <f>+IF(ISNUMBER(DATA!AG1036),DATA!AG1036,"n/a")</f>
        <v>2.09078457536E-2</v>
      </c>
      <c r="K3837" s="87">
        <f>+IF(ISNUMBER(DATA!AP1036),DATA!AP1036,"n/a")</f>
        <v>5.6851108169627196</v>
      </c>
      <c r="L3837" s="77">
        <f>+IF(ISNUMBER(DATA!AQ1036),DATA!AQ1036,"n/a")</f>
        <v>2.9203638050919498E-2</v>
      </c>
      <c r="M3837" s="66"/>
      <c r="N3837" s="66"/>
      <c r="O3837" s="66"/>
      <c r="P3837" s="66"/>
      <c r="Q3837" s="66"/>
      <c r="S3837" s="70"/>
      <c r="U3837" s="70"/>
      <c r="W3837" s="70"/>
      <c r="Y3837" s="70"/>
    </row>
    <row r="3838" spans="1:25" s="69" customFormat="1" x14ac:dyDescent="0.2">
      <c r="A3838" s="66" t="s">
        <v>28</v>
      </c>
      <c r="B3838" s="66" t="s">
        <v>24</v>
      </c>
      <c r="C3838" s="66" t="s">
        <v>10</v>
      </c>
      <c r="D3838" s="66" t="s">
        <v>277</v>
      </c>
      <c r="E3838" s="87">
        <f>+IF(ISNUMBER(DATA!L1037),DATA!L1037,"n/a")</f>
        <v>4.7820545876459501</v>
      </c>
      <c r="F3838" s="77">
        <f>+IF(ISNUMBER(DATA!M1037),DATA!M1037,"n/a")</f>
        <v>-0.24057417651666699</v>
      </c>
      <c r="G3838" s="87">
        <f>+IF(ISNUMBER(DATA!V1037),DATA!V1037,"n/a")</f>
        <v>4.8144844837687604</v>
      </c>
      <c r="H3838" s="77">
        <f>+IF(ISNUMBER(DATA!W1037),DATA!W1037,"n/a")</f>
        <v>-0.22169666824690101</v>
      </c>
      <c r="I3838" s="87">
        <f>+IF(ISNUMBER(DATA!AF1037),DATA!AF1037,"n/a")</f>
        <v>5.1299371695867597</v>
      </c>
      <c r="J3838" s="77">
        <f>+IF(ISNUMBER(DATA!AG1037),DATA!AG1037,"n/a")</f>
        <v>-0.17570439803216101</v>
      </c>
      <c r="K3838" s="87">
        <f>+IF(ISNUMBER(DATA!AP1037),DATA!AP1037,"n/a")</f>
        <v>5.4657823054647796</v>
      </c>
      <c r="L3838" s="77">
        <f>+IF(ISNUMBER(DATA!AQ1037),DATA!AQ1037,"n/a")</f>
        <v>-0.132820178318173</v>
      </c>
      <c r="M3838" s="66"/>
      <c r="N3838" s="66"/>
      <c r="O3838" s="66"/>
      <c r="P3838" s="66"/>
      <c r="Q3838" s="66"/>
      <c r="S3838" s="70"/>
      <c r="U3838" s="70"/>
      <c r="W3838" s="70"/>
      <c r="Y3838" s="70"/>
    </row>
    <row r="3839" spans="1:25" s="69" customFormat="1" x14ac:dyDescent="0.2">
      <c r="A3839" s="66" t="s">
        <v>28</v>
      </c>
      <c r="B3839" s="66" t="s">
        <v>24</v>
      </c>
      <c r="C3839" s="66" t="s">
        <v>10</v>
      </c>
      <c r="D3839" s="66" t="s">
        <v>278</v>
      </c>
      <c r="E3839" s="87">
        <f>+IF(ISNUMBER(DATA!L1038),DATA!L1038,"n/a")</f>
        <v>4.0312398318192804</v>
      </c>
      <c r="F3839" s="77">
        <f>+IF(ISNUMBER(DATA!M1038),DATA!M1038,"n/a")</f>
        <v>-0.223597360946271</v>
      </c>
      <c r="G3839" s="87">
        <f>+IF(ISNUMBER(DATA!V1038),DATA!V1038,"n/a")</f>
        <v>4.1610842667157097</v>
      </c>
      <c r="H3839" s="77">
        <f>+IF(ISNUMBER(DATA!W1038),DATA!W1038,"n/a")</f>
        <v>-0.13837632385845899</v>
      </c>
      <c r="I3839" s="87">
        <f>+IF(ISNUMBER(DATA!AF1038),DATA!AF1038,"n/a")</f>
        <v>4.0757793700083704</v>
      </c>
      <c r="J3839" s="77">
        <f>+IF(ISNUMBER(DATA!AG1038),DATA!AG1038,"n/a")</f>
        <v>-0.103354431857219</v>
      </c>
      <c r="K3839" s="87">
        <f>+IF(ISNUMBER(DATA!AP1038),DATA!AP1038,"n/a")</f>
        <v>4.3719874758124</v>
      </c>
      <c r="L3839" s="77">
        <f>+IF(ISNUMBER(DATA!AQ1038),DATA!AQ1038,"n/a")</f>
        <v>-4.8827858853181798E-2</v>
      </c>
      <c r="M3839" s="66"/>
      <c r="N3839" s="66"/>
      <c r="O3839" s="66"/>
      <c r="P3839" s="66"/>
      <c r="Q3839" s="66"/>
      <c r="S3839" s="70"/>
      <c r="U3839" s="70"/>
      <c r="W3839" s="70"/>
      <c r="Y3839" s="70"/>
    </row>
    <row r="3840" spans="1:25" s="69" customFormat="1" x14ac:dyDescent="0.2">
      <c r="A3840" s="66" t="s">
        <v>28</v>
      </c>
      <c r="B3840" s="66" t="s">
        <v>24</v>
      </c>
      <c r="C3840" s="66" t="s">
        <v>10</v>
      </c>
      <c r="D3840" s="66" t="s">
        <v>279</v>
      </c>
      <c r="E3840" s="87">
        <f>+IF(ISNUMBER(DATA!L1039),DATA!L1039,"n/a")</f>
        <v>3.79216611844108</v>
      </c>
      <c r="F3840" s="77">
        <f>+IF(ISNUMBER(DATA!M1039),DATA!M1039,"n/a")</f>
        <v>-0.17115813156322099</v>
      </c>
      <c r="G3840" s="87">
        <f>+IF(ISNUMBER(DATA!V1039),DATA!V1039,"n/a")</f>
        <v>4.0538475873867004</v>
      </c>
      <c r="H3840" s="77">
        <f>+IF(ISNUMBER(DATA!W1039),DATA!W1039,"n/a")</f>
        <v>-8.8777681262079605E-2</v>
      </c>
      <c r="I3840" s="87">
        <f>+IF(ISNUMBER(DATA!AF1039),DATA!AF1039,"n/a")</f>
        <v>3.9785954425454202</v>
      </c>
      <c r="J3840" s="77">
        <f>+IF(ISNUMBER(DATA!AG1039),DATA!AG1039,"n/a")</f>
        <v>-3.2121725672696597E-2</v>
      </c>
      <c r="K3840" s="87">
        <f>+IF(ISNUMBER(DATA!AP1039),DATA!AP1039,"n/a")</f>
        <v>4.2386887361948302</v>
      </c>
      <c r="L3840" s="77">
        <f>+IF(ISNUMBER(DATA!AQ1039),DATA!AQ1039,"n/a")</f>
        <v>0.19439540156070501</v>
      </c>
      <c r="M3840" s="66"/>
      <c r="N3840" s="66"/>
      <c r="O3840" s="66"/>
      <c r="P3840" s="66"/>
      <c r="Q3840" s="66"/>
      <c r="S3840" s="70"/>
      <c r="U3840" s="70"/>
      <c r="W3840" s="70"/>
      <c r="Y3840" s="70"/>
    </row>
    <row r="3841" spans="1:25" s="69" customFormat="1" x14ac:dyDescent="0.2">
      <c r="A3841" s="66" t="s">
        <v>28</v>
      </c>
      <c r="B3841" s="66" t="s">
        <v>24</v>
      </c>
      <c r="C3841" s="66" t="s">
        <v>10</v>
      </c>
      <c r="D3841" s="66" t="s">
        <v>280</v>
      </c>
      <c r="E3841" s="87">
        <f>+IF(ISNUMBER(DATA!L1040),DATA!L1040,"n/a")</f>
        <v>6.6025860931521301</v>
      </c>
      <c r="F3841" s="77">
        <f>+IF(ISNUMBER(DATA!M1040),DATA!M1040,"n/a")</f>
        <v>-1.7069084388201601E-2</v>
      </c>
      <c r="G3841" s="87">
        <f>+IF(ISNUMBER(DATA!V1040),DATA!V1040,"n/a")</f>
        <v>6.6536188082906103</v>
      </c>
      <c r="H3841" s="77">
        <f>+IF(ISNUMBER(DATA!W1040),DATA!W1040,"n/a")</f>
        <v>5.88733346678096E-3</v>
      </c>
      <c r="I3841" s="87">
        <f>+IF(ISNUMBER(DATA!AF1040),DATA!AF1040,"n/a")</f>
        <v>6.6217627929993803</v>
      </c>
      <c r="J3841" s="77">
        <f>+IF(ISNUMBER(DATA!AG1040),DATA!AG1040,"n/a")</f>
        <v>-3.9008053229417201E-3</v>
      </c>
      <c r="K3841" s="87">
        <f>+IF(ISNUMBER(DATA!AP1040),DATA!AP1040,"n/a")</f>
        <v>6.7952119264700901</v>
      </c>
      <c r="L3841" s="77">
        <f>+IF(ISNUMBER(DATA!AQ1040),DATA!AQ1040,"n/a")</f>
        <v>-2.87940029079378E-2</v>
      </c>
      <c r="M3841" s="66"/>
      <c r="N3841" s="66"/>
      <c r="O3841" s="66"/>
      <c r="P3841" s="66"/>
      <c r="Q3841" s="66"/>
      <c r="S3841" s="70"/>
      <c r="U3841" s="70"/>
      <c r="W3841" s="70"/>
      <c r="Y3841" s="70"/>
    </row>
    <row r="3842" spans="1:25" s="69" customFormat="1" x14ac:dyDescent="0.2">
      <c r="A3842" s="66" t="s">
        <v>28</v>
      </c>
      <c r="B3842" s="66" t="s">
        <v>24</v>
      </c>
      <c r="C3842" s="66" t="s">
        <v>10</v>
      </c>
      <c r="D3842" s="66" t="s">
        <v>281</v>
      </c>
      <c r="E3842" s="87">
        <f>+IF(ISNUMBER(DATA!L1041),DATA!L1041,"n/a")</f>
        <v>3.3532887664869899</v>
      </c>
      <c r="F3842" s="77">
        <f>+IF(ISNUMBER(DATA!M1041),DATA!M1041,"n/a")</f>
        <v>-0.23777410800087201</v>
      </c>
      <c r="G3842" s="87">
        <f>+IF(ISNUMBER(DATA!V1041),DATA!V1041,"n/a")</f>
        <v>3.4784881500731202</v>
      </c>
      <c r="H3842" s="77">
        <f>+IF(ISNUMBER(DATA!W1041),DATA!W1041,"n/a")</f>
        <v>-8.4509061377186806E-2</v>
      </c>
      <c r="I3842" s="87">
        <f>+IF(ISNUMBER(DATA!AF1041),DATA!AF1041,"n/a")</f>
        <v>3.4723161313055302</v>
      </c>
      <c r="J3842" s="77">
        <f>+IF(ISNUMBER(DATA!AG1041),DATA!AG1041,"n/a")</f>
        <v>-4.3268208998448202E-2</v>
      </c>
      <c r="K3842" s="87">
        <f>+IF(ISNUMBER(DATA!AP1041),DATA!AP1041,"n/a")</f>
        <v>3.7433767392603601</v>
      </c>
      <c r="L3842" s="77">
        <f>+IF(ISNUMBER(DATA!AQ1041),DATA!AQ1041,"n/a")</f>
        <v>7.5273955958175001E-2</v>
      </c>
      <c r="M3842" s="66"/>
      <c r="N3842" s="66"/>
      <c r="O3842" s="66"/>
      <c r="P3842" s="66"/>
      <c r="Q3842" s="66"/>
      <c r="S3842" s="70"/>
      <c r="U3842" s="70"/>
      <c r="W3842" s="70"/>
      <c r="Y3842" s="70"/>
    </row>
    <row r="3843" spans="1:25" s="69" customFormat="1" x14ac:dyDescent="0.2">
      <c r="A3843" s="66" t="s">
        <v>28</v>
      </c>
      <c r="B3843" s="66" t="s">
        <v>24</v>
      </c>
      <c r="C3843" s="66" t="s">
        <v>10</v>
      </c>
      <c r="D3843" s="66" t="s">
        <v>282</v>
      </c>
      <c r="E3843" s="87">
        <f>+IF(ISNUMBER(DATA!L1042),DATA!L1042,"n/a")</f>
        <v>6.2237629289361998</v>
      </c>
      <c r="F3843" s="77">
        <f>+IF(ISNUMBER(DATA!M1042),DATA!M1042,"n/a")</f>
        <v>5.3519427499186298E-2</v>
      </c>
      <c r="G3843" s="87">
        <f>+IF(ISNUMBER(DATA!V1042),DATA!V1042,"n/a")</f>
        <v>6.1757425785850897</v>
      </c>
      <c r="H3843" s="77">
        <f>+IF(ISNUMBER(DATA!W1042),DATA!W1042,"n/a")</f>
        <v>2.5101295816099101E-2</v>
      </c>
      <c r="I3843" s="87">
        <f>+IF(ISNUMBER(DATA!AF1042),DATA!AF1042,"n/a")</f>
        <v>6.1381226008570904</v>
      </c>
      <c r="J3843" s="77">
        <f>+IF(ISNUMBER(DATA!AG1042),DATA!AG1042,"n/a")</f>
        <v>3.6242241087585799E-3</v>
      </c>
      <c r="K3843" s="87">
        <f>+IF(ISNUMBER(DATA!AP1042),DATA!AP1042,"n/a")</f>
        <v>6.0352925946268101</v>
      </c>
      <c r="L3843" s="77">
        <f>+IF(ISNUMBER(DATA!AQ1042),DATA!AQ1042,"n/a")</f>
        <v>-7.3040771106687705E-2</v>
      </c>
      <c r="M3843" s="66"/>
      <c r="N3843" s="66"/>
      <c r="O3843" s="66"/>
      <c r="P3843" s="66"/>
      <c r="Q3843" s="66"/>
      <c r="S3843" s="70"/>
      <c r="U3843" s="70"/>
      <c r="W3843" s="70"/>
      <c r="Y3843" s="70"/>
    </row>
    <row r="3844" spans="1:25" s="69" customFormat="1" x14ac:dyDescent="0.2">
      <c r="A3844" s="66" t="s">
        <v>28</v>
      </c>
      <c r="B3844" s="66" t="s">
        <v>24</v>
      </c>
      <c r="C3844" s="66" t="s">
        <v>10</v>
      </c>
      <c r="D3844" s="66" t="s">
        <v>283</v>
      </c>
      <c r="E3844" s="87">
        <f>+IF(ISNUMBER(DATA!L1043),DATA!L1043,"n/a")</f>
        <v>7.0484204793982004</v>
      </c>
      <c r="F3844" s="77">
        <f>+IF(ISNUMBER(DATA!M1043),DATA!M1043,"n/a")</f>
        <v>0.73256790436101005</v>
      </c>
      <c r="G3844" s="87">
        <f>+IF(ISNUMBER(DATA!V1043),DATA!V1043,"n/a")</f>
        <v>7.0361036152873302</v>
      </c>
      <c r="H3844" s="77">
        <f>+IF(ISNUMBER(DATA!W1043),DATA!W1043,"n/a")</f>
        <v>0.67361020583091102</v>
      </c>
      <c r="I3844" s="87">
        <f>+IF(ISNUMBER(DATA!AF1043),DATA!AF1043,"n/a")</f>
        <v>6.0402996673046303</v>
      </c>
      <c r="J3844" s="77">
        <f>+IF(ISNUMBER(DATA!AG1043),DATA!AG1043,"n/a")</f>
        <v>0.55236496429877702</v>
      </c>
      <c r="K3844" s="87">
        <f>+IF(ISNUMBER(DATA!AP1043),DATA!AP1043,"n/a")</f>
        <v>5.0407716749948097</v>
      </c>
      <c r="L3844" s="77">
        <f>+IF(ISNUMBER(DATA!AQ1043),DATA!AQ1043,"n/a")</f>
        <v>0.45689894613386201</v>
      </c>
      <c r="M3844" s="66"/>
      <c r="N3844" s="66"/>
      <c r="O3844" s="66"/>
      <c r="P3844" s="66"/>
      <c r="Q3844" s="66"/>
      <c r="S3844" s="70"/>
      <c r="U3844" s="70"/>
      <c r="W3844" s="70"/>
      <c r="Y3844" s="70"/>
    </row>
    <row r="3845" spans="1:25" s="69" customFormat="1" x14ac:dyDescent="0.2">
      <c r="A3845" s="66" t="s">
        <v>28</v>
      </c>
      <c r="B3845" s="66" t="s">
        <v>24</v>
      </c>
      <c r="C3845" s="66" t="s">
        <v>10</v>
      </c>
      <c r="D3845" s="66" t="s">
        <v>284</v>
      </c>
      <c r="E3845" s="87">
        <f>+IF(ISNUMBER(DATA!L1044),DATA!L1044,"n/a")</f>
        <v>2.7146224508279402</v>
      </c>
      <c r="F3845" s="77">
        <f>+IF(ISNUMBER(DATA!M1044),DATA!M1044,"n/a")</f>
        <v>-0.25883823745317802</v>
      </c>
      <c r="G3845" s="87">
        <f>+IF(ISNUMBER(DATA!V1044),DATA!V1044,"n/a")</f>
        <v>2.8747850195087001</v>
      </c>
      <c r="H3845" s="77">
        <f>+IF(ISNUMBER(DATA!W1044),DATA!W1044,"n/a")</f>
        <v>-0.138987655297862</v>
      </c>
      <c r="I3845" s="87">
        <f>+IF(ISNUMBER(DATA!AF1044),DATA!AF1044,"n/a")</f>
        <v>2.7984872507415002</v>
      </c>
      <c r="J3845" s="77">
        <f>+IF(ISNUMBER(DATA!AG1044),DATA!AG1044,"n/a")</f>
        <v>-7.3807654137869202E-2</v>
      </c>
      <c r="K3845" s="87">
        <f>+IF(ISNUMBER(DATA!AP1044),DATA!AP1044,"n/a")</f>
        <v>2.98753993114186</v>
      </c>
      <c r="L3845" s="77">
        <f>+IF(ISNUMBER(DATA!AQ1044),DATA!AQ1044,"n/a")</f>
        <v>9.7233406460286706E-2</v>
      </c>
      <c r="M3845" s="66"/>
      <c r="N3845" s="66"/>
      <c r="O3845" s="66"/>
      <c r="P3845" s="66"/>
      <c r="Q3845" s="66"/>
      <c r="S3845" s="70"/>
      <c r="U3845" s="70"/>
      <c r="W3845" s="70"/>
      <c r="Y3845" s="70"/>
    </row>
    <row r="3846" spans="1:25" s="69" customFormat="1" x14ac:dyDescent="0.2">
      <c r="A3846" s="66" t="s">
        <v>28</v>
      </c>
      <c r="B3846" s="66" t="s">
        <v>24</v>
      </c>
      <c r="C3846" s="66" t="s">
        <v>10</v>
      </c>
      <c r="D3846" s="66" t="s">
        <v>285</v>
      </c>
      <c r="E3846" s="87">
        <f>+IF(ISNUMBER(DATA!L1045),DATA!L1045,"n/a")</f>
        <v>2.2919647840192598</v>
      </c>
      <c r="F3846" s="77">
        <f>+IF(ISNUMBER(DATA!M1045),DATA!M1045,"n/a")</f>
        <v>-0.29996820623611697</v>
      </c>
      <c r="G3846" s="87">
        <f>+IF(ISNUMBER(DATA!V1045),DATA!V1045,"n/a")</f>
        <v>2.4504777067605499</v>
      </c>
      <c r="H3846" s="77">
        <f>+IF(ISNUMBER(DATA!W1045),DATA!W1045,"n/a")</f>
        <v>-0.18909459424544101</v>
      </c>
      <c r="I3846" s="87">
        <f>+IF(ISNUMBER(DATA!AF1045),DATA!AF1045,"n/a")</f>
        <v>2.3542139855492898</v>
      </c>
      <c r="J3846" s="77">
        <f>+IF(ISNUMBER(DATA!AG1045),DATA!AG1045,"n/a")</f>
        <v>-0.146350910776475</v>
      </c>
      <c r="K3846" s="87">
        <f>+IF(ISNUMBER(DATA!AP1045),DATA!AP1045,"n/a")</f>
        <v>2.4783344525218101</v>
      </c>
      <c r="L3846" s="77">
        <f>+IF(ISNUMBER(DATA!AQ1045),DATA!AQ1045,"n/a")</f>
        <v>-2.6030392719525699E-2</v>
      </c>
      <c r="M3846" s="66"/>
      <c r="N3846" s="66"/>
      <c r="O3846" s="66"/>
      <c r="P3846" s="66"/>
      <c r="Q3846" s="66"/>
      <c r="S3846" s="70"/>
      <c r="U3846" s="70"/>
      <c r="W3846" s="70"/>
      <c r="Y3846" s="70"/>
    </row>
    <row r="3847" spans="1:25" s="69" customFormat="1" x14ac:dyDescent="0.2">
      <c r="A3847" s="66" t="s">
        <v>28</v>
      </c>
      <c r="B3847" s="66" t="s">
        <v>24</v>
      </c>
      <c r="C3847" s="66" t="s">
        <v>10</v>
      </c>
      <c r="D3847" s="66" t="s">
        <v>286</v>
      </c>
      <c r="E3847" s="87">
        <f>+IF(ISNUMBER(DATA!L1046),DATA!L1046,"n/a")</f>
        <v>5.4111803812723203</v>
      </c>
      <c r="F3847" s="77">
        <f>+IF(ISNUMBER(DATA!M1046),DATA!M1046,"n/a")</f>
        <v>-4.0286999288050802E-2</v>
      </c>
      <c r="G3847" s="87">
        <f>+IF(ISNUMBER(DATA!V1046),DATA!V1046,"n/a")</f>
        <v>5.3299666195990598</v>
      </c>
      <c r="H3847" s="77">
        <f>+IF(ISNUMBER(DATA!W1046),DATA!W1046,"n/a")</f>
        <v>-5.2648010241368698E-2</v>
      </c>
      <c r="I3847" s="87">
        <f>+IF(ISNUMBER(DATA!AF1046),DATA!AF1046,"n/a")</f>
        <v>5.4210674535259402</v>
      </c>
      <c r="J3847" s="77">
        <f>+IF(ISNUMBER(DATA!AG1046),DATA!AG1046,"n/a")</f>
        <v>-4.9708651074919202E-2</v>
      </c>
      <c r="K3847" s="87">
        <f>+IF(ISNUMBER(DATA!AP1046),DATA!AP1046,"n/a")</f>
        <v>5.5680885390153296</v>
      </c>
      <c r="L3847" s="77">
        <f>+IF(ISNUMBER(DATA!AQ1046),DATA!AQ1046,"n/a")</f>
        <v>-5.1967709578081403E-2</v>
      </c>
      <c r="M3847" s="66"/>
      <c r="N3847" s="66"/>
      <c r="O3847" s="66"/>
      <c r="P3847" s="66"/>
      <c r="Q3847" s="66"/>
      <c r="S3847" s="70"/>
      <c r="U3847" s="70"/>
      <c r="W3847" s="70"/>
      <c r="Y3847" s="70"/>
    </row>
    <row r="3848" spans="1:25" s="69" customFormat="1" x14ac:dyDescent="0.2">
      <c r="A3848" s="66" t="s">
        <v>28</v>
      </c>
      <c r="B3848" s="66" t="s">
        <v>24</v>
      </c>
      <c r="C3848" s="66" t="s">
        <v>10</v>
      </c>
      <c r="D3848" s="66" t="s">
        <v>287</v>
      </c>
      <c r="E3848" s="87">
        <f>+IF(ISNUMBER(DATA!L1047),DATA!L1047,"n/a")</f>
        <v>4.5410295363070396</v>
      </c>
      <c r="F3848" s="77">
        <f>+IF(ISNUMBER(DATA!M1047),DATA!M1047,"n/a")</f>
        <v>-2.73630710300043E-2</v>
      </c>
      <c r="G3848" s="87">
        <f>+IF(ISNUMBER(DATA!V1047),DATA!V1047,"n/a")</f>
        <v>4.5297373586450203</v>
      </c>
      <c r="H3848" s="77">
        <f>+IF(ISNUMBER(DATA!W1047),DATA!W1047,"n/a")</f>
        <v>-3.9743252934231602E-2</v>
      </c>
      <c r="I3848" s="87">
        <f>+IF(ISNUMBER(DATA!AF1047),DATA!AF1047,"n/a")</f>
        <v>4.34903332693119</v>
      </c>
      <c r="J3848" s="77">
        <f>+IF(ISNUMBER(DATA!AG1047),DATA!AG1047,"n/a")</f>
        <v>-4.8103662342542299E-2</v>
      </c>
      <c r="K3848" s="87">
        <f>+IF(ISNUMBER(DATA!AP1047),DATA!AP1047,"n/a")</f>
        <v>4.57205083261998</v>
      </c>
      <c r="L3848" s="77">
        <f>+IF(ISNUMBER(DATA!AQ1047),DATA!AQ1047,"n/a")</f>
        <v>-2.0720666926493599E-2</v>
      </c>
      <c r="M3848" s="66"/>
      <c r="N3848" s="66"/>
      <c r="O3848" s="66"/>
      <c r="P3848" s="66"/>
      <c r="Q3848" s="66"/>
      <c r="S3848" s="70"/>
      <c r="U3848" s="70"/>
      <c r="W3848" s="70"/>
      <c r="Y3848" s="70"/>
    </row>
    <row r="3849" spans="1:25" s="69" customFormat="1" x14ac:dyDescent="0.2">
      <c r="A3849" s="66" t="s">
        <v>28</v>
      </c>
      <c r="B3849" s="66" t="s">
        <v>24</v>
      </c>
      <c r="C3849" s="66" t="s">
        <v>10</v>
      </c>
      <c r="D3849" s="66" t="s">
        <v>288</v>
      </c>
      <c r="E3849" s="87">
        <f>+IF(ISNUMBER(DATA!L1048),DATA!L1048,"n/a")</f>
        <v>7.3140854365097896</v>
      </c>
      <c r="F3849" s="77">
        <f>+IF(ISNUMBER(DATA!M1048),DATA!M1048,"n/a")</f>
        <v>3.11848710170596E-2</v>
      </c>
      <c r="G3849" s="87">
        <f>+IF(ISNUMBER(DATA!V1048),DATA!V1048,"n/a")</f>
        <v>7.1994307111412201</v>
      </c>
      <c r="H3849" s="77">
        <f>+IF(ISNUMBER(DATA!W1048),DATA!W1048,"n/a")</f>
        <v>-8.4504823627969702E-4</v>
      </c>
      <c r="I3849" s="87">
        <f>+IF(ISNUMBER(DATA!AF1048),DATA!AF1048,"n/a")</f>
        <v>7.1723614904871598</v>
      </c>
      <c r="J3849" s="77">
        <f>+IF(ISNUMBER(DATA!AG1048),DATA!AG1048,"n/a")</f>
        <v>9.0519512682513403E-3</v>
      </c>
      <c r="K3849" s="87">
        <f>+IF(ISNUMBER(DATA!AP1048),DATA!AP1048,"n/a")</f>
        <v>7.21066693756201</v>
      </c>
      <c r="L3849" s="77">
        <f>+IF(ISNUMBER(DATA!AQ1048),DATA!AQ1048,"n/a")</f>
        <v>4.5518023887796397E-2</v>
      </c>
      <c r="M3849" s="66"/>
      <c r="N3849" s="66"/>
      <c r="O3849" s="66"/>
      <c r="P3849" s="66"/>
      <c r="Q3849" s="66"/>
      <c r="S3849" s="70"/>
      <c r="U3849" s="70"/>
      <c r="W3849" s="70"/>
      <c r="Y3849" s="70"/>
    </row>
    <row r="3850" spans="1:25" s="69" customFormat="1" x14ac:dyDescent="0.2">
      <c r="A3850" s="66" t="s">
        <v>28</v>
      </c>
      <c r="B3850" s="66" t="s">
        <v>24</v>
      </c>
      <c r="C3850" s="66" t="s">
        <v>10</v>
      </c>
      <c r="D3850" s="66" t="s">
        <v>289</v>
      </c>
      <c r="E3850" s="87">
        <f>+IF(ISNUMBER(DATA!L1049),DATA!L1049,"n/a")</f>
        <v>3.19490622086402</v>
      </c>
      <c r="F3850" s="77">
        <f>+IF(ISNUMBER(DATA!M1049),DATA!M1049,"n/a")</f>
        <v>-0.28274869916380702</v>
      </c>
      <c r="G3850" s="87">
        <f>+IF(ISNUMBER(DATA!V1049),DATA!V1049,"n/a")</f>
        <v>3.4781969773125798</v>
      </c>
      <c r="H3850" s="77">
        <f>+IF(ISNUMBER(DATA!W1049),DATA!W1049,"n/a")</f>
        <v>-0.12998693111311699</v>
      </c>
      <c r="I3850" s="87">
        <f>+IF(ISNUMBER(DATA!AF1049),DATA!AF1049,"n/a")</f>
        <v>3.3930804410350199</v>
      </c>
      <c r="J3850" s="77">
        <f>+IF(ISNUMBER(DATA!AG1049),DATA!AG1049,"n/a")</f>
        <v>-6.0192116599382797E-2</v>
      </c>
      <c r="K3850" s="87">
        <f>+IF(ISNUMBER(DATA!AP1049),DATA!AP1049,"n/a")</f>
        <v>3.6403148094195301</v>
      </c>
      <c r="L3850" s="77">
        <f>+IF(ISNUMBER(DATA!AQ1049),DATA!AQ1049,"n/a")</f>
        <v>0.103608654432486</v>
      </c>
      <c r="M3850" s="66"/>
      <c r="N3850" s="66"/>
      <c r="O3850" s="66"/>
      <c r="P3850" s="66"/>
      <c r="Q3850" s="66"/>
      <c r="S3850" s="70"/>
      <c r="U3850" s="70"/>
      <c r="W3850" s="70"/>
      <c r="Y3850" s="70"/>
    </row>
    <row r="3851" spans="1:25" s="69" customFormat="1" x14ac:dyDescent="0.2">
      <c r="A3851" s="66" t="s">
        <v>28</v>
      </c>
      <c r="B3851" s="66" t="s">
        <v>24</v>
      </c>
      <c r="C3851" s="66" t="s">
        <v>10</v>
      </c>
      <c r="D3851" s="66" t="s">
        <v>290</v>
      </c>
      <c r="E3851" s="87">
        <f>+IF(ISNUMBER(DATA!L1050),DATA!L1050,"n/a")</f>
        <v>5.47104145782051</v>
      </c>
      <c r="F3851" s="77">
        <f>+IF(ISNUMBER(DATA!M1050),DATA!M1050,"n/a")</f>
        <v>-3.9914132176141204E-3</v>
      </c>
      <c r="G3851" s="87">
        <f>+IF(ISNUMBER(DATA!V1050),DATA!V1050,"n/a")</f>
        <v>5.3851156878706696</v>
      </c>
      <c r="H3851" s="77">
        <f>+IF(ISNUMBER(DATA!W1050),DATA!W1050,"n/a")</f>
        <v>-4.2119489360671197E-2</v>
      </c>
      <c r="I3851" s="87">
        <f>+IF(ISNUMBER(DATA!AF1050),DATA!AF1050,"n/a")</f>
        <v>5.5582584633927397</v>
      </c>
      <c r="J3851" s="77">
        <f>+IF(ISNUMBER(DATA!AG1050),DATA!AG1050,"n/a")</f>
        <v>-5.4434101011864001E-2</v>
      </c>
      <c r="K3851" s="87">
        <f>+IF(ISNUMBER(DATA!AP1050),DATA!AP1050,"n/a")</f>
        <v>5.6667802988077698</v>
      </c>
      <c r="L3851" s="77">
        <f>+IF(ISNUMBER(DATA!AQ1050),DATA!AQ1050,"n/a")</f>
        <v>-0.184484077978704</v>
      </c>
      <c r="M3851" s="66"/>
      <c r="N3851" s="66"/>
      <c r="O3851" s="66"/>
      <c r="P3851" s="66"/>
      <c r="Q3851" s="66"/>
      <c r="S3851" s="70"/>
      <c r="U3851" s="70"/>
      <c r="W3851" s="70"/>
      <c r="Y3851" s="70"/>
    </row>
    <row r="3852" spans="1:25" s="69" customFormat="1" x14ac:dyDescent="0.2">
      <c r="A3852" s="66" t="s">
        <v>28</v>
      </c>
      <c r="B3852" s="66" t="s">
        <v>24</v>
      </c>
      <c r="C3852" s="66" t="s">
        <v>10</v>
      </c>
      <c r="D3852" s="66" t="s">
        <v>291</v>
      </c>
      <c r="E3852" s="87">
        <f>+IF(ISNUMBER(DATA!L1051),DATA!L1051,"n/a")</f>
        <v>6.9402570435530198</v>
      </c>
      <c r="F3852" s="77">
        <f>+IF(ISNUMBER(DATA!M1051),DATA!M1051,"n/a")</f>
        <v>9.2815336207513102E-2</v>
      </c>
      <c r="G3852" s="87">
        <f>+IF(ISNUMBER(DATA!V1051),DATA!V1051,"n/a")</f>
        <v>6.5419413771736101</v>
      </c>
      <c r="H3852" s="77">
        <f>+IF(ISNUMBER(DATA!W1051),DATA!W1051,"n/a")</f>
        <v>6.58311678279353E-2</v>
      </c>
      <c r="I3852" s="87">
        <f>+IF(ISNUMBER(DATA!AF1051),DATA!AF1051,"n/a")</f>
        <v>6.2853539175621798</v>
      </c>
      <c r="J3852" s="77">
        <f>+IF(ISNUMBER(DATA!AG1051),DATA!AG1051,"n/a")</f>
        <v>1.9722281439587899E-2</v>
      </c>
      <c r="K3852" s="87">
        <f>+IF(ISNUMBER(DATA!AP1051),DATA!AP1051,"n/a")</f>
        <v>5.7773663600146099</v>
      </c>
      <c r="L3852" s="77">
        <f>+IF(ISNUMBER(DATA!AQ1051),DATA!AQ1051,"n/a")</f>
        <v>-6.5083558904674502E-2</v>
      </c>
      <c r="M3852" s="66"/>
      <c r="N3852" s="66"/>
      <c r="O3852" s="66"/>
      <c r="P3852" s="66"/>
      <c r="Q3852" s="66"/>
      <c r="S3852" s="70"/>
      <c r="U3852" s="70"/>
      <c r="W3852" s="70"/>
      <c r="Y3852" s="70"/>
    </row>
    <row r="3853" spans="1:25" s="69" customFormat="1" x14ac:dyDescent="0.2">
      <c r="A3853" s="66" t="s">
        <v>28</v>
      </c>
      <c r="B3853" s="66" t="s">
        <v>24</v>
      </c>
      <c r="C3853" s="66" t="s">
        <v>10</v>
      </c>
      <c r="D3853" s="66" t="s">
        <v>292</v>
      </c>
      <c r="E3853" s="87">
        <f>+IF(ISNUMBER(DATA!L1052),DATA!L1052,"n/a")</f>
        <v>6.3211613637126298</v>
      </c>
      <c r="F3853" s="77">
        <f>+IF(ISNUMBER(DATA!M1052),DATA!M1052,"n/a")</f>
        <v>1.70750897214616E-2</v>
      </c>
      <c r="G3853" s="87">
        <f>+IF(ISNUMBER(DATA!V1052),DATA!V1052,"n/a")</f>
        <v>6.2676392486129204</v>
      </c>
      <c r="H3853" s="77">
        <f>+IF(ISNUMBER(DATA!W1052),DATA!W1052,"n/a")</f>
        <v>3.43850740298242E-2</v>
      </c>
      <c r="I3853" s="87">
        <f>+IF(ISNUMBER(DATA!AF1052),DATA!AF1052,"n/a")</f>
        <v>6.2256496539053297</v>
      </c>
      <c r="J3853" s="77">
        <f>+IF(ISNUMBER(DATA!AG1052),DATA!AG1052,"n/a")</f>
        <v>5.6325886945583201E-2</v>
      </c>
      <c r="K3853" s="87">
        <f>+IF(ISNUMBER(DATA!AP1052),DATA!AP1052,"n/a")</f>
        <v>6.1705721830074198</v>
      </c>
      <c r="L3853" s="77">
        <f>+IF(ISNUMBER(DATA!AQ1052),DATA!AQ1052,"n/a")</f>
        <v>8.9946634170645398E-2</v>
      </c>
      <c r="M3853" s="66"/>
      <c r="N3853" s="66"/>
      <c r="O3853" s="66"/>
      <c r="P3853" s="66"/>
      <c r="Q3853" s="66"/>
      <c r="S3853" s="70"/>
      <c r="U3853" s="70"/>
      <c r="W3853" s="70"/>
      <c r="Y3853" s="70"/>
    </row>
    <row r="3854" spans="1:25" s="69" customFormat="1" x14ac:dyDescent="0.2">
      <c r="A3854" s="66" t="s">
        <v>28</v>
      </c>
      <c r="B3854" s="66" t="s">
        <v>24</v>
      </c>
      <c r="C3854" s="66" t="s">
        <v>10</v>
      </c>
      <c r="D3854" s="66" t="s">
        <v>293</v>
      </c>
      <c r="E3854" s="87">
        <f>+IF(ISNUMBER(DATA!L1053),DATA!L1053,"n/a")</f>
        <v>3.6092310752699901</v>
      </c>
      <c r="F3854" s="77">
        <f>+IF(ISNUMBER(DATA!M1053),DATA!M1053,"n/a")</f>
        <v>-0.31963223237780197</v>
      </c>
      <c r="G3854" s="87">
        <f>+IF(ISNUMBER(DATA!V1053),DATA!V1053,"n/a")</f>
        <v>3.92218569752308</v>
      </c>
      <c r="H3854" s="77">
        <f>+IF(ISNUMBER(DATA!W1053),DATA!W1053,"n/a")</f>
        <v>-0.154131495766898</v>
      </c>
      <c r="I3854" s="87">
        <f>+IF(ISNUMBER(DATA!AF1053),DATA!AF1053,"n/a")</f>
        <v>3.80019615010209</v>
      </c>
      <c r="J3854" s="77">
        <f>+IF(ISNUMBER(DATA!AG1053),DATA!AG1053,"n/a")</f>
        <v>-9.5892361640846496E-2</v>
      </c>
      <c r="K3854" s="87">
        <f>+IF(ISNUMBER(DATA!AP1053),DATA!AP1053,"n/a")</f>
        <v>4.1236166635823599</v>
      </c>
      <c r="L3854" s="77">
        <f>+IF(ISNUMBER(DATA!AQ1053),DATA!AQ1053,"n/a")</f>
        <v>0.15529095309221699</v>
      </c>
      <c r="M3854" s="66"/>
      <c r="N3854" s="66"/>
      <c r="O3854" s="66"/>
      <c r="P3854" s="66"/>
      <c r="Q3854" s="66"/>
      <c r="S3854" s="70"/>
      <c r="U3854" s="70"/>
      <c r="W3854" s="70"/>
      <c r="Y3854" s="70"/>
    </row>
    <row r="3855" spans="1:25" s="69" customFormat="1" x14ac:dyDescent="0.2">
      <c r="A3855" s="66" t="s">
        <v>28</v>
      </c>
      <c r="B3855" s="66" t="s">
        <v>24</v>
      </c>
      <c r="C3855" s="66" t="s">
        <v>10</v>
      </c>
      <c r="D3855" s="66" t="s">
        <v>294</v>
      </c>
      <c r="E3855" s="87">
        <f>+IF(ISNUMBER(DATA!L1054),DATA!L1054,"n/a")</f>
        <v>7.12519805040652</v>
      </c>
      <c r="F3855" s="77">
        <f>+IF(ISNUMBER(DATA!M1054),DATA!M1054,"n/a")</f>
        <v>-0.20917687584550801</v>
      </c>
      <c r="G3855" s="87">
        <f>+IF(ISNUMBER(DATA!V1054),DATA!V1054,"n/a")</f>
        <v>7.26188313370334</v>
      </c>
      <c r="H3855" s="77">
        <f>+IF(ISNUMBER(DATA!W1054),DATA!W1054,"n/a")</f>
        <v>-0.16050051537528001</v>
      </c>
      <c r="I3855" s="87">
        <f>+IF(ISNUMBER(DATA!AF1054),DATA!AF1054,"n/a")</f>
        <v>7.3062118502453401</v>
      </c>
      <c r="J3855" s="77">
        <f>+IF(ISNUMBER(DATA!AG1054),DATA!AG1054,"n/a")</f>
        <v>-0.16148827460242501</v>
      </c>
      <c r="K3855" s="87">
        <f>+IF(ISNUMBER(DATA!AP1054),DATA!AP1054,"n/a")</f>
        <v>7.6782787435653397</v>
      </c>
      <c r="L3855" s="77">
        <f>+IF(ISNUMBER(DATA!AQ1054),DATA!AQ1054,"n/a")</f>
        <v>-0.113607991266297</v>
      </c>
      <c r="M3855" s="66"/>
      <c r="N3855" s="66"/>
      <c r="O3855" s="66"/>
      <c r="P3855" s="66"/>
      <c r="Q3855" s="66"/>
      <c r="S3855" s="70"/>
      <c r="U3855" s="70"/>
      <c r="W3855" s="70"/>
      <c r="Y3855" s="70"/>
    </row>
    <row r="3856" spans="1:25" s="69" customFormat="1" x14ac:dyDescent="0.2">
      <c r="A3856" s="66" t="s">
        <v>28</v>
      </c>
      <c r="B3856" s="66" t="s">
        <v>24</v>
      </c>
      <c r="C3856" s="66" t="s">
        <v>10</v>
      </c>
      <c r="D3856" s="66" t="s">
        <v>295</v>
      </c>
      <c r="E3856" s="87">
        <f>+IF(ISNUMBER(DATA!L1055),DATA!L1055,"n/a")</f>
        <v>7.7107333833186402</v>
      </c>
      <c r="F3856" s="77">
        <f>+IF(ISNUMBER(DATA!M1055),DATA!M1055,"n/a")</f>
        <v>3.34945770915515E-2</v>
      </c>
      <c r="G3856" s="87">
        <f>+IF(ISNUMBER(DATA!V1055),DATA!V1055,"n/a")</f>
        <v>7.5346407313873698</v>
      </c>
      <c r="H3856" s="77">
        <f>+IF(ISNUMBER(DATA!W1055),DATA!W1055,"n/a")</f>
        <v>8.2287648521352397E-2</v>
      </c>
      <c r="I3856" s="87">
        <f>+IF(ISNUMBER(DATA!AF1055),DATA!AF1055,"n/a")</f>
        <v>7.30448482611183</v>
      </c>
      <c r="J3856" s="77">
        <f>+IF(ISNUMBER(DATA!AG1055),DATA!AG1055,"n/a")</f>
        <v>3.9387898097566001E-2</v>
      </c>
      <c r="K3856" s="87">
        <f>+IF(ISNUMBER(DATA!AP1055),DATA!AP1055,"n/a")</f>
        <v>7.15774844714986</v>
      </c>
      <c r="L3856" s="77">
        <f>+IF(ISNUMBER(DATA!AQ1055),DATA!AQ1055,"n/a")</f>
        <v>1.6960772259095001E-2</v>
      </c>
      <c r="M3856" s="66"/>
      <c r="N3856" s="66"/>
      <c r="O3856" s="66"/>
      <c r="P3856" s="66"/>
      <c r="Q3856" s="66"/>
      <c r="S3856" s="70"/>
      <c r="U3856" s="70"/>
      <c r="W3856" s="70"/>
      <c r="Y3856" s="70"/>
    </row>
    <row r="3857" spans="1:25" s="69" customFormat="1" x14ac:dyDescent="0.2">
      <c r="A3857" s="66" t="s">
        <v>28</v>
      </c>
      <c r="B3857" s="66" t="s">
        <v>24</v>
      </c>
      <c r="C3857" s="66" t="s">
        <v>10</v>
      </c>
      <c r="D3857" s="66" t="s">
        <v>296</v>
      </c>
      <c r="E3857" s="87">
        <f>+IF(ISNUMBER(DATA!L1056),DATA!L1056,"n/a")</f>
        <v>6.6450710922692604</v>
      </c>
      <c r="F3857" s="77">
        <f>+IF(ISNUMBER(DATA!M1056),DATA!M1056,"n/a")</f>
        <v>4.1479182606925501E-4</v>
      </c>
      <c r="G3857" s="87">
        <f>+IF(ISNUMBER(DATA!V1056),DATA!V1056,"n/a")</f>
        <v>6.5755916237397702</v>
      </c>
      <c r="H3857" s="77">
        <f>+IF(ISNUMBER(DATA!W1056),DATA!W1056,"n/a")</f>
        <v>-1.38101198502257E-2</v>
      </c>
      <c r="I3857" s="87">
        <f>+IF(ISNUMBER(DATA!AF1056),DATA!AF1056,"n/a")</f>
        <v>6.5264677957433497</v>
      </c>
      <c r="J3857" s="77">
        <f>+IF(ISNUMBER(DATA!AG1056),DATA!AG1056,"n/a")</f>
        <v>-7.2686597367345895E-2</v>
      </c>
      <c r="K3857" s="87">
        <f>+IF(ISNUMBER(DATA!AP1056),DATA!AP1056,"n/a")</f>
        <v>6.50525412427515</v>
      </c>
      <c r="L3857" s="77">
        <f>+IF(ISNUMBER(DATA!AQ1056),DATA!AQ1056,"n/a")</f>
        <v>-0.103692219712657</v>
      </c>
      <c r="M3857" s="66"/>
      <c r="N3857" s="66"/>
      <c r="O3857" s="66"/>
      <c r="P3857" s="66"/>
      <c r="Q3857" s="66"/>
      <c r="S3857" s="70"/>
      <c r="U3857" s="70"/>
      <c r="W3857" s="70"/>
      <c r="Y3857" s="70"/>
    </row>
    <row r="3858" spans="1:25" s="69" customFormat="1" x14ac:dyDescent="0.2">
      <c r="A3858" s="66" t="s">
        <v>28</v>
      </c>
      <c r="B3858" s="66" t="s">
        <v>24</v>
      </c>
      <c r="C3858" s="66" t="s">
        <v>10</v>
      </c>
      <c r="D3858" s="66" t="s">
        <v>297</v>
      </c>
      <c r="E3858" s="87">
        <f>+IF(ISNUMBER(DATA!L1057),DATA!L1057,"n/a")</f>
        <v>7.9574106138160703</v>
      </c>
      <c r="F3858" s="77">
        <f>+IF(ISNUMBER(DATA!M1057),DATA!M1057,"n/a")</f>
        <v>3.20678449332936E-2</v>
      </c>
      <c r="G3858" s="87">
        <f>+IF(ISNUMBER(DATA!V1057),DATA!V1057,"n/a")</f>
        <v>7.9885590811470903</v>
      </c>
      <c r="H3858" s="77">
        <f>+IF(ISNUMBER(DATA!W1057),DATA!W1057,"n/a")</f>
        <v>4.3170328378873302E-2</v>
      </c>
      <c r="I3858" s="87">
        <f>+IF(ISNUMBER(DATA!AF1057),DATA!AF1057,"n/a")</f>
        <v>7.9923115545943197</v>
      </c>
      <c r="J3858" s="77">
        <f>+IF(ISNUMBER(DATA!AG1057),DATA!AG1057,"n/a")</f>
        <v>5.1297523223255599E-2</v>
      </c>
      <c r="K3858" s="87">
        <f>+IF(ISNUMBER(DATA!AP1057),DATA!AP1057,"n/a")</f>
        <v>8.0042688057767606</v>
      </c>
      <c r="L3858" s="77">
        <f>+IF(ISNUMBER(DATA!AQ1057),DATA!AQ1057,"n/a")</f>
        <v>3.8160829678443101E-2</v>
      </c>
      <c r="M3858" s="66"/>
      <c r="N3858" s="66"/>
      <c r="O3858" s="66"/>
      <c r="P3858" s="66"/>
      <c r="Q3858" s="66"/>
      <c r="S3858" s="70"/>
      <c r="U3858" s="70"/>
      <c r="W3858" s="70"/>
      <c r="Y3858" s="70"/>
    </row>
    <row r="3859" spans="1:25" s="69" customFormat="1" x14ac:dyDescent="0.2">
      <c r="A3859" s="66" t="s">
        <v>28</v>
      </c>
      <c r="B3859" s="66" t="s">
        <v>24</v>
      </c>
      <c r="C3859" s="66" t="s">
        <v>10</v>
      </c>
      <c r="D3859" s="66" t="s">
        <v>298</v>
      </c>
      <c r="E3859" s="87">
        <f>+IF(ISNUMBER(DATA!L1058),DATA!L1058,"n/a")</f>
        <v>3.66461116326089</v>
      </c>
      <c r="F3859" s="77">
        <f>+IF(ISNUMBER(DATA!M1058),DATA!M1058,"n/a")</f>
        <v>-0.23869518287171801</v>
      </c>
      <c r="G3859" s="87">
        <f>+IF(ISNUMBER(DATA!V1058),DATA!V1058,"n/a")</f>
        <v>3.5707635312667798</v>
      </c>
      <c r="H3859" s="77">
        <f>+IF(ISNUMBER(DATA!W1058),DATA!W1058,"n/a")</f>
        <v>-0.25566912548550402</v>
      </c>
      <c r="I3859" s="87">
        <f>+IF(ISNUMBER(DATA!AF1058),DATA!AF1058,"n/a")</f>
        <v>3.6419832947904101</v>
      </c>
      <c r="J3859" s="77">
        <f>+IF(ISNUMBER(DATA!AG1058),DATA!AG1058,"n/a")</f>
        <v>-0.284556507083078</v>
      </c>
      <c r="K3859" s="87">
        <f>+IF(ISNUMBER(DATA!AP1058),DATA!AP1058,"n/a")</f>
        <v>3.96209926931019</v>
      </c>
      <c r="L3859" s="77">
        <f>+IF(ISNUMBER(DATA!AQ1058),DATA!AQ1058,"n/a")</f>
        <v>-0.336504659583787</v>
      </c>
      <c r="M3859" s="66"/>
      <c r="N3859" s="66"/>
      <c r="O3859" s="66"/>
      <c r="P3859" s="66"/>
      <c r="Q3859" s="66"/>
      <c r="S3859" s="70"/>
      <c r="U3859" s="70"/>
      <c r="W3859" s="70"/>
      <c r="Y3859" s="70"/>
    </row>
    <row r="3860" spans="1:25" s="69" customFormat="1" x14ac:dyDescent="0.2">
      <c r="A3860" s="66" t="s">
        <v>28</v>
      </c>
      <c r="B3860" s="66" t="s">
        <v>24</v>
      </c>
      <c r="C3860" s="66" t="s">
        <v>10</v>
      </c>
      <c r="D3860" s="66" t="s">
        <v>299</v>
      </c>
      <c r="E3860" s="87">
        <f>+IF(ISNUMBER(DATA!L1059),DATA!L1059,"n/a")</f>
        <v>2.5121428778381301</v>
      </c>
      <c r="F3860" s="77">
        <f>+IF(ISNUMBER(DATA!M1059),DATA!M1059,"n/a")</f>
        <v>-0.183994200406148</v>
      </c>
      <c r="G3860" s="87">
        <f>+IF(ISNUMBER(DATA!V1059),DATA!V1059,"n/a")</f>
        <v>2.57328987019662</v>
      </c>
      <c r="H3860" s="77">
        <f>+IF(ISNUMBER(DATA!W1059),DATA!W1059,"n/a")</f>
        <v>-0.191807013754659</v>
      </c>
      <c r="I3860" s="87">
        <f>+IF(ISNUMBER(DATA!AF1059),DATA!AF1059,"n/a")</f>
        <v>2.5636763744701598</v>
      </c>
      <c r="J3860" s="77">
        <f>+IF(ISNUMBER(DATA!AG1059),DATA!AG1059,"n/a")</f>
        <v>-0.194887247715964</v>
      </c>
      <c r="K3860" s="87">
        <f>+IF(ISNUMBER(DATA!AP1059),DATA!AP1059,"n/a")</f>
        <v>2.6399399264776999</v>
      </c>
      <c r="L3860" s="77">
        <f>+IF(ISNUMBER(DATA!AQ1059),DATA!AQ1059,"n/a")</f>
        <v>-0.112870462879919</v>
      </c>
      <c r="M3860" s="66"/>
      <c r="N3860" s="66"/>
      <c r="O3860" s="66"/>
      <c r="P3860" s="66"/>
      <c r="Q3860" s="66"/>
      <c r="S3860" s="70"/>
      <c r="U3860" s="70"/>
      <c r="W3860" s="70"/>
      <c r="Y3860" s="70"/>
    </row>
    <row r="3861" spans="1:25" s="69" customFormat="1" x14ac:dyDescent="0.2">
      <c r="A3861" s="66" t="s">
        <v>28</v>
      </c>
      <c r="B3861" s="66" t="s">
        <v>24</v>
      </c>
      <c r="C3861" s="66" t="s">
        <v>10</v>
      </c>
      <c r="D3861" s="66" t="s">
        <v>300</v>
      </c>
      <c r="E3861" s="87">
        <f>+IF(ISNUMBER(DATA!L1060),DATA!L1060,"n/a")</f>
        <v>5.7440038404081104</v>
      </c>
      <c r="F3861" s="77">
        <f>+IF(ISNUMBER(DATA!M1060),DATA!M1060,"n/a")</f>
        <v>-8.0717342048340097E-3</v>
      </c>
      <c r="G3861" s="87">
        <f>+IF(ISNUMBER(DATA!V1060),DATA!V1060,"n/a")</f>
        <v>5.8073649933623503</v>
      </c>
      <c r="H3861" s="77">
        <f>+IF(ISNUMBER(DATA!W1060),DATA!W1060,"n/a")</f>
        <v>8.1280102127751792E-3</v>
      </c>
      <c r="I3861" s="87">
        <f>+IF(ISNUMBER(DATA!AF1060),DATA!AF1060,"n/a")</f>
        <v>5.7479807290521396</v>
      </c>
      <c r="J3861" s="77">
        <f>+IF(ISNUMBER(DATA!AG1060),DATA!AG1060,"n/a")</f>
        <v>-4.3752676743661597E-3</v>
      </c>
      <c r="K3861" s="87">
        <f>+IF(ISNUMBER(DATA!AP1060),DATA!AP1060,"n/a")</f>
        <v>5.6583782090494701</v>
      </c>
      <c r="L3861" s="77">
        <f>+IF(ISNUMBER(DATA!AQ1060),DATA!AQ1060,"n/a")</f>
        <v>-3.3071729354155401E-2</v>
      </c>
      <c r="M3861" s="66"/>
      <c r="N3861" s="66"/>
      <c r="O3861" s="66"/>
      <c r="P3861" s="66"/>
      <c r="Q3861" s="66"/>
      <c r="S3861" s="70"/>
      <c r="U3861" s="70"/>
      <c r="W3861" s="70"/>
      <c r="Y3861" s="70"/>
    </row>
    <row r="3862" spans="1:25" s="69" customFormat="1" x14ac:dyDescent="0.2">
      <c r="A3862" s="66" t="s">
        <v>28</v>
      </c>
      <c r="B3862" s="66" t="s">
        <v>24</v>
      </c>
      <c r="C3862" s="66" t="s">
        <v>10</v>
      </c>
      <c r="D3862" s="66" t="s">
        <v>301</v>
      </c>
      <c r="E3862" s="87">
        <f>+IF(ISNUMBER(DATA!L1061),DATA!L1061,"n/a")</f>
        <v>7.3057040653550498</v>
      </c>
      <c r="F3862" s="77">
        <f>+IF(ISNUMBER(DATA!M1061),DATA!M1061,"n/a")</f>
        <v>0.227120541433495</v>
      </c>
      <c r="G3862" s="87">
        <f>+IF(ISNUMBER(DATA!V1061),DATA!V1061,"n/a")</f>
        <v>7.0371422606113603</v>
      </c>
      <c r="H3862" s="77">
        <f>+IF(ISNUMBER(DATA!W1061),DATA!W1061,"n/a")</f>
        <v>0.21993416754435099</v>
      </c>
      <c r="I3862" s="87">
        <f>+IF(ISNUMBER(DATA!AF1061),DATA!AF1061,"n/a")</f>
        <v>6.8827103920462598</v>
      </c>
      <c r="J3862" s="77">
        <f>+IF(ISNUMBER(DATA!AG1061),DATA!AG1061,"n/a")</f>
        <v>0.259750861724799</v>
      </c>
      <c r="K3862" s="87">
        <f>+IF(ISNUMBER(DATA!AP1061),DATA!AP1061,"n/a")</f>
        <v>6.7596507087241902</v>
      </c>
      <c r="L3862" s="77">
        <f>+IF(ISNUMBER(DATA!AQ1061),DATA!AQ1061,"n/a")</f>
        <v>0.35648450862446901</v>
      </c>
      <c r="M3862" s="66"/>
      <c r="N3862" s="66"/>
      <c r="O3862" s="66"/>
      <c r="P3862" s="66"/>
      <c r="Q3862" s="66"/>
      <c r="S3862" s="70"/>
      <c r="U3862" s="70"/>
      <c r="W3862" s="70"/>
      <c r="Y3862" s="70"/>
    </row>
    <row r="3863" spans="1:25" s="69" customFormat="1" x14ac:dyDescent="0.2">
      <c r="A3863" s="66" t="s">
        <v>28</v>
      </c>
      <c r="B3863" s="66" t="s">
        <v>24</v>
      </c>
      <c r="C3863" s="66" t="s">
        <v>10</v>
      </c>
      <c r="D3863" s="66" t="s">
        <v>302</v>
      </c>
      <c r="E3863" s="87">
        <f>+IF(ISNUMBER(DATA!L1062),DATA!L1062,"n/a")</f>
        <v>7.1546569112121796</v>
      </c>
      <c r="F3863" s="77">
        <f>+IF(ISNUMBER(DATA!M1062),DATA!M1062,"n/a")</f>
        <v>-0.19281885965002299</v>
      </c>
      <c r="G3863" s="87">
        <f>+IF(ISNUMBER(DATA!V1062),DATA!V1062,"n/a")</f>
        <v>7.2022021660484796</v>
      </c>
      <c r="H3863" s="77">
        <f>+IF(ISNUMBER(DATA!W1062),DATA!W1062,"n/a")</f>
        <v>-0.16098641442254699</v>
      </c>
      <c r="I3863" s="87">
        <f>+IF(ISNUMBER(DATA!AF1062),DATA!AF1062,"n/a")</f>
        <v>7.1490574196352803</v>
      </c>
      <c r="J3863" s="77">
        <f>+IF(ISNUMBER(DATA!AG1062),DATA!AG1062,"n/a")</f>
        <v>-0.17429734232288299</v>
      </c>
      <c r="K3863" s="87">
        <f>+IF(ISNUMBER(DATA!AP1062),DATA!AP1062,"n/a")</f>
        <v>7.32969656856545</v>
      </c>
      <c r="L3863" s="77">
        <f>+IF(ISNUMBER(DATA!AQ1062),DATA!AQ1062,"n/a")</f>
        <v>-0.154464697299525</v>
      </c>
      <c r="M3863" s="66"/>
      <c r="N3863" s="66"/>
      <c r="O3863" s="66"/>
      <c r="P3863" s="66"/>
      <c r="Q3863" s="66"/>
      <c r="S3863" s="70"/>
      <c r="U3863" s="70"/>
      <c r="W3863" s="70"/>
      <c r="Y3863" s="70"/>
    </row>
    <row r="3864" spans="1:25" s="69" customFormat="1" x14ac:dyDescent="0.2">
      <c r="A3864" s="66" t="s">
        <v>28</v>
      </c>
      <c r="B3864" s="66" t="s">
        <v>24</v>
      </c>
      <c r="C3864" s="66" t="s">
        <v>10</v>
      </c>
      <c r="D3864" s="66" t="s">
        <v>303</v>
      </c>
      <c r="E3864" s="87">
        <f>+IF(ISNUMBER(DATA!L1063),DATA!L1063,"n/a")</f>
        <v>3.2082935410907298</v>
      </c>
      <c r="F3864" s="77">
        <f>+IF(ISNUMBER(DATA!M1063),DATA!M1063,"n/a")</f>
        <v>-0.28147273305305798</v>
      </c>
      <c r="G3864" s="87">
        <f>+IF(ISNUMBER(DATA!V1063),DATA!V1063,"n/a")</f>
        <v>3.3204078790870599</v>
      </c>
      <c r="H3864" s="77">
        <f>+IF(ISNUMBER(DATA!W1063),DATA!W1063,"n/a")</f>
        <v>-0.16273858660554799</v>
      </c>
      <c r="I3864" s="87">
        <f>+IF(ISNUMBER(DATA!AF1063),DATA!AF1063,"n/a")</f>
        <v>3.2971271136876901</v>
      </c>
      <c r="J3864" s="77">
        <f>+IF(ISNUMBER(DATA!AG1063),DATA!AG1063,"n/a")</f>
        <v>-0.11397602407711201</v>
      </c>
      <c r="K3864" s="87">
        <f>+IF(ISNUMBER(DATA!AP1063),DATA!AP1063,"n/a")</f>
        <v>3.5577245765974101</v>
      </c>
      <c r="L3864" s="77">
        <f>+IF(ISNUMBER(DATA!AQ1063),DATA!AQ1063,"n/a")</f>
        <v>2.82476683993396E-2</v>
      </c>
      <c r="M3864" s="66"/>
      <c r="N3864" s="66"/>
      <c r="O3864" s="66"/>
      <c r="P3864" s="66"/>
      <c r="Q3864" s="66"/>
      <c r="S3864" s="70"/>
      <c r="U3864" s="70"/>
      <c r="W3864" s="70"/>
      <c r="Y3864" s="70"/>
    </row>
    <row r="3865" spans="1:25" s="69" customFormat="1" x14ac:dyDescent="0.2">
      <c r="A3865" s="66" t="s">
        <v>28</v>
      </c>
      <c r="B3865" s="66" t="s">
        <v>24</v>
      </c>
      <c r="C3865" s="66" t="s">
        <v>10</v>
      </c>
      <c r="D3865" s="66" t="s">
        <v>304</v>
      </c>
      <c r="E3865" s="87">
        <f>+IF(ISNUMBER(DATA!L1064),DATA!L1064,"n/a")</f>
        <v>2.9469718860501102</v>
      </c>
      <c r="F3865" s="77">
        <f>+IF(ISNUMBER(DATA!M1064),DATA!M1064,"n/a")</f>
        <v>-0.124814830117761</v>
      </c>
      <c r="G3865" s="87">
        <f>+IF(ISNUMBER(DATA!V1064),DATA!V1064,"n/a")</f>
        <v>3.0350011516611799</v>
      </c>
      <c r="H3865" s="77">
        <f>+IF(ISNUMBER(DATA!W1064),DATA!W1064,"n/a")</f>
        <v>-0.11030259729403501</v>
      </c>
      <c r="I3865" s="87">
        <f>+IF(ISNUMBER(DATA!AF1064),DATA!AF1064,"n/a")</f>
        <v>3.2013652120800802</v>
      </c>
      <c r="J3865" s="77">
        <f>+IF(ISNUMBER(DATA!AG1064),DATA!AG1064,"n/a")</f>
        <v>-6.4997878071506102E-2</v>
      </c>
      <c r="K3865" s="87">
        <f>+IF(ISNUMBER(DATA!AP1064),DATA!AP1064,"n/a")</f>
        <v>3.42172933455165</v>
      </c>
      <c r="L3865" s="77">
        <f>+IF(ISNUMBER(DATA!AQ1064),DATA!AQ1064,"n/a")</f>
        <v>-1.25392464706725E-2</v>
      </c>
      <c r="M3865" s="66"/>
      <c r="N3865" s="66"/>
      <c r="O3865" s="66"/>
      <c r="P3865" s="66"/>
      <c r="Q3865" s="66"/>
      <c r="S3865" s="70"/>
      <c r="U3865" s="70"/>
      <c r="W3865" s="70"/>
      <c r="Y3865" s="70"/>
    </row>
    <row r="3866" spans="1:25" s="69" customFormat="1" x14ac:dyDescent="0.2">
      <c r="A3866" s="66" t="s">
        <v>28</v>
      </c>
      <c r="B3866" s="66" t="s">
        <v>24</v>
      </c>
      <c r="C3866" s="66" t="s">
        <v>10</v>
      </c>
      <c r="D3866" s="66" t="s">
        <v>305</v>
      </c>
      <c r="E3866" s="87">
        <f>+IF(ISNUMBER(DATA!L1065),DATA!L1065,"n/a")</f>
        <v>3.04081805147313</v>
      </c>
      <c r="F3866" s="77">
        <f>+IF(ISNUMBER(DATA!M1065),DATA!M1065,"n/a")</f>
        <v>0.41269071936554302</v>
      </c>
      <c r="G3866" s="87">
        <f>+IF(ISNUMBER(DATA!V1065),DATA!V1065,"n/a")</f>
        <v>3.0380233769513501</v>
      </c>
      <c r="H3866" s="77">
        <f>+IF(ISNUMBER(DATA!W1065),DATA!W1065,"n/a")</f>
        <v>0.39046133356393198</v>
      </c>
      <c r="I3866" s="87">
        <f>+IF(ISNUMBER(DATA!AF1065),DATA!AF1065,"n/a")</f>
        <v>3.0104548188295599</v>
      </c>
      <c r="J3866" s="77">
        <f>+IF(ISNUMBER(DATA!AG1065),DATA!AG1065,"n/a")</f>
        <v>0.42758478165113301</v>
      </c>
      <c r="K3866" s="87">
        <f>+IF(ISNUMBER(DATA!AP1065),DATA!AP1065,"n/a")</f>
        <v>2.6301545284363002</v>
      </c>
      <c r="L3866" s="77">
        <f>+IF(ISNUMBER(DATA!AQ1065),DATA!AQ1065,"n/a")</f>
        <v>0.29403856397450701</v>
      </c>
      <c r="M3866" s="66"/>
      <c r="N3866" s="66"/>
      <c r="O3866" s="66"/>
      <c r="P3866" s="66"/>
      <c r="Q3866" s="66"/>
      <c r="S3866" s="70"/>
      <c r="U3866" s="70"/>
      <c r="W3866" s="70"/>
      <c r="Y3866" s="70"/>
    </row>
    <row r="3867" spans="1:25" s="69" customFormat="1" x14ac:dyDescent="0.2">
      <c r="A3867" s="66" t="s">
        <v>28</v>
      </c>
      <c r="B3867" s="66" t="s">
        <v>24</v>
      </c>
      <c r="C3867" s="66" t="s">
        <v>10</v>
      </c>
      <c r="D3867" s="66" t="s">
        <v>306</v>
      </c>
      <c r="E3867" s="87">
        <f>+IF(ISNUMBER(DATA!L1066),DATA!L1066,"n/a")</f>
        <v>5.8562196764405199</v>
      </c>
      <c r="F3867" s="77">
        <f>+IF(ISNUMBER(DATA!M1066),DATA!M1066,"n/a")</f>
        <v>-0.150085973458111</v>
      </c>
      <c r="G3867" s="87">
        <f>+IF(ISNUMBER(DATA!V1066),DATA!V1066,"n/a")</f>
        <v>5.9218952230221999</v>
      </c>
      <c r="H3867" s="77">
        <f>+IF(ISNUMBER(DATA!W1066),DATA!W1066,"n/a")</f>
        <v>-0.137117628358191</v>
      </c>
      <c r="I3867" s="87">
        <f>+IF(ISNUMBER(DATA!AF1066),DATA!AF1066,"n/a")</f>
        <v>6.1672825928723398</v>
      </c>
      <c r="J3867" s="77">
        <f>+IF(ISNUMBER(DATA!AG1066),DATA!AG1066,"n/a")</f>
        <v>-0.110177580401185</v>
      </c>
      <c r="K3867" s="87">
        <f>+IF(ISNUMBER(DATA!AP1066),DATA!AP1066,"n/a")</f>
        <v>6.5115728199315601</v>
      </c>
      <c r="L3867" s="77">
        <f>+IF(ISNUMBER(DATA!AQ1066),DATA!AQ1066,"n/a")</f>
        <v>-8.8672004897515005E-2</v>
      </c>
      <c r="M3867" s="66"/>
      <c r="N3867" s="66"/>
      <c r="O3867" s="66"/>
      <c r="P3867" s="66"/>
      <c r="Q3867" s="66"/>
      <c r="S3867" s="70"/>
      <c r="U3867" s="70"/>
      <c r="W3867" s="70"/>
      <c r="Y3867" s="70"/>
    </row>
    <row r="3868" spans="1:25" s="69" customFormat="1" x14ac:dyDescent="0.2">
      <c r="A3868" s="66" t="s">
        <v>28</v>
      </c>
      <c r="B3868" s="66" t="s">
        <v>24</v>
      </c>
      <c r="C3868" s="66" t="s">
        <v>10</v>
      </c>
      <c r="D3868" s="66" t="s">
        <v>307</v>
      </c>
      <c r="E3868" s="87">
        <f>+IF(ISNUMBER(DATA!L1067),DATA!L1067,"n/a")</f>
        <v>6.5581085907440499</v>
      </c>
      <c r="F3868" s="77">
        <f>+IF(ISNUMBER(DATA!M1067),DATA!M1067,"n/a")</f>
        <v>2.5112970119209E-3</v>
      </c>
      <c r="G3868" s="87">
        <f>+IF(ISNUMBER(DATA!V1067),DATA!V1067,"n/a")</f>
        <v>6.6032651101930702</v>
      </c>
      <c r="H3868" s="77">
        <f>+IF(ISNUMBER(DATA!W1067),DATA!W1067,"n/a")</f>
        <v>3.28863868173482E-2</v>
      </c>
      <c r="I3868" s="87">
        <f>+IF(ISNUMBER(DATA!AF1067),DATA!AF1067,"n/a")</f>
        <v>6.5939635653267299</v>
      </c>
      <c r="J3868" s="77">
        <f>+IF(ISNUMBER(DATA!AG1067),DATA!AG1067,"n/a")</f>
        <v>5.3959966182428702E-2</v>
      </c>
      <c r="K3868" s="87">
        <f>+IF(ISNUMBER(DATA!AP1067),DATA!AP1067,"n/a")</f>
        <v>6.5181534383063902</v>
      </c>
      <c r="L3868" s="77">
        <f>+IF(ISNUMBER(DATA!AQ1067),DATA!AQ1067,"n/a")</f>
        <v>6.1825515978708903E-2</v>
      </c>
      <c r="M3868" s="66"/>
      <c r="N3868" s="66"/>
      <c r="O3868" s="66"/>
      <c r="P3868" s="66"/>
      <c r="Q3868" s="66"/>
      <c r="S3868" s="70"/>
      <c r="U3868" s="70"/>
      <c r="W3868" s="70"/>
      <c r="Y3868" s="70"/>
    </row>
    <row r="3869" spans="1:25" s="69" customFormat="1" x14ac:dyDescent="0.2">
      <c r="A3869" s="66" t="s">
        <v>28</v>
      </c>
      <c r="B3869" s="66" t="s">
        <v>24</v>
      </c>
      <c r="C3869" s="66" t="s">
        <v>10</v>
      </c>
      <c r="D3869" s="66" t="s">
        <v>308</v>
      </c>
      <c r="E3869" s="87">
        <f>+IF(ISNUMBER(DATA!L1068),DATA!L1068,"n/a")</f>
        <v>4.8258362962738204</v>
      </c>
      <c r="F3869" s="77">
        <f>+IF(ISNUMBER(DATA!M1068),DATA!M1068,"n/a")</f>
        <v>-0.17124070016979001</v>
      </c>
      <c r="G3869" s="87">
        <f>+IF(ISNUMBER(DATA!V1068),DATA!V1068,"n/a")</f>
        <v>4.9098600099863097</v>
      </c>
      <c r="H3869" s="77">
        <f>+IF(ISNUMBER(DATA!W1068),DATA!W1068,"n/a")</f>
        <v>-0.13476866106788299</v>
      </c>
      <c r="I3869" s="87">
        <f>+IF(ISNUMBER(DATA!AF1068),DATA!AF1068,"n/a")</f>
        <v>5.1294916503455603</v>
      </c>
      <c r="J3869" s="77">
        <f>+IF(ISNUMBER(DATA!AG1068),DATA!AG1068,"n/a")</f>
        <v>-9.7590365419586003E-2</v>
      </c>
      <c r="K3869" s="87">
        <f>+IF(ISNUMBER(DATA!AP1068),DATA!AP1068,"n/a")</f>
        <v>5.3944846178463903</v>
      </c>
      <c r="L3869" s="77">
        <f>+IF(ISNUMBER(DATA!AQ1068),DATA!AQ1068,"n/a")</f>
        <v>-8.6839766637114305E-2</v>
      </c>
      <c r="M3869" s="66"/>
      <c r="N3869" s="66"/>
      <c r="O3869" s="66"/>
      <c r="P3869" s="66"/>
      <c r="Q3869" s="66"/>
      <c r="S3869" s="70"/>
      <c r="U3869" s="70"/>
      <c r="W3869" s="70"/>
      <c r="Y3869" s="70"/>
    </row>
    <row r="3870" spans="1:25" s="69" customFormat="1" x14ac:dyDescent="0.2">
      <c r="A3870" s="66" t="s">
        <v>28</v>
      </c>
      <c r="B3870" s="66" t="s">
        <v>24</v>
      </c>
      <c r="C3870" s="66" t="s">
        <v>10</v>
      </c>
      <c r="D3870" s="66" t="s">
        <v>309</v>
      </c>
      <c r="E3870" s="87">
        <f>+IF(ISNUMBER(DATA!L1069),DATA!L1069,"n/a")</f>
        <v>5.3304106862825398</v>
      </c>
      <c r="F3870" s="77">
        <f>+IF(ISNUMBER(DATA!M1069),DATA!M1069,"n/a")</f>
        <v>-0.137531254852469</v>
      </c>
      <c r="G3870" s="87">
        <f>+IF(ISNUMBER(DATA!V1069),DATA!V1069,"n/a")</f>
        <v>5.4366283044097097</v>
      </c>
      <c r="H3870" s="77">
        <f>+IF(ISNUMBER(DATA!W1069),DATA!W1069,"n/a")</f>
        <v>-0.11733625111672299</v>
      </c>
      <c r="I3870" s="87">
        <f>+IF(ISNUMBER(DATA!AF1069),DATA!AF1069,"n/a")</f>
        <v>5.7524003807905597</v>
      </c>
      <c r="J3870" s="77">
        <f>+IF(ISNUMBER(DATA!AG1069),DATA!AG1069,"n/a")</f>
        <v>-6.5518420703244304E-2</v>
      </c>
      <c r="K3870" s="87">
        <f>+IF(ISNUMBER(DATA!AP1069),DATA!AP1069,"n/a")</f>
        <v>6.0411131604579396</v>
      </c>
      <c r="L3870" s="77">
        <f>+IF(ISNUMBER(DATA!AQ1069),DATA!AQ1069,"n/a")</f>
        <v>-6.3762225094713507E-2</v>
      </c>
      <c r="M3870" s="66"/>
      <c r="N3870" s="66"/>
      <c r="O3870" s="66"/>
      <c r="P3870" s="66"/>
      <c r="Q3870" s="66"/>
      <c r="S3870" s="70"/>
      <c r="U3870" s="70"/>
      <c r="W3870" s="70"/>
      <c r="Y3870" s="70"/>
    </row>
    <row r="3871" spans="1:25" s="69" customFormat="1" x14ac:dyDescent="0.2">
      <c r="A3871" s="66" t="s">
        <v>28</v>
      </c>
      <c r="B3871" s="66" t="s">
        <v>24</v>
      </c>
      <c r="C3871" s="66" t="s">
        <v>10</v>
      </c>
      <c r="D3871" s="66" t="s">
        <v>310</v>
      </c>
      <c r="E3871" s="87">
        <f>+IF(ISNUMBER(DATA!L1070),DATA!L1070,"n/a")</f>
        <v>6.0139156158389602</v>
      </c>
      <c r="F3871" s="77">
        <f>+IF(ISNUMBER(DATA!M1070),DATA!M1070,"n/a")</f>
        <v>3.65536207124477E-2</v>
      </c>
      <c r="G3871" s="87">
        <f>+IF(ISNUMBER(DATA!V1070),DATA!V1070,"n/a")</f>
        <v>6.1102556214820503</v>
      </c>
      <c r="H3871" s="77">
        <f>+IF(ISNUMBER(DATA!W1070),DATA!W1070,"n/a")</f>
        <v>4.4848882407562497E-2</v>
      </c>
      <c r="I3871" s="87">
        <f>+IF(ISNUMBER(DATA!AF1070),DATA!AF1070,"n/a")</f>
        <v>6.25722156045265</v>
      </c>
      <c r="J3871" s="77">
        <f>+IF(ISNUMBER(DATA!AG1070),DATA!AG1070,"n/a")</f>
        <v>8.7993414779730203E-2</v>
      </c>
      <c r="K3871" s="87">
        <f>+IF(ISNUMBER(DATA!AP1070),DATA!AP1070,"n/a")</f>
        <v>6.3356260934214399</v>
      </c>
      <c r="L3871" s="77">
        <f>+IF(ISNUMBER(DATA!AQ1070),DATA!AQ1070,"n/a")</f>
        <v>7.4531599680287206E-2</v>
      </c>
      <c r="M3871" s="66"/>
      <c r="N3871" s="66"/>
      <c r="O3871" s="66"/>
      <c r="P3871" s="66"/>
      <c r="Q3871" s="66"/>
      <c r="S3871" s="70"/>
      <c r="U3871" s="70"/>
      <c r="W3871" s="70"/>
      <c r="Y3871" s="70"/>
    </row>
    <row r="3872" spans="1:25" s="69" customFormat="1" x14ac:dyDescent="0.2">
      <c r="A3872" s="66" t="s">
        <v>28</v>
      </c>
      <c r="B3872" s="66" t="s">
        <v>24</v>
      </c>
      <c r="C3872" s="66" t="s">
        <v>10</v>
      </c>
      <c r="D3872" s="66" t="s">
        <v>311</v>
      </c>
      <c r="E3872" s="87">
        <f>+IF(ISNUMBER(DATA!L1071),DATA!L1071,"n/a")</f>
        <v>6.3761737911702898</v>
      </c>
      <c r="F3872" s="77">
        <f>+IF(ISNUMBER(DATA!M1071),DATA!M1071,"n/a")</f>
        <v>8.3229822264841394E-2</v>
      </c>
      <c r="G3872" s="87">
        <f>+IF(ISNUMBER(DATA!V1071),DATA!V1071,"n/a")</f>
        <v>6.3469758401099901</v>
      </c>
      <c r="H3872" s="77">
        <f>+IF(ISNUMBER(DATA!W1071),DATA!W1071,"n/a")</f>
        <v>5.0680282091171799E-2</v>
      </c>
      <c r="I3872" s="87">
        <f>+IF(ISNUMBER(DATA!AF1071),DATA!AF1071,"n/a")</f>
        <v>6.3261391875585904</v>
      </c>
      <c r="J3872" s="77">
        <f>+IF(ISNUMBER(DATA!AG1071),DATA!AG1071,"n/a")</f>
        <v>0.12716508467169099</v>
      </c>
      <c r="K3872" s="87">
        <f>+IF(ISNUMBER(DATA!AP1071),DATA!AP1071,"n/a")</f>
        <v>6.2253787834856498</v>
      </c>
      <c r="L3872" s="77">
        <f>+IF(ISNUMBER(DATA!AQ1071),DATA!AQ1071,"n/a")</f>
        <v>0.18334713465382299</v>
      </c>
      <c r="M3872" s="66"/>
      <c r="N3872" s="66"/>
      <c r="O3872" s="66"/>
      <c r="P3872" s="66"/>
      <c r="Q3872" s="66"/>
      <c r="S3872" s="70"/>
      <c r="U3872" s="70"/>
      <c r="W3872" s="70"/>
      <c r="Y3872" s="70"/>
    </row>
    <row r="3873" spans="1:25" s="69" customFormat="1" x14ac:dyDescent="0.2">
      <c r="A3873" s="66" t="s">
        <v>28</v>
      </c>
      <c r="B3873" s="66" t="s">
        <v>24</v>
      </c>
      <c r="C3873" s="66" t="s">
        <v>10</v>
      </c>
      <c r="D3873" s="66" t="s">
        <v>312</v>
      </c>
      <c r="E3873" s="87">
        <f>+IF(ISNUMBER(DATA!L1072),DATA!L1072,"n/a")</f>
        <v>7.1888698902056696</v>
      </c>
      <c r="F3873" s="77">
        <f>+IF(ISNUMBER(DATA!M1072),DATA!M1072,"n/a")</f>
        <v>3.3022317047117403E-2</v>
      </c>
      <c r="G3873" s="87">
        <f>+IF(ISNUMBER(DATA!V1072),DATA!V1072,"n/a")</f>
        <v>7.1742861868071701</v>
      </c>
      <c r="H3873" s="77">
        <f>+IF(ISNUMBER(DATA!W1072),DATA!W1072,"n/a")</f>
        <v>2.7356211731148699E-2</v>
      </c>
      <c r="I3873" s="87">
        <f>+IF(ISNUMBER(DATA!AF1072),DATA!AF1072,"n/a")</f>
        <v>7.1202088040080298</v>
      </c>
      <c r="J3873" s="77">
        <f>+IF(ISNUMBER(DATA!AG1072),DATA!AG1072,"n/a")</f>
        <v>6.5604481612286394E-2</v>
      </c>
      <c r="K3873" s="87">
        <f>+IF(ISNUMBER(DATA!AP1072),DATA!AP1072,"n/a")</f>
        <v>7.1105444800277198</v>
      </c>
      <c r="L3873" s="77">
        <f>+IF(ISNUMBER(DATA!AQ1072),DATA!AQ1072,"n/a")</f>
        <v>9.5571765255098903E-2</v>
      </c>
      <c r="M3873" s="66"/>
      <c r="N3873" s="66"/>
      <c r="O3873" s="66"/>
      <c r="P3873" s="66"/>
      <c r="Q3873" s="66"/>
      <c r="S3873" s="70"/>
      <c r="U3873" s="70"/>
      <c r="W3873" s="70"/>
      <c r="Y3873" s="70"/>
    </row>
    <row r="3874" spans="1:25" s="69" customFormat="1" x14ac:dyDescent="0.2">
      <c r="A3874" s="66" t="s">
        <v>28</v>
      </c>
      <c r="B3874" s="66" t="s">
        <v>24</v>
      </c>
      <c r="C3874" s="66" t="s">
        <v>10</v>
      </c>
      <c r="D3874" s="66" t="s">
        <v>313</v>
      </c>
      <c r="E3874" s="87">
        <f>+IF(ISNUMBER(DATA!L1073),DATA!L1073,"n/a")</f>
        <v>5.40533033115896</v>
      </c>
      <c r="F3874" s="77">
        <f>+IF(ISNUMBER(DATA!M1073),DATA!M1073,"n/a")</f>
        <v>-5.8952495874122603E-3</v>
      </c>
      <c r="G3874" s="87">
        <f>+IF(ISNUMBER(DATA!V1073),DATA!V1073,"n/a")</f>
        <v>5.4300388032420903</v>
      </c>
      <c r="H3874" s="77">
        <f>+IF(ISNUMBER(DATA!W1073),DATA!W1073,"n/a")</f>
        <v>2.2010590182797701E-2</v>
      </c>
      <c r="I3874" s="87">
        <f>+IF(ISNUMBER(DATA!AF1073),DATA!AF1073,"n/a")</f>
        <v>5.3748753929137001</v>
      </c>
      <c r="J3874" s="77">
        <f>+IF(ISNUMBER(DATA!AG1073),DATA!AG1073,"n/a")</f>
        <v>4.3035446475313897E-2</v>
      </c>
      <c r="K3874" s="87">
        <f>+IF(ISNUMBER(DATA!AP1073),DATA!AP1073,"n/a")</f>
        <v>5.3066129654127598</v>
      </c>
      <c r="L3874" s="77">
        <f>+IF(ISNUMBER(DATA!AQ1073),DATA!AQ1073,"n/a")</f>
        <v>7.3367377450083301E-2</v>
      </c>
      <c r="M3874" s="66"/>
      <c r="N3874" s="66"/>
      <c r="O3874" s="66"/>
      <c r="P3874" s="66"/>
      <c r="Q3874" s="66"/>
      <c r="S3874" s="70"/>
      <c r="U3874" s="70"/>
      <c r="W3874" s="70"/>
      <c r="Y3874" s="70"/>
    </row>
    <row r="3875" spans="1:25" s="69" customFormat="1" x14ac:dyDescent="0.2">
      <c r="A3875" s="66" t="s">
        <v>28</v>
      </c>
      <c r="B3875" s="66" t="s">
        <v>24</v>
      </c>
      <c r="C3875" s="66" t="s">
        <v>10</v>
      </c>
      <c r="D3875" s="66" t="s">
        <v>314</v>
      </c>
      <c r="E3875" s="87">
        <f>+IF(ISNUMBER(DATA!L1074),DATA!L1074,"n/a")</f>
        <v>7.4169797175491397</v>
      </c>
      <c r="F3875" s="77">
        <f>+IF(ISNUMBER(DATA!M1074),DATA!M1074,"n/a")</f>
        <v>4.8213226848488402E-2</v>
      </c>
      <c r="G3875" s="87">
        <f>+IF(ISNUMBER(DATA!V1074),DATA!V1074,"n/a")</f>
        <v>7.5059714107567599</v>
      </c>
      <c r="H3875" s="77">
        <f>+IF(ISNUMBER(DATA!W1074),DATA!W1074,"n/a")</f>
        <v>5.5134668251168299E-2</v>
      </c>
      <c r="I3875" s="87">
        <f>+IF(ISNUMBER(DATA!AF1074),DATA!AF1074,"n/a")</f>
        <v>7.5279556985799401</v>
      </c>
      <c r="J3875" s="77">
        <f>+IF(ISNUMBER(DATA!AG1074),DATA!AG1074,"n/a")</f>
        <v>0.27622658560997598</v>
      </c>
      <c r="K3875" s="87">
        <f>+IF(ISNUMBER(DATA!AP1074),DATA!AP1074,"n/a")</f>
        <v>7.3532676016867402</v>
      </c>
      <c r="L3875" s="77">
        <f>+IF(ISNUMBER(DATA!AQ1074),DATA!AQ1074,"n/a")</f>
        <v>0.34054716641420102</v>
      </c>
      <c r="M3875" s="66"/>
      <c r="N3875" s="66"/>
      <c r="O3875" s="66"/>
      <c r="P3875" s="66"/>
      <c r="Q3875" s="66"/>
      <c r="S3875" s="70"/>
      <c r="U3875" s="70"/>
      <c r="W3875" s="70"/>
      <c r="Y3875" s="70"/>
    </row>
    <row r="3876" spans="1:25" s="69" customFormat="1" x14ac:dyDescent="0.2">
      <c r="A3876" s="66" t="s">
        <v>28</v>
      </c>
      <c r="B3876" s="66" t="s">
        <v>24</v>
      </c>
      <c r="C3876" s="66" t="s">
        <v>10</v>
      </c>
      <c r="D3876" s="66" t="s">
        <v>315</v>
      </c>
      <c r="E3876" s="87">
        <f>+IF(ISNUMBER(DATA!L1075),DATA!L1075,"n/a")</f>
        <v>6.9409063975488401</v>
      </c>
      <c r="F3876" s="77">
        <f>+IF(ISNUMBER(DATA!M1075),DATA!M1075,"n/a")</f>
        <v>1.45934482275145E-2</v>
      </c>
      <c r="G3876" s="87">
        <f>+IF(ISNUMBER(DATA!V1075),DATA!V1075,"n/a")</f>
        <v>6.9974445678592998</v>
      </c>
      <c r="H3876" s="77">
        <f>+IF(ISNUMBER(DATA!W1075),DATA!W1075,"n/a")</f>
        <v>4.2679868206465403E-2</v>
      </c>
      <c r="I3876" s="87">
        <f>+IF(ISNUMBER(DATA!AF1075),DATA!AF1075,"n/a")</f>
        <v>7.0349958760068203</v>
      </c>
      <c r="J3876" s="77">
        <f>+IF(ISNUMBER(DATA!AG1075),DATA!AG1075,"n/a")</f>
        <v>6.5390303466305699E-2</v>
      </c>
      <c r="K3876" s="87">
        <f>+IF(ISNUMBER(DATA!AP1075),DATA!AP1075,"n/a")</f>
        <v>6.9580968649342898</v>
      </c>
      <c r="L3876" s="77">
        <f>+IF(ISNUMBER(DATA!AQ1075),DATA!AQ1075,"n/a")</f>
        <v>5.1921544472091498E-2</v>
      </c>
      <c r="M3876" s="66"/>
      <c r="N3876" s="66"/>
      <c r="O3876" s="66"/>
      <c r="P3876" s="66"/>
      <c r="Q3876" s="66"/>
      <c r="S3876" s="70"/>
      <c r="U3876" s="70"/>
      <c r="W3876" s="70"/>
      <c r="Y3876" s="70"/>
    </row>
    <row r="3877" spans="1:25" s="69" customFormat="1" x14ac:dyDescent="0.2">
      <c r="A3877" s="66" t="s">
        <v>28</v>
      </c>
      <c r="B3877" s="66" t="s">
        <v>24</v>
      </c>
      <c r="C3877" s="66" t="s">
        <v>10</v>
      </c>
      <c r="D3877" s="66" t="s">
        <v>316</v>
      </c>
      <c r="E3877" s="87">
        <f>+IF(ISNUMBER(DATA!L1076),DATA!L1076,"n/a")</f>
        <v>6.0594543447405798</v>
      </c>
      <c r="F3877" s="77">
        <f>+IF(ISNUMBER(DATA!M1076),DATA!M1076,"n/a")</f>
        <v>-0.18619926250937399</v>
      </c>
      <c r="G3877" s="87">
        <f>+IF(ISNUMBER(DATA!V1076),DATA!V1076,"n/a")</f>
        <v>6.2280946775445303</v>
      </c>
      <c r="H3877" s="77">
        <f>+IF(ISNUMBER(DATA!W1076),DATA!W1076,"n/a")</f>
        <v>-0.148324633621744</v>
      </c>
      <c r="I3877" s="87">
        <f>+IF(ISNUMBER(DATA!AF1076),DATA!AF1076,"n/a")</f>
        <v>6.5740438248951101</v>
      </c>
      <c r="J3877" s="77">
        <f>+IF(ISNUMBER(DATA!AG1076),DATA!AG1076,"n/a")</f>
        <v>-0.117248329912018</v>
      </c>
      <c r="K3877" s="87">
        <f>+IF(ISNUMBER(DATA!AP1076),DATA!AP1076,"n/a")</f>
        <v>6.9116444818965501</v>
      </c>
      <c r="L3877" s="77">
        <f>+IF(ISNUMBER(DATA!AQ1076),DATA!AQ1076,"n/a")</f>
        <v>-9.9111017666607001E-2</v>
      </c>
      <c r="M3877" s="66"/>
      <c r="N3877" s="66"/>
      <c r="O3877" s="66"/>
      <c r="P3877" s="66"/>
      <c r="Q3877" s="66"/>
      <c r="S3877" s="70"/>
      <c r="U3877" s="70"/>
      <c r="W3877" s="70"/>
      <c r="Y3877" s="70"/>
    </row>
    <row r="3878" spans="1:25" s="69" customFormat="1" x14ac:dyDescent="0.2">
      <c r="A3878" s="66" t="s">
        <v>28</v>
      </c>
      <c r="B3878" s="66" t="s">
        <v>24</v>
      </c>
      <c r="C3878" s="66" t="s">
        <v>10</v>
      </c>
      <c r="D3878" s="66" t="s">
        <v>317</v>
      </c>
      <c r="E3878" s="87">
        <f>+IF(ISNUMBER(DATA!L1077),DATA!L1077,"n/a")</f>
        <v>6.7797722646025802</v>
      </c>
      <c r="F3878" s="77">
        <f>+IF(ISNUMBER(DATA!M1077),DATA!M1077,"n/a")</f>
        <v>5.7996083979086198E-2</v>
      </c>
      <c r="G3878" s="87">
        <f>+IF(ISNUMBER(DATA!V1077),DATA!V1077,"n/a")</f>
        <v>6.5618413196705099</v>
      </c>
      <c r="H3878" s="77">
        <f>+IF(ISNUMBER(DATA!W1077),DATA!W1077,"n/a")</f>
        <v>2.1455239149581199E-2</v>
      </c>
      <c r="I3878" s="87">
        <f>+IF(ISNUMBER(DATA!AF1077),DATA!AF1077,"n/a")</f>
        <v>6.5722500781872704</v>
      </c>
      <c r="J3878" s="77">
        <f>+IF(ISNUMBER(DATA!AG1077),DATA!AG1077,"n/a")</f>
        <v>3.69429622665935E-2</v>
      </c>
      <c r="K3878" s="87">
        <f>+IF(ISNUMBER(DATA!AP1077),DATA!AP1077,"n/a")</f>
        <v>6.3853611586066297</v>
      </c>
      <c r="L3878" s="77">
        <f>+IF(ISNUMBER(DATA!AQ1077),DATA!AQ1077,"n/a")</f>
        <v>4.0526275675111002E-2</v>
      </c>
      <c r="M3878" s="66"/>
      <c r="N3878" s="66"/>
      <c r="O3878" s="66"/>
      <c r="P3878" s="66"/>
      <c r="Q3878" s="66"/>
      <c r="S3878" s="70"/>
      <c r="U3878" s="70"/>
      <c r="W3878" s="70"/>
      <c r="Y3878" s="70"/>
    </row>
    <row r="3879" spans="1:25" s="69" customFormat="1" x14ac:dyDescent="0.2">
      <c r="A3879" s="66" t="s">
        <v>28</v>
      </c>
      <c r="B3879" s="66" t="s">
        <v>24</v>
      </c>
      <c r="C3879" s="66" t="s">
        <v>10</v>
      </c>
      <c r="D3879" s="66" t="s">
        <v>318</v>
      </c>
      <c r="E3879" s="87">
        <f>+IF(ISNUMBER(DATA!L1078),DATA!L1078,"n/a")</f>
        <v>7.50056250983961</v>
      </c>
      <c r="F3879" s="77">
        <f>+IF(ISNUMBER(DATA!M1078),DATA!M1078,"n/a")</f>
        <v>-0.13744158124896999</v>
      </c>
      <c r="G3879" s="87">
        <f>+IF(ISNUMBER(DATA!V1078),DATA!V1078,"n/a")</f>
        <v>7.3490259051230202</v>
      </c>
      <c r="H3879" s="77">
        <f>+IF(ISNUMBER(DATA!W1078),DATA!W1078,"n/a")</f>
        <v>-0.1266397488338</v>
      </c>
      <c r="I3879" s="87">
        <f>+IF(ISNUMBER(DATA!AF1078),DATA!AF1078,"n/a")</f>
        <v>7.4438249760450299</v>
      </c>
      <c r="J3879" s="77">
        <f>+IF(ISNUMBER(DATA!AG1078),DATA!AG1078,"n/a")</f>
        <v>-0.111762317880731</v>
      </c>
      <c r="K3879" s="87">
        <f>+IF(ISNUMBER(DATA!AP1078),DATA!AP1078,"n/a")</f>
        <v>7.6599740589051803</v>
      </c>
      <c r="L3879" s="77">
        <f>+IF(ISNUMBER(DATA!AQ1078),DATA!AQ1078,"n/a")</f>
        <v>-9.3632041711066497E-2</v>
      </c>
      <c r="M3879" s="66"/>
      <c r="N3879" s="66"/>
      <c r="O3879" s="66"/>
      <c r="P3879" s="66"/>
      <c r="Q3879" s="66"/>
      <c r="S3879" s="70"/>
      <c r="U3879" s="70"/>
      <c r="W3879" s="70"/>
      <c r="Y3879" s="70"/>
    </row>
    <row r="3880" spans="1:25" s="69" customFormat="1" x14ac:dyDescent="0.2">
      <c r="A3880" s="66" t="s">
        <v>28</v>
      </c>
      <c r="B3880" s="66" t="s">
        <v>24</v>
      </c>
      <c r="C3880" s="66" t="s">
        <v>10</v>
      </c>
      <c r="D3880" s="66" t="s">
        <v>344</v>
      </c>
      <c r="E3880" s="87">
        <f>+IF(ISNUMBER(DATA!L1079),DATA!L1079,"n/a")</f>
        <v>2.7245908263012102</v>
      </c>
      <c r="F3880" s="77">
        <f>+IF(ISNUMBER(DATA!M1079),DATA!M1079,"n/a")</f>
        <v>-0.29384150965476802</v>
      </c>
      <c r="G3880" s="87">
        <f>+IF(ISNUMBER(DATA!V1079),DATA!V1079,"n/a")</f>
        <v>2.9106264444524999</v>
      </c>
      <c r="H3880" s="77">
        <f>+IF(ISNUMBER(DATA!W1079),DATA!W1079,"n/a")</f>
        <v>-0.12655491534704999</v>
      </c>
      <c r="I3880" s="87">
        <f>+IF(ISNUMBER(DATA!AF1079),DATA!AF1079,"n/a")</f>
        <v>2.81797474371505</v>
      </c>
      <c r="J3880" s="77">
        <f>+IF(ISNUMBER(DATA!AG1079),DATA!AG1079,"n/a")</f>
        <v>-8.7727353396156699E-2</v>
      </c>
      <c r="K3880" s="87">
        <f>+IF(ISNUMBER(DATA!AP1079),DATA!AP1079,"n/a")</f>
        <v>3.03560843228124</v>
      </c>
      <c r="L3880" s="77">
        <f>+IF(ISNUMBER(DATA!AQ1079),DATA!AQ1079,"n/a")</f>
        <v>6.4127292838546804E-2</v>
      </c>
      <c r="M3880" s="66"/>
      <c r="N3880" s="66"/>
      <c r="O3880" s="66"/>
      <c r="P3880" s="66"/>
      <c r="Q3880" s="66"/>
      <c r="S3880" s="70"/>
      <c r="U3880" s="70"/>
      <c r="W3880" s="70"/>
      <c r="Y3880" s="70"/>
    </row>
    <row r="3881" spans="1:25" s="69" customFormat="1" x14ac:dyDescent="0.2">
      <c r="A3881" s="66" t="s">
        <v>28</v>
      </c>
      <c r="B3881" s="66" t="s">
        <v>24</v>
      </c>
      <c r="C3881" s="66" t="s">
        <v>10</v>
      </c>
      <c r="D3881" s="66" t="s">
        <v>345</v>
      </c>
      <c r="E3881" s="87">
        <f>+IF(ISNUMBER(DATA!L1080),DATA!L1080,"n/a")</f>
        <v>0.87094023160357303</v>
      </c>
      <c r="F3881" s="77">
        <f>+IF(ISNUMBER(DATA!M1080),DATA!M1080,"n/a")</f>
        <v>0.35258900211653998</v>
      </c>
      <c r="G3881" s="87">
        <f>+IF(ISNUMBER(DATA!V1080),DATA!V1080,"n/a")</f>
        <v>0.85099055777016697</v>
      </c>
      <c r="H3881" s="77">
        <f>+IF(ISNUMBER(DATA!W1080),DATA!W1080,"n/a")</f>
        <v>0.27680495467572502</v>
      </c>
      <c r="I3881" s="87">
        <f>+IF(ISNUMBER(DATA!AF1080),DATA!AF1080,"n/a")</f>
        <v>0.86400533046893602</v>
      </c>
      <c r="J3881" s="77">
        <f>+IF(ISNUMBER(DATA!AG1080),DATA!AG1080,"n/a")</f>
        <v>0.27906708183007001</v>
      </c>
      <c r="K3881" s="87">
        <f>+IF(ISNUMBER(DATA!AP1080),DATA!AP1080,"n/a")</f>
        <v>0.77743897244230897</v>
      </c>
      <c r="L3881" s="77">
        <f>+IF(ISNUMBER(DATA!AQ1080),DATA!AQ1080,"n/a")</f>
        <v>9.5361587345038898E-2</v>
      </c>
      <c r="M3881" s="66"/>
      <c r="N3881" s="66"/>
      <c r="O3881" s="66"/>
      <c r="P3881" s="66"/>
      <c r="Q3881" s="66"/>
      <c r="S3881" s="70"/>
      <c r="U3881" s="70"/>
      <c r="W3881" s="70"/>
      <c r="Y3881" s="70"/>
    </row>
    <row r="3882" spans="1:25" x14ac:dyDescent="0.2">
      <c r="E3882" s="100"/>
      <c r="F3882" s="102"/>
      <c r="G3882" s="100"/>
      <c r="H3882" s="102"/>
      <c r="I3882" s="100"/>
      <c r="J3882" s="102"/>
      <c r="K3882" s="100"/>
      <c r="L3882" s="102"/>
    </row>
    <row r="3883" spans="1:25" s="69" customFormat="1" x14ac:dyDescent="0.2">
      <c r="A3883" s="66" t="s">
        <v>28</v>
      </c>
      <c r="B3883" s="66" t="s">
        <v>24</v>
      </c>
      <c r="C3883" s="66" t="s">
        <v>26</v>
      </c>
      <c r="D3883" s="66" t="s">
        <v>271</v>
      </c>
      <c r="E3883" s="87">
        <f>+IF(ISNUMBER(DATA!N1031),DATA!N1031,"n/a")</f>
        <v>2.7408226608844499</v>
      </c>
      <c r="F3883" s="77">
        <f>+IF(ISNUMBER(DATA!O1031),DATA!O1031,"n/a")</f>
        <v>-1.1201261179799901E-3</v>
      </c>
      <c r="G3883" s="87">
        <f>+IF(ISNUMBER(DATA!X1031),DATA!X1031,"n/a")</f>
        <v>2.7493688561006802</v>
      </c>
      <c r="H3883" s="77">
        <f>+IF(ISNUMBER(DATA!Y1031),DATA!Y1031,"n/a")</f>
        <v>9.2116263077049102E-5</v>
      </c>
      <c r="I3883" s="87">
        <f>+IF(ISNUMBER(DATA!AH1031),DATA!AH1031,"n/a")</f>
        <v>2.7612799716251502</v>
      </c>
      <c r="J3883" s="77">
        <f>+IF(ISNUMBER(DATA!AI1031),DATA!AI1031,"n/a")</f>
        <v>1.13751726258026E-2</v>
      </c>
      <c r="K3883" s="87">
        <f>+IF(ISNUMBER(DATA!AR1031),DATA!AR1031,"n/a")</f>
        <v>2.7608510936305501</v>
      </c>
      <c r="L3883" s="77">
        <f>+IF(ISNUMBER(DATA!AS1031),DATA!AS1031,"n/a")</f>
        <v>-1.2087880957589199E-2</v>
      </c>
      <c r="M3883" s="66"/>
      <c r="N3883" s="66"/>
      <c r="O3883" s="66"/>
      <c r="P3883" s="66"/>
      <c r="Q3883" s="66"/>
      <c r="S3883" s="70"/>
      <c r="U3883" s="70"/>
      <c r="W3883" s="70"/>
      <c r="Y3883" s="70"/>
    </row>
    <row r="3884" spans="1:25" s="69" customFormat="1" x14ac:dyDescent="0.2">
      <c r="A3884" s="66" t="s">
        <v>28</v>
      </c>
      <c r="B3884" s="66" t="s">
        <v>24</v>
      </c>
      <c r="C3884" s="66" t="s">
        <v>26</v>
      </c>
      <c r="D3884" s="66" t="s">
        <v>272</v>
      </c>
      <c r="E3884" s="87">
        <f>+IF(ISNUMBER(DATA!N1032),DATA!N1032,"n/a")</f>
        <v>3.2944790362994198</v>
      </c>
      <c r="F3884" s="77">
        <f>+IF(ISNUMBER(DATA!O1032),DATA!O1032,"n/a")</f>
        <v>2.0257681295774099E-2</v>
      </c>
      <c r="G3884" s="87">
        <f>+IF(ISNUMBER(DATA!X1032),DATA!X1032,"n/a")</f>
        <v>3.2981499386149302</v>
      </c>
      <c r="H3884" s="77">
        <f>+IF(ISNUMBER(DATA!Y1032),DATA!Y1032,"n/a")</f>
        <v>3.4301535990687498E-2</v>
      </c>
      <c r="I3884" s="87">
        <f>+IF(ISNUMBER(DATA!AH1032),DATA!AH1032,"n/a")</f>
        <v>3.3109645220435899</v>
      </c>
      <c r="J3884" s="77">
        <f>+IF(ISNUMBER(DATA!AI1032),DATA!AI1032,"n/a")</f>
        <v>2.3277115065988899E-2</v>
      </c>
      <c r="K3884" s="87">
        <f>+IF(ISNUMBER(DATA!AR1032),DATA!AR1032,"n/a")</f>
        <v>3.35133403841153</v>
      </c>
      <c r="L3884" s="77">
        <f>+IF(ISNUMBER(DATA!AS1032),DATA!AS1032,"n/a")</f>
        <v>4.89926594744326E-3</v>
      </c>
      <c r="M3884" s="66"/>
      <c r="N3884" s="66"/>
      <c r="O3884" s="66"/>
      <c r="P3884" s="66"/>
      <c r="Q3884" s="66"/>
      <c r="S3884" s="70"/>
      <c r="U3884" s="70"/>
      <c r="W3884" s="70"/>
      <c r="Y3884" s="70"/>
    </row>
    <row r="3885" spans="1:25" s="69" customFormat="1" x14ac:dyDescent="0.2">
      <c r="A3885" s="66" t="s">
        <v>28</v>
      </c>
      <c r="B3885" s="66" t="s">
        <v>24</v>
      </c>
      <c r="C3885" s="66" t="s">
        <v>26</v>
      </c>
      <c r="D3885" s="66" t="s">
        <v>273</v>
      </c>
      <c r="E3885" s="87">
        <f>+IF(ISNUMBER(DATA!N1033),DATA!N1033,"n/a")</f>
        <v>3.2740755399116401</v>
      </c>
      <c r="F3885" s="77">
        <f>+IF(ISNUMBER(DATA!O1033),DATA!O1033,"n/a")</f>
        <v>-8.4484135552455996E-3</v>
      </c>
      <c r="G3885" s="87">
        <f>+IF(ISNUMBER(DATA!X1033),DATA!X1033,"n/a")</f>
        <v>3.2692874938727599</v>
      </c>
      <c r="H3885" s="77">
        <f>+IF(ISNUMBER(DATA!Y1033),DATA!Y1033,"n/a")</f>
        <v>2.8196377699910399E-2</v>
      </c>
      <c r="I3885" s="87">
        <f>+IF(ISNUMBER(DATA!AH1033),DATA!AH1033,"n/a")</f>
        <v>3.2426388056609401</v>
      </c>
      <c r="J3885" s="77">
        <f>+IF(ISNUMBER(DATA!AI1033),DATA!AI1033,"n/a")</f>
        <v>3.7985165778803898E-2</v>
      </c>
      <c r="K3885" s="87">
        <f>+IF(ISNUMBER(DATA!AR1033),DATA!AR1033,"n/a")</f>
        <v>3.2801772075585802</v>
      </c>
      <c r="L3885" s="77">
        <f>+IF(ISNUMBER(DATA!AS1033),DATA!AS1033,"n/a")</f>
        <v>5.8450993005502098E-2</v>
      </c>
      <c r="M3885" s="66"/>
      <c r="N3885" s="66"/>
      <c r="O3885" s="66"/>
      <c r="P3885" s="66"/>
      <c r="Q3885" s="66"/>
      <c r="S3885" s="70"/>
      <c r="U3885" s="70"/>
      <c r="W3885" s="70"/>
      <c r="Y3885" s="70"/>
    </row>
    <row r="3886" spans="1:25" s="69" customFormat="1" x14ac:dyDescent="0.2">
      <c r="A3886" s="66" t="s">
        <v>28</v>
      </c>
      <c r="B3886" s="66" t="s">
        <v>24</v>
      </c>
      <c r="C3886" s="66" t="s">
        <v>26</v>
      </c>
      <c r="D3886" s="66" t="s">
        <v>274</v>
      </c>
      <c r="E3886" s="87">
        <f>+IF(ISNUMBER(DATA!N1034),DATA!N1034,"n/a")</f>
        <v>3.43598855938267</v>
      </c>
      <c r="F3886" s="77">
        <f>+IF(ISNUMBER(DATA!O1034),DATA!O1034,"n/a")</f>
        <v>-2.3088797230734901E-2</v>
      </c>
      <c r="G3886" s="87">
        <f>+IF(ISNUMBER(DATA!X1034),DATA!X1034,"n/a")</f>
        <v>3.48315898569399</v>
      </c>
      <c r="H3886" s="77">
        <f>+IF(ISNUMBER(DATA!Y1034),DATA!Y1034,"n/a")</f>
        <v>1.7235012096792599E-2</v>
      </c>
      <c r="I3886" s="87">
        <f>+IF(ISNUMBER(DATA!AH1034),DATA!AH1034,"n/a")</f>
        <v>3.5521359095699299</v>
      </c>
      <c r="J3886" s="77">
        <f>+IF(ISNUMBER(DATA!AI1034),DATA!AI1034,"n/a")</f>
        <v>2.81643644264837E-2</v>
      </c>
      <c r="K3886" s="87">
        <f>+IF(ISNUMBER(DATA!AR1034),DATA!AR1034,"n/a")</f>
        <v>3.5719623022864799</v>
      </c>
      <c r="L3886" s="77">
        <f>+IF(ISNUMBER(DATA!AS1034),DATA!AS1034,"n/a")</f>
        <v>2.7710967055978399E-2</v>
      </c>
      <c r="M3886" s="66"/>
      <c r="N3886" s="66"/>
      <c r="O3886" s="66"/>
      <c r="P3886" s="66"/>
      <c r="Q3886" s="66"/>
      <c r="S3886" s="70"/>
      <c r="U3886" s="70"/>
      <c r="W3886" s="70"/>
      <c r="Y3886" s="70"/>
    </row>
    <row r="3887" spans="1:25" s="69" customFormat="1" x14ac:dyDescent="0.2">
      <c r="A3887" s="66" t="s">
        <v>28</v>
      </c>
      <c r="B3887" s="66" t="s">
        <v>24</v>
      </c>
      <c r="C3887" s="66" t="s">
        <v>26</v>
      </c>
      <c r="D3887" s="66" t="s">
        <v>275</v>
      </c>
      <c r="E3887" s="87">
        <f>+IF(ISNUMBER(DATA!N1035),DATA!N1035,"n/a")</f>
        <v>2.9621418139508102</v>
      </c>
      <c r="F3887" s="77">
        <f>+IF(ISNUMBER(DATA!O1035),DATA!O1035,"n/a")</f>
        <v>-2.4026532084535899E-2</v>
      </c>
      <c r="G3887" s="87">
        <f>+IF(ISNUMBER(DATA!X1035),DATA!X1035,"n/a")</f>
        <v>3.05739374423153</v>
      </c>
      <c r="H3887" s="77">
        <f>+IF(ISNUMBER(DATA!Y1035),DATA!Y1035,"n/a")</f>
        <v>-1.35859151780785E-2</v>
      </c>
      <c r="I3887" s="87">
        <f>+IF(ISNUMBER(DATA!AH1035),DATA!AH1035,"n/a")</f>
        <v>2.9975745140179799</v>
      </c>
      <c r="J3887" s="77">
        <f>+IF(ISNUMBER(DATA!AI1035),DATA!AI1035,"n/a")</f>
        <v>-2.44568811484791E-2</v>
      </c>
      <c r="K3887" s="87">
        <f>+IF(ISNUMBER(DATA!AR1035),DATA!AR1035,"n/a")</f>
        <v>2.99161894952652</v>
      </c>
      <c r="L3887" s="77">
        <f>+IF(ISNUMBER(DATA!AS1035),DATA!AS1035,"n/a")</f>
        <v>-1.28300718848563E-2</v>
      </c>
      <c r="M3887" s="66"/>
      <c r="N3887" s="66"/>
      <c r="O3887" s="66"/>
      <c r="P3887" s="66"/>
      <c r="Q3887" s="66"/>
      <c r="S3887" s="70"/>
      <c r="U3887" s="70"/>
      <c r="W3887" s="70"/>
      <c r="Y3887" s="70"/>
    </row>
    <row r="3888" spans="1:25" s="69" customFormat="1" x14ac:dyDescent="0.2">
      <c r="A3888" s="66" t="s">
        <v>28</v>
      </c>
      <c r="B3888" s="66" t="s">
        <v>24</v>
      </c>
      <c r="C3888" s="66" t="s">
        <v>26</v>
      </c>
      <c r="D3888" s="66" t="s">
        <v>276</v>
      </c>
      <c r="E3888" s="87">
        <f>+IF(ISNUMBER(DATA!N1036),DATA!N1036,"n/a")</f>
        <v>3.2422397019144702</v>
      </c>
      <c r="F3888" s="77">
        <f>+IF(ISNUMBER(DATA!O1036),DATA!O1036,"n/a")</f>
        <v>-3.5989242569577702E-2</v>
      </c>
      <c r="G3888" s="87">
        <f>+IF(ISNUMBER(DATA!X1036),DATA!X1036,"n/a")</f>
        <v>3.2148429647463401</v>
      </c>
      <c r="H3888" s="77">
        <f>+IF(ISNUMBER(DATA!Y1036),DATA!Y1036,"n/a")</f>
        <v>-2.6846647545001601E-2</v>
      </c>
      <c r="I3888" s="87">
        <f>+IF(ISNUMBER(DATA!AH1036),DATA!AH1036,"n/a")</f>
        <v>3.1950112514543001</v>
      </c>
      <c r="J3888" s="77">
        <f>+IF(ISNUMBER(DATA!AI1036),DATA!AI1036,"n/a")</f>
        <v>-1.1274641283296799E-2</v>
      </c>
      <c r="K3888" s="87">
        <f>+IF(ISNUMBER(DATA!AR1036),DATA!AR1036,"n/a")</f>
        <v>3.2556043567949202</v>
      </c>
      <c r="L3888" s="77">
        <f>+IF(ISNUMBER(DATA!AS1036),DATA!AS1036,"n/a")</f>
        <v>5.11407372203651E-2</v>
      </c>
      <c r="M3888" s="66"/>
      <c r="N3888" s="66"/>
      <c r="O3888" s="66"/>
      <c r="P3888" s="66"/>
      <c r="Q3888" s="66"/>
      <c r="S3888" s="70"/>
      <c r="U3888" s="70"/>
      <c r="W3888" s="70"/>
      <c r="Y3888" s="70"/>
    </row>
    <row r="3889" spans="1:25" s="69" customFormat="1" x14ac:dyDescent="0.2">
      <c r="A3889" s="66" t="s">
        <v>28</v>
      </c>
      <c r="B3889" s="66" t="s">
        <v>24</v>
      </c>
      <c r="C3889" s="66" t="s">
        <v>26</v>
      </c>
      <c r="D3889" s="66" t="s">
        <v>277</v>
      </c>
      <c r="E3889" s="87">
        <f>+IF(ISNUMBER(DATA!N1037),DATA!N1037,"n/a")</f>
        <v>3.3812615375640198</v>
      </c>
      <c r="F3889" s="77">
        <f>+IF(ISNUMBER(DATA!O1037),DATA!O1037,"n/a")</f>
        <v>-4.7577491339299303E-2</v>
      </c>
      <c r="G3889" s="87">
        <f>+IF(ISNUMBER(DATA!X1037),DATA!X1037,"n/a")</f>
        <v>3.41839572281657</v>
      </c>
      <c r="H3889" s="77">
        <f>+IF(ISNUMBER(DATA!Y1037),DATA!Y1037,"n/a")</f>
        <v>-2.8678958438817501E-2</v>
      </c>
      <c r="I3889" s="87">
        <f>+IF(ISNUMBER(DATA!AH1037),DATA!AH1037,"n/a")</f>
        <v>3.4131521622648302</v>
      </c>
      <c r="J3889" s="77">
        <f>+IF(ISNUMBER(DATA!AI1037),DATA!AI1037,"n/a")</f>
        <v>-2.5413261241436901E-2</v>
      </c>
      <c r="K3889" s="87">
        <f>+IF(ISNUMBER(DATA!AR1037),DATA!AR1037,"n/a")</f>
        <v>3.3799487133163</v>
      </c>
      <c r="L3889" s="77">
        <f>+IF(ISNUMBER(DATA!AS1037),DATA!AS1037,"n/a")</f>
        <v>-3.06513114301179E-2</v>
      </c>
      <c r="M3889" s="66"/>
      <c r="N3889" s="66"/>
      <c r="O3889" s="66"/>
      <c r="P3889" s="66"/>
      <c r="Q3889" s="66"/>
      <c r="S3889" s="70"/>
      <c r="U3889" s="70"/>
      <c r="W3889" s="70"/>
      <c r="Y3889" s="70"/>
    </row>
    <row r="3890" spans="1:25" s="69" customFormat="1" x14ac:dyDescent="0.2">
      <c r="A3890" s="66" t="s">
        <v>28</v>
      </c>
      <c r="B3890" s="66" t="s">
        <v>24</v>
      </c>
      <c r="C3890" s="66" t="s">
        <v>26</v>
      </c>
      <c r="D3890" s="66" t="s">
        <v>278</v>
      </c>
      <c r="E3890" s="87">
        <f>+IF(ISNUMBER(DATA!N1038),DATA!N1038,"n/a")</f>
        <v>2.2467190549545202</v>
      </c>
      <c r="F3890" s="77">
        <f>+IF(ISNUMBER(DATA!O1038),DATA!O1038,"n/a")</f>
        <v>-0.15900044686744599</v>
      </c>
      <c r="G3890" s="87">
        <f>+IF(ISNUMBER(DATA!X1038),DATA!X1038,"n/a")</f>
        <v>2.2643175569996798</v>
      </c>
      <c r="H3890" s="77">
        <f>+IF(ISNUMBER(DATA!Y1038),DATA!Y1038,"n/a")</f>
        <v>-0.105759162534224</v>
      </c>
      <c r="I3890" s="87">
        <f>+IF(ISNUMBER(DATA!AH1038),DATA!AH1038,"n/a")</f>
        <v>2.2102291471485498</v>
      </c>
      <c r="J3890" s="77">
        <f>+IF(ISNUMBER(DATA!AI1038),DATA!AI1038,"n/a")</f>
        <v>-6.8717166317601205E-2</v>
      </c>
      <c r="K3890" s="87">
        <f>+IF(ISNUMBER(DATA!AR1038),DATA!AR1038,"n/a")</f>
        <v>2.3267708179190398</v>
      </c>
      <c r="L3890" s="77">
        <f>+IF(ISNUMBER(DATA!AS1038),DATA!AS1038,"n/a")</f>
        <v>-1.10305468579069E-2</v>
      </c>
      <c r="M3890" s="66"/>
      <c r="N3890" s="66"/>
      <c r="O3890" s="66"/>
      <c r="P3890" s="66"/>
      <c r="Q3890" s="66"/>
      <c r="S3890" s="70"/>
      <c r="U3890" s="70"/>
      <c r="W3890" s="70"/>
      <c r="Y3890" s="70"/>
    </row>
    <row r="3891" spans="1:25" s="69" customFormat="1" x14ac:dyDescent="0.2">
      <c r="A3891" s="66" t="s">
        <v>28</v>
      </c>
      <c r="B3891" s="66" t="s">
        <v>24</v>
      </c>
      <c r="C3891" s="66" t="s">
        <v>26</v>
      </c>
      <c r="D3891" s="66" t="s">
        <v>279</v>
      </c>
      <c r="E3891" s="87">
        <f>+IF(ISNUMBER(DATA!N1039),DATA!N1039,"n/a")</f>
        <v>2.16256715071439</v>
      </c>
      <c r="F3891" s="77">
        <f>+IF(ISNUMBER(DATA!O1039),DATA!O1039,"n/a")</f>
        <v>-0.10783197913545001</v>
      </c>
      <c r="G3891" s="87">
        <f>+IF(ISNUMBER(DATA!X1039),DATA!X1039,"n/a")</f>
        <v>2.2878273665996498</v>
      </c>
      <c r="H3891" s="77">
        <f>+IF(ISNUMBER(DATA!Y1039),DATA!Y1039,"n/a")</f>
        <v>-6.5976519950941004E-2</v>
      </c>
      <c r="I3891" s="87">
        <f>+IF(ISNUMBER(DATA!AH1039),DATA!AH1039,"n/a")</f>
        <v>2.23512021192695</v>
      </c>
      <c r="J3891" s="77">
        <f>+IF(ISNUMBER(DATA!AI1039),DATA!AI1039,"n/a")</f>
        <v>-3.3296947311951701E-2</v>
      </c>
      <c r="K3891" s="87">
        <f>+IF(ISNUMBER(DATA!AR1039),DATA!AR1039,"n/a")</f>
        <v>2.3456958199238498</v>
      </c>
      <c r="L3891" s="77">
        <f>+IF(ISNUMBER(DATA!AS1039),DATA!AS1039,"n/a")</f>
        <v>0.15578643036874101</v>
      </c>
      <c r="M3891" s="66"/>
      <c r="N3891" s="66"/>
      <c r="O3891" s="66"/>
      <c r="P3891" s="66"/>
      <c r="Q3891" s="66"/>
      <c r="S3891" s="70"/>
      <c r="U3891" s="70"/>
      <c r="W3891" s="70"/>
      <c r="Y3891" s="70"/>
    </row>
    <row r="3892" spans="1:25" s="69" customFormat="1" x14ac:dyDescent="0.2">
      <c r="A3892" s="66" t="s">
        <v>28</v>
      </c>
      <c r="B3892" s="66" t="s">
        <v>24</v>
      </c>
      <c r="C3892" s="66" t="s">
        <v>26</v>
      </c>
      <c r="D3892" s="66" t="s">
        <v>280</v>
      </c>
      <c r="E3892" s="87">
        <f>+IF(ISNUMBER(DATA!N1040),DATA!N1040,"n/a")</f>
        <v>3.1259995002498702</v>
      </c>
      <c r="F3892" s="77">
        <f>+IF(ISNUMBER(DATA!O1040),DATA!O1040,"n/a")</f>
        <v>1.19428856262147E-2</v>
      </c>
      <c r="G3892" s="87">
        <f>+IF(ISNUMBER(DATA!X1040),DATA!X1040,"n/a")</f>
        <v>3.1365991136126001</v>
      </c>
      <c r="H3892" s="77">
        <f>+IF(ISNUMBER(DATA!Y1040),DATA!Y1040,"n/a")</f>
        <v>2.3975257198811901E-2</v>
      </c>
      <c r="I3892" s="87">
        <f>+IF(ISNUMBER(DATA!AH1040),DATA!AH1040,"n/a")</f>
        <v>3.10073199829547</v>
      </c>
      <c r="J3892" s="77">
        <f>+IF(ISNUMBER(DATA!AI1040),DATA!AI1040,"n/a")</f>
        <v>1.45078833578425E-2</v>
      </c>
      <c r="K3892" s="87">
        <f>+IF(ISNUMBER(DATA!AR1040),DATA!AR1040,"n/a")</f>
        <v>3.1758870518732101</v>
      </c>
      <c r="L3892" s="77">
        <f>+IF(ISNUMBER(DATA!AS1040),DATA!AS1040,"n/a")</f>
        <v>3.9412367742648703E-2</v>
      </c>
      <c r="M3892" s="66"/>
      <c r="N3892" s="66"/>
      <c r="O3892" s="66"/>
      <c r="P3892" s="66"/>
      <c r="Q3892" s="66"/>
      <c r="S3892" s="70"/>
      <c r="U3892" s="70"/>
      <c r="W3892" s="70"/>
      <c r="Y3892" s="70"/>
    </row>
    <row r="3893" spans="1:25" s="69" customFormat="1" x14ac:dyDescent="0.2">
      <c r="A3893" s="66" t="s">
        <v>28</v>
      </c>
      <c r="B3893" s="66" t="s">
        <v>24</v>
      </c>
      <c r="C3893" s="66" t="s">
        <v>26</v>
      </c>
      <c r="D3893" s="66" t="s">
        <v>281</v>
      </c>
      <c r="E3893" s="87">
        <f>+IF(ISNUMBER(DATA!N1041),DATA!N1041,"n/a")</f>
        <v>2.0234069882446599</v>
      </c>
      <c r="F3893" s="77">
        <f>+IF(ISNUMBER(DATA!O1041),DATA!O1041,"n/a")</f>
        <v>-0.189883656462875</v>
      </c>
      <c r="G3893" s="87">
        <f>+IF(ISNUMBER(DATA!X1041),DATA!X1041,"n/a")</f>
        <v>2.0825789796241798</v>
      </c>
      <c r="H3893" s="77">
        <f>+IF(ISNUMBER(DATA!Y1041),DATA!Y1041,"n/a")</f>
        <v>-5.6078165878304498E-2</v>
      </c>
      <c r="I3893" s="87">
        <f>+IF(ISNUMBER(DATA!AH1041),DATA!AH1041,"n/a")</f>
        <v>2.0669690326192298</v>
      </c>
      <c r="J3893" s="77">
        <f>+IF(ISNUMBER(DATA!AI1041),DATA!AI1041,"n/a")</f>
        <v>-2.2153910411178E-2</v>
      </c>
      <c r="K3893" s="87">
        <f>+IF(ISNUMBER(DATA!AR1041),DATA!AR1041,"n/a")</f>
        <v>2.1915215550645399</v>
      </c>
      <c r="L3893" s="77">
        <f>+IF(ISNUMBER(DATA!AS1041),DATA!AS1041,"n/a")</f>
        <v>0.10318793228242</v>
      </c>
      <c r="M3893" s="66"/>
      <c r="N3893" s="66"/>
      <c r="O3893" s="66"/>
      <c r="P3893" s="66"/>
      <c r="Q3893" s="66"/>
      <c r="S3893" s="70"/>
      <c r="U3893" s="70"/>
      <c r="W3893" s="70"/>
      <c r="Y3893" s="70"/>
    </row>
    <row r="3894" spans="1:25" s="69" customFormat="1" x14ac:dyDescent="0.2">
      <c r="A3894" s="66" t="s">
        <v>28</v>
      </c>
      <c r="B3894" s="66" t="s">
        <v>24</v>
      </c>
      <c r="C3894" s="66" t="s">
        <v>26</v>
      </c>
      <c r="D3894" s="66" t="s">
        <v>282</v>
      </c>
      <c r="E3894" s="87">
        <f>+IF(ISNUMBER(DATA!N1042),DATA!N1042,"n/a")</f>
        <v>3.4322019492587401</v>
      </c>
      <c r="F3894" s="77">
        <f>+IF(ISNUMBER(DATA!O1042),DATA!O1042,"n/a")</f>
        <v>1.8065210379938499E-2</v>
      </c>
      <c r="G3894" s="87">
        <f>+IF(ISNUMBER(DATA!X1042),DATA!X1042,"n/a")</f>
        <v>3.4290997697608501</v>
      </c>
      <c r="H3894" s="77">
        <f>+IF(ISNUMBER(DATA!Y1042),DATA!Y1042,"n/a")</f>
        <v>5.5402553128156796E-3</v>
      </c>
      <c r="I3894" s="87">
        <f>+IF(ISNUMBER(DATA!AH1042),DATA!AH1042,"n/a")</f>
        <v>3.4141923967731298</v>
      </c>
      <c r="J3894" s="77">
        <f>+IF(ISNUMBER(DATA!AI1042),DATA!AI1042,"n/a")</f>
        <v>9.7613668464528597E-3</v>
      </c>
      <c r="K3894" s="87">
        <f>+IF(ISNUMBER(DATA!AR1042),DATA!AR1042,"n/a")</f>
        <v>3.4120106689168201</v>
      </c>
      <c r="L3894" s="77">
        <f>+IF(ISNUMBER(DATA!AS1042),DATA!AS1042,"n/a")</f>
        <v>1.34623586526567E-2</v>
      </c>
      <c r="M3894" s="66"/>
      <c r="N3894" s="66"/>
      <c r="O3894" s="66"/>
      <c r="P3894" s="66"/>
      <c r="Q3894" s="66"/>
      <c r="S3894" s="70"/>
      <c r="U3894" s="70"/>
      <c r="W3894" s="70"/>
      <c r="Y3894" s="70"/>
    </row>
    <row r="3895" spans="1:25" s="69" customFormat="1" x14ac:dyDescent="0.2">
      <c r="A3895" s="66" t="s">
        <v>28</v>
      </c>
      <c r="B3895" s="66" t="s">
        <v>24</v>
      </c>
      <c r="C3895" s="66" t="s">
        <v>26</v>
      </c>
      <c r="D3895" s="66" t="s">
        <v>283</v>
      </c>
      <c r="E3895" s="87">
        <f>+IF(ISNUMBER(DATA!N1043),DATA!N1043,"n/a")</f>
        <v>3.4871778545046102</v>
      </c>
      <c r="F3895" s="77">
        <f>+IF(ISNUMBER(DATA!O1043),DATA!O1043,"n/a")</f>
        <v>7.1448887463309102E-2</v>
      </c>
      <c r="G3895" s="87">
        <f>+IF(ISNUMBER(DATA!X1043),DATA!X1043,"n/a")</f>
        <v>3.4942593599306901</v>
      </c>
      <c r="H3895" s="77">
        <f>+IF(ISNUMBER(DATA!Y1043),DATA!Y1043,"n/a")</f>
        <v>6.66665539696812E-2</v>
      </c>
      <c r="I3895" s="87">
        <f>+IF(ISNUMBER(DATA!AH1043),DATA!AH1043,"n/a")</f>
        <v>3.4503734844213998</v>
      </c>
      <c r="J3895" s="77">
        <f>+IF(ISNUMBER(DATA!AI1043),DATA!AI1043,"n/a")</f>
        <v>5.7439895709385097E-2</v>
      </c>
      <c r="K3895" s="87">
        <f>+IF(ISNUMBER(DATA!AR1043),DATA!AR1043,"n/a")</f>
        <v>3.3964300667066398</v>
      </c>
      <c r="L3895" s="77">
        <f>+IF(ISNUMBER(DATA!AS1043),DATA!AS1043,"n/a")</f>
        <v>8.4889725177691194E-2</v>
      </c>
      <c r="M3895" s="66"/>
      <c r="N3895" s="66"/>
      <c r="O3895" s="66"/>
      <c r="P3895" s="66"/>
      <c r="Q3895" s="66"/>
      <c r="S3895" s="70"/>
      <c r="U3895" s="70"/>
      <c r="W3895" s="70"/>
      <c r="Y3895" s="70"/>
    </row>
    <row r="3896" spans="1:25" s="69" customFormat="1" x14ac:dyDescent="0.2">
      <c r="A3896" s="66" t="s">
        <v>28</v>
      </c>
      <c r="B3896" s="66" t="s">
        <v>24</v>
      </c>
      <c r="C3896" s="66" t="s">
        <v>26</v>
      </c>
      <c r="D3896" s="66" t="s">
        <v>284</v>
      </c>
      <c r="E3896" s="87">
        <f>+IF(ISNUMBER(DATA!N1044),DATA!N1044,"n/a")</f>
        <v>1.6928756827884699</v>
      </c>
      <c r="F3896" s="77">
        <f>+IF(ISNUMBER(DATA!O1044),DATA!O1044,"n/a")</f>
        <v>-0.24203341284100199</v>
      </c>
      <c r="G3896" s="87">
        <f>+IF(ISNUMBER(DATA!X1044),DATA!X1044,"n/a")</f>
        <v>1.7726208890970701</v>
      </c>
      <c r="H3896" s="77">
        <f>+IF(ISNUMBER(DATA!Y1044),DATA!Y1044,"n/a")</f>
        <v>-0.13683565725529101</v>
      </c>
      <c r="I3896" s="87">
        <f>+IF(ISNUMBER(DATA!AH1044),DATA!AH1044,"n/a")</f>
        <v>1.7186745125874401</v>
      </c>
      <c r="J3896" s="77">
        <f>+IF(ISNUMBER(DATA!AI1044),DATA!AI1044,"n/a")</f>
        <v>-7.8245542969848106E-2</v>
      </c>
      <c r="K3896" s="87">
        <f>+IF(ISNUMBER(DATA!AR1044),DATA!AR1044,"n/a")</f>
        <v>1.82852606679431</v>
      </c>
      <c r="L3896" s="77">
        <f>+IF(ISNUMBER(DATA!AS1044),DATA!AS1044,"n/a")</f>
        <v>9.0887374242453606E-2</v>
      </c>
      <c r="M3896" s="66"/>
      <c r="N3896" s="66"/>
      <c r="O3896" s="66"/>
      <c r="P3896" s="66"/>
      <c r="Q3896" s="66"/>
      <c r="S3896" s="70"/>
      <c r="U3896" s="70"/>
      <c r="W3896" s="70"/>
      <c r="Y3896" s="70"/>
    </row>
    <row r="3897" spans="1:25" s="69" customFormat="1" x14ac:dyDescent="0.2">
      <c r="A3897" s="66" t="s">
        <v>28</v>
      </c>
      <c r="B3897" s="66" t="s">
        <v>24</v>
      </c>
      <c r="C3897" s="66" t="s">
        <v>26</v>
      </c>
      <c r="D3897" s="66" t="s">
        <v>285</v>
      </c>
      <c r="E3897" s="87">
        <f>+IF(ISNUMBER(DATA!N1045),DATA!N1045,"n/a")</f>
        <v>1.46144332973367</v>
      </c>
      <c r="F3897" s="77">
        <f>+IF(ISNUMBER(DATA!O1045),DATA!O1045,"n/a")</f>
        <v>-0.27904715827472598</v>
      </c>
      <c r="G3897" s="87">
        <f>+IF(ISNUMBER(DATA!X1045),DATA!X1045,"n/a")</f>
        <v>1.5411974390447301</v>
      </c>
      <c r="H3897" s="77">
        <f>+IF(ISNUMBER(DATA!Y1045),DATA!Y1045,"n/a")</f>
        <v>-0.17851599788688099</v>
      </c>
      <c r="I3897" s="87">
        <f>+IF(ISNUMBER(DATA!AH1045),DATA!AH1045,"n/a")</f>
        <v>1.47510108284108</v>
      </c>
      <c r="J3897" s="77">
        <f>+IF(ISNUMBER(DATA!AI1045),DATA!AI1045,"n/a")</f>
        <v>-0.14061227882518601</v>
      </c>
      <c r="K3897" s="87">
        <f>+IF(ISNUMBER(DATA!AR1045),DATA!AR1045,"n/a")</f>
        <v>1.5488168394065001</v>
      </c>
      <c r="L3897" s="77">
        <f>+IF(ISNUMBER(DATA!AS1045),DATA!AS1045,"n/a")</f>
        <v>-2.1127188047048402E-2</v>
      </c>
      <c r="M3897" s="66"/>
      <c r="N3897" s="66"/>
      <c r="O3897" s="66"/>
      <c r="P3897" s="66"/>
      <c r="Q3897" s="66"/>
      <c r="S3897" s="70"/>
      <c r="U3897" s="70"/>
      <c r="W3897" s="70"/>
      <c r="Y3897" s="70"/>
    </row>
    <row r="3898" spans="1:25" s="69" customFormat="1" x14ac:dyDescent="0.2">
      <c r="A3898" s="66" t="s">
        <v>28</v>
      </c>
      <c r="B3898" s="66" t="s">
        <v>24</v>
      </c>
      <c r="C3898" s="66" t="s">
        <v>26</v>
      </c>
      <c r="D3898" s="66" t="s">
        <v>286</v>
      </c>
      <c r="E3898" s="87">
        <f>+IF(ISNUMBER(DATA!N1046),DATA!N1046,"n/a")</f>
        <v>3.60543771788074</v>
      </c>
      <c r="F3898" s="77">
        <f>+IF(ISNUMBER(DATA!O1046),DATA!O1046,"n/a")</f>
        <v>-3.0711493083374199E-2</v>
      </c>
      <c r="G3898" s="87">
        <f>+IF(ISNUMBER(DATA!X1046),DATA!X1046,"n/a")</f>
        <v>3.6424546488123202</v>
      </c>
      <c r="H3898" s="77">
        <f>+IF(ISNUMBER(DATA!Y1046),DATA!Y1046,"n/a")</f>
        <v>-9.8855624550505602E-3</v>
      </c>
      <c r="I3898" s="87">
        <f>+IF(ISNUMBER(DATA!AH1046),DATA!AH1046,"n/a")</f>
        <v>3.6758691310896201</v>
      </c>
      <c r="J3898" s="77">
        <f>+IF(ISNUMBER(DATA!AI1046),DATA!AI1046,"n/a")</f>
        <v>-7.7234437943792004E-3</v>
      </c>
      <c r="K3898" s="87">
        <f>+IF(ISNUMBER(DATA!AR1046),DATA!AR1046,"n/a")</f>
        <v>3.7667467471177898</v>
      </c>
      <c r="L3898" s="77">
        <f>+IF(ISNUMBER(DATA!AS1046),DATA!AS1046,"n/a")</f>
        <v>1.19066075751095E-2</v>
      </c>
      <c r="M3898" s="66"/>
      <c r="N3898" s="66"/>
      <c r="O3898" s="66"/>
      <c r="P3898" s="66"/>
      <c r="Q3898" s="66"/>
      <c r="S3898" s="70"/>
      <c r="U3898" s="70"/>
      <c r="W3898" s="70"/>
      <c r="Y3898" s="70"/>
    </row>
    <row r="3899" spans="1:25" s="69" customFormat="1" x14ac:dyDescent="0.2">
      <c r="A3899" s="66" t="s">
        <v>28</v>
      </c>
      <c r="B3899" s="66" t="s">
        <v>24</v>
      </c>
      <c r="C3899" s="66" t="s">
        <v>26</v>
      </c>
      <c r="D3899" s="66" t="s">
        <v>287</v>
      </c>
      <c r="E3899" s="87">
        <f>+IF(ISNUMBER(DATA!N1047),DATA!N1047,"n/a")</f>
        <v>3.3776413601328401</v>
      </c>
      <c r="F3899" s="77">
        <f>+IF(ISNUMBER(DATA!O1047),DATA!O1047,"n/a")</f>
        <v>2.3520438208767001E-2</v>
      </c>
      <c r="G3899" s="87">
        <f>+IF(ISNUMBER(DATA!X1047),DATA!X1047,"n/a")</f>
        <v>3.3349102684049998</v>
      </c>
      <c r="H3899" s="77">
        <f>+IF(ISNUMBER(DATA!Y1047),DATA!Y1047,"n/a")</f>
        <v>9.7105863365703603E-3</v>
      </c>
      <c r="I3899" s="87">
        <f>+IF(ISNUMBER(DATA!AH1047),DATA!AH1047,"n/a")</f>
        <v>3.2883668436304601</v>
      </c>
      <c r="J3899" s="77">
        <f>+IF(ISNUMBER(DATA!AI1047),DATA!AI1047,"n/a")</f>
        <v>4.7736008507920202E-2</v>
      </c>
      <c r="K3899" s="87">
        <f>+IF(ISNUMBER(DATA!AR1047),DATA!AR1047,"n/a")</f>
        <v>3.34600713859738</v>
      </c>
      <c r="L3899" s="77">
        <f>+IF(ISNUMBER(DATA!AS1047),DATA!AS1047,"n/a")</f>
        <v>4.7478427648612299E-2</v>
      </c>
      <c r="M3899" s="66"/>
      <c r="N3899" s="66"/>
      <c r="O3899" s="66"/>
      <c r="P3899" s="66"/>
      <c r="Q3899" s="66"/>
      <c r="S3899" s="70"/>
      <c r="U3899" s="70"/>
      <c r="W3899" s="70"/>
      <c r="Y3899" s="70"/>
    </row>
    <row r="3900" spans="1:25" s="69" customFormat="1" x14ac:dyDescent="0.2">
      <c r="A3900" s="66" t="s">
        <v>28</v>
      </c>
      <c r="B3900" s="66" t="s">
        <v>24</v>
      </c>
      <c r="C3900" s="66" t="s">
        <v>26</v>
      </c>
      <c r="D3900" s="66" t="s">
        <v>288</v>
      </c>
      <c r="E3900" s="87">
        <f>+IF(ISNUMBER(DATA!N1048),DATA!N1048,"n/a")</f>
        <v>3.5114253169596799</v>
      </c>
      <c r="F3900" s="77">
        <f>+IF(ISNUMBER(DATA!O1048),DATA!O1048,"n/a")</f>
        <v>1.62674753245288E-2</v>
      </c>
      <c r="G3900" s="87">
        <f>+IF(ISNUMBER(DATA!X1048),DATA!X1048,"n/a")</f>
        <v>3.4759801426235302</v>
      </c>
      <c r="H3900" s="77">
        <f>+IF(ISNUMBER(DATA!Y1048),DATA!Y1048,"n/a")</f>
        <v>-1.08808174077794E-2</v>
      </c>
      <c r="I3900" s="87">
        <f>+IF(ISNUMBER(DATA!AH1048),DATA!AH1048,"n/a")</f>
        <v>3.4613788120079598</v>
      </c>
      <c r="J3900" s="77">
        <f>+IF(ISNUMBER(DATA!AI1048),DATA!AI1048,"n/a")</f>
        <v>5.6846027609593096E-4</v>
      </c>
      <c r="K3900" s="87">
        <f>+IF(ISNUMBER(DATA!AR1048),DATA!AR1048,"n/a")</f>
        <v>3.4720805226607099</v>
      </c>
      <c r="L3900" s="77">
        <f>+IF(ISNUMBER(DATA!AS1048),DATA!AS1048,"n/a")</f>
        <v>3.7389134608901101E-2</v>
      </c>
      <c r="M3900" s="66"/>
      <c r="N3900" s="66"/>
      <c r="O3900" s="66"/>
      <c r="P3900" s="66"/>
      <c r="Q3900" s="66"/>
      <c r="S3900" s="70"/>
      <c r="U3900" s="70"/>
      <c r="W3900" s="70"/>
      <c r="Y3900" s="70"/>
    </row>
    <row r="3901" spans="1:25" s="69" customFormat="1" x14ac:dyDescent="0.2">
      <c r="A3901" s="66" t="s">
        <v>28</v>
      </c>
      <c r="B3901" s="66" t="s">
        <v>24</v>
      </c>
      <c r="C3901" s="66" t="s">
        <v>26</v>
      </c>
      <c r="D3901" s="66" t="s">
        <v>289</v>
      </c>
      <c r="E3901" s="87">
        <f>+IF(ISNUMBER(DATA!N1049),DATA!N1049,"n/a")</f>
        <v>1.91978035664117</v>
      </c>
      <c r="F3901" s="77">
        <f>+IF(ISNUMBER(DATA!O1049),DATA!O1049,"n/a")</f>
        <v>-0.250617869789732</v>
      </c>
      <c r="G3901" s="87">
        <f>+IF(ISNUMBER(DATA!X1049),DATA!X1049,"n/a")</f>
        <v>2.0577120325849401</v>
      </c>
      <c r="H3901" s="77">
        <f>+IF(ISNUMBER(DATA!Y1049),DATA!Y1049,"n/a")</f>
        <v>-0.115546149043113</v>
      </c>
      <c r="I3901" s="87">
        <f>+IF(ISNUMBER(DATA!AH1049),DATA!AH1049,"n/a")</f>
        <v>1.99995557361539</v>
      </c>
      <c r="J3901" s="77">
        <f>+IF(ISNUMBER(DATA!AI1049),DATA!AI1049,"n/a")</f>
        <v>-6.4016824514755696E-2</v>
      </c>
      <c r="K3901" s="87">
        <f>+IF(ISNUMBER(DATA!AR1049),DATA!AR1049,"n/a")</f>
        <v>2.1240737859944199</v>
      </c>
      <c r="L3901" s="77">
        <f>+IF(ISNUMBER(DATA!AS1049),DATA!AS1049,"n/a")</f>
        <v>9.1595608967827105E-2</v>
      </c>
      <c r="M3901" s="66"/>
      <c r="N3901" s="66"/>
      <c r="O3901" s="66"/>
      <c r="P3901" s="66"/>
      <c r="Q3901" s="66"/>
      <c r="S3901" s="70"/>
      <c r="U3901" s="70"/>
      <c r="W3901" s="70"/>
      <c r="Y3901" s="70"/>
    </row>
    <row r="3902" spans="1:25" s="69" customFormat="1" x14ac:dyDescent="0.2">
      <c r="A3902" s="66" t="s">
        <v>28</v>
      </c>
      <c r="B3902" s="66" t="s">
        <v>24</v>
      </c>
      <c r="C3902" s="66" t="s">
        <v>26</v>
      </c>
      <c r="D3902" s="66" t="s">
        <v>290</v>
      </c>
      <c r="E3902" s="87">
        <f>+IF(ISNUMBER(DATA!N1050),DATA!N1050,"n/a")</f>
        <v>3.59976033897876</v>
      </c>
      <c r="F3902" s="77">
        <f>+IF(ISNUMBER(DATA!O1050),DATA!O1050,"n/a")</f>
        <v>-3.1879257634034302E-3</v>
      </c>
      <c r="G3902" s="87">
        <f>+IF(ISNUMBER(DATA!X1050),DATA!X1050,"n/a")</f>
        <v>3.6527597705347898</v>
      </c>
      <c r="H3902" s="77">
        <f>+IF(ISNUMBER(DATA!Y1050),DATA!Y1050,"n/a")</f>
        <v>5.5358094682142298E-2</v>
      </c>
      <c r="I3902" s="87">
        <f>+IF(ISNUMBER(DATA!AH1050),DATA!AH1050,"n/a")</f>
        <v>3.69425482263394</v>
      </c>
      <c r="J3902" s="77">
        <f>+IF(ISNUMBER(DATA!AI1050),DATA!AI1050,"n/a")</f>
        <v>5.46898193468408E-2</v>
      </c>
      <c r="K3902" s="87">
        <f>+IF(ISNUMBER(DATA!AR1050),DATA!AR1050,"n/a")</f>
        <v>3.6606676007589498</v>
      </c>
      <c r="L3902" s="77">
        <f>+IF(ISNUMBER(DATA!AS1050),DATA!AS1050,"n/a")</f>
        <v>3.9469603130360097E-2</v>
      </c>
      <c r="M3902" s="66"/>
      <c r="N3902" s="66"/>
      <c r="O3902" s="66"/>
      <c r="P3902" s="66"/>
      <c r="Q3902" s="66"/>
      <c r="S3902" s="70"/>
      <c r="U3902" s="70"/>
      <c r="W3902" s="70"/>
      <c r="Y3902" s="70"/>
    </row>
    <row r="3903" spans="1:25" s="69" customFormat="1" x14ac:dyDescent="0.2">
      <c r="A3903" s="66" t="s">
        <v>28</v>
      </c>
      <c r="B3903" s="66" t="s">
        <v>24</v>
      </c>
      <c r="C3903" s="66" t="s">
        <v>26</v>
      </c>
      <c r="D3903" s="66" t="s">
        <v>291</v>
      </c>
      <c r="E3903" s="87">
        <f>+IF(ISNUMBER(DATA!N1051),DATA!N1051,"n/a")</f>
        <v>3.3375330090611599</v>
      </c>
      <c r="F3903" s="77">
        <f>+IF(ISNUMBER(DATA!O1051),DATA!O1051,"n/a")</f>
        <v>8.7196190467889095E-2</v>
      </c>
      <c r="G3903" s="87">
        <f>+IF(ISNUMBER(DATA!X1051),DATA!X1051,"n/a")</f>
        <v>3.16582684379294</v>
      </c>
      <c r="H3903" s="77">
        <f>+IF(ISNUMBER(DATA!Y1051),DATA!Y1051,"n/a")</f>
        <v>5.5778929215903897E-2</v>
      </c>
      <c r="I3903" s="87">
        <f>+IF(ISNUMBER(DATA!AH1051),DATA!AH1051,"n/a")</f>
        <v>3.0573131940542901</v>
      </c>
      <c r="J3903" s="77">
        <f>+IF(ISNUMBER(DATA!AI1051),DATA!AI1051,"n/a")</f>
        <v>2.0077635247779699E-2</v>
      </c>
      <c r="K3903" s="87">
        <f>+IF(ISNUMBER(DATA!AR1051),DATA!AR1051,"n/a")</f>
        <v>2.8501862484671401</v>
      </c>
      <c r="L3903" s="77">
        <f>+IF(ISNUMBER(DATA!AS1051),DATA!AS1051,"n/a")</f>
        <v>-4.5896226060325201E-2</v>
      </c>
      <c r="M3903" s="66"/>
      <c r="N3903" s="66"/>
      <c r="O3903" s="66"/>
      <c r="P3903" s="66"/>
      <c r="Q3903" s="66"/>
      <c r="S3903" s="70"/>
      <c r="U3903" s="70"/>
      <c r="W3903" s="70"/>
      <c r="Y3903" s="70"/>
    </row>
    <row r="3904" spans="1:25" s="69" customFormat="1" x14ac:dyDescent="0.2">
      <c r="A3904" s="66" t="s">
        <v>28</v>
      </c>
      <c r="B3904" s="66" t="s">
        <v>24</v>
      </c>
      <c r="C3904" s="66" t="s">
        <v>26</v>
      </c>
      <c r="D3904" s="66" t="s">
        <v>292</v>
      </c>
      <c r="E3904" s="87">
        <f>+IF(ISNUMBER(DATA!N1052),DATA!N1052,"n/a")</f>
        <v>3.1473106145318401</v>
      </c>
      <c r="F3904" s="77">
        <f>+IF(ISNUMBER(DATA!O1052),DATA!O1052,"n/a")</f>
        <v>1.3376783164695399E-2</v>
      </c>
      <c r="G3904" s="87">
        <f>+IF(ISNUMBER(DATA!X1052),DATA!X1052,"n/a")</f>
        <v>3.1301790558100202</v>
      </c>
      <c r="H3904" s="77">
        <f>+IF(ISNUMBER(DATA!Y1052),DATA!Y1052,"n/a")</f>
        <v>2.8357466946501399E-2</v>
      </c>
      <c r="I3904" s="87">
        <f>+IF(ISNUMBER(DATA!AH1052),DATA!AH1052,"n/a")</f>
        <v>3.1104047157746701</v>
      </c>
      <c r="J3904" s="77">
        <f>+IF(ISNUMBER(DATA!AI1052),DATA!AI1052,"n/a")</f>
        <v>4.7916952887072699E-2</v>
      </c>
      <c r="K3904" s="87">
        <f>+IF(ISNUMBER(DATA!AR1052),DATA!AR1052,"n/a")</f>
        <v>3.0790664895328801</v>
      </c>
      <c r="L3904" s="77">
        <f>+IF(ISNUMBER(DATA!AS1052),DATA!AS1052,"n/a")</f>
        <v>7.6285949421262295E-2</v>
      </c>
      <c r="M3904" s="66"/>
      <c r="N3904" s="66"/>
      <c r="O3904" s="66"/>
      <c r="P3904" s="66"/>
      <c r="Q3904" s="66"/>
      <c r="S3904" s="70"/>
      <c r="U3904" s="70"/>
      <c r="W3904" s="70"/>
      <c r="Y3904" s="70"/>
    </row>
    <row r="3905" spans="1:25" s="69" customFormat="1" x14ac:dyDescent="0.2">
      <c r="A3905" s="66" t="s">
        <v>28</v>
      </c>
      <c r="B3905" s="66" t="s">
        <v>24</v>
      </c>
      <c r="C3905" s="66" t="s">
        <v>26</v>
      </c>
      <c r="D3905" s="66" t="s">
        <v>293</v>
      </c>
      <c r="E3905" s="87">
        <f>+IF(ISNUMBER(DATA!N1053),DATA!N1053,"n/a")</f>
        <v>2.1032362008194201</v>
      </c>
      <c r="F3905" s="77">
        <f>+IF(ISNUMBER(DATA!O1053),DATA!O1053,"n/a")</f>
        <v>-0.25489122955593901</v>
      </c>
      <c r="G3905" s="87">
        <f>+IF(ISNUMBER(DATA!X1053),DATA!X1053,"n/a")</f>
        <v>2.2510128966990699</v>
      </c>
      <c r="H3905" s="77">
        <f>+IF(ISNUMBER(DATA!Y1053),DATA!Y1053,"n/a")</f>
        <v>-0.120872884678599</v>
      </c>
      <c r="I3905" s="87">
        <f>+IF(ISNUMBER(DATA!AH1053),DATA!AH1053,"n/a")</f>
        <v>2.1769957778689499</v>
      </c>
      <c r="J3905" s="77">
        <f>+IF(ISNUMBER(DATA!AI1053),DATA!AI1053,"n/a")</f>
        <v>-8.0825215663987607E-2</v>
      </c>
      <c r="K3905" s="87">
        <f>+IF(ISNUMBER(DATA!AR1053),DATA!AR1053,"n/a")</f>
        <v>2.3214702498304201</v>
      </c>
      <c r="L3905" s="77">
        <f>+IF(ISNUMBER(DATA!AS1053),DATA!AS1053,"n/a")</f>
        <v>0.12953055442970199</v>
      </c>
      <c r="M3905" s="66"/>
      <c r="N3905" s="66"/>
      <c r="O3905" s="66"/>
      <c r="P3905" s="66"/>
      <c r="Q3905" s="66"/>
      <c r="S3905" s="70"/>
      <c r="U3905" s="70"/>
      <c r="W3905" s="70"/>
      <c r="Y3905" s="70"/>
    </row>
    <row r="3906" spans="1:25" s="69" customFormat="1" x14ac:dyDescent="0.2">
      <c r="A3906" s="66" t="s">
        <v>28</v>
      </c>
      <c r="B3906" s="66" t="s">
        <v>24</v>
      </c>
      <c r="C3906" s="66" t="s">
        <v>26</v>
      </c>
      <c r="D3906" s="66" t="s">
        <v>294</v>
      </c>
      <c r="E3906" s="87">
        <f>+IF(ISNUMBER(DATA!N1054),DATA!N1054,"n/a")</f>
        <v>3.5170414385936302</v>
      </c>
      <c r="F3906" s="77">
        <f>+IF(ISNUMBER(DATA!O1054),DATA!O1054,"n/a")</f>
        <v>-9.2724293014096099E-4</v>
      </c>
      <c r="G3906" s="87">
        <f>+IF(ISNUMBER(DATA!X1054),DATA!X1054,"n/a")</f>
        <v>3.5508987327245198</v>
      </c>
      <c r="H3906" s="77">
        <f>+IF(ISNUMBER(DATA!Y1054),DATA!Y1054,"n/a")</f>
        <v>5.3005574498220999E-2</v>
      </c>
      <c r="I3906" s="87">
        <f>+IF(ISNUMBER(DATA!AH1054),DATA!AH1054,"n/a")</f>
        <v>3.58045402591795</v>
      </c>
      <c r="J3906" s="77">
        <f>+IF(ISNUMBER(DATA!AI1054),DATA!AI1054,"n/a")</f>
        <v>5.0105194733520798E-2</v>
      </c>
      <c r="K3906" s="87">
        <f>+IF(ISNUMBER(DATA!AR1054),DATA!AR1054,"n/a")</f>
        <v>3.5565003278118099</v>
      </c>
      <c r="L3906" s="77">
        <f>+IF(ISNUMBER(DATA!AS1054),DATA!AS1054,"n/a")</f>
        <v>3.4864162501437097E-2</v>
      </c>
      <c r="M3906" s="66"/>
      <c r="N3906" s="66"/>
      <c r="O3906" s="66"/>
      <c r="P3906" s="66"/>
      <c r="Q3906" s="66"/>
      <c r="S3906" s="70"/>
      <c r="U3906" s="70"/>
      <c r="W3906" s="70"/>
      <c r="Y3906" s="70"/>
    </row>
    <row r="3907" spans="1:25" s="69" customFormat="1" x14ac:dyDescent="0.2">
      <c r="A3907" s="66" t="s">
        <v>28</v>
      </c>
      <c r="B3907" s="66" t="s">
        <v>24</v>
      </c>
      <c r="C3907" s="66" t="s">
        <v>26</v>
      </c>
      <c r="D3907" s="66" t="s">
        <v>295</v>
      </c>
      <c r="E3907" s="87">
        <f>+IF(ISNUMBER(DATA!N1055),DATA!N1055,"n/a")</f>
        <v>3.17490861286629</v>
      </c>
      <c r="F3907" s="77">
        <f>+IF(ISNUMBER(DATA!O1055),DATA!O1055,"n/a")</f>
        <v>2.0556344873308902E-2</v>
      </c>
      <c r="G3907" s="87">
        <f>+IF(ISNUMBER(DATA!X1055),DATA!X1055,"n/a")</f>
        <v>3.07720815515068</v>
      </c>
      <c r="H3907" s="77">
        <f>+IF(ISNUMBER(DATA!Y1055),DATA!Y1055,"n/a")</f>
        <v>5.4284051469891403E-2</v>
      </c>
      <c r="I3907" s="87">
        <f>+IF(ISNUMBER(DATA!AH1055),DATA!AH1055,"n/a")</f>
        <v>2.95413725682406</v>
      </c>
      <c r="J3907" s="77">
        <f>+IF(ISNUMBER(DATA!AI1055),DATA!AI1055,"n/a")</f>
        <v>6.4524705788488301E-3</v>
      </c>
      <c r="K3907" s="87">
        <f>+IF(ISNUMBER(DATA!AR1055),DATA!AR1055,"n/a")</f>
        <v>2.8941964154949198</v>
      </c>
      <c r="L3907" s="77">
        <f>+IF(ISNUMBER(DATA!AS1055),DATA!AS1055,"n/a")</f>
        <v>-1.3342126875644201E-2</v>
      </c>
      <c r="M3907" s="66"/>
      <c r="N3907" s="66"/>
      <c r="O3907" s="66"/>
      <c r="P3907" s="66"/>
      <c r="Q3907" s="66"/>
      <c r="S3907" s="70"/>
      <c r="U3907" s="70"/>
      <c r="W3907" s="70"/>
      <c r="Y3907" s="70"/>
    </row>
    <row r="3908" spans="1:25" s="69" customFormat="1" x14ac:dyDescent="0.2">
      <c r="A3908" s="66" t="s">
        <v>28</v>
      </c>
      <c r="B3908" s="66" t="s">
        <v>24</v>
      </c>
      <c r="C3908" s="66" t="s">
        <v>26</v>
      </c>
      <c r="D3908" s="66" t="s">
        <v>296</v>
      </c>
      <c r="E3908" s="87">
        <f>+IF(ISNUMBER(DATA!N1056),DATA!N1056,"n/a")</f>
        <v>3.5394218180910202</v>
      </c>
      <c r="F3908" s="77">
        <f>+IF(ISNUMBER(DATA!O1056),DATA!O1056,"n/a")</f>
        <v>1.7430434297624E-2</v>
      </c>
      <c r="G3908" s="87">
        <f>+IF(ISNUMBER(DATA!X1056),DATA!X1056,"n/a")</f>
        <v>3.4484641312003199</v>
      </c>
      <c r="H3908" s="77">
        <f>+IF(ISNUMBER(DATA!Y1056),DATA!Y1056,"n/a")</f>
        <v>1.79427656941618E-2</v>
      </c>
      <c r="I3908" s="87">
        <f>+IF(ISNUMBER(DATA!AH1056),DATA!AH1056,"n/a")</f>
        <v>3.3859511890246701</v>
      </c>
      <c r="J3908" s="77">
        <f>+IF(ISNUMBER(DATA!AI1056),DATA!AI1056,"n/a")</f>
        <v>9.2726687969538601E-3</v>
      </c>
      <c r="K3908" s="87">
        <f>+IF(ISNUMBER(DATA!AR1056),DATA!AR1056,"n/a")</f>
        <v>3.3316851852757701</v>
      </c>
      <c r="L3908" s="77">
        <f>+IF(ISNUMBER(DATA!AS1056),DATA!AS1056,"n/a")</f>
        <v>-1.9124731480542001E-2</v>
      </c>
      <c r="M3908" s="66"/>
      <c r="N3908" s="66"/>
      <c r="O3908" s="66"/>
      <c r="P3908" s="66"/>
      <c r="Q3908" s="66"/>
      <c r="S3908" s="70"/>
      <c r="U3908" s="70"/>
      <c r="W3908" s="70"/>
      <c r="Y3908" s="70"/>
    </row>
    <row r="3909" spans="1:25" s="69" customFormat="1" x14ac:dyDescent="0.2">
      <c r="A3909" s="66" t="s">
        <v>28</v>
      </c>
      <c r="B3909" s="66" t="s">
        <v>24</v>
      </c>
      <c r="C3909" s="66" t="s">
        <v>26</v>
      </c>
      <c r="D3909" s="66" t="s">
        <v>297</v>
      </c>
      <c r="E3909" s="87">
        <f>+IF(ISNUMBER(DATA!N1057),DATA!N1057,"n/a")</f>
        <v>3.6485208025710101</v>
      </c>
      <c r="F3909" s="77">
        <f>+IF(ISNUMBER(DATA!O1057),DATA!O1057,"n/a")</f>
        <v>5.6647131528864698E-2</v>
      </c>
      <c r="G3909" s="87">
        <f>+IF(ISNUMBER(DATA!X1057),DATA!X1057,"n/a")</f>
        <v>3.65814500879203</v>
      </c>
      <c r="H3909" s="77">
        <f>+IF(ISNUMBER(DATA!Y1057),DATA!Y1057,"n/a")</f>
        <v>5.7205904673753499E-2</v>
      </c>
      <c r="I3909" s="87">
        <f>+IF(ISNUMBER(DATA!AH1057),DATA!AH1057,"n/a")</f>
        <v>3.62340143448866</v>
      </c>
      <c r="J3909" s="77">
        <f>+IF(ISNUMBER(DATA!AI1057),DATA!AI1057,"n/a")</f>
        <v>5.3942132179205099E-2</v>
      </c>
      <c r="K3909" s="87">
        <f>+IF(ISNUMBER(DATA!AR1057),DATA!AR1057,"n/a")</f>
        <v>3.5788916138603999</v>
      </c>
      <c r="L3909" s="77">
        <f>+IF(ISNUMBER(DATA!AS1057),DATA!AS1057,"n/a")</f>
        <v>5.6989577456459002E-2</v>
      </c>
      <c r="M3909" s="66"/>
      <c r="N3909" s="66"/>
      <c r="O3909" s="66"/>
      <c r="P3909" s="66"/>
      <c r="Q3909" s="66"/>
      <c r="S3909" s="70"/>
      <c r="U3909" s="70"/>
      <c r="W3909" s="70"/>
      <c r="Y3909" s="70"/>
    </row>
    <row r="3910" spans="1:25" s="69" customFormat="1" x14ac:dyDescent="0.2">
      <c r="A3910" s="66" t="s">
        <v>28</v>
      </c>
      <c r="B3910" s="66" t="s">
        <v>24</v>
      </c>
      <c r="C3910" s="66" t="s">
        <v>26</v>
      </c>
      <c r="D3910" s="66" t="s">
        <v>298</v>
      </c>
      <c r="E3910" s="87">
        <f>+IF(ISNUMBER(DATA!N1058),DATA!N1058,"n/a")</f>
        <v>3.3841112122677699</v>
      </c>
      <c r="F3910" s="77">
        <f>+IF(ISNUMBER(DATA!O1058),DATA!O1058,"n/a")</f>
        <v>-2.80538273937989E-2</v>
      </c>
      <c r="G3910" s="87">
        <f>+IF(ISNUMBER(DATA!X1058),DATA!X1058,"n/a")</f>
        <v>3.4773699029277001</v>
      </c>
      <c r="H3910" s="77">
        <f>+IF(ISNUMBER(DATA!Y1058),DATA!Y1058,"n/a")</f>
        <v>1.3917842276458699E-2</v>
      </c>
      <c r="I3910" s="87">
        <f>+IF(ISNUMBER(DATA!AH1058),DATA!AH1058,"n/a")</f>
        <v>3.5663201499541199</v>
      </c>
      <c r="J3910" s="77">
        <f>+IF(ISNUMBER(DATA!AI1058),DATA!AI1058,"n/a")</f>
        <v>4.1173071611137702E-2</v>
      </c>
      <c r="K3910" s="87">
        <f>+IF(ISNUMBER(DATA!AR1058),DATA!AR1058,"n/a")</f>
        <v>3.5299142295597501</v>
      </c>
      <c r="L3910" s="77">
        <f>+IF(ISNUMBER(DATA!AS1058),DATA!AS1058,"n/a")</f>
        <v>4.5610800003872701E-2</v>
      </c>
      <c r="M3910" s="66"/>
      <c r="N3910" s="66"/>
      <c r="O3910" s="66"/>
      <c r="P3910" s="66"/>
      <c r="Q3910" s="66"/>
      <c r="S3910" s="70"/>
      <c r="U3910" s="70"/>
      <c r="W3910" s="70"/>
      <c r="Y3910" s="70"/>
    </row>
    <row r="3911" spans="1:25" s="69" customFormat="1" x14ac:dyDescent="0.2">
      <c r="A3911" s="66" t="s">
        <v>28</v>
      </c>
      <c r="B3911" s="66" t="s">
        <v>24</v>
      </c>
      <c r="C3911" s="66" t="s">
        <v>26</v>
      </c>
      <c r="D3911" s="66" t="s">
        <v>299</v>
      </c>
      <c r="E3911" s="87">
        <f>+IF(ISNUMBER(DATA!N1059),DATA!N1059,"n/a")</f>
        <v>3.47241920528</v>
      </c>
      <c r="F3911" s="77">
        <f>+IF(ISNUMBER(DATA!O1059),DATA!O1059,"n/a")</f>
        <v>-6.0750668610350299E-2</v>
      </c>
      <c r="G3911" s="87">
        <f>+IF(ISNUMBER(DATA!X1059),DATA!X1059,"n/a")</f>
        <v>3.4428720798611998</v>
      </c>
      <c r="H3911" s="77">
        <f>+IF(ISNUMBER(DATA!Y1059),DATA!Y1059,"n/a")</f>
        <v>-6.8706968286456699E-2</v>
      </c>
      <c r="I3911" s="87">
        <f>+IF(ISNUMBER(DATA!AH1059),DATA!AH1059,"n/a")</f>
        <v>3.4822363052696401</v>
      </c>
      <c r="J3911" s="77">
        <f>+IF(ISNUMBER(DATA!AI1059),DATA!AI1059,"n/a")</f>
        <v>-4.13764171750651E-2</v>
      </c>
      <c r="K3911" s="87">
        <f>+IF(ISNUMBER(DATA!AR1059),DATA!AR1059,"n/a")</f>
        <v>3.5571703926145699</v>
      </c>
      <c r="L3911" s="77">
        <f>+IF(ISNUMBER(DATA!AS1059),DATA!AS1059,"n/a")</f>
        <v>6.4103203461197099E-3</v>
      </c>
      <c r="M3911" s="66"/>
      <c r="N3911" s="66"/>
      <c r="O3911" s="66"/>
      <c r="P3911" s="66"/>
      <c r="Q3911" s="66"/>
      <c r="S3911" s="70"/>
      <c r="U3911" s="70"/>
      <c r="W3911" s="70"/>
      <c r="Y3911" s="70"/>
    </row>
    <row r="3912" spans="1:25" s="69" customFormat="1" x14ac:dyDescent="0.2">
      <c r="A3912" s="66" t="s">
        <v>28</v>
      </c>
      <c r="B3912" s="66" t="s">
        <v>24</v>
      </c>
      <c r="C3912" s="66" t="s">
        <v>26</v>
      </c>
      <c r="D3912" s="66" t="s">
        <v>300</v>
      </c>
      <c r="E3912" s="87">
        <f>+IF(ISNUMBER(DATA!N1060),DATA!N1060,"n/a")</f>
        <v>2.81171445393794</v>
      </c>
      <c r="F3912" s="77">
        <f>+IF(ISNUMBER(DATA!O1060),DATA!O1060,"n/a")</f>
        <v>-4.8739367635663298E-2</v>
      </c>
      <c r="G3912" s="87">
        <f>+IF(ISNUMBER(DATA!X1060),DATA!X1060,"n/a")</f>
        <v>2.9373618635794299</v>
      </c>
      <c r="H3912" s="77">
        <f>+IF(ISNUMBER(DATA!Y1060),DATA!Y1060,"n/a")</f>
        <v>-1.7212633497455401E-2</v>
      </c>
      <c r="I3912" s="87">
        <f>+IF(ISNUMBER(DATA!AH1060),DATA!AH1060,"n/a")</f>
        <v>2.8681312852993099</v>
      </c>
      <c r="J3912" s="77">
        <f>+IF(ISNUMBER(DATA!AI1060),DATA!AI1060,"n/a")</f>
        <v>-4.1785163433387E-2</v>
      </c>
      <c r="K3912" s="87">
        <f>+IF(ISNUMBER(DATA!AR1060),DATA!AR1060,"n/a")</f>
        <v>2.8881825773229202</v>
      </c>
      <c r="L3912" s="77">
        <f>+IF(ISNUMBER(DATA!AS1060),DATA!AS1060,"n/a")</f>
        <v>-4.6959411375278398E-2</v>
      </c>
      <c r="M3912" s="66"/>
      <c r="N3912" s="66"/>
      <c r="O3912" s="66"/>
      <c r="P3912" s="66"/>
      <c r="Q3912" s="66"/>
      <c r="S3912" s="70"/>
      <c r="U3912" s="70"/>
      <c r="W3912" s="70"/>
      <c r="Y3912" s="70"/>
    </row>
    <row r="3913" spans="1:25" s="69" customFormat="1" x14ac:dyDescent="0.2">
      <c r="A3913" s="66" t="s">
        <v>28</v>
      </c>
      <c r="B3913" s="66" t="s">
        <v>24</v>
      </c>
      <c r="C3913" s="66" t="s">
        <v>26</v>
      </c>
      <c r="D3913" s="66" t="s">
        <v>301</v>
      </c>
      <c r="E3913" s="87">
        <f>+IF(ISNUMBER(DATA!N1061),DATA!N1061,"n/a")</f>
        <v>3.5481584606571701</v>
      </c>
      <c r="F3913" s="77">
        <f>+IF(ISNUMBER(DATA!O1061),DATA!O1061,"n/a")</f>
        <v>0.19483847237126301</v>
      </c>
      <c r="G3913" s="87">
        <f>+IF(ISNUMBER(DATA!X1061),DATA!X1061,"n/a")</f>
        <v>3.4450658776391601</v>
      </c>
      <c r="H3913" s="77">
        <f>+IF(ISNUMBER(DATA!Y1061),DATA!Y1061,"n/a")</f>
        <v>0.188225181378773</v>
      </c>
      <c r="I3913" s="87">
        <f>+IF(ISNUMBER(DATA!AH1061),DATA!AH1061,"n/a")</f>
        <v>3.3856204571397801</v>
      </c>
      <c r="J3913" s="77">
        <f>+IF(ISNUMBER(DATA!AI1061),DATA!AI1061,"n/a")</f>
        <v>0.23376086585781899</v>
      </c>
      <c r="K3913" s="87">
        <f>+IF(ISNUMBER(DATA!AR1061),DATA!AR1061,"n/a")</f>
        <v>3.33667844489749</v>
      </c>
      <c r="L3913" s="77">
        <f>+IF(ISNUMBER(DATA!AS1061),DATA!AS1061,"n/a")</f>
        <v>0.32922778860573498</v>
      </c>
      <c r="M3913" s="66"/>
      <c r="N3913" s="66"/>
      <c r="O3913" s="66"/>
      <c r="P3913" s="66"/>
      <c r="Q3913" s="66"/>
      <c r="S3913" s="70"/>
      <c r="U3913" s="70"/>
      <c r="W3913" s="70"/>
      <c r="Y3913" s="70"/>
    </row>
    <row r="3914" spans="1:25" s="69" customFormat="1" x14ac:dyDescent="0.2">
      <c r="A3914" s="66" t="s">
        <v>28</v>
      </c>
      <c r="B3914" s="66" t="s">
        <v>24</v>
      </c>
      <c r="C3914" s="66" t="s">
        <v>26</v>
      </c>
      <c r="D3914" s="66" t="s">
        <v>302</v>
      </c>
      <c r="E3914" s="87">
        <f>+IF(ISNUMBER(DATA!N1062),DATA!N1062,"n/a")</f>
        <v>3.59012853817348</v>
      </c>
      <c r="F3914" s="77">
        <f>+IF(ISNUMBER(DATA!O1062),DATA!O1062,"n/a")</f>
        <v>1.2462771289037999E-2</v>
      </c>
      <c r="G3914" s="87">
        <f>+IF(ISNUMBER(DATA!X1062),DATA!X1062,"n/a")</f>
        <v>3.6353965873381999</v>
      </c>
      <c r="H3914" s="77">
        <f>+IF(ISNUMBER(DATA!Y1062),DATA!Y1062,"n/a")</f>
        <v>6.1771373013902203E-2</v>
      </c>
      <c r="I3914" s="87">
        <f>+IF(ISNUMBER(DATA!AH1062),DATA!AH1062,"n/a")</f>
        <v>3.6660835960040701</v>
      </c>
      <c r="J3914" s="77">
        <f>+IF(ISNUMBER(DATA!AI1062),DATA!AI1062,"n/a")</f>
        <v>5.1018636327009301E-2</v>
      </c>
      <c r="K3914" s="87">
        <f>+IF(ISNUMBER(DATA!AR1062),DATA!AR1062,"n/a")</f>
        <v>3.6322124756635499</v>
      </c>
      <c r="L3914" s="77">
        <f>+IF(ISNUMBER(DATA!AS1062),DATA!AS1062,"n/a")</f>
        <v>2.6380547535769901E-2</v>
      </c>
      <c r="M3914" s="66"/>
      <c r="N3914" s="66"/>
      <c r="O3914" s="66"/>
      <c r="P3914" s="66"/>
      <c r="Q3914" s="66"/>
      <c r="S3914" s="70"/>
      <c r="U3914" s="70"/>
      <c r="W3914" s="70"/>
      <c r="Y3914" s="70"/>
    </row>
    <row r="3915" spans="1:25" s="69" customFormat="1" x14ac:dyDescent="0.2">
      <c r="A3915" s="66" t="s">
        <v>28</v>
      </c>
      <c r="B3915" s="66" t="s">
        <v>24</v>
      </c>
      <c r="C3915" s="66" t="s">
        <v>26</v>
      </c>
      <c r="D3915" s="66" t="s">
        <v>303</v>
      </c>
      <c r="E3915" s="87">
        <f>+IF(ISNUMBER(DATA!N1063),DATA!N1063,"n/a")</f>
        <v>1.9410842054991999</v>
      </c>
      <c r="F3915" s="77">
        <f>+IF(ISNUMBER(DATA!O1063),DATA!O1063,"n/a")</f>
        <v>-0.23969270457808001</v>
      </c>
      <c r="G3915" s="87">
        <f>+IF(ISNUMBER(DATA!X1063),DATA!X1063,"n/a")</f>
        <v>1.98191553602198</v>
      </c>
      <c r="H3915" s="77">
        <f>+IF(ISNUMBER(DATA!Y1063),DATA!Y1063,"n/a")</f>
        <v>-0.13802257955890601</v>
      </c>
      <c r="I3915" s="87">
        <f>+IF(ISNUMBER(DATA!AH1063),DATA!AH1063,"n/a")</f>
        <v>1.9567567286738301</v>
      </c>
      <c r="J3915" s="77">
        <f>+IF(ISNUMBER(DATA!AI1063),DATA!AI1063,"n/a")</f>
        <v>-0.10099737512766099</v>
      </c>
      <c r="K3915" s="87">
        <f>+IF(ISNUMBER(DATA!AR1063),DATA!AR1063,"n/a")</f>
        <v>2.0856228965760599</v>
      </c>
      <c r="L3915" s="77">
        <f>+IF(ISNUMBER(DATA!AS1063),DATA!AS1063,"n/a")</f>
        <v>3.7877561308438099E-2</v>
      </c>
      <c r="M3915" s="66"/>
      <c r="N3915" s="66"/>
      <c r="O3915" s="66"/>
      <c r="P3915" s="66"/>
      <c r="Q3915" s="66"/>
      <c r="S3915" s="70"/>
      <c r="U3915" s="70"/>
      <c r="W3915" s="70"/>
      <c r="Y3915" s="70"/>
    </row>
    <row r="3916" spans="1:25" s="69" customFormat="1" x14ac:dyDescent="0.2">
      <c r="A3916" s="66" t="s">
        <v>28</v>
      </c>
      <c r="B3916" s="66" t="s">
        <v>24</v>
      </c>
      <c r="C3916" s="66" t="s">
        <v>26</v>
      </c>
      <c r="D3916" s="66" t="s">
        <v>304</v>
      </c>
      <c r="E3916" s="87">
        <f>+IF(ISNUMBER(DATA!N1064),DATA!N1064,"n/a")</f>
        <v>3.47306002672389</v>
      </c>
      <c r="F3916" s="77">
        <f>+IF(ISNUMBER(DATA!O1064),DATA!O1064,"n/a")</f>
        <v>-4.31929573796659E-2</v>
      </c>
      <c r="G3916" s="87">
        <f>+IF(ISNUMBER(DATA!X1064),DATA!X1064,"n/a")</f>
        <v>3.4900267268818999</v>
      </c>
      <c r="H3916" s="77">
        <f>+IF(ISNUMBER(DATA!Y1064),DATA!Y1064,"n/a")</f>
        <v>-3.5002448896704799E-2</v>
      </c>
      <c r="I3916" s="87">
        <f>+IF(ISNUMBER(DATA!AH1064),DATA!AH1064,"n/a")</f>
        <v>3.5468964245720498</v>
      </c>
      <c r="J3916" s="77">
        <f>+IF(ISNUMBER(DATA!AI1064),DATA!AI1064,"n/a")</f>
        <v>-1.7958686692055501E-2</v>
      </c>
      <c r="K3916" s="87">
        <f>+IF(ISNUMBER(DATA!AR1064),DATA!AR1064,"n/a")</f>
        <v>3.6410097509406998</v>
      </c>
      <c r="L3916" s="77">
        <f>+IF(ISNUMBER(DATA!AS1064),DATA!AS1064,"n/a")</f>
        <v>2.3763195346569298E-2</v>
      </c>
      <c r="M3916" s="66"/>
      <c r="N3916" s="66"/>
      <c r="O3916" s="66"/>
      <c r="P3916" s="66"/>
      <c r="Q3916" s="66"/>
      <c r="S3916" s="70"/>
      <c r="U3916" s="70"/>
      <c r="W3916" s="70"/>
      <c r="Y3916" s="70"/>
    </row>
    <row r="3917" spans="1:25" s="69" customFormat="1" x14ac:dyDescent="0.2">
      <c r="A3917" s="66" t="s">
        <v>28</v>
      </c>
      <c r="B3917" s="66" t="s">
        <v>24</v>
      </c>
      <c r="C3917" s="66" t="s">
        <v>26</v>
      </c>
      <c r="D3917" s="66" t="s">
        <v>305</v>
      </c>
      <c r="E3917" s="87">
        <f>+IF(ISNUMBER(DATA!N1065),DATA!N1065,"n/a")</f>
        <v>3.5981496423728898</v>
      </c>
      <c r="F3917" s="77">
        <f>+IF(ISNUMBER(DATA!O1065),DATA!O1065,"n/a")</f>
        <v>0.14077258687858599</v>
      </c>
      <c r="G3917" s="87">
        <f>+IF(ISNUMBER(DATA!X1065),DATA!X1065,"n/a")</f>
        <v>3.58905805550026</v>
      </c>
      <c r="H3917" s="77">
        <f>+IF(ISNUMBER(DATA!Y1065),DATA!Y1065,"n/a")</f>
        <v>0.129709554026469</v>
      </c>
      <c r="I3917" s="87">
        <f>+IF(ISNUMBER(DATA!AH1065),DATA!AH1065,"n/a")</f>
        <v>3.5316561607505199</v>
      </c>
      <c r="J3917" s="77">
        <f>+IF(ISNUMBER(DATA!AI1065),DATA!AI1065,"n/a")</f>
        <v>0.14570872224918399</v>
      </c>
      <c r="K3917" s="87">
        <f>+IF(ISNUMBER(DATA!AR1065),DATA!AR1065,"n/a")</f>
        <v>3.40518026529125</v>
      </c>
      <c r="L3917" s="77">
        <f>+IF(ISNUMBER(DATA!AS1065),DATA!AS1065,"n/a")</f>
        <v>0.114666209228272</v>
      </c>
      <c r="M3917" s="66"/>
      <c r="N3917" s="66"/>
      <c r="O3917" s="66"/>
      <c r="P3917" s="66"/>
      <c r="Q3917" s="66"/>
      <c r="S3917" s="70"/>
      <c r="U3917" s="70"/>
      <c r="W3917" s="70"/>
      <c r="Y3917" s="70"/>
    </row>
    <row r="3918" spans="1:25" s="69" customFormat="1" x14ac:dyDescent="0.2">
      <c r="A3918" s="66" t="s">
        <v>28</v>
      </c>
      <c r="B3918" s="66" t="s">
        <v>24</v>
      </c>
      <c r="C3918" s="66" t="s">
        <v>26</v>
      </c>
      <c r="D3918" s="66" t="s">
        <v>306</v>
      </c>
      <c r="E3918" s="87">
        <f>+IF(ISNUMBER(DATA!N1066),DATA!N1066,"n/a")</f>
        <v>3.3023079017058201</v>
      </c>
      <c r="F3918" s="77">
        <f>+IF(ISNUMBER(DATA!O1066),DATA!O1066,"n/a")</f>
        <v>2.81730089370913E-2</v>
      </c>
      <c r="G3918" s="87">
        <f>+IF(ISNUMBER(DATA!X1066),DATA!X1066,"n/a")</f>
        <v>3.2865976216717998</v>
      </c>
      <c r="H3918" s="77">
        <f>+IF(ISNUMBER(DATA!Y1066),DATA!Y1066,"n/a")</f>
        <v>2.7597915746472398E-2</v>
      </c>
      <c r="I3918" s="87">
        <f>+IF(ISNUMBER(DATA!AH1066),DATA!AH1066,"n/a")</f>
        <v>3.23246407632795</v>
      </c>
      <c r="J3918" s="77">
        <f>+IF(ISNUMBER(DATA!AI1066),DATA!AI1066,"n/a")</f>
        <v>1.0086650005297499E-2</v>
      </c>
      <c r="K3918" s="87">
        <f>+IF(ISNUMBER(DATA!AR1066),DATA!AR1066,"n/a")</f>
        <v>3.2138311296827999</v>
      </c>
      <c r="L3918" s="77">
        <f>+IF(ISNUMBER(DATA!AS1066),DATA!AS1066,"n/a")</f>
        <v>1.42034595101084E-2</v>
      </c>
      <c r="M3918" s="66"/>
      <c r="N3918" s="66"/>
      <c r="O3918" s="66"/>
      <c r="P3918" s="66"/>
      <c r="Q3918" s="66"/>
      <c r="S3918" s="70"/>
      <c r="U3918" s="70"/>
      <c r="W3918" s="70"/>
      <c r="Y3918" s="70"/>
    </row>
    <row r="3919" spans="1:25" s="69" customFormat="1" x14ac:dyDescent="0.2">
      <c r="A3919" s="66" t="s">
        <v>28</v>
      </c>
      <c r="B3919" s="66" t="s">
        <v>24</v>
      </c>
      <c r="C3919" s="66" t="s">
        <v>26</v>
      </c>
      <c r="D3919" s="66" t="s">
        <v>307</v>
      </c>
      <c r="E3919" s="87">
        <f>+IF(ISNUMBER(DATA!N1067),DATA!N1067,"n/a")</f>
        <v>3.3382952197711799</v>
      </c>
      <c r="F3919" s="77">
        <f>+IF(ISNUMBER(DATA!O1067),DATA!O1067,"n/a")</f>
        <v>6.83880527469918E-3</v>
      </c>
      <c r="G3919" s="87">
        <f>+IF(ISNUMBER(DATA!X1067),DATA!X1067,"n/a")</f>
        <v>3.3671386549161801</v>
      </c>
      <c r="H3919" s="77">
        <f>+IF(ISNUMBER(DATA!Y1067),DATA!Y1067,"n/a")</f>
        <v>2.6555713400147399E-2</v>
      </c>
      <c r="I3919" s="87">
        <f>+IF(ISNUMBER(DATA!AH1067),DATA!AH1067,"n/a")</f>
        <v>3.3496254081651302</v>
      </c>
      <c r="J3919" s="77">
        <f>+IF(ISNUMBER(DATA!AI1067),DATA!AI1067,"n/a")</f>
        <v>3.1674726059544099E-2</v>
      </c>
      <c r="K3919" s="87">
        <f>+IF(ISNUMBER(DATA!AR1067),DATA!AR1067,"n/a")</f>
        <v>3.3217033288140798</v>
      </c>
      <c r="L3919" s="77">
        <f>+IF(ISNUMBER(DATA!AS1067),DATA!AS1067,"n/a")</f>
        <v>1.56556541134142E-2</v>
      </c>
      <c r="M3919" s="66"/>
      <c r="N3919" s="66"/>
      <c r="O3919" s="66"/>
      <c r="P3919" s="66"/>
      <c r="Q3919" s="66"/>
      <c r="S3919" s="70"/>
      <c r="U3919" s="70"/>
      <c r="W3919" s="70"/>
      <c r="Y3919" s="70"/>
    </row>
    <row r="3920" spans="1:25" s="69" customFormat="1" x14ac:dyDescent="0.2">
      <c r="A3920" s="66" t="s">
        <v>28</v>
      </c>
      <c r="B3920" s="66" t="s">
        <v>24</v>
      </c>
      <c r="C3920" s="66" t="s">
        <v>26</v>
      </c>
      <c r="D3920" s="66" t="s">
        <v>308</v>
      </c>
      <c r="E3920" s="87">
        <f>+IF(ISNUMBER(DATA!N1068),DATA!N1068,"n/a")</f>
        <v>3.3217673497788001</v>
      </c>
      <c r="F3920" s="77">
        <f>+IF(ISNUMBER(DATA!O1068),DATA!O1068,"n/a")</f>
        <v>-2.7177083397828199E-2</v>
      </c>
      <c r="G3920" s="87">
        <f>+IF(ISNUMBER(DATA!X1068),DATA!X1068,"n/a")</f>
        <v>3.3304437062103198</v>
      </c>
      <c r="H3920" s="77">
        <f>+IF(ISNUMBER(DATA!Y1068),DATA!Y1068,"n/a")</f>
        <v>-1.6415302393148298E-2</v>
      </c>
      <c r="I3920" s="87">
        <f>+IF(ISNUMBER(DATA!AH1068),DATA!AH1068,"n/a")</f>
        <v>3.3307966092718502</v>
      </c>
      <c r="J3920" s="77">
        <f>+IF(ISNUMBER(DATA!AI1068),DATA!AI1068,"n/a")</f>
        <v>-2.2136124587680699E-2</v>
      </c>
      <c r="K3920" s="87">
        <f>+IF(ISNUMBER(DATA!AR1068),DATA!AR1068,"n/a")</f>
        <v>3.31910041878717</v>
      </c>
      <c r="L3920" s="77">
        <f>+IF(ISNUMBER(DATA!AS1068),DATA!AS1068,"n/a")</f>
        <v>-2.7996064511194602E-2</v>
      </c>
      <c r="M3920" s="66"/>
      <c r="N3920" s="66"/>
      <c r="O3920" s="66"/>
      <c r="P3920" s="66"/>
      <c r="Q3920" s="66"/>
      <c r="S3920" s="70"/>
      <c r="U3920" s="70"/>
      <c r="W3920" s="70"/>
      <c r="Y3920" s="70"/>
    </row>
    <row r="3921" spans="1:25" s="69" customFormat="1" x14ac:dyDescent="0.2">
      <c r="A3921" s="66" t="s">
        <v>28</v>
      </c>
      <c r="B3921" s="66" t="s">
        <v>24</v>
      </c>
      <c r="C3921" s="66" t="s">
        <v>26</v>
      </c>
      <c r="D3921" s="66" t="s">
        <v>309</v>
      </c>
      <c r="E3921" s="87">
        <f>+IF(ISNUMBER(DATA!N1069),DATA!N1069,"n/a")</f>
        <v>3.2777904717054902</v>
      </c>
      <c r="F3921" s="77">
        <f>+IF(ISNUMBER(DATA!O1069),DATA!O1069,"n/a")</f>
        <v>-4.02538264130486E-3</v>
      </c>
      <c r="G3921" s="87">
        <f>+IF(ISNUMBER(DATA!X1069),DATA!X1069,"n/a")</f>
        <v>3.2918031517077799</v>
      </c>
      <c r="H3921" s="77">
        <f>+IF(ISNUMBER(DATA!Y1069),DATA!Y1069,"n/a")</f>
        <v>1.45030565914608E-3</v>
      </c>
      <c r="I3921" s="87">
        <f>+IF(ISNUMBER(DATA!AH1069),DATA!AH1069,"n/a")</f>
        <v>3.3070886146732001</v>
      </c>
      <c r="J3921" s="77">
        <f>+IF(ISNUMBER(DATA!AI1069),DATA!AI1069,"n/a")</f>
        <v>1.0371549914305301E-2</v>
      </c>
      <c r="K3921" s="87">
        <f>+IF(ISNUMBER(DATA!AR1069),DATA!AR1069,"n/a")</f>
        <v>3.3025698862331301</v>
      </c>
      <c r="L3921" s="77">
        <f>+IF(ISNUMBER(DATA!AS1069),DATA!AS1069,"n/a")</f>
        <v>1.22706052632777E-2</v>
      </c>
      <c r="M3921" s="66"/>
      <c r="N3921" s="66"/>
      <c r="O3921" s="66"/>
      <c r="P3921" s="66"/>
      <c r="Q3921" s="66"/>
      <c r="S3921" s="70"/>
      <c r="U3921" s="70"/>
      <c r="W3921" s="70"/>
      <c r="Y3921" s="70"/>
    </row>
    <row r="3922" spans="1:25" s="69" customFormat="1" x14ac:dyDescent="0.2">
      <c r="A3922" s="66" t="s">
        <v>28</v>
      </c>
      <c r="B3922" s="66" t="s">
        <v>24</v>
      </c>
      <c r="C3922" s="66" t="s">
        <v>26</v>
      </c>
      <c r="D3922" s="66" t="s">
        <v>310</v>
      </c>
      <c r="E3922" s="87">
        <f>+IF(ISNUMBER(DATA!N1070),DATA!N1070,"n/a")</f>
        <v>3.3068655911710798</v>
      </c>
      <c r="F3922" s="77">
        <f>+IF(ISNUMBER(DATA!O1070),DATA!O1070,"n/a")</f>
        <v>0.105425011972147</v>
      </c>
      <c r="G3922" s="87">
        <f>+IF(ISNUMBER(DATA!X1070),DATA!X1070,"n/a")</f>
        <v>3.2998882026713998</v>
      </c>
      <c r="H3922" s="77">
        <f>+IF(ISNUMBER(DATA!Y1070),DATA!Y1070,"n/a")</f>
        <v>9.5502083980054595E-2</v>
      </c>
      <c r="I3922" s="87">
        <f>+IF(ISNUMBER(DATA!AH1070),DATA!AH1070,"n/a")</f>
        <v>3.3037149354304298</v>
      </c>
      <c r="J3922" s="77">
        <f>+IF(ISNUMBER(DATA!AI1070),DATA!AI1070,"n/a")</f>
        <v>0.11349175020433599</v>
      </c>
      <c r="K3922" s="87">
        <f>+IF(ISNUMBER(DATA!AR1070),DATA!AR1070,"n/a")</f>
        <v>3.2771202271058399</v>
      </c>
      <c r="L3922" s="77">
        <f>+IF(ISNUMBER(DATA!AS1070),DATA!AS1070,"n/a")</f>
        <v>0.134503264808327</v>
      </c>
      <c r="M3922" s="66"/>
      <c r="N3922" s="66"/>
      <c r="O3922" s="66"/>
      <c r="P3922" s="66"/>
      <c r="Q3922" s="66"/>
      <c r="S3922" s="70"/>
      <c r="U3922" s="70"/>
      <c r="W3922" s="70"/>
      <c r="Y3922" s="70"/>
    </row>
    <row r="3923" spans="1:25" s="69" customFormat="1" x14ac:dyDescent="0.2">
      <c r="A3923" s="66" t="s">
        <v>28</v>
      </c>
      <c r="B3923" s="66" t="s">
        <v>24</v>
      </c>
      <c r="C3923" s="66" t="s">
        <v>26</v>
      </c>
      <c r="D3923" s="66" t="s">
        <v>311</v>
      </c>
      <c r="E3923" s="87">
        <f>+IF(ISNUMBER(DATA!N1071),DATA!N1071,"n/a")</f>
        <v>3.1294154063934299</v>
      </c>
      <c r="F3923" s="77">
        <f>+IF(ISNUMBER(DATA!O1071),DATA!O1071,"n/a")</f>
        <v>6.6144366825570497E-2</v>
      </c>
      <c r="G3923" s="87">
        <f>+IF(ISNUMBER(DATA!X1071),DATA!X1071,"n/a")</f>
        <v>3.1123319992502698</v>
      </c>
      <c r="H3923" s="77">
        <f>+IF(ISNUMBER(DATA!Y1071),DATA!Y1071,"n/a")</f>
        <v>3.6763106899737497E-2</v>
      </c>
      <c r="I3923" s="87">
        <f>+IF(ISNUMBER(DATA!AH1071),DATA!AH1071,"n/a")</f>
        <v>3.1100781803143498</v>
      </c>
      <c r="J3923" s="77">
        <f>+IF(ISNUMBER(DATA!AI1071),DATA!AI1071,"n/a")</f>
        <v>0.102640288814959</v>
      </c>
      <c r="K3923" s="87">
        <f>+IF(ISNUMBER(DATA!AR1071),DATA!AR1071,"n/a")</f>
        <v>3.0741880913003898</v>
      </c>
      <c r="L3923" s="77">
        <f>+IF(ISNUMBER(DATA!AS1071),DATA!AS1071,"n/a")</f>
        <v>0.15190993750294601</v>
      </c>
      <c r="M3923" s="66"/>
      <c r="N3923" s="66"/>
      <c r="O3923" s="66"/>
      <c r="P3923" s="66"/>
      <c r="Q3923" s="66"/>
      <c r="S3923" s="70"/>
      <c r="U3923" s="70"/>
      <c r="W3923" s="70"/>
      <c r="Y3923" s="70"/>
    </row>
    <row r="3924" spans="1:25" s="69" customFormat="1" x14ac:dyDescent="0.2">
      <c r="A3924" s="66" t="s">
        <v>28</v>
      </c>
      <c r="B3924" s="66" t="s">
        <v>24</v>
      </c>
      <c r="C3924" s="66" t="s">
        <v>26</v>
      </c>
      <c r="D3924" s="66" t="s">
        <v>312</v>
      </c>
      <c r="E3924" s="87">
        <f>+IF(ISNUMBER(DATA!N1072),DATA!N1072,"n/a")</f>
        <v>3.49885504141263</v>
      </c>
      <c r="F3924" s="77">
        <f>+IF(ISNUMBER(DATA!O1072),DATA!O1072,"n/a")</f>
        <v>3.6746596445874399E-2</v>
      </c>
      <c r="G3924" s="87">
        <f>+IF(ISNUMBER(DATA!X1072),DATA!X1072,"n/a")</f>
        <v>3.50319243986254</v>
      </c>
      <c r="H3924" s="77">
        <f>+IF(ISNUMBER(DATA!Y1072),DATA!Y1072,"n/a")</f>
        <v>3.8338199177232302E-2</v>
      </c>
      <c r="I3924" s="87">
        <f>+IF(ISNUMBER(DATA!AH1072),DATA!AH1072,"n/a")</f>
        <v>3.4758819913588801</v>
      </c>
      <c r="J3924" s="77">
        <f>+IF(ISNUMBER(DATA!AI1072),DATA!AI1072,"n/a")</f>
        <v>6.2098481790770502E-2</v>
      </c>
      <c r="K3924" s="87">
        <f>+IF(ISNUMBER(DATA!AR1072),DATA!AR1072,"n/a")</f>
        <v>3.4554568470530298</v>
      </c>
      <c r="L3924" s="77">
        <f>+IF(ISNUMBER(DATA!AS1072),DATA!AS1072,"n/a")</f>
        <v>8.3891865209522007E-2</v>
      </c>
      <c r="M3924" s="66"/>
      <c r="N3924" s="66"/>
      <c r="O3924" s="66"/>
      <c r="P3924" s="66"/>
      <c r="Q3924" s="66"/>
      <c r="S3924" s="70"/>
      <c r="U3924" s="70"/>
      <c r="W3924" s="70"/>
      <c r="Y3924" s="70"/>
    </row>
    <row r="3925" spans="1:25" s="69" customFormat="1" x14ac:dyDescent="0.2">
      <c r="A3925" s="66" t="s">
        <v>28</v>
      </c>
      <c r="B3925" s="66" t="s">
        <v>24</v>
      </c>
      <c r="C3925" s="66" t="s">
        <v>26</v>
      </c>
      <c r="D3925" s="66" t="s">
        <v>313</v>
      </c>
      <c r="E3925" s="87">
        <f>+IF(ISNUMBER(DATA!N1073),DATA!N1073,"n/a")</f>
        <v>2.7747730789618501</v>
      </c>
      <c r="F3925" s="77">
        <f>+IF(ISNUMBER(DATA!O1073),DATA!O1073,"n/a")</f>
        <v>-2.0124525881409202E-3</v>
      </c>
      <c r="G3925" s="87">
        <f>+IF(ISNUMBER(DATA!X1073),DATA!X1073,"n/a")</f>
        <v>2.78794412478099</v>
      </c>
      <c r="H3925" s="77">
        <f>+IF(ISNUMBER(DATA!Y1073),DATA!Y1073,"n/a")</f>
        <v>2.1738699773577098E-2</v>
      </c>
      <c r="I3925" s="87">
        <f>+IF(ISNUMBER(DATA!AH1073),DATA!AH1073,"n/a")</f>
        <v>2.7594381150740102</v>
      </c>
      <c r="J3925" s="77">
        <f>+IF(ISNUMBER(DATA!AI1073),DATA!AI1073,"n/a")</f>
        <v>3.9727516218586501E-2</v>
      </c>
      <c r="K3925" s="87">
        <f>+IF(ISNUMBER(DATA!AR1073),DATA!AR1073,"n/a")</f>
        <v>2.72089680826747</v>
      </c>
      <c r="L3925" s="77">
        <f>+IF(ISNUMBER(DATA!AS1073),DATA!AS1073,"n/a")</f>
        <v>6.4537981950890097E-2</v>
      </c>
      <c r="M3925" s="66"/>
      <c r="N3925" s="66"/>
      <c r="O3925" s="66"/>
      <c r="P3925" s="66"/>
      <c r="Q3925" s="66"/>
      <c r="S3925" s="70"/>
      <c r="U3925" s="70"/>
      <c r="W3925" s="70"/>
      <c r="Y3925" s="70"/>
    </row>
    <row r="3926" spans="1:25" s="69" customFormat="1" x14ac:dyDescent="0.2">
      <c r="A3926" s="66" t="s">
        <v>28</v>
      </c>
      <c r="B3926" s="66" t="s">
        <v>24</v>
      </c>
      <c r="C3926" s="66" t="s">
        <v>26</v>
      </c>
      <c r="D3926" s="66" t="s">
        <v>314</v>
      </c>
      <c r="E3926" s="87">
        <f>+IF(ISNUMBER(DATA!N1074),DATA!N1074,"n/a")</f>
        <v>3.6911076758103798</v>
      </c>
      <c r="F3926" s="77">
        <f>+IF(ISNUMBER(DATA!O1074),DATA!O1074,"n/a")</f>
        <v>3.2430207122717603E-2</v>
      </c>
      <c r="G3926" s="87">
        <f>+IF(ISNUMBER(DATA!X1074),DATA!X1074,"n/a")</f>
        <v>3.7358835036860998</v>
      </c>
      <c r="H3926" s="77">
        <f>+IF(ISNUMBER(DATA!Y1074),DATA!Y1074,"n/a")</f>
        <v>3.83663283826313E-2</v>
      </c>
      <c r="I3926" s="87">
        <f>+IF(ISNUMBER(DATA!AH1074),DATA!AH1074,"n/a")</f>
        <v>3.7495645248310798</v>
      </c>
      <c r="J3926" s="77">
        <f>+IF(ISNUMBER(DATA!AI1074),DATA!AI1074,"n/a")</f>
        <v>0.232986946395383</v>
      </c>
      <c r="K3926" s="87">
        <f>+IF(ISNUMBER(DATA!AR1074),DATA!AR1074,"n/a")</f>
        <v>3.67776883461271</v>
      </c>
      <c r="L3926" s="77">
        <f>+IF(ISNUMBER(DATA!AS1074),DATA!AS1074,"n/a")</f>
        <v>0.29307282744896601</v>
      </c>
      <c r="M3926" s="66"/>
      <c r="N3926" s="66"/>
      <c r="O3926" s="66"/>
      <c r="P3926" s="66"/>
      <c r="Q3926" s="66"/>
      <c r="S3926" s="70"/>
      <c r="U3926" s="70"/>
      <c r="W3926" s="70"/>
      <c r="Y3926" s="70"/>
    </row>
    <row r="3927" spans="1:25" s="69" customFormat="1" x14ac:dyDescent="0.2">
      <c r="A3927" s="66" t="s">
        <v>28</v>
      </c>
      <c r="B3927" s="66" t="s">
        <v>24</v>
      </c>
      <c r="C3927" s="66" t="s">
        <v>26</v>
      </c>
      <c r="D3927" s="66" t="s">
        <v>315</v>
      </c>
      <c r="E3927" s="87">
        <f>+IF(ISNUMBER(DATA!N1075),DATA!N1075,"n/a")</f>
        <v>3.5375697656638199</v>
      </c>
      <c r="F3927" s="77">
        <f>+IF(ISNUMBER(DATA!O1075),DATA!O1075,"n/a")</f>
        <v>-2.7806748173762699E-3</v>
      </c>
      <c r="G3927" s="87">
        <f>+IF(ISNUMBER(DATA!X1075),DATA!X1075,"n/a")</f>
        <v>3.5965794279869399</v>
      </c>
      <c r="H3927" s="77">
        <f>+IF(ISNUMBER(DATA!Y1075),DATA!Y1075,"n/a")</f>
        <v>3.2690647543512197E-2</v>
      </c>
      <c r="I3927" s="87">
        <f>+IF(ISNUMBER(DATA!AH1075),DATA!AH1075,"n/a")</f>
        <v>3.61057633532615</v>
      </c>
      <c r="J3927" s="77">
        <f>+IF(ISNUMBER(DATA!AI1075),DATA!AI1075,"n/a")</f>
        <v>4.5819468944213397E-2</v>
      </c>
      <c r="K3927" s="87">
        <f>+IF(ISNUMBER(DATA!AR1075),DATA!AR1075,"n/a")</f>
        <v>3.5826629824666298</v>
      </c>
      <c r="L3927" s="77">
        <f>+IF(ISNUMBER(DATA!AS1075),DATA!AS1075,"n/a")</f>
        <v>3.9669126429156099E-2</v>
      </c>
      <c r="M3927" s="66"/>
      <c r="N3927" s="66"/>
      <c r="O3927" s="66"/>
      <c r="P3927" s="66"/>
      <c r="Q3927" s="66"/>
      <c r="S3927" s="70"/>
      <c r="U3927" s="70"/>
      <c r="W3927" s="70"/>
      <c r="Y3927" s="70"/>
    </row>
    <row r="3928" spans="1:25" s="69" customFormat="1" x14ac:dyDescent="0.2">
      <c r="A3928" s="66" t="s">
        <v>28</v>
      </c>
      <c r="B3928" s="66" t="s">
        <v>24</v>
      </c>
      <c r="C3928" s="66" t="s">
        <v>26</v>
      </c>
      <c r="D3928" s="66" t="s">
        <v>316</v>
      </c>
      <c r="E3928" s="87">
        <f>+IF(ISNUMBER(DATA!N1076),DATA!N1076,"n/a")</f>
        <v>3.2118505590273099</v>
      </c>
      <c r="F3928" s="77">
        <f>+IF(ISNUMBER(DATA!O1076),DATA!O1076,"n/a")</f>
        <v>-4.6200420680070397E-3</v>
      </c>
      <c r="G3928" s="87">
        <f>+IF(ISNUMBER(DATA!X1076),DATA!X1076,"n/a")</f>
        <v>3.2653129842923798</v>
      </c>
      <c r="H3928" s="77">
        <f>+IF(ISNUMBER(DATA!Y1076),DATA!Y1076,"n/a")</f>
        <v>3.7582775876876598E-2</v>
      </c>
      <c r="I3928" s="87">
        <f>+IF(ISNUMBER(DATA!AH1076),DATA!AH1076,"n/a")</f>
        <v>3.2868881677403099</v>
      </c>
      <c r="J3928" s="77">
        <f>+IF(ISNUMBER(DATA!AI1076),DATA!AI1076,"n/a")</f>
        <v>2.6765380511804101E-2</v>
      </c>
      <c r="K3928" s="87">
        <f>+IF(ISNUMBER(DATA!AR1076),DATA!AR1076,"n/a")</f>
        <v>3.27834540034732</v>
      </c>
      <c r="L3928" s="77">
        <f>+IF(ISNUMBER(DATA!AS1076),DATA!AS1076,"n/a")</f>
        <v>5.52294306527911E-3</v>
      </c>
      <c r="M3928" s="66"/>
      <c r="N3928" s="66"/>
      <c r="O3928" s="66"/>
      <c r="P3928" s="66"/>
      <c r="Q3928" s="66"/>
      <c r="S3928" s="70"/>
      <c r="U3928" s="70"/>
      <c r="W3928" s="70"/>
      <c r="Y3928" s="70"/>
    </row>
    <row r="3929" spans="1:25" s="69" customFormat="1" x14ac:dyDescent="0.2">
      <c r="A3929" s="66" t="s">
        <v>28</v>
      </c>
      <c r="B3929" s="66" t="s">
        <v>24</v>
      </c>
      <c r="C3929" s="66" t="s">
        <v>26</v>
      </c>
      <c r="D3929" s="66" t="s">
        <v>317</v>
      </c>
      <c r="E3929" s="87">
        <f>+IF(ISNUMBER(DATA!N1077),DATA!N1077,"n/a")</f>
        <v>3.3093131918229899</v>
      </c>
      <c r="F3929" s="77">
        <f>+IF(ISNUMBER(DATA!O1077),DATA!O1077,"n/a")</f>
        <v>7.5807746138688806E-2</v>
      </c>
      <c r="G3929" s="87">
        <f>+IF(ISNUMBER(DATA!X1077),DATA!X1077,"n/a")</f>
        <v>3.2321613921439698</v>
      </c>
      <c r="H3929" s="77">
        <f>+IF(ISNUMBER(DATA!Y1077),DATA!Y1077,"n/a")</f>
        <v>3.8874453915078502E-2</v>
      </c>
      <c r="I3929" s="87">
        <f>+IF(ISNUMBER(DATA!AH1077),DATA!AH1077,"n/a")</f>
        <v>3.2386512215387699</v>
      </c>
      <c r="J3929" s="77">
        <f>+IF(ISNUMBER(DATA!AI1077),DATA!AI1077,"n/a")</f>
        <v>4.5501433112927897E-2</v>
      </c>
      <c r="K3929" s="87">
        <f>+IF(ISNUMBER(DATA!AR1077),DATA!AR1077,"n/a")</f>
        <v>3.11506175796853</v>
      </c>
      <c r="L3929" s="77">
        <f>+IF(ISNUMBER(DATA!AS1077),DATA!AS1077,"n/a")</f>
        <v>4.3586666962616198E-2</v>
      </c>
      <c r="M3929" s="66"/>
      <c r="N3929" s="66"/>
      <c r="O3929" s="66"/>
      <c r="P3929" s="66"/>
      <c r="Q3929" s="66"/>
      <c r="S3929" s="70"/>
      <c r="U3929" s="70"/>
      <c r="W3929" s="70"/>
      <c r="Y3929" s="70"/>
    </row>
    <row r="3930" spans="1:25" s="69" customFormat="1" x14ac:dyDescent="0.2">
      <c r="A3930" s="66" t="s">
        <v>28</v>
      </c>
      <c r="B3930" s="66" t="s">
        <v>24</v>
      </c>
      <c r="C3930" s="66" t="s">
        <v>26</v>
      </c>
      <c r="D3930" s="66" t="s">
        <v>318</v>
      </c>
      <c r="E3930" s="87">
        <f>+IF(ISNUMBER(DATA!N1078),DATA!N1078,"n/a")</f>
        <v>3.4984319600365499</v>
      </c>
      <c r="F3930" s="77">
        <f>+IF(ISNUMBER(DATA!O1078),DATA!O1078,"n/a")</f>
        <v>8.3042644192284198E-3</v>
      </c>
      <c r="G3930" s="87">
        <f>+IF(ISNUMBER(DATA!X1078),DATA!X1078,"n/a")</f>
        <v>3.5350789467934298</v>
      </c>
      <c r="H3930" s="77">
        <f>+IF(ISNUMBER(DATA!Y1078),DATA!Y1078,"n/a")</f>
        <v>5.7692600529938499E-2</v>
      </c>
      <c r="I3930" s="87">
        <f>+IF(ISNUMBER(DATA!AH1078),DATA!AH1078,"n/a")</f>
        <v>3.5567234762764</v>
      </c>
      <c r="J3930" s="77">
        <f>+IF(ISNUMBER(DATA!AI1078),DATA!AI1078,"n/a")</f>
        <v>5.5916895121057499E-2</v>
      </c>
      <c r="K3930" s="87">
        <f>+IF(ISNUMBER(DATA!AR1078),DATA!AR1078,"n/a")</f>
        <v>3.55576252659846</v>
      </c>
      <c r="L3930" s="77">
        <f>+IF(ISNUMBER(DATA!AS1078),DATA!AS1078,"n/a")</f>
        <v>3.0094127524409701E-2</v>
      </c>
      <c r="M3930" s="66"/>
      <c r="N3930" s="66"/>
      <c r="O3930" s="66"/>
      <c r="P3930" s="66"/>
      <c r="Q3930" s="66"/>
      <c r="S3930" s="70"/>
      <c r="U3930" s="70"/>
      <c r="W3930" s="70"/>
      <c r="Y3930" s="70"/>
    </row>
    <row r="3931" spans="1:25" s="69" customFormat="1" x14ac:dyDescent="0.2">
      <c r="A3931" s="66" t="s">
        <v>28</v>
      </c>
      <c r="B3931" s="66" t="s">
        <v>24</v>
      </c>
      <c r="C3931" s="66" t="s">
        <v>26</v>
      </c>
      <c r="D3931" s="66" t="s">
        <v>344</v>
      </c>
      <c r="E3931" s="87">
        <f>+IF(ISNUMBER(DATA!N1079),DATA!N1079,"n/a")</f>
        <v>1.7050967916099</v>
      </c>
      <c r="F3931" s="77">
        <f>+IF(ISNUMBER(DATA!O1079),DATA!O1079,"n/a")</f>
        <v>-0.27479631337938498</v>
      </c>
      <c r="G3931" s="87">
        <f>+IF(ISNUMBER(DATA!X1079),DATA!X1079,"n/a")</f>
        <v>1.8046150657806701</v>
      </c>
      <c r="H3931" s="77">
        <f>+IF(ISNUMBER(DATA!Y1079),DATA!Y1079,"n/a")</f>
        <v>-0.11846152211904599</v>
      </c>
      <c r="I3931" s="87">
        <f>+IF(ISNUMBER(DATA!AH1079),DATA!AH1079,"n/a")</f>
        <v>1.7428127013208901</v>
      </c>
      <c r="J3931" s="77">
        <f>+IF(ISNUMBER(DATA!AI1079),DATA!AI1079,"n/a")</f>
        <v>-8.6626422927955193E-2</v>
      </c>
      <c r="K3931" s="87">
        <f>+IF(ISNUMBER(DATA!AR1079),DATA!AR1079,"n/a")</f>
        <v>1.8690859852127699</v>
      </c>
      <c r="L3931" s="77">
        <f>+IF(ISNUMBER(DATA!AS1079),DATA!AS1079,"n/a")</f>
        <v>8.0855129146034793E-2</v>
      </c>
      <c r="M3931" s="66"/>
      <c r="N3931" s="66"/>
      <c r="O3931" s="66"/>
      <c r="P3931" s="66"/>
      <c r="Q3931" s="66"/>
      <c r="S3931" s="70"/>
      <c r="U3931" s="70"/>
      <c r="W3931" s="70"/>
      <c r="Y3931" s="70"/>
    </row>
    <row r="3932" spans="1:25" s="69" customFormat="1" x14ac:dyDescent="0.2">
      <c r="A3932" s="66" t="s">
        <v>28</v>
      </c>
      <c r="B3932" s="66" t="s">
        <v>24</v>
      </c>
      <c r="C3932" s="66" t="s">
        <v>26</v>
      </c>
      <c r="D3932" s="66" t="s">
        <v>345</v>
      </c>
      <c r="E3932" s="87">
        <f>+IF(ISNUMBER(DATA!N1080),DATA!N1080,"n/a")</f>
        <v>2.6314892683136</v>
      </c>
      <c r="F3932" s="77">
        <f>+IF(ISNUMBER(DATA!O1080),DATA!O1080,"n/a")</f>
        <v>0.123846859756887</v>
      </c>
      <c r="G3932" s="87">
        <f>+IF(ISNUMBER(DATA!X1080),DATA!X1080,"n/a")</f>
        <v>2.6222564924892202</v>
      </c>
      <c r="H3932" s="77">
        <f>+IF(ISNUMBER(DATA!Y1080),DATA!Y1080,"n/a")</f>
        <v>9.1970263708272201E-2</v>
      </c>
      <c r="I3932" s="87">
        <f>+IF(ISNUMBER(DATA!AH1080),DATA!AH1080,"n/a")</f>
        <v>2.6578172175569401</v>
      </c>
      <c r="J3932" s="77">
        <f>+IF(ISNUMBER(DATA!AI1080),DATA!AI1080,"n/a")</f>
        <v>0.102090781062458</v>
      </c>
      <c r="K3932" s="87">
        <f>+IF(ISNUMBER(DATA!AR1080),DATA!AR1080,"n/a")</f>
        <v>2.5663811731228598</v>
      </c>
      <c r="L3932" s="77">
        <f>+IF(ISNUMBER(DATA!AS1080),DATA!AS1080,"n/a")</f>
        <v>3.25970156298966E-2</v>
      </c>
      <c r="M3932" s="66"/>
      <c r="N3932" s="66"/>
      <c r="O3932" s="66"/>
      <c r="P3932" s="66"/>
      <c r="Q3932" s="66"/>
      <c r="S3932" s="70"/>
      <c r="U3932" s="70"/>
      <c r="W3932" s="70"/>
      <c r="Y3932" s="70"/>
    </row>
    <row r="3933" spans="1:25" x14ac:dyDescent="0.2">
      <c r="E3933" s="100"/>
      <c r="F3933" s="102"/>
      <c r="G3933" s="100"/>
      <c r="H3933" s="102"/>
      <c r="I3933" s="100"/>
      <c r="J3933" s="102"/>
      <c r="K3933" s="100"/>
      <c r="L3933" s="102"/>
    </row>
    <row r="3934" spans="1:25" s="69" customFormat="1" x14ac:dyDescent="0.2">
      <c r="A3934" s="66" t="s">
        <v>20</v>
      </c>
      <c r="B3934" s="66" t="s">
        <v>23</v>
      </c>
      <c r="C3934" s="66" t="s">
        <v>0</v>
      </c>
      <c r="D3934" s="66" t="s">
        <v>271</v>
      </c>
      <c r="E3934" s="76">
        <f>+IF(ISNUMBER(DATA!F491),DATA!F491,"n/a")</f>
        <v>11099.14</v>
      </c>
      <c r="F3934" s="77">
        <f>+IF(ISNUMBER(DATA!G491),DATA!G491,"n/a")</f>
        <v>-1.36614037130084E-2</v>
      </c>
      <c r="G3934" s="76">
        <f>+IF(ISNUMBER(DATA!P491),DATA!P491,"n/a")</f>
        <v>36947.26</v>
      </c>
      <c r="H3934" s="77">
        <f>+IF(ISNUMBER(DATA!Q491),DATA!Q491,"n/a")</f>
        <v>-1.5027082765721201E-2</v>
      </c>
      <c r="I3934" s="76">
        <f>+IF(ISNUMBER(DATA!Z491),DATA!Z491,"n/a")</f>
        <v>67758.880000000005</v>
      </c>
      <c r="J3934" s="77">
        <f>+IF(ISNUMBER(DATA!AA491),DATA!AA491,"n/a")</f>
        <v>-6.0515095622182104E-3</v>
      </c>
      <c r="K3934" s="76">
        <f>+IF(ISNUMBER(DATA!AJ491),DATA!AJ491,"n/a")</f>
        <v>126030.36</v>
      </c>
      <c r="L3934" s="77">
        <f>+IF(ISNUMBER(DATA!AK491),DATA!AK491,"n/a")</f>
        <v>1.6199068337680301E-2</v>
      </c>
      <c r="M3934" s="66"/>
      <c r="N3934" s="66"/>
      <c r="O3934" s="66"/>
      <c r="P3934" s="66"/>
      <c r="Q3934" s="66"/>
      <c r="S3934" s="70"/>
      <c r="U3934" s="70"/>
      <c r="W3934" s="70"/>
      <c r="Y3934" s="70"/>
    </row>
    <row r="3935" spans="1:25" s="69" customFormat="1" x14ac:dyDescent="0.2">
      <c r="A3935" s="66" t="s">
        <v>20</v>
      </c>
      <c r="B3935" s="66" t="s">
        <v>23</v>
      </c>
      <c r="C3935" s="66" t="s">
        <v>0</v>
      </c>
      <c r="D3935" s="66" t="s">
        <v>272</v>
      </c>
      <c r="E3935" s="76">
        <f>+IF(ISNUMBER(DATA!F492),DATA!F492,"n/a")</f>
        <v>21636.37</v>
      </c>
      <c r="F3935" s="77">
        <f>+IF(ISNUMBER(DATA!G492),DATA!G492,"n/a")</f>
        <v>2.5305030179116601</v>
      </c>
      <c r="G3935" s="76">
        <f>+IF(ISNUMBER(DATA!P492),DATA!P492,"n/a")</f>
        <v>60219.48</v>
      </c>
      <c r="H3935" s="77">
        <f>+IF(ISNUMBER(DATA!Q492),DATA!Q492,"n/a")</f>
        <v>2.2658366243257602</v>
      </c>
      <c r="I3935" s="76">
        <f>+IF(ISNUMBER(DATA!Z492),DATA!Z492,"n/a")</f>
        <v>111435.51</v>
      </c>
      <c r="J3935" s="77">
        <f>+IF(ISNUMBER(DATA!AA492),DATA!AA492,"n/a")</f>
        <v>2.5838025793226498</v>
      </c>
      <c r="K3935" s="76">
        <f>+IF(ISNUMBER(DATA!AJ492),DATA!AJ492,"n/a")</f>
        <v>164623.79</v>
      </c>
      <c r="L3935" s="77">
        <f>+IF(ISNUMBER(DATA!AK492),DATA!AK492,"n/a")</f>
        <v>3.1896339613652498</v>
      </c>
      <c r="M3935" s="66"/>
      <c r="N3935" s="66"/>
      <c r="O3935" s="66"/>
      <c r="P3935" s="66"/>
      <c r="Q3935" s="66"/>
      <c r="S3935" s="70"/>
      <c r="U3935" s="70"/>
      <c r="W3935" s="70"/>
      <c r="Y3935" s="70"/>
    </row>
    <row r="3936" spans="1:25" s="69" customFormat="1" x14ac:dyDescent="0.2">
      <c r="A3936" s="66" t="s">
        <v>20</v>
      </c>
      <c r="B3936" s="66" t="s">
        <v>23</v>
      </c>
      <c r="C3936" s="66" t="s">
        <v>0</v>
      </c>
      <c r="D3936" s="66" t="s">
        <v>273</v>
      </c>
      <c r="E3936" s="76">
        <f>+IF(ISNUMBER(DATA!F493),DATA!F493,"n/a")</f>
        <v>16612.740000000002</v>
      </c>
      <c r="F3936" s="77">
        <f>+IF(ISNUMBER(DATA!G493),DATA!G493,"n/a")</f>
        <v>-0.50811389386072803</v>
      </c>
      <c r="G3936" s="76">
        <f>+IF(ISNUMBER(DATA!P493),DATA!P493,"n/a")</f>
        <v>44948.42</v>
      </c>
      <c r="H3936" s="77">
        <f>+IF(ISNUMBER(DATA!Q493),DATA!Q493,"n/a")</f>
        <v>-0.55044575944932195</v>
      </c>
      <c r="I3936" s="76">
        <f>+IF(ISNUMBER(DATA!Z493),DATA!Z493,"n/a")</f>
        <v>78424.56</v>
      </c>
      <c r="J3936" s="77">
        <f>+IF(ISNUMBER(DATA!AA493),DATA!AA493,"n/a")</f>
        <v>-0.563489931630757</v>
      </c>
      <c r="K3936" s="76">
        <f>+IF(ISNUMBER(DATA!AJ493),DATA!AJ493,"n/a")</f>
        <v>212804.58</v>
      </c>
      <c r="L3936" s="77">
        <f>+IF(ISNUMBER(DATA!AK493),DATA!AK493,"n/a")</f>
        <v>-0.322070322094406</v>
      </c>
      <c r="M3936" s="66"/>
      <c r="N3936" s="66"/>
      <c r="O3936" s="66"/>
      <c r="P3936" s="66"/>
      <c r="Q3936" s="66"/>
      <c r="S3936" s="70"/>
      <c r="U3936" s="70"/>
      <c r="W3936" s="70"/>
      <c r="Y3936" s="70"/>
    </row>
    <row r="3937" spans="1:25" s="69" customFormat="1" x14ac:dyDescent="0.2">
      <c r="A3937" s="66" t="s">
        <v>20</v>
      </c>
      <c r="B3937" s="66" t="s">
        <v>23</v>
      </c>
      <c r="C3937" s="66" t="s">
        <v>0</v>
      </c>
      <c r="D3937" s="66" t="s">
        <v>274</v>
      </c>
      <c r="E3937" s="76">
        <f>+IF(ISNUMBER(DATA!F494),DATA!F494,"n/a")</f>
        <v>3389.61</v>
      </c>
      <c r="F3937" s="77">
        <f>+IF(ISNUMBER(DATA!G494),DATA!G494,"n/a")</f>
        <v>2.6234299336162601</v>
      </c>
      <c r="G3937" s="76">
        <f>+IF(ISNUMBER(DATA!P494),DATA!P494,"n/a")</f>
        <v>9402.42</v>
      </c>
      <c r="H3937" s="77">
        <f>+IF(ISNUMBER(DATA!Q494),DATA!Q494,"n/a")</f>
        <v>1.6501292310120601</v>
      </c>
      <c r="I3937" s="76">
        <f>+IF(ISNUMBER(DATA!Z494),DATA!Z494,"n/a")</f>
        <v>16982.07</v>
      </c>
      <c r="J3937" s="77">
        <f>+IF(ISNUMBER(DATA!AA494),DATA!AA494,"n/a")</f>
        <v>1.4848694578289501</v>
      </c>
      <c r="K3937" s="76">
        <f>+IF(ISNUMBER(DATA!AJ494),DATA!AJ494,"n/a")</f>
        <v>25429.89</v>
      </c>
      <c r="L3937" s="77">
        <f>+IF(ISNUMBER(DATA!AK494),DATA!AK494,"n/a")</f>
        <v>-4.7617103717305501E-2</v>
      </c>
      <c r="M3937" s="66"/>
      <c r="N3937" s="66"/>
      <c r="O3937" s="66"/>
      <c r="P3937" s="66"/>
      <c r="Q3937" s="66"/>
      <c r="S3937" s="70"/>
      <c r="U3937" s="70"/>
      <c r="W3937" s="70"/>
      <c r="Y3937" s="70"/>
    </row>
    <row r="3938" spans="1:25" s="69" customFormat="1" x14ac:dyDescent="0.2">
      <c r="A3938" s="66" t="s">
        <v>20</v>
      </c>
      <c r="B3938" s="66" t="s">
        <v>23</v>
      </c>
      <c r="C3938" s="66" t="s">
        <v>0</v>
      </c>
      <c r="D3938" s="66" t="s">
        <v>275</v>
      </c>
      <c r="E3938" s="76">
        <f>+IF(ISNUMBER(DATA!F495),DATA!F495,"n/a")</f>
        <v>30802.3</v>
      </c>
      <c r="F3938" s="77">
        <f>+IF(ISNUMBER(DATA!G495),DATA!G495,"n/a")</f>
        <v>1.7798203720349299</v>
      </c>
      <c r="G3938" s="76">
        <f>+IF(ISNUMBER(DATA!P495),DATA!P495,"n/a")</f>
        <v>98412.96</v>
      </c>
      <c r="H3938" s="77">
        <f>+IF(ISNUMBER(DATA!Q495),DATA!Q495,"n/a")</f>
        <v>0.65252122387336897</v>
      </c>
      <c r="I3938" s="76">
        <f>+IF(ISNUMBER(DATA!Z495),DATA!Z495,"n/a")</f>
        <v>171437.77</v>
      </c>
      <c r="J3938" s="77">
        <f>+IF(ISNUMBER(DATA!AA495),DATA!AA495,"n/a")</f>
        <v>0.36264301817591099</v>
      </c>
      <c r="K3938" s="76">
        <f>+IF(ISNUMBER(DATA!AJ495),DATA!AJ495,"n/a")</f>
        <v>227625.26</v>
      </c>
      <c r="L3938" s="77">
        <f>+IF(ISNUMBER(DATA!AK495),DATA!AK495,"n/a")</f>
        <v>-4.8277975682772201E-2</v>
      </c>
      <c r="M3938" s="66"/>
      <c r="N3938" s="66"/>
      <c r="O3938" s="66"/>
      <c r="P3938" s="66"/>
      <c r="Q3938" s="66"/>
      <c r="S3938" s="70"/>
      <c r="U3938" s="70"/>
      <c r="W3938" s="70"/>
      <c r="Y3938" s="70"/>
    </row>
    <row r="3939" spans="1:25" s="69" customFormat="1" x14ac:dyDescent="0.2">
      <c r="A3939" s="66" t="s">
        <v>20</v>
      </c>
      <c r="B3939" s="66" t="s">
        <v>23</v>
      </c>
      <c r="C3939" s="66" t="s">
        <v>0</v>
      </c>
      <c r="D3939" s="66" t="s">
        <v>276</v>
      </c>
      <c r="E3939" s="76">
        <f>+IF(ISNUMBER(DATA!F496),DATA!F496,"n/a")</f>
        <v>11265.31</v>
      </c>
      <c r="F3939" s="77">
        <f>+IF(ISNUMBER(DATA!G496),DATA!G496,"n/a")</f>
        <v>-0.58128731002805101</v>
      </c>
      <c r="G3939" s="76">
        <f>+IF(ISNUMBER(DATA!P496),DATA!P496,"n/a")</f>
        <v>17080.7</v>
      </c>
      <c r="H3939" s="77">
        <f>+IF(ISNUMBER(DATA!Q496),DATA!Q496,"n/a")</f>
        <v>-0.77831771324624599</v>
      </c>
      <c r="I3939" s="76">
        <f>+IF(ISNUMBER(DATA!Z496),DATA!Z496,"n/a")</f>
        <v>22904.17</v>
      </c>
      <c r="J3939" s="77">
        <f>+IF(ISNUMBER(DATA!AA496),DATA!AA496,"n/a")</f>
        <v>-0.82603930188382602</v>
      </c>
      <c r="K3939" s="76">
        <f>+IF(ISNUMBER(DATA!AJ496),DATA!AJ496,"n/a")</f>
        <v>106852.63</v>
      </c>
      <c r="L3939" s="77">
        <f>+IF(ISNUMBER(DATA!AK496),DATA!AK496,"n/a")</f>
        <v>-0.52296061082039802</v>
      </c>
      <c r="M3939" s="66"/>
      <c r="N3939" s="66"/>
      <c r="O3939" s="66"/>
      <c r="P3939" s="66"/>
      <c r="Q3939" s="66"/>
      <c r="S3939" s="70"/>
      <c r="U3939" s="70"/>
      <c r="W3939" s="70"/>
      <c r="Y3939" s="70"/>
    </row>
    <row r="3940" spans="1:25" s="69" customFormat="1" x14ac:dyDescent="0.2">
      <c r="A3940" s="66" t="s">
        <v>20</v>
      </c>
      <c r="B3940" s="66" t="s">
        <v>23</v>
      </c>
      <c r="C3940" s="66" t="s">
        <v>0</v>
      </c>
      <c r="D3940" s="66" t="s">
        <v>277</v>
      </c>
      <c r="E3940" s="76">
        <f>+IF(ISNUMBER(DATA!F497),DATA!F497,"n/a")</f>
        <v>9157.83</v>
      </c>
      <c r="F3940" s="77">
        <f>+IF(ISNUMBER(DATA!G497),DATA!G497,"n/a")</f>
        <v>4.6914243579557403E-2</v>
      </c>
      <c r="G3940" s="76">
        <f>+IF(ISNUMBER(DATA!P497),DATA!P497,"n/a")</f>
        <v>29559.69</v>
      </c>
      <c r="H3940" s="77">
        <f>+IF(ISNUMBER(DATA!Q497),DATA!Q497,"n/a")</f>
        <v>0.16570726165157501</v>
      </c>
      <c r="I3940" s="76">
        <f>+IF(ISNUMBER(DATA!Z497),DATA!Z497,"n/a")</f>
        <v>44425.01</v>
      </c>
      <c r="J3940" s="77">
        <f>+IF(ISNUMBER(DATA!AA497),DATA!AA497,"n/a")</f>
        <v>0.40935225962658001</v>
      </c>
      <c r="K3940" s="76">
        <f>+IF(ISNUMBER(DATA!AJ497),DATA!AJ497,"n/a")</f>
        <v>80150.880000000005</v>
      </c>
      <c r="L3940" s="77">
        <f>+IF(ISNUMBER(DATA!AK497),DATA!AK497,"n/a")</f>
        <v>0.87678189879538404</v>
      </c>
      <c r="M3940" s="66"/>
      <c r="N3940" s="66"/>
      <c r="O3940" s="66"/>
      <c r="P3940" s="66"/>
      <c r="Q3940" s="66"/>
      <c r="S3940" s="70"/>
      <c r="U3940" s="70"/>
      <c r="W3940" s="70"/>
      <c r="Y3940" s="70"/>
    </row>
    <row r="3941" spans="1:25" s="69" customFormat="1" x14ac:dyDescent="0.2">
      <c r="A3941" s="66" t="s">
        <v>20</v>
      </c>
      <c r="B3941" s="66" t="s">
        <v>23</v>
      </c>
      <c r="C3941" s="66" t="s">
        <v>0</v>
      </c>
      <c r="D3941" s="66" t="s">
        <v>278</v>
      </c>
      <c r="E3941" s="76">
        <f>+IF(ISNUMBER(DATA!F498),DATA!F498,"n/a")</f>
        <v>79494.75</v>
      </c>
      <c r="F3941" s="77">
        <f>+IF(ISNUMBER(DATA!G498),DATA!G498,"n/a")</f>
        <v>0.16810149371108499</v>
      </c>
      <c r="G3941" s="76">
        <f>+IF(ISNUMBER(DATA!P498),DATA!P498,"n/a")</f>
        <v>249113.82</v>
      </c>
      <c r="H3941" s="77">
        <f>+IF(ISNUMBER(DATA!Q498),DATA!Q498,"n/a")</f>
        <v>0.160531502326478</v>
      </c>
      <c r="I3941" s="76">
        <f>+IF(ISNUMBER(DATA!Z498),DATA!Z498,"n/a")</f>
        <v>435370.42</v>
      </c>
      <c r="J3941" s="77">
        <f>+IF(ISNUMBER(DATA!AA498),DATA!AA498,"n/a")</f>
        <v>0.109961127305589</v>
      </c>
      <c r="K3941" s="76">
        <f>+IF(ISNUMBER(DATA!AJ498),DATA!AJ498,"n/a")</f>
        <v>798153.37</v>
      </c>
      <c r="L3941" s="77">
        <f>+IF(ISNUMBER(DATA!AK498),DATA!AK498,"n/a")</f>
        <v>0.138086261312799</v>
      </c>
      <c r="M3941" s="66"/>
      <c r="N3941" s="66"/>
      <c r="O3941" s="66"/>
      <c r="P3941" s="66"/>
      <c r="Q3941" s="66"/>
      <c r="S3941" s="70"/>
      <c r="U3941" s="70"/>
      <c r="W3941" s="70"/>
      <c r="Y3941" s="70"/>
    </row>
    <row r="3942" spans="1:25" s="69" customFormat="1" x14ac:dyDescent="0.2">
      <c r="A3942" s="66" t="s">
        <v>20</v>
      </c>
      <c r="B3942" s="66" t="s">
        <v>23</v>
      </c>
      <c r="C3942" s="66" t="s">
        <v>0</v>
      </c>
      <c r="D3942" s="66" t="s">
        <v>279</v>
      </c>
      <c r="E3942" s="76">
        <f>+IF(ISNUMBER(DATA!F499),DATA!F499,"n/a")</f>
        <v>35610.11</v>
      </c>
      <c r="F3942" s="77">
        <f>+IF(ISNUMBER(DATA!G499),DATA!G499,"n/a")</f>
        <v>0.16294580676217801</v>
      </c>
      <c r="G3942" s="76">
        <f>+IF(ISNUMBER(DATA!P499),DATA!P499,"n/a")</f>
        <v>124290.38</v>
      </c>
      <c r="H3942" s="77">
        <f>+IF(ISNUMBER(DATA!Q499),DATA!Q499,"n/a")</f>
        <v>0.16735898071435701</v>
      </c>
      <c r="I3942" s="76">
        <f>+IF(ISNUMBER(DATA!Z499),DATA!Z499,"n/a")</f>
        <v>233870.05</v>
      </c>
      <c r="J3942" s="77">
        <f>+IF(ISNUMBER(DATA!AA499),DATA!AA499,"n/a")</f>
        <v>0.288754728817397</v>
      </c>
      <c r="K3942" s="76">
        <f>+IF(ISNUMBER(DATA!AJ499),DATA!AJ499,"n/a")</f>
        <v>400231.95</v>
      </c>
      <c r="L3942" s="77">
        <f>+IF(ISNUMBER(DATA!AK499),DATA!AK499,"n/a")</f>
        <v>0.66518793528269904</v>
      </c>
      <c r="M3942" s="66"/>
      <c r="N3942" s="66"/>
      <c r="O3942" s="66"/>
      <c r="P3942" s="66"/>
      <c r="Q3942" s="66"/>
      <c r="S3942" s="70"/>
      <c r="U3942" s="70"/>
      <c r="W3942" s="70"/>
      <c r="Y3942" s="70"/>
    </row>
    <row r="3943" spans="1:25" s="69" customFormat="1" x14ac:dyDescent="0.2">
      <c r="A3943" s="66" t="s">
        <v>20</v>
      </c>
      <c r="B3943" s="66" t="s">
        <v>23</v>
      </c>
      <c r="C3943" s="66" t="s">
        <v>0</v>
      </c>
      <c r="D3943" s="66" t="s">
        <v>280</v>
      </c>
      <c r="E3943" s="76">
        <f>+IF(ISNUMBER(DATA!F500),DATA!F500,"n/a")</f>
        <v>9522.08</v>
      </c>
      <c r="F3943" s="77" t="str">
        <f>+IF(ISNUMBER(DATA!G500),DATA!G500,"n/a")</f>
        <v>n/a</v>
      </c>
      <c r="G3943" s="76">
        <f>+IF(ISNUMBER(DATA!P500),DATA!P500,"n/a")</f>
        <v>30614.65</v>
      </c>
      <c r="H3943" s="77" t="str">
        <f>+IF(ISNUMBER(DATA!Q500),DATA!Q500,"n/a")</f>
        <v>n/a</v>
      </c>
      <c r="I3943" s="76">
        <f>+IF(ISNUMBER(DATA!Z500),DATA!Z500,"n/a")</f>
        <v>58261.85</v>
      </c>
      <c r="J3943" s="77" t="str">
        <f>+IF(ISNUMBER(DATA!AA500),DATA!AA500,"n/a")</f>
        <v>n/a</v>
      </c>
      <c r="K3943" s="76">
        <f>+IF(ISNUMBER(DATA!AJ500),DATA!AJ500,"n/a")</f>
        <v>61762.87</v>
      </c>
      <c r="L3943" s="77">
        <f>+IF(ISNUMBER(DATA!AK500),DATA!AK500,"n/a")</f>
        <v>17.9903453831561</v>
      </c>
      <c r="M3943" s="66"/>
      <c r="N3943" s="66"/>
      <c r="O3943" s="66"/>
      <c r="P3943" s="66"/>
      <c r="Q3943" s="66"/>
      <c r="S3943" s="70"/>
      <c r="U3943" s="70"/>
      <c r="W3943" s="70"/>
      <c r="Y3943" s="70"/>
    </row>
    <row r="3944" spans="1:25" s="69" customFormat="1" x14ac:dyDescent="0.2">
      <c r="A3944" s="66" t="s">
        <v>20</v>
      </c>
      <c r="B3944" s="66" t="s">
        <v>23</v>
      </c>
      <c r="C3944" s="66" t="s">
        <v>0</v>
      </c>
      <c r="D3944" s="66" t="s">
        <v>281</v>
      </c>
      <c r="E3944" s="76">
        <f>+IF(ISNUMBER(DATA!F501),DATA!F501,"n/a")</f>
        <v>8873.26</v>
      </c>
      <c r="F3944" s="77">
        <f>+IF(ISNUMBER(DATA!G501),DATA!G501,"n/a")</f>
        <v>9.1043451103061501E-2</v>
      </c>
      <c r="G3944" s="76">
        <f>+IF(ISNUMBER(DATA!P501),DATA!P501,"n/a")</f>
        <v>28820.69</v>
      </c>
      <c r="H3944" s="77">
        <f>+IF(ISNUMBER(DATA!Q501),DATA!Q501,"n/a")</f>
        <v>8.5552032555234803E-2</v>
      </c>
      <c r="I3944" s="76">
        <f>+IF(ISNUMBER(DATA!Z501),DATA!Z501,"n/a")</f>
        <v>53395.21</v>
      </c>
      <c r="J3944" s="77">
        <f>+IF(ISNUMBER(DATA!AA501),DATA!AA501,"n/a")</f>
        <v>-9.9097835953607799E-2</v>
      </c>
      <c r="K3944" s="76">
        <f>+IF(ISNUMBER(DATA!AJ501),DATA!AJ501,"n/a")</f>
        <v>88109.96</v>
      </c>
      <c r="L3944" s="77">
        <f>+IF(ISNUMBER(DATA!AK501),DATA!AK501,"n/a")</f>
        <v>6.7775735242880594E-2</v>
      </c>
      <c r="M3944" s="66"/>
      <c r="N3944" s="66"/>
      <c r="O3944" s="66"/>
      <c r="P3944" s="66"/>
      <c r="Q3944" s="66"/>
      <c r="S3944" s="70"/>
      <c r="U3944" s="70"/>
      <c r="W3944" s="70"/>
      <c r="Y3944" s="70"/>
    </row>
    <row r="3945" spans="1:25" s="69" customFormat="1" x14ac:dyDescent="0.2">
      <c r="A3945" s="66" t="s">
        <v>20</v>
      </c>
      <c r="B3945" s="66" t="s">
        <v>23</v>
      </c>
      <c r="C3945" s="66" t="s">
        <v>0</v>
      </c>
      <c r="D3945" s="66" t="s">
        <v>282</v>
      </c>
      <c r="E3945" s="76">
        <f>+IF(ISNUMBER(DATA!F502),DATA!F502,"n/a")</f>
        <v>17103.77</v>
      </c>
      <c r="F3945" s="77">
        <f>+IF(ISNUMBER(DATA!G502),DATA!G502,"n/a")</f>
        <v>-0.16225584650816099</v>
      </c>
      <c r="G3945" s="76">
        <f>+IF(ISNUMBER(DATA!P502),DATA!P502,"n/a")</f>
        <v>58030.29</v>
      </c>
      <c r="H3945" s="77">
        <f>+IF(ISNUMBER(DATA!Q502),DATA!Q502,"n/a")</f>
        <v>-1.7235965833921001E-2</v>
      </c>
      <c r="I3945" s="76">
        <f>+IF(ISNUMBER(DATA!Z502),DATA!Z502,"n/a")</f>
        <v>108562.53</v>
      </c>
      <c r="J3945" s="77">
        <f>+IF(ISNUMBER(DATA!AA502),DATA!AA502,"n/a")</f>
        <v>9.4791330939154997E-2</v>
      </c>
      <c r="K3945" s="76">
        <f>+IF(ISNUMBER(DATA!AJ502),DATA!AJ502,"n/a")</f>
        <v>195319.85</v>
      </c>
      <c r="L3945" s="77">
        <f>+IF(ISNUMBER(DATA!AK502),DATA!AK502,"n/a")</f>
        <v>0.19905648203728299</v>
      </c>
      <c r="M3945" s="66"/>
      <c r="N3945" s="66"/>
      <c r="O3945" s="66"/>
      <c r="P3945" s="66"/>
      <c r="Q3945" s="66"/>
      <c r="S3945" s="70"/>
      <c r="U3945" s="70"/>
      <c r="W3945" s="70"/>
      <c r="Y3945" s="70"/>
    </row>
    <row r="3946" spans="1:25" s="69" customFormat="1" x14ac:dyDescent="0.2">
      <c r="A3946" s="66" t="s">
        <v>20</v>
      </c>
      <c r="B3946" s="66" t="s">
        <v>23</v>
      </c>
      <c r="C3946" s="66" t="s">
        <v>0</v>
      </c>
      <c r="D3946" s="66" t="s">
        <v>283</v>
      </c>
      <c r="E3946" s="76">
        <f>+IF(ISNUMBER(DATA!F503),DATA!F503,"n/a")</f>
        <v>32699.1</v>
      </c>
      <c r="F3946" s="77">
        <f>+IF(ISNUMBER(DATA!G503),DATA!G503,"n/a")</f>
        <v>0.62513108260564898</v>
      </c>
      <c r="G3946" s="76">
        <f>+IF(ISNUMBER(DATA!P503),DATA!P503,"n/a")</f>
        <v>111294.37</v>
      </c>
      <c r="H3946" s="77">
        <f>+IF(ISNUMBER(DATA!Q503),DATA!Q503,"n/a")</f>
        <v>0.85150772423882604</v>
      </c>
      <c r="I3946" s="76">
        <f>+IF(ISNUMBER(DATA!Z503),DATA!Z503,"n/a")</f>
        <v>205762.24</v>
      </c>
      <c r="J3946" s="77">
        <f>+IF(ISNUMBER(DATA!AA503),DATA!AA503,"n/a")</f>
        <v>1.04123495751409</v>
      </c>
      <c r="K3946" s="76">
        <f>+IF(ISNUMBER(DATA!AJ503),DATA!AJ503,"n/a")</f>
        <v>326959.28999999998</v>
      </c>
      <c r="L3946" s="77">
        <f>+IF(ISNUMBER(DATA!AK503),DATA!AK503,"n/a")</f>
        <v>1.1080347594384501</v>
      </c>
      <c r="M3946" s="66"/>
      <c r="N3946" s="66"/>
      <c r="O3946" s="66"/>
      <c r="P3946" s="66"/>
      <c r="Q3946" s="66"/>
      <c r="S3946" s="70"/>
      <c r="U3946" s="70"/>
      <c r="W3946" s="70"/>
      <c r="Y3946" s="70"/>
    </row>
    <row r="3947" spans="1:25" s="69" customFormat="1" x14ac:dyDescent="0.2">
      <c r="A3947" s="66" t="s">
        <v>20</v>
      </c>
      <c r="B3947" s="66" t="s">
        <v>23</v>
      </c>
      <c r="C3947" s="66" t="s">
        <v>0</v>
      </c>
      <c r="D3947" s="66" t="s">
        <v>284</v>
      </c>
      <c r="E3947" s="76">
        <f>+IF(ISNUMBER(DATA!F504),DATA!F504,"n/a")</f>
        <v>10530.55</v>
      </c>
      <c r="F3947" s="77">
        <f>+IF(ISNUMBER(DATA!G504),DATA!G504,"n/a")</f>
        <v>-0.16678930760880201</v>
      </c>
      <c r="G3947" s="76">
        <f>+IF(ISNUMBER(DATA!P504),DATA!P504,"n/a")</f>
        <v>36825.089999999997</v>
      </c>
      <c r="H3947" s="77">
        <f>+IF(ISNUMBER(DATA!Q504),DATA!Q504,"n/a")</f>
        <v>-0.157411795016238</v>
      </c>
      <c r="I3947" s="76">
        <f>+IF(ISNUMBER(DATA!Z504),DATA!Z504,"n/a")</f>
        <v>68161.64</v>
      </c>
      <c r="J3947" s="77">
        <f>+IF(ISNUMBER(DATA!AA504),DATA!AA504,"n/a")</f>
        <v>-0.24393048631648001</v>
      </c>
      <c r="K3947" s="76">
        <f>+IF(ISNUMBER(DATA!AJ504),DATA!AJ504,"n/a")</f>
        <v>130166.59</v>
      </c>
      <c r="L3947" s="77">
        <f>+IF(ISNUMBER(DATA!AK504),DATA!AK504,"n/a")</f>
        <v>0.20216754167891199</v>
      </c>
      <c r="M3947" s="66"/>
      <c r="N3947" s="66"/>
      <c r="O3947" s="66"/>
      <c r="P3947" s="66"/>
      <c r="Q3947" s="66"/>
      <c r="S3947" s="70"/>
      <c r="U3947" s="70"/>
      <c r="W3947" s="70"/>
      <c r="Y3947" s="70"/>
    </row>
    <row r="3948" spans="1:25" s="69" customFormat="1" x14ac:dyDescent="0.2">
      <c r="A3948" s="66" t="s">
        <v>20</v>
      </c>
      <c r="B3948" s="66" t="s">
        <v>23</v>
      </c>
      <c r="C3948" s="66" t="s">
        <v>0</v>
      </c>
      <c r="D3948" s="66" t="s">
        <v>285</v>
      </c>
      <c r="E3948" s="76">
        <f>+IF(ISNUMBER(DATA!F505),DATA!F505,"n/a")</f>
        <v>3888.39</v>
      </c>
      <c r="F3948" s="77">
        <f>+IF(ISNUMBER(DATA!G505),DATA!G505,"n/a")</f>
        <v>-2.4147909080186099E-2</v>
      </c>
      <c r="G3948" s="76">
        <f>+IF(ISNUMBER(DATA!P505),DATA!P505,"n/a")</f>
        <v>13694.27</v>
      </c>
      <c r="H3948" s="77">
        <f>+IF(ISNUMBER(DATA!Q505),DATA!Q505,"n/a")</f>
        <v>0.132303415612646</v>
      </c>
      <c r="I3948" s="76">
        <f>+IF(ISNUMBER(DATA!Z505),DATA!Z505,"n/a")</f>
        <v>24344.7</v>
      </c>
      <c r="J3948" s="77">
        <f>+IF(ISNUMBER(DATA!AA505),DATA!AA505,"n/a")</f>
        <v>0.15880459586281001</v>
      </c>
      <c r="K3948" s="76">
        <f>+IF(ISNUMBER(DATA!AJ505),DATA!AJ505,"n/a")</f>
        <v>49217.57</v>
      </c>
      <c r="L3948" s="77">
        <f>+IF(ISNUMBER(DATA!AK505),DATA!AK505,"n/a")</f>
        <v>0.39923211853974599</v>
      </c>
      <c r="M3948" s="66"/>
      <c r="N3948" s="66"/>
      <c r="O3948" s="66"/>
      <c r="P3948" s="66"/>
      <c r="Q3948" s="66"/>
      <c r="S3948" s="70"/>
      <c r="U3948" s="70"/>
      <c r="W3948" s="70"/>
      <c r="Y3948" s="70"/>
    </row>
    <row r="3949" spans="1:25" s="69" customFormat="1" x14ac:dyDescent="0.2">
      <c r="A3949" s="66" t="s">
        <v>20</v>
      </c>
      <c r="B3949" s="66" t="s">
        <v>23</v>
      </c>
      <c r="C3949" s="66" t="s">
        <v>0</v>
      </c>
      <c r="D3949" s="66" t="s">
        <v>286</v>
      </c>
      <c r="E3949" s="76">
        <f>+IF(ISNUMBER(DATA!F506),DATA!F506,"n/a")</f>
        <v>4610.03</v>
      </c>
      <c r="F3949" s="77">
        <f>+IF(ISNUMBER(DATA!G506),DATA!G506,"n/a")</f>
        <v>-0.53742099332425597</v>
      </c>
      <c r="G3949" s="76">
        <f>+IF(ISNUMBER(DATA!P506),DATA!P506,"n/a")</f>
        <v>6352.86</v>
      </c>
      <c r="H3949" s="77">
        <f>+IF(ISNUMBER(DATA!Q506),DATA!Q506,"n/a")</f>
        <v>-0.83148514646632199</v>
      </c>
      <c r="I3949" s="76">
        <f>+IF(ISNUMBER(DATA!Z506),DATA!Z506,"n/a")</f>
        <v>8520.99</v>
      </c>
      <c r="J3949" s="77">
        <f>+IF(ISNUMBER(DATA!AA506),DATA!AA506,"n/a")</f>
        <v>-0.86938495277940897</v>
      </c>
      <c r="K3949" s="76">
        <f>+IF(ISNUMBER(DATA!AJ506),DATA!AJ506,"n/a")</f>
        <v>51184.6</v>
      </c>
      <c r="L3949" s="77">
        <f>+IF(ISNUMBER(DATA!AK506),DATA!AK506,"n/a")</f>
        <v>-0.54194807600580297</v>
      </c>
      <c r="M3949" s="66"/>
      <c r="N3949" s="66"/>
      <c r="O3949" s="66"/>
      <c r="P3949" s="66"/>
      <c r="Q3949" s="66"/>
      <c r="S3949" s="70"/>
      <c r="U3949" s="70"/>
      <c r="W3949" s="70"/>
      <c r="Y3949" s="70"/>
    </row>
    <row r="3950" spans="1:25" s="69" customFormat="1" x14ac:dyDescent="0.2">
      <c r="A3950" s="66" t="s">
        <v>20</v>
      </c>
      <c r="B3950" s="66" t="s">
        <v>23</v>
      </c>
      <c r="C3950" s="66" t="s">
        <v>0</v>
      </c>
      <c r="D3950" s="66" t="s">
        <v>287</v>
      </c>
      <c r="E3950" s="76">
        <f>+IF(ISNUMBER(DATA!F507),DATA!F507,"n/a")</f>
        <v>5728</v>
      </c>
      <c r="F3950" s="77">
        <f>+IF(ISNUMBER(DATA!G507),DATA!G507,"n/a")</f>
        <v>8.1834510294237106E-2</v>
      </c>
      <c r="G3950" s="76">
        <f>+IF(ISNUMBER(DATA!P507),DATA!P507,"n/a")</f>
        <v>18745.03</v>
      </c>
      <c r="H3950" s="77">
        <f>+IF(ISNUMBER(DATA!Q507),DATA!Q507,"n/a")</f>
        <v>-0.58174277210495395</v>
      </c>
      <c r="I3950" s="76">
        <f>+IF(ISNUMBER(DATA!Z507),DATA!Z507,"n/a")</f>
        <v>34065.440000000002</v>
      </c>
      <c r="J3950" s="77">
        <f>+IF(ISNUMBER(DATA!AA507),DATA!AA507,"n/a")</f>
        <v>-0.65950307982558098</v>
      </c>
      <c r="K3950" s="76">
        <f>+IF(ISNUMBER(DATA!AJ507),DATA!AJ507,"n/a")</f>
        <v>60754.94</v>
      </c>
      <c r="L3950" s="77">
        <f>+IF(ISNUMBER(DATA!AK507),DATA!AK507,"n/a")</f>
        <v>-0.68059262468163695</v>
      </c>
      <c r="M3950" s="66"/>
      <c r="N3950" s="66"/>
      <c r="O3950" s="66"/>
      <c r="P3950" s="66"/>
      <c r="Q3950" s="66"/>
      <c r="S3950" s="70"/>
      <c r="U3950" s="70"/>
      <c r="W3950" s="70"/>
      <c r="Y3950" s="70"/>
    </row>
    <row r="3951" spans="1:25" s="69" customFormat="1" x14ac:dyDescent="0.2">
      <c r="A3951" s="66" t="s">
        <v>20</v>
      </c>
      <c r="B3951" s="66" t="s">
        <v>23</v>
      </c>
      <c r="C3951" s="66" t="s">
        <v>0</v>
      </c>
      <c r="D3951" s="66" t="s">
        <v>288</v>
      </c>
      <c r="E3951" s="76">
        <f>+IF(ISNUMBER(DATA!F508),DATA!F508,"n/a")</f>
        <v>22672.22</v>
      </c>
      <c r="F3951" s="77">
        <f>+IF(ISNUMBER(DATA!G508),DATA!G508,"n/a")</f>
        <v>-4.9191052786746597E-2</v>
      </c>
      <c r="G3951" s="76">
        <f>+IF(ISNUMBER(DATA!P508),DATA!P508,"n/a")</f>
        <v>74947.73</v>
      </c>
      <c r="H3951" s="77">
        <f>+IF(ISNUMBER(DATA!Q508),DATA!Q508,"n/a")</f>
        <v>0.141492380098167</v>
      </c>
      <c r="I3951" s="76">
        <f>+IF(ISNUMBER(DATA!Z508),DATA!Z508,"n/a")</f>
        <v>148669.93</v>
      </c>
      <c r="J3951" s="77">
        <f>+IF(ISNUMBER(DATA!AA508),DATA!AA508,"n/a")</f>
        <v>0.38973979500790901</v>
      </c>
      <c r="K3951" s="76">
        <f>+IF(ISNUMBER(DATA!AJ508),DATA!AJ508,"n/a")</f>
        <v>260704.67</v>
      </c>
      <c r="L3951" s="77">
        <f>+IF(ISNUMBER(DATA!AK508),DATA!AK508,"n/a")</f>
        <v>0.292717203714847</v>
      </c>
      <c r="M3951" s="66"/>
      <c r="N3951" s="66"/>
      <c r="O3951" s="66"/>
      <c r="P3951" s="66"/>
      <c r="Q3951" s="66"/>
      <c r="S3951" s="70"/>
      <c r="U3951" s="70"/>
      <c r="W3951" s="70"/>
      <c r="Y3951" s="70"/>
    </row>
    <row r="3952" spans="1:25" s="69" customFormat="1" x14ac:dyDescent="0.2">
      <c r="A3952" s="66" t="s">
        <v>20</v>
      </c>
      <c r="B3952" s="66" t="s">
        <v>23</v>
      </c>
      <c r="C3952" s="66" t="s">
        <v>0</v>
      </c>
      <c r="D3952" s="66" t="s">
        <v>289</v>
      </c>
      <c r="E3952" s="76">
        <f>+IF(ISNUMBER(DATA!F509),DATA!F509,"n/a")</f>
        <v>20952.919999999998</v>
      </c>
      <c r="F3952" s="77">
        <f>+IF(ISNUMBER(DATA!G509),DATA!G509,"n/a")</f>
        <v>9.4683453305065099E-2</v>
      </c>
      <c r="G3952" s="76">
        <f>+IF(ISNUMBER(DATA!P509),DATA!P509,"n/a")</f>
        <v>69041.97</v>
      </c>
      <c r="H3952" s="77">
        <f>+IF(ISNUMBER(DATA!Q509),DATA!Q509,"n/a")</f>
        <v>0.13366616585798399</v>
      </c>
      <c r="I3952" s="76">
        <f>+IF(ISNUMBER(DATA!Z509),DATA!Z509,"n/a")</f>
        <v>127625.89</v>
      </c>
      <c r="J3952" s="77">
        <f>+IF(ISNUMBER(DATA!AA509),DATA!AA509,"n/a")</f>
        <v>0.12483833729032801</v>
      </c>
      <c r="K3952" s="76">
        <f>+IF(ISNUMBER(DATA!AJ509),DATA!AJ509,"n/a")</f>
        <v>225966.99</v>
      </c>
      <c r="L3952" s="77">
        <f>+IF(ISNUMBER(DATA!AK509),DATA!AK509,"n/a")</f>
        <v>0.33423872096543999</v>
      </c>
      <c r="M3952" s="66"/>
      <c r="N3952" s="66"/>
      <c r="O3952" s="66"/>
      <c r="P3952" s="66"/>
      <c r="Q3952" s="66"/>
      <c r="S3952" s="70"/>
      <c r="U3952" s="70"/>
      <c r="W3952" s="70"/>
      <c r="Y3952" s="70"/>
    </row>
    <row r="3953" spans="1:25" s="69" customFormat="1" x14ac:dyDescent="0.2">
      <c r="A3953" s="66" t="s">
        <v>20</v>
      </c>
      <c r="B3953" s="66" t="s">
        <v>23</v>
      </c>
      <c r="C3953" s="66" t="s">
        <v>0</v>
      </c>
      <c r="D3953" s="66" t="s">
        <v>290</v>
      </c>
      <c r="E3953" s="76">
        <f>+IF(ISNUMBER(DATA!F510),DATA!F510,"n/a")</f>
        <v>366.05</v>
      </c>
      <c r="F3953" s="77">
        <f>+IF(ISNUMBER(DATA!G510),DATA!G510,"n/a")</f>
        <v>-3.7242576470897702E-2</v>
      </c>
      <c r="G3953" s="76">
        <f>+IF(ISNUMBER(DATA!P510),DATA!P510,"n/a")</f>
        <v>1103.76</v>
      </c>
      <c r="H3953" s="77">
        <f>+IF(ISNUMBER(DATA!Q510),DATA!Q510,"n/a")</f>
        <v>0.168865826538176</v>
      </c>
      <c r="I3953" s="76">
        <f>+IF(ISNUMBER(DATA!Z510),DATA!Z510,"n/a")</f>
        <v>1669.68</v>
      </c>
      <c r="J3953" s="77">
        <f>+IF(ISNUMBER(DATA!AA510),DATA!AA510,"n/a")</f>
        <v>-1.27363678291409E-2</v>
      </c>
      <c r="K3953" s="76">
        <f>+IF(ISNUMBER(DATA!AJ510),DATA!AJ510,"n/a")</f>
        <v>2984.26</v>
      </c>
      <c r="L3953" s="77">
        <f>+IF(ISNUMBER(DATA!AK510),DATA!AK510,"n/a")</f>
        <v>-0.70487876756085399</v>
      </c>
      <c r="M3953" s="66"/>
      <c r="N3953" s="66"/>
      <c r="O3953" s="66"/>
      <c r="P3953" s="66"/>
      <c r="Q3953" s="66"/>
      <c r="S3953" s="70"/>
      <c r="U3953" s="70"/>
      <c r="W3953" s="70"/>
      <c r="Y3953" s="70"/>
    </row>
    <row r="3954" spans="1:25" s="69" customFormat="1" x14ac:dyDescent="0.2">
      <c r="A3954" s="66" t="s">
        <v>20</v>
      </c>
      <c r="B3954" s="66" t="s">
        <v>23</v>
      </c>
      <c r="C3954" s="66" t="s">
        <v>0</v>
      </c>
      <c r="D3954" s="66" t="s">
        <v>291</v>
      </c>
      <c r="E3954" s="76">
        <f>+IF(ISNUMBER(DATA!F511),DATA!F511,"n/a")</f>
        <v>14242.14</v>
      </c>
      <c r="F3954" s="77">
        <f>+IF(ISNUMBER(DATA!G511),DATA!G511,"n/a")</f>
        <v>0.198665842988269</v>
      </c>
      <c r="G3954" s="76">
        <f>+IF(ISNUMBER(DATA!P511),DATA!P511,"n/a")</f>
        <v>45045.61</v>
      </c>
      <c r="H3954" s="77">
        <f>+IF(ISNUMBER(DATA!Q511),DATA!Q511,"n/a")</f>
        <v>0.17624474750967001</v>
      </c>
      <c r="I3954" s="76">
        <f>+IF(ISNUMBER(DATA!Z511),DATA!Z511,"n/a")</f>
        <v>78788.160000000003</v>
      </c>
      <c r="J3954" s="77">
        <f>+IF(ISNUMBER(DATA!AA511),DATA!AA511,"n/a")</f>
        <v>0.167865934931198</v>
      </c>
      <c r="K3954" s="76">
        <f>+IF(ISNUMBER(DATA!AJ511),DATA!AJ511,"n/a")</f>
        <v>138984.95999999999</v>
      </c>
      <c r="L3954" s="77">
        <f>+IF(ISNUMBER(DATA!AK511),DATA!AK511,"n/a")</f>
        <v>-1.6295031313514199E-2</v>
      </c>
      <c r="M3954" s="66"/>
      <c r="N3954" s="66"/>
      <c r="O3954" s="66"/>
      <c r="P3954" s="66"/>
      <c r="Q3954" s="66"/>
      <c r="S3954" s="70"/>
      <c r="U3954" s="70"/>
      <c r="W3954" s="70"/>
      <c r="Y3954" s="70"/>
    </row>
    <row r="3955" spans="1:25" s="69" customFormat="1" x14ac:dyDescent="0.2">
      <c r="A3955" s="66" t="s">
        <v>20</v>
      </c>
      <c r="B3955" s="66" t="s">
        <v>23</v>
      </c>
      <c r="C3955" s="66" t="s">
        <v>0</v>
      </c>
      <c r="D3955" s="66" t="s">
        <v>292</v>
      </c>
      <c r="E3955" s="76">
        <f>+IF(ISNUMBER(DATA!F512),DATA!F512,"n/a")</f>
        <v>41275.660000000003</v>
      </c>
      <c r="F3955" s="77">
        <f>+IF(ISNUMBER(DATA!G512),DATA!G512,"n/a")</f>
        <v>0.23846646847519401</v>
      </c>
      <c r="G3955" s="76">
        <f>+IF(ISNUMBER(DATA!P512),DATA!P512,"n/a")</f>
        <v>144308.54</v>
      </c>
      <c r="H3955" s="77">
        <f>+IF(ISNUMBER(DATA!Q512),DATA!Q512,"n/a")</f>
        <v>5.2019006080937E-2</v>
      </c>
      <c r="I3955" s="76">
        <f>+IF(ISNUMBER(DATA!Z512),DATA!Z512,"n/a")</f>
        <v>274963.36</v>
      </c>
      <c r="J3955" s="77">
        <f>+IF(ISNUMBER(DATA!AA512),DATA!AA512,"n/a")</f>
        <v>5.8764973605514997E-2</v>
      </c>
      <c r="K3955" s="76">
        <f>+IF(ISNUMBER(DATA!AJ512),DATA!AJ512,"n/a")</f>
        <v>481844.53</v>
      </c>
      <c r="L3955" s="77">
        <f>+IF(ISNUMBER(DATA!AK512),DATA!AK512,"n/a")</f>
        <v>0.24058136127962201</v>
      </c>
      <c r="M3955" s="66"/>
      <c r="N3955" s="66"/>
      <c r="O3955" s="66"/>
      <c r="P3955" s="66"/>
      <c r="Q3955" s="66"/>
      <c r="S3955" s="70"/>
      <c r="U3955" s="70"/>
      <c r="W3955" s="70"/>
      <c r="Y3955" s="70"/>
    </row>
    <row r="3956" spans="1:25" s="69" customFormat="1" x14ac:dyDescent="0.2">
      <c r="A3956" s="66" t="s">
        <v>20</v>
      </c>
      <c r="B3956" s="66" t="s">
        <v>23</v>
      </c>
      <c r="C3956" s="66" t="s">
        <v>0</v>
      </c>
      <c r="D3956" s="66" t="s">
        <v>293</v>
      </c>
      <c r="E3956" s="76">
        <f>+IF(ISNUMBER(DATA!F513),DATA!F513,"n/a")</f>
        <v>9574.59</v>
      </c>
      <c r="F3956" s="77">
        <f>+IF(ISNUMBER(DATA!G513),DATA!G513,"n/a")</f>
        <v>0.28447814415480399</v>
      </c>
      <c r="G3956" s="76">
        <f>+IF(ISNUMBER(DATA!P513),DATA!P513,"n/a")</f>
        <v>31591.9</v>
      </c>
      <c r="H3956" s="77">
        <f>+IF(ISNUMBER(DATA!Q513),DATA!Q513,"n/a")</f>
        <v>0.57312473795279995</v>
      </c>
      <c r="I3956" s="76">
        <f>+IF(ISNUMBER(DATA!Z513),DATA!Z513,"n/a")</f>
        <v>57075.82</v>
      </c>
      <c r="J3956" s="77">
        <f>+IF(ISNUMBER(DATA!AA513),DATA!AA513,"n/a")</f>
        <v>0.54886472492612004</v>
      </c>
      <c r="K3956" s="76">
        <f>+IF(ISNUMBER(DATA!AJ513),DATA!AJ513,"n/a")</f>
        <v>99341.18</v>
      </c>
      <c r="L3956" s="77">
        <f>+IF(ISNUMBER(DATA!AK513),DATA!AK513,"n/a")</f>
        <v>0.69783160732188498</v>
      </c>
      <c r="M3956" s="66"/>
      <c r="N3956" s="66"/>
      <c r="O3956" s="66"/>
      <c r="P3956" s="66"/>
      <c r="Q3956" s="66"/>
      <c r="S3956" s="70"/>
      <c r="U3956" s="70"/>
      <c r="W3956" s="70"/>
      <c r="Y3956" s="70"/>
    </row>
    <row r="3957" spans="1:25" s="69" customFormat="1" x14ac:dyDescent="0.2">
      <c r="A3957" s="66" t="s">
        <v>20</v>
      </c>
      <c r="B3957" s="66" t="s">
        <v>23</v>
      </c>
      <c r="C3957" s="66" t="s">
        <v>0</v>
      </c>
      <c r="D3957" s="66" t="s">
        <v>294</v>
      </c>
      <c r="E3957" s="76">
        <f>+IF(ISNUMBER(DATA!F514),DATA!F514,"n/a")</f>
        <v>358.56</v>
      </c>
      <c r="F3957" s="77">
        <f>+IF(ISNUMBER(DATA!G514),DATA!G514,"n/a")</f>
        <v>9.4104723544489094E-2</v>
      </c>
      <c r="G3957" s="76">
        <f>+IF(ISNUMBER(DATA!P514),DATA!P514,"n/a")</f>
        <v>1108.5899999999999</v>
      </c>
      <c r="H3957" s="77">
        <f>+IF(ISNUMBER(DATA!Q514),DATA!Q514,"n/a")</f>
        <v>0.157687528065247</v>
      </c>
      <c r="I3957" s="76">
        <f>+IF(ISNUMBER(DATA!Z514),DATA!Z514,"n/a")</f>
        <v>2001.95</v>
      </c>
      <c r="J3957" s="77">
        <f>+IF(ISNUMBER(DATA!AA514),DATA!AA514,"n/a")</f>
        <v>-9.3697372471615095E-2</v>
      </c>
      <c r="K3957" s="76">
        <f>+IF(ISNUMBER(DATA!AJ514),DATA!AJ514,"n/a")</f>
        <v>3951.3</v>
      </c>
      <c r="L3957" s="77">
        <f>+IF(ISNUMBER(DATA!AK514),DATA!AK514,"n/a")</f>
        <v>-0.74800511221881505</v>
      </c>
      <c r="M3957" s="66"/>
      <c r="N3957" s="66"/>
      <c r="O3957" s="66"/>
      <c r="P3957" s="66"/>
      <c r="Q3957" s="66"/>
      <c r="S3957" s="70"/>
      <c r="U3957" s="70"/>
      <c r="W3957" s="70"/>
      <c r="Y3957" s="70"/>
    </row>
    <row r="3958" spans="1:25" s="69" customFormat="1" x14ac:dyDescent="0.2">
      <c r="A3958" s="66" t="s">
        <v>20</v>
      </c>
      <c r="B3958" s="66" t="s">
        <v>23</v>
      </c>
      <c r="C3958" s="66" t="s">
        <v>0</v>
      </c>
      <c r="D3958" s="66" t="s">
        <v>295</v>
      </c>
      <c r="E3958" s="76">
        <f>+IF(ISNUMBER(DATA!F515),DATA!F515,"n/a")</f>
        <v>11723.25</v>
      </c>
      <c r="F3958" s="77">
        <f>+IF(ISNUMBER(DATA!G515),DATA!G515,"n/a")</f>
        <v>-7.9267105019273407E-2</v>
      </c>
      <c r="G3958" s="76">
        <f>+IF(ISNUMBER(DATA!P515),DATA!P515,"n/a")</f>
        <v>36757.800000000003</v>
      </c>
      <c r="H3958" s="77">
        <f>+IF(ISNUMBER(DATA!Q515),DATA!Q515,"n/a")</f>
        <v>-0.12999742959918301</v>
      </c>
      <c r="I3958" s="76">
        <f>+IF(ISNUMBER(DATA!Z515),DATA!Z515,"n/a")</f>
        <v>67698.94</v>
      </c>
      <c r="J3958" s="77">
        <f>+IF(ISNUMBER(DATA!AA515),DATA!AA515,"n/a")</f>
        <v>-9.1713913040911504E-2</v>
      </c>
      <c r="K3958" s="76">
        <f>+IF(ISNUMBER(DATA!AJ515),DATA!AJ515,"n/a")</f>
        <v>134380.85</v>
      </c>
      <c r="L3958" s="77">
        <f>+IF(ISNUMBER(DATA!AK515),DATA!AK515,"n/a")</f>
        <v>5.9854088401903399E-2</v>
      </c>
      <c r="M3958" s="66"/>
      <c r="N3958" s="66"/>
      <c r="O3958" s="66"/>
      <c r="P3958" s="66"/>
      <c r="Q3958" s="66"/>
      <c r="S3958" s="70"/>
      <c r="U3958" s="70"/>
      <c r="W3958" s="70"/>
      <c r="Y3958" s="70"/>
    </row>
    <row r="3959" spans="1:25" s="69" customFormat="1" x14ac:dyDescent="0.2">
      <c r="A3959" s="66" t="s">
        <v>20</v>
      </c>
      <c r="B3959" s="66" t="s">
        <v>23</v>
      </c>
      <c r="C3959" s="66" t="s">
        <v>0</v>
      </c>
      <c r="D3959" s="66" t="s">
        <v>296</v>
      </c>
      <c r="E3959" s="76">
        <f>+IF(ISNUMBER(DATA!F516),DATA!F516,"n/a")</f>
        <v>26098.06</v>
      </c>
      <c r="F3959" s="77">
        <f>+IF(ISNUMBER(DATA!G516),DATA!G516,"n/a")</f>
        <v>0.97972189287618905</v>
      </c>
      <c r="G3959" s="76">
        <f>+IF(ISNUMBER(DATA!P516),DATA!P516,"n/a")</f>
        <v>84869.440000000002</v>
      </c>
      <c r="H3959" s="77">
        <f>+IF(ISNUMBER(DATA!Q516),DATA!Q516,"n/a")</f>
        <v>1.0677451074981199</v>
      </c>
      <c r="I3959" s="76">
        <f>+IF(ISNUMBER(DATA!Z516),DATA!Z516,"n/a")</f>
        <v>148551.94</v>
      </c>
      <c r="J3959" s="77">
        <f>+IF(ISNUMBER(DATA!AA516),DATA!AA516,"n/a")</f>
        <v>1.04790617941244</v>
      </c>
      <c r="K3959" s="76">
        <f>+IF(ISNUMBER(DATA!AJ516),DATA!AJ516,"n/a")</f>
        <v>249019.67</v>
      </c>
      <c r="L3959" s="77">
        <f>+IF(ISNUMBER(DATA!AK516),DATA!AK516,"n/a")</f>
        <v>1.08078376682356</v>
      </c>
      <c r="M3959" s="66"/>
      <c r="N3959" s="66"/>
      <c r="O3959" s="66"/>
      <c r="P3959" s="66"/>
      <c r="Q3959" s="66"/>
      <c r="S3959" s="70"/>
      <c r="U3959" s="70"/>
      <c r="W3959" s="70"/>
      <c r="Y3959" s="70"/>
    </row>
    <row r="3960" spans="1:25" s="69" customFormat="1" x14ac:dyDescent="0.2">
      <c r="A3960" s="66" t="s">
        <v>20</v>
      </c>
      <c r="B3960" s="66" t="s">
        <v>23</v>
      </c>
      <c r="C3960" s="66" t="s">
        <v>0</v>
      </c>
      <c r="D3960" s="66" t="s">
        <v>297</v>
      </c>
      <c r="E3960" s="76">
        <f>+IF(ISNUMBER(DATA!F517),DATA!F517,"n/a")</f>
        <v>9194.2800000000007</v>
      </c>
      <c r="F3960" s="77">
        <f>+IF(ISNUMBER(DATA!G517),DATA!G517,"n/a")</f>
        <v>9.4320040181769996E-2</v>
      </c>
      <c r="G3960" s="76">
        <f>+IF(ISNUMBER(DATA!P517),DATA!P517,"n/a")</f>
        <v>30050.34</v>
      </c>
      <c r="H3960" s="77">
        <f>+IF(ISNUMBER(DATA!Q517),DATA!Q517,"n/a")</f>
        <v>0.52400779593436797</v>
      </c>
      <c r="I3960" s="76">
        <f>+IF(ISNUMBER(DATA!Z517),DATA!Z517,"n/a")</f>
        <v>53017.61</v>
      </c>
      <c r="J3960" s="77">
        <f>+IF(ISNUMBER(DATA!AA517),DATA!AA517,"n/a")</f>
        <v>0.61617522299620398</v>
      </c>
      <c r="K3960" s="76">
        <f>+IF(ISNUMBER(DATA!AJ517),DATA!AJ517,"n/a")</f>
        <v>95088.25</v>
      </c>
      <c r="L3960" s="77">
        <f>+IF(ISNUMBER(DATA!AK517),DATA!AK517,"n/a")</f>
        <v>0.770815990786895</v>
      </c>
      <c r="M3960" s="66"/>
      <c r="N3960" s="66"/>
      <c r="O3960" s="66"/>
      <c r="P3960" s="66"/>
      <c r="Q3960" s="66"/>
      <c r="S3960" s="70"/>
      <c r="U3960" s="70"/>
      <c r="W3960" s="70"/>
      <c r="Y3960" s="70"/>
    </row>
    <row r="3961" spans="1:25" s="69" customFormat="1" x14ac:dyDescent="0.2">
      <c r="A3961" s="66" t="s">
        <v>20</v>
      </c>
      <c r="B3961" s="66" t="s">
        <v>23</v>
      </c>
      <c r="C3961" s="66" t="s">
        <v>0</v>
      </c>
      <c r="D3961" s="66" t="s">
        <v>298</v>
      </c>
      <c r="E3961" s="76">
        <f>+IF(ISNUMBER(DATA!F518),DATA!F518,"n/a")</f>
        <v>358.27</v>
      </c>
      <c r="F3961" s="77">
        <f>+IF(ISNUMBER(DATA!G518),DATA!G518,"n/a")</f>
        <v>-0.261618680571299</v>
      </c>
      <c r="G3961" s="76">
        <f>+IF(ISNUMBER(DATA!P518),DATA!P518,"n/a")</f>
        <v>976.73</v>
      </c>
      <c r="H3961" s="77">
        <f>+IF(ISNUMBER(DATA!Q518),DATA!Q518,"n/a")</f>
        <v>-0.31866345784939498</v>
      </c>
      <c r="I3961" s="76">
        <f>+IF(ISNUMBER(DATA!Z518),DATA!Z518,"n/a")</f>
        <v>1860.34</v>
      </c>
      <c r="J3961" s="77">
        <f>+IF(ISNUMBER(DATA!AA518),DATA!AA518,"n/a")</f>
        <v>-0.55927810628458796</v>
      </c>
      <c r="K3961" s="76">
        <f>+IF(ISNUMBER(DATA!AJ518),DATA!AJ518,"n/a")</f>
        <v>4174.58</v>
      </c>
      <c r="L3961" s="77">
        <f>+IF(ISNUMBER(DATA!AK518),DATA!AK518,"n/a")</f>
        <v>-0.88737748202512201</v>
      </c>
      <c r="M3961" s="66"/>
      <c r="N3961" s="66"/>
      <c r="O3961" s="66"/>
      <c r="P3961" s="66"/>
      <c r="Q3961" s="66"/>
      <c r="S3961" s="70"/>
      <c r="U3961" s="70"/>
      <c r="W3961" s="70"/>
      <c r="Y3961" s="70"/>
    </row>
    <row r="3962" spans="1:25" s="69" customFormat="1" x14ac:dyDescent="0.2">
      <c r="A3962" s="66" t="s">
        <v>20</v>
      </c>
      <c r="B3962" s="66" t="s">
        <v>23</v>
      </c>
      <c r="C3962" s="66" t="s">
        <v>0</v>
      </c>
      <c r="D3962" s="66" t="s">
        <v>299</v>
      </c>
      <c r="E3962" s="76">
        <f>+IF(ISNUMBER(DATA!F519),DATA!F519,"n/a")</f>
        <v>24315.14</v>
      </c>
      <c r="F3962" s="77">
        <f>+IF(ISNUMBER(DATA!G519),DATA!G519,"n/a")</f>
        <v>-0.197447822856647</v>
      </c>
      <c r="G3962" s="76">
        <f>+IF(ISNUMBER(DATA!P519),DATA!P519,"n/a")</f>
        <v>75737.490000000005</v>
      </c>
      <c r="H3962" s="77">
        <f>+IF(ISNUMBER(DATA!Q519),DATA!Q519,"n/a")</f>
        <v>-0.51435349709452105</v>
      </c>
      <c r="I3962" s="76">
        <f>+IF(ISNUMBER(DATA!Z519),DATA!Z519,"n/a")</f>
        <v>130934.82</v>
      </c>
      <c r="J3962" s="77">
        <f>+IF(ISNUMBER(DATA!AA519),DATA!AA519,"n/a")</f>
        <v>-0.63044812463631505</v>
      </c>
      <c r="K3962" s="76">
        <f>+IF(ISNUMBER(DATA!AJ519),DATA!AJ519,"n/a")</f>
        <v>273924.49</v>
      </c>
      <c r="L3962" s="77">
        <f>+IF(ISNUMBER(DATA!AK519),DATA!AK519,"n/a")</f>
        <v>-0.56724208686246802</v>
      </c>
      <c r="M3962" s="66"/>
      <c r="N3962" s="66"/>
      <c r="O3962" s="66"/>
      <c r="P3962" s="66"/>
      <c r="Q3962" s="66"/>
      <c r="S3962" s="70"/>
      <c r="U3962" s="70"/>
      <c r="W3962" s="70"/>
      <c r="Y3962" s="70"/>
    </row>
    <row r="3963" spans="1:25" s="69" customFormat="1" x14ac:dyDescent="0.2">
      <c r="A3963" s="66" t="s">
        <v>20</v>
      </c>
      <c r="B3963" s="66" t="s">
        <v>23</v>
      </c>
      <c r="C3963" s="66" t="s">
        <v>0</v>
      </c>
      <c r="D3963" s="66" t="s">
        <v>300</v>
      </c>
      <c r="E3963" s="76">
        <f>+IF(ISNUMBER(DATA!F520),DATA!F520,"n/a")</f>
        <v>65477.61</v>
      </c>
      <c r="F3963" s="77">
        <f>+IF(ISNUMBER(DATA!G520),DATA!G520,"n/a")</f>
        <v>0.29798687732565299</v>
      </c>
      <c r="G3963" s="76">
        <f>+IF(ISNUMBER(DATA!P520),DATA!P520,"n/a")</f>
        <v>209686.7</v>
      </c>
      <c r="H3963" s="77">
        <f>+IF(ISNUMBER(DATA!Q520),DATA!Q520,"n/a")</f>
        <v>0.32311527405998303</v>
      </c>
      <c r="I3963" s="76">
        <f>+IF(ISNUMBER(DATA!Z520),DATA!Z520,"n/a")</f>
        <v>370148.2</v>
      </c>
      <c r="J3963" s="77">
        <f>+IF(ISNUMBER(DATA!AA520),DATA!AA520,"n/a")</f>
        <v>0.293068309691768</v>
      </c>
      <c r="K3963" s="76">
        <f>+IF(ISNUMBER(DATA!AJ520),DATA!AJ520,"n/a")</f>
        <v>634469.17000000004</v>
      </c>
      <c r="L3963" s="77">
        <f>+IF(ISNUMBER(DATA!AK520),DATA!AK520,"n/a")</f>
        <v>0.20464830771915199</v>
      </c>
      <c r="M3963" s="66"/>
      <c r="N3963" s="66"/>
      <c r="O3963" s="66"/>
      <c r="P3963" s="66"/>
      <c r="Q3963" s="66"/>
      <c r="S3963" s="70"/>
      <c r="U3963" s="70"/>
      <c r="W3963" s="70"/>
      <c r="Y3963" s="70"/>
    </row>
    <row r="3964" spans="1:25" s="69" customFormat="1" x14ac:dyDescent="0.2">
      <c r="A3964" s="66" t="s">
        <v>20</v>
      </c>
      <c r="B3964" s="66" t="s">
        <v>23</v>
      </c>
      <c r="C3964" s="66" t="s">
        <v>0</v>
      </c>
      <c r="D3964" s="66" t="s">
        <v>301</v>
      </c>
      <c r="E3964" s="76">
        <f>+IF(ISNUMBER(DATA!F521),DATA!F521,"n/a")</f>
        <v>12438.65</v>
      </c>
      <c r="F3964" s="77">
        <f>+IF(ISNUMBER(DATA!G521),DATA!G521,"n/a")</f>
        <v>0.54929252920808103</v>
      </c>
      <c r="G3964" s="76">
        <f>+IF(ISNUMBER(DATA!P521),DATA!P521,"n/a")</f>
        <v>39852.31</v>
      </c>
      <c r="H3964" s="77">
        <f>+IF(ISNUMBER(DATA!Q521),DATA!Q521,"n/a")</f>
        <v>1.89651921803602</v>
      </c>
      <c r="I3964" s="76">
        <f>+IF(ISNUMBER(DATA!Z521),DATA!Z521,"n/a")</f>
        <v>65636</v>
      </c>
      <c r="J3964" s="77">
        <f>+IF(ISNUMBER(DATA!AA521),DATA!AA521,"n/a")</f>
        <v>2.84788552722293</v>
      </c>
      <c r="K3964" s="76">
        <f>+IF(ISNUMBER(DATA!AJ521),DATA!AJ521,"n/a")</f>
        <v>119187.66</v>
      </c>
      <c r="L3964" s="77">
        <f>+IF(ISNUMBER(DATA!AK521),DATA!AK521,"n/a")</f>
        <v>4.59845876134428</v>
      </c>
      <c r="M3964" s="66"/>
      <c r="N3964" s="66"/>
      <c r="O3964" s="66"/>
      <c r="P3964" s="66"/>
      <c r="Q3964" s="66"/>
      <c r="S3964" s="70"/>
      <c r="U3964" s="70"/>
      <c r="W3964" s="70"/>
      <c r="Y3964" s="70"/>
    </row>
    <row r="3965" spans="1:25" s="69" customFormat="1" x14ac:dyDescent="0.2">
      <c r="A3965" s="66" t="s">
        <v>20</v>
      </c>
      <c r="B3965" s="66" t="s">
        <v>23</v>
      </c>
      <c r="C3965" s="66" t="s">
        <v>0</v>
      </c>
      <c r="D3965" s="66" t="s">
        <v>302</v>
      </c>
      <c r="E3965" s="76">
        <f>+IF(ISNUMBER(DATA!F522),DATA!F522,"n/a")</f>
        <v>172.81</v>
      </c>
      <c r="F3965" s="77">
        <f>+IF(ISNUMBER(DATA!G522),DATA!G522,"n/a")</f>
        <v>-0.58919317263348103</v>
      </c>
      <c r="G3965" s="76">
        <f>+IF(ISNUMBER(DATA!P522),DATA!P522,"n/a")</f>
        <v>531.46</v>
      </c>
      <c r="H3965" s="77">
        <f>+IF(ISNUMBER(DATA!Q522),DATA!Q522,"n/a")</f>
        <v>-0.54203433062181205</v>
      </c>
      <c r="I3965" s="76">
        <f>+IF(ISNUMBER(DATA!Z522),DATA!Z522,"n/a")</f>
        <v>848.64</v>
      </c>
      <c r="J3965" s="77">
        <f>+IF(ISNUMBER(DATA!AA522),DATA!AA522,"n/a")</f>
        <v>-0.61624136855100198</v>
      </c>
      <c r="K3965" s="76">
        <f>+IF(ISNUMBER(DATA!AJ522),DATA!AJ522,"n/a")</f>
        <v>2109.6999999999998</v>
      </c>
      <c r="L3965" s="77">
        <f>+IF(ISNUMBER(DATA!AK522),DATA!AK522,"n/a")</f>
        <v>-0.80362041409405405</v>
      </c>
      <c r="M3965" s="66"/>
      <c r="N3965" s="66"/>
      <c r="O3965" s="66"/>
      <c r="P3965" s="66"/>
      <c r="Q3965" s="66"/>
      <c r="S3965" s="70"/>
      <c r="U3965" s="70"/>
      <c r="W3965" s="70"/>
      <c r="Y3965" s="70"/>
    </row>
    <row r="3966" spans="1:25" s="69" customFormat="1" x14ac:dyDescent="0.2">
      <c r="A3966" s="66" t="s">
        <v>20</v>
      </c>
      <c r="B3966" s="66" t="s">
        <v>23</v>
      </c>
      <c r="C3966" s="66" t="s">
        <v>0</v>
      </c>
      <c r="D3966" s="66" t="s">
        <v>303</v>
      </c>
      <c r="E3966" s="76">
        <f>+IF(ISNUMBER(DATA!F523),DATA!F523,"n/a")</f>
        <v>10770.78</v>
      </c>
      <c r="F3966" s="77">
        <f>+IF(ISNUMBER(DATA!G523),DATA!G523,"n/a")</f>
        <v>-5.3852701595157301E-2</v>
      </c>
      <c r="G3966" s="76">
        <f>+IF(ISNUMBER(DATA!P523),DATA!P523,"n/a")</f>
        <v>35398.870000000003</v>
      </c>
      <c r="H3966" s="77">
        <f>+IF(ISNUMBER(DATA!Q523),DATA!Q523,"n/a")</f>
        <v>6.6955925516934802E-3</v>
      </c>
      <c r="I3966" s="76">
        <f>+IF(ISNUMBER(DATA!Z523),DATA!Z523,"n/a")</f>
        <v>66201.33</v>
      </c>
      <c r="J3966" s="77">
        <f>+IF(ISNUMBER(DATA!AA523),DATA!AA523,"n/a")</f>
        <v>6.5112116887109897E-2</v>
      </c>
      <c r="K3966" s="76">
        <f>+IF(ISNUMBER(DATA!AJ523),DATA!AJ523,"n/a")</f>
        <v>125372.31</v>
      </c>
      <c r="L3966" s="77">
        <f>+IF(ISNUMBER(DATA!AK523),DATA!AK523,"n/a")</f>
        <v>0.34784138101043999</v>
      </c>
      <c r="M3966" s="66"/>
      <c r="N3966" s="66"/>
      <c r="O3966" s="66"/>
      <c r="P3966" s="66"/>
      <c r="Q3966" s="66"/>
      <c r="S3966" s="70"/>
      <c r="U3966" s="70"/>
      <c r="W3966" s="70"/>
      <c r="Y3966" s="70"/>
    </row>
    <row r="3967" spans="1:25" s="69" customFormat="1" x14ac:dyDescent="0.2">
      <c r="A3967" s="66" t="s">
        <v>20</v>
      </c>
      <c r="B3967" s="66" t="s">
        <v>23</v>
      </c>
      <c r="C3967" s="66" t="s">
        <v>0</v>
      </c>
      <c r="D3967" s="66" t="s">
        <v>304</v>
      </c>
      <c r="E3967" s="76">
        <f>+IF(ISNUMBER(DATA!F524),DATA!F524,"n/a")</f>
        <v>11846.37</v>
      </c>
      <c r="F3967" s="77">
        <f>+IF(ISNUMBER(DATA!G524),DATA!G524,"n/a")</f>
        <v>-0.56252638109534903</v>
      </c>
      <c r="G3967" s="76">
        <f>+IF(ISNUMBER(DATA!P524),DATA!P524,"n/a")</f>
        <v>34727.839999999997</v>
      </c>
      <c r="H3967" s="77">
        <f>+IF(ISNUMBER(DATA!Q524),DATA!Q524,"n/a")</f>
        <v>-0.60952055519218695</v>
      </c>
      <c r="I3967" s="76">
        <f>+IF(ISNUMBER(DATA!Z524),DATA!Z524,"n/a")</f>
        <v>58624.26</v>
      </c>
      <c r="J3967" s="77">
        <f>+IF(ISNUMBER(DATA!AA524),DATA!AA524,"n/a")</f>
        <v>-0.64079297735738705</v>
      </c>
      <c r="K3967" s="76">
        <f>+IF(ISNUMBER(DATA!AJ524),DATA!AJ524,"n/a")</f>
        <v>170940.92</v>
      </c>
      <c r="L3967" s="77">
        <f>+IF(ISNUMBER(DATA!AK524),DATA!AK524,"n/a")</f>
        <v>-0.40008142059281199</v>
      </c>
      <c r="M3967" s="66"/>
      <c r="N3967" s="66"/>
      <c r="O3967" s="66"/>
      <c r="P3967" s="66"/>
      <c r="Q3967" s="66"/>
      <c r="S3967" s="70"/>
      <c r="U3967" s="70"/>
      <c r="W3967" s="70"/>
      <c r="Y3967" s="70"/>
    </row>
    <row r="3968" spans="1:25" s="69" customFormat="1" x14ac:dyDescent="0.2">
      <c r="A3968" s="66" t="s">
        <v>20</v>
      </c>
      <c r="B3968" s="66" t="s">
        <v>23</v>
      </c>
      <c r="C3968" s="66" t="s">
        <v>0</v>
      </c>
      <c r="D3968" s="66" t="s">
        <v>305</v>
      </c>
      <c r="E3968" s="76">
        <f>+IF(ISNUMBER(DATA!F525),DATA!F525,"n/a")</f>
        <v>12963.02</v>
      </c>
      <c r="F3968" s="77">
        <f>+IF(ISNUMBER(DATA!G525),DATA!G525,"n/a")</f>
        <v>1709.16094986807</v>
      </c>
      <c r="G3968" s="76">
        <f>+IF(ISNUMBER(DATA!P525),DATA!P525,"n/a")</f>
        <v>48364.11</v>
      </c>
      <c r="H3968" s="77">
        <f>+IF(ISNUMBER(DATA!Q525),DATA!Q525,"n/a")</f>
        <v>4179.1305099395004</v>
      </c>
      <c r="I3968" s="76">
        <f>+IF(ISNUMBER(DATA!Z525),DATA!Z525,"n/a")</f>
        <v>98161.600000000006</v>
      </c>
      <c r="J3968" s="77">
        <f>+IF(ISNUMBER(DATA!AA525),DATA!AA525,"n/a")</f>
        <v>8483.1486603284393</v>
      </c>
      <c r="K3968" s="76">
        <f>+IF(ISNUMBER(DATA!AJ525),DATA!AJ525,"n/a")</f>
        <v>101577.89</v>
      </c>
      <c r="L3968" s="77">
        <f>+IF(ISNUMBER(DATA!AK525),DATA!AK525,"n/a")</f>
        <v>8778.4200518582493</v>
      </c>
      <c r="M3968" s="66"/>
      <c r="N3968" s="66"/>
      <c r="O3968" s="66"/>
      <c r="P3968" s="66"/>
      <c r="Q3968" s="66"/>
      <c r="S3968" s="70"/>
      <c r="U3968" s="70"/>
      <c r="W3968" s="70"/>
      <c r="Y3968" s="70"/>
    </row>
    <row r="3969" spans="1:25" s="69" customFormat="1" x14ac:dyDescent="0.2">
      <c r="A3969" s="66" t="s">
        <v>20</v>
      </c>
      <c r="B3969" s="66" t="s">
        <v>23</v>
      </c>
      <c r="C3969" s="66" t="s">
        <v>0</v>
      </c>
      <c r="D3969" s="66" t="s">
        <v>306</v>
      </c>
      <c r="E3969" s="76">
        <f>+IF(ISNUMBER(DATA!F526),DATA!F526,"n/a")</f>
        <v>16047.38</v>
      </c>
      <c r="F3969" s="77">
        <f>+IF(ISNUMBER(DATA!G526),DATA!G526,"n/a")</f>
        <v>-0.112963351942955</v>
      </c>
      <c r="G3969" s="76">
        <f>+IF(ISNUMBER(DATA!P526),DATA!P526,"n/a")</f>
        <v>54556.19</v>
      </c>
      <c r="H3969" s="77">
        <f>+IF(ISNUMBER(DATA!Q526),DATA!Q526,"n/a")</f>
        <v>-0.121508270813987</v>
      </c>
      <c r="I3969" s="76">
        <f>+IF(ISNUMBER(DATA!Z526),DATA!Z526,"n/a")</f>
        <v>103112.34</v>
      </c>
      <c r="J3969" s="77">
        <f>+IF(ISNUMBER(DATA!AA526),DATA!AA526,"n/a")</f>
        <v>-0.138931296944967</v>
      </c>
      <c r="K3969" s="76">
        <f>+IF(ISNUMBER(DATA!AJ526),DATA!AJ526,"n/a")</f>
        <v>192184.55</v>
      </c>
      <c r="L3969" s="77">
        <f>+IF(ISNUMBER(DATA!AK526),DATA!AK526,"n/a")</f>
        <v>-9.3595615593087794E-2</v>
      </c>
      <c r="M3969" s="66"/>
      <c r="N3969" s="66"/>
      <c r="O3969" s="66"/>
      <c r="P3969" s="66"/>
      <c r="Q3969" s="66"/>
      <c r="S3969" s="70"/>
      <c r="U3969" s="70"/>
      <c r="W3969" s="70"/>
      <c r="Y3969" s="70"/>
    </row>
    <row r="3970" spans="1:25" s="69" customFormat="1" x14ac:dyDescent="0.2">
      <c r="A3970" s="66" t="s">
        <v>20</v>
      </c>
      <c r="B3970" s="66" t="s">
        <v>23</v>
      </c>
      <c r="C3970" s="66" t="s">
        <v>0</v>
      </c>
      <c r="D3970" s="66" t="s">
        <v>307</v>
      </c>
      <c r="E3970" s="76">
        <f>+IF(ISNUMBER(DATA!F527),DATA!F527,"n/a")</f>
        <v>24287.02</v>
      </c>
      <c r="F3970" s="77">
        <f>+IF(ISNUMBER(DATA!G527),DATA!G527,"n/a")</f>
        <v>0.25382776725192702</v>
      </c>
      <c r="G3970" s="76">
        <f>+IF(ISNUMBER(DATA!P527),DATA!P527,"n/a")</f>
        <v>78871.97</v>
      </c>
      <c r="H3970" s="77">
        <f>+IF(ISNUMBER(DATA!Q527),DATA!Q527,"n/a")</f>
        <v>1.39623544924115</v>
      </c>
      <c r="I3970" s="76">
        <f>+IF(ISNUMBER(DATA!Z527),DATA!Z527,"n/a")</f>
        <v>147686.49</v>
      </c>
      <c r="J3970" s="77">
        <f>+IF(ISNUMBER(DATA!AA527),DATA!AA527,"n/a")</f>
        <v>3.4869121782047401</v>
      </c>
      <c r="K3970" s="76">
        <f>+IF(ISNUMBER(DATA!AJ527),DATA!AJ527,"n/a")</f>
        <v>254801.44</v>
      </c>
      <c r="L3970" s="77">
        <f>+IF(ISNUMBER(DATA!AK527),DATA!AK527,"n/a")</f>
        <v>6.7412069591477399</v>
      </c>
      <c r="M3970" s="66"/>
      <c r="N3970" s="66"/>
      <c r="O3970" s="66"/>
      <c r="P3970" s="66"/>
      <c r="Q3970" s="66"/>
      <c r="S3970" s="70"/>
      <c r="U3970" s="70"/>
      <c r="W3970" s="70"/>
      <c r="Y3970" s="70"/>
    </row>
    <row r="3971" spans="1:25" s="69" customFormat="1" x14ac:dyDescent="0.2">
      <c r="A3971" s="66" t="s">
        <v>20</v>
      </c>
      <c r="B3971" s="66" t="s">
        <v>23</v>
      </c>
      <c r="C3971" s="66" t="s">
        <v>0</v>
      </c>
      <c r="D3971" s="66" t="s">
        <v>308</v>
      </c>
      <c r="E3971" s="76">
        <f>+IF(ISNUMBER(DATA!F528),DATA!F528,"n/a")</f>
        <v>14015.93</v>
      </c>
      <c r="F3971" s="77">
        <f>+IF(ISNUMBER(DATA!G528),DATA!G528,"n/a")</f>
        <v>7.9383941003240699E-2</v>
      </c>
      <c r="G3971" s="76">
        <f>+IF(ISNUMBER(DATA!P528),DATA!P528,"n/a")</f>
        <v>46228.89</v>
      </c>
      <c r="H3971" s="77">
        <f>+IF(ISNUMBER(DATA!Q528),DATA!Q528,"n/a")</f>
        <v>7.9579507346828296E-2</v>
      </c>
      <c r="I3971" s="76">
        <f>+IF(ISNUMBER(DATA!Z528),DATA!Z528,"n/a")</f>
        <v>82488.259999999995</v>
      </c>
      <c r="J3971" s="77">
        <f>+IF(ISNUMBER(DATA!AA528),DATA!AA528,"n/a")</f>
        <v>-4.5212331593443497E-2</v>
      </c>
      <c r="K3971" s="76">
        <f>+IF(ISNUMBER(DATA!AJ528),DATA!AJ528,"n/a")</f>
        <v>145336.26999999999</v>
      </c>
      <c r="L3971" s="77">
        <f>+IF(ISNUMBER(DATA!AK528),DATA!AK528,"n/a")</f>
        <v>6.7578677002995695E-4</v>
      </c>
      <c r="M3971" s="66"/>
      <c r="N3971" s="66"/>
      <c r="O3971" s="66"/>
      <c r="P3971" s="66"/>
      <c r="Q3971" s="66"/>
      <c r="S3971" s="70"/>
      <c r="U3971" s="70"/>
      <c r="W3971" s="70"/>
      <c r="Y3971" s="70"/>
    </row>
    <row r="3972" spans="1:25" s="69" customFormat="1" x14ac:dyDescent="0.2">
      <c r="A3972" s="66" t="s">
        <v>20</v>
      </c>
      <c r="B3972" s="66" t="s">
        <v>23</v>
      </c>
      <c r="C3972" s="66" t="s">
        <v>0</v>
      </c>
      <c r="D3972" s="66" t="s">
        <v>309</v>
      </c>
      <c r="E3972" s="76">
        <f>+IF(ISNUMBER(DATA!F529),DATA!F529,"n/a")</f>
        <v>14097.12</v>
      </c>
      <c r="F3972" s="77">
        <f>+IF(ISNUMBER(DATA!G529),DATA!G529,"n/a")</f>
        <v>8.8724457051857705E-2</v>
      </c>
      <c r="G3972" s="76">
        <f>+IF(ISNUMBER(DATA!P529),DATA!P529,"n/a")</f>
        <v>47119</v>
      </c>
      <c r="H3972" s="77">
        <f>+IF(ISNUMBER(DATA!Q529),DATA!Q529,"n/a")</f>
        <v>0.10935658071717499</v>
      </c>
      <c r="I3972" s="76">
        <f>+IF(ISNUMBER(DATA!Z529),DATA!Z529,"n/a")</f>
        <v>83541.460000000006</v>
      </c>
      <c r="J3972" s="77">
        <f>+IF(ISNUMBER(DATA!AA529),DATA!AA529,"n/a")</f>
        <v>-9.8848565625848303E-2</v>
      </c>
      <c r="K3972" s="76">
        <f>+IF(ISNUMBER(DATA!AJ529),DATA!AJ529,"n/a")</f>
        <v>147805.63</v>
      </c>
      <c r="L3972" s="77">
        <f>+IF(ISNUMBER(DATA!AK529),DATA!AK529,"n/a")</f>
        <v>-7.1409005883825996E-2</v>
      </c>
      <c r="M3972" s="66"/>
      <c r="N3972" s="66"/>
      <c r="O3972" s="66"/>
      <c r="P3972" s="66"/>
      <c r="Q3972" s="66"/>
      <c r="S3972" s="70"/>
      <c r="U3972" s="70"/>
      <c r="W3972" s="70"/>
      <c r="Y3972" s="70"/>
    </row>
    <row r="3973" spans="1:25" s="69" customFormat="1" x14ac:dyDescent="0.2">
      <c r="A3973" s="66" t="s">
        <v>20</v>
      </c>
      <c r="B3973" s="66" t="s">
        <v>23</v>
      </c>
      <c r="C3973" s="66" t="s">
        <v>0</v>
      </c>
      <c r="D3973" s="66" t="s">
        <v>310</v>
      </c>
      <c r="E3973" s="76">
        <f>+IF(ISNUMBER(DATA!F530),DATA!F530,"n/a")</f>
        <v>17256.47</v>
      </c>
      <c r="F3973" s="77">
        <f>+IF(ISNUMBER(DATA!G530),DATA!G530,"n/a")</f>
        <v>-0.13076721203796199</v>
      </c>
      <c r="G3973" s="76">
        <f>+IF(ISNUMBER(DATA!P530),DATA!P530,"n/a")</f>
        <v>61313.52</v>
      </c>
      <c r="H3973" s="77">
        <f>+IF(ISNUMBER(DATA!Q530),DATA!Q530,"n/a")</f>
        <v>3.0844367913141699E-2</v>
      </c>
      <c r="I3973" s="76">
        <f>+IF(ISNUMBER(DATA!Z530),DATA!Z530,"n/a")</f>
        <v>109959.12</v>
      </c>
      <c r="J3973" s="77">
        <f>+IF(ISNUMBER(DATA!AA530),DATA!AA530,"n/a")</f>
        <v>-9.6053398055857997E-2</v>
      </c>
      <c r="K3973" s="76">
        <f>+IF(ISNUMBER(DATA!AJ530),DATA!AJ530,"n/a")</f>
        <v>201364.95</v>
      </c>
      <c r="L3973" s="77">
        <f>+IF(ISNUMBER(DATA!AK530),DATA!AK530,"n/a")</f>
        <v>0.114315957363742</v>
      </c>
      <c r="M3973" s="66"/>
      <c r="N3973" s="66"/>
      <c r="O3973" s="66"/>
      <c r="P3973" s="66"/>
      <c r="Q3973" s="66"/>
      <c r="S3973" s="70"/>
      <c r="U3973" s="70"/>
      <c r="W3973" s="70"/>
      <c r="Y3973" s="70"/>
    </row>
    <row r="3974" spans="1:25" s="69" customFormat="1" x14ac:dyDescent="0.2">
      <c r="A3974" s="66" t="s">
        <v>20</v>
      </c>
      <c r="B3974" s="66" t="s">
        <v>23</v>
      </c>
      <c r="C3974" s="66" t="s">
        <v>0</v>
      </c>
      <c r="D3974" s="66" t="s">
        <v>311</v>
      </c>
      <c r="E3974" s="76">
        <f>+IF(ISNUMBER(DATA!F531),DATA!F531,"n/a")</f>
        <v>5911.25</v>
      </c>
      <c r="F3974" s="77">
        <f>+IF(ISNUMBER(DATA!G531),DATA!G531,"n/a")</f>
        <v>1.9946148858132899</v>
      </c>
      <c r="G3974" s="76">
        <f>+IF(ISNUMBER(DATA!P531),DATA!P531,"n/a")</f>
        <v>18369.41</v>
      </c>
      <c r="H3974" s="77">
        <f>+IF(ISNUMBER(DATA!Q531),DATA!Q531,"n/a")</f>
        <v>0.77300467829596897</v>
      </c>
      <c r="I3974" s="76">
        <f>+IF(ISNUMBER(DATA!Z531),DATA!Z531,"n/a")</f>
        <v>31091.57</v>
      </c>
      <c r="J3974" s="77">
        <f>+IF(ISNUMBER(DATA!AA531),DATA!AA531,"n/a")</f>
        <v>0.58130975068037605</v>
      </c>
      <c r="K3974" s="76">
        <f>+IF(ISNUMBER(DATA!AJ531),DATA!AJ531,"n/a")</f>
        <v>53172.81</v>
      </c>
      <c r="L3974" s="77">
        <f>+IF(ISNUMBER(DATA!AK531),DATA!AK531,"n/a")</f>
        <v>0.32584818506536001</v>
      </c>
      <c r="M3974" s="66"/>
      <c r="N3974" s="66"/>
      <c r="O3974" s="66"/>
      <c r="P3974" s="66"/>
      <c r="Q3974" s="66"/>
      <c r="S3974" s="70"/>
      <c r="U3974" s="70"/>
      <c r="W3974" s="70"/>
      <c r="Y3974" s="70"/>
    </row>
    <row r="3975" spans="1:25" s="69" customFormat="1" x14ac:dyDescent="0.2">
      <c r="A3975" s="66" t="s">
        <v>20</v>
      </c>
      <c r="B3975" s="66" t="s">
        <v>23</v>
      </c>
      <c r="C3975" s="66" t="s">
        <v>0</v>
      </c>
      <c r="D3975" s="66" t="s">
        <v>312</v>
      </c>
      <c r="E3975" s="76">
        <f>+IF(ISNUMBER(DATA!F532),DATA!F532,"n/a")</f>
        <v>5378.44</v>
      </c>
      <c r="F3975" s="77">
        <f>+IF(ISNUMBER(DATA!G532),DATA!G532,"n/a")</f>
        <v>0.39010464993060401</v>
      </c>
      <c r="G3975" s="76">
        <f>+IF(ISNUMBER(DATA!P532),DATA!P532,"n/a")</f>
        <v>18341.7</v>
      </c>
      <c r="H3975" s="77">
        <f>+IF(ISNUMBER(DATA!Q532),DATA!Q532,"n/a")</f>
        <v>0.87309286983517498</v>
      </c>
      <c r="I3975" s="76">
        <f>+IF(ISNUMBER(DATA!Z532),DATA!Z532,"n/a")</f>
        <v>32788.26</v>
      </c>
      <c r="J3975" s="77">
        <f>+IF(ISNUMBER(DATA!AA532),DATA!AA532,"n/a")</f>
        <v>0.93413561847548499</v>
      </c>
      <c r="K3975" s="76">
        <f>+IF(ISNUMBER(DATA!AJ532),DATA!AJ532,"n/a")</f>
        <v>53994</v>
      </c>
      <c r="L3975" s="77">
        <f>+IF(ISNUMBER(DATA!AK532),DATA!AK532,"n/a")</f>
        <v>1.3038747372117501</v>
      </c>
      <c r="M3975" s="66"/>
      <c r="N3975" s="66"/>
      <c r="O3975" s="66"/>
      <c r="P3975" s="66"/>
      <c r="Q3975" s="66"/>
      <c r="S3975" s="70"/>
      <c r="U3975" s="70"/>
      <c r="W3975" s="70"/>
      <c r="Y3975" s="70"/>
    </row>
    <row r="3976" spans="1:25" s="69" customFormat="1" x14ac:dyDescent="0.2">
      <c r="A3976" s="66" t="s">
        <v>20</v>
      </c>
      <c r="B3976" s="66" t="s">
        <v>23</v>
      </c>
      <c r="C3976" s="66" t="s">
        <v>0</v>
      </c>
      <c r="D3976" s="66" t="s">
        <v>313</v>
      </c>
      <c r="E3976" s="76">
        <f>+IF(ISNUMBER(DATA!F533),DATA!F533,"n/a")</f>
        <v>6640.01</v>
      </c>
      <c r="F3976" s="77">
        <f>+IF(ISNUMBER(DATA!G533),DATA!G533,"n/a")</f>
        <v>0.23812871298205801</v>
      </c>
      <c r="G3976" s="76">
        <f>+IF(ISNUMBER(DATA!P533),DATA!P533,"n/a")</f>
        <v>21950.97</v>
      </c>
      <c r="H3976" s="77">
        <f>+IF(ISNUMBER(DATA!Q533),DATA!Q533,"n/a")</f>
        <v>-9.7220714229311306E-2</v>
      </c>
      <c r="I3976" s="76">
        <f>+IF(ISNUMBER(DATA!Z533),DATA!Z533,"n/a")</f>
        <v>41620.1</v>
      </c>
      <c r="J3976" s="77">
        <f>+IF(ISNUMBER(DATA!AA533),DATA!AA533,"n/a")</f>
        <v>-0.174370310094419</v>
      </c>
      <c r="K3976" s="76">
        <f>+IF(ISNUMBER(DATA!AJ533),DATA!AJ533,"n/a")</f>
        <v>74943.89</v>
      </c>
      <c r="L3976" s="77">
        <f>+IF(ISNUMBER(DATA!AK533),DATA!AK533,"n/a")</f>
        <v>-6.5406664798574696E-2</v>
      </c>
      <c r="M3976" s="66"/>
      <c r="N3976" s="66"/>
      <c r="O3976" s="66"/>
      <c r="P3976" s="66"/>
      <c r="Q3976" s="66"/>
      <c r="S3976" s="70"/>
      <c r="U3976" s="70"/>
      <c r="W3976" s="70"/>
      <c r="Y3976" s="70"/>
    </row>
    <row r="3977" spans="1:25" s="69" customFormat="1" x14ac:dyDescent="0.2">
      <c r="A3977" s="66" t="s">
        <v>20</v>
      </c>
      <c r="B3977" s="66" t="s">
        <v>23</v>
      </c>
      <c r="C3977" s="66" t="s">
        <v>0</v>
      </c>
      <c r="D3977" s="66" t="s">
        <v>314</v>
      </c>
      <c r="E3977" s="76">
        <f>+IF(ISNUMBER(DATA!F534),DATA!F534,"n/a")</f>
        <v>8850.66</v>
      </c>
      <c r="F3977" s="77">
        <f>+IF(ISNUMBER(DATA!G534),DATA!G534,"n/a")</f>
        <v>0.30789555348672198</v>
      </c>
      <c r="G3977" s="76">
        <f>+IF(ISNUMBER(DATA!P534),DATA!P534,"n/a")</f>
        <v>30530.33</v>
      </c>
      <c r="H3977" s="77">
        <f>+IF(ISNUMBER(DATA!Q534),DATA!Q534,"n/a")</f>
        <v>0.20251363201668801</v>
      </c>
      <c r="I3977" s="76">
        <f>+IF(ISNUMBER(DATA!Z534),DATA!Z534,"n/a")</f>
        <v>55846.21</v>
      </c>
      <c r="J3977" s="77">
        <f>+IF(ISNUMBER(DATA!AA534),DATA!AA534,"n/a")</f>
        <v>0.227748110986288</v>
      </c>
      <c r="K3977" s="76">
        <f>+IF(ISNUMBER(DATA!AJ534),DATA!AJ534,"n/a")</f>
        <v>103831.34</v>
      </c>
      <c r="L3977" s="77">
        <f>+IF(ISNUMBER(DATA!AK534),DATA!AK534,"n/a")</f>
        <v>0.14072444680577101</v>
      </c>
      <c r="M3977" s="66"/>
      <c r="N3977" s="66"/>
      <c r="O3977" s="66"/>
      <c r="P3977" s="66"/>
      <c r="Q3977" s="66"/>
      <c r="S3977" s="70"/>
      <c r="U3977" s="70"/>
      <c r="W3977" s="70"/>
      <c r="Y3977" s="70"/>
    </row>
    <row r="3978" spans="1:25" s="69" customFormat="1" x14ac:dyDescent="0.2">
      <c r="A3978" s="66" t="s">
        <v>20</v>
      </c>
      <c r="B3978" s="66" t="s">
        <v>23</v>
      </c>
      <c r="C3978" s="66" t="s">
        <v>0</v>
      </c>
      <c r="D3978" s="66" t="s">
        <v>315</v>
      </c>
      <c r="E3978" s="76">
        <f>+IF(ISNUMBER(DATA!F535),DATA!F535,"n/a")</f>
        <v>21431.98</v>
      </c>
      <c r="F3978" s="77">
        <f>+IF(ISNUMBER(DATA!G535),DATA!G535,"n/a")</f>
        <v>0.86137146867140102</v>
      </c>
      <c r="G3978" s="76">
        <f>+IF(ISNUMBER(DATA!P535),DATA!P535,"n/a")</f>
        <v>74870.25</v>
      </c>
      <c r="H3978" s="77">
        <f>+IF(ISNUMBER(DATA!Q535),DATA!Q535,"n/a")</f>
        <v>3.3118635458408301</v>
      </c>
      <c r="I3978" s="76">
        <f>+IF(ISNUMBER(DATA!Z535),DATA!Z535,"n/a")</f>
        <v>150738.96</v>
      </c>
      <c r="J3978" s="77">
        <f>+IF(ISNUMBER(DATA!AA535),DATA!AA535,"n/a")</f>
        <v>7.6812295479440502</v>
      </c>
      <c r="K3978" s="76">
        <f>+IF(ISNUMBER(DATA!AJ535),DATA!AJ535,"n/a")</f>
        <v>257467.73</v>
      </c>
      <c r="L3978" s="77">
        <f>+IF(ISNUMBER(DATA!AK535),DATA!AK535,"n/a")</f>
        <v>13.8278617904627</v>
      </c>
      <c r="M3978" s="66"/>
      <c r="N3978" s="66"/>
      <c r="O3978" s="66"/>
      <c r="P3978" s="66"/>
      <c r="Q3978" s="66"/>
      <c r="S3978" s="70"/>
      <c r="U3978" s="70"/>
      <c r="W3978" s="70"/>
      <c r="Y3978" s="70"/>
    </row>
    <row r="3979" spans="1:25" s="69" customFormat="1" x14ac:dyDescent="0.2">
      <c r="A3979" s="66" t="s">
        <v>20</v>
      </c>
      <c r="B3979" s="66" t="s">
        <v>23</v>
      </c>
      <c r="C3979" s="66" t="s">
        <v>0</v>
      </c>
      <c r="D3979" s="66" t="s">
        <v>316</v>
      </c>
      <c r="E3979" s="76">
        <f>+IF(ISNUMBER(DATA!F536),DATA!F536,"n/a")</f>
        <v>11828.63</v>
      </c>
      <c r="F3979" s="77">
        <f>+IF(ISNUMBER(DATA!G536),DATA!G536,"n/a")</f>
        <v>0.47817964149679598</v>
      </c>
      <c r="G3979" s="76">
        <f>+IF(ISNUMBER(DATA!P536),DATA!P536,"n/a")</f>
        <v>34642.28</v>
      </c>
      <c r="H3979" s="77">
        <f>+IF(ISNUMBER(DATA!Q536),DATA!Q536,"n/a")</f>
        <v>0.581358363164444</v>
      </c>
      <c r="I3979" s="76">
        <f>+IF(ISNUMBER(DATA!Z536),DATA!Z536,"n/a")</f>
        <v>58928.44</v>
      </c>
      <c r="J3979" s="77">
        <f>+IF(ISNUMBER(DATA!AA536),DATA!AA536,"n/a")</f>
        <v>0.856027888084823</v>
      </c>
      <c r="K3979" s="76">
        <f>+IF(ISNUMBER(DATA!AJ536),DATA!AJ536,"n/a")</f>
        <v>103730.51</v>
      </c>
      <c r="L3979" s="77">
        <f>+IF(ISNUMBER(DATA!AK536),DATA!AK536,"n/a")</f>
        <v>1.2846086891788999</v>
      </c>
      <c r="M3979" s="66"/>
      <c r="N3979" s="66"/>
      <c r="O3979" s="66"/>
      <c r="P3979" s="66"/>
      <c r="Q3979" s="66"/>
      <c r="S3979" s="70"/>
      <c r="U3979" s="70"/>
      <c r="W3979" s="70"/>
      <c r="Y3979" s="70"/>
    </row>
    <row r="3980" spans="1:25" s="69" customFormat="1" x14ac:dyDescent="0.2">
      <c r="A3980" s="66" t="s">
        <v>20</v>
      </c>
      <c r="B3980" s="66" t="s">
        <v>23</v>
      </c>
      <c r="C3980" s="66" t="s">
        <v>0</v>
      </c>
      <c r="D3980" s="66" t="s">
        <v>317</v>
      </c>
      <c r="E3980" s="76">
        <f>+IF(ISNUMBER(DATA!F537),DATA!F537,"n/a")</f>
        <v>9644.19</v>
      </c>
      <c r="F3980" s="77">
        <f>+IF(ISNUMBER(DATA!G537),DATA!G537,"n/a")</f>
        <v>-0.21726797492774599</v>
      </c>
      <c r="G3980" s="76">
        <f>+IF(ISNUMBER(DATA!P537),DATA!P537,"n/a")</f>
        <v>32281.79</v>
      </c>
      <c r="H3980" s="77">
        <f>+IF(ISNUMBER(DATA!Q537),DATA!Q537,"n/a")</f>
        <v>-0.17382686336754899</v>
      </c>
      <c r="I3980" s="76">
        <f>+IF(ISNUMBER(DATA!Z537),DATA!Z537,"n/a")</f>
        <v>60745.64</v>
      </c>
      <c r="J3980" s="77">
        <f>+IF(ISNUMBER(DATA!AA537),DATA!AA537,"n/a")</f>
        <v>-0.134918655867588</v>
      </c>
      <c r="K3980" s="76">
        <f>+IF(ISNUMBER(DATA!AJ537),DATA!AJ537,"n/a")</f>
        <v>121273.57</v>
      </c>
      <c r="L3980" s="77">
        <f>+IF(ISNUMBER(DATA!AK537),DATA!AK537,"n/a")</f>
        <v>3.30145197002941E-2</v>
      </c>
      <c r="M3980" s="66"/>
      <c r="N3980" s="66"/>
      <c r="O3980" s="66"/>
      <c r="P3980" s="66"/>
      <c r="Q3980" s="66"/>
      <c r="S3980" s="70"/>
      <c r="U3980" s="70"/>
      <c r="W3980" s="70"/>
      <c r="Y3980" s="70"/>
    </row>
    <row r="3981" spans="1:25" s="69" customFormat="1" x14ac:dyDescent="0.2">
      <c r="A3981" s="66" t="s">
        <v>20</v>
      </c>
      <c r="B3981" s="66" t="s">
        <v>23</v>
      </c>
      <c r="C3981" s="66" t="s">
        <v>0</v>
      </c>
      <c r="D3981" s="66" t="s">
        <v>318</v>
      </c>
      <c r="E3981" s="76">
        <f>+IF(ISNUMBER(DATA!F538),DATA!F538,"n/a")</f>
        <v>5790.59</v>
      </c>
      <c r="F3981" s="77">
        <f>+IF(ISNUMBER(DATA!G538),DATA!G538,"n/a")</f>
        <v>0.170490080147156</v>
      </c>
      <c r="G3981" s="76">
        <f>+IF(ISNUMBER(DATA!P538),DATA!P538,"n/a")</f>
        <v>17366.07</v>
      </c>
      <c r="H3981" s="77">
        <f>+IF(ISNUMBER(DATA!Q538),DATA!Q538,"n/a")</f>
        <v>0.13435886381673701</v>
      </c>
      <c r="I3981" s="76">
        <f>+IF(ISNUMBER(DATA!Z538),DATA!Z538,"n/a")</f>
        <v>31865.360000000001</v>
      </c>
      <c r="J3981" s="77">
        <f>+IF(ISNUMBER(DATA!AA538),DATA!AA538,"n/a")</f>
        <v>7.4314843347010107E-2</v>
      </c>
      <c r="K3981" s="76">
        <f>+IF(ISNUMBER(DATA!AJ538),DATA!AJ538,"n/a")</f>
        <v>59354.36</v>
      </c>
      <c r="L3981" s="77">
        <f>+IF(ISNUMBER(DATA!AK538),DATA!AK538,"n/a")</f>
        <v>-7.3700408181738106E-2</v>
      </c>
      <c r="M3981" s="66"/>
      <c r="N3981" s="66"/>
      <c r="O3981" s="66"/>
      <c r="P3981" s="66"/>
      <c r="Q3981" s="66"/>
      <c r="S3981" s="70"/>
      <c r="U3981" s="70"/>
      <c r="W3981" s="70"/>
      <c r="Y3981" s="70"/>
    </row>
    <row r="3982" spans="1:25" s="69" customFormat="1" x14ac:dyDescent="0.2">
      <c r="A3982" s="66" t="s">
        <v>20</v>
      </c>
      <c r="B3982" s="66" t="s">
        <v>23</v>
      </c>
      <c r="C3982" s="66" t="s">
        <v>0</v>
      </c>
      <c r="D3982" s="66" t="s">
        <v>344</v>
      </c>
      <c r="E3982" s="76">
        <f>+IF(ISNUMBER(DATA!F539),DATA!F539,"n/a")</f>
        <v>3447.35</v>
      </c>
      <c r="F3982" s="77">
        <f>+IF(ISNUMBER(DATA!G539),DATA!G539,"n/a")</f>
        <v>-0.173188310208781</v>
      </c>
      <c r="G3982" s="76">
        <f>+IF(ISNUMBER(DATA!P539),DATA!P539,"n/a")</f>
        <v>11830.43</v>
      </c>
      <c r="H3982" s="77">
        <f>+IF(ISNUMBER(DATA!Q539),DATA!Q539,"n/a")</f>
        <v>-0.13966390661292999</v>
      </c>
      <c r="I3982" s="76">
        <f>+IF(ISNUMBER(DATA!Z539),DATA!Z539,"n/a")</f>
        <v>22677.5</v>
      </c>
      <c r="J3982" s="77">
        <f>+IF(ISNUMBER(DATA!AA539),DATA!AA539,"n/a")</f>
        <v>-0.28605227441660303</v>
      </c>
      <c r="K3982" s="76">
        <f>+IF(ISNUMBER(DATA!AJ539),DATA!AJ539,"n/a")</f>
        <v>43294.41</v>
      </c>
      <c r="L3982" s="77">
        <f>+IF(ISNUMBER(DATA!AK539),DATA!AK539,"n/a")</f>
        <v>7.7931031392010297E-2</v>
      </c>
      <c r="M3982" s="66"/>
      <c r="N3982" s="66"/>
      <c r="O3982" s="66"/>
      <c r="P3982" s="66"/>
      <c r="Q3982" s="66"/>
      <c r="S3982" s="70"/>
      <c r="U3982" s="70"/>
      <c r="W3982" s="70"/>
      <c r="Y3982" s="70"/>
    </row>
    <row r="3983" spans="1:25" s="69" customFormat="1" x14ac:dyDescent="0.2">
      <c r="A3983" s="66" t="s">
        <v>20</v>
      </c>
      <c r="B3983" s="66" t="s">
        <v>23</v>
      </c>
      <c r="C3983" s="66" t="s">
        <v>0</v>
      </c>
      <c r="D3983" s="66" t="s">
        <v>345</v>
      </c>
      <c r="E3983" s="76">
        <f>+IF(ISNUMBER(DATA!F540),DATA!F540,"n/a")</f>
        <v>4610.87</v>
      </c>
      <c r="F3983" s="77">
        <f>+IF(ISNUMBER(DATA!G540),DATA!G540,"n/a")</f>
        <v>8.2136320038366204</v>
      </c>
      <c r="G3983" s="76">
        <f>+IF(ISNUMBER(DATA!P540),DATA!P540,"n/a")</f>
        <v>16023.92</v>
      </c>
      <c r="H3983" s="77">
        <f>+IF(ISNUMBER(DATA!Q540),DATA!Q540,"n/a")</f>
        <v>9.8542552903243301</v>
      </c>
      <c r="I3983" s="76">
        <f>+IF(ISNUMBER(DATA!Z540),DATA!Z540,"n/a")</f>
        <v>28569.57</v>
      </c>
      <c r="J3983" s="77">
        <f>+IF(ISNUMBER(DATA!AA540),DATA!AA540,"n/a")</f>
        <v>11.62715520099</v>
      </c>
      <c r="K3983" s="76">
        <f>+IF(ISNUMBER(DATA!AJ540),DATA!AJ540,"n/a")</f>
        <v>32504.53</v>
      </c>
      <c r="L3983" s="77">
        <f>+IF(ISNUMBER(DATA!AK540),DATA!AK540,"n/a")</f>
        <v>8.9025813193274494</v>
      </c>
      <c r="M3983" s="66"/>
      <c r="N3983" s="66"/>
      <c r="O3983" s="66"/>
      <c r="P3983" s="66"/>
      <c r="Q3983" s="66"/>
      <c r="S3983" s="70"/>
      <c r="U3983" s="70"/>
      <c r="W3983" s="70"/>
      <c r="Y3983" s="70"/>
    </row>
    <row r="3984" spans="1:25" x14ac:dyDescent="0.2">
      <c r="E3984" s="100"/>
      <c r="F3984" s="102"/>
      <c r="G3984" s="100"/>
      <c r="H3984" s="102"/>
      <c r="I3984" s="100"/>
      <c r="J3984" s="102"/>
      <c r="K3984" s="100"/>
      <c r="L3984" s="102"/>
    </row>
    <row r="3985" spans="1:25" s="69" customFormat="1" x14ac:dyDescent="0.2">
      <c r="A3985" s="66" t="s">
        <v>20</v>
      </c>
      <c r="B3985" s="66" t="s">
        <v>23</v>
      </c>
      <c r="C3985" s="66" t="s">
        <v>9</v>
      </c>
      <c r="D3985" s="66" t="s">
        <v>271</v>
      </c>
      <c r="E3985" s="86">
        <f>+IF(ISNUMBER(DATA!H491),DATA!H491,"n/a")</f>
        <v>797.41</v>
      </c>
      <c r="F3985" s="77">
        <f>+IF(ISNUMBER(DATA!I491),DATA!I491,"n/a")</f>
        <v>-5.6240023942537801E-3</v>
      </c>
      <c r="G3985" s="86">
        <f>+IF(ISNUMBER(DATA!R491),DATA!R491,"n/a")</f>
        <v>2648.42</v>
      </c>
      <c r="H3985" s="77">
        <f>+IF(ISNUMBER(DATA!S491),DATA!S491,"n/a")</f>
        <v>-7.2979020874173201E-3</v>
      </c>
      <c r="I3985" s="86">
        <f>+IF(ISNUMBER(DATA!AB491),DATA!AB491,"n/a")</f>
        <v>4844.28</v>
      </c>
      <c r="J3985" s="77">
        <f>+IF(ISNUMBER(DATA!AC491),DATA!AC491,"n/a")</f>
        <v>1.2587351881592399E-3</v>
      </c>
      <c r="K3985" s="86">
        <f>+IF(ISNUMBER(DATA!AL491),DATA!AL491,"n/a")</f>
        <v>9036.44</v>
      </c>
      <c r="L3985" s="77">
        <f>+IF(ISNUMBER(DATA!AM491),DATA!AM491,"n/a")</f>
        <v>1.9997110374658001E-2</v>
      </c>
      <c r="M3985" s="66"/>
      <c r="N3985" s="66"/>
      <c r="O3985" s="66"/>
      <c r="P3985" s="66"/>
      <c r="Q3985" s="66"/>
      <c r="S3985" s="70"/>
      <c r="U3985" s="70"/>
      <c r="W3985" s="70"/>
      <c r="Y3985" s="70"/>
    </row>
    <row r="3986" spans="1:25" s="69" customFormat="1" x14ac:dyDescent="0.2">
      <c r="A3986" s="66" t="s">
        <v>20</v>
      </c>
      <c r="B3986" s="66" t="s">
        <v>23</v>
      </c>
      <c r="C3986" s="66" t="s">
        <v>9</v>
      </c>
      <c r="D3986" s="66" t="s">
        <v>272</v>
      </c>
      <c r="E3986" s="86">
        <f>+IF(ISNUMBER(DATA!H492),DATA!H492,"n/a")</f>
        <v>1646.15</v>
      </c>
      <c r="F3986" s="77">
        <f>+IF(ISNUMBER(DATA!I492),DATA!I492,"n/a")</f>
        <v>2.4808948848618102</v>
      </c>
      <c r="G3986" s="86">
        <f>+IF(ISNUMBER(DATA!R492),DATA!R492,"n/a")</f>
        <v>4597.1099999999997</v>
      </c>
      <c r="H3986" s="77">
        <f>+IF(ISNUMBER(DATA!S492),DATA!S492,"n/a")</f>
        <v>2.22903320971005</v>
      </c>
      <c r="I3986" s="86">
        <f>+IF(ISNUMBER(DATA!AB492),DATA!AB492,"n/a")</f>
        <v>8596.2199999999993</v>
      </c>
      <c r="J3986" s="77">
        <f>+IF(ISNUMBER(DATA!AC492),DATA!AC492,"n/a")</f>
        <v>2.3658660735960901</v>
      </c>
      <c r="K3986" s="86">
        <f>+IF(ISNUMBER(DATA!AL492),DATA!AL492,"n/a")</f>
        <v>12676.46</v>
      </c>
      <c r="L3986" s="77">
        <f>+IF(ISNUMBER(DATA!AM492),DATA!AM492,"n/a")</f>
        <v>2.9333440899584802</v>
      </c>
      <c r="M3986" s="66"/>
      <c r="N3986" s="66"/>
      <c r="O3986" s="66"/>
      <c r="P3986" s="66"/>
      <c r="Q3986" s="66"/>
      <c r="S3986" s="70"/>
      <c r="U3986" s="70"/>
      <c r="W3986" s="70"/>
      <c r="Y3986" s="70"/>
    </row>
    <row r="3987" spans="1:25" s="69" customFormat="1" x14ac:dyDescent="0.2">
      <c r="A3987" s="66" t="s">
        <v>20</v>
      </c>
      <c r="B3987" s="66" t="s">
        <v>23</v>
      </c>
      <c r="C3987" s="66" t="s">
        <v>9</v>
      </c>
      <c r="D3987" s="66" t="s">
        <v>273</v>
      </c>
      <c r="E3987" s="86">
        <f>+IF(ISNUMBER(DATA!H493),DATA!H493,"n/a")</f>
        <v>1306.44</v>
      </c>
      <c r="F3987" s="77">
        <f>+IF(ISNUMBER(DATA!I493),DATA!I493,"n/a")</f>
        <v>-0.50936069372410997</v>
      </c>
      <c r="G3987" s="86">
        <f>+IF(ISNUMBER(DATA!R493),DATA!R493,"n/a")</f>
        <v>3310.23</v>
      </c>
      <c r="H3987" s="77">
        <f>+IF(ISNUMBER(DATA!S493),DATA!S493,"n/a")</f>
        <v>-0.57743668692531902</v>
      </c>
      <c r="I3987" s="86">
        <f>+IF(ISNUMBER(DATA!AB493),DATA!AB493,"n/a")</f>
        <v>5738.75</v>
      </c>
      <c r="J3987" s="77">
        <f>+IF(ISNUMBER(DATA!AC493),DATA!AC493,"n/a")</f>
        <v>-0.59196595088731196</v>
      </c>
      <c r="K3987" s="86">
        <f>+IF(ISNUMBER(DATA!AL493),DATA!AL493,"n/a")</f>
        <v>16198.19</v>
      </c>
      <c r="L3987" s="77">
        <f>+IF(ISNUMBER(DATA!AM493),DATA!AM493,"n/a")</f>
        <v>-0.34064015526809999</v>
      </c>
      <c r="M3987" s="66"/>
      <c r="N3987" s="66"/>
      <c r="O3987" s="66"/>
      <c r="P3987" s="66"/>
      <c r="Q3987" s="66"/>
      <c r="S3987" s="70"/>
      <c r="U3987" s="70"/>
      <c r="W3987" s="70"/>
      <c r="Y3987" s="70"/>
    </row>
    <row r="3988" spans="1:25" s="69" customFormat="1" x14ac:dyDescent="0.2">
      <c r="A3988" s="66" t="s">
        <v>20</v>
      </c>
      <c r="B3988" s="66" t="s">
        <v>23</v>
      </c>
      <c r="C3988" s="66" t="s">
        <v>9</v>
      </c>
      <c r="D3988" s="66" t="s">
        <v>274</v>
      </c>
      <c r="E3988" s="86">
        <f>+IF(ISNUMBER(DATA!H494),DATA!H494,"n/a")</f>
        <v>261.77999999999997</v>
      </c>
      <c r="F3988" s="77">
        <f>+IF(ISNUMBER(DATA!I494),DATA!I494,"n/a")</f>
        <v>2.6037995594713701</v>
      </c>
      <c r="G3988" s="86">
        <f>+IF(ISNUMBER(DATA!R494),DATA!R494,"n/a")</f>
        <v>725.88</v>
      </c>
      <c r="H3988" s="77">
        <f>+IF(ISNUMBER(DATA!S494),DATA!S494,"n/a")</f>
        <v>1.62041081549403</v>
      </c>
      <c r="I3988" s="86">
        <f>+IF(ISNUMBER(DATA!AB494),DATA!AB494,"n/a")</f>
        <v>1318.79</v>
      </c>
      <c r="J3988" s="77">
        <f>+IF(ISNUMBER(DATA!AC494),DATA!AC494,"n/a")</f>
        <v>1.5496674657799101</v>
      </c>
      <c r="K3988" s="86">
        <f>+IF(ISNUMBER(DATA!AL494),DATA!AL494,"n/a")</f>
        <v>1966.55</v>
      </c>
      <c r="L3988" s="77">
        <f>+IF(ISNUMBER(DATA!AM494),DATA!AM494,"n/a")</f>
        <v>7.5087469932210896E-2</v>
      </c>
      <c r="M3988" s="66"/>
      <c r="N3988" s="66"/>
      <c r="O3988" s="66"/>
      <c r="P3988" s="66"/>
      <c r="Q3988" s="66"/>
      <c r="S3988" s="70"/>
      <c r="U3988" s="70"/>
      <c r="W3988" s="70"/>
      <c r="Y3988" s="70"/>
    </row>
    <row r="3989" spans="1:25" s="69" customFormat="1" x14ac:dyDescent="0.2">
      <c r="A3989" s="66" t="s">
        <v>20</v>
      </c>
      <c r="B3989" s="66" t="s">
        <v>23</v>
      </c>
      <c r="C3989" s="66" t="s">
        <v>9</v>
      </c>
      <c r="D3989" s="66" t="s">
        <v>275</v>
      </c>
      <c r="E3989" s="86">
        <f>+IF(ISNUMBER(DATA!H495),DATA!H495,"n/a")</f>
        <v>2098.41</v>
      </c>
      <c r="F3989" s="77">
        <f>+IF(ISNUMBER(DATA!I495),DATA!I495,"n/a")</f>
        <v>1.4976314035421801</v>
      </c>
      <c r="G3989" s="86">
        <f>+IF(ISNUMBER(DATA!R495),DATA!R495,"n/a")</f>
        <v>6610.11</v>
      </c>
      <c r="H3989" s="77">
        <f>+IF(ISNUMBER(DATA!S495),DATA!S495,"n/a")</f>
        <v>0.577787696802467</v>
      </c>
      <c r="I3989" s="86">
        <f>+IF(ISNUMBER(DATA!AB495),DATA!AB495,"n/a")</f>
        <v>11516.91</v>
      </c>
      <c r="J3989" s="77">
        <f>+IF(ISNUMBER(DATA!AC495),DATA!AC495,"n/a")</f>
        <v>0.31690909860143801</v>
      </c>
      <c r="K3989" s="86">
        <f>+IF(ISNUMBER(DATA!AL495),DATA!AL495,"n/a")</f>
        <v>15801.7</v>
      </c>
      <c r="L3989" s="77">
        <f>+IF(ISNUMBER(DATA!AM495),DATA!AM495,"n/a")</f>
        <v>-4.5156807057828298E-2</v>
      </c>
      <c r="M3989" s="66"/>
      <c r="N3989" s="66"/>
      <c r="O3989" s="66"/>
      <c r="P3989" s="66"/>
      <c r="Q3989" s="66"/>
      <c r="S3989" s="70"/>
      <c r="U3989" s="70"/>
      <c r="W3989" s="70"/>
      <c r="Y3989" s="70"/>
    </row>
    <row r="3990" spans="1:25" s="69" customFormat="1" x14ac:dyDescent="0.2">
      <c r="A3990" s="66" t="s">
        <v>20</v>
      </c>
      <c r="B3990" s="66" t="s">
        <v>23</v>
      </c>
      <c r="C3990" s="66" t="s">
        <v>9</v>
      </c>
      <c r="D3990" s="66" t="s">
        <v>276</v>
      </c>
      <c r="E3990" s="86">
        <f>+IF(ISNUMBER(DATA!H496),DATA!H496,"n/a")</f>
        <v>1088.4100000000001</v>
      </c>
      <c r="F3990" s="77">
        <f>+IF(ISNUMBER(DATA!I496),DATA!I496,"n/a")</f>
        <v>-0.49970122085754198</v>
      </c>
      <c r="G3990" s="86">
        <f>+IF(ISNUMBER(DATA!R496),DATA!R496,"n/a")</f>
        <v>1451.08</v>
      </c>
      <c r="H3990" s="77">
        <f>+IF(ISNUMBER(DATA!S496),DATA!S496,"n/a")</f>
        <v>-0.76671789694354597</v>
      </c>
      <c r="I3990" s="86">
        <f>+IF(ISNUMBER(DATA!AB496),DATA!AB496,"n/a")</f>
        <v>1814.73</v>
      </c>
      <c r="J3990" s="77">
        <f>+IF(ISNUMBER(DATA!AC496),DATA!AC496,"n/a")</f>
        <v>-0.82922567021252602</v>
      </c>
      <c r="K3990" s="86">
        <f>+IF(ISNUMBER(DATA!AL496),DATA!AL496,"n/a")</f>
        <v>8510.2900000000009</v>
      </c>
      <c r="L3990" s="77">
        <f>+IF(ISNUMBER(DATA!AM496),DATA!AM496,"n/a")</f>
        <v>-0.52856332491682301</v>
      </c>
      <c r="M3990" s="66"/>
      <c r="N3990" s="66"/>
      <c r="O3990" s="66"/>
      <c r="P3990" s="66"/>
      <c r="Q3990" s="66"/>
      <c r="S3990" s="70"/>
      <c r="U3990" s="70"/>
      <c r="W3990" s="70"/>
      <c r="Y3990" s="70"/>
    </row>
    <row r="3991" spans="1:25" s="69" customFormat="1" x14ac:dyDescent="0.2">
      <c r="A3991" s="66" t="s">
        <v>20</v>
      </c>
      <c r="B3991" s="66" t="s">
        <v>23</v>
      </c>
      <c r="C3991" s="66" t="s">
        <v>9</v>
      </c>
      <c r="D3991" s="66" t="s">
        <v>277</v>
      </c>
      <c r="E3991" s="86">
        <f>+IF(ISNUMBER(DATA!H497),DATA!H497,"n/a")</f>
        <v>639.57000000000005</v>
      </c>
      <c r="F3991" s="77">
        <f>+IF(ISNUMBER(DATA!I497),DATA!I497,"n/a")</f>
        <v>-2.2572362991716801E-2</v>
      </c>
      <c r="G3991" s="86">
        <f>+IF(ISNUMBER(DATA!R497),DATA!R497,"n/a")</f>
        <v>2057.48</v>
      </c>
      <c r="H3991" s="77">
        <f>+IF(ISNUMBER(DATA!S497),DATA!S497,"n/a")</f>
        <v>7.8242094561309705E-2</v>
      </c>
      <c r="I3991" s="86">
        <f>+IF(ISNUMBER(DATA!AB497),DATA!AB497,"n/a")</f>
        <v>3185.93</v>
      </c>
      <c r="J3991" s="77">
        <f>+IF(ISNUMBER(DATA!AC497),DATA!AC497,"n/a")</f>
        <v>0.26330544430786301</v>
      </c>
      <c r="K3991" s="86">
        <f>+IF(ISNUMBER(DATA!AL497),DATA!AL497,"n/a")</f>
        <v>5999.78</v>
      </c>
      <c r="L3991" s="77">
        <f>+IF(ISNUMBER(DATA!AM497),DATA!AM497,"n/a")</f>
        <v>0.64868073226091905</v>
      </c>
      <c r="M3991" s="66"/>
      <c r="N3991" s="66"/>
      <c r="O3991" s="66"/>
      <c r="P3991" s="66"/>
      <c r="Q3991" s="66"/>
      <c r="S3991" s="70"/>
      <c r="U3991" s="70"/>
      <c r="W3991" s="70"/>
      <c r="Y3991" s="70"/>
    </row>
    <row r="3992" spans="1:25" s="69" customFormat="1" x14ac:dyDescent="0.2">
      <c r="A3992" s="66" t="s">
        <v>20</v>
      </c>
      <c r="B3992" s="66" t="s">
        <v>23</v>
      </c>
      <c r="C3992" s="66" t="s">
        <v>9</v>
      </c>
      <c r="D3992" s="66" t="s">
        <v>278</v>
      </c>
      <c r="E3992" s="86">
        <f>+IF(ISNUMBER(DATA!H498),DATA!H498,"n/a")</f>
        <v>6192.47</v>
      </c>
      <c r="F3992" s="77">
        <f>+IF(ISNUMBER(DATA!I498),DATA!I498,"n/a")</f>
        <v>8.8722764217636696E-2</v>
      </c>
      <c r="G3992" s="86">
        <f>+IF(ISNUMBER(DATA!R498),DATA!R498,"n/a")</f>
        <v>19415.009999999998</v>
      </c>
      <c r="H3992" s="77">
        <f>+IF(ISNUMBER(DATA!S498),DATA!S498,"n/a")</f>
        <v>0.13285992280335299</v>
      </c>
      <c r="I3992" s="86">
        <f>+IF(ISNUMBER(DATA!AB498),DATA!AB498,"n/a")</f>
        <v>33945.870000000003</v>
      </c>
      <c r="J3992" s="77">
        <f>+IF(ISNUMBER(DATA!AC498),DATA!AC498,"n/a")</f>
        <v>9.0826272091919596E-2</v>
      </c>
      <c r="K3992" s="86">
        <f>+IF(ISNUMBER(DATA!AL498),DATA!AL498,"n/a")</f>
        <v>62255.5</v>
      </c>
      <c r="L3992" s="77">
        <f>+IF(ISNUMBER(DATA!AM498),DATA!AM498,"n/a")</f>
        <v>0.126433882453755</v>
      </c>
      <c r="M3992" s="66"/>
      <c r="N3992" s="66"/>
      <c r="O3992" s="66"/>
      <c r="P3992" s="66"/>
      <c r="Q3992" s="66"/>
      <c r="S3992" s="70"/>
      <c r="U3992" s="70"/>
      <c r="W3992" s="70"/>
      <c r="Y3992" s="70"/>
    </row>
    <row r="3993" spans="1:25" s="69" customFormat="1" x14ac:dyDescent="0.2">
      <c r="A3993" s="66" t="s">
        <v>20</v>
      </c>
      <c r="B3993" s="66" t="s">
        <v>23</v>
      </c>
      <c r="C3993" s="66" t="s">
        <v>9</v>
      </c>
      <c r="D3993" s="66" t="s">
        <v>279</v>
      </c>
      <c r="E3993" s="86">
        <f>+IF(ISNUMBER(DATA!H499),DATA!H499,"n/a")</f>
        <v>2427.23</v>
      </c>
      <c r="F3993" s="77">
        <f>+IF(ISNUMBER(DATA!I499),DATA!I499,"n/a")</f>
        <v>-4.2475048325377698E-2</v>
      </c>
      <c r="G3993" s="86">
        <f>+IF(ISNUMBER(DATA!R499),DATA!R499,"n/a")</f>
        <v>8560.52</v>
      </c>
      <c r="H3993" s="77">
        <f>+IF(ISNUMBER(DATA!S499),DATA!S499,"n/a")</f>
        <v>0.115240608967762</v>
      </c>
      <c r="I3993" s="86">
        <f>+IF(ISNUMBER(DATA!AB499),DATA!AB499,"n/a")</f>
        <v>16273.03</v>
      </c>
      <c r="J3993" s="77">
        <f>+IF(ISNUMBER(DATA!AC499),DATA!AC499,"n/a")</f>
        <v>0.17825734373076699</v>
      </c>
      <c r="K3993" s="86">
        <f>+IF(ISNUMBER(DATA!AL499),DATA!AL499,"n/a")</f>
        <v>28186.91</v>
      </c>
      <c r="L3993" s="77">
        <f>+IF(ISNUMBER(DATA!AM499),DATA!AM499,"n/a")</f>
        <v>0.48787478733832301</v>
      </c>
      <c r="M3993" s="66"/>
      <c r="N3993" s="66"/>
      <c r="O3993" s="66"/>
      <c r="P3993" s="66"/>
      <c r="Q3993" s="66"/>
      <c r="S3993" s="70"/>
      <c r="U3993" s="70"/>
      <c r="W3993" s="70"/>
      <c r="Y3993" s="70"/>
    </row>
    <row r="3994" spans="1:25" s="69" customFormat="1" x14ac:dyDescent="0.2">
      <c r="A3994" s="66" t="s">
        <v>20</v>
      </c>
      <c r="B3994" s="66" t="s">
        <v>23</v>
      </c>
      <c r="C3994" s="66" t="s">
        <v>9</v>
      </c>
      <c r="D3994" s="66" t="s">
        <v>280</v>
      </c>
      <c r="E3994" s="86">
        <f>+IF(ISNUMBER(DATA!H500),DATA!H500,"n/a")</f>
        <v>663.1</v>
      </c>
      <c r="F3994" s="77" t="str">
        <f>+IF(ISNUMBER(DATA!I500),DATA!I500,"n/a")</f>
        <v>n/a</v>
      </c>
      <c r="G3994" s="86">
        <f>+IF(ISNUMBER(DATA!R500),DATA!R500,"n/a")</f>
        <v>2131.94</v>
      </c>
      <c r="H3994" s="77" t="str">
        <f>+IF(ISNUMBER(DATA!S500),DATA!S500,"n/a")</f>
        <v>n/a</v>
      </c>
      <c r="I3994" s="86">
        <f>+IF(ISNUMBER(DATA!AB500),DATA!AB500,"n/a")</f>
        <v>4057.24</v>
      </c>
      <c r="J3994" s="77" t="str">
        <f>+IF(ISNUMBER(DATA!AC500),DATA!AC500,"n/a")</f>
        <v>n/a</v>
      </c>
      <c r="K3994" s="86">
        <f>+IF(ISNUMBER(DATA!AL500),DATA!AL500,"n/a")</f>
        <v>4301.04</v>
      </c>
      <c r="L3994" s="77">
        <f>+IF(ISNUMBER(DATA!AM500),DATA!AM500,"n/a")</f>
        <v>17.9899774824496</v>
      </c>
      <c r="M3994" s="66"/>
      <c r="N3994" s="66"/>
      <c r="O3994" s="66"/>
      <c r="P3994" s="66"/>
      <c r="Q3994" s="66"/>
      <c r="S3994" s="70"/>
      <c r="U3994" s="70"/>
      <c r="W3994" s="70"/>
      <c r="Y3994" s="70"/>
    </row>
    <row r="3995" spans="1:25" s="69" customFormat="1" x14ac:dyDescent="0.2">
      <c r="A3995" s="66" t="s">
        <v>20</v>
      </c>
      <c r="B3995" s="66" t="s">
        <v>23</v>
      </c>
      <c r="C3995" s="66" t="s">
        <v>9</v>
      </c>
      <c r="D3995" s="66" t="s">
        <v>281</v>
      </c>
      <c r="E3995" s="86">
        <f>+IF(ISNUMBER(DATA!H501),DATA!H501,"n/a")</f>
        <v>630.27</v>
      </c>
      <c r="F3995" s="77">
        <f>+IF(ISNUMBER(DATA!I501),DATA!I501,"n/a")</f>
        <v>7.9710144927536197E-2</v>
      </c>
      <c r="G3995" s="86">
        <f>+IF(ISNUMBER(DATA!R501),DATA!R501,"n/a")</f>
        <v>2055.1</v>
      </c>
      <c r="H3995" s="77">
        <f>+IF(ISNUMBER(DATA!S501),DATA!S501,"n/a")</f>
        <v>7.8928578928578894E-2</v>
      </c>
      <c r="I3995" s="86">
        <f>+IF(ISNUMBER(DATA!AB501),DATA!AB501,"n/a")</f>
        <v>3836.35</v>
      </c>
      <c r="J3995" s="77">
        <f>+IF(ISNUMBER(DATA!AC501),DATA!AC501,"n/a")</f>
        <v>-0.20211847750807499</v>
      </c>
      <c r="K3995" s="86">
        <f>+IF(ISNUMBER(DATA!AL501),DATA!AL501,"n/a")</f>
        <v>6345.7</v>
      </c>
      <c r="L3995" s="77">
        <f>+IF(ISNUMBER(DATA!AM501),DATA!AM501,"n/a")</f>
        <v>-5.9277509947283799E-2</v>
      </c>
      <c r="M3995" s="66"/>
      <c r="N3995" s="66"/>
      <c r="O3995" s="66"/>
      <c r="P3995" s="66"/>
      <c r="Q3995" s="66"/>
      <c r="S3995" s="70"/>
      <c r="U3995" s="70"/>
      <c r="W3995" s="70"/>
      <c r="Y3995" s="70"/>
    </row>
    <row r="3996" spans="1:25" s="69" customFormat="1" x14ac:dyDescent="0.2">
      <c r="A3996" s="66" t="s">
        <v>20</v>
      </c>
      <c r="B3996" s="66" t="s">
        <v>23</v>
      </c>
      <c r="C3996" s="66" t="s">
        <v>9</v>
      </c>
      <c r="D3996" s="66" t="s">
        <v>282</v>
      </c>
      <c r="E3996" s="86">
        <f>+IF(ISNUMBER(DATA!H502),DATA!H502,"n/a")</f>
        <v>1287.19</v>
      </c>
      <c r="F3996" s="77">
        <f>+IF(ISNUMBER(DATA!I502),DATA!I502,"n/a")</f>
        <v>-0.36941707858343098</v>
      </c>
      <c r="G3996" s="86">
        <f>+IF(ISNUMBER(DATA!R502),DATA!R502,"n/a")</f>
        <v>4328.16</v>
      </c>
      <c r="H3996" s="77">
        <f>+IF(ISNUMBER(DATA!S502),DATA!S502,"n/a")</f>
        <v>-0.296848117984784</v>
      </c>
      <c r="I3996" s="86">
        <f>+IF(ISNUMBER(DATA!AB502),DATA!AB502,"n/a")</f>
        <v>8118.21</v>
      </c>
      <c r="J3996" s="77">
        <f>+IF(ISNUMBER(DATA!AC502),DATA!AC502,"n/a")</f>
        <v>-0.19265973845159401</v>
      </c>
      <c r="K3996" s="86">
        <f>+IF(ISNUMBER(DATA!AL502),DATA!AL502,"n/a")</f>
        <v>15304.98</v>
      </c>
      <c r="L3996" s="77">
        <f>+IF(ISNUMBER(DATA!AM502),DATA!AM502,"n/a")</f>
        <v>6.19829721684464E-2</v>
      </c>
      <c r="M3996" s="66"/>
      <c r="N3996" s="66"/>
      <c r="O3996" s="66"/>
      <c r="P3996" s="66"/>
      <c r="Q3996" s="66"/>
      <c r="S3996" s="70"/>
      <c r="U3996" s="70"/>
      <c r="W3996" s="70"/>
      <c r="Y3996" s="70"/>
    </row>
    <row r="3997" spans="1:25" s="69" customFormat="1" x14ac:dyDescent="0.2">
      <c r="A3997" s="66" t="s">
        <v>20</v>
      </c>
      <c r="B3997" s="66" t="s">
        <v>23</v>
      </c>
      <c r="C3997" s="66" t="s">
        <v>9</v>
      </c>
      <c r="D3997" s="66" t="s">
        <v>283</v>
      </c>
      <c r="E3997" s="86">
        <f>+IF(ISNUMBER(DATA!H503),DATA!H503,"n/a")</f>
        <v>2307.9899999999998</v>
      </c>
      <c r="F3997" s="77">
        <f>+IF(ISNUMBER(DATA!I503),DATA!I503,"n/a")</f>
        <v>0.54100232353176803</v>
      </c>
      <c r="G3997" s="86">
        <f>+IF(ISNUMBER(DATA!R503),DATA!R503,"n/a")</f>
        <v>7690.19</v>
      </c>
      <c r="H3997" s="77">
        <f>+IF(ISNUMBER(DATA!S503),DATA!S503,"n/a")</f>
        <v>0.70390648022387303</v>
      </c>
      <c r="I3997" s="86">
        <f>+IF(ISNUMBER(DATA!AB503),DATA!AB503,"n/a")</f>
        <v>14264.89</v>
      </c>
      <c r="J3997" s="77">
        <f>+IF(ISNUMBER(DATA!AC503),DATA!AC503,"n/a")</f>
        <v>0.89801216120920202</v>
      </c>
      <c r="K3997" s="86">
        <f>+IF(ISNUMBER(DATA!AL503),DATA!AL503,"n/a")</f>
        <v>22684.05</v>
      </c>
      <c r="L3997" s="77">
        <f>+IF(ISNUMBER(DATA!AM503),DATA!AM503,"n/a")</f>
        <v>1.05766137920337</v>
      </c>
      <c r="M3997" s="66"/>
      <c r="N3997" s="66"/>
      <c r="O3997" s="66"/>
      <c r="P3997" s="66"/>
      <c r="Q3997" s="66"/>
      <c r="S3997" s="70"/>
      <c r="U3997" s="70"/>
      <c r="W3997" s="70"/>
      <c r="Y3997" s="70"/>
    </row>
    <row r="3998" spans="1:25" s="69" customFormat="1" x14ac:dyDescent="0.2">
      <c r="A3998" s="66" t="s">
        <v>20</v>
      </c>
      <c r="B3998" s="66" t="s">
        <v>23</v>
      </c>
      <c r="C3998" s="66" t="s">
        <v>9</v>
      </c>
      <c r="D3998" s="66" t="s">
        <v>284</v>
      </c>
      <c r="E3998" s="86">
        <f>+IF(ISNUMBER(DATA!H504),DATA!H504,"n/a")</f>
        <v>739.5</v>
      </c>
      <c r="F3998" s="77">
        <f>+IF(ISNUMBER(DATA!I504),DATA!I504,"n/a")</f>
        <v>-0.19522467324706999</v>
      </c>
      <c r="G3998" s="86">
        <f>+IF(ISNUMBER(DATA!R504),DATA!R504,"n/a")</f>
        <v>2592.33</v>
      </c>
      <c r="H3998" s="77">
        <f>+IF(ISNUMBER(DATA!S504),DATA!S504,"n/a")</f>
        <v>-0.183353494877708</v>
      </c>
      <c r="I3998" s="86">
        <f>+IF(ISNUMBER(DATA!AB504),DATA!AB504,"n/a")</f>
        <v>4984.2700000000004</v>
      </c>
      <c r="J3998" s="77">
        <f>+IF(ISNUMBER(DATA!AC504),DATA!AC504,"n/a")</f>
        <v>-0.30111347457068599</v>
      </c>
      <c r="K3998" s="86">
        <f>+IF(ISNUMBER(DATA!AL504),DATA!AL504,"n/a")</f>
        <v>9498.98</v>
      </c>
      <c r="L3998" s="77">
        <f>+IF(ISNUMBER(DATA!AM504),DATA!AM504,"n/a")</f>
        <v>8.0283951852828897E-2</v>
      </c>
      <c r="M3998" s="66"/>
      <c r="N3998" s="66"/>
      <c r="O3998" s="66"/>
      <c r="P3998" s="66"/>
      <c r="Q3998" s="66"/>
      <c r="S3998" s="70"/>
      <c r="U3998" s="70"/>
      <c r="W3998" s="70"/>
      <c r="Y3998" s="70"/>
    </row>
    <row r="3999" spans="1:25" s="69" customFormat="1" x14ac:dyDescent="0.2">
      <c r="A3999" s="66" t="s">
        <v>20</v>
      </c>
      <c r="B3999" s="66" t="s">
        <v>23</v>
      </c>
      <c r="C3999" s="66" t="s">
        <v>9</v>
      </c>
      <c r="D3999" s="66" t="s">
        <v>285</v>
      </c>
      <c r="E3999" s="86">
        <f>+IF(ISNUMBER(DATA!H505),DATA!H505,"n/a")</f>
        <v>227.65</v>
      </c>
      <c r="F3999" s="77">
        <f>+IF(ISNUMBER(DATA!I505),DATA!I505,"n/a")</f>
        <v>-2.3506198258482401E-2</v>
      </c>
      <c r="G3999" s="86">
        <f>+IF(ISNUMBER(DATA!R505),DATA!R505,"n/a")</f>
        <v>802.12</v>
      </c>
      <c r="H3999" s="77">
        <f>+IF(ISNUMBER(DATA!S505),DATA!S505,"n/a")</f>
        <v>0.13701698182746</v>
      </c>
      <c r="I3999" s="86">
        <f>+IF(ISNUMBER(DATA!AB505),DATA!AB505,"n/a")</f>
        <v>1423.75</v>
      </c>
      <c r="J3999" s="77">
        <f>+IF(ISNUMBER(DATA!AC505),DATA!AC505,"n/a")</f>
        <v>0.17963610452880899</v>
      </c>
      <c r="K3999" s="86">
        <f>+IF(ISNUMBER(DATA!AL505),DATA!AL505,"n/a")</f>
        <v>2939.17</v>
      </c>
      <c r="L3999" s="77">
        <f>+IF(ISNUMBER(DATA!AM505),DATA!AM505,"n/a")</f>
        <v>0.481309565208626</v>
      </c>
      <c r="M3999" s="66"/>
      <c r="N3999" s="66"/>
      <c r="O3999" s="66"/>
      <c r="P3999" s="66"/>
      <c r="Q3999" s="66"/>
      <c r="S3999" s="70"/>
      <c r="U3999" s="70"/>
      <c r="W3999" s="70"/>
      <c r="Y3999" s="70"/>
    </row>
    <row r="4000" spans="1:25" s="69" customFormat="1" x14ac:dyDescent="0.2">
      <c r="A4000" s="66" t="s">
        <v>20</v>
      </c>
      <c r="B4000" s="66" t="s">
        <v>23</v>
      </c>
      <c r="C4000" s="66" t="s">
        <v>9</v>
      </c>
      <c r="D4000" s="66" t="s">
        <v>286</v>
      </c>
      <c r="E4000" s="86">
        <f>+IF(ISNUMBER(DATA!H506),DATA!H506,"n/a")</f>
        <v>432.39</v>
      </c>
      <c r="F4000" s="77">
        <f>+IF(ISNUMBER(DATA!I506),DATA!I506,"n/a")</f>
        <v>-0.46615223161923602</v>
      </c>
      <c r="G4000" s="86">
        <f>+IF(ISNUMBER(DATA!R506),DATA!R506,"n/a")</f>
        <v>538.58000000000004</v>
      </c>
      <c r="H4000" s="77">
        <f>+IF(ISNUMBER(DATA!S506),DATA!S506,"n/a")</f>
        <v>-0.81603675302717205</v>
      </c>
      <c r="I4000" s="86">
        <f>+IF(ISNUMBER(DATA!AB506),DATA!AB506,"n/a")</f>
        <v>669.25</v>
      </c>
      <c r="J4000" s="77">
        <f>+IF(ISNUMBER(DATA!AC506),DATA!AC506,"n/a")</f>
        <v>-0.86781656870180801</v>
      </c>
      <c r="K4000" s="86">
        <f>+IF(ISNUMBER(DATA!AL506),DATA!AL506,"n/a")</f>
        <v>4135.87</v>
      </c>
      <c r="L4000" s="77">
        <f>+IF(ISNUMBER(DATA!AM506),DATA!AM506,"n/a")</f>
        <v>-0.53041818619458703</v>
      </c>
      <c r="M4000" s="66"/>
      <c r="N4000" s="66"/>
      <c r="O4000" s="66"/>
      <c r="P4000" s="66"/>
      <c r="Q4000" s="66"/>
      <c r="S4000" s="70"/>
      <c r="U4000" s="70"/>
      <c r="W4000" s="70"/>
      <c r="Y4000" s="70"/>
    </row>
    <row r="4001" spans="1:25" s="69" customFormat="1" x14ac:dyDescent="0.2">
      <c r="A4001" s="66" t="s">
        <v>20</v>
      </c>
      <c r="B4001" s="66" t="s">
        <v>23</v>
      </c>
      <c r="C4001" s="66" t="s">
        <v>9</v>
      </c>
      <c r="D4001" s="66" t="s">
        <v>287</v>
      </c>
      <c r="E4001" s="86">
        <f>+IF(ISNUMBER(DATA!H507),DATA!H507,"n/a")</f>
        <v>351.39</v>
      </c>
      <c r="F4001" s="77">
        <f>+IF(ISNUMBER(DATA!I507),DATA!I507,"n/a")</f>
        <v>8.3667427373095599E-2</v>
      </c>
      <c r="G4001" s="86">
        <f>+IF(ISNUMBER(DATA!R507),DATA!R507,"n/a")</f>
        <v>1146.21</v>
      </c>
      <c r="H4001" s="77">
        <f>+IF(ISNUMBER(DATA!S507),DATA!S507,"n/a")</f>
        <v>-0.58821416125683101</v>
      </c>
      <c r="I4001" s="86">
        <f>+IF(ISNUMBER(DATA!AB507),DATA!AB507,"n/a")</f>
        <v>2087.17</v>
      </c>
      <c r="J4001" s="77">
        <f>+IF(ISNUMBER(DATA!AC507),DATA!AC507,"n/a")</f>
        <v>-0.66464322841768497</v>
      </c>
      <c r="K4001" s="86">
        <f>+IF(ISNUMBER(DATA!AL507),DATA!AL507,"n/a")</f>
        <v>3719.4</v>
      </c>
      <c r="L4001" s="77">
        <f>+IF(ISNUMBER(DATA!AM507),DATA!AM507,"n/a")</f>
        <v>-0.68616710247537704</v>
      </c>
      <c r="M4001" s="66"/>
      <c r="N4001" s="66"/>
      <c r="O4001" s="66"/>
      <c r="P4001" s="66"/>
      <c r="Q4001" s="66"/>
      <c r="S4001" s="70"/>
      <c r="U4001" s="70"/>
      <c r="W4001" s="70"/>
      <c r="Y4001" s="70"/>
    </row>
    <row r="4002" spans="1:25" s="69" customFormat="1" x14ac:dyDescent="0.2">
      <c r="A4002" s="66" t="s">
        <v>20</v>
      </c>
      <c r="B4002" s="66" t="s">
        <v>23</v>
      </c>
      <c r="C4002" s="66" t="s">
        <v>9</v>
      </c>
      <c r="D4002" s="66" t="s">
        <v>288</v>
      </c>
      <c r="E4002" s="86">
        <f>+IF(ISNUMBER(DATA!H508),DATA!H508,"n/a")</f>
        <v>1785.17</v>
      </c>
      <c r="F4002" s="77">
        <f>+IF(ISNUMBER(DATA!I508),DATA!I508,"n/a")</f>
        <v>-0.20041117794867899</v>
      </c>
      <c r="G4002" s="86">
        <f>+IF(ISNUMBER(DATA!R508),DATA!R508,"n/a")</f>
        <v>5819.67</v>
      </c>
      <c r="H4002" s="77">
        <f>+IF(ISNUMBER(DATA!S508),DATA!S508,"n/a")</f>
        <v>-0.13052435939766699</v>
      </c>
      <c r="I4002" s="86">
        <f>+IF(ISNUMBER(DATA!AB508),DATA!AB508,"n/a")</f>
        <v>11718.2</v>
      </c>
      <c r="J4002" s="77">
        <f>+IF(ISNUMBER(DATA!AC508),DATA!AC508,"n/a")</f>
        <v>4.3983211739309802E-2</v>
      </c>
      <c r="K4002" s="86">
        <f>+IF(ISNUMBER(DATA!AL508),DATA!AL508,"n/a")</f>
        <v>20980.7</v>
      </c>
      <c r="L4002" s="77">
        <f>+IF(ISNUMBER(DATA!AM508),DATA!AM508,"n/a")</f>
        <v>0.19276428966945999</v>
      </c>
      <c r="M4002" s="66"/>
      <c r="N4002" s="66"/>
      <c r="O4002" s="66"/>
      <c r="P4002" s="66"/>
      <c r="Q4002" s="66"/>
      <c r="S4002" s="70"/>
      <c r="U4002" s="70"/>
      <c r="W4002" s="70"/>
      <c r="Y4002" s="70"/>
    </row>
    <row r="4003" spans="1:25" s="69" customFormat="1" x14ac:dyDescent="0.2">
      <c r="A4003" s="66" t="s">
        <v>20</v>
      </c>
      <c r="B4003" s="66" t="s">
        <v>23</v>
      </c>
      <c r="C4003" s="66" t="s">
        <v>9</v>
      </c>
      <c r="D4003" s="66" t="s">
        <v>289</v>
      </c>
      <c r="E4003" s="86">
        <f>+IF(ISNUMBER(DATA!H509),DATA!H509,"n/a")</f>
        <v>1498.38</v>
      </c>
      <c r="F4003" s="77">
        <f>+IF(ISNUMBER(DATA!I509),DATA!I509,"n/a")</f>
        <v>9.6364913513038802E-2</v>
      </c>
      <c r="G4003" s="86">
        <f>+IF(ISNUMBER(DATA!R509),DATA!R509,"n/a")</f>
        <v>4913.13</v>
      </c>
      <c r="H4003" s="77">
        <f>+IF(ISNUMBER(DATA!S509),DATA!S509,"n/a")</f>
        <v>0.15103644422786799</v>
      </c>
      <c r="I4003" s="86">
        <f>+IF(ISNUMBER(DATA!AB509),DATA!AB509,"n/a")</f>
        <v>9142.24</v>
      </c>
      <c r="J4003" s="77">
        <f>+IF(ISNUMBER(DATA!AC509),DATA!AC509,"n/a")</f>
        <v>8.6655596747488295E-2</v>
      </c>
      <c r="K4003" s="86">
        <f>+IF(ISNUMBER(DATA!AL509),DATA!AL509,"n/a")</f>
        <v>16152.7</v>
      </c>
      <c r="L4003" s="77">
        <f>+IF(ISNUMBER(DATA!AM509),DATA!AM509,"n/a")</f>
        <v>0.319019532108062</v>
      </c>
      <c r="M4003" s="66"/>
      <c r="N4003" s="66"/>
      <c r="O4003" s="66"/>
      <c r="P4003" s="66"/>
      <c r="Q4003" s="66"/>
      <c r="S4003" s="70"/>
      <c r="U4003" s="70"/>
      <c r="W4003" s="70"/>
      <c r="Y4003" s="70"/>
    </row>
    <row r="4004" spans="1:25" s="69" customFormat="1" x14ac:dyDescent="0.2">
      <c r="A4004" s="66" t="s">
        <v>20</v>
      </c>
      <c r="B4004" s="66" t="s">
        <v>23</v>
      </c>
      <c r="C4004" s="66" t="s">
        <v>9</v>
      </c>
      <c r="D4004" s="66" t="s">
        <v>290</v>
      </c>
      <c r="E4004" s="86">
        <f>+IF(ISNUMBER(DATA!H510),DATA!H510,"n/a")</f>
        <v>24.76</v>
      </c>
      <c r="F4004" s="77">
        <f>+IF(ISNUMBER(DATA!I510),DATA!I510,"n/a")</f>
        <v>-5.2229811169145299E-3</v>
      </c>
      <c r="G4004" s="86">
        <f>+IF(ISNUMBER(DATA!R510),DATA!R510,"n/a")</f>
        <v>74.22</v>
      </c>
      <c r="H4004" s="77">
        <f>+IF(ISNUMBER(DATA!S510),DATA!S510,"n/a")</f>
        <v>0.17959313413858899</v>
      </c>
      <c r="I4004" s="86">
        <f>+IF(ISNUMBER(DATA!AB510),DATA!AB510,"n/a")</f>
        <v>113.88</v>
      </c>
      <c r="J4004" s="77">
        <f>+IF(ISNUMBER(DATA!AC510),DATA!AC510,"n/a")</f>
        <v>-8.7734690296538301E-4</v>
      </c>
      <c r="K4004" s="86">
        <f>+IF(ISNUMBER(DATA!AL510),DATA!AL510,"n/a")</f>
        <v>205.43</v>
      </c>
      <c r="L4004" s="77">
        <f>+IF(ISNUMBER(DATA!AM510),DATA!AM510,"n/a")</f>
        <v>-0.68867638590003899</v>
      </c>
      <c r="M4004" s="66"/>
      <c r="N4004" s="66"/>
      <c r="O4004" s="66"/>
      <c r="P4004" s="66"/>
      <c r="Q4004" s="66"/>
      <c r="S4004" s="70"/>
      <c r="U4004" s="70"/>
      <c r="W4004" s="70"/>
      <c r="Y4004" s="70"/>
    </row>
    <row r="4005" spans="1:25" s="69" customFormat="1" x14ac:dyDescent="0.2">
      <c r="A4005" s="66" t="s">
        <v>20</v>
      </c>
      <c r="B4005" s="66" t="s">
        <v>23</v>
      </c>
      <c r="C4005" s="66" t="s">
        <v>9</v>
      </c>
      <c r="D4005" s="66" t="s">
        <v>291</v>
      </c>
      <c r="E4005" s="86">
        <f>+IF(ISNUMBER(DATA!H511),DATA!H511,"n/a")</f>
        <v>902.01</v>
      </c>
      <c r="F4005" s="77">
        <f>+IF(ISNUMBER(DATA!I511),DATA!I511,"n/a")</f>
        <v>0.15153642874468601</v>
      </c>
      <c r="G4005" s="86">
        <f>+IF(ISNUMBER(DATA!R511),DATA!R511,"n/a")</f>
        <v>2782.3</v>
      </c>
      <c r="H4005" s="77">
        <f>+IF(ISNUMBER(DATA!S511),DATA!S511,"n/a")</f>
        <v>0.12843828327154999</v>
      </c>
      <c r="I4005" s="86">
        <f>+IF(ISNUMBER(DATA!AB511),DATA!AB511,"n/a")</f>
        <v>4817.05</v>
      </c>
      <c r="J4005" s="77">
        <f>+IF(ISNUMBER(DATA!AC511),DATA!AC511,"n/a")</f>
        <v>0.16852888664635499</v>
      </c>
      <c r="K4005" s="86">
        <f>+IF(ISNUMBER(DATA!AL511),DATA!AL511,"n/a")</f>
        <v>8482.94</v>
      </c>
      <c r="L4005" s="77">
        <f>+IF(ISNUMBER(DATA!AM511),DATA!AM511,"n/a")</f>
        <v>6.0590223947029002E-2</v>
      </c>
      <c r="M4005" s="66"/>
      <c r="N4005" s="66"/>
      <c r="O4005" s="66"/>
      <c r="P4005" s="66"/>
      <c r="Q4005" s="66"/>
      <c r="S4005" s="70"/>
      <c r="U4005" s="70"/>
      <c r="W4005" s="70"/>
      <c r="Y4005" s="70"/>
    </row>
    <row r="4006" spans="1:25" s="69" customFormat="1" x14ac:dyDescent="0.2">
      <c r="A4006" s="66" t="s">
        <v>20</v>
      </c>
      <c r="B4006" s="66" t="s">
        <v>23</v>
      </c>
      <c r="C4006" s="66" t="s">
        <v>9</v>
      </c>
      <c r="D4006" s="66" t="s">
        <v>292</v>
      </c>
      <c r="E4006" s="86">
        <f>+IF(ISNUMBER(DATA!H512),DATA!H512,"n/a")</f>
        <v>2999.59</v>
      </c>
      <c r="F4006" s="77">
        <f>+IF(ISNUMBER(DATA!I512),DATA!I512,"n/a")</f>
        <v>0.22276031029745699</v>
      </c>
      <c r="G4006" s="86">
        <f>+IF(ISNUMBER(DATA!R512),DATA!R512,"n/a")</f>
        <v>10413.09</v>
      </c>
      <c r="H4006" s="77">
        <f>+IF(ISNUMBER(DATA!S512),DATA!S512,"n/a")</f>
        <v>3.0221753488952001E-2</v>
      </c>
      <c r="I4006" s="86">
        <f>+IF(ISNUMBER(DATA!AB512),DATA!AB512,"n/a")</f>
        <v>20079.89</v>
      </c>
      <c r="J4006" s="77">
        <f>+IF(ISNUMBER(DATA!AC512),DATA!AC512,"n/a")</f>
        <v>-1.02797404434543E-2</v>
      </c>
      <c r="K4006" s="86">
        <f>+IF(ISNUMBER(DATA!AL512),DATA!AL512,"n/a")</f>
        <v>35533.61</v>
      </c>
      <c r="L4006" s="77">
        <f>+IF(ISNUMBER(DATA!AM512),DATA!AM512,"n/a")</f>
        <v>0.163637357969942</v>
      </c>
      <c r="M4006" s="66"/>
      <c r="N4006" s="66"/>
      <c r="O4006" s="66"/>
      <c r="P4006" s="66"/>
      <c r="Q4006" s="66"/>
      <c r="S4006" s="70"/>
      <c r="U4006" s="70"/>
      <c r="W4006" s="70"/>
      <c r="Y4006" s="70"/>
    </row>
    <row r="4007" spans="1:25" s="69" customFormat="1" x14ac:dyDescent="0.2">
      <c r="A4007" s="66" t="s">
        <v>20</v>
      </c>
      <c r="B4007" s="66" t="s">
        <v>23</v>
      </c>
      <c r="C4007" s="66" t="s">
        <v>9</v>
      </c>
      <c r="D4007" s="66" t="s">
        <v>293</v>
      </c>
      <c r="E4007" s="86">
        <f>+IF(ISNUMBER(DATA!H513),DATA!H513,"n/a")</f>
        <v>616.46</v>
      </c>
      <c r="F4007" s="77">
        <f>+IF(ISNUMBER(DATA!I513),DATA!I513,"n/a")</f>
        <v>0.14248118907298299</v>
      </c>
      <c r="G4007" s="86">
        <f>+IF(ISNUMBER(DATA!R513),DATA!R513,"n/a")</f>
        <v>1999.25</v>
      </c>
      <c r="H4007" s="77">
        <f>+IF(ISNUMBER(DATA!S513),DATA!S513,"n/a")</f>
        <v>0.361302710689554</v>
      </c>
      <c r="I4007" s="86">
        <f>+IF(ISNUMBER(DATA!AB513),DATA!AB513,"n/a")</f>
        <v>3719.34</v>
      </c>
      <c r="J4007" s="77">
        <f>+IF(ISNUMBER(DATA!AC513),DATA!AC513,"n/a")</f>
        <v>0.25467720062879901</v>
      </c>
      <c r="K4007" s="86">
        <f>+IF(ISNUMBER(DATA!AL513),DATA!AL513,"n/a")</f>
        <v>6551.47</v>
      </c>
      <c r="L4007" s="77">
        <f>+IF(ISNUMBER(DATA!AM513),DATA!AM513,"n/a")</f>
        <v>0.48636593605296202</v>
      </c>
      <c r="M4007" s="66"/>
      <c r="N4007" s="66"/>
      <c r="O4007" s="66"/>
      <c r="P4007" s="66"/>
      <c r="Q4007" s="66"/>
      <c r="S4007" s="70"/>
      <c r="U4007" s="70"/>
      <c r="W4007" s="70"/>
      <c r="Y4007" s="70"/>
    </row>
    <row r="4008" spans="1:25" s="69" customFormat="1" x14ac:dyDescent="0.2">
      <c r="A4008" s="66" t="s">
        <v>20</v>
      </c>
      <c r="B4008" s="66" t="s">
        <v>23</v>
      </c>
      <c r="C4008" s="66" t="s">
        <v>9</v>
      </c>
      <c r="D4008" s="66" t="s">
        <v>294</v>
      </c>
      <c r="E4008" s="86">
        <f>+IF(ISNUMBER(DATA!H514),DATA!H514,"n/a")</f>
        <v>26.88</v>
      </c>
      <c r="F4008" s="77">
        <f>+IF(ISNUMBER(DATA!I514),DATA!I514,"n/a")</f>
        <v>7.4770091963214602E-2</v>
      </c>
      <c r="G4008" s="86">
        <f>+IF(ISNUMBER(DATA!R514),DATA!R514,"n/a")</f>
        <v>83.46</v>
      </c>
      <c r="H4008" s="77">
        <f>+IF(ISNUMBER(DATA!S514),DATA!S514,"n/a")</f>
        <v>0.12661987041036701</v>
      </c>
      <c r="I4008" s="86">
        <f>+IF(ISNUMBER(DATA!AB514),DATA!AB514,"n/a")</f>
        <v>151.29</v>
      </c>
      <c r="J4008" s="77">
        <f>+IF(ISNUMBER(DATA!AC514),DATA!AC514,"n/a")</f>
        <v>-6.8353962682431199E-2</v>
      </c>
      <c r="K4008" s="86">
        <f>+IF(ISNUMBER(DATA!AL514),DATA!AL514,"n/a")</f>
        <v>303.02999999999997</v>
      </c>
      <c r="L4008" s="77">
        <f>+IF(ISNUMBER(DATA!AM514),DATA!AM514,"n/a")</f>
        <v>-0.71450778666515902</v>
      </c>
      <c r="M4008" s="66"/>
      <c r="N4008" s="66"/>
      <c r="O4008" s="66"/>
      <c r="P4008" s="66"/>
      <c r="Q4008" s="66"/>
      <c r="S4008" s="70"/>
      <c r="U4008" s="70"/>
      <c r="W4008" s="70"/>
      <c r="Y4008" s="70"/>
    </row>
    <row r="4009" spans="1:25" s="69" customFormat="1" x14ac:dyDescent="0.2">
      <c r="A4009" s="66" t="s">
        <v>20</v>
      </c>
      <c r="B4009" s="66" t="s">
        <v>23</v>
      </c>
      <c r="C4009" s="66" t="s">
        <v>9</v>
      </c>
      <c r="D4009" s="66" t="s">
        <v>295</v>
      </c>
      <c r="E4009" s="86">
        <f>+IF(ISNUMBER(DATA!H515),DATA!H515,"n/a")</f>
        <v>908.93</v>
      </c>
      <c r="F4009" s="77">
        <f>+IF(ISNUMBER(DATA!I515),DATA!I515,"n/a")</f>
        <v>-8.2648715205587295E-2</v>
      </c>
      <c r="G4009" s="86">
        <f>+IF(ISNUMBER(DATA!R515),DATA!R515,"n/a")</f>
        <v>2854.42</v>
      </c>
      <c r="H4009" s="77">
        <f>+IF(ISNUMBER(DATA!S515),DATA!S515,"n/a")</f>
        <v>-0.13182514964231901</v>
      </c>
      <c r="I4009" s="86">
        <f>+IF(ISNUMBER(DATA!AB515),DATA!AB515,"n/a")</f>
        <v>5256.61</v>
      </c>
      <c r="J4009" s="77">
        <f>+IF(ISNUMBER(DATA!AC515),DATA!AC515,"n/a")</f>
        <v>-9.4875516778846994E-2</v>
      </c>
      <c r="K4009" s="86">
        <f>+IF(ISNUMBER(DATA!AL515),DATA!AL515,"n/a")</f>
        <v>10444.42</v>
      </c>
      <c r="L4009" s="77">
        <f>+IF(ISNUMBER(DATA!AM515),DATA!AM515,"n/a")</f>
        <v>5.3979460134759197E-2</v>
      </c>
      <c r="M4009" s="66"/>
      <c r="N4009" s="66"/>
      <c r="O4009" s="66"/>
      <c r="P4009" s="66"/>
      <c r="Q4009" s="66"/>
      <c r="S4009" s="70"/>
      <c r="U4009" s="70"/>
      <c r="W4009" s="70"/>
      <c r="Y4009" s="70"/>
    </row>
    <row r="4010" spans="1:25" s="69" customFormat="1" x14ac:dyDescent="0.2">
      <c r="A4010" s="66" t="s">
        <v>20</v>
      </c>
      <c r="B4010" s="66" t="s">
        <v>23</v>
      </c>
      <c r="C4010" s="66" t="s">
        <v>9</v>
      </c>
      <c r="D4010" s="66" t="s">
        <v>296</v>
      </c>
      <c r="E4010" s="86">
        <f>+IF(ISNUMBER(DATA!H516),DATA!H516,"n/a")</f>
        <v>1870.18</v>
      </c>
      <c r="F4010" s="77">
        <f>+IF(ISNUMBER(DATA!I516),DATA!I516,"n/a")</f>
        <v>0.79414417007233395</v>
      </c>
      <c r="G4010" s="86">
        <f>+IF(ISNUMBER(DATA!R516),DATA!R516,"n/a")</f>
        <v>6090.06</v>
      </c>
      <c r="H4010" s="77">
        <f>+IF(ISNUMBER(DATA!S516),DATA!S516,"n/a")</f>
        <v>0.87656687167983405</v>
      </c>
      <c r="I4010" s="86">
        <f>+IF(ISNUMBER(DATA!AB516),DATA!AB516,"n/a")</f>
        <v>10693.78</v>
      </c>
      <c r="J4010" s="77">
        <f>+IF(ISNUMBER(DATA!AC516),DATA!AC516,"n/a")</f>
        <v>0.86338821618814798</v>
      </c>
      <c r="K4010" s="86">
        <f>+IF(ISNUMBER(DATA!AL516),DATA!AL516,"n/a")</f>
        <v>18148.38</v>
      </c>
      <c r="L4010" s="77">
        <f>+IF(ISNUMBER(DATA!AM516),DATA!AM516,"n/a")</f>
        <v>0.91419829067401603</v>
      </c>
      <c r="M4010" s="66"/>
      <c r="N4010" s="66"/>
      <c r="O4010" s="66"/>
      <c r="P4010" s="66"/>
      <c r="Q4010" s="66"/>
      <c r="S4010" s="70"/>
      <c r="U4010" s="70"/>
      <c r="W4010" s="70"/>
      <c r="Y4010" s="70"/>
    </row>
    <row r="4011" spans="1:25" s="69" customFormat="1" x14ac:dyDescent="0.2">
      <c r="A4011" s="66" t="s">
        <v>20</v>
      </c>
      <c r="B4011" s="66" t="s">
        <v>23</v>
      </c>
      <c r="C4011" s="66" t="s">
        <v>9</v>
      </c>
      <c r="D4011" s="66" t="s">
        <v>297</v>
      </c>
      <c r="E4011" s="86">
        <f>+IF(ISNUMBER(DATA!H517),DATA!H517,"n/a")</f>
        <v>591.01</v>
      </c>
      <c r="F4011" s="77">
        <f>+IF(ISNUMBER(DATA!I517),DATA!I517,"n/a")</f>
        <v>-2.3850028904120999E-2</v>
      </c>
      <c r="G4011" s="86">
        <f>+IF(ISNUMBER(DATA!R517),DATA!R517,"n/a")</f>
        <v>1900.29</v>
      </c>
      <c r="H4011" s="77">
        <f>+IF(ISNUMBER(DATA!S517),DATA!S517,"n/a")</f>
        <v>0.33332163931435599</v>
      </c>
      <c r="I4011" s="86">
        <f>+IF(ISNUMBER(DATA!AB517),DATA!AB517,"n/a")</f>
        <v>3449.27</v>
      </c>
      <c r="J4011" s="77">
        <f>+IF(ISNUMBER(DATA!AC517),DATA!AC517,"n/a")</f>
        <v>0.32587228186706901</v>
      </c>
      <c r="K4011" s="86">
        <f>+IF(ISNUMBER(DATA!AL517),DATA!AL517,"n/a")</f>
        <v>6278.39</v>
      </c>
      <c r="L4011" s="77">
        <f>+IF(ISNUMBER(DATA!AM517),DATA!AM517,"n/a")</f>
        <v>0.56367897507932496</v>
      </c>
      <c r="M4011" s="66"/>
      <c r="N4011" s="66"/>
      <c r="O4011" s="66"/>
      <c r="P4011" s="66"/>
      <c r="Q4011" s="66"/>
      <c r="S4011" s="70"/>
      <c r="U4011" s="70"/>
      <c r="W4011" s="70"/>
      <c r="Y4011" s="70"/>
    </row>
    <row r="4012" spans="1:25" s="69" customFormat="1" x14ac:dyDescent="0.2">
      <c r="A4012" s="66" t="s">
        <v>20</v>
      </c>
      <c r="B4012" s="66" t="s">
        <v>23</v>
      </c>
      <c r="C4012" s="66" t="s">
        <v>9</v>
      </c>
      <c r="D4012" s="66" t="s">
        <v>298</v>
      </c>
      <c r="E4012" s="86">
        <f>+IF(ISNUMBER(DATA!H518),DATA!H518,"n/a")</f>
        <v>28.45</v>
      </c>
      <c r="F4012" s="77">
        <f>+IF(ISNUMBER(DATA!I518),DATA!I518,"n/a")</f>
        <v>-0.25988553590010399</v>
      </c>
      <c r="G4012" s="86">
        <f>+IF(ISNUMBER(DATA!R518),DATA!R518,"n/a")</f>
        <v>77.53</v>
      </c>
      <c r="H4012" s="77">
        <f>+IF(ISNUMBER(DATA!S518),DATA!S518,"n/a")</f>
        <v>-0.31847749648382601</v>
      </c>
      <c r="I4012" s="86">
        <f>+IF(ISNUMBER(DATA!AB518),DATA!AB518,"n/a")</f>
        <v>148.18</v>
      </c>
      <c r="J4012" s="77">
        <f>+IF(ISNUMBER(DATA!AC518),DATA!AC518,"n/a")</f>
        <v>-0.52166053328168405</v>
      </c>
      <c r="K4012" s="86">
        <f>+IF(ISNUMBER(DATA!AL518),DATA!AL518,"n/a")</f>
        <v>331.97</v>
      </c>
      <c r="L4012" s="77">
        <f>+IF(ISNUMBER(DATA!AM518),DATA!AM518,"n/a")</f>
        <v>-0.867470697199067</v>
      </c>
      <c r="M4012" s="66"/>
      <c r="N4012" s="66"/>
      <c r="O4012" s="66"/>
      <c r="P4012" s="66"/>
      <c r="Q4012" s="66"/>
      <c r="S4012" s="70"/>
      <c r="U4012" s="70"/>
      <c r="W4012" s="70"/>
      <c r="Y4012" s="70"/>
    </row>
    <row r="4013" spans="1:25" s="69" customFormat="1" x14ac:dyDescent="0.2">
      <c r="A4013" s="66" t="s">
        <v>20</v>
      </c>
      <c r="B4013" s="66" t="s">
        <v>23</v>
      </c>
      <c r="C4013" s="66" t="s">
        <v>9</v>
      </c>
      <c r="D4013" s="66" t="s">
        <v>299</v>
      </c>
      <c r="E4013" s="86">
        <f>+IF(ISNUMBER(DATA!H519),DATA!H519,"n/a")</f>
        <v>1719.18</v>
      </c>
      <c r="F4013" s="77">
        <f>+IF(ISNUMBER(DATA!I519),DATA!I519,"n/a")</f>
        <v>-0.19866691526055699</v>
      </c>
      <c r="G4013" s="86">
        <f>+IF(ISNUMBER(DATA!R519),DATA!R519,"n/a")</f>
        <v>5023.74</v>
      </c>
      <c r="H4013" s="77">
        <f>+IF(ISNUMBER(DATA!S519),DATA!S519,"n/a")</f>
        <v>-0.524219737758016</v>
      </c>
      <c r="I4013" s="86">
        <f>+IF(ISNUMBER(DATA!AB519),DATA!AB519,"n/a")</f>
        <v>8571.7099999999991</v>
      </c>
      <c r="J4013" s="77">
        <f>+IF(ISNUMBER(DATA!AC519),DATA!AC519,"n/a")</f>
        <v>-0.63704048414306103</v>
      </c>
      <c r="K4013" s="86">
        <f>+IF(ISNUMBER(DATA!AL519),DATA!AL519,"n/a")</f>
        <v>18549.12</v>
      </c>
      <c r="L4013" s="77">
        <f>+IF(ISNUMBER(DATA!AM519),DATA!AM519,"n/a")</f>
        <v>-0.56055079930243901</v>
      </c>
      <c r="M4013" s="66"/>
      <c r="N4013" s="66"/>
      <c r="O4013" s="66"/>
      <c r="P4013" s="66"/>
      <c r="Q4013" s="66"/>
      <c r="S4013" s="70"/>
      <c r="U4013" s="70"/>
      <c r="W4013" s="70"/>
      <c r="Y4013" s="70"/>
    </row>
    <row r="4014" spans="1:25" s="69" customFormat="1" x14ac:dyDescent="0.2">
      <c r="A4014" s="66" t="s">
        <v>20</v>
      </c>
      <c r="B4014" s="66" t="s">
        <v>23</v>
      </c>
      <c r="C4014" s="66" t="s">
        <v>9</v>
      </c>
      <c r="D4014" s="66" t="s">
        <v>300</v>
      </c>
      <c r="E4014" s="86">
        <f>+IF(ISNUMBER(DATA!H520),DATA!H520,"n/a")</f>
        <v>4868.51</v>
      </c>
      <c r="F4014" s="77">
        <f>+IF(ISNUMBER(DATA!I520),DATA!I520,"n/a")</f>
        <v>0.249037279908462</v>
      </c>
      <c r="G4014" s="86">
        <f>+IF(ISNUMBER(DATA!R520),DATA!R520,"n/a")</f>
        <v>15585.85</v>
      </c>
      <c r="H4014" s="77">
        <f>+IF(ISNUMBER(DATA!S520),DATA!S520,"n/a")</f>
        <v>0.27304693721692902</v>
      </c>
      <c r="I4014" s="86">
        <f>+IF(ISNUMBER(DATA!AB520),DATA!AB520,"n/a")</f>
        <v>27607.19</v>
      </c>
      <c r="J4014" s="77">
        <f>+IF(ISNUMBER(DATA!AC520),DATA!AC520,"n/a")</f>
        <v>0.24665230078401201</v>
      </c>
      <c r="K4014" s="86">
        <f>+IF(ISNUMBER(DATA!AL520),DATA!AL520,"n/a")</f>
        <v>48224.17</v>
      </c>
      <c r="L4014" s="77">
        <f>+IF(ISNUMBER(DATA!AM520),DATA!AM520,"n/a")</f>
        <v>0.17877734058855099</v>
      </c>
      <c r="M4014" s="66"/>
      <c r="N4014" s="66"/>
      <c r="O4014" s="66"/>
      <c r="P4014" s="66"/>
      <c r="Q4014" s="66"/>
      <c r="S4014" s="70"/>
      <c r="U4014" s="70"/>
      <c r="W4014" s="70"/>
      <c r="Y4014" s="70"/>
    </row>
    <row r="4015" spans="1:25" s="69" customFormat="1" x14ac:dyDescent="0.2">
      <c r="A4015" s="66" t="s">
        <v>20</v>
      </c>
      <c r="B4015" s="66" t="s">
        <v>23</v>
      </c>
      <c r="C4015" s="66" t="s">
        <v>9</v>
      </c>
      <c r="D4015" s="66" t="s">
        <v>301</v>
      </c>
      <c r="E4015" s="86">
        <f>+IF(ISNUMBER(DATA!H521),DATA!H521,"n/a")</f>
        <v>807.35</v>
      </c>
      <c r="F4015" s="77">
        <f>+IF(ISNUMBER(DATA!I521),DATA!I521,"n/a")</f>
        <v>0.25052276141943303</v>
      </c>
      <c r="G4015" s="86">
        <f>+IF(ISNUMBER(DATA!R521),DATA!R521,"n/a")</f>
        <v>2554.4699999999998</v>
      </c>
      <c r="H4015" s="77">
        <f>+IF(ISNUMBER(DATA!S521),DATA!S521,"n/a")</f>
        <v>1.3121769748096901</v>
      </c>
      <c r="I4015" s="86">
        <f>+IF(ISNUMBER(DATA!AB521),DATA!AB521,"n/a")</f>
        <v>4233.16</v>
      </c>
      <c r="J4015" s="77">
        <f>+IF(ISNUMBER(DATA!AC521),DATA!AC521,"n/a")</f>
        <v>2.0970413508530599</v>
      </c>
      <c r="K4015" s="86">
        <f>+IF(ISNUMBER(DATA!AL521),DATA!AL521,"n/a")</f>
        <v>7632.62</v>
      </c>
      <c r="L4015" s="77">
        <f>+IF(ISNUMBER(DATA!AM521),DATA!AM521,"n/a")</f>
        <v>3.5664389216612999</v>
      </c>
      <c r="M4015" s="66"/>
      <c r="N4015" s="66"/>
      <c r="O4015" s="66"/>
      <c r="P4015" s="66"/>
      <c r="Q4015" s="66"/>
      <c r="S4015" s="70"/>
      <c r="U4015" s="70"/>
      <c r="W4015" s="70"/>
      <c r="Y4015" s="70"/>
    </row>
    <row r="4016" spans="1:25" s="69" customFormat="1" x14ac:dyDescent="0.2">
      <c r="A4016" s="66" t="s">
        <v>20</v>
      </c>
      <c r="B4016" s="66" t="s">
        <v>23</v>
      </c>
      <c r="C4016" s="66" t="s">
        <v>9</v>
      </c>
      <c r="D4016" s="66" t="s">
        <v>302</v>
      </c>
      <c r="E4016" s="86">
        <f>+IF(ISNUMBER(DATA!H522),DATA!H522,"n/a")</f>
        <v>13.76</v>
      </c>
      <c r="F4016" s="77">
        <f>+IF(ISNUMBER(DATA!I522),DATA!I522,"n/a")</f>
        <v>-0.58851674641148299</v>
      </c>
      <c r="G4016" s="86">
        <f>+IF(ISNUMBER(DATA!R522),DATA!R522,"n/a")</f>
        <v>43.15</v>
      </c>
      <c r="H4016" s="77">
        <f>+IF(ISNUMBER(DATA!S522),DATA!S522,"n/a")</f>
        <v>-0.53036569438397896</v>
      </c>
      <c r="I4016" s="86">
        <f>+IF(ISNUMBER(DATA!AB522),DATA!AB522,"n/a")</f>
        <v>68.790000000000006</v>
      </c>
      <c r="J4016" s="77">
        <f>+IF(ISNUMBER(DATA!AC522),DATA!AC522,"n/a")</f>
        <v>-0.60144843568945505</v>
      </c>
      <c r="K4016" s="86">
        <f>+IF(ISNUMBER(DATA!AL522),DATA!AL522,"n/a")</f>
        <v>171.01</v>
      </c>
      <c r="L4016" s="77">
        <f>+IF(ISNUMBER(DATA!AM522),DATA!AM522,"n/a")</f>
        <v>-0.77126386046573803</v>
      </c>
      <c r="M4016" s="66"/>
      <c r="N4016" s="66"/>
      <c r="O4016" s="66"/>
      <c r="P4016" s="66"/>
      <c r="Q4016" s="66"/>
      <c r="S4016" s="70"/>
      <c r="U4016" s="70"/>
      <c r="W4016" s="70"/>
      <c r="Y4016" s="70"/>
    </row>
    <row r="4017" spans="1:25" s="69" customFormat="1" x14ac:dyDescent="0.2">
      <c r="A4017" s="66" t="s">
        <v>20</v>
      </c>
      <c r="B4017" s="66" t="s">
        <v>23</v>
      </c>
      <c r="C4017" s="66" t="s">
        <v>9</v>
      </c>
      <c r="D4017" s="66" t="s">
        <v>303</v>
      </c>
      <c r="E4017" s="86">
        <f>+IF(ISNUMBER(DATA!H523),DATA!H523,"n/a")</f>
        <v>730.43</v>
      </c>
      <c r="F4017" s="77">
        <f>+IF(ISNUMBER(DATA!I523),DATA!I523,"n/a")</f>
        <v>-6.4223121861227694E-2</v>
      </c>
      <c r="G4017" s="86">
        <f>+IF(ISNUMBER(DATA!R523),DATA!R523,"n/a")</f>
        <v>2379.19</v>
      </c>
      <c r="H4017" s="77">
        <f>+IF(ISNUMBER(DATA!S523),DATA!S523,"n/a")</f>
        <v>-1.82753726046842E-2</v>
      </c>
      <c r="I4017" s="86">
        <f>+IF(ISNUMBER(DATA!AB523),DATA!AB523,"n/a")</f>
        <v>4481.72</v>
      </c>
      <c r="J4017" s="77">
        <f>+IF(ISNUMBER(DATA!AC523),DATA!AC523,"n/a")</f>
        <v>-6.8774141803682298E-2</v>
      </c>
      <c r="K4017" s="86">
        <f>+IF(ISNUMBER(DATA!AL523),DATA!AL523,"n/a")</f>
        <v>8484.5400000000009</v>
      </c>
      <c r="L4017" s="77">
        <f>+IF(ISNUMBER(DATA!AM523),DATA!AM523,"n/a")</f>
        <v>0.16890932161008301</v>
      </c>
      <c r="M4017" s="66"/>
      <c r="N4017" s="66"/>
      <c r="O4017" s="66"/>
      <c r="P4017" s="66"/>
      <c r="Q4017" s="66"/>
      <c r="S4017" s="70"/>
      <c r="U4017" s="70"/>
      <c r="W4017" s="70"/>
      <c r="Y4017" s="70"/>
    </row>
    <row r="4018" spans="1:25" s="69" customFormat="1" x14ac:dyDescent="0.2">
      <c r="A4018" s="66" t="s">
        <v>20</v>
      </c>
      <c r="B4018" s="66" t="s">
        <v>23</v>
      </c>
      <c r="C4018" s="66" t="s">
        <v>9</v>
      </c>
      <c r="D4018" s="66" t="s">
        <v>304</v>
      </c>
      <c r="E4018" s="86">
        <f>+IF(ISNUMBER(DATA!H524),DATA!H524,"n/a")</f>
        <v>998.65</v>
      </c>
      <c r="F4018" s="77">
        <f>+IF(ISNUMBER(DATA!I524),DATA!I524,"n/a")</f>
        <v>-0.54690434924639098</v>
      </c>
      <c r="G4018" s="86">
        <f>+IF(ISNUMBER(DATA!R524),DATA!R524,"n/a")</f>
        <v>2798.38</v>
      </c>
      <c r="H4018" s="77">
        <f>+IF(ISNUMBER(DATA!S524),DATA!S524,"n/a")</f>
        <v>-0.60558087876712097</v>
      </c>
      <c r="I4018" s="86">
        <f>+IF(ISNUMBER(DATA!AB524),DATA!AB524,"n/a")</f>
        <v>4680.3100000000004</v>
      </c>
      <c r="J4018" s="77">
        <f>+IF(ISNUMBER(DATA!AC524),DATA!AC524,"n/a")</f>
        <v>-0.64070745237002202</v>
      </c>
      <c r="K4018" s="86">
        <f>+IF(ISNUMBER(DATA!AL524),DATA!AL524,"n/a")</f>
        <v>13837.12</v>
      </c>
      <c r="L4018" s="77">
        <f>+IF(ISNUMBER(DATA!AM524),DATA!AM524,"n/a")</f>
        <v>-0.39682859348552602</v>
      </c>
      <c r="M4018" s="66"/>
      <c r="N4018" s="66"/>
      <c r="O4018" s="66"/>
      <c r="P4018" s="66"/>
      <c r="Q4018" s="66"/>
      <c r="S4018" s="70"/>
      <c r="U4018" s="70"/>
      <c r="W4018" s="70"/>
      <c r="Y4018" s="70"/>
    </row>
    <row r="4019" spans="1:25" s="69" customFormat="1" x14ac:dyDescent="0.2">
      <c r="A4019" s="66" t="s">
        <v>20</v>
      </c>
      <c r="B4019" s="66" t="s">
        <v>23</v>
      </c>
      <c r="C4019" s="66" t="s">
        <v>9</v>
      </c>
      <c r="D4019" s="66" t="s">
        <v>305</v>
      </c>
      <c r="E4019" s="86">
        <f>+IF(ISNUMBER(DATA!H525),DATA!H525,"n/a")</f>
        <v>807.77</v>
      </c>
      <c r="F4019" s="77">
        <f>+IF(ISNUMBER(DATA!I525),DATA!I525,"n/a")</f>
        <v>1281.1746031746</v>
      </c>
      <c r="G4019" s="86">
        <f>+IF(ISNUMBER(DATA!R525),DATA!R525,"n/a")</f>
        <v>3039.7</v>
      </c>
      <c r="H4019" s="77">
        <f>+IF(ISNUMBER(DATA!S525),DATA!S525,"n/a")</f>
        <v>3232.72340425532</v>
      </c>
      <c r="I4019" s="86">
        <f>+IF(ISNUMBER(DATA!AB525),DATA!AB525,"n/a")</f>
        <v>6227.69</v>
      </c>
      <c r="J4019" s="77">
        <f>+IF(ISNUMBER(DATA!AC525),DATA!AC525,"n/a")</f>
        <v>6624.2021276595797</v>
      </c>
      <c r="K4019" s="86">
        <f>+IF(ISNUMBER(DATA!AL525),DATA!AL525,"n/a")</f>
        <v>6447.28</v>
      </c>
      <c r="L4019" s="77">
        <f>+IF(ISNUMBER(DATA!AM525),DATA!AM525,"n/a")</f>
        <v>6857.8085106382996</v>
      </c>
      <c r="M4019" s="66"/>
      <c r="N4019" s="66"/>
      <c r="O4019" s="66"/>
      <c r="P4019" s="66"/>
      <c r="Q4019" s="66"/>
      <c r="S4019" s="70"/>
      <c r="U4019" s="70"/>
      <c r="W4019" s="70"/>
      <c r="Y4019" s="70"/>
    </row>
    <row r="4020" spans="1:25" s="69" customFormat="1" x14ac:dyDescent="0.2">
      <c r="A4020" s="66" t="s">
        <v>20</v>
      </c>
      <c r="B4020" s="66" t="s">
        <v>23</v>
      </c>
      <c r="C4020" s="66" t="s">
        <v>9</v>
      </c>
      <c r="D4020" s="66" t="s">
        <v>306</v>
      </c>
      <c r="E4020" s="86">
        <f>+IF(ISNUMBER(DATA!H526),DATA!H526,"n/a")</f>
        <v>1117.51</v>
      </c>
      <c r="F4020" s="77">
        <f>+IF(ISNUMBER(DATA!I526),DATA!I526,"n/a")</f>
        <v>-0.112953540613267</v>
      </c>
      <c r="G4020" s="86">
        <f>+IF(ISNUMBER(DATA!R526),DATA!R526,"n/a")</f>
        <v>3799.18</v>
      </c>
      <c r="H4020" s="77">
        <f>+IF(ISNUMBER(DATA!S526),DATA!S526,"n/a")</f>
        <v>-0.12149156681111201</v>
      </c>
      <c r="I4020" s="86">
        <f>+IF(ISNUMBER(DATA!AB526),DATA!AB526,"n/a")</f>
        <v>7180.55</v>
      </c>
      <c r="J4020" s="77">
        <f>+IF(ISNUMBER(DATA!AC526),DATA!AC526,"n/a")</f>
        <v>-0.13919824496205799</v>
      </c>
      <c r="K4020" s="86">
        <f>+IF(ISNUMBER(DATA!AL526),DATA!AL526,"n/a")</f>
        <v>13383.33</v>
      </c>
      <c r="L4020" s="77">
        <f>+IF(ISNUMBER(DATA!AM526),DATA!AM526,"n/a")</f>
        <v>-9.4108091094617805E-2</v>
      </c>
      <c r="M4020" s="66"/>
      <c r="N4020" s="66"/>
      <c r="O4020" s="66"/>
      <c r="P4020" s="66"/>
      <c r="Q4020" s="66"/>
      <c r="S4020" s="70"/>
      <c r="U4020" s="70"/>
      <c r="W4020" s="70"/>
      <c r="Y4020" s="70"/>
    </row>
    <row r="4021" spans="1:25" s="69" customFormat="1" x14ac:dyDescent="0.2">
      <c r="A4021" s="66" t="s">
        <v>20</v>
      </c>
      <c r="B4021" s="66" t="s">
        <v>23</v>
      </c>
      <c r="C4021" s="66" t="s">
        <v>9</v>
      </c>
      <c r="D4021" s="66" t="s">
        <v>307</v>
      </c>
      <c r="E4021" s="86">
        <f>+IF(ISNUMBER(DATA!H527),DATA!H527,"n/a")</f>
        <v>1572.84</v>
      </c>
      <c r="F4021" s="77">
        <f>+IF(ISNUMBER(DATA!I527),DATA!I527,"n/a")</f>
        <v>0.243440244760497</v>
      </c>
      <c r="G4021" s="86">
        <f>+IF(ISNUMBER(DATA!R527),DATA!R527,"n/a")</f>
        <v>5181.75</v>
      </c>
      <c r="H4021" s="77">
        <f>+IF(ISNUMBER(DATA!S527),DATA!S527,"n/a")</f>
        <v>1.4128208829432101</v>
      </c>
      <c r="I4021" s="86">
        <f>+IF(ISNUMBER(DATA!AB527),DATA!AB527,"n/a")</f>
        <v>9620.36</v>
      </c>
      <c r="J4021" s="77">
        <f>+IF(ISNUMBER(DATA!AC527),DATA!AC527,"n/a")</f>
        <v>3.4796073738469602</v>
      </c>
      <c r="K4021" s="86">
        <f>+IF(ISNUMBER(DATA!AL527),DATA!AL527,"n/a")</f>
        <v>16571.61</v>
      </c>
      <c r="L4021" s="77">
        <f>+IF(ISNUMBER(DATA!AM527),DATA!AM527,"n/a")</f>
        <v>6.7163750995301701</v>
      </c>
      <c r="M4021" s="66"/>
      <c r="N4021" s="66"/>
      <c r="O4021" s="66"/>
      <c r="P4021" s="66"/>
      <c r="Q4021" s="66"/>
      <c r="S4021" s="70"/>
      <c r="U4021" s="70"/>
      <c r="W4021" s="70"/>
      <c r="Y4021" s="70"/>
    </row>
    <row r="4022" spans="1:25" s="69" customFormat="1" x14ac:dyDescent="0.2">
      <c r="A4022" s="66" t="s">
        <v>20</v>
      </c>
      <c r="B4022" s="66" t="s">
        <v>23</v>
      </c>
      <c r="C4022" s="66" t="s">
        <v>9</v>
      </c>
      <c r="D4022" s="66" t="s">
        <v>308</v>
      </c>
      <c r="E4022" s="86">
        <f>+IF(ISNUMBER(DATA!H528),DATA!H528,"n/a")</f>
        <v>992.4</v>
      </c>
      <c r="F4022" s="77">
        <f>+IF(ISNUMBER(DATA!I528),DATA!I528,"n/a")</f>
        <v>6.3996311822538704E-2</v>
      </c>
      <c r="G4022" s="86">
        <f>+IF(ISNUMBER(DATA!R528),DATA!R528,"n/a")</f>
        <v>3311.13</v>
      </c>
      <c r="H4022" s="77">
        <f>+IF(ISNUMBER(DATA!S528),DATA!S528,"n/a")</f>
        <v>8.3775751346892802E-2</v>
      </c>
      <c r="I4022" s="86">
        <f>+IF(ISNUMBER(DATA!AB528),DATA!AB528,"n/a")</f>
        <v>5937.83</v>
      </c>
      <c r="J4022" s="77">
        <f>+IF(ISNUMBER(DATA!AC528),DATA!AC528,"n/a")</f>
        <v>-0.119119569071281</v>
      </c>
      <c r="K4022" s="86">
        <f>+IF(ISNUMBER(DATA!AL528),DATA!AL528,"n/a")</f>
        <v>10502.48</v>
      </c>
      <c r="L4022" s="77">
        <f>+IF(ISNUMBER(DATA!AM528),DATA!AM528,"n/a")</f>
        <v>-6.2941205861569399E-2</v>
      </c>
      <c r="M4022" s="66"/>
      <c r="N4022" s="66"/>
      <c r="O4022" s="66"/>
      <c r="P4022" s="66"/>
      <c r="Q4022" s="66"/>
      <c r="S4022" s="70"/>
      <c r="U4022" s="70"/>
      <c r="W4022" s="70"/>
      <c r="Y4022" s="70"/>
    </row>
    <row r="4023" spans="1:25" s="69" customFormat="1" x14ac:dyDescent="0.2">
      <c r="A4023" s="66" t="s">
        <v>20</v>
      </c>
      <c r="B4023" s="66" t="s">
        <v>23</v>
      </c>
      <c r="C4023" s="66" t="s">
        <v>9</v>
      </c>
      <c r="D4023" s="66" t="s">
        <v>309</v>
      </c>
      <c r="E4023" s="86">
        <f>+IF(ISNUMBER(DATA!H529),DATA!H529,"n/a")</f>
        <v>1115.68</v>
      </c>
      <c r="F4023" s="77">
        <f>+IF(ISNUMBER(DATA!I529),DATA!I529,"n/a")</f>
        <v>8.5112384138809699E-2</v>
      </c>
      <c r="G4023" s="86">
        <f>+IF(ISNUMBER(DATA!R529),DATA!R529,"n/a")</f>
        <v>3846.18</v>
      </c>
      <c r="H4023" s="77">
        <f>+IF(ISNUMBER(DATA!S529),DATA!S529,"n/a")</f>
        <v>0.152637966944873</v>
      </c>
      <c r="I4023" s="86">
        <f>+IF(ISNUMBER(DATA!AB529),DATA!AB529,"n/a")</f>
        <v>6833.63</v>
      </c>
      <c r="J4023" s="77">
        <f>+IF(ISNUMBER(DATA!AC529),DATA!AC529,"n/a")</f>
        <v>-0.124155220299577</v>
      </c>
      <c r="K4023" s="86">
        <f>+IF(ISNUMBER(DATA!AL529),DATA!AL529,"n/a")</f>
        <v>11980.7</v>
      </c>
      <c r="L4023" s="77">
        <f>+IF(ISNUMBER(DATA!AM529),DATA!AM529,"n/a")</f>
        <v>-9.0530224818723803E-2</v>
      </c>
      <c r="M4023" s="66"/>
      <c r="N4023" s="66"/>
      <c r="O4023" s="66"/>
      <c r="P4023" s="66"/>
      <c r="Q4023" s="66"/>
      <c r="S4023" s="70"/>
      <c r="U4023" s="70"/>
      <c r="W4023" s="70"/>
      <c r="Y4023" s="70"/>
    </row>
    <row r="4024" spans="1:25" s="69" customFormat="1" x14ac:dyDescent="0.2">
      <c r="A4024" s="66" t="s">
        <v>20</v>
      </c>
      <c r="B4024" s="66" t="s">
        <v>23</v>
      </c>
      <c r="C4024" s="66" t="s">
        <v>9</v>
      </c>
      <c r="D4024" s="66" t="s">
        <v>310</v>
      </c>
      <c r="E4024" s="86">
        <f>+IF(ISNUMBER(DATA!H530),DATA!H530,"n/a")</f>
        <v>1421.71</v>
      </c>
      <c r="F4024" s="77">
        <f>+IF(ISNUMBER(DATA!I530),DATA!I530,"n/a")</f>
        <v>-0.120631641451316</v>
      </c>
      <c r="G4024" s="86">
        <f>+IF(ISNUMBER(DATA!R530),DATA!R530,"n/a")</f>
        <v>5240.0600000000004</v>
      </c>
      <c r="H4024" s="77">
        <f>+IF(ISNUMBER(DATA!S530),DATA!S530,"n/a")</f>
        <v>9.3184572922295095E-2</v>
      </c>
      <c r="I4024" s="86">
        <f>+IF(ISNUMBER(DATA!AB530),DATA!AB530,"n/a")</f>
        <v>9388.4699999999993</v>
      </c>
      <c r="J4024" s="77">
        <f>+IF(ISNUMBER(DATA!AC530),DATA!AC530,"n/a")</f>
        <v>-0.159044432799925</v>
      </c>
      <c r="K4024" s="86">
        <f>+IF(ISNUMBER(DATA!AL530),DATA!AL530,"n/a")</f>
        <v>17029.73</v>
      </c>
      <c r="L4024" s="77">
        <f>+IF(ISNUMBER(DATA!AM530),DATA!AM530,"n/a")</f>
        <v>1.98688941643171E-2</v>
      </c>
      <c r="M4024" s="66"/>
      <c r="N4024" s="66"/>
      <c r="O4024" s="66"/>
      <c r="P4024" s="66"/>
      <c r="Q4024" s="66"/>
      <c r="S4024" s="70"/>
      <c r="U4024" s="70"/>
      <c r="W4024" s="70"/>
      <c r="Y4024" s="70"/>
    </row>
    <row r="4025" spans="1:25" s="69" customFormat="1" x14ac:dyDescent="0.2">
      <c r="A4025" s="66" t="s">
        <v>20</v>
      </c>
      <c r="B4025" s="66" t="s">
        <v>23</v>
      </c>
      <c r="C4025" s="66" t="s">
        <v>9</v>
      </c>
      <c r="D4025" s="66" t="s">
        <v>311</v>
      </c>
      <c r="E4025" s="86">
        <f>+IF(ISNUMBER(DATA!H531),DATA!H531,"n/a")</f>
        <v>434.68</v>
      </c>
      <c r="F4025" s="77">
        <f>+IF(ISNUMBER(DATA!I531),DATA!I531,"n/a")</f>
        <v>1.98441469275661</v>
      </c>
      <c r="G4025" s="86">
        <f>+IF(ISNUMBER(DATA!R531),DATA!R531,"n/a")</f>
        <v>1336.89</v>
      </c>
      <c r="H4025" s="77">
        <f>+IF(ISNUMBER(DATA!S531),DATA!S531,"n/a")</f>
        <v>0.69004095873786397</v>
      </c>
      <c r="I4025" s="86">
        <f>+IF(ISNUMBER(DATA!AB531),DATA!AB531,"n/a")</f>
        <v>2286.13</v>
      </c>
      <c r="J4025" s="77">
        <f>+IF(ISNUMBER(DATA!AC531),DATA!AC531,"n/a")</f>
        <v>0.51467548299896604</v>
      </c>
      <c r="K4025" s="86">
        <f>+IF(ISNUMBER(DATA!AL531),DATA!AL531,"n/a")</f>
        <v>4009.3</v>
      </c>
      <c r="L4025" s="77">
        <f>+IF(ISNUMBER(DATA!AM531),DATA!AM531,"n/a")</f>
        <v>0.29581388734470199</v>
      </c>
      <c r="M4025" s="66"/>
      <c r="N4025" s="66"/>
      <c r="O4025" s="66"/>
      <c r="P4025" s="66"/>
      <c r="Q4025" s="66"/>
      <c r="S4025" s="70"/>
      <c r="U4025" s="70"/>
      <c r="W4025" s="70"/>
      <c r="Y4025" s="70"/>
    </row>
    <row r="4026" spans="1:25" s="69" customFormat="1" x14ac:dyDescent="0.2">
      <c r="A4026" s="66" t="s">
        <v>20</v>
      </c>
      <c r="B4026" s="66" t="s">
        <v>23</v>
      </c>
      <c r="C4026" s="66" t="s">
        <v>9</v>
      </c>
      <c r="D4026" s="66" t="s">
        <v>312</v>
      </c>
      <c r="E4026" s="86">
        <f>+IF(ISNUMBER(DATA!H532),DATA!H532,"n/a")</f>
        <v>332.52</v>
      </c>
      <c r="F4026" s="77">
        <f>+IF(ISNUMBER(DATA!I532),DATA!I532,"n/a")</f>
        <v>0.441102539655023</v>
      </c>
      <c r="G4026" s="86">
        <f>+IF(ISNUMBER(DATA!R532),DATA!R532,"n/a")</f>
        <v>1126.83</v>
      </c>
      <c r="H4026" s="77">
        <f>+IF(ISNUMBER(DATA!S532),DATA!S532,"n/a")</f>
        <v>0.91709483139950299</v>
      </c>
      <c r="I4026" s="86">
        <f>+IF(ISNUMBER(DATA!AB532),DATA!AB532,"n/a")</f>
        <v>2024.63</v>
      </c>
      <c r="J4026" s="77">
        <f>+IF(ISNUMBER(DATA!AC532),DATA!AC532,"n/a")</f>
        <v>0.99927914049847899</v>
      </c>
      <c r="K4026" s="86">
        <f>+IF(ISNUMBER(DATA!AL532),DATA!AL532,"n/a")</f>
        <v>3323.58</v>
      </c>
      <c r="L4026" s="77">
        <f>+IF(ISNUMBER(DATA!AM532),DATA!AM532,"n/a")</f>
        <v>1.31891156462585</v>
      </c>
      <c r="M4026" s="66"/>
      <c r="N4026" s="66"/>
      <c r="O4026" s="66"/>
      <c r="P4026" s="66"/>
      <c r="Q4026" s="66"/>
      <c r="S4026" s="70"/>
      <c r="U4026" s="70"/>
      <c r="W4026" s="70"/>
      <c r="Y4026" s="70"/>
    </row>
    <row r="4027" spans="1:25" s="69" customFormat="1" x14ac:dyDescent="0.2">
      <c r="A4027" s="66" t="s">
        <v>20</v>
      </c>
      <c r="B4027" s="66" t="s">
        <v>23</v>
      </c>
      <c r="C4027" s="66" t="s">
        <v>9</v>
      </c>
      <c r="D4027" s="66" t="s">
        <v>313</v>
      </c>
      <c r="E4027" s="86">
        <f>+IF(ISNUMBER(DATA!H533),DATA!H533,"n/a")</f>
        <v>476.2</v>
      </c>
      <c r="F4027" s="77">
        <f>+IF(ISNUMBER(DATA!I533),DATA!I533,"n/a")</f>
        <v>0.228237600268242</v>
      </c>
      <c r="G4027" s="86">
        <f>+IF(ISNUMBER(DATA!R533),DATA!R533,"n/a")</f>
        <v>1559.08</v>
      </c>
      <c r="H4027" s="77">
        <f>+IF(ISNUMBER(DATA!S533),DATA!S533,"n/a")</f>
        <v>-0.128450521561218</v>
      </c>
      <c r="I4027" s="86">
        <f>+IF(ISNUMBER(DATA!AB533),DATA!AB533,"n/a")</f>
        <v>2979.2</v>
      </c>
      <c r="J4027" s="77">
        <f>+IF(ISNUMBER(DATA!AC533),DATA!AC533,"n/a")</f>
        <v>-0.231511336961849</v>
      </c>
      <c r="K4027" s="86">
        <f>+IF(ISNUMBER(DATA!AL533),DATA!AL533,"n/a")</f>
        <v>5435.85</v>
      </c>
      <c r="L4027" s="77">
        <f>+IF(ISNUMBER(DATA!AM533),DATA!AM533,"n/a")</f>
        <v>-0.12758673818213301</v>
      </c>
      <c r="M4027" s="66"/>
      <c r="N4027" s="66"/>
      <c r="O4027" s="66"/>
      <c r="P4027" s="66"/>
      <c r="Q4027" s="66"/>
      <c r="S4027" s="70"/>
      <c r="U4027" s="70"/>
      <c r="W4027" s="70"/>
      <c r="Y4027" s="70"/>
    </row>
    <row r="4028" spans="1:25" s="69" customFormat="1" x14ac:dyDescent="0.2">
      <c r="A4028" s="66" t="s">
        <v>20</v>
      </c>
      <c r="B4028" s="66" t="s">
        <v>23</v>
      </c>
      <c r="C4028" s="66" t="s">
        <v>9</v>
      </c>
      <c r="D4028" s="66" t="s">
        <v>314</v>
      </c>
      <c r="E4028" s="86">
        <f>+IF(ISNUMBER(DATA!H534),DATA!H534,"n/a")</f>
        <v>587.35</v>
      </c>
      <c r="F4028" s="77">
        <f>+IF(ISNUMBER(DATA!I534),DATA!I534,"n/a")</f>
        <v>0.27454809799709201</v>
      </c>
      <c r="G4028" s="86">
        <f>+IF(ISNUMBER(DATA!R534),DATA!R534,"n/a")</f>
        <v>2024.14</v>
      </c>
      <c r="H4028" s="77">
        <f>+IF(ISNUMBER(DATA!S534),DATA!S534,"n/a")</f>
        <v>0.14567909619869099</v>
      </c>
      <c r="I4028" s="86">
        <f>+IF(ISNUMBER(DATA!AB534),DATA!AB534,"n/a")</f>
        <v>3783.43</v>
      </c>
      <c r="J4028" s="77">
        <f>+IF(ISNUMBER(DATA!AC534),DATA!AC534,"n/a")</f>
        <v>0.18405725892010499</v>
      </c>
      <c r="K4028" s="86">
        <f>+IF(ISNUMBER(DATA!AL534),DATA!AL534,"n/a")</f>
        <v>7342.68</v>
      </c>
      <c r="L4028" s="77">
        <f>+IF(ISNUMBER(DATA!AM534),DATA!AM534,"n/a")</f>
        <v>0.12501493854512399</v>
      </c>
      <c r="M4028" s="66"/>
      <c r="N4028" s="66"/>
      <c r="O4028" s="66"/>
      <c r="P4028" s="66"/>
      <c r="Q4028" s="66"/>
      <c r="S4028" s="70"/>
      <c r="U4028" s="70"/>
      <c r="W4028" s="70"/>
      <c r="Y4028" s="70"/>
    </row>
    <row r="4029" spans="1:25" s="69" customFormat="1" x14ac:dyDescent="0.2">
      <c r="A4029" s="66" t="s">
        <v>20</v>
      </c>
      <c r="B4029" s="66" t="s">
        <v>23</v>
      </c>
      <c r="C4029" s="66" t="s">
        <v>9</v>
      </c>
      <c r="D4029" s="66" t="s">
        <v>315</v>
      </c>
      <c r="E4029" s="86">
        <f>+IF(ISNUMBER(DATA!H535),DATA!H535,"n/a")</f>
        <v>1229.69</v>
      </c>
      <c r="F4029" s="77">
        <f>+IF(ISNUMBER(DATA!I535),DATA!I535,"n/a")</f>
        <v>0.67720068741646</v>
      </c>
      <c r="G4029" s="86">
        <f>+IF(ISNUMBER(DATA!R535),DATA!R535,"n/a")</f>
        <v>4337.08</v>
      </c>
      <c r="H4029" s="77">
        <f>+IF(ISNUMBER(DATA!S535),DATA!S535,"n/a")</f>
        <v>2.92389396543925</v>
      </c>
      <c r="I4029" s="86">
        <f>+IF(ISNUMBER(DATA!AB535),DATA!AB535,"n/a")</f>
        <v>8664.58</v>
      </c>
      <c r="J4029" s="77">
        <f>+IF(ISNUMBER(DATA!AC535),DATA!AC535,"n/a")</f>
        <v>6.8391206007418797</v>
      </c>
      <c r="K4029" s="86">
        <f>+IF(ISNUMBER(DATA!AL535),DATA!AL535,"n/a")</f>
        <v>14872.5</v>
      </c>
      <c r="L4029" s="77">
        <f>+IF(ISNUMBER(DATA!AM535),DATA!AM535,"n/a")</f>
        <v>12.4556229078078</v>
      </c>
      <c r="M4029" s="66"/>
      <c r="N4029" s="66"/>
      <c r="O4029" s="66"/>
      <c r="P4029" s="66"/>
      <c r="Q4029" s="66"/>
      <c r="S4029" s="70"/>
      <c r="U4029" s="70"/>
      <c r="W4029" s="70"/>
      <c r="Y4029" s="70"/>
    </row>
    <row r="4030" spans="1:25" s="69" customFormat="1" x14ac:dyDescent="0.2">
      <c r="A4030" s="66" t="s">
        <v>20</v>
      </c>
      <c r="B4030" s="66" t="s">
        <v>23</v>
      </c>
      <c r="C4030" s="66" t="s">
        <v>9</v>
      </c>
      <c r="D4030" s="66" t="s">
        <v>316</v>
      </c>
      <c r="E4030" s="86">
        <f>+IF(ISNUMBER(DATA!H536),DATA!H536,"n/a")</f>
        <v>920.89</v>
      </c>
      <c r="F4030" s="77">
        <f>+IF(ISNUMBER(DATA!I536),DATA!I536,"n/a")</f>
        <v>0.36389756957300901</v>
      </c>
      <c r="G4030" s="86">
        <f>+IF(ISNUMBER(DATA!R536),DATA!R536,"n/a")</f>
        <v>2711.18</v>
      </c>
      <c r="H4030" s="77">
        <f>+IF(ISNUMBER(DATA!S536),DATA!S536,"n/a")</f>
        <v>0.46545517442677498</v>
      </c>
      <c r="I4030" s="86">
        <f>+IF(ISNUMBER(DATA!AB536),DATA!AB536,"n/a")</f>
        <v>4721.3900000000003</v>
      </c>
      <c r="J4030" s="77">
        <f>+IF(ISNUMBER(DATA!AC536),DATA!AC536,"n/a")</f>
        <v>0.69046101626947798</v>
      </c>
      <c r="K4030" s="86">
        <f>+IF(ISNUMBER(DATA!AL536),DATA!AL536,"n/a")</f>
        <v>8479.7000000000007</v>
      </c>
      <c r="L4030" s="77">
        <f>+IF(ISNUMBER(DATA!AM536),DATA!AM536,"n/a")</f>
        <v>1.04207104154124</v>
      </c>
      <c r="M4030" s="66"/>
      <c r="N4030" s="66"/>
      <c r="O4030" s="66"/>
      <c r="P4030" s="66"/>
      <c r="Q4030" s="66"/>
      <c r="S4030" s="70"/>
      <c r="U4030" s="70"/>
      <c r="W4030" s="70"/>
      <c r="Y4030" s="70"/>
    </row>
    <row r="4031" spans="1:25" s="69" customFormat="1" x14ac:dyDescent="0.2">
      <c r="A4031" s="66" t="s">
        <v>20</v>
      </c>
      <c r="B4031" s="66" t="s">
        <v>23</v>
      </c>
      <c r="C4031" s="66" t="s">
        <v>9</v>
      </c>
      <c r="D4031" s="66" t="s">
        <v>317</v>
      </c>
      <c r="E4031" s="86">
        <f>+IF(ISNUMBER(DATA!H537),DATA!H537,"n/a")</f>
        <v>603.97</v>
      </c>
      <c r="F4031" s="77">
        <f>+IF(ISNUMBER(DATA!I537),DATA!I537,"n/a")</f>
        <v>-0.29569466147351697</v>
      </c>
      <c r="G4031" s="86">
        <f>+IF(ISNUMBER(DATA!R537),DATA!R537,"n/a")</f>
        <v>2021.65</v>
      </c>
      <c r="H4031" s="77">
        <f>+IF(ISNUMBER(DATA!S537),DATA!S537,"n/a")</f>
        <v>-0.25661240444050598</v>
      </c>
      <c r="I4031" s="86">
        <f>+IF(ISNUMBER(DATA!AB537),DATA!AB537,"n/a")</f>
        <v>3804.2</v>
      </c>
      <c r="J4031" s="77">
        <f>+IF(ISNUMBER(DATA!AC537),DATA!AC537,"n/a")</f>
        <v>-0.221604057922381</v>
      </c>
      <c r="K4031" s="86">
        <f>+IF(ISNUMBER(DATA!AL537),DATA!AL537,"n/a")</f>
        <v>7859.45</v>
      </c>
      <c r="L4031" s="77">
        <f>+IF(ISNUMBER(DATA!AM537),DATA!AM537,"n/a")</f>
        <v>-3.81040266608247E-2</v>
      </c>
      <c r="M4031" s="66"/>
      <c r="N4031" s="66"/>
      <c r="O4031" s="66"/>
      <c r="P4031" s="66"/>
      <c r="Q4031" s="66"/>
      <c r="S4031" s="70"/>
      <c r="U4031" s="70"/>
      <c r="W4031" s="70"/>
      <c r="Y4031" s="70"/>
    </row>
    <row r="4032" spans="1:25" s="69" customFormat="1" x14ac:dyDescent="0.2">
      <c r="A4032" s="66" t="s">
        <v>20</v>
      </c>
      <c r="B4032" s="66" t="s">
        <v>23</v>
      </c>
      <c r="C4032" s="66" t="s">
        <v>9</v>
      </c>
      <c r="D4032" s="66" t="s">
        <v>318</v>
      </c>
      <c r="E4032" s="86">
        <f>+IF(ISNUMBER(DATA!H538),DATA!H538,"n/a")</f>
        <v>452.99</v>
      </c>
      <c r="F4032" s="77">
        <f>+IF(ISNUMBER(DATA!I538),DATA!I538,"n/a")</f>
        <v>0.170970660462712</v>
      </c>
      <c r="G4032" s="86">
        <f>+IF(ISNUMBER(DATA!R538),DATA!R538,"n/a")</f>
        <v>1359.7</v>
      </c>
      <c r="H4032" s="77">
        <f>+IF(ISNUMBER(DATA!S538),DATA!S538,"n/a")</f>
        <v>0.1348707547721</v>
      </c>
      <c r="I4032" s="86">
        <f>+IF(ISNUMBER(DATA!AB538),DATA!AB538,"n/a")</f>
        <v>2494.62</v>
      </c>
      <c r="J4032" s="77">
        <f>+IF(ISNUMBER(DATA!AC538),DATA!AC538,"n/a")</f>
        <v>7.6153212342920107E-2</v>
      </c>
      <c r="K4032" s="86">
        <f>+IF(ISNUMBER(DATA!AL538),DATA!AL538,"n/a")</f>
        <v>4645.92</v>
      </c>
      <c r="L4032" s="77">
        <f>+IF(ISNUMBER(DATA!AM538),DATA!AM538,"n/a")</f>
        <v>-5.6229076608054103E-2</v>
      </c>
      <c r="M4032" s="66"/>
      <c r="N4032" s="66"/>
      <c r="O4032" s="66"/>
      <c r="P4032" s="66"/>
      <c r="Q4032" s="66"/>
      <c r="S4032" s="70"/>
      <c r="U4032" s="70"/>
      <c r="W4032" s="70"/>
      <c r="Y4032" s="70"/>
    </row>
    <row r="4033" spans="1:25" s="69" customFormat="1" x14ac:dyDescent="0.2">
      <c r="A4033" s="66" t="s">
        <v>20</v>
      </c>
      <c r="B4033" s="66" t="s">
        <v>23</v>
      </c>
      <c r="C4033" s="66" t="s">
        <v>9</v>
      </c>
      <c r="D4033" s="66" t="s">
        <v>344</v>
      </c>
      <c r="E4033" s="86">
        <f>+IF(ISNUMBER(DATA!H539),DATA!H539,"n/a")</f>
        <v>240.92</v>
      </c>
      <c r="F4033" s="77">
        <f>+IF(ISNUMBER(DATA!I539),DATA!I539,"n/a")</f>
        <v>-0.22794423970517499</v>
      </c>
      <c r="G4033" s="86">
        <f>+IF(ISNUMBER(DATA!R539),DATA!R539,"n/a")</f>
        <v>832.66</v>
      </c>
      <c r="H4033" s="77">
        <f>+IF(ISNUMBER(DATA!S539),DATA!S539,"n/a")</f>
        <v>-0.17814736218723801</v>
      </c>
      <c r="I4033" s="86">
        <f>+IF(ISNUMBER(DATA!AB539),DATA!AB539,"n/a")</f>
        <v>1618.59</v>
      </c>
      <c r="J4033" s="77">
        <f>+IF(ISNUMBER(DATA!AC539),DATA!AC539,"n/a")</f>
        <v>-0.412351371466952</v>
      </c>
      <c r="K4033" s="86">
        <f>+IF(ISNUMBER(DATA!AL539),DATA!AL539,"n/a")</f>
        <v>3126.29</v>
      </c>
      <c r="L4033" s="77">
        <f>+IF(ISNUMBER(DATA!AM539),DATA!AM539,"n/a")</f>
        <v>-0.13114444286957</v>
      </c>
      <c r="M4033" s="66"/>
      <c r="N4033" s="66"/>
      <c r="O4033" s="66"/>
      <c r="P4033" s="66"/>
      <c r="Q4033" s="66"/>
      <c r="S4033" s="70"/>
      <c r="U4033" s="70"/>
      <c r="W4033" s="70"/>
      <c r="Y4033" s="70"/>
    </row>
    <row r="4034" spans="1:25" s="69" customFormat="1" x14ac:dyDescent="0.2">
      <c r="A4034" s="66" t="s">
        <v>20</v>
      </c>
      <c r="B4034" s="66" t="s">
        <v>23</v>
      </c>
      <c r="C4034" s="66" t="s">
        <v>9</v>
      </c>
      <c r="D4034" s="66" t="s">
        <v>345</v>
      </c>
      <c r="E4034" s="86">
        <f>+IF(ISNUMBER(DATA!H540),DATA!H540,"n/a")</f>
        <v>299.64</v>
      </c>
      <c r="F4034" s="77">
        <f>+IF(ISNUMBER(DATA!I540),DATA!I540,"n/a")</f>
        <v>6.2710507158456696</v>
      </c>
      <c r="G4034" s="86">
        <f>+IF(ISNUMBER(DATA!R540),DATA!R540,"n/a")</f>
        <v>1041.04</v>
      </c>
      <c r="H4034" s="77">
        <f>+IF(ISNUMBER(DATA!S540),DATA!S540,"n/a")</f>
        <v>7.7770002529297697</v>
      </c>
      <c r="I4034" s="86">
        <f>+IF(ISNUMBER(DATA!AB540),DATA!AB540,"n/a")</f>
        <v>1854.15</v>
      </c>
      <c r="J4034" s="77">
        <f>+IF(ISNUMBER(DATA!AC540),DATA!AC540,"n/a")</f>
        <v>9.2224611313265008</v>
      </c>
      <c r="K4034" s="86">
        <f>+IF(ISNUMBER(DATA!AL540),DATA!AL540,"n/a")</f>
        <v>2158.2600000000002</v>
      </c>
      <c r="L4034" s="77">
        <f>+IF(ISNUMBER(DATA!AM540),DATA!AM540,"n/a")</f>
        <v>7.0782273458846401</v>
      </c>
      <c r="M4034" s="66"/>
      <c r="N4034" s="66"/>
      <c r="O4034" s="66"/>
      <c r="P4034" s="66"/>
      <c r="Q4034" s="66"/>
      <c r="S4034" s="70"/>
      <c r="U4034" s="70"/>
      <c r="W4034" s="70"/>
      <c r="Y4034" s="70"/>
    </row>
    <row r="4035" spans="1:25" x14ac:dyDescent="0.2">
      <c r="E4035" s="100"/>
      <c r="F4035" s="102"/>
      <c r="G4035" s="100"/>
      <c r="H4035" s="102"/>
      <c r="I4035" s="100"/>
      <c r="J4035" s="102"/>
      <c r="K4035" s="100"/>
      <c r="L4035" s="102"/>
    </row>
    <row r="4036" spans="1:25" s="69" customFormat="1" x14ac:dyDescent="0.2">
      <c r="A4036" s="66" t="s">
        <v>20</v>
      </c>
      <c r="B4036" s="66" t="s">
        <v>23</v>
      </c>
      <c r="C4036" s="66" t="s">
        <v>25</v>
      </c>
      <c r="D4036" s="66" t="s">
        <v>271</v>
      </c>
      <c r="E4036" s="86">
        <f>+IF(ISNUMBER(DATA!J491),DATA!J491,"n/a")</f>
        <v>2781.74</v>
      </c>
      <c r="F4036" s="77">
        <f>+IF(ISNUMBER(DATA!K491),DATA!K491,"n/a")</f>
        <v>-1.3661812521496199E-2</v>
      </c>
      <c r="G4036" s="86">
        <f>+IF(ISNUMBER(DATA!T491),DATA!T491,"n/a")</f>
        <v>9260.61</v>
      </c>
      <c r="H4036" s="77">
        <f>+IF(ISNUMBER(DATA!U491),DATA!U491,"n/a")</f>
        <v>-1.8059724756731298E-2</v>
      </c>
      <c r="I4036" s="86">
        <f>+IF(ISNUMBER(DATA!AD491),DATA!AD491,"n/a")</f>
        <v>16980.52</v>
      </c>
      <c r="J4036" s="77">
        <f>+IF(ISNUMBER(DATA!AE491),DATA!AE491,"n/a")</f>
        <v>-7.8725067571277299E-3</v>
      </c>
      <c r="K4036" s="86">
        <f>+IF(ISNUMBER(DATA!AN491),DATA!AN491,"n/a")</f>
        <v>31650.46</v>
      </c>
      <c r="L4036" s="77">
        <f>+IF(ISNUMBER(DATA!AO491),DATA!AO491,"n/a")</f>
        <v>1.46479046623114E-2</v>
      </c>
      <c r="M4036" s="66"/>
      <c r="N4036" s="66"/>
      <c r="O4036" s="66"/>
      <c r="P4036" s="66"/>
      <c r="Q4036" s="66"/>
      <c r="S4036" s="70"/>
      <c r="U4036" s="70"/>
      <c r="W4036" s="70"/>
      <c r="Y4036" s="70"/>
    </row>
    <row r="4037" spans="1:25" s="69" customFormat="1" x14ac:dyDescent="0.2">
      <c r="A4037" s="66" t="s">
        <v>20</v>
      </c>
      <c r="B4037" s="66" t="s">
        <v>23</v>
      </c>
      <c r="C4037" s="66" t="s">
        <v>25</v>
      </c>
      <c r="D4037" s="66" t="s">
        <v>272</v>
      </c>
      <c r="E4037" s="86">
        <f>+IF(ISNUMBER(DATA!J492),DATA!J492,"n/a")</f>
        <v>5713.86</v>
      </c>
      <c r="F4037" s="77">
        <f>+IF(ISNUMBER(DATA!K492),DATA!K492,"n/a")</f>
        <v>2.6092855789274201</v>
      </c>
      <c r="G4037" s="86">
        <f>+IF(ISNUMBER(DATA!T492),DATA!T492,"n/a")</f>
        <v>15870.34</v>
      </c>
      <c r="H4037" s="77">
        <f>+IF(ISNUMBER(DATA!U492),DATA!U492,"n/a")</f>
        <v>2.33632692360248</v>
      </c>
      <c r="I4037" s="86">
        <f>+IF(ISNUMBER(DATA!AD492),DATA!AD492,"n/a")</f>
        <v>29696.74</v>
      </c>
      <c r="J4037" s="77">
        <f>+IF(ISNUMBER(DATA!AE492),DATA!AE492,"n/a")</f>
        <v>2.4942438661640001</v>
      </c>
      <c r="K4037" s="86">
        <f>+IF(ISNUMBER(DATA!AN492),DATA!AN492,"n/a")</f>
        <v>43567.17</v>
      </c>
      <c r="L4037" s="77">
        <f>+IF(ISNUMBER(DATA!AO492),DATA!AO492,"n/a")</f>
        <v>3.0949821226487799</v>
      </c>
      <c r="M4037" s="66"/>
      <c r="N4037" s="66"/>
      <c r="O4037" s="66"/>
      <c r="P4037" s="66"/>
      <c r="Q4037" s="66"/>
      <c r="S4037" s="70"/>
      <c r="U4037" s="70"/>
      <c r="W4037" s="70"/>
      <c r="Y4037" s="70"/>
    </row>
    <row r="4038" spans="1:25" s="69" customFormat="1" x14ac:dyDescent="0.2">
      <c r="A4038" s="66" t="s">
        <v>20</v>
      </c>
      <c r="B4038" s="66" t="s">
        <v>23</v>
      </c>
      <c r="C4038" s="66" t="s">
        <v>25</v>
      </c>
      <c r="D4038" s="66" t="s">
        <v>273</v>
      </c>
      <c r="E4038" s="86">
        <f>+IF(ISNUMBER(DATA!J493),DATA!J493,"n/a")</f>
        <v>4144.8</v>
      </c>
      <c r="F4038" s="77">
        <f>+IF(ISNUMBER(DATA!K493),DATA!K493,"n/a")</f>
        <v>-0.537484530928658</v>
      </c>
      <c r="G4038" s="86">
        <f>+IF(ISNUMBER(DATA!T493),DATA!T493,"n/a")</f>
        <v>11678.96</v>
      </c>
      <c r="H4038" s="77">
        <f>+IF(ISNUMBER(DATA!U493),DATA!U493,"n/a")</f>
        <v>-0.55932942681311704</v>
      </c>
      <c r="I4038" s="86">
        <f>+IF(ISNUMBER(DATA!AD493),DATA!AD493,"n/a")</f>
        <v>20770.66</v>
      </c>
      <c r="J4038" s="77">
        <f>+IF(ISNUMBER(DATA!AE493),DATA!AE493,"n/a")</f>
        <v>-0.56598173921492601</v>
      </c>
      <c r="K4038" s="86">
        <f>+IF(ISNUMBER(DATA!AN493),DATA!AN493,"n/a")</f>
        <v>56493.79</v>
      </c>
      <c r="L4038" s="77">
        <f>+IF(ISNUMBER(DATA!AO493),DATA!AO493,"n/a")</f>
        <v>-0.325498585958298</v>
      </c>
      <c r="M4038" s="66"/>
      <c r="N4038" s="66"/>
      <c r="O4038" s="66"/>
      <c r="P4038" s="66"/>
      <c r="Q4038" s="66"/>
      <c r="S4038" s="70"/>
      <c r="U4038" s="70"/>
      <c r="W4038" s="70"/>
      <c r="Y4038" s="70"/>
    </row>
    <row r="4039" spans="1:25" s="69" customFormat="1" x14ac:dyDescent="0.2">
      <c r="A4039" s="66" t="s">
        <v>20</v>
      </c>
      <c r="B4039" s="66" t="s">
        <v>23</v>
      </c>
      <c r="C4039" s="66" t="s">
        <v>25</v>
      </c>
      <c r="D4039" s="66" t="s">
        <v>274</v>
      </c>
      <c r="E4039" s="86">
        <f>+IF(ISNUMBER(DATA!J494),DATA!J494,"n/a")</f>
        <v>879.65</v>
      </c>
      <c r="F4039" s="77">
        <f>+IF(ISNUMBER(DATA!K494),DATA!K494,"n/a")</f>
        <v>2.63086638873984</v>
      </c>
      <c r="G4039" s="86">
        <f>+IF(ISNUMBER(DATA!T494),DATA!T494,"n/a")</f>
        <v>2440.09</v>
      </c>
      <c r="H4039" s="77">
        <f>+IF(ISNUMBER(DATA!U494),DATA!U494,"n/a")</f>
        <v>1.7002002943552399</v>
      </c>
      <c r="I4039" s="86">
        <f>+IF(ISNUMBER(DATA!AD494),DATA!AD494,"n/a")</f>
        <v>4484.93</v>
      </c>
      <c r="J4039" s="77">
        <f>+IF(ISNUMBER(DATA!AE494),DATA!AE494,"n/a")</f>
        <v>1.64267111341567</v>
      </c>
      <c r="K4039" s="86">
        <f>+IF(ISNUMBER(DATA!AN494),DATA!AN494,"n/a")</f>
        <v>6694.6</v>
      </c>
      <c r="L4039" s="77">
        <f>+IF(ISNUMBER(DATA!AO494),DATA!AO494,"n/a")</f>
        <v>0.13555561586582199</v>
      </c>
      <c r="M4039" s="66"/>
      <c r="N4039" s="66"/>
      <c r="O4039" s="66"/>
      <c r="P4039" s="66"/>
      <c r="Q4039" s="66"/>
      <c r="S4039" s="70"/>
      <c r="U4039" s="70"/>
      <c r="W4039" s="70"/>
      <c r="Y4039" s="70"/>
    </row>
    <row r="4040" spans="1:25" s="69" customFormat="1" x14ac:dyDescent="0.2">
      <c r="A4040" s="66" t="s">
        <v>20</v>
      </c>
      <c r="B4040" s="66" t="s">
        <v>23</v>
      </c>
      <c r="C4040" s="66" t="s">
        <v>25</v>
      </c>
      <c r="D4040" s="66" t="s">
        <v>275</v>
      </c>
      <c r="E4040" s="86">
        <f>+IF(ISNUMBER(DATA!J495),DATA!J495,"n/a")</f>
        <v>6735.23</v>
      </c>
      <c r="F4040" s="77">
        <f>+IF(ISNUMBER(DATA!K495),DATA!K495,"n/a")</f>
        <v>1.3917465367911599</v>
      </c>
      <c r="G4040" s="86">
        <f>+IF(ISNUMBER(DATA!T495),DATA!T495,"n/a")</f>
        <v>21552.9</v>
      </c>
      <c r="H4040" s="77">
        <f>+IF(ISNUMBER(DATA!U495),DATA!U495,"n/a")</f>
        <v>0.35311312261510602</v>
      </c>
      <c r="I4040" s="86">
        <f>+IF(ISNUMBER(DATA!AD495),DATA!AD495,"n/a")</f>
        <v>37742.39</v>
      </c>
      <c r="J4040" s="77">
        <f>+IF(ISNUMBER(DATA!AE495),DATA!AE495,"n/a")</f>
        <v>0.111212228095578</v>
      </c>
      <c r="K4040" s="86">
        <f>+IF(ISNUMBER(DATA!AN495),DATA!AN495,"n/a")</f>
        <v>52035.94</v>
      </c>
      <c r="L4040" s="77">
        <f>+IF(ISNUMBER(DATA!AO495),DATA!AO495,"n/a")</f>
        <v>-0.19965295081019199</v>
      </c>
      <c r="M4040" s="66"/>
      <c r="N4040" s="66"/>
      <c r="O4040" s="66"/>
      <c r="P4040" s="66"/>
      <c r="Q4040" s="66"/>
      <c r="S4040" s="70"/>
      <c r="U4040" s="70"/>
      <c r="W4040" s="70"/>
      <c r="Y4040" s="70"/>
    </row>
    <row r="4041" spans="1:25" s="69" customFormat="1" x14ac:dyDescent="0.2">
      <c r="A4041" s="66" t="s">
        <v>20</v>
      </c>
      <c r="B4041" s="66" t="s">
        <v>23</v>
      </c>
      <c r="C4041" s="66" t="s">
        <v>25</v>
      </c>
      <c r="D4041" s="66" t="s">
        <v>276</v>
      </c>
      <c r="E4041" s="86">
        <f>+IF(ISNUMBER(DATA!J496),DATA!J496,"n/a")</f>
        <v>2376.61</v>
      </c>
      <c r="F4041" s="77">
        <f>+IF(ISNUMBER(DATA!K496),DATA!K496,"n/a")</f>
        <v>-0.65861544914446002</v>
      </c>
      <c r="G4041" s="86">
        <f>+IF(ISNUMBER(DATA!T496),DATA!T496,"n/a")</f>
        <v>3551.86</v>
      </c>
      <c r="H4041" s="77">
        <f>+IF(ISNUMBER(DATA!U496),DATA!U496,"n/a")</f>
        <v>-0.82155913824537297</v>
      </c>
      <c r="I4041" s="86">
        <f>+IF(ISNUMBER(DATA!AD496),DATA!AD496,"n/a")</f>
        <v>4725.79</v>
      </c>
      <c r="J4041" s="77">
        <f>+IF(ISNUMBER(DATA!AE496),DATA!AE496,"n/a")</f>
        <v>-0.86102563288198497</v>
      </c>
      <c r="K4041" s="86">
        <f>+IF(ISNUMBER(DATA!AN496),DATA!AN496,"n/a")</f>
        <v>26181.48</v>
      </c>
      <c r="L4041" s="77">
        <f>+IF(ISNUMBER(DATA!AO496),DATA!AO496,"n/a")</f>
        <v>-0.54676527628876803</v>
      </c>
      <c r="M4041" s="66"/>
      <c r="N4041" s="66"/>
      <c r="O4041" s="66"/>
      <c r="P4041" s="66"/>
      <c r="Q4041" s="66"/>
      <c r="S4041" s="70"/>
      <c r="U4041" s="70"/>
      <c r="W4041" s="70"/>
      <c r="Y4041" s="70"/>
    </row>
    <row r="4042" spans="1:25" s="69" customFormat="1" x14ac:dyDescent="0.2">
      <c r="A4042" s="66" t="s">
        <v>20</v>
      </c>
      <c r="B4042" s="66" t="s">
        <v>23</v>
      </c>
      <c r="C4042" s="66" t="s">
        <v>25</v>
      </c>
      <c r="D4042" s="66" t="s">
        <v>277</v>
      </c>
      <c r="E4042" s="86">
        <f>+IF(ISNUMBER(DATA!J497),DATA!J497,"n/a")</f>
        <v>2415.38</v>
      </c>
      <c r="F4042" s="77">
        <f>+IF(ISNUMBER(DATA!K497),DATA!K497,"n/a")</f>
        <v>-2.1118626620573799E-2</v>
      </c>
      <c r="G4042" s="86">
        <f>+IF(ISNUMBER(DATA!T497),DATA!T497,"n/a")</f>
        <v>7789.16</v>
      </c>
      <c r="H4042" s="77">
        <f>+IF(ISNUMBER(DATA!U497),DATA!U497,"n/a")</f>
        <v>8.4466646617881197E-2</v>
      </c>
      <c r="I4042" s="86">
        <f>+IF(ISNUMBER(DATA!AD497),DATA!AD497,"n/a")</f>
        <v>11932.04</v>
      </c>
      <c r="J4042" s="77">
        <f>+IF(ISNUMBER(DATA!AE497),DATA!AE497,"n/a")</f>
        <v>0.29640566974578297</v>
      </c>
      <c r="K4042" s="86">
        <f>+IF(ISNUMBER(DATA!AN497),DATA!AN497,"n/a")</f>
        <v>21776.23</v>
      </c>
      <c r="L4042" s="77">
        <f>+IF(ISNUMBER(DATA!AO497),DATA!AO497,"n/a")</f>
        <v>0.70406103128408903</v>
      </c>
      <c r="M4042" s="66"/>
      <c r="N4042" s="66"/>
      <c r="O4042" s="66"/>
      <c r="P4042" s="66"/>
      <c r="Q4042" s="66"/>
      <c r="S4042" s="70"/>
      <c r="U4042" s="70"/>
      <c r="W4042" s="70"/>
      <c r="Y4042" s="70"/>
    </row>
    <row r="4043" spans="1:25" s="69" customFormat="1" x14ac:dyDescent="0.2">
      <c r="A4043" s="66" t="s">
        <v>20</v>
      </c>
      <c r="B4043" s="66" t="s">
        <v>23</v>
      </c>
      <c r="C4043" s="66" t="s">
        <v>25</v>
      </c>
      <c r="D4043" s="66" t="s">
        <v>278</v>
      </c>
      <c r="E4043" s="86">
        <f>+IF(ISNUMBER(DATA!J498),DATA!J498,"n/a")</f>
        <v>20061.36</v>
      </c>
      <c r="F4043" s="77">
        <f>+IF(ISNUMBER(DATA!K498),DATA!K498,"n/a")</f>
        <v>9.3606000360876504E-2</v>
      </c>
      <c r="G4043" s="86">
        <f>+IF(ISNUMBER(DATA!T498),DATA!T498,"n/a")</f>
        <v>62858.9</v>
      </c>
      <c r="H4043" s="77">
        <f>+IF(ISNUMBER(DATA!U498),DATA!U498,"n/a")</f>
        <v>0.13773865146469699</v>
      </c>
      <c r="I4043" s="86">
        <f>+IF(ISNUMBER(DATA!AD498),DATA!AD498,"n/a")</f>
        <v>109832.65</v>
      </c>
      <c r="J4043" s="77">
        <f>+IF(ISNUMBER(DATA!AE498),DATA!AE498,"n/a")</f>
        <v>9.5514861108963803E-2</v>
      </c>
      <c r="K4043" s="86">
        <f>+IF(ISNUMBER(DATA!AN498),DATA!AN498,"n/a")</f>
        <v>201305.55</v>
      </c>
      <c r="L4043" s="77">
        <f>+IF(ISNUMBER(DATA!AO498),DATA!AO498,"n/a")</f>
        <v>0.12862632694736101</v>
      </c>
      <c r="M4043" s="66"/>
      <c r="N4043" s="66"/>
      <c r="O4043" s="66"/>
      <c r="P4043" s="66"/>
      <c r="Q4043" s="66"/>
      <c r="S4043" s="70"/>
      <c r="U4043" s="70"/>
      <c r="W4043" s="70"/>
      <c r="Y4043" s="70"/>
    </row>
    <row r="4044" spans="1:25" s="69" customFormat="1" x14ac:dyDescent="0.2">
      <c r="A4044" s="66" t="s">
        <v>20</v>
      </c>
      <c r="B4044" s="66" t="s">
        <v>23</v>
      </c>
      <c r="C4044" s="66" t="s">
        <v>25</v>
      </c>
      <c r="D4044" s="66" t="s">
        <v>279</v>
      </c>
      <c r="E4044" s="86">
        <f>+IF(ISNUMBER(DATA!J499),DATA!J499,"n/a")</f>
        <v>8738.82</v>
      </c>
      <c r="F4044" s="77">
        <f>+IF(ISNUMBER(DATA!K499),DATA!K499,"n/a")</f>
        <v>-3.9082937020644901E-2</v>
      </c>
      <c r="G4044" s="86">
        <f>+IF(ISNUMBER(DATA!T499),DATA!T499,"n/a")</f>
        <v>30828.75</v>
      </c>
      <c r="H4044" s="77">
        <f>+IF(ISNUMBER(DATA!U499),DATA!U499,"n/a")</f>
        <v>0.118943874504794</v>
      </c>
      <c r="I4044" s="86">
        <f>+IF(ISNUMBER(DATA!AD499),DATA!AD499,"n/a")</f>
        <v>58644.83</v>
      </c>
      <c r="J4044" s="77">
        <f>+IF(ISNUMBER(DATA!AE499),DATA!AE499,"n/a")</f>
        <v>0.193406969541325</v>
      </c>
      <c r="K4044" s="86">
        <f>+IF(ISNUMBER(DATA!AN499),DATA!AN499,"n/a")</f>
        <v>101406.23</v>
      </c>
      <c r="L4044" s="77">
        <f>+IF(ISNUMBER(DATA!AO499),DATA!AO499,"n/a")</f>
        <v>0.52786172465404502</v>
      </c>
      <c r="M4044" s="66"/>
      <c r="N4044" s="66"/>
      <c r="O4044" s="66"/>
      <c r="P4044" s="66"/>
      <c r="Q4044" s="66"/>
      <c r="S4044" s="70"/>
      <c r="U4044" s="70"/>
      <c r="W4044" s="70"/>
      <c r="Y4044" s="70"/>
    </row>
    <row r="4045" spans="1:25" s="69" customFormat="1" x14ac:dyDescent="0.2">
      <c r="A4045" s="66" t="s">
        <v>20</v>
      </c>
      <c r="B4045" s="66" t="s">
        <v>23</v>
      </c>
      <c r="C4045" s="66" t="s">
        <v>25</v>
      </c>
      <c r="D4045" s="66" t="s">
        <v>280</v>
      </c>
      <c r="E4045" s="86">
        <f>+IF(ISNUMBER(DATA!J500),DATA!J500,"n/a")</f>
        <v>2652.39</v>
      </c>
      <c r="F4045" s="77" t="str">
        <f>+IF(ISNUMBER(DATA!K500),DATA!K500,"n/a")</f>
        <v>n/a</v>
      </c>
      <c r="G4045" s="86">
        <f>+IF(ISNUMBER(DATA!T500),DATA!T500,"n/a")</f>
        <v>8527.75</v>
      </c>
      <c r="H4045" s="77" t="str">
        <f>+IF(ISNUMBER(DATA!U500),DATA!U500,"n/a")</f>
        <v>n/a</v>
      </c>
      <c r="I4045" s="86">
        <f>+IF(ISNUMBER(DATA!AD500),DATA!AD500,"n/a")</f>
        <v>16228.91</v>
      </c>
      <c r="J4045" s="77" t="str">
        <f>+IF(ISNUMBER(DATA!AE500),DATA!AE500,"n/a")</f>
        <v>n/a</v>
      </c>
      <c r="K4045" s="86">
        <f>+IF(ISNUMBER(DATA!AN500),DATA!AN500,"n/a")</f>
        <v>17204.12</v>
      </c>
      <c r="L4045" s="77">
        <f>+IF(ISNUMBER(DATA!AO500),DATA!AO500,"n/a")</f>
        <v>17.9905621847163</v>
      </c>
      <c r="M4045" s="66"/>
      <c r="N4045" s="66"/>
      <c r="O4045" s="66"/>
      <c r="P4045" s="66"/>
      <c r="Q4045" s="66"/>
      <c r="S4045" s="70"/>
      <c r="U4045" s="70"/>
      <c r="W4045" s="70"/>
      <c r="Y4045" s="70"/>
    </row>
    <row r="4046" spans="1:25" s="69" customFormat="1" x14ac:dyDescent="0.2">
      <c r="A4046" s="66" t="s">
        <v>20</v>
      </c>
      <c r="B4046" s="66" t="s">
        <v>23</v>
      </c>
      <c r="C4046" s="66" t="s">
        <v>25</v>
      </c>
      <c r="D4046" s="66" t="s">
        <v>281</v>
      </c>
      <c r="E4046" s="86">
        <f>+IF(ISNUMBER(DATA!J501),DATA!J501,"n/a")</f>
        <v>2521.04</v>
      </c>
      <c r="F4046" s="77">
        <f>+IF(ISNUMBER(DATA!K501),DATA!K501,"n/a")</f>
        <v>7.9711510458602405E-2</v>
      </c>
      <c r="G4046" s="86">
        <f>+IF(ISNUMBER(DATA!T501),DATA!T501,"n/a")</f>
        <v>8220.2900000000009</v>
      </c>
      <c r="H4046" s="77">
        <f>+IF(ISNUMBER(DATA!U501),DATA!U501,"n/a")</f>
        <v>7.8932550719197497E-2</v>
      </c>
      <c r="I4046" s="86">
        <f>+IF(ISNUMBER(DATA!AD501),DATA!AD501,"n/a")</f>
        <v>15345.14</v>
      </c>
      <c r="J4046" s="77">
        <f>+IF(ISNUMBER(DATA!AE501),DATA!AE501,"n/a")</f>
        <v>-0.202124528792409</v>
      </c>
      <c r="K4046" s="86">
        <f>+IF(ISNUMBER(DATA!AN501),DATA!AN501,"n/a")</f>
        <v>25382.560000000001</v>
      </c>
      <c r="L4046" s="77">
        <f>+IF(ISNUMBER(DATA!AO501),DATA!AO501,"n/a")</f>
        <v>-5.52106317911518E-2</v>
      </c>
      <c r="M4046" s="66"/>
      <c r="N4046" s="66"/>
      <c r="O4046" s="66"/>
      <c r="P4046" s="66"/>
      <c r="Q4046" s="66"/>
      <c r="S4046" s="70"/>
      <c r="U4046" s="70"/>
      <c r="W4046" s="70"/>
      <c r="Y4046" s="70"/>
    </row>
    <row r="4047" spans="1:25" s="69" customFormat="1" x14ac:dyDescent="0.2">
      <c r="A4047" s="66" t="s">
        <v>20</v>
      </c>
      <c r="B4047" s="66" t="s">
        <v>23</v>
      </c>
      <c r="C4047" s="66" t="s">
        <v>25</v>
      </c>
      <c r="D4047" s="66" t="s">
        <v>282</v>
      </c>
      <c r="E4047" s="86">
        <f>+IF(ISNUMBER(DATA!J502),DATA!J502,"n/a")</f>
        <v>4351.76</v>
      </c>
      <c r="F4047" s="77">
        <f>+IF(ISNUMBER(DATA!K502),DATA!K502,"n/a")</f>
        <v>-0.25924337205838499</v>
      </c>
      <c r="G4047" s="86">
        <f>+IF(ISNUMBER(DATA!T502),DATA!T502,"n/a")</f>
        <v>14634.02</v>
      </c>
      <c r="H4047" s="77">
        <f>+IF(ISNUMBER(DATA!U502),DATA!U502,"n/a")</f>
        <v>-0.175730669209578</v>
      </c>
      <c r="I4047" s="86">
        <f>+IF(ISNUMBER(DATA!AD502),DATA!AD502,"n/a")</f>
        <v>27499.57</v>
      </c>
      <c r="J4047" s="77">
        <f>+IF(ISNUMBER(DATA!AE502),DATA!AE502,"n/a")</f>
        <v>-6.7832989669055196E-2</v>
      </c>
      <c r="K4047" s="86">
        <f>+IF(ISNUMBER(DATA!AN502),DATA!AN502,"n/a")</f>
        <v>50238.49</v>
      </c>
      <c r="L4047" s="77">
        <f>+IF(ISNUMBER(DATA!AO502),DATA!AO502,"n/a")</f>
        <v>0.15938624530571799</v>
      </c>
      <c r="M4047" s="66"/>
      <c r="N4047" s="66"/>
      <c r="O4047" s="66"/>
      <c r="P4047" s="66"/>
      <c r="Q4047" s="66"/>
      <c r="S4047" s="70"/>
      <c r="U4047" s="70"/>
      <c r="W4047" s="70"/>
      <c r="Y4047" s="70"/>
    </row>
    <row r="4048" spans="1:25" s="69" customFormat="1" x14ac:dyDescent="0.2">
      <c r="A4048" s="66" t="s">
        <v>20</v>
      </c>
      <c r="B4048" s="66" t="s">
        <v>23</v>
      </c>
      <c r="C4048" s="66" t="s">
        <v>25</v>
      </c>
      <c r="D4048" s="66" t="s">
        <v>283</v>
      </c>
      <c r="E4048" s="86">
        <f>+IF(ISNUMBER(DATA!J503),DATA!J503,"n/a")</f>
        <v>7827.85</v>
      </c>
      <c r="F4048" s="77">
        <f>+IF(ISNUMBER(DATA!K503),DATA!K503,"n/a")</f>
        <v>0.61686337366618604</v>
      </c>
      <c r="G4048" s="86">
        <f>+IF(ISNUMBER(DATA!T503),DATA!T503,"n/a")</f>
        <v>26090.81</v>
      </c>
      <c r="H4048" s="77">
        <f>+IF(ISNUMBER(DATA!U503),DATA!U503,"n/a")</f>
        <v>0.78982090684645301</v>
      </c>
      <c r="I4048" s="86">
        <f>+IF(ISNUMBER(DATA!AD503),DATA!AD503,"n/a")</f>
        <v>48558.93</v>
      </c>
      <c r="J4048" s="77">
        <f>+IF(ISNUMBER(DATA!AE503),DATA!AE503,"n/a")</f>
        <v>0.997632490052756</v>
      </c>
      <c r="K4048" s="86">
        <f>+IF(ISNUMBER(DATA!AN503),DATA!AN503,"n/a")</f>
        <v>76453.399999999994</v>
      </c>
      <c r="L4048" s="77">
        <f>+IF(ISNUMBER(DATA!AO503),DATA!AO503,"n/a")</f>
        <v>1.1432526147500199</v>
      </c>
      <c r="M4048" s="66"/>
      <c r="N4048" s="66"/>
      <c r="O4048" s="66"/>
      <c r="P4048" s="66"/>
      <c r="Q4048" s="66"/>
      <c r="S4048" s="70"/>
      <c r="U4048" s="70"/>
      <c r="W4048" s="70"/>
      <c r="Y4048" s="70"/>
    </row>
    <row r="4049" spans="1:25" s="69" customFormat="1" x14ac:dyDescent="0.2">
      <c r="A4049" s="66" t="s">
        <v>20</v>
      </c>
      <c r="B4049" s="66" t="s">
        <v>23</v>
      </c>
      <c r="C4049" s="66" t="s">
        <v>25</v>
      </c>
      <c r="D4049" s="66" t="s">
        <v>284</v>
      </c>
      <c r="E4049" s="86">
        <f>+IF(ISNUMBER(DATA!J504),DATA!J504,"n/a")</f>
        <v>2967.99</v>
      </c>
      <c r="F4049" s="77">
        <f>+IF(ISNUMBER(DATA!K504),DATA!K504,"n/a")</f>
        <v>-0.195542400858669</v>
      </c>
      <c r="G4049" s="86">
        <f>+IF(ISNUMBER(DATA!T504),DATA!T504,"n/a")</f>
        <v>10408.84</v>
      </c>
      <c r="H4049" s="77">
        <f>+IF(ISNUMBER(DATA!U504),DATA!U504,"n/a")</f>
        <v>-0.18274865739141399</v>
      </c>
      <c r="I4049" s="86">
        <f>+IF(ISNUMBER(DATA!AD504),DATA!AD504,"n/a")</f>
        <v>20001.02</v>
      </c>
      <c r="J4049" s="77">
        <f>+IF(ISNUMBER(DATA!AE504),DATA!AE504,"n/a")</f>
        <v>-0.30059394030524</v>
      </c>
      <c r="K4049" s="86">
        <f>+IF(ISNUMBER(DATA!AN504),DATA!AN504,"n/a")</f>
        <v>37792.050000000003</v>
      </c>
      <c r="L4049" s="77">
        <f>+IF(ISNUMBER(DATA!AO504),DATA!AO504,"n/a")</f>
        <v>7.87846903664816E-2</v>
      </c>
      <c r="M4049" s="66"/>
      <c r="N4049" s="66"/>
      <c r="O4049" s="66"/>
      <c r="P4049" s="66"/>
      <c r="Q4049" s="66"/>
      <c r="S4049" s="70"/>
      <c r="U4049" s="70"/>
      <c r="W4049" s="70"/>
      <c r="Y4049" s="70"/>
    </row>
    <row r="4050" spans="1:25" s="69" customFormat="1" x14ac:dyDescent="0.2">
      <c r="A4050" s="66" t="s">
        <v>20</v>
      </c>
      <c r="B4050" s="66" t="s">
        <v>23</v>
      </c>
      <c r="C4050" s="66" t="s">
        <v>25</v>
      </c>
      <c r="D4050" s="66" t="s">
        <v>285</v>
      </c>
      <c r="E4050" s="86">
        <f>+IF(ISNUMBER(DATA!J505),DATA!J505,"n/a")</f>
        <v>1033.3699999999999</v>
      </c>
      <c r="F4050" s="77">
        <f>+IF(ISNUMBER(DATA!K505),DATA!K505,"n/a")</f>
        <v>-8.9669326377168693E-3</v>
      </c>
      <c r="G4050" s="86">
        <f>+IF(ISNUMBER(DATA!T505),DATA!T505,"n/a")</f>
        <v>3640.37</v>
      </c>
      <c r="H4050" s="77">
        <f>+IF(ISNUMBER(DATA!U505),DATA!U505,"n/a")</f>
        <v>0.156903373428885</v>
      </c>
      <c r="I4050" s="86">
        <f>+IF(ISNUMBER(DATA!AD505),DATA!AD505,"n/a")</f>
        <v>6458.24</v>
      </c>
      <c r="J4050" s="77">
        <f>+IF(ISNUMBER(DATA!AE505),DATA!AE505,"n/a")</f>
        <v>0.190775062873832</v>
      </c>
      <c r="K4050" s="86">
        <f>+IF(ISNUMBER(DATA!AN505),DATA!AN505,"n/a")</f>
        <v>13028.09</v>
      </c>
      <c r="L4050" s="77">
        <f>+IF(ISNUMBER(DATA!AO505),DATA!AO505,"n/a")</f>
        <v>0.45133903705188999</v>
      </c>
      <c r="M4050" s="66"/>
      <c r="N4050" s="66"/>
      <c r="O4050" s="66"/>
      <c r="P4050" s="66"/>
      <c r="Q4050" s="66"/>
      <c r="S4050" s="70"/>
      <c r="U4050" s="70"/>
      <c r="W4050" s="70"/>
      <c r="Y4050" s="70"/>
    </row>
    <row r="4051" spans="1:25" s="69" customFormat="1" x14ac:dyDescent="0.2">
      <c r="A4051" s="66" t="s">
        <v>20</v>
      </c>
      <c r="B4051" s="66" t="s">
        <v>23</v>
      </c>
      <c r="C4051" s="66" t="s">
        <v>25</v>
      </c>
      <c r="D4051" s="66" t="s">
        <v>286</v>
      </c>
      <c r="E4051" s="86">
        <f>+IF(ISNUMBER(DATA!J506),DATA!J506,"n/a")</f>
        <v>969.35</v>
      </c>
      <c r="F4051" s="77">
        <f>+IF(ISNUMBER(DATA!K506),DATA!K506,"n/a")</f>
        <v>-0.63162195029262003</v>
      </c>
      <c r="G4051" s="86">
        <f>+IF(ISNUMBER(DATA!T506),DATA!T506,"n/a")</f>
        <v>1423.09</v>
      </c>
      <c r="H4051" s="77">
        <f>+IF(ISNUMBER(DATA!U506),DATA!U506,"n/a")</f>
        <v>-0.85913389154886499</v>
      </c>
      <c r="I4051" s="86">
        <f>+IF(ISNUMBER(DATA!AD506),DATA!AD506,"n/a")</f>
        <v>1986.14</v>
      </c>
      <c r="J4051" s="77">
        <f>+IF(ISNUMBER(DATA!AE506),DATA!AE506,"n/a")</f>
        <v>-0.88634131825621199</v>
      </c>
      <c r="K4051" s="86">
        <f>+IF(ISNUMBER(DATA!AN506),DATA!AN506,"n/a")</f>
        <v>13259.42</v>
      </c>
      <c r="L4051" s="77">
        <f>+IF(ISNUMBER(DATA!AO506),DATA!AO506,"n/a")</f>
        <v>-0.55747295994788204</v>
      </c>
      <c r="M4051" s="66"/>
      <c r="N4051" s="66"/>
      <c r="O4051" s="66"/>
      <c r="P4051" s="66"/>
      <c r="Q4051" s="66"/>
      <c r="S4051" s="70"/>
      <c r="U4051" s="70"/>
      <c r="W4051" s="70"/>
      <c r="Y4051" s="70"/>
    </row>
    <row r="4052" spans="1:25" s="69" customFormat="1" x14ac:dyDescent="0.2">
      <c r="A4052" s="66" t="s">
        <v>20</v>
      </c>
      <c r="B4052" s="66" t="s">
        <v>23</v>
      </c>
      <c r="C4052" s="66" t="s">
        <v>25</v>
      </c>
      <c r="D4052" s="66" t="s">
        <v>287</v>
      </c>
      <c r="E4052" s="86">
        <f>+IF(ISNUMBER(DATA!J507),DATA!J507,"n/a")</f>
        <v>1606.32</v>
      </c>
      <c r="F4052" s="77">
        <f>+IF(ISNUMBER(DATA!K507),DATA!K507,"n/a")</f>
        <v>8.3659963165599593E-2</v>
      </c>
      <c r="G4052" s="86">
        <f>+IF(ISNUMBER(DATA!T507),DATA!T507,"n/a")</f>
        <v>5239.82</v>
      </c>
      <c r="H4052" s="77">
        <f>+IF(ISNUMBER(DATA!U507),DATA!U507,"n/a")</f>
        <v>-0.58821273472287505</v>
      </c>
      <c r="I4052" s="86">
        <f>+IF(ISNUMBER(DATA!AD507),DATA!AD507,"n/a")</f>
        <v>9541.34</v>
      </c>
      <c r="J4052" s="77">
        <f>+IF(ISNUMBER(DATA!AE507),DATA!AE507,"n/a")</f>
        <v>-0.66464379910134397</v>
      </c>
      <c r="K4052" s="86">
        <f>+IF(ISNUMBER(DATA!AN507),DATA!AN507,"n/a")</f>
        <v>17003.22</v>
      </c>
      <c r="L4052" s="77">
        <f>+IF(ISNUMBER(DATA!AO507),DATA!AO507,"n/a")</f>
        <v>-0.68616243998301196</v>
      </c>
      <c r="M4052" s="66"/>
      <c r="N4052" s="66"/>
      <c r="O4052" s="66"/>
      <c r="P4052" s="66"/>
      <c r="Q4052" s="66"/>
      <c r="S4052" s="70"/>
      <c r="U4052" s="70"/>
      <c r="W4052" s="70"/>
      <c r="Y4052" s="70"/>
    </row>
    <row r="4053" spans="1:25" s="69" customFormat="1" x14ac:dyDescent="0.2">
      <c r="A4053" s="66" t="s">
        <v>20</v>
      </c>
      <c r="B4053" s="66" t="s">
        <v>23</v>
      </c>
      <c r="C4053" s="66" t="s">
        <v>25</v>
      </c>
      <c r="D4053" s="66" t="s">
        <v>288</v>
      </c>
      <c r="E4053" s="86">
        <f>+IF(ISNUMBER(DATA!J508),DATA!J508,"n/a")</f>
        <v>5967.79</v>
      </c>
      <c r="F4053" s="77">
        <f>+IF(ISNUMBER(DATA!K508),DATA!K508,"n/a")</f>
        <v>-0.11646151705105701</v>
      </c>
      <c r="G4053" s="86">
        <f>+IF(ISNUMBER(DATA!T508),DATA!T508,"n/a")</f>
        <v>19501.66</v>
      </c>
      <c r="H4053" s="77">
        <f>+IF(ISNUMBER(DATA!U508),DATA!U508,"n/a")</f>
        <v>-3.8293851670193599E-2</v>
      </c>
      <c r="I4053" s="86">
        <f>+IF(ISNUMBER(DATA!AD508),DATA!AD508,"n/a")</f>
        <v>38981.120000000003</v>
      </c>
      <c r="J4053" s="77">
        <f>+IF(ISNUMBER(DATA!AE508),DATA!AE508,"n/a")</f>
        <v>0.15277360064610199</v>
      </c>
      <c r="K4053" s="86">
        <f>+IF(ISNUMBER(DATA!AN508),DATA!AN508,"n/a")</f>
        <v>68254.559999999998</v>
      </c>
      <c r="L4053" s="77">
        <f>+IF(ISNUMBER(DATA!AO508),DATA!AO508,"n/a")</f>
        <v>0.27564692003713998</v>
      </c>
      <c r="M4053" s="66"/>
      <c r="N4053" s="66"/>
      <c r="O4053" s="66"/>
      <c r="P4053" s="66"/>
      <c r="Q4053" s="66"/>
      <c r="S4053" s="70"/>
      <c r="U4053" s="70"/>
      <c r="W4053" s="70"/>
      <c r="Y4053" s="70"/>
    </row>
    <row r="4054" spans="1:25" s="69" customFormat="1" x14ac:dyDescent="0.2">
      <c r="A4054" s="66" t="s">
        <v>20</v>
      </c>
      <c r="B4054" s="66" t="s">
        <v>23</v>
      </c>
      <c r="C4054" s="66" t="s">
        <v>25</v>
      </c>
      <c r="D4054" s="66" t="s">
        <v>289</v>
      </c>
      <c r="E4054" s="86">
        <f>+IF(ISNUMBER(DATA!J509),DATA!J509,"n/a")</f>
        <v>5150.3500000000004</v>
      </c>
      <c r="F4054" s="77">
        <f>+IF(ISNUMBER(DATA!K509),DATA!K509,"n/a")</f>
        <v>0.107247355148565</v>
      </c>
      <c r="G4054" s="86">
        <f>+IF(ISNUMBER(DATA!T509),DATA!T509,"n/a")</f>
        <v>16823.740000000002</v>
      </c>
      <c r="H4054" s="77">
        <f>+IF(ISNUMBER(DATA!U509),DATA!U509,"n/a")</f>
        <v>0.142125700940924</v>
      </c>
      <c r="I4054" s="86">
        <f>+IF(ISNUMBER(DATA!AD509),DATA!AD509,"n/a")</f>
        <v>31456.58</v>
      </c>
      <c r="J4054" s="77">
        <f>+IF(ISNUMBER(DATA!AE509),DATA!AE509,"n/a")</f>
        <v>3.21402603402429E-2</v>
      </c>
      <c r="K4054" s="86">
        <f>+IF(ISNUMBER(DATA!AN509),DATA!AN509,"n/a")</f>
        <v>55258.68</v>
      </c>
      <c r="L4054" s="77">
        <f>+IF(ISNUMBER(DATA!AO509),DATA!AO509,"n/a")</f>
        <v>0.21275144453866901</v>
      </c>
      <c r="M4054" s="66"/>
      <c r="N4054" s="66"/>
      <c r="O4054" s="66"/>
      <c r="P4054" s="66"/>
      <c r="Q4054" s="66"/>
      <c r="S4054" s="70"/>
      <c r="U4054" s="70"/>
      <c r="W4054" s="70"/>
      <c r="Y4054" s="70"/>
    </row>
    <row r="4055" spans="1:25" s="69" customFormat="1" x14ac:dyDescent="0.2">
      <c r="A4055" s="66" t="s">
        <v>20</v>
      </c>
      <c r="B4055" s="66" t="s">
        <v>23</v>
      </c>
      <c r="C4055" s="66" t="s">
        <v>25</v>
      </c>
      <c r="D4055" s="66" t="s">
        <v>290</v>
      </c>
      <c r="E4055" s="86">
        <f>+IF(ISNUMBER(DATA!J510),DATA!J510,"n/a")</f>
        <v>91.75</v>
      </c>
      <c r="F4055" s="77">
        <f>+IF(ISNUMBER(DATA!K510),DATA!K510,"n/a")</f>
        <v>-3.7048698572628103E-2</v>
      </c>
      <c r="G4055" s="86">
        <f>+IF(ISNUMBER(DATA!T510),DATA!T510,"n/a")</f>
        <v>276.64</v>
      </c>
      <c r="H4055" s="77">
        <f>+IF(ISNUMBER(DATA!U510),DATA!U510,"n/a")</f>
        <v>0.16903313049357699</v>
      </c>
      <c r="I4055" s="86">
        <f>+IF(ISNUMBER(DATA!AD510),DATA!AD510,"n/a")</f>
        <v>420.96</v>
      </c>
      <c r="J4055" s="77">
        <f>+IF(ISNUMBER(DATA!AE510),DATA!AE510,"n/a")</f>
        <v>5.25578836825525E-2</v>
      </c>
      <c r="K4055" s="86">
        <f>+IF(ISNUMBER(DATA!AN510),DATA!AN510,"n/a")</f>
        <v>750.45</v>
      </c>
      <c r="L4055" s="77">
        <f>+IF(ISNUMBER(DATA!AO510),DATA!AO510,"n/a")</f>
        <v>-0.65043808778524603</v>
      </c>
      <c r="M4055" s="66"/>
      <c r="N4055" s="66"/>
      <c r="O4055" s="66"/>
      <c r="P4055" s="66"/>
      <c r="Q4055" s="66"/>
      <c r="S4055" s="70"/>
      <c r="U4055" s="70"/>
      <c r="W4055" s="70"/>
      <c r="Y4055" s="70"/>
    </row>
    <row r="4056" spans="1:25" s="69" customFormat="1" x14ac:dyDescent="0.2">
      <c r="A4056" s="66" t="s">
        <v>20</v>
      </c>
      <c r="B4056" s="66" t="s">
        <v>23</v>
      </c>
      <c r="C4056" s="66" t="s">
        <v>25</v>
      </c>
      <c r="D4056" s="66" t="s">
        <v>291</v>
      </c>
      <c r="E4056" s="86">
        <f>+IF(ISNUMBER(DATA!J511),DATA!J511,"n/a")</f>
        <v>2834.69</v>
      </c>
      <c r="F4056" s="77">
        <f>+IF(ISNUMBER(DATA!K511),DATA!K511,"n/a")</f>
        <v>0.166635114001152</v>
      </c>
      <c r="G4056" s="86">
        <f>+IF(ISNUMBER(DATA!T511),DATA!T511,"n/a")</f>
        <v>8727.36</v>
      </c>
      <c r="H4056" s="77">
        <f>+IF(ISNUMBER(DATA!U511),DATA!U511,"n/a")</f>
        <v>0.13536972472290201</v>
      </c>
      <c r="I4056" s="86">
        <f>+IF(ISNUMBER(DATA!AD511),DATA!AD511,"n/a")</f>
        <v>15059.54</v>
      </c>
      <c r="J4056" s="77">
        <f>+IF(ISNUMBER(DATA!AE511),DATA!AE511,"n/a")</f>
        <v>0.163009305130912</v>
      </c>
      <c r="K4056" s="86">
        <f>+IF(ISNUMBER(DATA!AN511),DATA!AN511,"n/a")</f>
        <v>26442.03</v>
      </c>
      <c r="L4056" s="77">
        <f>+IF(ISNUMBER(DATA!AO511),DATA!AO511,"n/a")</f>
        <v>-1.0962919869064701E-3</v>
      </c>
      <c r="M4056" s="66"/>
      <c r="N4056" s="66"/>
      <c r="O4056" s="66"/>
      <c r="P4056" s="66"/>
      <c r="Q4056" s="66"/>
      <c r="S4056" s="70"/>
      <c r="U4056" s="70"/>
      <c r="W4056" s="70"/>
      <c r="Y4056" s="70"/>
    </row>
    <row r="4057" spans="1:25" s="69" customFormat="1" x14ac:dyDescent="0.2">
      <c r="A4057" s="66" t="s">
        <v>20</v>
      </c>
      <c r="B4057" s="66" t="s">
        <v>23</v>
      </c>
      <c r="C4057" s="66" t="s">
        <v>25</v>
      </c>
      <c r="D4057" s="66" t="s">
        <v>292</v>
      </c>
      <c r="E4057" s="86">
        <f>+IF(ISNUMBER(DATA!J512),DATA!J512,"n/a")</f>
        <v>10345.1</v>
      </c>
      <c r="F4057" s="77">
        <f>+IF(ISNUMBER(DATA!K512),DATA!K512,"n/a")</f>
        <v>0.212400705986588</v>
      </c>
      <c r="G4057" s="86">
        <f>+IF(ISNUMBER(DATA!T512),DATA!T512,"n/a")</f>
        <v>36150.82</v>
      </c>
      <c r="H4057" s="77">
        <f>+IF(ISNUMBER(DATA!U512),DATA!U512,"n/a")</f>
        <v>3.5754939350259897E-2</v>
      </c>
      <c r="I4057" s="86">
        <f>+IF(ISNUMBER(DATA!AD512),DATA!AD512,"n/a")</f>
        <v>69248.789999999994</v>
      </c>
      <c r="J4057" s="77">
        <f>+IF(ISNUMBER(DATA!AE512),DATA!AE512,"n/a")</f>
        <v>-1.3969133348445699E-2</v>
      </c>
      <c r="K4057" s="86">
        <f>+IF(ISNUMBER(DATA!AN512),DATA!AN512,"n/a")</f>
        <v>122288.17</v>
      </c>
      <c r="L4057" s="77">
        <f>+IF(ISNUMBER(DATA!AO512),DATA!AO512,"n/a")</f>
        <v>0.18401750927554</v>
      </c>
      <c r="M4057" s="66"/>
      <c r="N4057" s="66"/>
      <c r="O4057" s="66"/>
      <c r="P4057" s="66"/>
      <c r="Q4057" s="66"/>
      <c r="S4057" s="70"/>
      <c r="U4057" s="70"/>
      <c r="W4057" s="70"/>
      <c r="Y4057" s="70"/>
    </row>
    <row r="4058" spans="1:25" s="69" customFormat="1" x14ac:dyDescent="0.2">
      <c r="A4058" s="66" t="s">
        <v>20</v>
      </c>
      <c r="B4058" s="66" t="s">
        <v>23</v>
      </c>
      <c r="C4058" s="66" t="s">
        <v>25</v>
      </c>
      <c r="D4058" s="66" t="s">
        <v>293</v>
      </c>
      <c r="E4058" s="86">
        <f>+IF(ISNUMBER(DATA!J513),DATA!J513,"n/a")</f>
        <v>2215.2199999999998</v>
      </c>
      <c r="F4058" s="77">
        <f>+IF(ISNUMBER(DATA!K513),DATA!K513,"n/a")</f>
        <v>0.179594770893794</v>
      </c>
      <c r="G4058" s="86">
        <f>+IF(ISNUMBER(DATA!T513),DATA!T513,"n/a")</f>
        <v>7145.19</v>
      </c>
      <c r="H4058" s="77">
        <f>+IF(ISNUMBER(DATA!U513),DATA!U513,"n/a")</f>
        <v>0.41334981703095602</v>
      </c>
      <c r="I4058" s="86">
        <f>+IF(ISNUMBER(DATA!AD513),DATA!AD513,"n/a")</f>
        <v>13251.58</v>
      </c>
      <c r="J4058" s="77">
        <f>+IF(ISNUMBER(DATA!AE513),DATA!AE513,"n/a")</f>
        <v>0.31617249040798501</v>
      </c>
      <c r="K4058" s="86">
        <f>+IF(ISNUMBER(DATA!AN513),DATA!AN513,"n/a")</f>
        <v>23158.41</v>
      </c>
      <c r="L4058" s="77">
        <f>+IF(ISNUMBER(DATA!AO513),DATA!AO513,"n/a")</f>
        <v>0.571651460324613</v>
      </c>
      <c r="M4058" s="66"/>
      <c r="N4058" s="66"/>
      <c r="O4058" s="66"/>
      <c r="P4058" s="66"/>
      <c r="Q4058" s="66"/>
      <c r="S4058" s="70"/>
      <c r="U4058" s="70"/>
      <c r="W4058" s="70"/>
      <c r="Y4058" s="70"/>
    </row>
    <row r="4059" spans="1:25" s="69" customFormat="1" x14ac:dyDescent="0.2">
      <c r="A4059" s="66" t="s">
        <v>20</v>
      </c>
      <c r="B4059" s="66" t="s">
        <v>23</v>
      </c>
      <c r="C4059" s="66" t="s">
        <v>25</v>
      </c>
      <c r="D4059" s="66" t="s">
        <v>294</v>
      </c>
      <c r="E4059" s="86">
        <f>+IF(ISNUMBER(DATA!J514),DATA!J514,"n/a")</f>
        <v>86</v>
      </c>
      <c r="F4059" s="77">
        <f>+IF(ISNUMBER(DATA!K514),DATA!K514,"n/a")</f>
        <v>7.4999999999999997E-2</v>
      </c>
      <c r="G4059" s="86">
        <f>+IF(ISNUMBER(DATA!T514),DATA!T514,"n/a")</f>
        <v>267</v>
      </c>
      <c r="H4059" s="77">
        <f>+IF(ISNUMBER(DATA!U514),DATA!U514,"n/a")</f>
        <v>0.126582278481013</v>
      </c>
      <c r="I4059" s="86">
        <f>+IF(ISNUMBER(DATA!AD514),DATA!AD514,"n/a")</f>
        <v>484</v>
      </c>
      <c r="J4059" s="77">
        <f>+IF(ISNUMBER(DATA!AE514),DATA!AE514,"n/a")</f>
        <v>-6.8424598209989307E-2</v>
      </c>
      <c r="K4059" s="86">
        <f>+IF(ISNUMBER(DATA!AN514),DATA!AN514,"n/a")</f>
        <v>969.51</v>
      </c>
      <c r="L4059" s="77">
        <f>+IF(ISNUMBER(DATA!AO514),DATA!AO514,"n/a")</f>
        <v>-0.71455784155547497</v>
      </c>
      <c r="M4059" s="66"/>
      <c r="N4059" s="66"/>
      <c r="O4059" s="66"/>
      <c r="P4059" s="66"/>
      <c r="Q4059" s="66"/>
      <c r="S4059" s="70"/>
      <c r="U4059" s="70"/>
      <c r="W4059" s="70"/>
      <c r="Y4059" s="70"/>
    </row>
    <row r="4060" spans="1:25" s="69" customFormat="1" x14ac:dyDescent="0.2">
      <c r="A4060" s="66" t="s">
        <v>20</v>
      </c>
      <c r="B4060" s="66" t="s">
        <v>23</v>
      </c>
      <c r="C4060" s="66" t="s">
        <v>25</v>
      </c>
      <c r="D4060" s="66" t="s">
        <v>295</v>
      </c>
      <c r="E4060" s="86">
        <f>+IF(ISNUMBER(DATA!J515),DATA!J515,"n/a")</f>
        <v>3003.3</v>
      </c>
      <c r="F4060" s="77">
        <f>+IF(ISNUMBER(DATA!K515),DATA!K515,"n/a")</f>
        <v>-7.2041675163604796E-2</v>
      </c>
      <c r="G4060" s="86">
        <f>+IF(ISNUMBER(DATA!T515),DATA!T515,"n/a")</f>
        <v>9403.41</v>
      </c>
      <c r="H4060" s="77">
        <f>+IF(ISNUMBER(DATA!U515),DATA!U515,"n/a")</f>
        <v>-0.12550172418282701</v>
      </c>
      <c r="I4060" s="86">
        <f>+IF(ISNUMBER(DATA!AD515),DATA!AD515,"n/a")</f>
        <v>17336.900000000001</v>
      </c>
      <c r="J4060" s="77">
        <f>+IF(ISNUMBER(DATA!AE515),DATA!AE515,"n/a")</f>
        <v>-8.4544302460660997E-2</v>
      </c>
      <c r="K4060" s="86">
        <f>+IF(ISNUMBER(DATA!AN515),DATA!AN515,"n/a")</f>
        <v>34327.120000000003</v>
      </c>
      <c r="L4060" s="77">
        <f>+IF(ISNUMBER(DATA!AO515),DATA!AO515,"n/a")</f>
        <v>7.0432777387120504E-2</v>
      </c>
      <c r="M4060" s="66"/>
      <c r="N4060" s="66"/>
      <c r="O4060" s="66"/>
      <c r="P4060" s="66"/>
      <c r="Q4060" s="66"/>
      <c r="S4060" s="70"/>
      <c r="U4060" s="70"/>
      <c r="W4060" s="70"/>
      <c r="Y4060" s="70"/>
    </row>
    <row r="4061" spans="1:25" s="69" customFormat="1" x14ac:dyDescent="0.2">
      <c r="A4061" s="66" t="s">
        <v>20</v>
      </c>
      <c r="B4061" s="66" t="s">
        <v>23</v>
      </c>
      <c r="C4061" s="66" t="s">
        <v>25</v>
      </c>
      <c r="D4061" s="66" t="s">
        <v>296</v>
      </c>
      <c r="E4061" s="86">
        <f>+IF(ISNUMBER(DATA!J516),DATA!J516,"n/a")</f>
        <v>6025.24</v>
      </c>
      <c r="F4061" s="77">
        <f>+IF(ISNUMBER(DATA!K516),DATA!K516,"n/a")</f>
        <v>0.77889969472049503</v>
      </c>
      <c r="G4061" s="86">
        <f>+IF(ISNUMBER(DATA!T516),DATA!T516,"n/a")</f>
        <v>19609.810000000001</v>
      </c>
      <c r="H4061" s="77">
        <f>+IF(ISNUMBER(DATA!U516),DATA!U516,"n/a")</f>
        <v>0.85723932574266604</v>
      </c>
      <c r="I4061" s="86">
        <f>+IF(ISNUMBER(DATA!AD516),DATA!AD516,"n/a")</f>
        <v>34454.339999999997</v>
      </c>
      <c r="J4061" s="77">
        <f>+IF(ISNUMBER(DATA!AE516),DATA!AE516,"n/a")</f>
        <v>0.846783945455715</v>
      </c>
      <c r="K4061" s="86">
        <f>+IF(ISNUMBER(DATA!AN516),DATA!AN516,"n/a")</f>
        <v>58572.58</v>
      </c>
      <c r="L4061" s="77">
        <f>+IF(ISNUMBER(DATA!AO516),DATA!AO516,"n/a")</f>
        <v>0.90473802632045297</v>
      </c>
      <c r="M4061" s="66"/>
      <c r="N4061" s="66"/>
      <c r="O4061" s="66"/>
      <c r="P4061" s="66"/>
      <c r="Q4061" s="66"/>
      <c r="S4061" s="70"/>
      <c r="U4061" s="70"/>
      <c r="W4061" s="70"/>
      <c r="Y4061" s="70"/>
    </row>
    <row r="4062" spans="1:25" s="69" customFormat="1" x14ac:dyDescent="0.2">
      <c r="A4062" s="66" t="s">
        <v>20</v>
      </c>
      <c r="B4062" s="66" t="s">
        <v>23</v>
      </c>
      <c r="C4062" s="66" t="s">
        <v>25</v>
      </c>
      <c r="D4062" s="66" t="s">
        <v>297</v>
      </c>
      <c r="E4062" s="86">
        <f>+IF(ISNUMBER(DATA!J517),DATA!J517,"n/a")</f>
        <v>2127.23</v>
      </c>
      <c r="F4062" s="77">
        <f>+IF(ISNUMBER(DATA!K517),DATA!K517,"n/a")</f>
        <v>6.2249594384291198E-3</v>
      </c>
      <c r="G4062" s="86">
        <f>+IF(ISNUMBER(DATA!T517),DATA!T517,"n/a")</f>
        <v>6804.12</v>
      </c>
      <c r="H4062" s="77">
        <f>+IF(ISNUMBER(DATA!U517),DATA!U517,"n/a")</f>
        <v>0.36901343838843997</v>
      </c>
      <c r="I4062" s="86">
        <f>+IF(ISNUMBER(DATA!AD517),DATA!AD517,"n/a")</f>
        <v>12312.06</v>
      </c>
      <c r="J4062" s="77">
        <f>+IF(ISNUMBER(DATA!AE517),DATA!AE517,"n/a")</f>
        <v>0.387856092920075</v>
      </c>
      <c r="K4062" s="86">
        <f>+IF(ISNUMBER(DATA!AN517),DATA!AN517,"n/a")</f>
        <v>22190.57</v>
      </c>
      <c r="L4062" s="77">
        <f>+IF(ISNUMBER(DATA!AO517),DATA!AO517,"n/a")</f>
        <v>0.65515422970921799</v>
      </c>
      <c r="M4062" s="66"/>
      <c r="N4062" s="66"/>
      <c r="O4062" s="66"/>
      <c r="P4062" s="66"/>
      <c r="Q4062" s="66"/>
      <c r="S4062" s="70"/>
      <c r="U4062" s="70"/>
      <c r="W4062" s="70"/>
      <c r="Y4062" s="70"/>
    </row>
    <row r="4063" spans="1:25" s="69" customFormat="1" x14ac:dyDescent="0.2">
      <c r="A4063" s="66" t="s">
        <v>20</v>
      </c>
      <c r="B4063" s="66" t="s">
        <v>23</v>
      </c>
      <c r="C4063" s="66" t="s">
        <v>25</v>
      </c>
      <c r="D4063" s="66" t="s">
        <v>298</v>
      </c>
      <c r="E4063" s="86">
        <f>+IF(ISNUMBER(DATA!J518),DATA!J518,"n/a")</f>
        <v>91</v>
      </c>
      <c r="F4063" s="77">
        <f>+IF(ISNUMBER(DATA!K518),DATA!K518,"n/a")</f>
        <v>-0.26016260162601601</v>
      </c>
      <c r="G4063" s="86">
        <f>+IF(ISNUMBER(DATA!T518),DATA!T518,"n/a")</f>
        <v>248</v>
      </c>
      <c r="H4063" s="77">
        <f>+IF(ISNUMBER(DATA!U518),DATA!U518,"n/a")</f>
        <v>-0.31868131868131899</v>
      </c>
      <c r="I4063" s="86">
        <f>+IF(ISNUMBER(DATA!AD518),DATA!AD518,"n/a")</f>
        <v>474</v>
      </c>
      <c r="J4063" s="77">
        <f>+IF(ISNUMBER(DATA!AE518),DATA!AE518,"n/a")</f>
        <v>-0.521815889029004</v>
      </c>
      <c r="K4063" s="86">
        <f>+IF(ISNUMBER(DATA!AN518),DATA!AN518,"n/a")</f>
        <v>1062</v>
      </c>
      <c r="L4063" s="77">
        <f>+IF(ISNUMBER(DATA!AO518),DATA!AO518,"n/a")</f>
        <v>-0.865880641348165</v>
      </c>
      <c r="M4063" s="66"/>
      <c r="N4063" s="66"/>
      <c r="O4063" s="66"/>
      <c r="P4063" s="66"/>
      <c r="Q4063" s="66"/>
      <c r="S4063" s="70"/>
      <c r="U4063" s="70"/>
      <c r="W4063" s="70"/>
      <c r="Y4063" s="70"/>
    </row>
    <row r="4064" spans="1:25" s="69" customFormat="1" x14ac:dyDescent="0.2">
      <c r="A4064" s="66" t="s">
        <v>20</v>
      </c>
      <c r="B4064" s="66" t="s">
        <v>23</v>
      </c>
      <c r="C4064" s="66" t="s">
        <v>25</v>
      </c>
      <c r="D4064" s="66" t="s">
        <v>299</v>
      </c>
      <c r="E4064" s="86">
        <f>+IF(ISNUMBER(DATA!J519),DATA!J519,"n/a")</f>
        <v>4994.51</v>
      </c>
      <c r="F4064" s="77">
        <f>+IF(ISNUMBER(DATA!K519),DATA!K519,"n/a")</f>
        <v>-0.27684968001621602</v>
      </c>
      <c r="G4064" s="86">
        <f>+IF(ISNUMBER(DATA!T519),DATA!T519,"n/a")</f>
        <v>15607.46</v>
      </c>
      <c r="H4064" s="77">
        <f>+IF(ISNUMBER(DATA!U519),DATA!U519,"n/a")</f>
        <v>-0.597192015309711</v>
      </c>
      <c r="I4064" s="86">
        <f>+IF(ISNUMBER(DATA!AD519),DATA!AD519,"n/a")</f>
        <v>27006.75</v>
      </c>
      <c r="J4064" s="77">
        <f>+IF(ISNUMBER(DATA!AE519),DATA!AE519,"n/a")</f>
        <v>-0.70192554327599499</v>
      </c>
      <c r="K4064" s="86">
        <f>+IF(ISNUMBER(DATA!AN519),DATA!AN519,"n/a")</f>
        <v>59065.5</v>
      </c>
      <c r="L4064" s="77">
        <f>+IF(ISNUMBER(DATA!AO519),DATA!AO519,"n/a")</f>
        <v>-0.63518817867765398</v>
      </c>
      <c r="M4064" s="66"/>
      <c r="N4064" s="66"/>
      <c r="O4064" s="66"/>
      <c r="P4064" s="66"/>
      <c r="Q4064" s="66"/>
      <c r="S4064" s="70"/>
      <c r="U4064" s="70"/>
      <c r="W4064" s="70"/>
      <c r="Y4064" s="70"/>
    </row>
    <row r="4065" spans="1:25" s="69" customFormat="1" x14ac:dyDescent="0.2">
      <c r="A4065" s="66" t="s">
        <v>20</v>
      </c>
      <c r="B4065" s="66" t="s">
        <v>23</v>
      </c>
      <c r="C4065" s="66" t="s">
        <v>25</v>
      </c>
      <c r="D4065" s="66" t="s">
        <v>300</v>
      </c>
      <c r="E4065" s="86">
        <f>+IF(ISNUMBER(DATA!J520),DATA!J520,"n/a")</f>
        <v>15757.56</v>
      </c>
      <c r="F4065" s="77">
        <f>+IF(ISNUMBER(DATA!K520),DATA!K520,"n/a")</f>
        <v>0.24631603591148199</v>
      </c>
      <c r="G4065" s="86">
        <f>+IF(ISNUMBER(DATA!T520),DATA!T520,"n/a")</f>
        <v>50412.07</v>
      </c>
      <c r="H4065" s="77">
        <f>+IF(ISNUMBER(DATA!U520),DATA!U520,"n/a")</f>
        <v>0.26844165722482599</v>
      </c>
      <c r="I4065" s="86">
        <f>+IF(ISNUMBER(DATA!AD520),DATA!AD520,"n/a")</f>
        <v>89321.600000000006</v>
      </c>
      <c r="J4065" s="77">
        <f>+IF(ISNUMBER(DATA!AE520),DATA!AE520,"n/a")</f>
        <v>0.24368924644391601</v>
      </c>
      <c r="K4065" s="86">
        <f>+IF(ISNUMBER(DATA!AN520),DATA!AN520,"n/a")</f>
        <v>155951.32</v>
      </c>
      <c r="L4065" s="77">
        <f>+IF(ISNUMBER(DATA!AO520),DATA!AO520,"n/a")</f>
        <v>0.176159616066136</v>
      </c>
      <c r="M4065" s="66"/>
      <c r="N4065" s="66"/>
      <c r="O4065" s="66"/>
      <c r="P4065" s="66"/>
      <c r="Q4065" s="66"/>
      <c r="S4065" s="70"/>
      <c r="U4065" s="70"/>
      <c r="W4065" s="70"/>
      <c r="Y4065" s="70"/>
    </row>
    <row r="4066" spans="1:25" s="69" customFormat="1" x14ac:dyDescent="0.2">
      <c r="A4066" s="66" t="s">
        <v>20</v>
      </c>
      <c r="B4066" s="66" t="s">
        <v>23</v>
      </c>
      <c r="C4066" s="66" t="s">
        <v>25</v>
      </c>
      <c r="D4066" s="66" t="s">
        <v>301</v>
      </c>
      <c r="E4066" s="86">
        <f>+IF(ISNUMBER(DATA!J521),DATA!J521,"n/a")</f>
        <v>2867.56</v>
      </c>
      <c r="F4066" s="77">
        <f>+IF(ISNUMBER(DATA!K521),DATA!K521,"n/a")</f>
        <v>0.30475891471810101</v>
      </c>
      <c r="G4066" s="86">
        <f>+IF(ISNUMBER(DATA!T521),DATA!T521,"n/a")</f>
        <v>9084.17</v>
      </c>
      <c r="H4066" s="77">
        <f>+IF(ISNUMBER(DATA!U521),DATA!U521,"n/a")</f>
        <v>1.4163432611511699</v>
      </c>
      <c r="I4066" s="86">
        <f>+IF(ISNUMBER(DATA!AD521),DATA!AD521,"n/a")</f>
        <v>15003.24</v>
      </c>
      <c r="J4066" s="77">
        <f>+IF(ISNUMBER(DATA!AE521),DATA!AE521,"n/a")</f>
        <v>2.2298998301439599</v>
      </c>
      <c r="K4066" s="86">
        <f>+IF(ISNUMBER(DATA!AN521),DATA!AN521,"n/a")</f>
        <v>26810.57</v>
      </c>
      <c r="L4066" s="77">
        <f>+IF(ISNUMBER(DATA!AO521),DATA!AO521,"n/a")</f>
        <v>3.7319423142430002</v>
      </c>
      <c r="M4066" s="66"/>
      <c r="N4066" s="66"/>
      <c r="O4066" s="66"/>
      <c r="P4066" s="66"/>
      <c r="Q4066" s="66"/>
      <c r="S4066" s="70"/>
      <c r="U4066" s="70"/>
      <c r="W4066" s="70"/>
      <c r="Y4066" s="70"/>
    </row>
    <row r="4067" spans="1:25" s="69" customFormat="1" x14ac:dyDescent="0.2">
      <c r="A4067" s="66" t="s">
        <v>20</v>
      </c>
      <c r="B4067" s="66" t="s">
        <v>23</v>
      </c>
      <c r="C4067" s="66" t="s">
        <v>25</v>
      </c>
      <c r="D4067" s="66" t="s">
        <v>302</v>
      </c>
      <c r="E4067" s="86">
        <f>+IF(ISNUMBER(DATA!J522),DATA!J522,"n/a")</f>
        <v>44</v>
      </c>
      <c r="F4067" s="77">
        <f>+IF(ISNUMBER(DATA!K522),DATA!K522,"n/a")</f>
        <v>-0.58878504672897203</v>
      </c>
      <c r="G4067" s="86">
        <f>+IF(ISNUMBER(DATA!T522),DATA!T522,"n/a")</f>
        <v>138</v>
      </c>
      <c r="H4067" s="77">
        <f>+IF(ISNUMBER(DATA!U522),DATA!U522,"n/a")</f>
        <v>-0.530612244897959</v>
      </c>
      <c r="I4067" s="86">
        <f>+IF(ISNUMBER(DATA!AD522),DATA!AD522,"n/a")</f>
        <v>220</v>
      </c>
      <c r="J4067" s="77">
        <f>+IF(ISNUMBER(DATA!AE522),DATA!AE522,"n/a")</f>
        <v>-0.60166576136157901</v>
      </c>
      <c r="K4067" s="86">
        <f>+IF(ISNUMBER(DATA!AN522),DATA!AN522,"n/a")</f>
        <v>547</v>
      </c>
      <c r="L4067" s="77">
        <f>+IF(ISNUMBER(DATA!AO522),DATA!AO522,"n/a")</f>
        <v>-0.77178189525331398</v>
      </c>
      <c r="M4067" s="66"/>
      <c r="N4067" s="66"/>
      <c r="O4067" s="66"/>
      <c r="P4067" s="66"/>
      <c r="Q4067" s="66"/>
      <c r="S4067" s="70"/>
      <c r="U4067" s="70"/>
      <c r="W4067" s="70"/>
      <c r="Y4067" s="70"/>
    </row>
    <row r="4068" spans="1:25" s="69" customFormat="1" x14ac:dyDescent="0.2">
      <c r="A4068" s="66" t="s">
        <v>20</v>
      </c>
      <c r="B4068" s="66" t="s">
        <v>23</v>
      </c>
      <c r="C4068" s="66" t="s">
        <v>25</v>
      </c>
      <c r="D4068" s="66" t="s">
        <v>303</v>
      </c>
      <c r="E4068" s="86">
        <f>+IF(ISNUMBER(DATA!J523),DATA!J523,"n/a")</f>
        <v>2517.79</v>
      </c>
      <c r="F4068" s="77">
        <f>+IF(ISNUMBER(DATA!K523),DATA!K523,"n/a")</f>
        <v>-3.92644685178331E-2</v>
      </c>
      <c r="G4068" s="86">
        <f>+IF(ISNUMBER(DATA!T523),DATA!T523,"n/a")</f>
        <v>8169.85</v>
      </c>
      <c r="H4068" s="77">
        <f>+IF(ISNUMBER(DATA!U523),DATA!U523,"n/a")</f>
        <v>1.7261557898446401E-4</v>
      </c>
      <c r="I4068" s="86">
        <f>+IF(ISNUMBER(DATA!AD523),DATA!AD523,"n/a")</f>
        <v>15420.78</v>
      </c>
      <c r="J4068" s="77">
        <f>+IF(ISNUMBER(DATA!AE523),DATA!AE523,"n/a")</f>
        <v>-5.6509874941876197E-2</v>
      </c>
      <c r="K4068" s="86">
        <f>+IF(ISNUMBER(DATA!AN523),DATA!AN523,"n/a")</f>
        <v>28995.15</v>
      </c>
      <c r="L4068" s="77">
        <f>+IF(ISNUMBER(DATA!AO523),DATA!AO523,"n/a")</f>
        <v>0.191682555000212</v>
      </c>
      <c r="M4068" s="66"/>
      <c r="N4068" s="66"/>
      <c r="O4068" s="66"/>
      <c r="P4068" s="66"/>
      <c r="Q4068" s="66"/>
      <c r="S4068" s="70"/>
      <c r="U4068" s="70"/>
      <c r="W4068" s="70"/>
      <c r="Y4068" s="70"/>
    </row>
    <row r="4069" spans="1:25" s="69" customFormat="1" x14ac:dyDescent="0.2">
      <c r="A4069" s="66" t="s">
        <v>20</v>
      </c>
      <c r="B4069" s="66" t="s">
        <v>23</v>
      </c>
      <c r="C4069" s="66" t="s">
        <v>25</v>
      </c>
      <c r="D4069" s="66" t="s">
        <v>304</v>
      </c>
      <c r="E4069" s="86">
        <f>+IF(ISNUMBER(DATA!J524),DATA!J524,"n/a")</f>
        <v>2830.86</v>
      </c>
      <c r="F4069" s="77">
        <f>+IF(ISNUMBER(DATA!K524),DATA!K524,"n/a")</f>
        <v>-0.59864914869997599</v>
      </c>
      <c r="G4069" s="86">
        <f>+IF(ISNUMBER(DATA!T524),DATA!T524,"n/a")</f>
        <v>8589.99</v>
      </c>
      <c r="H4069" s="77">
        <f>+IF(ISNUMBER(DATA!U524),DATA!U524,"n/a")</f>
        <v>-0.63274271395327097</v>
      </c>
      <c r="I4069" s="86">
        <f>+IF(ISNUMBER(DATA!AD524),DATA!AD524,"n/a")</f>
        <v>14612.1</v>
      </c>
      <c r="J4069" s="77">
        <f>+IF(ISNUMBER(DATA!AE524),DATA!AE524,"n/a")</f>
        <v>-0.65949098305109999</v>
      </c>
      <c r="K4069" s="86">
        <f>+IF(ISNUMBER(DATA!AN524),DATA!AN524,"n/a")</f>
        <v>43913.87</v>
      </c>
      <c r="L4069" s="77">
        <f>+IF(ISNUMBER(DATA!AO524),DATA!AO524,"n/a")</f>
        <v>-0.41397126323502897</v>
      </c>
      <c r="M4069" s="66"/>
      <c r="N4069" s="66"/>
      <c r="O4069" s="66"/>
      <c r="P4069" s="66"/>
      <c r="Q4069" s="66"/>
      <c r="S4069" s="70"/>
      <c r="U4069" s="70"/>
      <c r="W4069" s="70"/>
      <c r="Y4069" s="70"/>
    </row>
    <row r="4070" spans="1:25" s="69" customFormat="1" x14ac:dyDescent="0.2">
      <c r="A4070" s="66" t="s">
        <v>20</v>
      </c>
      <c r="B4070" s="66" t="s">
        <v>23</v>
      </c>
      <c r="C4070" s="66" t="s">
        <v>25</v>
      </c>
      <c r="D4070" s="66" t="s">
        <v>305</v>
      </c>
      <c r="E4070" s="86">
        <f>+IF(ISNUMBER(DATA!J525),DATA!J525,"n/a")</f>
        <v>2887.54</v>
      </c>
      <c r="F4070" s="77">
        <f>+IF(ISNUMBER(DATA!K525),DATA!K525,"n/a")</f>
        <v>1442.77</v>
      </c>
      <c r="G4070" s="86">
        <f>+IF(ISNUMBER(DATA!T525),DATA!T525,"n/a")</f>
        <v>10935.1</v>
      </c>
      <c r="H4070" s="77">
        <f>+IF(ISNUMBER(DATA!U525),DATA!U525,"n/a")</f>
        <v>3644.0333333333301</v>
      </c>
      <c r="I4070" s="86">
        <f>+IF(ISNUMBER(DATA!AD525),DATA!AD525,"n/a")</f>
        <v>22357.26</v>
      </c>
      <c r="J4070" s="77">
        <f>+IF(ISNUMBER(DATA!AE525),DATA!AE525,"n/a")</f>
        <v>7451.42</v>
      </c>
      <c r="K4070" s="86">
        <f>+IF(ISNUMBER(DATA!AN525),DATA!AN525,"n/a")</f>
        <v>23149.35</v>
      </c>
      <c r="L4070" s="77">
        <f>+IF(ISNUMBER(DATA!AO525),DATA!AO525,"n/a")</f>
        <v>7715.45</v>
      </c>
      <c r="M4070" s="66"/>
      <c r="N4070" s="66"/>
      <c r="O4070" s="66"/>
      <c r="P4070" s="66"/>
      <c r="Q4070" s="66"/>
      <c r="S4070" s="70"/>
      <c r="U4070" s="70"/>
      <c r="W4070" s="70"/>
      <c r="Y4070" s="70"/>
    </row>
    <row r="4071" spans="1:25" s="69" customFormat="1" x14ac:dyDescent="0.2">
      <c r="A4071" s="66" t="s">
        <v>20</v>
      </c>
      <c r="B4071" s="66" t="s">
        <v>23</v>
      </c>
      <c r="C4071" s="66" t="s">
        <v>25</v>
      </c>
      <c r="D4071" s="66" t="s">
        <v>306</v>
      </c>
      <c r="E4071" s="86">
        <f>+IF(ISNUMBER(DATA!J526),DATA!J526,"n/a")</f>
        <v>4470.03</v>
      </c>
      <c r="F4071" s="77">
        <f>+IF(ISNUMBER(DATA!K526),DATA!K526,"n/a")</f>
        <v>-0.11296256608086901</v>
      </c>
      <c r="G4071" s="86">
        <f>+IF(ISNUMBER(DATA!T526),DATA!T526,"n/a")</f>
        <v>15196.71</v>
      </c>
      <c r="H4071" s="77">
        <f>+IF(ISNUMBER(DATA!U526),DATA!U526,"n/a")</f>
        <v>-0.12151245872527</v>
      </c>
      <c r="I4071" s="86">
        <f>+IF(ISNUMBER(DATA!AD526),DATA!AD526,"n/a")</f>
        <v>28722.09</v>
      </c>
      <c r="J4071" s="77">
        <f>+IF(ISNUMBER(DATA!AE526),DATA!AE526,"n/a")</f>
        <v>-0.13904620935122</v>
      </c>
      <c r="K4071" s="86">
        <f>+IF(ISNUMBER(DATA!AN526),DATA!AN526,"n/a")</f>
        <v>53533.3</v>
      </c>
      <c r="L4071" s="77">
        <f>+IF(ISNUMBER(DATA!AO526),DATA!AO526,"n/a")</f>
        <v>-9.38048034017889E-2</v>
      </c>
      <c r="M4071" s="66"/>
      <c r="N4071" s="66"/>
      <c r="O4071" s="66"/>
      <c r="P4071" s="66"/>
      <c r="Q4071" s="66"/>
      <c r="S4071" s="70"/>
      <c r="U4071" s="70"/>
      <c r="W4071" s="70"/>
      <c r="Y4071" s="70"/>
    </row>
    <row r="4072" spans="1:25" s="69" customFormat="1" x14ac:dyDescent="0.2">
      <c r="A4072" s="66" t="s">
        <v>20</v>
      </c>
      <c r="B4072" s="66" t="s">
        <v>23</v>
      </c>
      <c r="C4072" s="66" t="s">
        <v>25</v>
      </c>
      <c r="D4072" s="66" t="s">
        <v>307</v>
      </c>
      <c r="E4072" s="86">
        <f>+IF(ISNUMBER(DATA!J527),DATA!J527,"n/a")</f>
        <v>5610.17</v>
      </c>
      <c r="F4072" s="77">
        <f>+IF(ISNUMBER(DATA!K527),DATA!K527,"n/a")</f>
        <v>0.251437659770956</v>
      </c>
      <c r="G4072" s="86">
        <f>+IF(ISNUMBER(DATA!T527),DATA!T527,"n/a")</f>
        <v>18472.27</v>
      </c>
      <c r="H4072" s="77">
        <f>+IF(ISNUMBER(DATA!U527),DATA!U527,"n/a")</f>
        <v>1.4304403200892599</v>
      </c>
      <c r="I4072" s="86">
        <f>+IF(ISNUMBER(DATA!AD527),DATA!AD527,"n/a")</f>
        <v>34285.86</v>
      </c>
      <c r="J4072" s="77">
        <f>+IF(ISNUMBER(DATA!AE527),DATA!AE527,"n/a")</f>
        <v>3.5110718148303102</v>
      </c>
      <c r="K4072" s="86">
        <f>+IF(ISNUMBER(DATA!AN527),DATA!AN527,"n/a")</f>
        <v>58933.87</v>
      </c>
      <c r="L4072" s="77">
        <f>+IF(ISNUMBER(DATA!AO527),DATA!AO527,"n/a")</f>
        <v>6.7540688755035898</v>
      </c>
      <c r="M4072" s="66"/>
      <c r="N4072" s="66"/>
      <c r="O4072" s="66"/>
      <c r="P4072" s="66"/>
      <c r="Q4072" s="66"/>
      <c r="S4072" s="70"/>
      <c r="U4072" s="70"/>
      <c r="W4072" s="70"/>
      <c r="Y4072" s="70"/>
    </row>
    <row r="4073" spans="1:25" s="69" customFormat="1" x14ac:dyDescent="0.2">
      <c r="A4073" s="66" t="s">
        <v>20</v>
      </c>
      <c r="B4073" s="66" t="s">
        <v>23</v>
      </c>
      <c r="C4073" s="66" t="s">
        <v>25</v>
      </c>
      <c r="D4073" s="66" t="s">
        <v>308</v>
      </c>
      <c r="E4073" s="86">
        <f>+IF(ISNUMBER(DATA!J528),DATA!J528,"n/a")</f>
        <v>3692.77</v>
      </c>
      <c r="F4073" s="77">
        <f>+IF(ISNUMBER(DATA!K528),DATA!K528,"n/a")</f>
        <v>6.6112934750286498E-2</v>
      </c>
      <c r="G4073" s="86">
        <f>+IF(ISNUMBER(DATA!T528),DATA!T528,"n/a")</f>
        <v>12319.2</v>
      </c>
      <c r="H4073" s="77">
        <f>+IF(ISNUMBER(DATA!U528),DATA!U528,"n/a")</f>
        <v>8.2127572855104997E-2</v>
      </c>
      <c r="I4073" s="86">
        <f>+IF(ISNUMBER(DATA!AD528),DATA!AD528,"n/a")</f>
        <v>22067.79</v>
      </c>
      <c r="J4073" s="77">
        <f>+IF(ISNUMBER(DATA!AE528),DATA!AE528,"n/a")</f>
        <v>-0.11714184554636101</v>
      </c>
      <c r="K4073" s="86">
        <f>+IF(ISNUMBER(DATA!AN528),DATA!AN528,"n/a")</f>
        <v>38800.080000000002</v>
      </c>
      <c r="L4073" s="77">
        <f>+IF(ISNUMBER(DATA!AO528),DATA!AO528,"n/a")</f>
        <v>-6.15471427676514E-2</v>
      </c>
      <c r="M4073" s="66"/>
      <c r="N4073" s="66"/>
      <c r="O4073" s="66"/>
      <c r="P4073" s="66"/>
      <c r="Q4073" s="66"/>
      <c r="S4073" s="70"/>
      <c r="U4073" s="70"/>
      <c r="W4073" s="70"/>
      <c r="Y4073" s="70"/>
    </row>
    <row r="4074" spans="1:25" s="69" customFormat="1" x14ac:dyDescent="0.2">
      <c r="A4074" s="66" t="s">
        <v>20</v>
      </c>
      <c r="B4074" s="66" t="s">
        <v>23</v>
      </c>
      <c r="C4074" s="66" t="s">
        <v>25</v>
      </c>
      <c r="D4074" s="66" t="s">
        <v>309</v>
      </c>
      <c r="E4074" s="86">
        <f>+IF(ISNUMBER(DATA!J529),DATA!J529,"n/a")</f>
        <v>3892.8</v>
      </c>
      <c r="F4074" s="77">
        <f>+IF(ISNUMBER(DATA!K529),DATA!K529,"n/a")</f>
        <v>8.1039050480702493E-2</v>
      </c>
      <c r="G4074" s="86">
        <f>+IF(ISNUMBER(DATA!T529),DATA!T529,"n/a")</f>
        <v>13422.47</v>
      </c>
      <c r="H4074" s="77">
        <f>+IF(ISNUMBER(DATA!U529),DATA!U529,"n/a")</f>
        <v>0.137767436340827</v>
      </c>
      <c r="I4074" s="86">
        <f>+IF(ISNUMBER(DATA!AD529),DATA!AD529,"n/a")</f>
        <v>23835.81</v>
      </c>
      <c r="J4074" s="77">
        <f>+IF(ISNUMBER(DATA!AE529),DATA!AE529,"n/a")</f>
        <v>-0.147781500532909</v>
      </c>
      <c r="K4074" s="86">
        <f>+IF(ISNUMBER(DATA!AN529),DATA!AN529,"n/a")</f>
        <v>41785.760000000002</v>
      </c>
      <c r="L4074" s="77">
        <f>+IF(ISNUMBER(DATA!AO529),DATA!AO529,"n/a")</f>
        <v>-0.109511948540381</v>
      </c>
      <c r="M4074" s="66"/>
      <c r="N4074" s="66"/>
      <c r="O4074" s="66"/>
      <c r="P4074" s="66"/>
      <c r="Q4074" s="66"/>
      <c r="S4074" s="70"/>
      <c r="U4074" s="70"/>
      <c r="W4074" s="70"/>
      <c r="Y4074" s="70"/>
    </row>
    <row r="4075" spans="1:25" s="69" customFormat="1" x14ac:dyDescent="0.2">
      <c r="A4075" s="66" t="s">
        <v>20</v>
      </c>
      <c r="B4075" s="66" t="s">
        <v>23</v>
      </c>
      <c r="C4075" s="66" t="s">
        <v>25</v>
      </c>
      <c r="D4075" s="66" t="s">
        <v>310</v>
      </c>
      <c r="E4075" s="86">
        <f>+IF(ISNUMBER(DATA!J530),DATA!J530,"n/a")</f>
        <v>4842.9399999999996</v>
      </c>
      <c r="F4075" s="77">
        <f>+IF(ISNUMBER(DATA!K530),DATA!K530,"n/a")</f>
        <v>-0.123725740671716</v>
      </c>
      <c r="G4075" s="86">
        <f>+IF(ISNUMBER(DATA!T530),DATA!T530,"n/a")</f>
        <v>17943.98</v>
      </c>
      <c r="H4075" s="77">
        <f>+IF(ISNUMBER(DATA!U530),DATA!U530,"n/a")</f>
        <v>8.2589796109212105E-2</v>
      </c>
      <c r="I4075" s="86">
        <f>+IF(ISNUMBER(DATA!AD530),DATA!AD530,"n/a")</f>
        <v>32101.8</v>
      </c>
      <c r="J4075" s="77">
        <f>+IF(ISNUMBER(DATA!AE530),DATA!AE530,"n/a")</f>
        <v>-0.17881386954207301</v>
      </c>
      <c r="K4075" s="86">
        <f>+IF(ISNUMBER(DATA!AN530),DATA!AN530,"n/a")</f>
        <v>58059.24</v>
      </c>
      <c r="L4075" s="77">
        <f>+IF(ISNUMBER(DATA!AO530),DATA!AO530,"n/a")</f>
        <v>5.2016316128453101E-3</v>
      </c>
      <c r="M4075" s="66"/>
      <c r="N4075" s="66"/>
      <c r="O4075" s="66"/>
      <c r="P4075" s="66"/>
      <c r="Q4075" s="66"/>
      <c r="S4075" s="70"/>
      <c r="U4075" s="70"/>
      <c r="W4075" s="70"/>
      <c r="Y4075" s="70"/>
    </row>
    <row r="4076" spans="1:25" s="69" customFormat="1" x14ac:dyDescent="0.2">
      <c r="A4076" s="66" t="s">
        <v>20</v>
      </c>
      <c r="B4076" s="66" t="s">
        <v>23</v>
      </c>
      <c r="C4076" s="66" t="s">
        <v>25</v>
      </c>
      <c r="D4076" s="66" t="s">
        <v>311</v>
      </c>
      <c r="E4076" s="86">
        <f>+IF(ISNUMBER(DATA!J531),DATA!J531,"n/a")</f>
        <v>1390.98</v>
      </c>
      <c r="F4076" s="77">
        <f>+IF(ISNUMBER(DATA!K531),DATA!K531,"n/a")</f>
        <v>1.98455134532035</v>
      </c>
      <c r="G4076" s="86">
        <f>+IF(ISNUMBER(DATA!T531),DATA!T531,"n/a")</f>
        <v>4278.05</v>
      </c>
      <c r="H4076" s="77">
        <f>+IF(ISNUMBER(DATA!U531),DATA!U531,"n/a")</f>
        <v>0.69593622276048295</v>
      </c>
      <c r="I4076" s="86">
        <f>+IF(ISNUMBER(DATA!AD531),DATA!AD531,"n/a")</f>
        <v>7315.61</v>
      </c>
      <c r="J4076" s="77">
        <f>+IF(ISNUMBER(DATA!AE531),DATA!AE531,"n/a")</f>
        <v>0.51799131403718801</v>
      </c>
      <c r="K4076" s="86">
        <f>+IF(ISNUMBER(DATA!AN531),DATA!AN531,"n/a")</f>
        <v>12829.89</v>
      </c>
      <c r="L4076" s="77">
        <f>+IF(ISNUMBER(DATA!AO531),DATA!AO531,"n/a")</f>
        <v>0.29720507036614302</v>
      </c>
      <c r="M4076" s="66"/>
      <c r="N4076" s="66"/>
      <c r="O4076" s="66"/>
      <c r="P4076" s="66"/>
      <c r="Q4076" s="66"/>
      <c r="S4076" s="70"/>
      <c r="U4076" s="70"/>
      <c r="W4076" s="70"/>
      <c r="Y4076" s="70"/>
    </row>
    <row r="4077" spans="1:25" s="69" customFormat="1" x14ac:dyDescent="0.2">
      <c r="A4077" s="66" t="s">
        <v>20</v>
      </c>
      <c r="B4077" s="66" t="s">
        <v>23</v>
      </c>
      <c r="C4077" s="66" t="s">
        <v>25</v>
      </c>
      <c r="D4077" s="66" t="s">
        <v>312</v>
      </c>
      <c r="E4077" s="86">
        <f>+IF(ISNUMBER(DATA!J532),DATA!J532,"n/a")</f>
        <v>1152.6199999999999</v>
      </c>
      <c r="F4077" s="77">
        <f>+IF(ISNUMBER(DATA!K532),DATA!K532,"n/a")</f>
        <v>0.40216293809228398</v>
      </c>
      <c r="G4077" s="86">
        <f>+IF(ISNUMBER(DATA!T532),DATA!T532,"n/a")</f>
        <v>3872.96</v>
      </c>
      <c r="H4077" s="77">
        <f>+IF(ISNUMBER(DATA!U532),DATA!U532,"n/a")</f>
        <v>0.86450991719622605</v>
      </c>
      <c r="I4077" s="86">
        <f>+IF(ISNUMBER(DATA!AD532),DATA!AD532,"n/a")</f>
        <v>6957.51</v>
      </c>
      <c r="J4077" s="77">
        <f>+IF(ISNUMBER(DATA!AE532),DATA!AE532,"n/a")</f>
        <v>1.0082117920756899</v>
      </c>
      <c r="K4077" s="86">
        <f>+IF(ISNUMBER(DATA!AN532),DATA!AN532,"n/a")</f>
        <v>11425.69</v>
      </c>
      <c r="L4077" s="77">
        <f>+IF(ISNUMBER(DATA!AO532),DATA!AO532,"n/a")</f>
        <v>1.37451473461075</v>
      </c>
      <c r="M4077" s="66"/>
      <c r="N4077" s="66"/>
      <c r="O4077" s="66"/>
      <c r="P4077" s="66"/>
      <c r="Q4077" s="66"/>
      <c r="S4077" s="70"/>
      <c r="U4077" s="70"/>
      <c r="W4077" s="70"/>
      <c r="Y4077" s="70"/>
    </row>
    <row r="4078" spans="1:25" s="69" customFormat="1" x14ac:dyDescent="0.2">
      <c r="A4078" s="66" t="s">
        <v>20</v>
      </c>
      <c r="B4078" s="66" t="s">
        <v>23</v>
      </c>
      <c r="C4078" s="66" t="s">
        <v>25</v>
      </c>
      <c r="D4078" s="66" t="s">
        <v>313</v>
      </c>
      <c r="E4078" s="86">
        <f>+IF(ISNUMBER(DATA!J533),DATA!J533,"n/a")</f>
        <v>1664.34</v>
      </c>
      <c r="F4078" s="77">
        <f>+IF(ISNUMBER(DATA!K533),DATA!K533,"n/a")</f>
        <v>0.19055760220322601</v>
      </c>
      <c r="G4078" s="86">
        <f>+IF(ISNUMBER(DATA!T533),DATA!T533,"n/a")</f>
        <v>5496.28</v>
      </c>
      <c r="H4078" s="77">
        <f>+IF(ISNUMBER(DATA!U533),DATA!U533,"n/a")</f>
        <v>-0.122182294411704</v>
      </c>
      <c r="I4078" s="86">
        <f>+IF(ISNUMBER(DATA!AD533),DATA!AD533,"n/a")</f>
        <v>10482.83</v>
      </c>
      <c r="J4078" s="77">
        <f>+IF(ISNUMBER(DATA!AE533),DATA!AE533,"n/a")</f>
        <v>-0.21876616262864901</v>
      </c>
      <c r="K4078" s="86">
        <f>+IF(ISNUMBER(DATA!AN533),DATA!AN533,"n/a")</f>
        <v>19149.87</v>
      </c>
      <c r="L4078" s="77">
        <f>+IF(ISNUMBER(DATA!AO533),DATA!AO533,"n/a")</f>
        <v>-8.83085127806683E-2</v>
      </c>
      <c r="M4078" s="66"/>
      <c r="N4078" s="66"/>
      <c r="O4078" s="66"/>
      <c r="P4078" s="66"/>
      <c r="Q4078" s="66"/>
      <c r="S4078" s="70"/>
      <c r="U4078" s="70"/>
      <c r="W4078" s="70"/>
      <c r="Y4078" s="70"/>
    </row>
    <row r="4079" spans="1:25" s="69" customFormat="1" x14ac:dyDescent="0.2">
      <c r="A4079" s="66" t="s">
        <v>20</v>
      </c>
      <c r="B4079" s="66" t="s">
        <v>23</v>
      </c>
      <c r="C4079" s="66" t="s">
        <v>25</v>
      </c>
      <c r="D4079" s="66" t="s">
        <v>314</v>
      </c>
      <c r="E4079" s="86">
        <f>+IF(ISNUMBER(DATA!J534),DATA!J534,"n/a")</f>
        <v>1879.5</v>
      </c>
      <c r="F4079" s="77">
        <f>+IF(ISNUMBER(DATA!K534),DATA!K534,"n/a")</f>
        <v>0.274548364346552</v>
      </c>
      <c r="G4079" s="86">
        <f>+IF(ISNUMBER(DATA!T534),DATA!T534,"n/a")</f>
        <v>6477.19</v>
      </c>
      <c r="H4079" s="77">
        <f>+IF(ISNUMBER(DATA!U534),DATA!U534,"n/a")</f>
        <v>0.14632415404219201</v>
      </c>
      <c r="I4079" s="86">
        <f>+IF(ISNUMBER(DATA!AD534),DATA!AD534,"n/a")</f>
        <v>12106.86</v>
      </c>
      <c r="J4079" s="77">
        <f>+IF(ISNUMBER(DATA!AE534),DATA!AE534,"n/a")</f>
        <v>0.18449329966451899</v>
      </c>
      <c r="K4079" s="86">
        <f>+IF(ISNUMBER(DATA!AN534),DATA!AN534,"n/a")</f>
        <v>23496.5</v>
      </c>
      <c r="L4079" s="77">
        <f>+IF(ISNUMBER(DATA!AO534),DATA!AO534,"n/a")</f>
        <v>0.125222923103741</v>
      </c>
      <c r="M4079" s="66"/>
      <c r="N4079" s="66"/>
      <c r="O4079" s="66"/>
      <c r="P4079" s="66"/>
      <c r="Q4079" s="66"/>
      <c r="S4079" s="70"/>
      <c r="U4079" s="70"/>
      <c r="W4079" s="70"/>
      <c r="Y4079" s="70"/>
    </row>
    <row r="4080" spans="1:25" s="69" customFormat="1" x14ac:dyDescent="0.2">
      <c r="A4080" s="66" t="s">
        <v>20</v>
      </c>
      <c r="B4080" s="66" t="s">
        <v>23</v>
      </c>
      <c r="C4080" s="66" t="s">
        <v>25</v>
      </c>
      <c r="D4080" s="66" t="s">
        <v>315</v>
      </c>
      <c r="E4080" s="86">
        <f>+IF(ISNUMBER(DATA!J535),DATA!J535,"n/a")</f>
        <v>4312.57</v>
      </c>
      <c r="F4080" s="77">
        <f>+IF(ISNUMBER(DATA!K535),DATA!K535,"n/a")</f>
        <v>0.70483592332414902</v>
      </c>
      <c r="G4080" s="86">
        <f>+IF(ISNUMBER(DATA!T535),DATA!T535,"n/a")</f>
        <v>15284.3</v>
      </c>
      <c r="H4080" s="77">
        <f>+IF(ISNUMBER(DATA!U535),DATA!U535,"n/a")</f>
        <v>3.0313289620138302</v>
      </c>
      <c r="I4080" s="86">
        <f>+IF(ISNUMBER(DATA!AD535),DATA!AD535,"n/a")</f>
        <v>30502.19</v>
      </c>
      <c r="J4080" s="77">
        <f>+IF(ISNUMBER(DATA!AE535),DATA!AE535,"n/a")</f>
        <v>7.0451418744626002</v>
      </c>
      <c r="K4080" s="86">
        <f>+IF(ISNUMBER(DATA!AN535),DATA!AN535,"n/a")</f>
        <v>52017.440000000002</v>
      </c>
      <c r="L4080" s="77">
        <f>+IF(ISNUMBER(DATA!AO535),DATA!AO535,"n/a")</f>
        <v>12.719922561178301</v>
      </c>
      <c r="M4080" s="66"/>
      <c r="N4080" s="66"/>
      <c r="O4080" s="66"/>
      <c r="P4080" s="66"/>
      <c r="Q4080" s="66"/>
      <c r="S4080" s="70"/>
      <c r="U4080" s="70"/>
      <c r="W4080" s="70"/>
      <c r="Y4080" s="70"/>
    </row>
    <row r="4081" spans="1:25" s="69" customFormat="1" x14ac:dyDescent="0.2">
      <c r="A4081" s="66" t="s">
        <v>20</v>
      </c>
      <c r="B4081" s="66" t="s">
        <v>23</v>
      </c>
      <c r="C4081" s="66" t="s">
        <v>25</v>
      </c>
      <c r="D4081" s="66" t="s">
        <v>316</v>
      </c>
      <c r="E4081" s="86">
        <f>+IF(ISNUMBER(DATA!J536),DATA!J536,"n/a")</f>
        <v>3234.98</v>
      </c>
      <c r="F4081" s="77">
        <f>+IF(ISNUMBER(DATA!K536),DATA!K536,"n/a")</f>
        <v>0.33409489246757501</v>
      </c>
      <c r="G4081" s="86">
        <f>+IF(ISNUMBER(DATA!T536),DATA!T536,"n/a")</f>
        <v>9529.27</v>
      </c>
      <c r="H4081" s="77">
        <f>+IF(ISNUMBER(DATA!U536),DATA!U536,"n/a")</f>
        <v>0.43056141451778301</v>
      </c>
      <c r="I4081" s="86">
        <f>+IF(ISNUMBER(DATA!AD536),DATA!AD536,"n/a")</f>
        <v>16465.740000000002</v>
      </c>
      <c r="J4081" s="77">
        <f>+IF(ISNUMBER(DATA!AE536),DATA!AE536,"n/a")</f>
        <v>0.68389414595684195</v>
      </c>
      <c r="K4081" s="86">
        <f>+IF(ISNUMBER(DATA!AN536),DATA!AN536,"n/a")</f>
        <v>29111.360000000001</v>
      </c>
      <c r="L4081" s="77">
        <f>+IF(ISNUMBER(DATA!AO536),DATA!AO536,"n/a")</f>
        <v>1.0604240127625699</v>
      </c>
      <c r="M4081" s="66"/>
      <c r="N4081" s="66"/>
      <c r="O4081" s="66"/>
      <c r="P4081" s="66"/>
      <c r="Q4081" s="66"/>
      <c r="S4081" s="70"/>
      <c r="U4081" s="70"/>
      <c r="W4081" s="70"/>
      <c r="Y4081" s="70"/>
    </row>
    <row r="4082" spans="1:25" s="69" customFormat="1" x14ac:dyDescent="0.2">
      <c r="A4082" s="66" t="s">
        <v>20</v>
      </c>
      <c r="B4082" s="66" t="s">
        <v>23</v>
      </c>
      <c r="C4082" s="66" t="s">
        <v>25</v>
      </c>
      <c r="D4082" s="66" t="s">
        <v>317</v>
      </c>
      <c r="E4082" s="86">
        <f>+IF(ISNUMBER(DATA!J537),DATA!J537,"n/a")</f>
        <v>1932.7</v>
      </c>
      <c r="F4082" s="77">
        <f>+IF(ISNUMBER(DATA!K537),DATA!K537,"n/a")</f>
        <v>-0.29569919902045799</v>
      </c>
      <c r="G4082" s="86">
        <f>+IF(ISNUMBER(DATA!T537),DATA!T537,"n/a")</f>
        <v>6469.3</v>
      </c>
      <c r="H4082" s="77">
        <f>+IF(ISNUMBER(DATA!U537),DATA!U537,"n/a")</f>
        <v>-0.25660993538586402</v>
      </c>
      <c r="I4082" s="86">
        <f>+IF(ISNUMBER(DATA!AD537),DATA!AD537,"n/a")</f>
        <v>12173.48</v>
      </c>
      <c r="J4082" s="77">
        <f>+IF(ISNUMBER(DATA!AE537),DATA!AE537,"n/a")</f>
        <v>-0.221600206149839</v>
      </c>
      <c r="K4082" s="86">
        <f>+IF(ISNUMBER(DATA!AN537),DATA!AN537,"n/a")</f>
        <v>25083.32</v>
      </c>
      <c r="L4082" s="77">
        <f>+IF(ISNUMBER(DATA!AO537),DATA!AO537,"n/a")</f>
        <v>-4.0662421356586903E-2</v>
      </c>
      <c r="M4082" s="66"/>
      <c r="N4082" s="66"/>
      <c r="O4082" s="66"/>
      <c r="P4082" s="66"/>
      <c r="Q4082" s="66"/>
      <c r="S4082" s="70"/>
      <c r="U4082" s="70"/>
      <c r="W4082" s="70"/>
      <c r="Y4082" s="70"/>
    </row>
    <row r="4083" spans="1:25" s="69" customFormat="1" x14ac:dyDescent="0.2">
      <c r="A4083" s="66" t="s">
        <v>20</v>
      </c>
      <c r="B4083" s="66" t="s">
        <v>23</v>
      </c>
      <c r="C4083" s="66" t="s">
        <v>25</v>
      </c>
      <c r="D4083" s="66" t="s">
        <v>318</v>
      </c>
      <c r="E4083" s="86">
        <f>+IF(ISNUMBER(DATA!J538),DATA!J538,"n/a")</f>
        <v>1449.58</v>
      </c>
      <c r="F4083" s="77">
        <f>+IF(ISNUMBER(DATA!K538),DATA!K538,"n/a")</f>
        <v>0.17099927296227499</v>
      </c>
      <c r="G4083" s="86">
        <f>+IF(ISNUMBER(DATA!T538),DATA!T538,"n/a")</f>
        <v>4350.95</v>
      </c>
      <c r="H4083" s="77">
        <f>+IF(ISNUMBER(DATA!U538),DATA!U538,"n/a")</f>
        <v>0.13486859265287399</v>
      </c>
      <c r="I4083" s="86">
        <f>+IF(ISNUMBER(DATA!AD538),DATA!AD538,"n/a")</f>
        <v>7982.62</v>
      </c>
      <c r="J4083" s="77">
        <f>+IF(ISNUMBER(DATA!AE538),DATA!AE538,"n/a")</f>
        <v>7.6142419393324903E-2</v>
      </c>
      <c r="K4083" s="86">
        <f>+IF(ISNUMBER(DATA!AN538),DATA!AN538,"n/a")</f>
        <v>14866.7</v>
      </c>
      <c r="L4083" s="77">
        <f>+IF(ISNUMBER(DATA!AO538),DATA!AO538,"n/a")</f>
        <v>-5.6967493361784798E-2</v>
      </c>
      <c r="M4083" s="66"/>
      <c r="N4083" s="66"/>
      <c r="O4083" s="66"/>
      <c r="P4083" s="66"/>
      <c r="Q4083" s="66"/>
      <c r="S4083" s="70"/>
      <c r="U4083" s="70"/>
      <c r="W4083" s="70"/>
      <c r="Y4083" s="70"/>
    </row>
    <row r="4084" spans="1:25" s="69" customFormat="1" x14ac:dyDescent="0.2">
      <c r="A4084" s="66" t="s">
        <v>20</v>
      </c>
      <c r="B4084" s="66" t="s">
        <v>23</v>
      </c>
      <c r="C4084" s="66" t="s">
        <v>25</v>
      </c>
      <c r="D4084" s="66" t="s">
        <v>344</v>
      </c>
      <c r="E4084" s="86">
        <f>+IF(ISNUMBER(DATA!J539),DATA!J539,"n/a")</f>
        <v>945.75</v>
      </c>
      <c r="F4084" s="77">
        <f>+IF(ISNUMBER(DATA!K539),DATA!K539,"n/a")</f>
        <v>-0.227744843466758</v>
      </c>
      <c r="G4084" s="86">
        <f>+IF(ISNUMBER(DATA!T539),DATA!T539,"n/a")</f>
        <v>3258.03</v>
      </c>
      <c r="H4084" s="77">
        <f>+IF(ISNUMBER(DATA!U539),DATA!U539,"n/a")</f>
        <v>-0.184140212402056</v>
      </c>
      <c r="I4084" s="86">
        <f>+IF(ISNUMBER(DATA!AD539),DATA!AD539,"n/a")</f>
        <v>6336.52</v>
      </c>
      <c r="J4084" s="77">
        <f>+IF(ISNUMBER(DATA!AE539),DATA!AE539,"n/a")</f>
        <v>-0.41464180699730202</v>
      </c>
      <c r="K4084" s="86">
        <f>+IF(ISNUMBER(DATA!AN539),DATA!AN539,"n/a")</f>
        <v>12138.34</v>
      </c>
      <c r="L4084" s="77">
        <f>+IF(ISNUMBER(DATA!AO539),DATA!AO539,"n/a")</f>
        <v>-0.134168088518098</v>
      </c>
      <c r="M4084" s="66"/>
      <c r="N4084" s="66"/>
      <c r="O4084" s="66"/>
      <c r="P4084" s="66"/>
      <c r="Q4084" s="66"/>
      <c r="S4084" s="70"/>
      <c r="U4084" s="70"/>
      <c r="W4084" s="70"/>
      <c r="Y4084" s="70"/>
    </row>
    <row r="4085" spans="1:25" s="69" customFormat="1" x14ac:dyDescent="0.2">
      <c r="A4085" s="66" t="s">
        <v>20</v>
      </c>
      <c r="B4085" s="66" t="s">
        <v>23</v>
      </c>
      <c r="C4085" s="66" t="s">
        <v>25</v>
      </c>
      <c r="D4085" s="66" t="s">
        <v>345</v>
      </c>
      <c r="E4085" s="86">
        <f>+IF(ISNUMBER(DATA!J540),DATA!J540,"n/a")</f>
        <v>1063.78</v>
      </c>
      <c r="F4085" s="77">
        <f>+IF(ISNUMBER(DATA!K540),DATA!K540,"n/a")</f>
        <v>7.2088124083648397</v>
      </c>
      <c r="G4085" s="86">
        <f>+IF(ISNUMBER(DATA!T540),DATA!T540,"n/a")</f>
        <v>3659.34</v>
      </c>
      <c r="H4085" s="77">
        <f>+IF(ISNUMBER(DATA!U540),DATA!U540,"n/a")</f>
        <v>8.6848930764344701</v>
      </c>
      <c r="I4085" s="86">
        <f>+IF(ISNUMBER(DATA!AD540),DATA!AD540,"n/a")</f>
        <v>6473.03</v>
      </c>
      <c r="J4085" s="77">
        <f>+IF(ISNUMBER(DATA!AE540),DATA!AE540,"n/a")</f>
        <v>10.1866272639292</v>
      </c>
      <c r="K4085" s="86">
        <f>+IF(ISNUMBER(DATA!AN540),DATA!AN540,"n/a")</f>
        <v>7446.67</v>
      </c>
      <c r="L4085" s="77">
        <f>+IF(ISNUMBER(DATA!AO540),DATA!AO540,"n/a")</f>
        <v>7.7287485933983504</v>
      </c>
      <c r="M4085" s="66"/>
      <c r="N4085" s="66"/>
      <c r="O4085" s="66"/>
      <c r="P4085" s="66"/>
      <c r="Q4085" s="66"/>
      <c r="S4085" s="70"/>
      <c r="U4085" s="70"/>
      <c r="W4085" s="70"/>
      <c r="Y4085" s="70"/>
    </row>
    <row r="4086" spans="1:25" x14ac:dyDescent="0.2">
      <c r="E4086" s="100"/>
      <c r="F4086" s="102"/>
      <c r="G4086" s="100"/>
      <c r="H4086" s="102"/>
      <c r="I4086" s="100"/>
      <c r="J4086" s="102"/>
      <c r="K4086" s="100"/>
      <c r="L4086" s="102"/>
    </row>
    <row r="4087" spans="1:25" s="69" customFormat="1" x14ac:dyDescent="0.2">
      <c r="A4087" s="66" t="s">
        <v>20</v>
      </c>
      <c r="B4087" s="66" t="s">
        <v>23</v>
      </c>
      <c r="C4087" s="66" t="s">
        <v>10</v>
      </c>
      <c r="D4087" s="66" t="s">
        <v>271</v>
      </c>
      <c r="E4087" s="87">
        <f>+IF(ISNUMBER(DATA!L491),DATA!L491,"n/a")</f>
        <v>13.9189877227524</v>
      </c>
      <c r="F4087" s="77">
        <f>+IF(ISNUMBER(DATA!M491),DATA!M491,"n/a")</f>
        <v>-8.0828593390298298E-3</v>
      </c>
      <c r="G4087" s="87">
        <f>+IF(ISNUMBER(DATA!V491),DATA!V491,"n/a")</f>
        <v>13.950680028092201</v>
      </c>
      <c r="H4087" s="77">
        <f>+IF(ISNUMBER(DATA!W491),DATA!W491,"n/a")</f>
        <v>-7.7860021597178303E-3</v>
      </c>
      <c r="I4087" s="87">
        <f>+IF(ISNUMBER(DATA!AF491),DATA!AF491,"n/a")</f>
        <v>13.9873995722791</v>
      </c>
      <c r="J4087" s="77">
        <f>+IF(ISNUMBER(DATA!AG491),DATA!AG491,"n/a")</f>
        <v>-7.3010546559712898E-3</v>
      </c>
      <c r="K4087" s="87">
        <f>+IF(ISNUMBER(DATA!AP491),DATA!AP491,"n/a")</f>
        <v>13.946903869222799</v>
      </c>
      <c r="L4087" s="77">
        <f>+IF(ISNUMBER(DATA!AQ491),DATA!AQ491,"n/a")</f>
        <v>-3.7235811732668602E-3</v>
      </c>
      <c r="M4087" s="66"/>
      <c r="N4087" s="66"/>
      <c r="O4087" s="66"/>
      <c r="P4087" s="66"/>
      <c r="Q4087" s="66"/>
      <c r="S4087" s="70"/>
      <c r="U4087" s="70"/>
      <c r="W4087" s="70"/>
      <c r="Y4087" s="70"/>
    </row>
    <row r="4088" spans="1:25" s="69" customFormat="1" x14ac:dyDescent="0.2">
      <c r="A4088" s="66" t="s">
        <v>20</v>
      </c>
      <c r="B4088" s="66" t="s">
        <v>23</v>
      </c>
      <c r="C4088" s="66" t="s">
        <v>10</v>
      </c>
      <c r="D4088" s="66" t="s">
        <v>272</v>
      </c>
      <c r="E4088" s="87">
        <f>+IF(ISNUMBER(DATA!L492),DATA!L492,"n/a")</f>
        <v>13.1436199617289</v>
      </c>
      <c r="F4088" s="77">
        <f>+IF(ISNUMBER(DATA!M492),DATA!M492,"n/a")</f>
        <v>1.42515458497731E-2</v>
      </c>
      <c r="G4088" s="87">
        <f>+IF(ISNUMBER(DATA!V492),DATA!V492,"n/a")</f>
        <v>13.099421158075399</v>
      </c>
      <c r="H4088" s="77">
        <f>+IF(ISNUMBER(DATA!W492),DATA!W492,"n/a")</f>
        <v>1.13976575109351E-2</v>
      </c>
      <c r="I4088" s="87">
        <f>+IF(ISNUMBER(DATA!AF492),DATA!AF492,"n/a")</f>
        <v>12.963315271130799</v>
      </c>
      <c r="J4088" s="77">
        <f>+IF(ISNUMBER(DATA!AG492),DATA!AG492,"n/a")</f>
        <v>6.4749012872550901E-2</v>
      </c>
      <c r="K4088" s="87">
        <f>+IF(ISNUMBER(DATA!AP492),DATA!AP492,"n/a")</f>
        <v>12.9865743275331</v>
      </c>
      <c r="L4088" s="77">
        <f>+IF(ISNUMBER(DATA!AQ492),DATA!AQ492,"n/a")</f>
        <v>6.5158263692477694E-2</v>
      </c>
      <c r="M4088" s="66"/>
      <c r="N4088" s="66"/>
      <c r="O4088" s="66"/>
      <c r="P4088" s="66"/>
      <c r="Q4088" s="66"/>
      <c r="S4088" s="70"/>
      <c r="U4088" s="70"/>
      <c r="W4088" s="70"/>
      <c r="Y4088" s="70"/>
    </row>
    <row r="4089" spans="1:25" s="69" customFormat="1" x14ac:dyDescent="0.2">
      <c r="A4089" s="66" t="s">
        <v>20</v>
      </c>
      <c r="B4089" s="66" t="s">
        <v>23</v>
      </c>
      <c r="C4089" s="66" t="s">
        <v>10</v>
      </c>
      <c r="D4089" s="66" t="s">
        <v>273</v>
      </c>
      <c r="E4089" s="87">
        <f>+IF(ISNUMBER(DATA!L493),DATA!L493,"n/a")</f>
        <v>12.716037475888699</v>
      </c>
      <c r="F4089" s="77">
        <f>+IF(ISNUMBER(DATA!M493),DATA!M493,"n/a")</f>
        <v>2.5411740303593498E-3</v>
      </c>
      <c r="G4089" s="87">
        <f>+IF(ISNUMBER(DATA!V493),DATA!V493,"n/a")</f>
        <v>13.5786395507261</v>
      </c>
      <c r="H4089" s="77">
        <f>+IF(ISNUMBER(DATA!W493),DATA!W493,"n/a")</f>
        <v>6.3874280234134606E-2</v>
      </c>
      <c r="I4089" s="87">
        <f>+IF(ISNUMBER(DATA!AF493),DATA!AF493,"n/a")</f>
        <v>13.6657913308647</v>
      </c>
      <c r="J4089" s="77">
        <f>+IF(ISNUMBER(DATA!AG493),DATA!AG493,"n/a")</f>
        <v>6.9788340748715802E-2</v>
      </c>
      <c r="K4089" s="87">
        <f>+IF(ISNUMBER(DATA!AP493),DATA!AP493,"n/a")</f>
        <v>13.1375530228995</v>
      </c>
      <c r="L4089" s="77">
        <f>+IF(ISNUMBER(DATA!AQ493),DATA!AQ493,"n/a")</f>
        <v>2.81634274851012E-2</v>
      </c>
      <c r="M4089" s="66"/>
      <c r="N4089" s="66"/>
      <c r="O4089" s="66"/>
      <c r="P4089" s="66"/>
      <c r="Q4089" s="66"/>
      <c r="S4089" s="70"/>
      <c r="U4089" s="70"/>
      <c r="W4089" s="70"/>
      <c r="Y4089" s="70"/>
    </row>
    <row r="4090" spans="1:25" s="69" customFormat="1" x14ac:dyDescent="0.2">
      <c r="A4090" s="66" t="s">
        <v>20</v>
      </c>
      <c r="B4090" s="66" t="s">
        <v>23</v>
      </c>
      <c r="C4090" s="66" t="s">
        <v>10</v>
      </c>
      <c r="D4090" s="66" t="s">
        <v>274</v>
      </c>
      <c r="E4090" s="87">
        <f>+IF(ISNUMBER(DATA!L494),DATA!L494,"n/a")</f>
        <v>12.9483153793262</v>
      </c>
      <c r="F4090" s="77">
        <f>+IF(ISNUMBER(DATA!M494),DATA!M494,"n/a")</f>
        <v>5.4471326223736096E-3</v>
      </c>
      <c r="G4090" s="87">
        <f>+IF(ISNUMBER(DATA!V494),DATA!V494,"n/a")</f>
        <v>12.953132749214699</v>
      </c>
      <c r="H4090" s="77">
        <f>+IF(ISNUMBER(DATA!W494),DATA!W494,"n/a")</f>
        <v>1.13411283995302E-2</v>
      </c>
      <c r="I4090" s="87">
        <f>+IF(ISNUMBER(DATA!AF494),DATA!AF494,"n/a")</f>
        <v>12.8770084698853</v>
      </c>
      <c r="J4090" s="77">
        <f>+IF(ISNUMBER(DATA!AG494),DATA!AG494,"n/a")</f>
        <v>-2.5414297676321699E-2</v>
      </c>
      <c r="K4090" s="87">
        <f>+IF(ISNUMBER(DATA!AP494),DATA!AP494,"n/a")</f>
        <v>12.9312196486232</v>
      </c>
      <c r="L4090" s="77">
        <f>+IF(ISNUMBER(DATA!AQ494),DATA!AQ494,"n/a")</f>
        <v>-0.114134502616102</v>
      </c>
      <c r="M4090" s="66"/>
      <c r="N4090" s="66"/>
      <c r="O4090" s="66"/>
      <c r="P4090" s="66"/>
      <c r="Q4090" s="66"/>
      <c r="S4090" s="70"/>
      <c r="U4090" s="70"/>
      <c r="W4090" s="70"/>
      <c r="Y4090" s="70"/>
    </row>
    <row r="4091" spans="1:25" s="69" customFormat="1" x14ac:dyDescent="0.2">
      <c r="A4091" s="66" t="s">
        <v>20</v>
      </c>
      <c r="B4091" s="66" t="s">
        <v>23</v>
      </c>
      <c r="C4091" s="66" t="s">
        <v>10</v>
      </c>
      <c r="D4091" s="66" t="s">
        <v>275</v>
      </c>
      <c r="E4091" s="87">
        <f>+IF(ISNUMBER(DATA!L495),DATA!L495,"n/a")</f>
        <v>14.678875910808699</v>
      </c>
      <c r="F4091" s="77">
        <f>+IF(ISNUMBER(DATA!M495),DATA!M495,"n/a")</f>
        <v>0.112982631501406</v>
      </c>
      <c r="G4091" s="87">
        <f>+IF(ISNUMBER(DATA!V495),DATA!V495,"n/a")</f>
        <v>14.888248455774599</v>
      </c>
      <c r="H4091" s="77">
        <f>+IF(ISNUMBER(DATA!W495),DATA!W495,"n/a")</f>
        <v>4.7366022198269297E-2</v>
      </c>
      <c r="I4091" s="87">
        <f>+IF(ISNUMBER(DATA!AF495),DATA!AF495,"n/a")</f>
        <v>14.8857436586723</v>
      </c>
      <c r="J4091" s="77">
        <f>+IF(ISNUMBER(DATA!AG495),DATA!AG495,"n/a")</f>
        <v>3.4728228108562902E-2</v>
      </c>
      <c r="K4091" s="87">
        <f>+IF(ISNUMBER(DATA!AP495),DATA!AP495,"n/a")</f>
        <v>14.405112108190901</v>
      </c>
      <c r="L4091" s="77">
        <f>+IF(ISNUMBER(DATA!AQ495),DATA!AQ495,"n/a")</f>
        <v>-3.2687761173921799E-3</v>
      </c>
      <c r="M4091" s="66"/>
      <c r="N4091" s="66"/>
      <c r="O4091" s="66"/>
      <c r="P4091" s="66"/>
      <c r="Q4091" s="66"/>
      <c r="S4091" s="70"/>
      <c r="U4091" s="70"/>
      <c r="W4091" s="70"/>
      <c r="Y4091" s="70"/>
    </row>
    <row r="4092" spans="1:25" s="69" customFormat="1" x14ac:dyDescent="0.2">
      <c r="A4092" s="66" t="s">
        <v>20</v>
      </c>
      <c r="B4092" s="66" t="s">
        <v>23</v>
      </c>
      <c r="C4092" s="66" t="s">
        <v>10</v>
      </c>
      <c r="D4092" s="66" t="s">
        <v>276</v>
      </c>
      <c r="E4092" s="87">
        <f>+IF(ISNUMBER(DATA!L496),DATA!L496,"n/a")</f>
        <v>10.350244852583099</v>
      </c>
      <c r="F4092" s="77">
        <f>+IF(ISNUMBER(DATA!M496),DATA!M496,"n/a")</f>
        <v>-0.16307473168403899</v>
      </c>
      <c r="G4092" s="87">
        <f>+IF(ISNUMBER(DATA!V496),DATA!V496,"n/a")</f>
        <v>11.771025718775</v>
      </c>
      <c r="H4092" s="77">
        <f>+IF(ISNUMBER(DATA!W496),DATA!W496,"n/a")</f>
        <v>-4.9724415849820201E-2</v>
      </c>
      <c r="I4092" s="87">
        <f>+IF(ISNUMBER(DATA!AF496),DATA!AF496,"n/a")</f>
        <v>12.6212549525274</v>
      </c>
      <c r="J4092" s="77">
        <f>+IF(ISNUMBER(DATA!AG496),DATA!AG496,"n/a")</f>
        <v>1.8658356514500901E-2</v>
      </c>
      <c r="K4092" s="87">
        <f>+IF(ISNUMBER(DATA!AP496),DATA!AP496,"n/a")</f>
        <v>12.5556978669352</v>
      </c>
      <c r="L4092" s="77">
        <f>+IF(ISNUMBER(DATA!AQ496),DATA!AQ496,"n/a")</f>
        <v>1.18843407663108E-2</v>
      </c>
      <c r="M4092" s="66"/>
      <c r="N4092" s="66"/>
      <c r="O4092" s="66"/>
      <c r="P4092" s="66"/>
      <c r="Q4092" s="66"/>
      <c r="S4092" s="70"/>
      <c r="U4092" s="70"/>
      <c r="W4092" s="70"/>
      <c r="Y4092" s="70"/>
    </row>
    <row r="4093" spans="1:25" s="69" customFormat="1" x14ac:dyDescent="0.2">
      <c r="A4093" s="66" t="s">
        <v>20</v>
      </c>
      <c r="B4093" s="66" t="s">
        <v>23</v>
      </c>
      <c r="C4093" s="66" t="s">
        <v>10</v>
      </c>
      <c r="D4093" s="66" t="s">
        <v>277</v>
      </c>
      <c r="E4093" s="87">
        <f>+IF(ISNUMBER(DATA!L497),DATA!L497,"n/a")</f>
        <v>14.3187297715653</v>
      </c>
      <c r="F4093" s="77">
        <f>+IF(ISNUMBER(DATA!M497),DATA!M497,"n/a")</f>
        <v>7.1091305320524004E-2</v>
      </c>
      <c r="G4093" s="87">
        <f>+IF(ISNUMBER(DATA!V497),DATA!V497,"n/a")</f>
        <v>14.366939168303</v>
      </c>
      <c r="H4093" s="77">
        <f>+IF(ISNUMBER(DATA!W497),DATA!W497,"n/a")</f>
        <v>8.1118301290074801E-2</v>
      </c>
      <c r="I4093" s="87">
        <f>+IF(ISNUMBER(DATA!AF497),DATA!AF497,"n/a")</f>
        <v>13.944126204907199</v>
      </c>
      <c r="J4093" s="77">
        <f>+IF(ISNUMBER(DATA!AG497),DATA!AG497,"n/a")</f>
        <v>0.115606891410756</v>
      </c>
      <c r="K4093" s="87">
        <f>+IF(ISNUMBER(DATA!AP497),DATA!AP497,"n/a")</f>
        <v>13.3589698288937</v>
      </c>
      <c r="L4093" s="77">
        <f>+IF(ISNUMBER(DATA!AQ497),DATA!AQ497,"n/a")</f>
        <v>0.13835375283464299</v>
      </c>
      <c r="M4093" s="66"/>
      <c r="N4093" s="66"/>
      <c r="O4093" s="66"/>
      <c r="P4093" s="66"/>
      <c r="Q4093" s="66"/>
      <c r="S4093" s="70"/>
      <c r="U4093" s="70"/>
      <c r="W4093" s="70"/>
      <c r="Y4093" s="70"/>
    </row>
    <row r="4094" spans="1:25" s="69" customFormat="1" x14ac:dyDescent="0.2">
      <c r="A4094" s="66" t="s">
        <v>20</v>
      </c>
      <c r="B4094" s="66" t="s">
        <v>23</v>
      </c>
      <c r="C4094" s="66" t="s">
        <v>10</v>
      </c>
      <c r="D4094" s="66" t="s">
        <v>278</v>
      </c>
      <c r="E4094" s="87">
        <f>+IF(ISNUMBER(DATA!L498),DATA!L498,"n/a")</f>
        <v>12.837325009245101</v>
      </c>
      <c r="F4094" s="77">
        <f>+IF(ISNUMBER(DATA!M498),DATA!M498,"n/a")</f>
        <v>7.2909956604508094E-2</v>
      </c>
      <c r="G4094" s="87">
        <f>+IF(ISNUMBER(DATA!V498),DATA!V498,"n/a")</f>
        <v>12.830991073401499</v>
      </c>
      <c r="H4094" s="77">
        <f>+IF(ISNUMBER(DATA!W498),DATA!W498,"n/a")</f>
        <v>2.44263028165475E-2</v>
      </c>
      <c r="I4094" s="87">
        <f>+IF(ISNUMBER(DATA!AF498),DATA!AF498,"n/a")</f>
        <v>12.825431193838901</v>
      </c>
      <c r="J4094" s="77">
        <f>+IF(ISNUMBER(DATA!AG498),DATA!AG498,"n/a")</f>
        <v>1.7541615657068299E-2</v>
      </c>
      <c r="K4094" s="87">
        <f>+IF(ISNUMBER(DATA!AP498),DATA!AP498,"n/a")</f>
        <v>12.8206081390399</v>
      </c>
      <c r="L4094" s="77">
        <f>+IF(ISNUMBER(DATA!AQ498),DATA!AQ498,"n/a")</f>
        <v>1.03444854070451E-2</v>
      </c>
      <c r="M4094" s="66"/>
      <c r="N4094" s="66"/>
      <c r="O4094" s="66"/>
      <c r="P4094" s="66"/>
      <c r="Q4094" s="66"/>
      <c r="S4094" s="70"/>
      <c r="U4094" s="70"/>
      <c r="W4094" s="70"/>
      <c r="Y4094" s="70"/>
    </row>
    <row r="4095" spans="1:25" s="69" customFormat="1" x14ac:dyDescent="0.2">
      <c r="A4095" s="66" t="s">
        <v>20</v>
      </c>
      <c r="B4095" s="66" t="s">
        <v>23</v>
      </c>
      <c r="C4095" s="66" t="s">
        <v>10</v>
      </c>
      <c r="D4095" s="66" t="s">
        <v>279</v>
      </c>
      <c r="E4095" s="87">
        <f>+IF(ISNUMBER(DATA!L499),DATA!L499,"n/a")</f>
        <v>14.6710900903499</v>
      </c>
      <c r="F4095" s="77">
        <f>+IF(ISNUMBER(DATA!M499),DATA!M499,"n/a")</f>
        <v>0.21453316148920501</v>
      </c>
      <c r="G4095" s="87">
        <f>+IF(ISNUMBER(DATA!V499),DATA!V499,"n/a")</f>
        <v>14.519022208931201</v>
      </c>
      <c r="H4095" s="77">
        <f>+IF(ISNUMBER(DATA!W499),DATA!W499,"n/a")</f>
        <v>4.6732849689570401E-2</v>
      </c>
      <c r="I4095" s="87">
        <f>+IF(ISNUMBER(DATA!AF499),DATA!AF499,"n/a")</f>
        <v>14.371635153379501</v>
      </c>
      <c r="J4095" s="77">
        <f>+IF(ISNUMBER(DATA!AG499),DATA!AG499,"n/a")</f>
        <v>9.3780349152551803E-2</v>
      </c>
      <c r="K4095" s="87">
        <f>+IF(ISNUMBER(DATA!AP499),DATA!AP499,"n/a")</f>
        <v>14.199213393734899</v>
      </c>
      <c r="L4095" s="77">
        <f>+IF(ISNUMBER(DATA!AQ499),DATA!AQ499,"n/a")</f>
        <v>0.11917208991865</v>
      </c>
      <c r="M4095" s="66"/>
      <c r="N4095" s="66"/>
      <c r="O4095" s="66"/>
      <c r="P4095" s="66"/>
      <c r="Q4095" s="66"/>
      <c r="S4095" s="70"/>
      <c r="U4095" s="70"/>
      <c r="W4095" s="70"/>
      <c r="Y4095" s="70"/>
    </row>
    <row r="4096" spans="1:25" s="69" customFormat="1" x14ac:dyDescent="0.2">
      <c r="A4096" s="66" t="s">
        <v>20</v>
      </c>
      <c r="B4096" s="66" t="s">
        <v>23</v>
      </c>
      <c r="C4096" s="66" t="s">
        <v>10</v>
      </c>
      <c r="D4096" s="66" t="s">
        <v>280</v>
      </c>
      <c r="E4096" s="87">
        <f>+IF(ISNUMBER(DATA!L500),DATA!L500,"n/a")</f>
        <v>14.3599457095461</v>
      </c>
      <c r="F4096" s="77" t="str">
        <f>+IF(ISNUMBER(DATA!M500),DATA!M500,"n/a")</f>
        <v>n/a</v>
      </c>
      <c r="G4096" s="87">
        <f>+IF(ISNUMBER(DATA!V500),DATA!V500,"n/a")</f>
        <v>14.359996059926599</v>
      </c>
      <c r="H4096" s="77" t="str">
        <f>+IF(ISNUMBER(DATA!W500),DATA!W500,"n/a")</f>
        <v>n/a</v>
      </c>
      <c r="I4096" s="87">
        <f>+IF(ISNUMBER(DATA!AF500),DATA!AF500,"n/a")</f>
        <v>14.359971310546101</v>
      </c>
      <c r="J4096" s="77" t="str">
        <f>+IF(ISNUMBER(DATA!AG500),DATA!AG500,"n/a")</f>
        <v>n/a</v>
      </c>
      <c r="K4096" s="87">
        <f>+IF(ISNUMBER(DATA!AP500),DATA!AP500,"n/a")</f>
        <v>14.359985026877199</v>
      </c>
      <c r="L4096" s="77">
        <f>+IF(ISNUMBER(DATA!AQ500),DATA!AQ500,"n/a")</f>
        <v>1.9373414574170399E-5</v>
      </c>
      <c r="M4096" s="66"/>
      <c r="N4096" s="66"/>
      <c r="O4096" s="66"/>
      <c r="P4096" s="66"/>
      <c r="Q4096" s="66"/>
      <c r="S4096" s="70"/>
      <c r="U4096" s="70"/>
      <c r="W4096" s="70"/>
      <c r="Y4096" s="70"/>
    </row>
    <row r="4097" spans="1:25" s="69" customFormat="1" x14ac:dyDescent="0.2">
      <c r="A4097" s="66" t="s">
        <v>20</v>
      </c>
      <c r="B4097" s="66" t="s">
        <v>23</v>
      </c>
      <c r="C4097" s="66" t="s">
        <v>10</v>
      </c>
      <c r="D4097" s="66" t="s">
        <v>281</v>
      </c>
      <c r="E4097" s="87">
        <f>+IF(ISNUMBER(DATA!L501),DATA!L501,"n/a")</f>
        <v>14.078506037095201</v>
      </c>
      <c r="F4097" s="77">
        <f>+IF(ISNUMBER(DATA!M501),DATA!M501,"n/a")</f>
        <v>1.04966191424327E-2</v>
      </c>
      <c r="G4097" s="87">
        <f>+IF(ISNUMBER(DATA!V501),DATA!V501,"n/a")</f>
        <v>14.0239842343438</v>
      </c>
      <c r="H4097" s="77">
        <f>+IF(ISNUMBER(DATA!W501),DATA!W501,"n/a")</f>
        <v>6.1389175854748203E-3</v>
      </c>
      <c r="I4097" s="87">
        <f>+IF(ISNUMBER(DATA!AF501),DATA!AF501,"n/a")</f>
        <v>13.918232173811001</v>
      </c>
      <c r="J4097" s="77">
        <f>+IF(ISNUMBER(DATA!AG501),DATA!AG501,"n/a")</f>
        <v>0.12911771817038101</v>
      </c>
      <c r="K4097" s="87">
        <f>+IF(ISNUMBER(DATA!AP501),DATA!AP501,"n/a")</f>
        <v>13.8849866838962</v>
      </c>
      <c r="L4097" s="77">
        <f>+IF(ISNUMBER(DATA!AQ501),DATA!AQ501,"n/a")</f>
        <v>0.13505921941235299</v>
      </c>
      <c r="M4097" s="66"/>
      <c r="N4097" s="66"/>
      <c r="O4097" s="66"/>
      <c r="P4097" s="66"/>
      <c r="Q4097" s="66"/>
      <c r="S4097" s="70"/>
      <c r="U4097" s="70"/>
      <c r="W4097" s="70"/>
      <c r="Y4097" s="70"/>
    </row>
    <row r="4098" spans="1:25" s="69" customFormat="1" x14ac:dyDescent="0.2">
      <c r="A4098" s="66" t="s">
        <v>20</v>
      </c>
      <c r="B4098" s="66" t="s">
        <v>23</v>
      </c>
      <c r="C4098" s="66" t="s">
        <v>10</v>
      </c>
      <c r="D4098" s="66" t="s">
        <v>282</v>
      </c>
      <c r="E4098" s="87">
        <f>+IF(ISNUMBER(DATA!L502),DATA!L502,"n/a")</f>
        <v>13.2876809173471</v>
      </c>
      <c r="F4098" s="77">
        <f>+IF(ISNUMBER(DATA!M502),DATA!M502,"n/a")</f>
        <v>0.32852337898700801</v>
      </c>
      <c r="G4098" s="87">
        <f>+IF(ISNUMBER(DATA!V502),DATA!V502,"n/a")</f>
        <v>13.4076120106466</v>
      </c>
      <c r="H4098" s="77">
        <f>+IF(ISNUMBER(DATA!W502),DATA!W502,"n/a")</f>
        <v>0.397655413151283</v>
      </c>
      <c r="I4098" s="87">
        <f>+IF(ISNUMBER(DATA!AF502),DATA!AF502,"n/a")</f>
        <v>13.3727176311034</v>
      </c>
      <c r="J4098" s="77">
        <f>+IF(ISNUMBER(DATA!AG502),DATA!AG502,"n/a")</f>
        <v>0.356046989208049</v>
      </c>
      <c r="K4098" s="87">
        <f>+IF(ISNUMBER(DATA!AP502),DATA!AP502,"n/a")</f>
        <v>12.7618494111067</v>
      </c>
      <c r="L4098" s="77">
        <f>+IF(ISNUMBER(DATA!AQ502),DATA!AQ502,"n/a")</f>
        <v>0.129073171097036</v>
      </c>
      <c r="M4098" s="66"/>
      <c r="N4098" s="66"/>
      <c r="O4098" s="66"/>
      <c r="P4098" s="66"/>
      <c r="Q4098" s="66"/>
      <c r="S4098" s="70"/>
      <c r="U4098" s="70"/>
      <c r="W4098" s="70"/>
      <c r="Y4098" s="70"/>
    </row>
    <row r="4099" spans="1:25" s="69" customFormat="1" x14ac:dyDescent="0.2">
      <c r="A4099" s="66" t="s">
        <v>20</v>
      </c>
      <c r="B4099" s="66" t="s">
        <v>23</v>
      </c>
      <c r="C4099" s="66" t="s">
        <v>10</v>
      </c>
      <c r="D4099" s="66" t="s">
        <v>283</v>
      </c>
      <c r="E4099" s="87">
        <f>+IF(ISNUMBER(DATA!L503),DATA!L503,"n/a")</f>
        <v>14.167782356076099</v>
      </c>
      <c r="F4099" s="77">
        <f>+IF(ISNUMBER(DATA!M503),DATA!M503,"n/a")</f>
        <v>5.4593531618478602E-2</v>
      </c>
      <c r="G4099" s="87">
        <f>+IF(ISNUMBER(DATA!V503),DATA!V503,"n/a")</f>
        <v>14.472252311061199</v>
      </c>
      <c r="H4099" s="77">
        <f>+IF(ISNUMBER(DATA!W503),DATA!W503,"n/a")</f>
        <v>8.6625202573066107E-2</v>
      </c>
      <c r="I4099" s="87">
        <f>+IF(ISNUMBER(DATA!AF503),DATA!AF503,"n/a")</f>
        <v>14.424383223424799</v>
      </c>
      <c r="J4099" s="77">
        <f>+IF(ISNUMBER(DATA!AG503),DATA!AG503,"n/a")</f>
        <v>7.5459367032526203E-2</v>
      </c>
      <c r="K4099" s="87">
        <f>+IF(ISNUMBER(DATA!AP503),DATA!AP503,"n/a")</f>
        <v>14.413620583625899</v>
      </c>
      <c r="L4099" s="77">
        <f>+IF(ISNUMBER(DATA!AQ503),DATA!AQ503,"n/a")</f>
        <v>2.44808891998461E-2</v>
      </c>
      <c r="M4099" s="66"/>
      <c r="N4099" s="66"/>
      <c r="O4099" s="66"/>
      <c r="P4099" s="66"/>
      <c r="Q4099" s="66"/>
      <c r="S4099" s="70"/>
      <c r="U4099" s="70"/>
      <c r="W4099" s="70"/>
      <c r="Y4099" s="70"/>
    </row>
    <row r="4100" spans="1:25" s="69" customFormat="1" x14ac:dyDescent="0.2">
      <c r="A4100" s="66" t="s">
        <v>20</v>
      </c>
      <c r="B4100" s="66" t="s">
        <v>23</v>
      </c>
      <c r="C4100" s="66" t="s">
        <v>10</v>
      </c>
      <c r="D4100" s="66" t="s">
        <v>284</v>
      </c>
      <c r="E4100" s="87">
        <f>+IF(ISNUMBER(DATA!L504),DATA!L504,"n/a")</f>
        <v>14.240094658553099</v>
      </c>
      <c r="F4100" s="77">
        <f>+IF(ISNUMBER(DATA!M504),DATA!M504,"n/a")</f>
        <v>3.5333296999793998E-2</v>
      </c>
      <c r="G4100" s="87">
        <f>+IF(ISNUMBER(DATA!V504),DATA!V504,"n/a")</f>
        <v>14.205402090011701</v>
      </c>
      <c r="H4100" s="77">
        <f>+IF(ISNUMBER(DATA!W504),DATA!W504,"n/a")</f>
        <v>3.1766130998852997E-2</v>
      </c>
      <c r="I4100" s="87">
        <f>+IF(ISNUMBER(DATA!AF504),DATA!AF504,"n/a")</f>
        <v>13.675350653154799</v>
      </c>
      <c r="J4100" s="77">
        <f>+IF(ISNUMBER(DATA!AG504),DATA!AG504,"n/a")</f>
        <v>8.18201327019136E-2</v>
      </c>
      <c r="K4100" s="87">
        <f>+IF(ISNUMBER(DATA!AP504),DATA!AP504,"n/a")</f>
        <v>13.703217608627501</v>
      </c>
      <c r="L4100" s="77">
        <f>+IF(ISNUMBER(DATA!AQ504),DATA!AQ504,"n/a")</f>
        <v>0.11282551186383601</v>
      </c>
      <c r="M4100" s="66"/>
      <c r="N4100" s="66"/>
      <c r="O4100" s="66"/>
      <c r="P4100" s="66"/>
      <c r="Q4100" s="66"/>
      <c r="S4100" s="70"/>
      <c r="U4100" s="70"/>
      <c r="W4100" s="70"/>
      <c r="Y4100" s="70"/>
    </row>
    <row r="4101" spans="1:25" s="69" customFormat="1" x14ac:dyDescent="0.2">
      <c r="A4101" s="66" t="s">
        <v>20</v>
      </c>
      <c r="B4101" s="66" t="s">
        <v>23</v>
      </c>
      <c r="C4101" s="66" t="s">
        <v>10</v>
      </c>
      <c r="D4101" s="66" t="s">
        <v>285</v>
      </c>
      <c r="E4101" s="87">
        <f>+IF(ISNUMBER(DATA!L505),DATA!L505,"n/a")</f>
        <v>17.080562266637401</v>
      </c>
      <c r="F4101" s="77">
        <f>+IF(ISNUMBER(DATA!M505),DATA!M505,"n/a")</f>
        <v>-6.57158110537181E-4</v>
      </c>
      <c r="G4101" s="87">
        <f>+IF(ISNUMBER(DATA!V505),DATA!V505,"n/a")</f>
        <v>17.072595122924302</v>
      </c>
      <c r="H4101" s="77">
        <f>+IF(ISNUMBER(DATA!W505),DATA!W505,"n/a")</f>
        <v>-4.1455548071390102E-3</v>
      </c>
      <c r="I4101" s="87">
        <f>+IF(ISNUMBER(DATA!AF505),DATA!AF505,"n/a")</f>
        <v>17.098999122036901</v>
      </c>
      <c r="J4101" s="77">
        <f>+IF(ISNUMBER(DATA!AG505),DATA!AG505,"n/a")</f>
        <v>-1.7659266773900398E-2</v>
      </c>
      <c r="K4101" s="87">
        <f>+IF(ISNUMBER(DATA!AP505),DATA!AP505,"n/a")</f>
        <v>16.745397510181402</v>
      </c>
      <c r="L4101" s="77">
        <f>+IF(ISNUMBER(DATA!AQ505),DATA!AQ505,"n/a")</f>
        <v>-5.5408706320829497E-2</v>
      </c>
      <c r="M4101" s="66"/>
      <c r="N4101" s="66"/>
      <c r="O4101" s="66"/>
      <c r="P4101" s="66"/>
      <c r="Q4101" s="66"/>
      <c r="S4101" s="70"/>
      <c r="U4101" s="70"/>
      <c r="W4101" s="70"/>
      <c r="Y4101" s="70"/>
    </row>
    <row r="4102" spans="1:25" s="69" customFormat="1" x14ac:dyDescent="0.2">
      <c r="A4102" s="66" t="s">
        <v>20</v>
      </c>
      <c r="B4102" s="66" t="s">
        <v>23</v>
      </c>
      <c r="C4102" s="66" t="s">
        <v>10</v>
      </c>
      <c r="D4102" s="66" t="s">
        <v>286</v>
      </c>
      <c r="E4102" s="87">
        <f>+IF(ISNUMBER(DATA!L506),DATA!L506,"n/a")</f>
        <v>10.661740558292299</v>
      </c>
      <c r="F4102" s="77">
        <f>+IF(ISNUMBER(DATA!M506),DATA!M506,"n/a")</f>
        <v>-0.13350015852119801</v>
      </c>
      <c r="G4102" s="87">
        <f>+IF(ISNUMBER(DATA!V506),DATA!V506,"n/a")</f>
        <v>11.795573545248599</v>
      </c>
      <c r="H4102" s="77">
        <f>+IF(ISNUMBER(DATA!W506),DATA!W506,"n/a")</f>
        <v>-8.3975433644266004E-2</v>
      </c>
      <c r="I4102" s="87">
        <f>+IF(ISNUMBER(DATA!AF506),DATA!AF506,"n/a")</f>
        <v>12.7321479267837</v>
      </c>
      <c r="J4102" s="77">
        <f>+IF(ISNUMBER(DATA!AG506),DATA!AG506,"n/a")</f>
        <v>-1.18652092943728E-2</v>
      </c>
      <c r="K4102" s="87">
        <f>+IF(ISNUMBER(DATA!AP506),DATA!AP506,"n/a")</f>
        <v>12.375775834346801</v>
      </c>
      <c r="L4102" s="77">
        <f>+IF(ISNUMBER(DATA!AQ506),DATA!AQ506,"n/a")</f>
        <v>-2.4553527143180601E-2</v>
      </c>
      <c r="M4102" s="66"/>
      <c r="N4102" s="66"/>
      <c r="O4102" s="66"/>
      <c r="P4102" s="66"/>
      <c r="Q4102" s="66"/>
      <c r="S4102" s="70"/>
      <c r="U4102" s="70"/>
      <c r="W4102" s="70"/>
      <c r="Y4102" s="70"/>
    </row>
    <row r="4103" spans="1:25" s="69" customFormat="1" x14ac:dyDescent="0.2">
      <c r="A4103" s="66" t="s">
        <v>20</v>
      </c>
      <c r="B4103" s="66" t="s">
        <v>23</v>
      </c>
      <c r="C4103" s="66" t="s">
        <v>10</v>
      </c>
      <c r="D4103" s="66" t="s">
        <v>287</v>
      </c>
      <c r="E4103" s="87">
        <f>+IF(ISNUMBER(DATA!L507),DATA!L507,"n/a")</f>
        <v>16.300976123395699</v>
      </c>
      <c r="F4103" s="77">
        <f>+IF(ISNUMBER(DATA!M507),DATA!M507,"n/a")</f>
        <v>-1.6914018383868E-3</v>
      </c>
      <c r="G4103" s="87">
        <f>+IF(ISNUMBER(DATA!V507),DATA!V507,"n/a")</f>
        <v>16.353922928608199</v>
      </c>
      <c r="H4103" s="77">
        <f>+IF(ISNUMBER(DATA!W507),DATA!W507,"n/a")</f>
        <v>1.5715424240008099E-2</v>
      </c>
      <c r="I4103" s="87">
        <f>+IF(ISNUMBER(DATA!AF507),DATA!AF507,"n/a")</f>
        <v>16.321353794851401</v>
      </c>
      <c r="J4103" s="77">
        <f>+IF(ISNUMBER(DATA!AG507),DATA!AG507,"n/a")</f>
        <v>1.53274036121344E-2</v>
      </c>
      <c r="K4103" s="87">
        <f>+IF(ISNUMBER(DATA!AP507),DATA!AP507,"n/a")</f>
        <v>16.334607732430001</v>
      </c>
      <c r="L4103" s="77">
        <f>+IF(ISNUMBER(DATA!AQ507),DATA!AQ507,"n/a")</f>
        <v>1.77625667599174E-2</v>
      </c>
      <c r="M4103" s="66"/>
      <c r="N4103" s="66"/>
      <c r="O4103" s="66"/>
      <c r="P4103" s="66"/>
      <c r="Q4103" s="66"/>
      <c r="S4103" s="70"/>
      <c r="U4103" s="70"/>
      <c r="W4103" s="70"/>
      <c r="Y4103" s="70"/>
    </row>
    <row r="4104" spans="1:25" s="69" customFormat="1" x14ac:dyDescent="0.2">
      <c r="A4104" s="66" t="s">
        <v>20</v>
      </c>
      <c r="B4104" s="66" t="s">
        <v>23</v>
      </c>
      <c r="C4104" s="66" t="s">
        <v>10</v>
      </c>
      <c r="D4104" s="66" t="s">
        <v>288</v>
      </c>
      <c r="E4104" s="87">
        <f>+IF(ISNUMBER(DATA!L508),DATA!L508,"n/a")</f>
        <v>12.7003142557852</v>
      </c>
      <c r="F4104" s="77">
        <f>+IF(ISNUMBER(DATA!M508),DATA!M508,"n/a")</f>
        <v>0.18912236013252601</v>
      </c>
      <c r="G4104" s="87">
        <f>+IF(ISNUMBER(DATA!V508),DATA!V508,"n/a")</f>
        <v>12.878347054042599</v>
      </c>
      <c r="H4104" s="77">
        <f>+IF(ISNUMBER(DATA!W508),DATA!W508,"n/a")</f>
        <v>0.31285147828568599</v>
      </c>
      <c r="I4104" s="87">
        <f>+IF(ISNUMBER(DATA!AF508),DATA!AF508,"n/a")</f>
        <v>12.6870961410456</v>
      </c>
      <c r="J4104" s="77">
        <f>+IF(ISNUMBER(DATA!AG508),DATA!AG508,"n/a")</f>
        <v>0.33118979249920799</v>
      </c>
      <c r="K4104" s="87">
        <f>+IF(ISNUMBER(DATA!AP508),DATA!AP508,"n/a")</f>
        <v>12.425928114886499</v>
      </c>
      <c r="L4104" s="77">
        <f>+IF(ISNUMBER(DATA!AQ508),DATA!AQ508,"n/a")</f>
        <v>8.3799385101549204E-2</v>
      </c>
      <c r="M4104" s="66"/>
      <c r="N4104" s="66"/>
      <c r="O4104" s="66"/>
      <c r="P4104" s="66"/>
      <c r="Q4104" s="66"/>
      <c r="S4104" s="70"/>
      <c r="U4104" s="70"/>
      <c r="W4104" s="70"/>
      <c r="Y4104" s="70"/>
    </row>
    <row r="4105" spans="1:25" s="69" customFormat="1" x14ac:dyDescent="0.2">
      <c r="A4105" s="66" t="s">
        <v>20</v>
      </c>
      <c r="B4105" s="66" t="s">
        <v>23</v>
      </c>
      <c r="C4105" s="66" t="s">
        <v>10</v>
      </c>
      <c r="D4105" s="66" t="s">
        <v>289</v>
      </c>
      <c r="E4105" s="87">
        <f>+IF(ISNUMBER(DATA!L509),DATA!L509,"n/a")</f>
        <v>13.983715746339399</v>
      </c>
      <c r="F4105" s="77">
        <f>+IF(ISNUMBER(DATA!M509),DATA!M509,"n/a")</f>
        <v>-1.5336683865464201E-3</v>
      </c>
      <c r="G4105" s="87">
        <f>+IF(ISNUMBER(DATA!V509),DATA!V509,"n/a")</f>
        <v>14.0525428799971</v>
      </c>
      <c r="H4105" s="77">
        <f>+IF(ISNUMBER(DATA!W509),DATA!W509,"n/a")</f>
        <v>-1.50909890446921E-2</v>
      </c>
      <c r="I4105" s="87">
        <f>+IF(ISNUMBER(DATA!AF509),DATA!AF509,"n/a")</f>
        <v>13.960024020371399</v>
      </c>
      <c r="J4105" s="77">
        <f>+IF(ISNUMBER(DATA!AG509),DATA!AG509,"n/a")</f>
        <v>3.5137849247844001E-2</v>
      </c>
      <c r="K4105" s="87">
        <f>+IF(ISNUMBER(DATA!AP509),DATA!AP509,"n/a")</f>
        <v>13.9894252973187</v>
      </c>
      <c r="L4105" s="77">
        <f>+IF(ISNUMBER(DATA!AQ509),DATA!AQ509,"n/a")</f>
        <v>1.1538258901333601E-2</v>
      </c>
      <c r="M4105" s="66"/>
      <c r="N4105" s="66"/>
      <c r="O4105" s="66"/>
      <c r="P4105" s="66"/>
      <c r="Q4105" s="66"/>
      <c r="S4105" s="70"/>
      <c r="U4105" s="70"/>
      <c r="W4105" s="70"/>
      <c r="Y4105" s="70"/>
    </row>
    <row r="4106" spans="1:25" s="69" customFormat="1" x14ac:dyDescent="0.2">
      <c r="A4106" s="66" t="s">
        <v>20</v>
      </c>
      <c r="B4106" s="66" t="s">
        <v>23</v>
      </c>
      <c r="C4106" s="66" t="s">
        <v>10</v>
      </c>
      <c r="D4106" s="66" t="s">
        <v>290</v>
      </c>
      <c r="E4106" s="87">
        <f>+IF(ISNUMBER(DATA!L510),DATA!L510,"n/a")</f>
        <v>14.783925686591299</v>
      </c>
      <c r="F4106" s="77">
        <f>+IF(ISNUMBER(DATA!M510),DATA!M510,"n/a")</f>
        <v>-3.2187711161576697E-2</v>
      </c>
      <c r="G4106" s="87">
        <f>+IF(ISNUMBER(DATA!V510),DATA!V510,"n/a")</f>
        <v>14.871463217461599</v>
      </c>
      <c r="H4106" s="77">
        <f>+IF(ISNUMBER(DATA!W510),DATA!W510,"n/a")</f>
        <v>-9.0940742955798095E-3</v>
      </c>
      <c r="I4106" s="87">
        <f>+IF(ISNUMBER(DATA!AF510),DATA!AF510,"n/a")</f>
        <v>14.661749209694401</v>
      </c>
      <c r="J4106" s="77">
        <f>+IF(ISNUMBER(DATA!AG510),DATA!AG510,"n/a")</f>
        <v>-1.18694345378072E-2</v>
      </c>
      <c r="K4106" s="87">
        <f>+IF(ISNUMBER(DATA!AP510),DATA!AP510,"n/a")</f>
        <v>14.5268948060166</v>
      </c>
      <c r="L4106" s="77">
        <f>+IF(ISNUMBER(DATA!AQ510),DATA!AQ510,"n/a")</f>
        <v>-5.2043535816116399E-2</v>
      </c>
      <c r="M4106" s="66"/>
      <c r="N4106" s="66"/>
      <c r="O4106" s="66"/>
      <c r="P4106" s="66"/>
      <c r="Q4106" s="66"/>
      <c r="S4106" s="70"/>
      <c r="U4106" s="70"/>
      <c r="W4106" s="70"/>
      <c r="Y4106" s="70"/>
    </row>
    <row r="4107" spans="1:25" s="69" customFormat="1" x14ac:dyDescent="0.2">
      <c r="A4107" s="66" t="s">
        <v>20</v>
      </c>
      <c r="B4107" s="66" t="s">
        <v>23</v>
      </c>
      <c r="C4107" s="66" t="s">
        <v>10</v>
      </c>
      <c r="D4107" s="66" t="s">
        <v>291</v>
      </c>
      <c r="E4107" s="87">
        <f>+IF(ISNUMBER(DATA!L511),DATA!L511,"n/a")</f>
        <v>15.789337147038299</v>
      </c>
      <c r="F4107" s="77">
        <f>+IF(ISNUMBER(DATA!M511),DATA!M511,"n/a")</f>
        <v>4.0927419287082503E-2</v>
      </c>
      <c r="G4107" s="87">
        <f>+IF(ISNUMBER(DATA!V511),DATA!V511,"n/a")</f>
        <v>16.190062178773001</v>
      </c>
      <c r="H4107" s="77">
        <f>+IF(ISNUMBER(DATA!W511),DATA!W511,"n/a")</f>
        <v>4.2365156293279402E-2</v>
      </c>
      <c r="I4107" s="87">
        <f>+IF(ISNUMBER(DATA!AF511),DATA!AF511,"n/a")</f>
        <v>16.356101763527501</v>
      </c>
      <c r="J4107" s="77">
        <f>+IF(ISNUMBER(DATA!AG511),DATA!AG511,"n/a")</f>
        <v>-5.6733874766168096E-4</v>
      </c>
      <c r="K4107" s="87">
        <f>+IF(ISNUMBER(DATA!AP511),DATA!AP511,"n/a")</f>
        <v>16.384055527918399</v>
      </c>
      <c r="L4107" s="77">
        <f>+IF(ISNUMBER(DATA!AQ511),DATA!AQ511,"n/a")</f>
        <v>-7.2492894545465106E-2</v>
      </c>
      <c r="M4107" s="66"/>
      <c r="N4107" s="66"/>
      <c r="O4107" s="66"/>
      <c r="P4107" s="66"/>
      <c r="Q4107" s="66"/>
      <c r="S4107" s="70"/>
      <c r="U4107" s="70"/>
      <c r="W4107" s="70"/>
      <c r="Y4107" s="70"/>
    </row>
    <row r="4108" spans="1:25" s="69" customFormat="1" x14ac:dyDescent="0.2">
      <c r="A4108" s="66" t="s">
        <v>20</v>
      </c>
      <c r="B4108" s="66" t="s">
        <v>23</v>
      </c>
      <c r="C4108" s="66" t="s">
        <v>10</v>
      </c>
      <c r="D4108" s="66" t="s">
        <v>292</v>
      </c>
      <c r="E4108" s="87">
        <f>+IF(ISNUMBER(DATA!L512),DATA!L512,"n/a")</f>
        <v>13.760433925969901</v>
      </c>
      <c r="F4108" s="77">
        <f>+IF(ISNUMBER(DATA!M512),DATA!M512,"n/a")</f>
        <v>1.2844838064719699E-2</v>
      </c>
      <c r="G4108" s="87">
        <f>+IF(ISNUMBER(DATA!V512),DATA!V512,"n/a")</f>
        <v>13.8583782527569</v>
      </c>
      <c r="H4108" s="77">
        <f>+IF(ISNUMBER(DATA!W512),DATA!W512,"n/a")</f>
        <v>2.1157825990536901E-2</v>
      </c>
      <c r="I4108" s="87">
        <f>+IF(ISNUMBER(DATA!AF512),DATA!AF512,"n/a")</f>
        <v>13.693469436336599</v>
      </c>
      <c r="J4108" s="77">
        <f>+IF(ISNUMBER(DATA!AG512),DATA!AG512,"n/a")</f>
        <v>6.9761847736556803E-2</v>
      </c>
      <c r="K4108" s="87">
        <f>+IF(ISNUMBER(DATA!AP512),DATA!AP512,"n/a")</f>
        <v>13.5602470449808</v>
      </c>
      <c r="L4108" s="77">
        <f>+IF(ISNUMBER(DATA!AQ512),DATA!AQ512,"n/a")</f>
        <v>6.6123696341199203E-2</v>
      </c>
      <c r="M4108" s="66"/>
      <c r="N4108" s="66"/>
      <c r="O4108" s="66"/>
      <c r="P4108" s="66"/>
      <c r="Q4108" s="66"/>
      <c r="S4108" s="70"/>
      <c r="U4108" s="70"/>
      <c r="W4108" s="70"/>
      <c r="Y4108" s="70"/>
    </row>
    <row r="4109" spans="1:25" s="69" customFormat="1" x14ac:dyDescent="0.2">
      <c r="A4109" s="66" t="s">
        <v>20</v>
      </c>
      <c r="B4109" s="66" t="s">
        <v>23</v>
      </c>
      <c r="C4109" s="66" t="s">
        <v>10</v>
      </c>
      <c r="D4109" s="66" t="s">
        <v>293</v>
      </c>
      <c r="E4109" s="87">
        <f>+IF(ISNUMBER(DATA!L513),DATA!L513,"n/a")</f>
        <v>15.531567336080199</v>
      </c>
      <c r="F4109" s="77">
        <f>+IF(ISNUMBER(DATA!M513),DATA!M513,"n/a")</f>
        <v>0.124288221495391</v>
      </c>
      <c r="G4109" s="87">
        <f>+IF(ISNUMBER(DATA!V513),DATA!V513,"n/a")</f>
        <v>15.8018757033888</v>
      </c>
      <c r="H4109" s="77">
        <f>+IF(ISNUMBER(DATA!W513),DATA!W513,"n/a")</f>
        <v>0.15560244286588501</v>
      </c>
      <c r="I4109" s="87">
        <f>+IF(ISNUMBER(DATA!AF513),DATA!AF513,"n/a")</f>
        <v>15.3456849871214</v>
      </c>
      <c r="J4109" s="77">
        <f>+IF(ISNUMBER(DATA!AG513),DATA!AG513,"n/a")</f>
        <v>0.234472678829171</v>
      </c>
      <c r="K4109" s="87">
        <f>+IF(ISNUMBER(DATA!AP513),DATA!AP513,"n/a")</f>
        <v>15.163189330028199</v>
      </c>
      <c r="L4109" s="77">
        <f>+IF(ISNUMBER(DATA!AQ513),DATA!AQ513,"n/a")</f>
        <v>0.14227026207992099</v>
      </c>
      <c r="M4109" s="66"/>
      <c r="N4109" s="66"/>
      <c r="O4109" s="66"/>
      <c r="P4109" s="66"/>
      <c r="Q4109" s="66"/>
      <c r="S4109" s="70"/>
      <c r="U4109" s="70"/>
      <c r="W4109" s="70"/>
      <c r="Y4109" s="70"/>
    </row>
    <row r="4110" spans="1:25" s="69" customFormat="1" x14ac:dyDescent="0.2">
      <c r="A4110" s="66" t="s">
        <v>20</v>
      </c>
      <c r="B4110" s="66" t="s">
        <v>23</v>
      </c>
      <c r="C4110" s="66" t="s">
        <v>10</v>
      </c>
      <c r="D4110" s="66" t="s">
        <v>294</v>
      </c>
      <c r="E4110" s="87">
        <f>+IF(ISNUMBER(DATA!L514),DATA!L514,"n/a")</f>
        <v>13.339285714285699</v>
      </c>
      <c r="F4110" s="77">
        <f>+IF(ISNUMBER(DATA!M514),DATA!M514,"n/a")</f>
        <v>1.7989551184809299E-2</v>
      </c>
      <c r="G4110" s="87">
        <f>+IF(ISNUMBER(DATA!V514),DATA!V514,"n/a")</f>
        <v>13.282890007189099</v>
      </c>
      <c r="H4110" s="77">
        <f>+IF(ISNUMBER(DATA!W514),DATA!W514,"n/a")</f>
        <v>2.7575989444925699E-2</v>
      </c>
      <c r="I4110" s="87">
        <f>+IF(ISNUMBER(DATA!AF514),DATA!AF514,"n/a")</f>
        <v>13.2325335448476</v>
      </c>
      <c r="J4110" s="77">
        <f>+IF(ISNUMBER(DATA!AG514),DATA!AG514,"n/a")</f>
        <v>-2.72028310903932E-2</v>
      </c>
      <c r="K4110" s="87">
        <f>+IF(ISNUMBER(DATA!AP514),DATA!AP514,"n/a")</f>
        <v>13.039303039303</v>
      </c>
      <c r="L4110" s="77">
        <f>+IF(ISNUMBER(DATA!AQ514),DATA!AQ514,"n/a")</f>
        <v>-0.117331835997812</v>
      </c>
      <c r="M4110" s="66"/>
      <c r="N4110" s="66"/>
      <c r="O4110" s="66"/>
      <c r="P4110" s="66"/>
      <c r="Q4110" s="66"/>
      <c r="S4110" s="70"/>
      <c r="U4110" s="70"/>
      <c r="W4110" s="70"/>
      <c r="Y4110" s="70"/>
    </row>
    <row r="4111" spans="1:25" s="69" customFormat="1" x14ac:dyDescent="0.2">
      <c r="A4111" s="66" t="s">
        <v>20</v>
      </c>
      <c r="B4111" s="66" t="s">
        <v>23</v>
      </c>
      <c r="C4111" s="66" t="s">
        <v>10</v>
      </c>
      <c r="D4111" s="66" t="s">
        <v>295</v>
      </c>
      <c r="E4111" s="87">
        <f>+IF(ISNUMBER(DATA!L515),DATA!L515,"n/a")</f>
        <v>12.897857920851999</v>
      </c>
      <c r="F4111" s="77">
        <f>+IF(ISNUMBER(DATA!M515),DATA!M515,"n/a")</f>
        <v>3.6862761761670298E-3</v>
      </c>
      <c r="G4111" s="87">
        <f>+IF(ISNUMBER(DATA!V515),DATA!V515,"n/a")</f>
        <v>12.8775022596535</v>
      </c>
      <c r="H4111" s="77">
        <f>+IF(ISNUMBER(DATA!W515),DATA!W515,"n/a")</f>
        <v>2.1052441710127201E-3</v>
      </c>
      <c r="I4111" s="87">
        <f>+IF(ISNUMBER(DATA!AF515),DATA!AF515,"n/a")</f>
        <v>12.878821141382</v>
      </c>
      <c r="J4111" s="77">
        <f>+IF(ISNUMBER(DATA!AG515),DATA!AG515,"n/a")</f>
        <v>3.4930043287351399E-3</v>
      </c>
      <c r="K4111" s="87">
        <f>+IF(ISNUMBER(DATA!AP515),DATA!AP515,"n/a")</f>
        <v>12.866281708318899</v>
      </c>
      <c r="L4111" s="77">
        <f>+IF(ISNUMBER(DATA!AQ515),DATA!AQ515,"n/a")</f>
        <v>5.5737597262028203E-3</v>
      </c>
      <c r="M4111" s="66"/>
      <c r="N4111" s="66"/>
      <c r="O4111" s="66"/>
      <c r="P4111" s="66"/>
      <c r="Q4111" s="66"/>
      <c r="S4111" s="70"/>
      <c r="U4111" s="70"/>
      <c r="W4111" s="70"/>
      <c r="Y4111" s="70"/>
    </row>
    <row r="4112" spans="1:25" s="69" customFormat="1" x14ac:dyDescent="0.2">
      <c r="A4112" s="66" t="s">
        <v>20</v>
      </c>
      <c r="B4112" s="66" t="s">
        <v>23</v>
      </c>
      <c r="C4112" s="66" t="s">
        <v>10</v>
      </c>
      <c r="D4112" s="66" t="s">
        <v>296</v>
      </c>
      <c r="E4112" s="87">
        <f>+IF(ISNUMBER(DATA!L516),DATA!L516,"n/a")</f>
        <v>13.954838571688301</v>
      </c>
      <c r="F4112" s="77">
        <f>+IF(ISNUMBER(DATA!M516),DATA!M516,"n/a")</f>
        <v>0.10343523441395</v>
      </c>
      <c r="G4112" s="87">
        <f>+IF(ISNUMBER(DATA!V516),DATA!V516,"n/a")</f>
        <v>13.935731339264301</v>
      </c>
      <c r="H4112" s="77">
        <f>+IF(ISNUMBER(DATA!W516),DATA!W516,"n/a")</f>
        <v>0.101876591078871</v>
      </c>
      <c r="I4112" s="87">
        <f>+IF(ISNUMBER(DATA!AF516),DATA!AF516,"n/a")</f>
        <v>13.8914340859827</v>
      </c>
      <c r="J4112" s="77">
        <f>+IF(ISNUMBER(DATA!AG516),DATA!AG516,"n/a")</f>
        <v>9.9022823918972602E-2</v>
      </c>
      <c r="K4112" s="87">
        <f>+IF(ISNUMBER(DATA!AP516),DATA!AP516,"n/a")</f>
        <v>13.7213167235863</v>
      </c>
      <c r="L4112" s="77">
        <f>+IF(ISNUMBER(DATA!AQ516),DATA!AQ516,"n/a")</f>
        <v>8.7026238065905606E-2</v>
      </c>
      <c r="M4112" s="66"/>
      <c r="N4112" s="66"/>
      <c r="O4112" s="66"/>
      <c r="P4112" s="66"/>
      <c r="Q4112" s="66"/>
      <c r="S4112" s="70"/>
      <c r="U4112" s="70"/>
      <c r="W4112" s="70"/>
      <c r="Y4112" s="70"/>
    </row>
    <row r="4113" spans="1:25" s="69" customFormat="1" x14ac:dyDescent="0.2">
      <c r="A4113" s="66" t="s">
        <v>20</v>
      </c>
      <c r="B4113" s="66" t="s">
        <v>23</v>
      </c>
      <c r="C4113" s="66" t="s">
        <v>10</v>
      </c>
      <c r="D4113" s="66" t="s">
        <v>297</v>
      </c>
      <c r="E4113" s="87">
        <f>+IF(ISNUMBER(DATA!L517),DATA!L517,"n/a")</f>
        <v>15.556894130387001</v>
      </c>
      <c r="F4113" s="77">
        <f>+IF(ISNUMBER(DATA!M517),DATA!M517,"n/a")</f>
        <v>0.121057288925827</v>
      </c>
      <c r="G4113" s="87">
        <f>+IF(ISNUMBER(DATA!V517),DATA!V517,"n/a")</f>
        <v>15.813554773218801</v>
      </c>
      <c r="H4113" s="77">
        <f>+IF(ISNUMBER(DATA!W517),DATA!W517,"n/a")</f>
        <v>0.14301587178774799</v>
      </c>
      <c r="I4113" s="87">
        <f>+IF(ISNUMBER(DATA!AF517),DATA!AF517,"n/a")</f>
        <v>15.3706755342435</v>
      </c>
      <c r="J4113" s="77">
        <f>+IF(ISNUMBER(DATA!AG517),DATA!AG517,"n/a")</f>
        <v>0.21895241728738399</v>
      </c>
      <c r="K4113" s="87">
        <f>+IF(ISNUMBER(DATA!AP517),DATA!AP517,"n/a")</f>
        <v>15.145323880803801</v>
      </c>
      <c r="L4113" s="77">
        <f>+IF(ISNUMBER(DATA!AQ517),DATA!AQ517,"n/a")</f>
        <v>0.13246773730973899</v>
      </c>
      <c r="M4113" s="66"/>
      <c r="N4113" s="66"/>
      <c r="O4113" s="66"/>
      <c r="P4113" s="66"/>
      <c r="Q4113" s="66"/>
      <c r="S4113" s="70"/>
      <c r="U4113" s="70"/>
      <c r="W4113" s="70"/>
      <c r="Y4113" s="70"/>
    </row>
    <row r="4114" spans="1:25" s="69" customFormat="1" x14ac:dyDescent="0.2">
      <c r="A4114" s="66" t="s">
        <v>20</v>
      </c>
      <c r="B4114" s="66" t="s">
        <v>23</v>
      </c>
      <c r="C4114" s="66" t="s">
        <v>10</v>
      </c>
      <c r="D4114" s="66" t="s">
        <v>298</v>
      </c>
      <c r="E4114" s="87">
        <f>+IF(ISNUMBER(DATA!L518),DATA!L518,"n/a")</f>
        <v>12.5929701230228</v>
      </c>
      <c r="F4114" s="77">
        <f>+IF(ISNUMBER(DATA!M518),DATA!M518,"n/a")</f>
        <v>-2.3417251726093702E-3</v>
      </c>
      <c r="G4114" s="87">
        <f>+IF(ISNUMBER(DATA!V518),DATA!V518,"n/a")</f>
        <v>12.598091061524601</v>
      </c>
      <c r="H4114" s="77">
        <f>+IF(ISNUMBER(DATA!W518),DATA!W518,"n/a")</f>
        <v>-2.7286166577015201E-4</v>
      </c>
      <c r="I4114" s="87">
        <f>+IF(ISNUMBER(DATA!AF518),DATA!AF518,"n/a")</f>
        <v>12.5545957619112</v>
      </c>
      <c r="J4114" s="77">
        <f>+IF(ISNUMBER(DATA!AG518),DATA!AG518,"n/a")</f>
        <v>-7.8642001382370694E-2</v>
      </c>
      <c r="K4114" s="87">
        <f>+IF(ISNUMBER(DATA!AP518),DATA!AP518,"n/a")</f>
        <v>12.575172455342299</v>
      </c>
      <c r="L4114" s="77">
        <f>+IF(ISNUMBER(DATA!AQ518),DATA!AQ518,"n/a")</f>
        <v>-0.15020666679243999</v>
      </c>
      <c r="M4114" s="66"/>
      <c r="N4114" s="66"/>
      <c r="O4114" s="66"/>
      <c r="P4114" s="66"/>
      <c r="Q4114" s="66"/>
      <c r="S4114" s="70"/>
      <c r="U4114" s="70"/>
      <c r="W4114" s="70"/>
      <c r="Y4114" s="70"/>
    </row>
    <row r="4115" spans="1:25" s="69" customFormat="1" x14ac:dyDescent="0.2">
      <c r="A4115" s="66" t="s">
        <v>20</v>
      </c>
      <c r="B4115" s="66" t="s">
        <v>23</v>
      </c>
      <c r="C4115" s="66" t="s">
        <v>10</v>
      </c>
      <c r="D4115" s="66" t="s">
        <v>299</v>
      </c>
      <c r="E4115" s="87">
        <f>+IF(ISNUMBER(DATA!L519),DATA!L519,"n/a")</f>
        <v>14.143452110890101</v>
      </c>
      <c r="F4115" s="77">
        <f>+IF(ISNUMBER(DATA!M519),DATA!M519,"n/a")</f>
        <v>1.52133042691847E-3</v>
      </c>
      <c r="G4115" s="87">
        <f>+IF(ISNUMBER(DATA!V519),DATA!V519,"n/a")</f>
        <v>15.075917543503399</v>
      </c>
      <c r="H4115" s="77">
        <f>+IF(ISNUMBER(DATA!W519),DATA!W519,"n/a")</f>
        <v>2.0736969240806799E-2</v>
      </c>
      <c r="I4115" s="87">
        <f>+IF(ISNUMBER(DATA!AF519),DATA!AF519,"n/a")</f>
        <v>15.275227463365001</v>
      </c>
      <c r="J4115" s="77">
        <f>+IF(ISNUMBER(DATA!AG519),DATA!AG519,"n/a")</f>
        <v>1.8162795625242902E-2</v>
      </c>
      <c r="K4115" s="87">
        <f>+IF(ISNUMBER(DATA!AP519),DATA!AP519,"n/a")</f>
        <v>14.7675194294932</v>
      </c>
      <c r="L4115" s="77">
        <f>+IF(ISNUMBER(DATA!AQ519),DATA!AQ519,"n/a")</f>
        <v>-1.52265325534941E-2</v>
      </c>
      <c r="M4115" s="66"/>
      <c r="N4115" s="66"/>
      <c r="O4115" s="66"/>
      <c r="P4115" s="66"/>
      <c r="Q4115" s="66"/>
      <c r="S4115" s="70"/>
      <c r="U4115" s="70"/>
      <c r="W4115" s="70"/>
      <c r="Y4115" s="70"/>
    </row>
    <row r="4116" spans="1:25" s="69" customFormat="1" x14ac:dyDescent="0.2">
      <c r="A4116" s="66" t="s">
        <v>20</v>
      </c>
      <c r="B4116" s="66" t="s">
        <v>23</v>
      </c>
      <c r="C4116" s="66" t="s">
        <v>10</v>
      </c>
      <c r="D4116" s="66" t="s">
        <v>300</v>
      </c>
      <c r="E4116" s="87">
        <f>+IF(ISNUMBER(DATA!L520),DATA!L520,"n/a")</f>
        <v>13.4492093063381</v>
      </c>
      <c r="F4116" s="77">
        <f>+IF(ISNUMBER(DATA!M520),DATA!M520,"n/a")</f>
        <v>3.9189861027029399E-2</v>
      </c>
      <c r="G4116" s="87">
        <f>+IF(ISNUMBER(DATA!V520),DATA!V520,"n/a")</f>
        <v>13.4536582862019</v>
      </c>
      <c r="H4116" s="77">
        <f>+IF(ISNUMBER(DATA!W520),DATA!W520,"n/a")</f>
        <v>3.9329529320034799E-2</v>
      </c>
      <c r="I4116" s="87">
        <f>+IF(ISNUMBER(DATA!AF520),DATA!AF520,"n/a")</f>
        <v>13.4076738704664</v>
      </c>
      <c r="J4116" s="77">
        <f>+IF(ISNUMBER(DATA!AG520),DATA!AG520,"n/a")</f>
        <v>3.72325217533108E-2</v>
      </c>
      <c r="K4116" s="87">
        <f>+IF(ISNUMBER(DATA!AP520),DATA!AP520,"n/a")</f>
        <v>13.1566633495195</v>
      </c>
      <c r="L4116" s="77">
        <f>+IF(ISNUMBER(DATA!AQ520),DATA!AQ520,"n/a")</f>
        <v>2.1947289144262E-2</v>
      </c>
      <c r="M4116" s="66"/>
      <c r="N4116" s="66"/>
      <c r="O4116" s="66"/>
      <c r="P4116" s="66"/>
      <c r="Q4116" s="66"/>
      <c r="S4116" s="70"/>
      <c r="U4116" s="70"/>
      <c r="W4116" s="70"/>
      <c r="Y4116" s="70"/>
    </row>
    <row r="4117" spans="1:25" s="69" customFormat="1" x14ac:dyDescent="0.2">
      <c r="A4117" s="66" t="s">
        <v>20</v>
      </c>
      <c r="B4117" s="66" t="s">
        <v>23</v>
      </c>
      <c r="C4117" s="66" t="s">
        <v>10</v>
      </c>
      <c r="D4117" s="66" t="s">
        <v>301</v>
      </c>
      <c r="E4117" s="87">
        <f>+IF(ISNUMBER(DATA!L521),DATA!L521,"n/a")</f>
        <v>15.406762866167099</v>
      </c>
      <c r="F4117" s="77">
        <f>+IF(ISNUMBER(DATA!M521),DATA!M521,"n/a")</f>
        <v>0.238915897419991</v>
      </c>
      <c r="G4117" s="87">
        <f>+IF(ISNUMBER(DATA!V521),DATA!V521,"n/a")</f>
        <v>15.601009211304101</v>
      </c>
      <c r="H4117" s="77">
        <f>+IF(ISNUMBER(DATA!W521),DATA!W521,"n/a")</f>
        <v>0.25272383973740697</v>
      </c>
      <c r="I4117" s="87">
        <f>+IF(ISNUMBER(DATA!AF521),DATA!AF521,"n/a")</f>
        <v>15.5052017877897</v>
      </c>
      <c r="J4117" s="77">
        <f>+IF(ISNUMBER(DATA!AG521),DATA!AG521,"n/a")</f>
        <v>0.24243918350106999</v>
      </c>
      <c r="K4117" s="87">
        <f>+IF(ISNUMBER(DATA!AP521),DATA!AP521,"n/a")</f>
        <v>15.615563201102599</v>
      </c>
      <c r="L4117" s="77">
        <f>+IF(ISNUMBER(DATA!AQ521),DATA!AQ521,"n/a")</f>
        <v>0.22600101685089799</v>
      </c>
      <c r="M4117" s="66"/>
      <c r="N4117" s="66"/>
      <c r="O4117" s="66"/>
      <c r="P4117" s="66"/>
      <c r="Q4117" s="66"/>
      <c r="S4117" s="70"/>
      <c r="U4117" s="70"/>
      <c r="W4117" s="70"/>
      <c r="Y4117" s="70"/>
    </row>
    <row r="4118" spans="1:25" s="69" customFormat="1" x14ac:dyDescent="0.2">
      <c r="A4118" s="66" t="s">
        <v>20</v>
      </c>
      <c r="B4118" s="66" t="s">
        <v>23</v>
      </c>
      <c r="C4118" s="66" t="s">
        <v>10</v>
      </c>
      <c r="D4118" s="66" t="s">
        <v>302</v>
      </c>
      <c r="E4118" s="87">
        <f>+IF(ISNUMBER(DATA!L522),DATA!L522,"n/a")</f>
        <v>12.5588662790698</v>
      </c>
      <c r="F4118" s="77">
        <f>+IF(ISNUMBER(DATA!M522),DATA!M522,"n/a")</f>
        <v>-1.6438730278776801E-3</v>
      </c>
      <c r="G4118" s="87">
        <f>+IF(ISNUMBER(DATA!V522),DATA!V522,"n/a")</f>
        <v>12.316570104287401</v>
      </c>
      <c r="H4118" s="77">
        <f>+IF(ISNUMBER(DATA!W522),DATA!W522,"n/a")</f>
        <v>-2.4846217787533102E-2</v>
      </c>
      <c r="I4118" s="87">
        <f>+IF(ISNUMBER(DATA!AF522),DATA!AF522,"n/a")</f>
        <v>12.3366768425643</v>
      </c>
      <c r="J4118" s="77">
        <f>+IF(ISNUMBER(DATA!AG522),DATA!AG522,"n/a")</f>
        <v>-3.71167351635837E-2</v>
      </c>
      <c r="K4118" s="87">
        <f>+IF(ISNUMBER(DATA!AP522),DATA!AP522,"n/a")</f>
        <v>12.336705455821299</v>
      </c>
      <c r="L4118" s="77">
        <f>+IF(ISNUMBER(DATA!AQ522),DATA!AQ522,"n/a")</f>
        <v>-0.14145798601916601</v>
      </c>
      <c r="M4118" s="66"/>
      <c r="N4118" s="66"/>
      <c r="O4118" s="66"/>
      <c r="P4118" s="66"/>
      <c r="Q4118" s="66"/>
      <c r="S4118" s="70"/>
      <c r="U4118" s="70"/>
      <c r="W4118" s="70"/>
      <c r="Y4118" s="70"/>
    </row>
    <row r="4119" spans="1:25" s="69" customFormat="1" x14ac:dyDescent="0.2">
      <c r="A4119" s="66" t="s">
        <v>20</v>
      </c>
      <c r="B4119" s="66" t="s">
        <v>23</v>
      </c>
      <c r="C4119" s="66" t="s">
        <v>10</v>
      </c>
      <c r="D4119" s="66" t="s">
        <v>303</v>
      </c>
      <c r="E4119" s="87">
        <f>+IF(ISNUMBER(DATA!L523),DATA!L523,"n/a")</f>
        <v>14.7458072642142</v>
      </c>
      <c r="F4119" s="77">
        <f>+IF(ISNUMBER(DATA!M523),DATA!M523,"n/a")</f>
        <v>1.1082150572791299E-2</v>
      </c>
      <c r="G4119" s="87">
        <f>+IF(ISNUMBER(DATA!V523),DATA!V523,"n/a")</f>
        <v>14.8785384941934</v>
      </c>
      <c r="H4119" s="77">
        <f>+IF(ISNUMBER(DATA!W523),DATA!W523,"n/a")</f>
        <v>2.54358141372392E-2</v>
      </c>
      <c r="I4119" s="87">
        <f>+IF(ISNUMBER(DATA!AF523),DATA!AF523,"n/a")</f>
        <v>14.7714114224003</v>
      </c>
      <c r="J4119" s="77">
        <f>+IF(ISNUMBER(DATA!AG523),DATA!AG523,"n/a")</f>
        <v>0.14377420634572499</v>
      </c>
      <c r="K4119" s="87">
        <f>+IF(ISNUMBER(DATA!AP523),DATA!AP523,"n/a")</f>
        <v>14.7765594834841</v>
      </c>
      <c r="L4119" s="77">
        <f>+IF(ISNUMBER(DATA!AQ523),DATA!AQ523,"n/a")</f>
        <v>0.15307608220104901</v>
      </c>
      <c r="M4119" s="66"/>
      <c r="N4119" s="66"/>
      <c r="O4119" s="66"/>
      <c r="P4119" s="66"/>
      <c r="Q4119" s="66"/>
      <c r="S4119" s="70"/>
      <c r="U4119" s="70"/>
      <c r="W4119" s="70"/>
      <c r="Y4119" s="70"/>
    </row>
    <row r="4120" spans="1:25" s="69" customFormat="1" x14ac:dyDescent="0.2">
      <c r="A4120" s="66" t="s">
        <v>20</v>
      </c>
      <c r="B4120" s="66" t="s">
        <v>23</v>
      </c>
      <c r="C4120" s="66" t="s">
        <v>10</v>
      </c>
      <c r="D4120" s="66" t="s">
        <v>304</v>
      </c>
      <c r="E4120" s="87">
        <f>+IF(ISNUMBER(DATA!L524),DATA!L524,"n/a")</f>
        <v>11.862384218695199</v>
      </c>
      <c r="F4120" s="77">
        <f>+IF(ISNUMBER(DATA!M524),DATA!M524,"n/a")</f>
        <v>-3.4478441412921397E-2</v>
      </c>
      <c r="G4120" s="87">
        <f>+IF(ISNUMBER(DATA!V524),DATA!V524,"n/a")</f>
        <v>12.409980059891801</v>
      </c>
      <c r="H4120" s="77">
        <f>+IF(ISNUMBER(DATA!W524),DATA!W524,"n/a")</f>
        <v>-9.9885533255877693E-3</v>
      </c>
      <c r="I4120" s="87">
        <f>+IF(ISNUMBER(DATA!AF524),DATA!AF524,"n/a")</f>
        <v>12.525721586817999</v>
      </c>
      <c r="J4120" s="77">
        <f>+IF(ISNUMBER(DATA!AG524),DATA!AG524,"n/a")</f>
        <v>-2.38037187046359E-4</v>
      </c>
      <c r="K4120" s="87">
        <f>+IF(ISNUMBER(DATA!AP524),DATA!AP524,"n/a")</f>
        <v>12.353793274901101</v>
      </c>
      <c r="L4120" s="77">
        <f>+IF(ISNUMBER(DATA!AQ524),DATA!AQ524,"n/a")</f>
        <v>-5.3928735217785304E-3</v>
      </c>
      <c r="M4120" s="66"/>
      <c r="N4120" s="66"/>
      <c r="O4120" s="66"/>
      <c r="P4120" s="66"/>
      <c r="Q4120" s="66"/>
      <c r="S4120" s="70"/>
      <c r="U4120" s="70"/>
      <c r="W4120" s="70"/>
      <c r="Y4120" s="70"/>
    </row>
    <row r="4121" spans="1:25" s="69" customFormat="1" x14ac:dyDescent="0.2">
      <c r="A4121" s="66" t="s">
        <v>20</v>
      </c>
      <c r="B4121" s="66" t="s">
        <v>23</v>
      </c>
      <c r="C4121" s="66" t="s">
        <v>10</v>
      </c>
      <c r="D4121" s="66" t="s">
        <v>305</v>
      </c>
      <c r="E4121" s="87">
        <f>+IF(ISNUMBER(DATA!L525),DATA!L525,"n/a")</f>
        <v>16.0479096772596</v>
      </c>
      <c r="F4121" s="77">
        <f>+IF(ISNUMBER(DATA!M525),DATA!M525,"n/a")</f>
        <v>0.33379724230521901</v>
      </c>
      <c r="G4121" s="87">
        <f>+IF(ISNUMBER(DATA!V525),DATA!V525,"n/a")</f>
        <v>15.910816856926701</v>
      </c>
      <c r="H4121" s="77">
        <f>+IF(ISNUMBER(DATA!W525),DATA!W525,"n/a")</f>
        <v>0.292667920960335</v>
      </c>
      <c r="I4121" s="87">
        <f>+IF(ISNUMBER(DATA!AF525),DATA!AF525,"n/a")</f>
        <v>15.7621204652126</v>
      </c>
      <c r="J4121" s="77">
        <f>+IF(ISNUMBER(DATA!AG525),DATA!AG525,"n/a")</f>
        <v>0.28058714237682503</v>
      </c>
      <c r="K4121" s="87">
        <f>+IF(ISNUMBER(DATA!AP525),DATA!AP525,"n/a")</f>
        <v>15.7551541115013</v>
      </c>
      <c r="L4121" s="77">
        <f>+IF(ISNUMBER(DATA!AQ525),DATA!AQ525,"n/a")</f>
        <v>0.280021163769335</v>
      </c>
      <c r="M4121" s="66"/>
      <c r="N4121" s="66"/>
      <c r="O4121" s="66"/>
      <c r="P4121" s="66"/>
      <c r="Q4121" s="66"/>
      <c r="S4121" s="70"/>
      <c r="U4121" s="70"/>
      <c r="W4121" s="70"/>
      <c r="Y4121" s="70"/>
    </row>
    <row r="4122" spans="1:25" s="69" customFormat="1" x14ac:dyDescent="0.2">
      <c r="A4122" s="66" t="s">
        <v>20</v>
      </c>
      <c r="B4122" s="66" t="s">
        <v>23</v>
      </c>
      <c r="C4122" s="66" t="s">
        <v>10</v>
      </c>
      <c r="D4122" s="66" t="s">
        <v>306</v>
      </c>
      <c r="E4122" s="87">
        <f>+IF(ISNUMBER(DATA!L526),DATA!L526,"n/a")</f>
        <v>14.3599430877576</v>
      </c>
      <c r="F4122" s="77">
        <f>+IF(ISNUMBER(DATA!M526),DATA!M526,"n/a")</f>
        <v>-1.10606717204748E-5</v>
      </c>
      <c r="G4122" s="87">
        <f>+IF(ISNUMBER(DATA!V526),DATA!V526,"n/a")</f>
        <v>14.359990840128701</v>
      </c>
      <c r="H4122" s="77">
        <f>+IF(ISNUMBER(DATA!W526),DATA!W526,"n/a")</f>
        <v>-1.90140495452077E-5</v>
      </c>
      <c r="I4122" s="87">
        <f>+IF(ISNUMBER(DATA!AF526),DATA!AF526,"n/a")</f>
        <v>14.359950143094901</v>
      </c>
      <c r="J4122" s="77">
        <f>+IF(ISNUMBER(DATA!AG526),DATA!AG526,"n/a")</f>
        <v>3.10115558581434E-4</v>
      </c>
      <c r="K4122" s="87">
        <f>+IF(ISNUMBER(DATA!AP526),DATA!AP526,"n/a")</f>
        <v>14.3599948592764</v>
      </c>
      <c r="L4122" s="77">
        <f>+IF(ISNUMBER(DATA!AQ526),DATA!AQ526,"n/a")</f>
        <v>5.6571374188477195E-4</v>
      </c>
      <c r="M4122" s="66"/>
      <c r="N4122" s="66"/>
      <c r="O4122" s="66"/>
      <c r="P4122" s="66"/>
      <c r="Q4122" s="66"/>
      <c r="S4122" s="70"/>
      <c r="U4122" s="70"/>
      <c r="W4122" s="70"/>
      <c r="Y4122" s="70"/>
    </row>
    <row r="4123" spans="1:25" s="69" customFormat="1" x14ac:dyDescent="0.2">
      <c r="A4123" s="66" t="s">
        <v>20</v>
      </c>
      <c r="B4123" s="66" t="s">
        <v>23</v>
      </c>
      <c r="C4123" s="66" t="s">
        <v>10</v>
      </c>
      <c r="D4123" s="66" t="s">
        <v>307</v>
      </c>
      <c r="E4123" s="87">
        <f>+IF(ISNUMBER(DATA!L527),DATA!L527,"n/a")</f>
        <v>15.4415070827293</v>
      </c>
      <c r="F4123" s="77">
        <f>+IF(ISNUMBER(DATA!M527),DATA!M527,"n/a")</f>
        <v>8.3538574010291692E-3</v>
      </c>
      <c r="G4123" s="87">
        <f>+IF(ISNUMBER(DATA!V527),DATA!V527,"n/a")</f>
        <v>15.221106768948699</v>
      </c>
      <c r="H4123" s="77">
        <f>+IF(ISNUMBER(DATA!W527),DATA!W527,"n/a")</f>
        <v>-6.8738768879619497E-3</v>
      </c>
      <c r="I4123" s="87">
        <f>+IF(ISNUMBER(DATA!AF527),DATA!AF527,"n/a")</f>
        <v>15.3514515049333</v>
      </c>
      <c r="J4123" s="77">
        <f>+IF(ISNUMBER(DATA!AG527),DATA!AG527,"n/a")</f>
        <v>1.63067959938204E-3</v>
      </c>
      <c r="K4123" s="87">
        <f>+IF(ISNUMBER(DATA!AP527),DATA!AP527,"n/a")</f>
        <v>15.3757806272293</v>
      </c>
      <c r="L4123" s="77">
        <f>+IF(ISNUMBER(DATA!AQ527),DATA!AQ527,"n/a")</f>
        <v>3.21807316223973E-3</v>
      </c>
      <c r="M4123" s="66"/>
      <c r="N4123" s="66"/>
      <c r="O4123" s="66"/>
      <c r="P4123" s="66"/>
      <c r="Q4123" s="66"/>
      <c r="S4123" s="70"/>
      <c r="U4123" s="70"/>
      <c r="W4123" s="70"/>
      <c r="Y4123" s="70"/>
    </row>
    <row r="4124" spans="1:25" s="69" customFormat="1" x14ac:dyDescent="0.2">
      <c r="A4124" s="66" t="s">
        <v>20</v>
      </c>
      <c r="B4124" s="66" t="s">
        <v>23</v>
      </c>
      <c r="C4124" s="66" t="s">
        <v>10</v>
      </c>
      <c r="D4124" s="66" t="s">
        <v>308</v>
      </c>
      <c r="E4124" s="87">
        <f>+IF(ISNUMBER(DATA!L528),DATA!L528,"n/a")</f>
        <v>14.123266827891999</v>
      </c>
      <c r="F4124" s="77">
        <f>+IF(ISNUMBER(DATA!M528),DATA!M528,"n/a")</f>
        <v>1.44621076311293E-2</v>
      </c>
      <c r="G4124" s="87">
        <f>+IF(ISNUMBER(DATA!V528),DATA!V528,"n/a")</f>
        <v>13.961665654927501</v>
      </c>
      <c r="H4124" s="77">
        <f>+IF(ISNUMBER(DATA!W528),DATA!W528,"n/a")</f>
        <v>-3.8718747811524201E-3</v>
      </c>
      <c r="I4124" s="87">
        <f>+IF(ISNUMBER(DATA!AF528),DATA!AF528,"n/a")</f>
        <v>13.8919874769065</v>
      </c>
      <c r="J4124" s="77">
        <f>+IF(ISNUMBER(DATA!AG528),DATA!AG528,"n/a")</f>
        <v>8.3901554493515898E-2</v>
      </c>
      <c r="K4124" s="87">
        <f>+IF(ISNUMBER(DATA!AP528),DATA!AP528,"n/a")</f>
        <v>13.8382810536178</v>
      </c>
      <c r="L4124" s="77">
        <f>+IF(ISNUMBER(DATA!AQ528),DATA!AQ528,"n/a")</f>
        <v>6.7890075873084696E-2</v>
      </c>
      <c r="M4124" s="66"/>
      <c r="N4124" s="66"/>
      <c r="O4124" s="66"/>
      <c r="P4124" s="66"/>
      <c r="Q4124" s="66"/>
      <c r="S4124" s="70"/>
      <c r="U4124" s="70"/>
      <c r="W4124" s="70"/>
      <c r="Y4124" s="70"/>
    </row>
    <row r="4125" spans="1:25" s="69" customFormat="1" x14ac:dyDescent="0.2">
      <c r="A4125" s="66" t="s">
        <v>20</v>
      </c>
      <c r="B4125" s="66" t="s">
        <v>23</v>
      </c>
      <c r="C4125" s="66" t="s">
        <v>10</v>
      </c>
      <c r="D4125" s="66" t="s">
        <v>309</v>
      </c>
      <c r="E4125" s="87">
        <f>+IF(ISNUMBER(DATA!L529),DATA!L529,"n/a")</f>
        <v>12.635451025383601</v>
      </c>
      <c r="F4125" s="77">
        <f>+IF(ISNUMBER(DATA!M529),DATA!M529,"n/a")</f>
        <v>3.3287546671163701E-3</v>
      </c>
      <c r="G4125" s="87">
        <f>+IF(ISNUMBER(DATA!V529),DATA!V529,"n/a")</f>
        <v>12.2508566941745</v>
      </c>
      <c r="H4125" s="77">
        <f>+IF(ISNUMBER(DATA!W529),DATA!W529,"n/a")</f>
        <v>-3.75498530058124E-2</v>
      </c>
      <c r="I4125" s="87">
        <f>+IF(ISNUMBER(DATA!AF529),DATA!AF529,"n/a")</f>
        <v>12.225048766175499</v>
      </c>
      <c r="J4125" s="77">
        <f>+IF(ISNUMBER(DATA!AG529),DATA!AG529,"n/a")</f>
        <v>2.88939949866284E-2</v>
      </c>
      <c r="K4125" s="87">
        <f>+IF(ISNUMBER(DATA!AP529),DATA!AP529,"n/a")</f>
        <v>12.3369778059713</v>
      </c>
      <c r="L4125" s="77">
        <f>+IF(ISNUMBER(DATA!AQ529),DATA!AQ529,"n/a")</f>
        <v>2.10245787784278E-2</v>
      </c>
      <c r="M4125" s="66"/>
      <c r="N4125" s="66"/>
      <c r="O4125" s="66"/>
      <c r="P4125" s="66"/>
      <c r="Q4125" s="66"/>
      <c r="S4125" s="70"/>
      <c r="U4125" s="70"/>
      <c r="W4125" s="70"/>
      <c r="Y4125" s="70"/>
    </row>
    <row r="4126" spans="1:25" s="69" customFormat="1" x14ac:dyDescent="0.2">
      <c r="A4126" s="66" t="s">
        <v>20</v>
      </c>
      <c r="B4126" s="66" t="s">
        <v>23</v>
      </c>
      <c r="C4126" s="66" t="s">
        <v>10</v>
      </c>
      <c r="D4126" s="66" t="s">
        <v>310</v>
      </c>
      <c r="E4126" s="87">
        <f>+IF(ISNUMBER(DATA!L530),DATA!L530,"n/a")</f>
        <v>12.1378269829993</v>
      </c>
      <c r="F4126" s="77">
        <f>+IF(ISNUMBER(DATA!M530),DATA!M530,"n/a")</f>
        <v>-1.1525966892161101E-2</v>
      </c>
      <c r="G4126" s="87">
        <f>+IF(ISNUMBER(DATA!V530),DATA!V530,"n/a")</f>
        <v>11.700919455120699</v>
      </c>
      <c r="H4126" s="77">
        <f>+IF(ISNUMBER(DATA!W530),DATA!W530,"n/a")</f>
        <v>-5.7026239258486502E-2</v>
      </c>
      <c r="I4126" s="87">
        <f>+IF(ISNUMBER(DATA!AF530),DATA!AF530,"n/a")</f>
        <v>11.712144790365199</v>
      </c>
      <c r="J4126" s="77">
        <f>+IF(ISNUMBER(DATA!AG530),DATA!AG530,"n/a")</f>
        <v>7.49041176501066E-2</v>
      </c>
      <c r="K4126" s="87">
        <f>+IF(ISNUMBER(DATA!AP530),DATA!AP530,"n/a")</f>
        <v>11.8243184125644</v>
      </c>
      <c r="L4126" s="77">
        <f>+IF(ISNUMBER(DATA!AQ530),DATA!AQ530,"n/a")</f>
        <v>9.2607063260631603E-2</v>
      </c>
      <c r="M4126" s="66"/>
      <c r="N4126" s="66"/>
      <c r="O4126" s="66"/>
      <c r="P4126" s="66"/>
      <c r="Q4126" s="66"/>
      <c r="S4126" s="70"/>
      <c r="U4126" s="70"/>
      <c r="W4126" s="70"/>
      <c r="Y4126" s="70"/>
    </row>
    <row r="4127" spans="1:25" s="69" customFormat="1" x14ac:dyDescent="0.2">
      <c r="A4127" s="66" t="s">
        <v>20</v>
      </c>
      <c r="B4127" s="66" t="s">
        <v>23</v>
      </c>
      <c r="C4127" s="66" t="s">
        <v>10</v>
      </c>
      <c r="D4127" s="66" t="s">
        <v>311</v>
      </c>
      <c r="E4127" s="87">
        <f>+IF(ISNUMBER(DATA!L531),DATA!L531,"n/a")</f>
        <v>13.599084383914599</v>
      </c>
      <c r="F4127" s="77">
        <f>+IF(ISNUMBER(DATA!M531),DATA!M531,"n/a")</f>
        <v>3.41782027860857E-3</v>
      </c>
      <c r="G4127" s="87">
        <f>+IF(ISNUMBER(DATA!V531),DATA!V531,"n/a")</f>
        <v>13.740404969743199</v>
      </c>
      <c r="H4127" s="77">
        <f>+IF(ISNUMBER(DATA!W531),DATA!W531,"n/a")</f>
        <v>4.9089768581740502E-2</v>
      </c>
      <c r="I4127" s="87">
        <f>+IF(ISNUMBER(DATA!AF531),DATA!AF531,"n/a")</f>
        <v>13.6000883589297</v>
      </c>
      <c r="J4127" s="77">
        <f>+IF(ISNUMBER(DATA!AG531),DATA!AG531,"n/a")</f>
        <v>4.39924382676865E-2</v>
      </c>
      <c r="K4127" s="87">
        <f>+IF(ISNUMBER(DATA!AP531),DATA!AP531,"n/a")</f>
        <v>13.2623674955728</v>
      </c>
      <c r="L4127" s="77">
        <f>+IF(ISNUMBER(DATA!AQ531),DATA!AQ531,"n/a")</f>
        <v>2.3177940917274001E-2</v>
      </c>
      <c r="M4127" s="66"/>
      <c r="N4127" s="66"/>
      <c r="O4127" s="66"/>
      <c r="P4127" s="66"/>
      <c r="Q4127" s="66"/>
      <c r="S4127" s="70"/>
      <c r="U4127" s="70"/>
      <c r="W4127" s="70"/>
      <c r="Y4127" s="70"/>
    </row>
    <row r="4128" spans="1:25" s="69" customFormat="1" x14ac:dyDescent="0.2">
      <c r="A4128" s="66" t="s">
        <v>20</v>
      </c>
      <c r="B4128" s="66" t="s">
        <v>23</v>
      </c>
      <c r="C4128" s="66" t="s">
        <v>10</v>
      </c>
      <c r="D4128" s="66" t="s">
        <v>312</v>
      </c>
      <c r="E4128" s="87">
        <f>+IF(ISNUMBER(DATA!L532),DATA!L532,"n/a")</f>
        <v>16.174786479008802</v>
      </c>
      <c r="F4128" s="77">
        <f>+IF(ISNUMBER(DATA!M532),DATA!M532,"n/a")</f>
        <v>-3.5388106204175401E-2</v>
      </c>
      <c r="G4128" s="87">
        <f>+IF(ISNUMBER(DATA!V532),DATA!V532,"n/a")</f>
        <v>16.2772556641197</v>
      </c>
      <c r="H4128" s="77">
        <f>+IF(ISNUMBER(DATA!W532),DATA!W532,"n/a")</f>
        <v>-2.2952417816601501E-2</v>
      </c>
      <c r="I4128" s="87">
        <f>+IF(ISNUMBER(DATA!AF532),DATA!AF532,"n/a")</f>
        <v>16.194692363542998</v>
      </c>
      <c r="J4128" s="77">
        <f>+IF(ISNUMBER(DATA!AG532),DATA!AG532,"n/a")</f>
        <v>-3.25835050761107E-2</v>
      </c>
      <c r="K4128" s="87">
        <f>+IF(ISNUMBER(DATA!AP532),DATA!AP532,"n/a")</f>
        <v>16.245735020670502</v>
      </c>
      <c r="L4128" s="77">
        <f>+IF(ISNUMBER(DATA!AQ532),DATA!AQ532,"n/a")</f>
        <v>-6.4844333192679302E-3</v>
      </c>
      <c r="M4128" s="66"/>
      <c r="N4128" s="66"/>
      <c r="O4128" s="66"/>
      <c r="P4128" s="66"/>
      <c r="Q4128" s="66"/>
      <c r="S4128" s="70"/>
      <c r="U4128" s="70"/>
      <c r="W4128" s="70"/>
      <c r="Y4128" s="70"/>
    </row>
    <row r="4129" spans="1:25" s="69" customFormat="1" x14ac:dyDescent="0.2">
      <c r="A4129" s="66" t="s">
        <v>20</v>
      </c>
      <c r="B4129" s="66" t="s">
        <v>23</v>
      </c>
      <c r="C4129" s="66" t="s">
        <v>10</v>
      </c>
      <c r="D4129" s="66" t="s">
        <v>313</v>
      </c>
      <c r="E4129" s="87">
        <f>+IF(ISNUMBER(DATA!L533),DATA!L533,"n/a")</f>
        <v>13.943742125157501</v>
      </c>
      <c r="F4129" s="77">
        <f>+IF(ISNUMBER(DATA!M533),DATA!M533,"n/a")</f>
        <v>8.0530938896974293E-3</v>
      </c>
      <c r="G4129" s="87">
        <f>+IF(ISNUMBER(DATA!V533),DATA!V533,"n/a")</f>
        <v>14.079437873617801</v>
      </c>
      <c r="H4129" s="77">
        <f>+IF(ISNUMBER(DATA!W533),DATA!W533,"n/a")</f>
        <v>3.5832512214738502E-2</v>
      </c>
      <c r="I4129" s="87">
        <f>+IF(ISNUMBER(DATA!AF533),DATA!AF533,"n/a")</f>
        <v>13.970226906552099</v>
      </c>
      <c r="J4129" s="77">
        <f>+IF(ISNUMBER(DATA!AG533),DATA!AG533,"n/a")</f>
        <v>7.4355068091086302E-2</v>
      </c>
      <c r="K4129" s="87">
        <f>+IF(ISNUMBER(DATA!AP533),DATA!AP533,"n/a")</f>
        <v>13.786967999484901</v>
      </c>
      <c r="L4129" s="77">
        <f>+IF(ISNUMBER(DATA!AQ533),DATA!AQ533,"n/a")</f>
        <v>7.1273645306574998E-2</v>
      </c>
      <c r="M4129" s="66"/>
      <c r="N4129" s="66"/>
      <c r="O4129" s="66"/>
      <c r="P4129" s="66"/>
      <c r="Q4129" s="66"/>
      <c r="S4129" s="70"/>
      <c r="U4129" s="70"/>
      <c r="W4129" s="70"/>
      <c r="Y4129" s="70"/>
    </row>
    <row r="4130" spans="1:25" s="69" customFormat="1" x14ac:dyDescent="0.2">
      <c r="A4130" s="66" t="s">
        <v>20</v>
      </c>
      <c r="B4130" s="66" t="s">
        <v>23</v>
      </c>
      <c r="C4130" s="66" t="s">
        <v>10</v>
      </c>
      <c r="D4130" s="66" t="s">
        <v>314</v>
      </c>
      <c r="E4130" s="87">
        <f>+IF(ISNUMBER(DATA!L534),DATA!L534,"n/a")</f>
        <v>15.06880054482</v>
      </c>
      <c r="F4130" s="77">
        <f>+IF(ISNUMBER(DATA!M534),DATA!M534,"n/a")</f>
        <v>2.6164140484015198E-2</v>
      </c>
      <c r="G4130" s="87">
        <f>+IF(ISNUMBER(DATA!V534),DATA!V534,"n/a")</f>
        <v>15.083111840090099</v>
      </c>
      <c r="H4130" s="77">
        <f>+IF(ISNUMBER(DATA!W534),DATA!W534,"n/a")</f>
        <v>4.9607726986178297E-2</v>
      </c>
      <c r="I4130" s="87">
        <f>+IF(ISNUMBER(DATA!AF534),DATA!AF534,"n/a")</f>
        <v>14.760735628781299</v>
      </c>
      <c r="J4130" s="77">
        <f>+IF(ISNUMBER(DATA!AG534),DATA!AG534,"n/a")</f>
        <v>3.68992730182921E-2</v>
      </c>
      <c r="K4130" s="87">
        <f>+IF(ISNUMBER(DATA!AP534),DATA!AP534,"n/a")</f>
        <v>14.140796003639</v>
      </c>
      <c r="L4130" s="77">
        <f>+IF(ISNUMBER(DATA!AQ534),DATA!AQ534,"n/a")</f>
        <v>1.3963821921300801E-2</v>
      </c>
      <c r="M4130" s="66"/>
      <c r="N4130" s="66"/>
      <c r="O4130" s="66"/>
      <c r="P4130" s="66"/>
      <c r="Q4130" s="66"/>
      <c r="S4130" s="70"/>
      <c r="U4130" s="70"/>
      <c r="W4130" s="70"/>
      <c r="Y4130" s="70"/>
    </row>
    <row r="4131" spans="1:25" s="69" customFormat="1" x14ac:dyDescent="0.2">
      <c r="A4131" s="66" t="s">
        <v>20</v>
      </c>
      <c r="B4131" s="66" t="s">
        <v>23</v>
      </c>
      <c r="C4131" s="66" t="s">
        <v>10</v>
      </c>
      <c r="D4131" s="66" t="s">
        <v>315</v>
      </c>
      <c r="E4131" s="87">
        <f>+IF(ISNUMBER(DATA!L535),DATA!L535,"n/a")</f>
        <v>17.428766599712102</v>
      </c>
      <c r="F4131" s="77">
        <f>+IF(ISNUMBER(DATA!M535),DATA!M535,"n/a")</f>
        <v>0.109808434158607</v>
      </c>
      <c r="G4131" s="87">
        <f>+IF(ISNUMBER(DATA!V535),DATA!V535,"n/a")</f>
        <v>17.262824296531299</v>
      </c>
      <c r="H4131" s="77">
        <f>+IF(ISNUMBER(DATA!W535),DATA!W535,"n/a")</f>
        <v>9.8873614786415098E-2</v>
      </c>
      <c r="I4131" s="87">
        <f>+IF(ISNUMBER(DATA!AF535),DATA!AF535,"n/a")</f>
        <v>17.3971456204455</v>
      </c>
      <c r="J4131" s="77">
        <f>+IF(ISNUMBER(DATA!AG535),DATA!AG535,"n/a")</f>
        <v>0.107423905064362</v>
      </c>
      <c r="K4131" s="87">
        <f>+IF(ISNUMBER(DATA!AP535),DATA!AP535,"n/a")</f>
        <v>17.311664481425399</v>
      </c>
      <c r="L4131" s="77">
        <f>+IF(ISNUMBER(DATA!AQ535),DATA!AQ535,"n/a")</f>
        <v>0.10198256090088401</v>
      </c>
      <c r="M4131" s="66"/>
      <c r="N4131" s="66"/>
      <c r="O4131" s="66"/>
      <c r="P4131" s="66"/>
      <c r="Q4131" s="66"/>
      <c r="S4131" s="70"/>
      <c r="U4131" s="70"/>
      <c r="W4131" s="70"/>
      <c r="Y4131" s="70"/>
    </row>
    <row r="4132" spans="1:25" s="69" customFormat="1" x14ac:dyDescent="0.2">
      <c r="A4132" s="66" t="s">
        <v>20</v>
      </c>
      <c r="B4132" s="66" t="s">
        <v>23</v>
      </c>
      <c r="C4132" s="66" t="s">
        <v>10</v>
      </c>
      <c r="D4132" s="66" t="s">
        <v>316</v>
      </c>
      <c r="E4132" s="87">
        <f>+IF(ISNUMBER(DATA!L536),DATA!L536,"n/a")</f>
        <v>12.844780592687499</v>
      </c>
      <c r="F4132" s="77">
        <f>+IF(ISNUMBER(DATA!M536),DATA!M536,"n/a")</f>
        <v>8.3790802530401803E-2</v>
      </c>
      <c r="G4132" s="87">
        <f>+IF(ISNUMBER(DATA!V536),DATA!V536,"n/a")</f>
        <v>12.777565488090101</v>
      </c>
      <c r="H4132" s="77">
        <f>+IF(ISNUMBER(DATA!W536),DATA!W536,"n/a")</f>
        <v>7.9090231322159102E-2</v>
      </c>
      <c r="I4132" s="87">
        <f>+IF(ISNUMBER(DATA!AF536),DATA!AF536,"n/a")</f>
        <v>12.4811633862062</v>
      </c>
      <c r="J4132" s="77">
        <f>+IF(ISNUMBER(DATA!AG536),DATA!AG536,"n/a")</f>
        <v>9.79418455805149E-2</v>
      </c>
      <c r="K4132" s="87">
        <f>+IF(ISNUMBER(DATA!AP536),DATA!AP536,"n/a")</f>
        <v>12.2328042265646</v>
      </c>
      <c r="L4132" s="77">
        <f>+IF(ISNUMBER(DATA!AQ536),DATA!AQ536,"n/a")</f>
        <v>0.118770426054621</v>
      </c>
      <c r="M4132" s="66"/>
      <c r="N4132" s="66"/>
      <c r="O4132" s="66"/>
      <c r="P4132" s="66"/>
      <c r="Q4132" s="66"/>
      <c r="S4132" s="70"/>
      <c r="U4132" s="70"/>
      <c r="W4132" s="70"/>
      <c r="Y4132" s="70"/>
    </row>
    <row r="4133" spans="1:25" s="69" customFormat="1" x14ac:dyDescent="0.2">
      <c r="A4133" s="66" t="s">
        <v>20</v>
      </c>
      <c r="B4133" s="66" t="s">
        <v>23</v>
      </c>
      <c r="C4133" s="66" t="s">
        <v>10</v>
      </c>
      <c r="D4133" s="66" t="s">
        <v>317</v>
      </c>
      <c r="E4133" s="87">
        <f>+IF(ISNUMBER(DATA!L537),DATA!L537,"n/a")</f>
        <v>15.967995099094299</v>
      </c>
      <c r="F4133" s="77">
        <f>+IF(ISNUMBER(DATA!M537),DATA!M537,"n/a")</f>
        <v>0.11135324731437</v>
      </c>
      <c r="G4133" s="87">
        <f>+IF(ISNUMBER(DATA!V537),DATA!V537,"n/a")</f>
        <v>15.9680409566443</v>
      </c>
      <c r="H4133" s="77">
        <f>+IF(ISNUMBER(DATA!W537),DATA!W537,"n/a")</f>
        <v>0.111362553757237</v>
      </c>
      <c r="I4133" s="87">
        <f>+IF(ISNUMBER(DATA!AF537),DATA!AF537,"n/a")</f>
        <v>15.968045844067101</v>
      </c>
      <c r="J4133" s="77">
        <f>+IF(ISNUMBER(DATA!AG537),DATA!AG537,"n/a")</f>
        <v>0.11136414948852499</v>
      </c>
      <c r="K4133" s="87">
        <f>+IF(ISNUMBER(DATA!AP537),DATA!AP537,"n/a")</f>
        <v>15.430287106604201</v>
      </c>
      <c r="L4133" s="77">
        <f>+IF(ISNUMBER(DATA!AQ537),DATA!AQ537,"n/a")</f>
        <v>7.39357979784801E-2</v>
      </c>
      <c r="M4133" s="66"/>
      <c r="N4133" s="66"/>
      <c r="O4133" s="66"/>
      <c r="P4133" s="66"/>
      <c r="Q4133" s="66"/>
      <c r="S4133" s="70"/>
      <c r="U4133" s="70"/>
      <c r="W4133" s="70"/>
      <c r="Y4133" s="70"/>
    </row>
    <row r="4134" spans="1:25" s="69" customFormat="1" x14ac:dyDescent="0.2">
      <c r="A4134" s="66" t="s">
        <v>20</v>
      </c>
      <c r="B4134" s="66" t="s">
        <v>23</v>
      </c>
      <c r="C4134" s="66" t="s">
        <v>10</v>
      </c>
      <c r="D4134" s="66" t="s">
        <v>318</v>
      </c>
      <c r="E4134" s="87">
        <f>+IF(ISNUMBER(DATA!L538),DATA!L538,"n/a")</f>
        <v>12.7830415682465</v>
      </c>
      <c r="F4134" s="77">
        <f>+IF(ISNUMBER(DATA!M538),DATA!M538,"n/a")</f>
        <v>-4.10411918746236E-4</v>
      </c>
      <c r="G4134" s="87">
        <f>+IF(ISNUMBER(DATA!V538),DATA!V538,"n/a")</f>
        <v>12.771986467603099</v>
      </c>
      <c r="H4134" s="77">
        <f>+IF(ISNUMBER(DATA!W538),DATA!W538,"n/a")</f>
        <v>-4.5105660993543899E-4</v>
      </c>
      <c r="I4134" s="87">
        <f>+IF(ISNUMBER(DATA!AF538),DATA!AF538,"n/a")</f>
        <v>12.773632857910201</v>
      </c>
      <c r="J4134" s="77">
        <f>+IF(ISNUMBER(DATA!AG538),DATA!AG538,"n/a")</f>
        <v>-1.70827812882479E-3</v>
      </c>
      <c r="K4134" s="87">
        <f>+IF(ISNUMBER(DATA!AP538),DATA!AP538,"n/a")</f>
        <v>12.7755880428419</v>
      </c>
      <c r="L4134" s="77">
        <f>+IF(ISNUMBER(DATA!AQ538),DATA!AQ538,"n/a")</f>
        <v>-1.8512258791457001E-2</v>
      </c>
      <c r="M4134" s="66"/>
      <c r="N4134" s="66"/>
      <c r="O4134" s="66"/>
      <c r="P4134" s="66"/>
      <c r="Q4134" s="66"/>
      <c r="S4134" s="70"/>
      <c r="U4134" s="70"/>
      <c r="W4134" s="70"/>
      <c r="Y4134" s="70"/>
    </row>
    <row r="4135" spans="1:25" s="69" customFormat="1" x14ac:dyDescent="0.2">
      <c r="A4135" s="66" t="s">
        <v>20</v>
      </c>
      <c r="B4135" s="66" t="s">
        <v>23</v>
      </c>
      <c r="C4135" s="66" t="s">
        <v>10</v>
      </c>
      <c r="D4135" s="66" t="s">
        <v>344</v>
      </c>
      <c r="E4135" s="87">
        <f>+IF(ISNUMBER(DATA!L539),DATA!L539,"n/a")</f>
        <v>14.3091067574299</v>
      </c>
      <c r="F4135" s="77">
        <f>+IF(ISNUMBER(DATA!M539),DATA!M539,"n/a")</f>
        <v>7.0922247216295906E-2</v>
      </c>
      <c r="G4135" s="87">
        <f>+IF(ISNUMBER(DATA!V539),DATA!V539,"n/a")</f>
        <v>14.2079960608171</v>
      </c>
      <c r="H4135" s="77">
        <f>+IF(ISNUMBER(DATA!W539),DATA!W539,"n/a")</f>
        <v>4.6825250420472198E-2</v>
      </c>
      <c r="I4135" s="87">
        <f>+IF(ISNUMBER(DATA!AF539),DATA!AF539,"n/a")</f>
        <v>14.0106512458374</v>
      </c>
      <c r="J4135" s="77">
        <f>+IF(ISNUMBER(DATA!AG539),DATA!AG539,"n/a")</f>
        <v>0.21492281427701301</v>
      </c>
      <c r="K4135" s="87">
        <f>+IF(ISNUMBER(DATA!AP539),DATA!AP539,"n/a")</f>
        <v>13.8484945414533</v>
      </c>
      <c r="L4135" s="77">
        <f>+IF(ISNUMBER(DATA!AQ539),DATA!AQ539,"n/a")</f>
        <v>0.24063317837557899</v>
      </c>
      <c r="M4135" s="66"/>
      <c r="N4135" s="66"/>
      <c r="O4135" s="66"/>
      <c r="P4135" s="66"/>
      <c r="Q4135" s="66"/>
      <c r="S4135" s="70"/>
      <c r="U4135" s="70"/>
      <c r="W4135" s="70"/>
      <c r="Y4135" s="70"/>
    </row>
    <row r="4136" spans="1:25" s="69" customFormat="1" x14ac:dyDescent="0.2">
      <c r="A4136" s="66" t="s">
        <v>20</v>
      </c>
      <c r="B4136" s="66" t="s">
        <v>23</v>
      </c>
      <c r="C4136" s="66" t="s">
        <v>10</v>
      </c>
      <c r="D4136" s="66" t="s">
        <v>345</v>
      </c>
      <c r="E4136" s="87">
        <f>+IF(ISNUMBER(DATA!L540),DATA!L540,"n/a")</f>
        <v>15.3880323054332</v>
      </c>
      <c r="F4136" s="77">
        <f>+IF(ISNUMBER(DATA!M540),DATA!M540,"n/a")</f>
        <v>0.26716651607965303</v>
      </c>
      <c r="G4136" s="87">
        <f>+IF(ISNUMBER(DATA!V540),DATA!V540,"n/a")</f>
        <v>15.3922231614539</v>
      </c>
      <c r="H4136" s="77">
        <f>+IF(ISNUMBER(DATA!W540),DATA!W540,"n/a")</f>
        <v>0.23667027202160201</v>
      </c>
      <c r="I4136" s="87">
        <f>+IF(ISNUMBER(DATA!AF540),DATA!AF540,"n/a")</f>
        <v>15.408445918615</v>
      </c>
      <c r="J4136" s="77">
        <f>+IF(ISNUMBER(DATA!AG540),DATA!AG540,"n/a")</f>
        <v>0.23523631332716999</v>
      </c>
      <c r="K4136" s="87">
        <f>+IF(ISNUMBER(DATA!AP540),DATA!AP540,"n/a")</f>
        <v>15.0605256085921</v>
      </c>
      <c r="L4136" s="77">
        <f>+IF(ISNUMBER(DATA!AQ540),DATA!AQ540,"n/a")</f>
        <v>0.22583592851867401</v>
      </c>
      <c r="M4136" s="66"/>
      <c r="N4136" s="66"/>
      <c r="O4136" s="66"/>
      <c r="P4136" s="66"/>
      <c r="Q4136" s="66"/>
      <c r="S4136" s="70"/>
      <c r="U4136" s="70"/>
      <c r="W4136" s="70"/>
      <c r="Y4136" s="70"/>
    </row>
    <row r="4137" spans="1:25" x14ac:dyDescent="0.2">
      <c r="E4137" s="100"/>
      <c r="F4137" s="102"/>
      <c r="G4137" s="100"/>
      <c r="H4137" s="102"/>
      <c r="I4137" s="100"/>
      <c r="J4137" s="102"/>
      <c r="K4137" s="100"/>
      <c r="L4137" s="102"/>
    </row>
    <row r="4138" spans="1:25" s="69" customFormat="1" x14ac:dyDescent="0.2">
      <c r="A4138" s="66" t="s">
        <v>20</v>
      </c>
      <c r="B4138" s="66" t="s">
        <v>23</v>
      </c>
      <c r="C4138" s="66" t="s">
        <v>26</v>
      </c>
      <c r="D4138" s="66" t="s">
        <v>271</v>
      </c>
      <c r="E4138" s="87">
        <f>+IF(ISNUMBER(DATA!N491),DATA!N491,"n/a")</f>
        <v>3.98999906533321</v>
      </c>
      <c r="F4138" s="77">
        <f>+IF(ISNUMBER(DATA!O491),DATA!O491,"n/a")</f>
        <v>4.1447091170152899E-7</v>
      </c>
      <c r="G4138" s="87">
        <f>+IF(ISNUMBER(DATA!X491),DATA!X491,"n/a")</f>
        <v>3.9897220593459801</v>
      </c>
      <c r="H4138" s="77">
        <f>+IF(ISNUMBER(DATA!Y491),DATA!Y491,"n/a")</f>
        <v>3.0884179694726198E-3</v>
      </c>
      <c r="I4138" s="87">
        <f>+IF(ISNUMBER(DATA!AH491),DATA!AH491,"n/a")</f>
        <v>3.9903889869097098</v>
      </c>
      <c r="J4138" s="77">
        <f>+IF(ISNUMBER(DATA!AI491),DATA!AI491,"n/a")</f>
        <v>1.83544676194528E-3</v>
      </c>
      <c r="K4138" s="87">
        <f>+IF(ISNUMBER(DATA!AR491),DATA!AR491,"n/a")</f>
        <v>3.98194402229857</v>
      </c>
      <c r="L4138" s="77">
        <f>+IF(ISNUMBER(DATA!AS491),DATA!AS491,"n/a")</f>
        <v>1.52877039241023E-3</v>
      </c>
      <c r="M4138" s="66"/>
      <c r="N4138" s="66"/>
      <c r="O4138" s="66"/>
      <c r="P4138" s="66"/>
      <c r="Q4138" s="66"/>
      <c r="S4138" s="70"/>
      <c r="U4138" s="70"/>
      <c r="W4138" s="70"/>
      <c r="Y4138" s="70"/>
    </row>
    <row r="4139" spans="1:25" s="69" customFormat="1" x14ac:dyDescent="0.2">
      <c r="A4139" s="66" t="s">
        <v>20</v>
      </c>
      <c r="B4139" s="66" t="s">
        <v>23</v>
      </c>
      <c r="C4139" s="66" t="s">
        <v>26</v>
      </c>
      <c r="D4139" s="66" t="s">
        <v>272</v>
      </c>
      <c r="E4139" s="87">
        <f>+IF(ISNUMBER(DATA!N492),DATA!N492,"n/a")</f>
        <v>3.78664685519071</v>
      </c>
      <c r="F4139" s="77">
        <f>+IF(ISNUMBER(DATA!O492),DATA!O492,"n/a")</f>
        <v>-2.1827743827124001E-2</v>
      </c>
      <c r="G4139" s="87">
        <f>+IF(ISNUMBER(DATA!X492),DATA!X492,"n/a")</f>
        <v>3.7944669112319001</v>
      </c>
      <c r="H4139" s="77">
        <f>+IF(ISNUMBER(DATA!Y492),DATA!Y492,"n/a")</f>
        <v>-2.1128115107080701E-2</v>
      </c>
      <c r="I4139" s="87">
        <f>+IF(ISNUMBER(DATA!AH492),DATA!AH492,"n/a")</f>
        <v>3.7524492587401901</v>
      </c>
      <c r="J4139" s="77">
        <f>+IF(ISNUMBER(DATA!AI492),DATA!AI492,"n/a")</f>
        <v>2.5630355690359801E-2</v>
      </c>
      <c r="K4139" s="87">
        <f>+IF(ISNUMBER(DATA!AR492),DATA!AR492,"n/a")</f>
        <v>3.7786202317019901</v>
      </c>
      <c r="L4139" s="77">
        <f>+IF(ISNUMBER(DATA!AS492),DATA!AS492,"n/a")</f>
        <v>2.3114103036728902E-2</v>
      </c>
      <c r="M4139" s="66"/>
      <c r="N4139" s="66"/>
      <c r="O4139" s="66"/>
      <c r="P4139" s="66"/>
      <c r="Q4139" s="66"/>
      <c r="S4139" s="70"/>
      <c r="U4139" s="70"/>
      <c r="W4139" s="70"/>
      <c r="Y4139" s="70"/>
    </row>
    <row r="4140" spans="1:25" s="69" customFormat="1" x14ac:dyDescent="0.2">
      <c r="A4140" s="66" t="s">
        <v>20</v>
      </c>
      <c r="B4140" s="66" t="s">
        <v>23</v>
      </c>
      <c r="C4140" s="66" t="s">
        <v>26</v>
      </c>
      <c r="D4140" s="66" t="s">
        <v>273</v>
      </c>
      <c r="E4140" s="87">
        <f>+IF(ISNUMBER(DATA!N493),DATA!N493,"n/a")</f>
        <v>4.0080920671684996</v>
      </c>
      <c r="F4140" s="77">
        <f>+IF(ISNUMBER(DATA!O493),DATA!O493,"n/a")</f>
        <v>6.3501956219757905E-2</v>
      </c>
      <c r="G4140" s="87">
        <f>+IF(ISNUMBER(DATA!X493),DATA!X493,"n/a")</f>
        <v>3.8486663196038</v>
      </c>
      <c r="H4140" s="77">
        <f>+IF(ISNUMBER(DATA!Y493),DATA!Y493,"n/a")</f>
        <v>2.0159429524756401E-2</v>
      </c>
      <c r="I4140" s="87">
        <f>+IF(ISNUMBER(DATA!AH493),DATA!AH493,"n/a")</f>
        <v>3.7757375066560201</v>
      </c>
      <c r="J4140" s="77">
        <f>+IF(ISNUMBER(DATA!AI493),DATA!AI493,"n/a")</f>
        <v>5.7412505631942801E-3</v>
      </c>
      <c r="K4140" s="87">
        <f>+IF(ISNUMBER(DATA!AR493),DATA!AR493,"n/a")</f>
        <v>3.7668667653559802</v>
      </c>
      <c r="L4140" s="77">
        <f>+IF(ISNUMBER(DATA!AS493),DATA!AS493,"n/a")</f>
        <v>5.0826637165210901E-3</v>
      </c>
      <c r="M4140" s="66"/>
      <c r="N4140" s="66"/>
      <c r="O4140" s="66"/>
      <c r="P4140" s="66"/>
      <c r="Q4140" s="66"/>
      <c r="S4140" s="70"/>
      <c r="U4140" s="70"/>
      <c r="W4140" s="70"/>
      <c r="Y4140" s="70"/>
    </row>
    <row r="4141" spans="1:25" s="69" customFormat="1" x14ac:dyDescent="0.2">
      <c r="A4141" s="66" t="s">
        <v>20</v>
      </c>
      <c r="B4141" s="66" t="s">
        <v>23</v>
      </c>
      <c r="C4141" s="66" t="s">
        <v>26</v>
      </c>
      <c r="D4141" s="66" t="s">
        <v>274</v>
      </c>
      <c r="E4141" s="87">
        <f>+IF(ISNUMBER(DATA!N494),DATA!N494,"n/a")</f>
        <v>3.8533621326663998</v>
      </c>
      <c r="F4141" s="77">
        <f>+IF(ISNUMBER(DATA!O494),DATA!O494,"n/a")</f>
        <v>-2.0481213923598499E-3</v>
      </c>
      <c r="G4141" s="87">
        <f>+IF(ISNUMBER(DATA!X494),DATA!X494,"n/a")</f>
        <v>3.85330868943359</v>
      </c>
      <c r="H4141" s="77">
        <f>+IF(ISNUMBER(DATA!Y494),DATA!Y494,"n/a")</f>
        <v>-1.8543462663807901E-2</v>
      </c>
      <c r="I4141" s="87">
        <f>+IF(ISNUMBER(DATA!AH494),DATA!AH494,"n/a")</f>
        <v>3.7864738134151499</v>
      </c>
      <c r="J4141" s="77">
        <f>+IF(ISNUMBER(DATA!AI494),DATA!AI494,"n/a")</f>
        <v>-5.97129377112555E-2</v>
      </c>
      <c r="K4141" s="87">
        <f>+IF(ISNUMBER(DATA!AR494),DATA!AR494,"n/a")</f>
        <v>3.7985675021659202</v>
      </c>
      <c r="L4141" s="77">
        <f>+IF(ISNUMBER(DATA!AS494),DATA!AS494,"n/a")</f>
        <v>-0.161306691652847</v>
      </c>
      <c r="M4141" s="66"/>
      <c r="N4141" s="66"/>
      <c r="O4141" s="66"/>
      <c r="P4141" s="66"/>
      <c r="Q4141" s="66"/>
      <c r="S4141" s="70"/>
      <c r="U4141" s="70"/>
      <c r="W4141" s="70"/>
      <c r="Y4141" s="70"/>
    </row>
    <row r="4142" spans="1:25" s="69" customFormat="1" x14ac:dyDescent="0.2">
      <c r="A4142" s="66" t="s">
        <v>20</v>
      </c>
      <c r="B4142" s="66" t="s">
        <v>23</v>
      </c>
      <c r="C4142" s="66" t="s">
        <v>26</v>
      </c>
      <c r="D4142" s="66" t="s">
        <v>275</v>
      </c>
      <c r="E4142" s="87">
        <f>+IF(ISNUMBER(DATA!N495),DATA!N495,"n/a")</f>
        <v>4.5733107852293102</v>
      </c>
      <c r="F4142" s="77">
        <f>+IF(ISNUMBER(DATA!O495),DATA!O495,"n/a")</f>
        <v>0.16225541848779099</v>
      </c>
      <c r="G4142" s="87">
        <f>+IF(ISNUMBER(DATA!X495),DATA!X495,"n/a")</f>
        <v>4.56611221691744</v>
      </c>
      <c r="H4142" s="77">
        <f>+IF(ISNUMBER(DATA!Y495),DATA!Y495,"n/a")</f>
        <v>0.22127351826993499</v>
      </c>
      <c r="I4142" s="87">
        <f>+IF(ISNUMBER(DATA!AH495),DATA!AH495,"n/a")</f>
        <v>4.5423135630785403</v>
      </c>
      <c r="J4142" s="77">
        <f>+IF(ISNUMBER(DATA!AI495),DATA!AI495,"n/a")</f>
        <v>0.22626711956836601</v>
      </c>
      <c r="K4142" s="87">
        <f>+IF(ISNUMBER(DATA!AR495),DATA!AR495,"n/a")</f>
        <v>4.3743854728097498</v>
      </c>
      <c r="L4142" s="77">
        <f>+IF(ISNUMBER(DATA!AS495),DATA!AS495,"n/a")</f>
        <v>0.18913666924949199</v>
      </c>
      <c r="M4142" s="66"/>
      <c r="N4142" s="66"/>
      <c r="O4142" s="66"/>
      <c r="P4142" s="66"/>
      <c r="Q4142" s="66"/>
      <c r="S4142" s="70"/>
      <c r="U4142" s="70"/>
      <c r="W4142" s="70"/>
      <c r="Y4142" s="70"/>
    </row>
    <row r="4143" spans="1:25" s="69" customFormat="1" x14ac:dyDescent="0.2">
      <c r="A4143" s="66" t="s">
        <v>20</v>
      </c>
      <c r="B4143" s="66" t="s">
        <v>23</v>
      </c>
      <c r="C4143" s="66" t="s">
        <v>26</v>
      </c>
      <c r="D4143" s="66" t="s">
        <v>276</v>
      </c>
      <c r="E4143" s="87">
        <f>+IF(ISNUMBER(DATA!N496),DATA!N496,"n/a")</f>
        <v>4.7400751490568496</v>
      </c>
      <c r="F4143" s="77">
        <f>+IF(ISNUMBER(DATA!O496),DATA!O496,"n/a")</f>
        <v>0.22651329394554401</v>
      </c>
      <c r="G4143" s="87">
        <f>+IF(ISNUMBER(DATA!X496),DATA!X496,"n/a")</f>
        <v>4.8089451723885501</v>
      </c>
      <c r="H4143" s="77">
        <f>+IF(ISNUMBER(DATA!Y496),DATA!Y496,"n/a")</f>
        <v>0.24232916482205899</v>
      </c>
      <c r="I4143" s="87">
        <f>+IF(ISNUMBER(DATA!AH496),DATA!AH496,"n/a")</f>
        <v>4.8466330497123202</v>
      </c>
      <c r="J4143" s="77">
        <f>+IF(ISNUMBER(DATA!AI496),DATA!AI496,"n/a")</f>
        <v>0.25174664741195601</v>
      </c>
      <c r="K4143" s="87">
        <f>+IF(ISNUMBER(DATA!AR496),DATA!AR496,"n/a")</f>
        <v>4.08122955615955</v>
      </c>
      <c r="L4143" s="77">
        <f>+IF(ISNUMBER(DATA!AS496),DATA!AS496,"n/a")</f>
        <v>5.2521716062374803E-2</v>
      </c>
      <c r="M4143" s="66"/>
      <c r="N4143" s="66"/>
      <c r="O4143" s="66"/>
      <c r="P4143" s="66"/>
      <c r="Q4143" s="66"/>
      <c r="S4143" s="70"/>
      <c r="U4143" s="70"/>
      <c r="W4143" s="70"/>
      <c r="Y4143" s="70"/>
    </row>
    <row r="4144" spans="1:25" s="69" customFormat="1" x14ac:dyDescent="0.2">
      <c r="A4144" s="66" t="s">
        <v>20</v>
      </c>
      <c r="B4144" s="66" t="s">
        <v>23</v>
      </c>
      <c r="C4144" s="66" t="s">
        <v>26</v>
      </c>
      <c r="D4144" s="66" t="s">
        <v>277</v>
      </c>
      <c r="E4144" s="87">
        <f>+IF(ISNUMBER(DATA!N497),DATA!N497,"n/a")</f>
        <v>3.79146552509336</v>
      </c>
      <c r="F4144" s="77">
        <f>+IF(ISNUMBER(DATA!O497),DATA!O497,"n/a")</f>
        <v>6.9500628013033902E-2</v>
      </c>
      <c r="G4144" s="87">
        <f>+IF(ISNUMBER(DATA!X497),DATA!X497,"n/a")</f>
        <v>3.7949778923529598</v>
      </c>
      <c r="H4144" s="77">
        <f>+IF(ISNUMBER(DATA!Y497),DATA!Y497,"n/a")</f>
        <v>7.4912967851117201E-2</v>
      </c>
      <c r="I4144" s="87">
        <f>+IF(ISNUMBER(DATA!AH497),DATA!AH497,"n/a")</f>
        <v>3.72316971783534</v>
      </c>
      <c r="J4144" s="77">
        <f>+IF(ISNUMBER(DATA!AI497),DATA!AI497,"n/a")</f>
        <v>8.7122875591052501E-2</v>
      </c>
      <c r="K4144" s="87">
        <f>+IF(ISNUMBER(DATA!AR497),DATA!AR497,"n/a")</f>
        <v>3.6806591407236202</v>
      </c>
      <c r="L4144" s="77">
        <f>+IF(ISNUMBER(DATA!AS497),DATA!AS497,"n/a")</f>
        <v>0.10135838114973</v>
      </c>
      <c r="M4144" s="66"/>
      <c r="N4144" s="66"/>
      <c r="O4144" s="66"/>
      <c r="P4144" s="66"/>
      <c r="Q4144" s="66"/>
      <c r="S4144" s="70"/>
      <c r="U4144" s="70"/>
      <c r="W4144" s="70"/>
      <c r="Y4144" s="70"/>
    </row>
    <row r="4145" spans="1:25" s="69" customFormat="1" x14ac:dyDescent="0.2">
      <c r="A4145" s="66" t="s">
        <v>20</v>
      </c>
      <c r="B4145" s="66" t="s">
        <v>23</v>
      </c>
      <c r="C4145" s="66" t="s">
        <v>26</v>
      </c>
      <c r="D4145" s="66" t="s">
        <v>278</v>
      </c>
      <c r="E4145" s="87">
        <f>+IF(ISNUMBER(DATA!N498),DATA!N498,"n/a")</f>
        <v>3.9625803036284699</v>
      </c>
      <c r="F4145" s="77">
        <f>+IF(ISNUMBER(DATA!O498),DATA!O498,"n/a")</f>
        <v>6.8119133696802503E-2</v>
      </c>
      <c r="G4145" s="87">
        <f>+IF(ISNUMBER(DATA!X498),DATA!X498,"n/a")</f>
        <v>3.96306362344871</v>
      </c>
      <c r="H4145" s="77">
        <f>+IF(ISNUMBER(DATA!Y498),DATA!Y498,"n/a")</f>
        <v>2.0033467995869102E-2</v>
      </c>
      <c r="I4145" s="87">
        <f>+IF(ISNUMBER(DATA!AH498),DATA!AH498,"n/a")</f>
        <v>3.9639435086015</v>
      </c>
      <c r="J4145" s="77">
        <f>+IF(ISNUMBER(DATA!AI498),DATA!AI498,"n/a")</f>
        <v>1.31867368572264E-2</v>
      </c>
      <c r="K4145" s="87">
        <f>+IF(ISNUMBER(DATA!AR498),DATA!AR498,"n/a")</f>
        <v>3.9648850714746802</v>
      </c>
      <c r="L4145" s="77">
        <f>+IF(ISNUMBER(DATA!AS498),DATA!AS498,"n/a")</f>
        <v>8.3818125978199192E-3</v>
      </c>
      <c r="M4145" s="66"/>
      <c r="N4145" s="66"/>
      <c r="O4145" s="66"/>
      <c r="P4145" s="66"/>
      <c r="Q4145" s="66"/>
      <c r="S4145" s="70"/>
      <c r="U4145" s="70"/>
      <c r="W4145" s="70"/>
      <c r="Y4145" s="70"/>
    </row>
    <row r="4146" spans="1:25" s="69" customFormat="1" x14ac:dyDescent="0.2">
      <c r="A4146" s="66" t="s">
        <v>20</v>
      </c>
      <c r="B4146" s="66" t="s">
        <v>23</v>
      </c>
      <c r="C4146" s="66" t="s">
        <v>26</v>
      </c>
      <c r="D4146" s="66" t="s">
        <v>279</v>
      </c>
      <c r="E4146" s="87">
        <f>+IF(ISNUMBER(DATA!N499),DATA!N499,"n/a")</f>
        <v>4.0749334578352698</v>
      </c>
      <c r="F4146" s="77">
        <f>+IF(ISNUMBER(DATA!O499),DATA!O499,"n/a")</f>
        <v>0.21024576580670301</v>
      </c>
      <c r="G4146" s="87">
        <f>+IF(ISNUMBER(DATA!X499),DATA!X499,"n/a")</f>
        <v>4.03163864898836</v>
      </c>
      <c r="H4146" s="77">
        <f>+IF(ISNUMBER(DATA!Y499),DATA!Y499,"n/a")</f>
        <v>4.3268574333981E-2</v>
      </c>
      <c r="I4146" s="87">
        <f>+IF(ISNUMBER(DATA!AH499),DATA!AH499,"n/a")</f>
        <v>3.98790566875204</v>
      </c>
      <c r="J4146" s="77">
        <f>+IF(ISNUMBER(DATA!AI499),DATA!AI499,"n/a")</f>
        <v>7.9895426882514498E-2</v>
      </c>
      <c r="K4146" s="87">
        <f>+IF(ISNUMBER(DATA!AR499),DATA!AR499,"n/a")</f>
        <v>3.9468181590026599</v>
      </c>
      <c r="L4146" s="77">
        <f>+IF(ISNUMBER(DATA!AS499),DATA!AS499,"n/a")</f>
        <v>8.9881308244532804E-2</v>
      </c>
      <c r="M4146" s="66"/>
      <c r="N4146" s="66"/>
      <c r="O4146" s="66"/>
      <c r="P4146" s="66"/>
      <c r="Q4146" s="66"/>
      <c r="S4146" s="70"/>
      <c r="U4146" s="70"/>
      <c r="W4146" s="70"/>
      <c r="Y4146" s="70"/>
    </row>
    <row r="4147" spans="1:25" s="69" customFormat="1" x14ac:dyDescent="0.2">
      <c r="A4147" s="66" t="s">
        <v>20</v>
      </c>
      <c r="B4147" s="66" t="s">
        <v>23</v>
      </c>
      <c r="C4147" s="66" t="s">
        <v>26</v>
      </c>
      <c r="D4147" s="66" t="s">
        <v>280</v>
      </c>
      <c r="E4147" s="87">
        <f>+IF(ISNUMBER(DATA!N500),DATA!N500,"n/a")</f>
        <v>3.5899999622981502</v>
      </c>
      <c r="F4147" s="77" t="str">
        <f>+IF(ISNUMBER(DATA!O500),DATA!O500,"n/a")</f>
        <v>n/a</v>
      </c>
      <c r="G4147" s="87">
        <f>+IF(ISNUMBER(DATA!X500),DATA!X500,"n/a")</f>
        <v>3.5900032247662002</v>
      </c>
      <c r="H4147" s="77" t="str">
        <f>+IF(ISNUMBER(DATA!Y500),DATA!Y500,"n/a")</f>
        <v>n/a</v>
      </c>
      <c r="I4147" s="87">
        <f>+IF(ISNUMBER(DATA!AH500),DATA!AH500,"n/a")</f>
        <v>3.59000388812311</v>
      </c>
      <c r="J4147" s="77" t="str">
        <f>+IF(ISNUMBER(DATA!AI500),DATA!AI500,"n/a")</f>
        <v>n/a</v>
      </c>
      <c r="K4147" s="87">
        <f>+IF(ISNUMBER(DATA!AR500),DATA!AR500,"n/a")</f>
        <v>3.5900046035484499</v>
      </c>
      <c r="L4147" s="77">
        <f>+IF(ISNUMBER(DATA!AS500),DATA!AS500,"n/a")</f>
        <v>-1.14162792061803E-5</v>
      </c>
      <c r="M4147" s="66"/>
      <c r="N4147" s="66"/>
      <c r="O4147" s="66"/>
      <c r="P4147" s="66"/>
      <c r="Q4147" s="66"/>
      <c r="S4147" s="70"/>
      <c r="U4147" s="70"/>
      <c r="W4147" s="70"/>
      <c r="Y4147" s="70"/>
    </row>
    <row r="4148" spans="1:25" s="69" customFormat="1" x14ac:dyDescent="0.2">
      <c r="A4148" s="66" t="s">
        <v>20</v>
      </c>
      <c r="B4148" s="66" t="s">
        <v>23</v>
      </c>
      <c r="C4148" s="66" t="s">
        <v>26</v>
      </c>
      <c r="D4148" s="66" t="s">
        <v>281</v>
      </c>
      <c r="E4148" s="87">
        <f>+IF(ISNUMBER(DATA!N501),DATA!N501,"n/a")</f>
        <v>3.5196823533145101</v>
      </c>
      <c r="F4148" s="77">
        <f>+IF(ISNUMBER(DATA!O501),DATA!O501,"n/a")</f>
        <v>1.04953411487166E-2</v>
      </c>
      <c r="G4148" s="87">
        <f>+IF(ISNUMBER(DATA!X501),DATA!X501,"n/a")</f>
        <v>3.5060429741529799</v>
      </c>
      <c r="H4148" s="77">
        <f>+IF(ISNUMBER(DATA!Y501),DATA!Y501,"n/a")</f>
        <v>6.1352137644052999E-3</v>
      </c>
      <c r="I4148" s="87">
        <f>+IF(ISNUMBER(DATA!AH501),DATA!AH501,"n/a")</f>
        <v>3.4796169992584001</v>
      </c>
      <c r="J4148" s="77">
        <f>+IF(ISNUMBER(DATA!AI501),DATA!AI501,"n/a")</f>
        <v>0.12912628167760201</v>
      </c>
      <c r="K4148" s="87">
        <f>+IF(ISNUMBER(DATA!AR501),DATA!AR501,"n/a")</f>
        <v>3.47127949269104</v>
      </c>
      <c r="L4148" s="77">
        <f>+IF(ISNUMBER(DATA!AS501),DATA!AS501,"n/a")</f>
        <v>0.130173318172698</v>
      </c>
      <c r="M4148" s="66"/>
      <c r="N4148" s="66"/>
      <c r="O4148" s="66"/>
      <c r="P4148" s="66"/>
      <c r="Q4148" s="66"/>
      <c r="S4148" s="70"/>
      <c r="U4148" s="70"/>
      <c r="W4148" s="70"/>
      <c r="Y4148" s="70"/>
    </row>
    <row r="4149" spans="1:25" s="69" customFormat="1" x14ac:dyDescent="0.2">
      <c r="A4149" s="66" t="s">
        <v>20</v>
      </c>
      <c r="B4149" s="66" t="s">
        <v>23</v>
      </c>
      <c r="C4149" s="66" t="s">
        <v>26</v>
      </c>
      <c r="D4149" s="66" t="s">
        <v>282</v>
      </c>
      <c r="E4149" s="87">
        <f>+IF(ISNUMBER(DATA!N502),DATA!N502,"n/a")</f>
        <v>3.9303109546482302</v>
      </c>
      <c r="F4149" s="77">
        <f>+IF(ISNUMBER(DATA!O502),DATA!O502,"n/a")</f>
        <v>0.130930351335134</v>
      </c>
      <c r="G4149" s="87">
        <f>+IF(ISNUMBER(DATA!X502),DATA!X502,"n/a")</f>
        <v>3.96543738494276</v>
      </c>
      <c r="H4149" s="77">
        <f>+IF(ISNUMBER(DATA!Y502),DATA!Y502,"n/a")</f>
        <v>0.192285091116602</v>
      </c>
      <c r="I4149" s="87">
        <f>+IF(ISNUMBER(DATA!AH502),DATA!AH502,"n/a")</f>
        <v>3.9477900927178098</v>
      </c>
      <c r="J4149" s="77">
        <f>+IF(ISNUMBER(DATA!AI502),DATA!AI502,"n/a")</f>
        <v>0.17445835221145001</v>
      </c>
      <c r="K4149" s="87">
        <f>+IF(ISNUMBER(DATA!AR502),DATA!AR502,"n/a")</f>
        <v>3.8878527200956898</v>
      </c>
      <c r="L4149" s="77">
        <f>+IF(ISNUMBER(DATA!AS502),DATA!AS502,"n/a")</f>
        <v>3.4216583897029397E-2</v>
      </c>
      <c r="M4149" s="66"/>
      <c r="N4149" s="66"/>
      <c r="O4149" s="66"/>
      <c r="P4149" s="66"/>
      <c r="Q4149" s="66"/>
      <c r="S4149" s="70"/>
      <c r="U4149" s="70"/>
      <c r="W4149" s="70"/>
      <c r="Y4149" s="70"/>
    </row>
    <row r="4150" spans="1:25" s="69" customFormat="1" x14ac:dyDescent="0.2">
      <c r="A4150" s="66" t="s">
        <v>20</v>
      </c>
      <c r="B4150" s="66" t="s">
        <v>23</v>
      </c>
      <c r="C4150" s="66" t="s">
        <v>26</v>
      </c>
      <c r="D4150" s="66" t="s">
        <v>283</v>
      </c>
      <c r="E4150" s="87">
        <f>+IF(ISNUMBER(DATA!N503),DATA!N503,"n/a")</f>
        <v>4.1772772855892697</v>
      </c>
      <c r="F4150" s="77">
        <f>+IF(ISNUMBER(DATA!O503),DATA!O503,"n/a")</f>
        <v>5.1134245936413098E-3</v>
      </c>
      <c r="G4150" s="87">
        <f>+IF(ISNUMBER(DATA!X503),DATA!X503,"n/a")</f>
        <v>4.2656540751321996</v>
      </c>
      <c r="H4150" s="77">
        <f>+IF(ISNUMBER(DATA!Y503),DATA!Y503,"n/a")</f>
        <v>3.4465357487114101E-2</v>
      </c>
      <c r="I4150" s="87">
        <f>+IF(ISNUMBER(DATA!AH503),DATA!AH503,"n/a")</f>
        <v>4.2373717872284304</v>
      </c>
      <c r="J4150" s="77">
        <f>+IF(ISNUMBER(DATA!AI503),DATA!AI503,"n/a")</f>
        <v>2.1827071635272401E-2</v>
      </c>
      <c r="K4150" s="87">
        <f>+IF(ISNUMBER(DATA!AR503),DATA!AR503,"n/a")</f>
        <v>4.2765827288256597</v>
      </c>
      <c r="L4150" s="77">
        <f>+IF(ISNUMBER(DATA!AS503),DATA!AS503,"n/a")</f>
        <v>-1.6431966567637402E-2</v>
      </c>
      <c r="M4150" s="66"/>
      <c r="N4150" s="66"/>
      <c r="O4150" s="66"/>
      <c r="P4150" s="66"/>
      <c r="Q4150" s="66"/>
      <c r="S4150" s="70"/>
      <c r="U4150" s="70"/>
      <c r="W4150" s="70"/>
      <c r="Y4150" s="70"/>
    </row>
    <row r="4151" spans="1:25" s="69" customFormat="1" x14ac:dyDescent="0.2">
      <c r="A4151" s="66" t="s">
        <v>20</v>
      </c>
      <c r="B4151" s="66" t="s">
        <v>23</v>
      </c>
      <c r="C4151" s="66" t="s">
        <v>26</v>
      </c>
      <c r="D4151" s="66" t="s">
        <v>284</v>
      </c>
      <c r="E4151" s="87">
        <f>+IF(ISNUMBER(DATA!N504),DATA!N504,"n/a")</f>
        <v>3.5480409300570401</v>
      </c>
      <c r="F4151" s="77">
        <f>+IF(ISNUMBER(DATA!O504),DATA!O504,"n/a")</f>
        <v>3.5742211000999398E-2</v>
      </c>
      <c r="G4151" s="87">
        <f>+IF(ISNUMBER(DATA!X504),DATA!X504,"n/a")</f>
        <v>3.5378668516376499</v>
      </c>
      <c r="H4151" s="77">
        <f>+IF(ISNUMBER(DATA!Y504),DATA!Y504,"n/a")</f>
        <v>3.1002533803497101E-2</v>
      </c>
      <c r="I4151" s="87">
        <f>+IF(ISNUMBER(DATA!AH504),DATA!AH504,"n/a")</f>
        <v>3.4079081966819702</v>
      </c>
      <c r="J4151" s="77">
        <f>+IF(ISNUMBER(DATA!AI504),DATA!AI504,"n/a")</f>
        <v>8.1016532818559306E-2</v>
      </c>
      <c r="K4151" s="87">
        <f>+IF(ISNUMBER(DATA!AR504),DATA!AR504,"n/a")</f>
        <v>3.44428497527919</v>
      </c>
      <c r="L4151" s="77">
        <f>+IF(ISNUMBER(DATA!AS504),DATA!AS504,"n/a")</f>
        <v>0.114372082227562</v>
      </c>
      <c r="M4151" s="66"/>
      <c r="N4151" s="66"/>
      <c r="O4151" s="66"/>
      <c r="P4151" s="66"/>
      <c r="Q4151" s="66"/>
      <c r="S4151" s="70"/>
      <c r="U4151" s="70"/>
      <c r="W4151" s="70"/>
      <c r="Y4151" s="70"/>
    </row>
    <row r="4152" spans="1:25" s="69" customFormat="1" x14ac:dyDescent="0.2">
      <c r="A4152" s="66" t="s">
        <v>20</v>
      </c>
      <c r="B4152" s="66" t="s">
        <v>23</v>
      </c>
      <c r="C4152" s="66" t="s">
        <v>26</v>
      </c>
      <c r="D4152" s="66" t="s">
        <v>285</v>
      </c>
      <c r="E4152" s="87">
        <f>+IF(ISNUMBER(DATA!N505),DATA!N505,"n/a")</f>
        <v>3.7628245449355</v>
      </c>
      <c r="F4152" s="77">
        <f>+IF(ISNUMBER(DATA!O505),DATA!O505,"n/a")</f>
        <v>-1.5318334919817199E-2</v>
      </c>
      <c r="G4152" s="87">
        <f>+IF(ISNUMBER(DATA!X505),DATA!X505,"n/a")</f>
        <v>3.76177970920538</v>
      </c>
      <c r="H4152" s="77">
        <f>+IF(ISNUMBER(DATA!Y505),DATA!Y505,"n/a")</f>
        <v>-2.1263623549932002E-2</v>
      </c>
      <c r="I4152" s="87">
        <f>+IF(ISNUMBER(DATA!AH505),DATA!AH505,"n/a")</f>
        <v>3.7695564116539502</v>
      </c>
      <c r="J4152" s="77">
        <f>+IF(ISNUMBER(DATA!AI505),DATA!AI505,"n/a")</f>
        <v>-2.6848451909854701E-2</v>
      </c>
      <c r="K4152" s="87">
        <f>+IF(ISNUMBER(DATA!AR505),DATA!AR505,"n/a")</f>
        <v>3.7778039605191598</v>
      </c>
      <c r="L4152" s="77">
        <f>+IF(ISNUMBER(DATA!AS505),DATA!AS505,"n/a")</f>
        <v>-3.5902650712124E-2</v>
      </c>
      <c r="M4152" s="66"/>
      <c r="N4152" s="66"/>
      <c r="O4152" s="66"/>
      <c r="P4152" s="66"/>
      <c r="Q4152" s="66"/>
      <c r="S4152" s="70"/>
      <c r="U4152" s="70"/>
      <c r="W4152" s="70"/>
      <c r="Y4152" s="70"/>
    </row>
    <row r="4153" spans="1:25" s="69" customFormat="1" x14ac:dyDescent="0.2">
      <c r="A4153" s="66" t="s">
        <v>20</v>
      </c>
      <c r="B4153" s="66" t="s">
        <v>23</v>
      </c>
      <c r="C4153" s="66" t="s">
        <v>26</v>
      </c>
      <c r="D4153" s="66" t="s">
        <v>286</v>
      </c>
      <c r="E4153" s="87">
        <f>+IF(ISNUMBER(DATA!N506),DATA!N506,"n/a")</f>
        <v>4.7557951204415296</v>
      </c>
      <c r="F4153" s="77">
        <f>+IF(ISNUMBER(DATA!O506),DATA!O506,"n/a")</f>
        <v>0.25571815976329798</v>
      </c>
      <c r="G4153" s="87">
        <f>+IF(ISNUMBER(DATA!X506),DATA!X506,"n/a")</f>
        <v>4.4641308701487601</v>
      </c>
      <c r="H4153" s="77">
        <f>+IF(ISNUMBER(DATA!Y506),DATA!Y506,"n/a")</f>
        <v>0.19627677222398501</v>
      </c>
      <c r="I4153" s="87">
        <f>+IF(ISNUMBER(DATA!AH506),DATA!AH506,"n/a")</f>
        <v>4.2902262680375003</v>
      </c>
      <c r="J4153" s="77">
        <f>+IF(ISNUMBER(DATA!AI506),DATA!AI506,"n/a")</f>
        <v>0.14918671602250599</v>
      </c>
      <c r="K4153" s="87">
        <f>+IF(ISNUMBER(DATA!AR506),DATA!AR506,"n/a")</f>
        <v>3.8602442640779202</v>
      </c>
      <c r="L4153" s="77">
        <f>+IF(ISNUMBER(DATA!AS506),DATA!AS506,"n/a")</f>
        <v>3.5082339692171997E-2</v>
      </c>
      <c r="M4153" s="66"/>
      <c r="N4153" s="66"/>
      <c r="O4153" s="66"/>
      <c r="P4153" s="66"/>
      <c r="Q4153" s="66"/>
      <c r="S4153" s="70"/>
      <c r="U4153" s="70"/>
      <c r="W4153" s="70"/>
      <c r="Y4153" s="70"/>
    </row>
    <row r="4154" spans="1:25" s="69" customFormat="1" x14ac:dyDescent="0.2">
      <c r="A4154" s="66" t="s">
        <v>20</v>
      </c>
      <c r="B4154" s="66" t="s">
        <v>23</v>
      </c>
      <c r="C4154" s="66" t="s">
        <v>26</v>
      </c>
      <c r="D4154" s="66" t="s">
        <v>287</v>
      </c>
      <c r="E4154" s="87">
        <f>+IF(ISNUMBER(DATA!N507),DATA!N507,"n/a")</f>
        <v>3.5659146371831301</v>
      </c>
      <c r="F4154" s="77">
        <f>+IF(ISNUMBER(DATA!O507),DATA!O507,"n/a")</f>
        <v>-1.6845255277586799E-3</v>
      </c>
      <c r="G4154" s="87">
        <f>+IF(ISNUMBER(DATA!X507),DATA!X507,"n/a")</f>
        <v>3.577418689955</v>
      </c>
      <c r="H4154" s="77">
        <f>+IF(ISNUMBER(DATA!Y507),DATA!Y507,"n/a")</f>
        <v>1.57119055480427E-2</v>
      </c>
      <c r="I4154" s="87">
        <f>+IF(ISNUMBER(DATA!AH507),DATA!AH507,"n/a")</f>
        <v>3.5702993499864801</v>
      </c>
      <c r="J4154" s="77">
        <f>+IF(ISNUMBER(DATA!AI507),DATA!AI507,"n/a")</f>
        <v>1.5329131419032201E-2</v>
      </c>
      <c r="K4154" s="87">
        <f>+IF(ISNUMBER(DATA!AR507),DATA!AR507,"n/a")</f>
        <v>3.57314320464006</v>
      </c>
      <c r="L4154" s="77">
        <f>+IF(ISNUMBER(DATA!AS507),DATA!AS507,"n/a")</f>
        <v>1.7747446484968201E-2</v>
      </c>
      <c r="M4154" s="66"/>
      <c r="N4154" s="66"/>
      <c r="O4154" s="66"/>
      <c r="P4154" s="66"/>
      <c r="Q4154" s="66"/>
      <c r="S4154" s="70"/>
      <c r="U4154" s="70"/>
      <c r="W4154" s="70"/>
      <c r="Y4154" s="70"/>
    </row>
    <row r="4155" spans="1:25" s="69" customFormat="1" x14ac:dyDescent="0.2">
      <c r="A4155" s="66" t="s">
        <v>20</v>
      </c>
      <c r="B4155" s="66" t="s">
        <v>23</v>
      </c>
      <c r="C4155" s="66" t="s">
        <v>26</v>
      </c>
      <c r="D4155" s="66" t="s">
        <v>288</v>
      </c>
      <c r="E4155" s="87">
        <f>+IF(ISNUMBER(DATA!N508),DATA!N508,"n/a")</f>
        <v>3.79909815861483</v>
      </c>
      <c r="F4155" s="77">
        <f>+IF(ISNUMBER(DATA!O508),DATA!O508,"n/a")</f>
        <v>7.6137560007329894E-2</v>
      </c>
      <c r="G4155" s="87">
        <f>+IF(ISNUMBER(DATA!X508),DATA!X508,"n/a")</f>
        <v>3.8431461731975598</v>
      </c>
      <c r="H4155" s="77">
        <f>+IF(ISNUMBER(DATA!Y508),DATA!Y508,"n/a")</f>
        <v>0.18694507888983999</v>
      </c>
      <c r="I4155" s="87">
        <f>+IF(ISNUMBER(DATA!AH508),DATA!AH508,"n/a")</f>
        <v>3.8138958039173798</v>
      </c>
      <c r="J4155" s="77">
        <f>+IF(ISNUMBER(DATA!AI508),DATA!AI508,"n/a")</f>
        <v>0.20556178093338701</v>
      </c>
      <c r="K4155" s="87">
        <f>+IF(ISNUMBER(DATA!AR508),DATA!AR508,"n/a")</f>
        <v>3.8195934454782199</v>
      </c>
      <c r="L4155" s="77">
        <f>+IF(ISNUMBER(DATA!AS508),DATA!AS508,"n/a")</f>
        <v>1.33816680850919E-2</v>
      </c>
      <c r="M4155" s="66"/>
      <c r="N4155" s="66"/>
      <c r="O4155" s="66"/>
      <c r="P4155" s="66"/>
      <c r="Q4155" s="66"/>
      <c r="S4155" s="70"/>
      <c r="U4155" s="70"/>
      <c r="W4155" s="70"/>
      <c r="Y4155" s="70"/>
    </row>
    <row r="4156" spans="1:25" s="69" customFormat="1" x14ac:dyDescent="0.2">
      <c r="A4156" s="66" t="s">
        <v>20</v>
      </c>
      <c r="B4156" s="66" t="s">
        <v>23</v>
      </c>
      <c r="C4156" s="66" t="s">
        <v>26</v>
      </c>
      <c r="D4156" s="66" t="s">
        <v>289</v>
      </c>
      <c r="E4156" s="87">
        <f>+IF(ISNUMBER(DATA!N509),DATA!N509,"n/a")</f>
        <v>4.0682516722164497</v>
      </c>
      <c r="F4156" s="77">
        <f>+IF(ISNUMBER(DATA!O509),DATA!O509,"n/a")</f>
        <v>-1.1346969387716E-2</v>
      </c>
      <c r="G4156" s="87">
        <f>+IF(ISNUMBER(DATA!X509),DATA!X509,"n/a")</f>
        <v>4.1038419519084304</v>
      </c>
      <c r="H4156" s="77">
        <f>+IF(ISNUMBER(DATA!Y509),DATA!Y509,"n/a")</f>
        <v>-7.4068336576007801E-3</v>
      </c>
      <c r="I4156" s="87">
        <f>+IF(ISNUMBER(DATA!AH509),DATA!AH509,"n/a")</f>
        <v>4.0572080626692397</v>
      </c>
      <c r="J4156" s="77">
        <f>+IF(ISNUMBER(DATA!AI509),DATA!AI509,"n/a")</f>
        <v>8.9811511586154802E-2</v>
      </c>
      <c r="K4156" s="87">
        <f>+IF(ISNUMBER(DATA!AR509),DATA!AR509,"n/a")</f>
        <v>4.08925783243465</v>
      </c>
      <c r="L4156" s="77">
        <f>+IF(ISNUMBER(DATA!AS509),DATA!AS509,"n/a")</f>
        <v>0.100174917930512</v>
      </c>
      <c r="M4156" s="66"/>
      <c r="N4156" s="66"/>
      <c r="O4156" s="66"/>
      <c r="P4156" s="66"/>
      <c r="Q4156" s="66"/>
      <c r="S4156" s="70"/>
      <c r="U4156" s="70"/>
      <c r="W4156" s="70"/>
      <c r="Y4156" s="70"/>
    </row>
    <row r="4157" spans="1:25" s="69" customFormat="1" x14ac:dyDescent="0.2">
      <c r="A4157" s="66" t="s">
        <v>20</v>
      </c>
      <c r="B4157" s="66" t="s">
        <v>23</v>
      </c>
      <c r="C4157" s="66" t="s">
        <v>26</v>
      </c>
      <c r="D4157" s="66" t="s">
        <v>290</v>
      </c>
      <c r="E4157" s="87">
        <f>+IF(ISNUMBER(DATA!N510),DATA!N510,"n/a")</f>
        <v>3.9896457765667601</v>
      </c>
      <c r="F4157" s="77">
        <f>+IF(ISNUMBER(DATA!O510),DATA!O510,"n/a")</f>
        <v>-2.0133717871534E-4</v>
      </c>
      <c r="G4157" s="87">
        <f>+IF(ISNUMBER(DATA!X510),DATA!X510,"n/a")</f>
        <v>3.98987854251012</v>
      </c>
      <c r="H4157" s="77">
        <f>+IF(ISNUMBER(DATA!Y510),DATA!Y510,"n/a")</f>
        <v>-1.4311310007919699E-4</v>
      </c>
      <c r="I4157" s="87">
        <f>+IF(ISNUMBER(DATA!AH510),DATA!AH510,"n/a")</f>
        <v>3.96636259977195</v>
      </c>
      <c r="J4157" s="77">
        <f>+IF(ISNUMBER(DATA!AI510),DATA!AI510,"n/a")</f>
        <v>-6.2033881959299403E-2</v>
      </c>
      <c r="K4157" s="87">
        <f>+IF(ISNUMBER(DATA!AR510),DATA!AR510,"n/a")</f>
        <v>3.9766273569191801</v>
      </c>
      <c r="L4157" s="77">
        <f>+IF(ISNUMBER(DATA!AS510),DATA!AS510,"n/a")</f>
        <v>-0.15573973557554399</v>
      </c>
      <c r="M4157" s="66"/>
      <c r="N4157" s="66"/>
      <c r="O4157" s="66"/>
      <c r="P4157" s="66"/>
      <c r="Q4157" s="66"/>
      <c r="S4157" s="70"/>
      <c r="U4157" s="70"/>
      <c r="W4157" s="70"/>
      <c r="Y4157" s="70"/>
    </row>
    <row r="4158" spans="1:25" s="69" customFormat="1" x14ac:dyDescent="0.2">
      <c r="A4158" s="66" t="s">
        <v>20</v>
      </c>
      <c r="B4158" s="66" t="s">
        <v>23</v>
      </c>
      <c r="C4158" s="66" t="s">
        <v>26</v>
      </c>
      <c r="D4158" s="66" t="s">
        <v>291</v>
      </c>
      <c r="E4158" s="87">
        <f>+IF(ISNUMBER(DATA!N511),DATA!N511,"n/a")</f>
        <v>5.0242319265951503</v>
      </c>
      <c r="F4158" s="77">
        <f>+IF(ISNUMBER(DATA!O511),DATA!O511,"n/a")</f>
        <v>2.7455653102419202E-2</v>
      </c>
      <c r="G4158" s="87">
        <f>+IF(ISNUMBER(DATA!X511),DATA!X511,"n/a")</f>
        <v>5.1614245315880201</v>
      </c>
      <c r="H4158" s="77">
        <f>+IF(ISNUMBER(DATA!Y511),DATA!Y511,"n/a")</f>
        <v>3.6001508492525501E-2</v>
      </c>
      <c r="I4158" s="87">
        <f>+IF(ISNUMBER(DATA!AH511),DATA!AH511,"n/a")</f>
        <v>5.2317773318441301</v>
      </c>
      <c r="J4158" s="77">
        <f>+IF(ISNUMBER(DATA!AI511),DATA!AI511,"n/a")</f>
        <v>4.1759165458608201E-3</v>
      </c>
      <c r="K4158" s="87">
        <f>+IF(ISNUMBER(DATA!AR511),DATA!AR511,"n/a")</f>
        <v>5.2562136870731901</v>
      </c>
      <c r="L4158" s="77">
        <f>+IF(ISNUMBER(DATA!AS511),DATA!AS511,"n/a")</f>
        <v>-1.52154198694881E-2</v>
      </c>
      <c r="M4158" s="66"/>
      <c r="N4158" s="66"/>
      <c r="O4158" s="66"/>
      <c r="P4158" s="66"/>
      <c r="Q4158" s="66"/>
      <c r="S4158" s="70"/>
      <c r="U4158" s="70"/>
      <c r="W4158" s="70"/>
      <c r="Y4158" s="70"/>
    </row>
    <row r="4159" spans="1:25" s="69" customFormat="1" x14ac:dyDescent="0.2">
      <c r="A4159" s="66" t="s">
        <v>20</v>
      </c>
      <c r="B4159" s="66" t="s">
        <v>23</v>
      </c>
      <c r="C4159" s="66" t="s">
        <v>26</v>
      </c>
      <c r="D4159" s="66" t="s">
        <v>292</v>
      </c>
      <c r="E4159" s="87">
        <f>+IF(ISNUMBER(DATA!N512),DATA!N512,"n/a")</f>
        <v>3.9898753999477998</v>
      </c>
      <c r="F4159" s="77">
        <f>+IF(ISNUMBER(DATA!O512),DATA!O512,"n/a")</f>
        <v>2.14992966928329E-2</v>
      </c>
      <c r="G4159" s="87">
        <f>+IF(ISNUMBER(DATA!X512),DATA!X512,"n/a")</f>
        <v>3.9918469345923602</v>
      </c>
      <c r="H4159" s="77">
        <f>+IF(ISNUMBER(DATA!Y512),DATA!Y512,"n/a")</f>
        <v>1.5702620487506199E-2</v>
      </c>
      <c r="I4159" s="87">
        <f>+IF(ISNUMBER(DATA!AH512),DATA!AH512,"n/a")</f>
        <v>3.9706594151320198</v>
      </c>
      <c r="J4159" s="77">
        <f>+IF(ISNUMBER(DATA!AI512),DATA!AI512,"n/a")</f>
        <v>7.3764533559641104E-2</v>
      </c>
      <c r="K4159" s="87">
        <f>+IF(ISNUMBER(DATA!AR512),DATA!AR512,"n/a")</f>
        <v>3.9402382912427298</v>
      </c>
      <c r="L4159" s="77">
        <f>+IF(ISNUMBER(DATA!AS512),DATA!AS512,"n/a")</f>
        <v>4.7772817176235903E-2</v>
      </c>
      <c r="M4159" s="66"/>
      <c r="N4159" s="66"/>
      <c r="O4159" s="66"/>
      <c r="P4159" s="66"/>
      <c r="Q4159" s="66"/>
      <c r="S4159" s="70"/>
      <c r="U4159" s="70"/>
      <c r="W4159" s="70"/>
      <c r="Y4159" s="70"/>
    </row>
    <row r="4160" spans="1:25" s="69" customFormat="1" x14ac:dyDescent="0.2">
      <c r="A4160" s="66" t="s">
        <v>20</v>
      </c>
      <c r="B4160" s="66" t="s">
        <v>23</v>
      </c>
      <c r="C4160" s="66" t="s">
        <v>26</v>
      </c>
      <c r="D4160" s="66" t="s">
        <v>293</v>
      </c>
      <c r="E4160" s="87">
        <f>+IF(ISNUMBER(DATA!N513),DATA!N513,"n/a")</f>
        <v>4.3221847040023098</v>
      </c>
      <c r="F4160" s="77">
        <f>+IF(ISNUMBER(DATA!O513),DATA!O513,"n/a")</f>
        <v>8.8914749241842395E-2</v>
      </c>
      <c r="G4160" s="87">
        <f>+IF(ISNUMBER(DATA!X513),DATA!X513,"n/a")</f>
        <v>4.42142196358669</v>
      </c>
      <c r="H4160" s="77">
        <f>+IF(ISNUMBER(DATA!Y513),DATA!Y513,"n/a")</f>
        <v>0.113046974638936</v>
      </c>
      <c r="I4160" s="87">
        <f>+IF(ISNUMBER(DATA!AH513),DATA!AH513,"n/a")</f>
        <v>4.3070954557871604</v>
      </c>
      <c r="J4160" s="77">
        <f>+IF(ISNUMBER(DATA!AI513),DATA!AI513,"n/a")</f>
        <v>0.17679463460447001</v>
      </c>
      <c r="K4160" s="87">
        <f>+IF(ISNUMBER(DATA!AR513),DATA!AR513,"n/a")</f>
        <v>4.2896373282967204</v>
      </c>
      <c r="L4160" s="77">
        <f>+IF(ISNUMBER(DATA!AS513),DATA!AS513,"n/a")</f>
        <v>8.0285069675187198E-2</v>
      </c>
      <c r="M4160" s="66"/>
      <c r="N4160" s="66"/>
      <c r="O4160" s="66"/>
      <c r="P4160" s="66"/>
      <c r="Q4160" s="66"/>
      <c r="S4160" s="70"/>
      <c r="U4160" s="70"/>
      <c r="W4160" s="70"/>
      <c r="Y4160" s="70"/>
    </row>
    <row r="4161" spans="1:25" s="69" customFormat="1" x14ac:dyDescent="0.2">
      <c r="A4161" s="66" t="s">
        <v>20</v>
      </c>
      <c r="B4161" s="66" t="s">
        <v>23</v>
      </c>
      <c r="C4161" s="66" t="s">
        <v>26</v>
      </c>
      <c r="D4161" s="66" t="s">
        <v>294</v>
      </c>
      <c r="E4161" s="87">
        <f>+IF(ISNUMBER(DATA!N514),DATA!N514,"n/a")</f>
        <v>4.1693023255814001</v>
      </c>
      <c r="F4161" s="77">
        <f>+IF(ISNUMBER(DATA!O514),DATA!O514,"n/a")</f>
        <v>1.7771835855338699E-2</v>
      </c>
      <c r="G4161" s="87">
        <f>+IF(ISNUMBER(DATA!X514),DATA!X514,"n/a")</f>
        <v>4.1520224719101098</v>
      </c>
      <c r="H4161" s="77">
        <f>+IF(ISNUMBER(DATA!Y514),DATA!Y514,"n/a")</f>
        <v>2.7610277720837299E-2</v>
      </c>
      <c r="I4161" s="87">
        <f>+IF(ISNUMBER(DATA!AH514),DATA!AH514,"n/a")</f>
        <v>4.1362603305785104</v>
      </c>
      <c r="J4161" s="77">
        <f>+IF(ISNUMBER(DATA!AI514),DATA!AI514,"n/a")</f>
        <v>-2.7129069974437401E-2</v>
      </c>
      <c r="K4161" s="87">
        <f>+IF(ISNUMBER(DATA!AR514),DATA!AR514,"n/a")</f>
        <v>4.07556394467308</v>
      </c>
      <c r="L4161" s="77">
        <f>+IF(ISNUMBER(DATA!AS514),DATA!AS514,"n/a")</f>
        <v>-0.11717705207109801</v>
      </c>
      <c r="M4161" s="66"/>
      <c r="N4161" s="66"/>
      <c r="O4161" s="66"/>
      <c r="P4161" s="66"/>
      <c r="Q4161" s="66"/>
      <c r="S4161" s="70"/>
      <c r="U4161" s="70"/>
      <c r="W4161" s="70"/>
      <c r="Y4161" s="70"/>
    </row>
    <row r="4162" spans="1:25" s="69" customFormat="1" x14ac:dyDescent="0.2">
      <c r="A4162" s="66" t="s">
        <v>20</v>
      </c>
      <c r="B4162" s="66" t="s">
        <v>23</v>
      </c>
      <c r="C4162" s="66" t="s">
        <v>26</v>
      </c>
      <c r="D4162" s="66" t="s">
        <v>295</v>
      </c>
      <c r="E4162" s="87">
        <f>+IF(ISNUMBER(DATA!N515),DATA!N515,"n/a")</f>
        <v>3.903456198182</v>
      </c>
      <c r="F4162" s="77">
        <f>+IF(ISNUMBER(DATA!O515),DATA!O515,"n/a")</f>
        <v>-7.7863732263434996E-3</v>
      </c>
      <c r="G4162" s="87">
        <f>+IF(ISNUMBER(DATA!X515),DATA!X515,"n/a")</f>
        <v>3.90898620819469</v>
      </c>
      <c r="H4162" s="77">
        <f>+IF(ISNUMBER(DATA!Y515),DATA!Y515,"n/a")</f>
        <v>-5.1408968327072598E-3</v>
      </c>
      <c r="I4162" s="87">
        <f>+IF(ISNUMBER(DATA!AH515),DATA!AH515,"n/a")</f>
        <v>3.9049045677139498</v>
      </c>
      <c r="J4162" s="77">
        <f>+IF(ISNUMBER(DATA!AI515),DATA!AI515,"n/a")</f>
        <v>-7.8317395364098305E-3</v>
      </c>
      <c r="K4162" s="87">
        <f>+IF(ISNUMBER(DATA!AR515),DATA!AR515,"n/a")</f>
        <v>3.9147137889808401</v>
      </c>
      <c r="L4162" s="77">
        <f>+IF(ISNUMBER(DATA!AS515),DATA!AS515,"n/a")</f>
        <v>-9.8826280441816506E-3</v>
      </c>
      <c r="M4162" s="66"/>
      <c r="N4162" s="66"/>
      <c r="O4162" s="66"/>
      <c r="P4162" s="66"/>
      <c r="Q4162" s="66"/>
      <c r="S4162" s="70"/>
      <c r="U4162" s="70"/>
      <c r="W4162" s="70"/>
      <c r="Y4162" s="70"/>
    </row>
    <row r="4163" spans="1:25" s="69" customFormat="1" x14ac:dyDescent="0.2">
      <c r="A4163" s="66" t="s">
        <v>20</v>
      </c>
      <c r="B4163" s="66" t="s">
        <v>23</v>
      </c>
      <c r="C4163" s="66" t="s">
        <v>26</v>
      </c>
      <c r="D4163" s="66" t="s">
        <v>296</v>
      </c>
      <c r="E4163" s="87">
        <f>+IF(ISNUMBER(DATA!N516),DATA!N516,"n/a")</f>
        <v>4.3314556764543797</v>
      </c>
      <c r="F4163" s="77">
        <f>+IF(ISNUMBER(DATA!O516),DATA!O516,"n/a")</f>
        <v>0.112891243250929</v>
      </c>
      <c r="G4163" s="87">
        <f>+IF(ISNUMBER(DATA!X516),DATA!X516,"n/a")</f>
        <v>4.3279073076179699</v>
      </c>
      <c r="H4163" s="77">
        <f>+IF(ISNUMBER(DATA!Y516),DATA!Y516,"n/a")</f>
        <v>0.11334337951910101</v>
      </c>
      <c r="I4163" s="87">
        <f>+IF(ISNUMBER(DATA!AH516),DATA!AH516,"n/a")</f>
        <v>4.31155958871945</v>
      </c>
      <c r="J4163" s="77">
        <f>+IF(ISNUMBER(DATA!AI516),DATA!AI516,"n/a")</f>
        <v>0.10890404069821601</v>
      </c>
      <c r="K4163" s="87">
        <f>+IF(ISNUMBER(DATA!AR516),DATA!AR516,"n/a")</f>
        <v>4.2514717637502102</v>
      </c>
      <c r="L4163" s="77">
        <f>+IF(ISNUMBER(DATA!AS516),DATA!AS516,"n/a")</f>
        <v>9.2425172422893498E-2</v>
      </c>
      <c r="M4163" s="66"/>
      <c r="N4163" s="66"/>
      <c r="O4163" s="66"/>
      <c r="P4163" s="66"/>
      <c r="Q4163" s="66"/>
      <c r="S4163" s="70"/>
      <c r="U4163" s="70"/>
      <c r="W4163" s="70"/>
      <c r="Y4163" s="70"/>
    </row>
    <row r="4164" spans="1:25" s="69" customFormat="1" x14ac:dyDescent="0.2">
      <c r="A4164" s="66" t="s">
        <v>20</v>
      </c>
      <c r="B4164" s="66" t="s">
        <v>23</v>
      </c>
      <c r="C4164" s="66" t="s">
        <v>26</v>
      </c>
      <c r="D4164" s="66" t="s">
        <v>297</v>
      </c>
      <c r="E4164" s="87">
        <f>+IF(ISNUMBER(DATA!N517),DATA!N517,"n/a")</f>
        <v>4.3221842489998696</v>
      </c>
      <c r="F4164" s="77">
        <f>+IF(ISNUMBER(DATA!O517),DATA!O517,"n/a")</f>
        <v>8.75500850152897E-2</v>
      </c>
      <c r="G4164" s="87">
        <f>+IF(ISNUMBER(DATA!X517),DATA!X517,"n/a")</f>
        <v>4.41649177263188</v>
      </c>
      <c r="H4164" s="77">
        <f>+IF(ISNUMBER(DATA!Y517),DATA!Y517,"n/a")</f>
        <v>0.11321609649674701</v>
      </c>
      <c r="I4164" s="87">
        <f>+IF(ISNUMBER(DATA!AH517),DATA!AH517,"n/a")</f>
        <v>4.3061526665724497</v>
      </c>
      <c r="J4164" s="77">
        <f>+IF(ISNUMBER(DATA!AI517),DATA!AI517,"n/a")</f>
        <v>0.16451210701229299</v>
      </c>
      <c r="K4164" s="87">
        <f>+IF(ISNUMBER(DATA!AR517),DATA!AR517,"n/a")</f>
        <v>4.2850746961434503</v>
      </c>
      <c r="L4164" s="77">
        <f>+IF(ISNUMBER(DATA!AS517),DATA!AS517,"n/a")</f>
        <v>6.9879748365200001E-2</v>
      </c>
      <c r="M4164" s="66"/>
      <c r="N4164" s="66"/>
      <c r="O4164" s="66"/>
      <c r="P4164" s="66"/>
      <c r="Q4164" s="66"/>
      <c r="S4164" s="70"/>
      <c r="U4164" s="70"/>
      <c r="W4164" s="70"/>
      <c r="Y4164" s="70"/>
    </row>
    <row r="4165" spans="1:25" s="69" customFormat="1" x14ac:dyDescent="0.2">
      <c r="A4165" s="66" t="s">
        <v>20</v>
      </c>
      <c r="B4165" s="66" t="s">
        <v>23</v>
      </c>
      <c r="C4165" s="66" t="s">
        <v>26</v>
      </c>
      <c r="D4165" s="66" t="s">
        <v>298</v>
      </c>
      <c r="E4165" s="87">
        <f>+IF(ISNUMBER(DATA!N518),DATA!N518,"n/a")</f>
        <v>3.93703296703297</v>
      </c>
      <c r="F4165" s="77">
        <f>+IF(ISNUMBER(DATA!O518),DATA!O518,"n/a")</f>
        <v>-1.96810670626136E-3</v>
      </c>
      <c r="G4165" s="87">
        <f>+IF(ISNUMBER(DATA!X518),DATA!X518,"n/a")</f>
        <v>3.9384274193548401</v>
      </c>
      <c r="H4165" s="77">
        <f>+IF(ISNUMBER(DATA!Y518),DATA!Y518,"n/a")</f>
        <v>2.6215092017235302E-5</v>
      </c>
      <c r="I4165" s="87">
        <f>+IF(ISNUMBER(DATA!AH518),DATA!AH518,"n/a")</f>
        <v>3.9247679324894502</v>
      </c>
      <c r="J4165" s="77">
        <f>+IF(ISNUMBER(DATA!AI518),DATA!AI518,"n/a")</f>
        <v>-7.8342664250206404E-2</v>
      </c>
      <c r="K4165" s="87">
        <f>+IF(ISNUMBER(DATA!AR518),DATA!AR518,"n/a")</f>
        <v>3.9308662900188298</v>
      </c>
      <c r="L4165" s="77">
        <f>+IF(ISNUMBER(DATA!AS518),DATA!AS518,"n/a")</f>
        <v>-0.16028141569600801</v>
      </c>
      <c r="M4165" s="66"/>
      <c r="N4165" s="66"/>
      <c r="O4165" s="66"/>
      <c r="P4165" s="66"/>
      <c r="Q4165" s="66"/>
      <c r="S4165" s="70"/>
      <c r="U4165" s="70"/>
      <c r="W4165" s="70"/>
      <c r="Y4165" s="70"/>
    </row>
    <row r="4166" spans="1:25" s="69" customFormat="1" x14ac:dyDescent="0.2">
      <c r="A4166" s="66" t="s">
        <v>20</v>
      </c>
      <c r="B4166" s="66" t="s">
        <v>23</v>
      </c>
      <c r="C4166" s="66" t="s">
        <v>26</v>
      </c>
      <c r="D4166" s="66" t="s">
        <v>299</v>
      </c>
      <c r="E4166" s="87">
        <f>+IF(ISNUMBER(DATA!N519),DATA!N519,"n/a")</f>
        <v>4.8683734740745299</v>
      </c>
      <c r="F4166" s="77">
        <f>+IF(ISNUMBER(DATA!O519),DATA!O519,"n/a")</f>
        <v>0.10979993365881401</v>
      </c>
      <c r="G4166" s="87">
        <f>+IF(ISNUMBER(DATA!X519),DATA!X519,"n/a")</f>
        <v>4.8526467471324599</v>
      </c>
      <c r="H4166" s="77">
        <f>+IF(ISNUMBER(DATA!Y519),DATA!Y519,"n/a")</f>
        <v>0.205652622002721</v>
      </c>
      <c r="I4166" s="87">
        <f>+IF(ISNUMBER(DATA!AH519),DATA!AH519,"n/a")</f>
        <v>4.8482257213474398</v>
      </c>
      <c r="J4166" s="77">
        <f>+IF(ISNUMBER(DATA!AI519),DATA!AI519,"n/a")</f>
        <v>0.23979719505406499</v>
      </c>
      <c r="K4166" s="87">
        <f>+IF(ISNUMBER(DATA!AR519),DATA!AR519,"n/a")</f>
        <v>4.6376394003267603</v>
      </c>
      <c r="L4166" s="77">
        <f>+IF(ISNUMBER(DATA!AS519),DATA!AS519,"n/a")</f>
        <v>0.186249698732075</v>
      </c>
      <c r="M4166" s="66"/>
      <c r="N4166" s="66"/>
      <c r="O4166" s="66"/>
      <c r="P4166" s="66"/>
      <c r="Q4166" s="66"/>
      <c r="S4166" s="70"/>
      <c r="U4166" s="70"/>
      <c r="W4166" s="70"/>
      <c r="Y4166" s="70"/>
    </row>
    <row r="4167" spans="1:25" s="69" customFormat="1" x14ac:dyDescent="0.2">
      <c r="A4167" s="66" t="s">
        <v>20</v>
      </c>
      <c r="B4167" s="66" t="s">
        <v>23</v>
      </c>
      <c r="C4167" s="66" t="s">
        <v>26</v>
      </c>
      <c r="D4167" s="66" t="s">
        <v>300</v>
      </c>
      <c r="E4167" s="87">
        <f>+IF(ISNUMBER(DATA!N520),DATA!N520,"n/a")</f>
        <v>4.1553140206986399</v>
      </c>
      <c r="F4167" s="77">
        <f>+IF(ISNUMBER(DATA!O520),DATA!O520,"n/a")</f>
        <v>4.1458859490948997E-2</v>
      </c>
      <c r="G4167" s="87">
        <f>+IF(ISNUMBER(DATA!X520),DATA!X520,"n/a")</f>
        <v>4.1594542735499704</v>
      </c>
      <c r="H4167" s="77">
        <f>+IF(ISNUMBER(DATA!Y520),DATA!Y520,"n/a")</f>
        <v>4.3102981145206998E-2</v>
      </c>
      <c r="I4167" s="87">
        <f>+IF(ISNUMBER(DATA!AH520),DATA!AH520,"n/a")</f>
        <v>4.1439942858166399</v>
      </c>
      <c r="J4167" s="77">
        <f>+IF(ISNUMBER(DATA!AI520),DATA!AI520,"n/a")</f>
        <v>3.97036988050204E-2</v>
      </c>
      <c r="K4167" s="87">
        <f>+IF(ISNUMBER(DATA!AR520),DATA!AR520,"n/a")</f>
        <v>4.0683796071748501</v>
      </c>
      <c r="L4167" s="77">
        <f>+IF(ISNUMBER(DATA!AS520),DATA!AS520,"n/a")</f>
        <v>2.4221790362349501E-2</v>
      </c>
      <c r="M4167" s="66"/>
      <c r="N4167" s="66"/>
      <c r="O4167" s="66"/>
      <c r="P4167" s="66"/>
      <c r="Q4167" s="66"/>
      <c r="S4167" s="70"/>
      <c r="U4167" s="70"/>
      <c r="W4167" s="70"/>
      <c r="Y4167" s="70"/>
    </row>
    <row r="4168" spans="1:25" s="69" customFormat="1" x14ac:dyDescent="0.2">
      <c r="A4168" s="66" t="s">
        <v>20</v>
      </c>
      <c r="B4168" s="66" t="s">
        <v>23</v>
      </c>
      <c r="C4168" s="66" t="s">
        <v>26</v>
      </c>
      <c r="D4168" s="66" t="s">
        <v>301</v>
      </c>
      <c r="E4168" s="87">
        <f>+IF(ISNUMBER(DATA!N521),DATA!N521,"n/a")</f>
        <v>4.3377122013140097</v>
      </c>
      <c r="F4168" s="77">
        <f>+IF(ISNUMBER(DATA!O521),DATA!O521,"n/a")</f>
        <v>0.187416703370686</v>
      </c>
      <c r="G4168" s="87">
        <f>+IF(ISNUMBER(DATA!X521),DATA!X521,"n/a")</f>
        <v>4.3870061876869304</v>
      </c>
      <c r="H4168" s="77">
        <f>+IF(ISNUMBER(DATA!Y521),DATA!Y521,"n/a")</f>
        <v>0.198720092714015</v>
      </c>
      <c r="I4168" s="87">
        <f>+IF(ISNUMBER(DATA!AH521),DATA!AH521,"n/a")</f>
        <v>4.3747883790434603</v>
      </c>
      <c r="J4168" s="77">
        <f>+IF(ISNUMBER(DATA!AI521),DATA!AI521,"n/a")</f>
        <v>0.19133277487785899</v>
      </c>
      <c r="K4168" s="87">
        <f>+IF(ISNUMBER(DATA!AR521),DATA!AR521,"n/a")</f>
        <v>4.4455474091002198</v>
      </c>
      <c r="L4168" s="77">
        <f>+IF(ISNUMBER(DATA!AS521),DATA!AS521,"n/a")</f>
        <v>0.18312067002446</v>
      </c>
      <c r="M4168" s="66"/>
      <c r="N4168" s="66"/>
      <c r="O4168" s="66"/>
      <c r="P4168" s="66"/>
      <c r="Q4168" s="66"/>
      <c r="S4168" s="70"/>
      <c r="U4168" s="70"/>
      <c r="W4168" s="70"/>
      <c r="Y4168" s="70"/>
    </row>
    <row r="4169" spans="1:25" s="69" customFormat="1" x14ac:dyDescent="0.2">
      <c r="A4169" s="66" t="s">
        <v>20</v>
      </c>
      <c r="B4169" s="66" t="s">
        <v>23</v>
      </c>
      <c r="C4169" s="66" t="s">
        <v>26</v>
      </c>
      <c r="D4169" s="66" t="s">
        <v>302</v>
      </c>
      <c r="E4169" s="87">
        <f>+IF(ISNUMBER(DATA!N522),DATA!N522,"n/a")</f>
        <v>3.9275000000000002</v>
      </c>
      <c r="F4169" s="77">
        <f>+IF(ISNUMBER(DATA!O522),DATA!O522,"n/a")</f>
        <v>-9.9248799505540809E-4</v>
      </c>
      <c r="G4169" s="87">
        <f>+IF(ISNUMBER(DATA!X522),DATA!X522,"n/a")</f>
        <v>3.8511594202898598</v>
      </c>
      <c r="H4169" s="77">
        <f>+IF(ISNUMBER(DATA!Y522),DATA!Y522,"n/a")</f>
        <v>-2.4334008716033501E-2</v>
      </c>
      <c r="I4169" s="87">
        <f>+IF(ISNUMBER(DATA!AH522),DATA!AH522,"n/a")</f>
        <v>3.8574545454545501</v>
      </c>
      <c r="J4169" s="77">
        <f>+IF(ISNUMBER(DATA!AI522),DATA!AI522,"n/a")</f>
        <v>-3.6591399321447102E-2</v>
      </c>
      <c r="K4169" s="87">
        <f>+IF(ISNUMBER(DATA!AR522),DATA!AR522,"n/a")</f>
        <v>3.8568555758683698</v>
      </c>
      <c r="L4169" s="77">
        <f>+IF(ISNUMBER(DATA!AS522),DATA!AS522,"n/a")</f>
        <v>-0.139509172053111</v>
      </c>
      <c r="M4169" s="66"/>
      <c r="N4169" s="66"/>
      <c r="O4169" s="66"/>
      <c r="P4169" s="66"/>
      <c r="Q4169" s="66"/>
      <c r="S4169" s="70"/>
      <c r="U4169" s="70"/>
      <c r="W4169" s="70"/>
      <c r="Y4169" s="70"/>
    </row>
    <row r="4170" spans="1:25" s="69" customFormat="1" x14ac:dyDescent="0.2">
      <c r="A4170" s="66" t="s">
        <v>20</v>
      </c>
      <c r="B4170" s="66" t="s">
        <v>23</v>
      </c>
      <c r="C4170" s="66" t="s">
        <v>26</v>
      </c>
      <c r="D4170" s="66" t="s">
        <v>303</v>
      </c>
      <c r="E4170" s="87">
        <f>+IF(ISNUMBER(DATA!N523),DATA!N523,"n/a")</f>
        <v>4.2778706722959399</v>
      </c>
      <c r="F4170" s="77">
        <f>+IF(ISNUMBER(DATA!O523),DATA!O523,"n/a")</f>
        <v>-1.5184442127188001E-2</v>
      </c>
      <c r="G4170" s="87">
        <f>+IF(ISNUMBER(DATA!X523),DATA!X523,"n/a")</f>
        <v>4.3328665764977297</v>
      </c>
      <c r="H4170" s="77">
        <f>+IF(ISNUMBER(DATA!Y523),DATA!Y523,"n/a")</f>
        <v>6.5218511995881303E-3</v>
      </c>
      <c r="I4170" s="87">
        <f>+IF(ISNUMBER(DATA!AH523),DATA!AH523,"n/a")</f>
        <v>4.29299490687242</v>
      </c>
      <c r="J4170" s="77">
        <f>+IF(ISNUMBER(DATA!AI523),DATA!AI523,"n/a")</f>
        <v>0.12890648094646801</v>
      </c>
      <c r="K4170" s="87">
        <f>+IF(ISNUMBER(DATA!AR523),DATA!AR523,"n/a")</f>
        <v>4.3239062394917802</v>
      </c>
      <c r="L4170" s="77">
        <f>+IF(ISNUMBER(DATA!AS523),DATA!AS523,"n/a")</f>
        <v>0.131040624329858</v>
      </c>
      <c r="M4170" s="66"/>
      <c r="N4170" s="66"/>
      <c r="O4170" s="66"/>
      <c r="P4170" s="66"/>
      <c r="Q4170" s="66"/>
      <c r="S4170" s="70"/>
      <c r="U4170" s="70"/>
      <c r="W4170" s="70"/>
      <c r="Y4170" s="70"/>
    </row>
    <row r="4171" spans="1:25" s="69" customFormat="1" x14ac:dyDescent="0.2">
      <c r="A4171" s="66" t="s">
        <v>20</v>
      </c>
      <c r="B4171" s="66" t="s">
        <v>23</v>
      </c>
      <c r="C4171" s="66" t="s">
        <v>26</v>
      </c>
      <c r="D4171" s="66" t="s">
        <v>304</v>
      </c>
      <c r="E4171" s="87">
        <f>+IF(ISNUMBER(DATA!N524),DATA!N524,"n/a")</f>
        <v>4.1847247832814096</v>
      </c>
      <c r="F4171" s="77">
        <f>+IF(ISNUMBER(DATA!O524),DATA!O524,"n/a")</f>
        <v>9.0002967447611298E-2</v>
      </c>
      <c r="G4171" s="87">
        <f>+IF(ISNUMBER(DATA!X524),DATA!X524,"n/a")</f>
        <v>4.0428265923476001</v>
      </c>
      <c r="H4171" s="77">
        <f>+IF(ISNUMBER(DATA!Y524),DATA!Y524,"n/a")</f>
        <v>6.3231308522299898E-2</v>
      </c>
      <c r="I4171" s="87">
        <f>+IF(ISNUMBER(DATA!AH524),DATA!AH524,"n/a")</f>
        <v>4.0120352310756102</v>
      </c>
      <c r="J4171" s="77">
        <f>+IF(ISNUMBER(DATA!AI524),DATA!AI524,"n/a")</f>
        <v>5.4911925273683403E-2</v>
      </c>
      <c r="K4171" s="87">
        <f>+IF(ISNUMBER(DATA!AR524),DATA!AR524,"n/a")</f>
        <v>3.8926407533656202</v>
      </c>
      <c r="L4171" s="77">
        <f>+IF(ISNUMBER(DATA!AS524),DATA!AS524,"n/a")</f>
        <v>2.37016408425497E-2</v>
      </c>
      <c r="M4171" s="66"/>
      <c r="N4171" s="66"/>
      <c r="O4171" s="66"/>
      <c r="P4171" s="66"/>
      <c r="Q4171" s="66"/>
      <c r="S4171" s="70"/>
      <c r="U4171" s="70"/>
      <c r="W4171" s="70"/>
      <c r="Y4171" s="70"/>
    </row>
    <row r="4172" spans="1:25" s="69" customFormat="1" x14ac:dyDescent="0.2">
      <c r="A4172" s="66" t="s">
        <v>20</v>
      </c>
      <c r="B4172" s="66" t="s">
        <v>23</v>
      </c>
      <c r="C4172" s="66" t="s">
        <v>26</v>
      </c>
      <c r="D4172" s="66" t="s">
        <v>305</v>
      </c>
      <c r="E4172" s="87">
        <f>+IF(ISNUMBER(DATA!N525),DATA!N525,"n/a")</f>
        <v>4.48929538638426</v>
      </c>
      <c r="F4172" s="77">
        <f>+IF(ISNUMBER(DATA!O525),DATA!O525,"n/a")</f>
        <v>0.18451065603806299</v>
      </c>
      <c r="G4172" s="87">
        <f>+IF(ISNUMBER(DATA!X525),DATA!X525,"n/a")</f>
        <v>4.42283198141764</v>
      </c>
      <c r="H4172" s="77">
        <f>+IF(ISNUMBER(DATA!Y525),DATA!Y525,"n/a")</f>
        <v>0.14680172379022499</v>
      </c>
      <c r="I4172" s="87">
        <f>+IF(ISNUMBER(DATA!AH525),DATA!AH525,"n/a")</f>
        <v>4.3905916914684502</v>
      </c>
      <c r="J4172" s="77">
        <f>+IF(ISNUMBER(DATA!AI525),DATA!AI525,"n/a")</f>
        <v>0.138442098047136</v>
      </c>
      <c r="K4172" s="87">
        <f>+IF(ISNUMBER(DATA!AR525),DATA!AR525,"n/a")</f>
        <v>4.38793702630959</v>
      </c>
      <c r="L4172" s="77">
        <f>+IF(ISNUMBER(DATA!AS525),DATA!AS525,"n/a")</f>
        <v>0.13775376654527099</v>
      </c>
      <c r="M4172" s="66"/>
      <c r="N4172" s="66"/>
      <c r="O4172" s="66"/>
      <c r="P4172" s="66"/>
      <c r="Q4172" s="66"/>
      <c r="S4172" s="70"/>
      <c r="U4172" s="70"/>
      <c r="W4172" s="70"/>
      <c r="Y4172" s="70"/>
    </row>
    <row r="4173" spans="1:25" s="69" customFormat="1" x14ac:dyDescent="0.2">
      <c r="A4173" s="66" t="s">
        <v>20</v>
      </c>
      <c r="B4173" s="66" t="s">
        <v>23</v>
      </c>
      <c r="C4173" s="66" t="s">
        <v>26</v>
      </c>
      <c r="D4173" s="66" t="s">
        <v>306</v>
      </c>
      <c r="E4173" s="87">
        <f>+IF(ISNUMBER(DATA!N526),DATA!N526,"n/a")</f>
        <v>3.5899938031735799</v>
      </c>
      <c r="F4173" s="77">
        <f>+IF(ISNUMBER(DATA!O526),DATA!O526,"n/a")</f>
        <v>-8.8594016040452499E-7</v>
      </c>
      <c r="G4173" s="87">
        <f>+IF(ISNUMBER(DATA!X526),DATA!X526,"n/a")</f>
        <v>3.5900000723840901</v>
      </c>
      <c r="H4173" s="77">
        <f>+IF(ISNUMBER(DATA!Y526),DATA!Y526,"n/a")</f>
        <v>4.7671834672334204E-6</v>
      </c>
      <c r="I4173" s="87">
        <f>+IF(ISNUMBER(DATA!AH526),DATA!AH526,"n/a")</f>
        <v>3.5900012847254499</v>
      </c>
      <c r="J4173" s="77">
        <f>+IF(ISNUMBER(DATA!AI526),DATA!AI526,"n/a")</f>
        <v>1.3347104978413501E-4</v>
      </c>
      <c r="K4173" s="87">
        <f>+IF(ISNUMBER(DATA!AR526),DATA!AR526,"n/a")</f>
        <v>3.5900000560398899</v>
      </c>
      <c r="L4173" s="77">
        <f>+IF(ISNUMBER(DATA!AS526),DATA!AS526,"n/a")</f>
        <v>2.3084188647918901E-4</v>
      </c>
      <c r="M4173" s="66"/>
      <c r="N4173" s="66"/>
      <c r="O4173" s="66"/>
      <c r="P4173" s="66"/>
      <c r="Q4173" s="66"/>
      <c r="S4173" s="70"/>
      <c r="U4173" s="70"/>
      <c r="W4173" s="70"/>
      <c r="Y4173" s="70"/>
    </row>
    <row r="4174" spans="1:25" s="69" customFormat="1" x14ac:dyDescent="0.2">
      <c r="A4174" s="66" t="s">
        <v>20</v>
      </c>
      <c r="B4174" s="66" t="s">
        <v>23</v>
      </c>
      <c r="C4174" s="66" t="s">
        <v>26</v>
      </c>
      <c r="D4174" s="66" t="s">
        <v>307</v>
      </c>
      <c r="E4174" s="87">
        <f>+IF(ISNUMBER(DATA!N527),DATA!N527,"n/a")</f>
        <v>4.3291058916218201</v>
      </c>
      <c r="F4174" s="77">
        <f>+IF(ISNUMBER(DATA!O527),DATA!O527,"n/a")</f>
        <v>1.9098893678876801E-3</v>
      </c>
      <c r="G4174" s="87">
        <f>+IF(ISNUMBER(DATA!X527),DATA!X527,"n/a")</f>
        <v>4.2697497383916501</v>
      </c>
      <c r="H4174" s="77">
        <f>+IF(ISNUMBER(DATA!Y527),DATA!Y527,"n/a")</f>
        <v>-1.40735283912885E-2</v>
      </c>
      <c r="I4174" s="87">
        <f>+IF(ISNUMBER(DATA!AH527),DATA!AH527,"n/a")</f>
        <v>4.3075043181066501</v>
      </c>
      <c r="J4174" s="77">
        <f>+IF(ISNUMBER(DATA!AI527),DATA!AI527,"n/a")</f>
        <v>-5.35563112654269E-3</v>
      </c>
      <c r="K4174" s="87">
        <f>+IF(ISNUMBER(DATA!AR527),DATA!AR527,"n/a")</f>
        <v>4.3235144747833498</v>
      </c>
      <c r="L4174" s="77">
        <f>+IF(ISNUMBER(DATA!AS527),DATA!AS527,"n/a")</f>
        <v>-1.65873124966461E-3</v>
      </c>
      <c r="M4174" s="66"/>
      <c r="N4174" s="66"/>
      <c r="O4174" s="66"/>
      <c r="P4174" s="66"/>
      <c r="Q4174" s="66"/>
      <c r="S4174" s="70"/>
      <c r="U4174" s="70"/>
      <c r="W4174" s="70"/>
      <c r="Y4174" s="70"/>
    </row>
    <row r="4175" spans="1:25" s="69" customFormat="1" x14ac:dyDescent="0.2">
      <c r="A4175" s="66" t="s">
        <v>20</v>
      </c>
      <c r="B4175" s="66" t="s">
        <v>23</v>
      </c>
      <c r="C4175" s="66" t="s">
        <v>26</v>
      </c>
      <c r="D4175" s="66" t="s">
        <v>308</v>
      </c>
      <c r="E4175" s="87">
        <f>+IF(ISNUMBER(DATA!N528),DATA!N528,"n/a")</f>
        <v>3.7955058127096999</v>
      </c>
      <c r="F4175" s="77">
        <f>+IF(ISNUMBER(DATA!O528),DATA!O528,"n/a")</f>
        <v>1.24480304294053E-2</v>
      </c>
      <c r="G4175" s="87">
        <f>+IF(ISNUMBER(DATA!X528),DATA!X528,"n/a")</f>
        <v>3.75258864211962</v>
      </c>
      <c r="H4175" s="77">
        <f>+IF(ISNUMBER(DATA!Y528),DATA!Y528,"n/a")</f>
        <v>-2.3546812521872502E-3</v>
      </c>
      <c r="I4175" s="87">
        <f>+IF(ISNUMBER(DATA!AH528),DATA!AH528,"n/a")</f>
        <v>3.7379483854069702</v>
      </c>
      <c r="J4175" s="77">
        <f>+IF(ISNUMBER(DATA!AI528),DATA!AI528,"n/a")</f>
        <v>8.1473466139564799E-2</v>
      </c>
      <c r="K4175" s="87">
        <f>+IF(ISNUMBER(DATA!AR528),DATA!AR528,"n/a")</f>
        <v>3.7457724313970502</v>
      </c>
      <c r="L4175" s="77">
        <f>+IF(ISNUMBER(DATA!AS528),DATA!AS528,"n/a")</f>
        <v>6.6303734980558304E-2</v>
      </c>
      <c r="M4175" s="66"/>
      <c r="N4175" s="66"/>
      <c r="O4175" s="66"/>
      <c r="P4175" s="66"/>
      <c r="Q4175" s="66"/>
      <c r="S4175" s="70"/>
      <c r="U4175" s="70"/>
      <c r="W4175" s="70"/>
      <c r="Y4175" s="70"/>
    </row>
    <row r="4176" spans="1:25" s="69" customFormat="1" x14ac:dyDescent="0.2">
      <c r="A4176" s="66" t="s">
        <v>20</v>
      </c>
      <c r="B4176" s="66" t="s">
        <v>23</v>
      </c>
      <c r="C4176" s="66" t="s">
        <v>26</v>
      </c>
      <c r="D4176" s="66" t="s">
        <v>309</v>
      </c>
      <c r="E4176" s="87">
        <f>+IF(ISNUMBER(DATA!N529),DATA!N529,"n/a")</f>
        <v>3.6213316892725</v>
      </c>
      <c r="F4176" s="77">
        <f>+IF(ISNUMBER(DATA!O529),DATA!O529,"n/a")</f>
        <v>7.1092774749790498E-3</v>
      </c>
      <c r="G4176" s="87">
        <f>+IF(ISNUMBER(DATA!X529),DATA!X529,"n/a")</f>
        <v>3.5104567192178502</v>
      </c>
      <c r="H4176" s="77">
        <f>+IF(ISNUMBER(DATA!Y529),DATA!Y529,"n/a")</f>
        <v>-2.4970705538052699E-2</v>
      </c>
      <c r="I4176" s="87">
        <f>+IF(ISNUMBER(DATA!AH529),DATA!AH529,"n/a")</f>
        <v>3.5048718713565798</v>
      </c>
      <c r="J4176" s="77">
        <f>+IF(ISNUMBER(DATA!AI529),DATA!AI529,"n/a")</f>
        <v>5.7418296995030697E-2</v>
      </c>
      <c r="K4176" s="87">
        <f>+IF(ISNUMBER(DATA!AR529),DATA!AR529,"n/a")</f>
        <v>3.5372248823522701</v>
      </c>
      <c r="L4176" s="77">
        <f>+IF(ISNUMBER(DATA!AS529),DATA!AS529,"n/a")</f>
        <v>4.2788830904692397E-2</v>
      </c>
      <c r="M4176" s="66"/>
      <c r="N4176" s="66"/>
      <c r="O4176" s="66"/>
      <c r="P4176" s="66"/>
      <c r="Q4176" s="66"/>
      <c r="S4176" s="70"/>
      <c r="U4176" s="70"/>
      <c r="W4176" s="70"/>
      <c r="Y4176" s="70"/>
    </row>
    <row r="4177" spans="1:25" s="69" customFormat="1" x14ac:dyDescent="0.2">
      <c r="A4177" s="66" t="s">
        <v>20</v>
      </c>
      <c r="B4177" s="66" t="s">
        <v>23</v>
      </c>
      <c r="C4177" s="66" t="s">
        <v>26</v>
      </c>
      <c r="D4177" s="66" t="s">
        <v>310</v>
      </c>
      <c r="E4177" s="87">
        <f>+IF(ISNUMBER(DATA!N530),DATA!N530,"n/a")</f>
        <v>3.5632219271764698</v>
      </c>
      <c r="F4177" s="77">
        <f>+IF(ISNUMBER(DATA!O530),DATA!O530,"n/a")</f>
        <v>-8.0356934958279898E-3</v>
      </c>
      <c r="G4177" s="87">
        <f>+IF(ISNUMBER(DATA!X530),DATA!X530,"n/a")</f>
        <v>3.4169409462114899</v>
      </c>
      <c r="H4177" s="77">
        <f>+IF(ISNUMBER(DATA!Y530),DATA!Y530,"n/a")</f>
        <v>-4.7797816293892202E-2</v>
      </c>
      <c r="I4177" s="87">
        <f>+IF(ISNUMBER(DATA!AH530),DATA!AH530,"n/a")</f>
        <v>3.4253256826720002</v>
      </c>
      <c r="J4177" s="77">
        <f>+IF(ISNUMBER(DATA!AI530),DATA!AI530,"n/a")</f>
        <v>0.100781623576696</v>
      </c>
      <c r="K4177" s="87">
        <f>+IF(ISNUMBER(DATA!AR530),DATA!AR530,"n/a")</f>
        <v>3.4682670665341102</v>
      </c>
      <c r="L4177" s="77">
        <f>+IF(ISNUMBER(DATA!AS530),DATA!AS530,"n/a")</f>
        <v>0.10854969025052499</v>
      </c>
      <c r="M4177" s="66"/>
      <c r="N4177" s="66"/>
      <c r="O4177" s="66"/>
      <c r="P4177" s="66"/>
      <c r="Q4177" s="66"/>
      <c r="S4177" s="70"/>
      <c r="U4177" s="70"/>
      <c r="W4177" s="70"/>
      <c r="Y4177" s="70"/>
    </row>
    <row r="4178" spans="1:25" s="69" customFormat="1" x14ac:dyDescent="0.2">
      <c r="A4178" s="66" t="s">
        <v>20</v>
      </c>
      <c r="B4178" s="66" t="s">
        <v>23</v>
      </c>
      <c r="C4178" s="66" t="s">
        <v>26</v>
      </c>
      <c r="D4178" s="66" t="s">
        <v>311</v>
      </c>
      <c r="E4178" s="87">
        <f>+IF(ISNUMBER(DATA!N531),DATA!N531,"n/a")</f>
        <v>4.2497016491969699</v>
      </c>
      <c r="F4178" s="77">
        <f>+IF(ISNUMBER(DATA!O531),DATA!O531,"n/a")</f>
        <v>3.3718771529004802E-3</v>
      </c>
      <c r="G4178" s="87">
        <f>+IF(ISNUMBER(DATA!X531),DATA!X531,"n/a")</f>
        <v>4.2938745456458003</v>
      </c>
      <c r="H4178" s="77">
        <f>+IF(ISNUMBER(DATA!Y531),DATA!Y531,"n/a")</f>
        <v>4.54430151919522E-2</v>
      </c>
      <c r="I4178" s="87">
        <f>+IF(ISNUMBER(DATA!AH531),DATA!AH531,"n/a")</f>
        <v>4.2500310978852101</v>
      </c>
      <c r="J4178" s="77">
        <f>+IF(ISNUMBER(DATA!AI531),DATA!AI531,"n/a")</f>
        <v>4.1711988769414898E-2</v>
      </c>
      <c r="K4178" s="87">
        <f>+IF(ISNUMBER(DATA!AR531),DATA!AR531,"n/a")</f>
        <v>4.1444478479550497</v>
      </c>
      <c r="L4178" s="77">
        <f>+IF(ISNUMBER(DATA!AS531),DATA!AS531,"n/a")</f>
        <v>2.2080637328323799E-2</v>
      </c>
      <c r="M4178" s="66"/>
      <c r="N4178" s="66"/>
      <c r="O4178" s="66"/>
      <c r="P4178" s="66"/>
      <c r="Q4178" s="66"/>
      <c r="S4178" s="70"/>
      <c r="U4178" s="70"/>
      <c r="W4178" s="70"/>
      <c r="Y4178" s="70"/>
    </row>
    <row r="4179" spans="1:25" s="69" customFormat="1" x14ac:dyDescent="0.2">
      <c r="A4179" s="66" t="s">
        <v>20</v>
      </c>
      <c r="B4179" s="66" t="s">
        <v>23</v>
      </c>
      <c r="C4179" s="66" t="s">
        <v>26</v>
      </c>
      <c r="D4179" s="66" t="s">
        <v>312</v>
      </c>
      <c r="E4179" s="87">
        <f>+IF(ISNUMBER(DATA!N532),DATA!N532,"n/a")</f>
        <v>4.6662733598237098</v>
      </c>
      <c r="F4179" s="77">
        <f>+IF(ISNUMBER(DATA!O532),DATA!O532,"n/a")</f>
        <v>-8.5997766979105106E-3</v>
      </c>
      <c r="G4179" s="87">
        <f>+IF(ISNUMBER(DATA!X532),DATA!X532,"n/a")</f>
        <v>4.7358351235230902</v>
      </c>
      <c r="H4179" s="77">
        <f>+IF(ISNUMBER(DATA!Y532),DATA!Y532,"n/a")</f>
        <v>4.6033290355762197E-3</v>
      </c>
      <c r="I4179" s="87">
        <f>+IF(ISNUMBER(DATA!AH532),DATA!AH532,"n/a")</f>
        <v>4.7126428851701201</v>
      </c>
      <c r="J4179" s="77">
        <f>+IF(ISNUMBER(DATA!AI532),DATA!AI532,"n/a")</f>
        <v>-3.6886634115240798E-2</v>
      </c>
      <c r="K4179" s="87">
        <f>+IF(ISNUMBER(DATA!AR532),DATA!AR532,"n/a")</f>
        <v>4.7256664586558896</v>
      </c>
      <c r="L4179" s="77">
        <f>+IF(ISNUMBER(DATA!AS532),DATA!AS532,"n/a")</f>
        <v>-2.9749235230824501E-2</v>
      </c>
      <c r="M4179" s="66"/>
      <c r="N4179" s="66"/>
      <c r="O4179" s="66"/>
      <c r="P4179" s="66"/>
      <c r="Q4179" s="66"/>
      <c r="S4179" s="70"/>
      <c r="U4179" s="70"/>
      <c r="W4179" s="70"/>
      <c r="Y4179" s="70"/>
    </row>
    <row r="4180" spans="1:25" s="69" customFormat="1" x14ac:dyDescent="0.2">
      <c r="A4180" s="66" t="s">
        <v>20</v>
      </c>
      <c r="B4180" s="66" t="s">
        <v>23</v>
      </c>
      <c r="C4180" s="66" t="s">
        <v>26</v>
      </c>
      <c r="D4180" s="66" t="s">
        <v>313</v>
      </c>
      <c r="E4180" s="87">
        <f>+IF(ISNUMBER(DATA!N533),DATA!N533,"n/a")</f>
        <v>3.98957544732446</v>
      </c>
      <c r="F4180" s="77">
        <f>+IF(ISNUMBER(DATA!O533),DATA!O533,"n/a")</f>
        <v>3.9957000560743798E-2</v>
      </c>
      <c r="G4180" s="87">
        <f>+IF(ISNUMBER(DATA!X533),DATA!X533,"n/a")</f>
        <v>3.9937867066452202</v>
      </c>
      <c r="H4180" s="77">
        <f>+IF(ISNUMBER(DATA!Y533),DATA!Y533,"n/a")</f>
        <v>2.8435949768936899E-2</v>
      </c>
      <c r="I4180" s="87">
        <f>+IF(ISNUMBER(DATA!AH533),DATA!AH533,"n/a")</f>
        <v>3.97031145215557</v>
      </c>
      <c r="J4180" s="77">
        <f>+IF(ISNUMBER(DATA!AI533),DATA!AI533,"n/a")</f>
        <v>5.68278669080821E-2</v>
      </c>
      <c r="K4180" s="87">
        <f>+IF(ISNUMBER(DATA!AR533),DATA!AR533,"n/a")</f>
        <v>3.9135456272026898</v>
      </c>
      <c r="L4180" s="77">
        <f>+IF(ISNUMBER(DATA!AS533),DATA!AS533,"n/a")</f>
        <v>2.5120173110253E-2</v>
      </c>
      <c r="M4180" s="66"/>
      <c r="N4180" s="66"/>
      <c r="O4180" s="66"/>
      <c r="P4180" s="66"/>
      <c r="Q4180" s="66"/>
      <c r="S4180" s="70"/>
      <c r="U4180" s="70"/>
      <c r="W4180" s="70"/>
      <c r="Y4180" s="70"/>
    </row>
    <row r="4181" spans="1:25" s="69" customFormat="1" x14ac:dyDescent="0.2">
      <c r="A4181" s="66" t="s">
        <v>20</v>
      </c>
      <c r="B4181" s="66" t="s">
        <v>23</v>
      </c>
      <c r="C4181" s="66" t="s">
        <v>26</v>
      </c>
      <c r="D4181" s="66" t="s">
        <v>314</v>
      </c>
      <c r="E4181" s="87">
        <f>+IF(ISNUMBER(DATA!N534),DATA!N534,"n/a")</f>
        <v>4.7090502793296096</v>
      </c>
      <c r="F4181" s="77">
        <f>+IF(ISNUMBER(DATA!O534),DATA!O534,"n/a")</f>
        <v>2.61639260407877E-2</v>
      </c>
      <c r="G4181" s="87">
        <f>+IF(ISNUMBER(DATA!X534),DATA!X534,"n/a")</f>
        <v>4.7135146568187798</v>
      </c>
      <c r="H4181" s="77">
        <f>+IF(ISNUMBER(DATA!Y534),DATA!Y534,"n/a")</f>
        <v>4.9017093268391501E-2</v>
      </c>
      <c r="I4181" s="87">
        <f>+IF(ISNUMBER(DATA!AH534),DATA!AH534,"n/a")</f>
        <v>4.6127740801495998</v>
      </c>
      <c r="J4181" s="77">
        <f>+IF(ISNUMBER(DATA!AI534),DATA!AI534,"n/a")</f>
        <v>3.6517565218832801E-2</v>
      </c>
      <c r="K4181" s="87">
        <f>+IF(ISNUMBER(DATA!AR534),DATA!AR534,"n/a")</f>
        <v>4.4190130444959896</v>
      </c>
      <c r="L4181" s="77">
        <f>+IF(ISNUMBER(DATA!AS534),DATA!AS534,"n/a")</f>
        <v>1.3776402332145599E-2</v>
      </c>
      <c r="M4181" s="66"/>
      <c r="N4181" s="66"/>
      <c r="O4181" s="66"/>
      <c r="P4181" s="66"/>
      <c r="Q4181" s="66"/>
      <c r="S4181" s="70"/>
      <c r="U4181" s="70"/>
      <c r="W4181" s="70"/>
      <c r="Y4181" s="70"/>
    </row>
    <row r="4182" spans="1:25" s="69" customFormat="1" x14ac:dyDescent="0.2">
      <c r="A4182" s="66" t="s">
        <v>20</v>
      </c>
      <c r="B4182" s="66" t="s">
        <v>23</v>
      </c>
      <c r="C4182" s="66" t="s">
        <v>26</v>
      </c>
      <c r="D4182" s="66" t="s">
        <v>315</v>
      </c>
      <c r="E4182" s="87">
        <f>+IF(ISNUMBER(DATA!N535),DATA!N535,"n/a")</f>
        <v>4.9696538259089102</v>
      </c>
      <c r="F4182" s="77">
        <f>+IF(ISNUMBER(DATA!O535),DATA!O535,"n/a")</f>
        <v>9.1818539957812195E-2</v>
      </c>
      <c r="G4182" s="87">
        <f>+IF(ISNUMBER(DATA!X535),DATA!X535,"n/a")</f>
        <v>4.8985069646630901</v>
      </c>
      <c r="H4182" s="77">
        <f>+IF(ISNUMBER(DATA!Y535),DATA!Y535,"n/a")</f>
        <v>6.9588611217392196E-2</v>
      </c>
      <c r="I4182" s="87">
        <f>+IF(ISNUMBER(DATA!AH535),DATA!AH535,"n/a")</f>
        <v>4.9419061385428398</v>
      </c>
      <c r="J4182" s="77">
        <f>+IF(ISNUMBER(DATA!AI535),DATA!AI535,"n/a")</f>
        <v>7.9064817427343004E-2</v>
      </c>
      <c r="K4182" s="87">
        <f>+IF(ISNUMBER(DATA!AR535),DATA!AR535,"n/a")</f>
        <v>4.9496424660652298</v>
      </c>
      <c r="L4182" s="77">
        <f>+IF(ISNUMBER(DATA!AS535),DATA!AS535,"n/a")</f>
        <v>8.0754043934580105E-2</v>
      </c>
      <c r="M4182" s="66"/>
      <c r="N4182" s="66"/>
      <c r="O4182" s="66"/>
      <c r="P4182" s="66"/>
      <c r="Q4182" s="66"/>
      <c r="S4182" s="70"/>
      <c r="U4182" s="70"/>
      <c r="W4182" s="70"/>
      <c r="Y4182" s="70"/>
    </row>
    <row r="4183" spans="1:25" s="69" customFormat="1" x14ac:dyDescent="0.2">
      <c r="A4183" s="66" t="s">
        <v>20</v>
      </c>
      <c r="B4183" s="66" t="s">
        <v>23</v>
      </c>
      <c r="C4183" s="66" t="s">
        <v>26</v>
      </c>
      <c r="D4183" s="66" t="s">
        <v>316</v>
      </c>
      <c r="E4183" s="87">
        <f>+IF(ISNUMBER(DATA!N536),DATA!N536,"n/a")</f>
        <v>3.6564770106770399</v>
      </c>
      <c r="F4183" s="77">
        <f>+IF(ISNUMBER(DATA!O536),DATA!O536,"n/a")</f>
        <v>0.10800187441143499</v>
      </c>
      <c r="G4183" s="87">
        <f>+IF(ISNUMBER(DATA!X536),DATA!X536,"n/a")</f>
        <v>3.6353550691710899</v>
      </c>
      <c r="H4183" s="77">
        <f>+IF(ISNUMBER(DATA!Y536),DATA!Y536,"n/a")</f>
        <v>0.105411027528302</v>
      </c>
      <c r="I4183" s="87">
        <f>+IF(ISNUMBER(DATA!AH536),DATA!AH536,"n/a")</f>
        <v>3.5788516033898299</v>
      </c>
      <c r="J4183" s="77">
        <f>+IF(ISNUMBER(DATA!AI536),DATA!AI536,"n/a")</f>
        <v>0.102223612179713</v>
      </c>
      <c r="K4183" s="87">
        <f>+IF(ISNUMBER(DATA!AR536),DATA!AR536,"n/a")</f>
        <v>3.5632313296252698</v>
      </c>
      <c r="L4183" s="77">
        <f>+IF(ISNUMBER(DATA!AS536),DATA!AS536,"n/a")</f>
        <v>0.108805117309689</v>
      </c>
      <c r="M4183" s="66"/>
      <c r="N4183" s="66"/>
      <c r="O4183" s="66"/>
      <c r="P4183" s="66"/>
      <c r="Q4183" s="66"/>
      <c r="S4183" s="70"/>
      <c r="U4183" s="70"/>
      <c r="W4183" s="70"/>
      <c r="Y4183" s="70"/>
    </row>
    <row r="4184" spans="1:25" s="69" customFormat="1" x14ac:dyDescent="0.2">
      <c r="A4184" s="66" t="s">
        <v>20</v>
      </c>
      <c r="B4184" s="66" t="s">
        <v>23</v>
      </c>
      <c r="C4184" s="66" t="s">
        <v>26</v>
      </c>
      <c r="D4184" s="66" t="s">
        <v>317</v>
      </c>
      <c r="E4184" s="87">
        <f>+IF(ISNUMBER(DATA!N537),DATA!N537,"n/a")</f>
        <v>4.99000879598489</v>
      </c>
      <c r="F4184" s="77">
        <f>+IF(ISNUMBER(DATA!O537),DATA!O537,"n/a")</f>
        <v>0.111360407348152</v>
      </c>
      <c r="G4184" s="87">
        <f>+IF(ISNUMBER(DATA!X537),DATA!X537,"n/a")</f>
        <v>4.9899973722041002</v>
      </c>
      <c r="H4184" s="77">
        <f>+IF(ISNUMBER(DATA!Y537),DATA!Y537,"n/a")</f>
        <v>0.111358862539122</v>
      </c>
      <c r="I4184" s="87">
        <f>+IF(ISNUMBER(DATA!AH537),DATA!AH537,"n/a")</f>
        <v>4.9899979299263704</v>
      </c>
      <c r="J4184" s="77">
        <f>+IF(ISNUMBER(DATA!AI537),DATA!AI537,"n/a")</f>
        <v>0.11135865010125701</v>
      </c>
      <c r="K4184" s="87">
        <f>+IF(ISNUMBER(DATA!AR537),DATA!AR537,"n/a")</f>
        <v>4.8348292809723796</v>
      </c>
      <c r="L4184" s="77">
        <f>+IF(ISNUMBER(DATA!AS537),DATA!AS537,"n/a")</f>
        <v>7.6799807176391996E-2</v>
      </c>
      <c r="M4184" s="66"/>
      <c r="N4184" s="66"/>
      <c r="O4184" s="66"/>
      <c r="P4184" s="66"/>
      <c r="Q4184" s="66"/>
      <c r="S4184" s="70"/>
      <c r="U4184" s="70"/>
      <c r="W4184" s="70"/>
      <c r="Y4184" s="70"/>
    </row>
    <row r="4185" spans="1:25" s="69" customFormat="1" x14ac:dyDescent="0.2">
      <c r="A4185" s="66" t="s">
        <v>20</v>
      </c>
      <c r="B4185" s="66" t="s">
        <v>23</v>
      </c>
      <c r="C4185" s="66" t="s">
        <v>26</v>
      </c>
      <c r="D4185" s="66" t="s">
        <v>318</v>
      </c>
      <c r="E4185" s="87">
        <f>+IF(ISNUMBER(DATA!N538),DATA!N538,"n/a")</f>
        <v>3.9946674209081299</v>
      </c>
      <c r="F4185" s="77">
        <f>+IF(ISNUMBER(DATA!O538),DATA!O538,"n/a")</f>
        <v>-4.3483614966817398E-4</v>
      </c>
      <c r="G4185" s="87">
        <f>+IF(ISNUMBER(DATA!X538),DATA!X538,"n/a")</f>
        <v>3.9913283305944698</v>
      </c>
      <c r="H4185" s="77">
        <f>+IF(ISNUMBER(DATA!Y538),DATA!Y538,"n/a")</f>
        <v>-4.4915229784022099E-4</v>
      </c>
      <c r="I4185" s="87">
        <f>+IF(ISNUMBER(DATA!AH538),DATA!AH538,"n/a")</f>
        <v>3.9918422773475402</v>
      </c>
      <c r="J4185" s="77">
        <f>+IF(ISNUMBER(DATA!AI538),DATA!AI538,"n/a")</f>
        <v>-1.69826596682727E-3</v>
      </c>
      <c r="K4185" s="87">
        <f>+IF(ISNUMBER(DATA!AR538),DATA!AR538,"n/a")</f>
        <v>3.99243678825832</v>
      </c>
      <c r="L4185" s="77">
        <f>+IF(ISNUMBER(DATA!AS538),DATA!AS538,"n/a")</f>
        <v>-1.7743730679660001E-2</v>
      </c>
      <c r="M4185" s="66"/>
      <c r="N4185" s="66"/>
      <c r="O4185" s="66"/>
      <c r="P4185" s="66"/>
      <c r="Q4185" s="66"/>
      <c r="S4185" s="70"/>
      <c r="U4185" s="70"/>
      <c r="W4185" s="70"/>
      <c r="Y4185" s="70"/>
    </row>
    <row r="4186" spans="1:25" s="69" customFormat="1" x14ac:dyDescent="0.2">
      <c r="A4186" s="66" t="s">
        <v>20</v>
      </c>
      <c r="B4186" s="66" t="s">
        <v>23</v>
      </c>
      <c r="C4186" s="66" t="s">
        <v>26</v>
      </c>
      <c r="D4186" s="66" t="s">
        <v>344</v>
      </c>
      <c r="E4186" s="87">
        <f>+IF(ISNUMBER(DATA!N539),DATA!N539,"n/a")</f>
        <v>3.6450964842717402</v>
      </c>
      <c r="F4186" s="77">
        <f>+IF(ISNUMBER(DATA!O539),DATA!O539,"n/a")</f>
        <v>7.0645735151694394E-2</v>
      </c>
      <c r="G4186" s="87">
        <f>+IF(ISNUMBER(DATA!X539),DATA!X539,"n/a")</f>
        <v>3.6311605479384799</v>
      </c>
      <c r="H4186" s="77">
        <f>+IF(ISNUMBER(DATA!Y539),DATA!Y539,"n/a")</f>
        <v>5.4514643894968601E-2</v>
      </c>
      <c r="I4186" s="87">
        <f>+IF(ISNUMBER(DATA!AH539),DATA!AH539,"n/a")</f>
        <v>3.5788571645003899</v>
      </c>
      <c r="J4186" s="77">
        <f>+IF(ISNUMBER(DATA!AI539),DATA!AI539,"n/a")</f>
        <v>0.21967665972364001</v>
      </c>
      <c r="K4186" s="87">
        <f>+IF(ISNUMBER(DATA!AR539),DATA!AR539,"n/a")</f>
        <v>3.5667488305649702</v>
      </c>
      <c r="L4186" s="77">
        <f>+IF(ISNUMBER(DATA!AS539),DATA!AS539,"n/a")</f>
        <v>0.24496569957452</v>
      </c>
      <c r="M4186" s="66"/>
      <c r="N4186" s="66"/>
      <c r="O4186" s="66"/>
      <c r="P4186" s="66"/>
      <c r="Q4186" s="66"/>
      <c r="S4186" s="70"/>
      <c r="U4186" s="70"/>
      <c r="W4186" s="70"/>
      <c r="Y4186" s="70"/>
    </row>
    <row r="4187" spans="1:25" s="69" customFormat="1" x14ac:dyDescent="0.2">
      <c r="A4187" s="66" t="s">
        <v>20</v>
      </c>
      <c r="B4187" s="66" t="s">
        <v>23</v>
      </c>
      <c r="C4187" s="66" t="s">
        <v>26</v>
      </c>
      <c r="D4187" s="66" t="s">
        <v>345</v>
      </c>
      <c r="E4187" s="87">
        <f>+IF(ISNUMBER(DATA!N540),DATA!N540,"n/a")</f>
        <v>4.33442065088646</v>
      </c>
      <c r="F4187" s="77">
        <f>+IF(ISNUMBER(DATA!O540),DATA!O540,"n/a")</f>
        <v>0.12240742576208199</v>
      </c>
      <c r="G4187" s="87">
        <f>+IF(ISNUMBER(DATA!X540),DATA!X540,"n/a")</f>
        <v>4.3789098580618404</v>
      </c>
      <c r="H4187" s="77">
        <f>+IF(ISNUMBER(DATA!Y540),DATA!Y540,"n/a")</f>
        <v>0.120740849141141</v>
      </c>
      <c r="I4187" s="87">
        <f>+IF(ISNUMBER(DATA!AH540),DATA!AH540,"n/a")</f>
        <v>4.4136316377337996</v>
      </c>
      <c r="J4187" s="77">
        <f>+IF(ISNUMBER(DATA!AI540),DATA!AI540,"n/a")</f>
        <v>0.12877231922312601</v>
      </c>
      <c r="K4187" s="87">
        <f>+IF(ISNUMBER(DATA!AR540),DATA!AR540,"n/a")</f>
        <v>4.3649752171104703</v>
      </c>
      <c r="L4187" s="77">
        <f>+IF(ISNUMBER(DATA!AS540),DATA!AS540,"n/a")</f>
        <v>0.13447892482742399</v>
      </c>
      <c r="M4187" s="66"/>
      <c r="N4187" s="66"/>
      <c r="O4187" s="66"/>
      <c r="P4187" s="66"/>
      <c r="Q4187" s="66"/>
      <c r="S4187" s="70"/>
      <c r="U4187" s="70"/>
      <c r="W4187" s="70"/>
      <c r="Y4187" s="70"/>
    </row>
    <row r="4188" spans="1:25" x14ac:dyDescent="0.2">
      <c r="E4188" s="100"/>
      <c r="F4188" s="102"/>
      <c r="G4188" s="100"/>
      <c r="H4188" s="102"/>
      <c r="I4188" s="100"/>
      <c r="J4188" s="102"/>
      <c r="K4188" s="100"/>
      <c r="L4188" s="102"/>
    </row>
    <row r="4189" spans="1:25" s="69" customFormat="1" x14ac:dyDescent="0.2">
      <c r="A4189" s="66" t="s">
        <v>20</v>
      </c>
      <c r="B4189" s="66" t="s">
        <v>24</v>
      </c>
      <c r="C4189" s="66" t="s">
        <v>0</v>
      </c>
      <c r="D4189" s="66" t="s">
        <v>271</v>
      </c>
      <c r="E4189" s="76">
        <f>+IF(ISNUMBER(DATA!F550),DATA!F550,"n/a")</f>
        <v>12699.21</v>
      </c>
      <c r="F4189" s="77">
        <f>+IF(ISNUMBER(DATA!G550),DATA!G550,"n/a")</f>
        <v>-4.0842992846660403E-2</v>
      </c>
      <c r="G4189" s="76">
        <f>+IF(ISNUMBER(DATA!P550),DATA!P550,"n/a")</f>
        <v>50068.35</v>
      </c>
      <c r="H4189" s="77">
        <f>+IF(ISNUMBER(DATA!Q550),DATA!Q550,"n/a")</f>
        <v>0.14709011655479501</v>
      </c>
      <c r="I4189" s="76">
        <f>+IF(ISNUMBER(DATA!Z550),DATA!Z550,"n/a")</f>
        <v>86596.55</v>
      </c>
      <c r="J4189" s="77">
        <f>+IF(ISNUMBER(DATA!AA550),DATA!AA550,"n/a")</f>
        <v>6.2335444921601098E-2</v>
      </c>
      <c r="K4189" s="76">
        <f>+IF(ISNUMBER(DATA!AJ550),DATA!AJ550,"n/a")</f>
        <v>153006.41</v>
      </c>
      <c r="L4189" s="77">
        <f>+IF(ISNUMBER(DATA!AK550),DATA!AK550,"n/a")</f>
        <v>6.0128745510057799E-2</v>
      </c>
      <c r="M4189" s="66"/>
      <c r="N4189" s="66"/>
      <c r="O4189" s="66"/>
      <c r="P4189" s="66"/>
      <c r="Q4189" s="66"/>
      <c r="S4189" s="70"/>
      <c r="U4189" s="70"/>
      <c r="W4189" s="70"/>
      <c r="Y4189" s="70"/>
    </row>
    <row r="4190" spans="1:25" s="69" customFormat="1" x14ac:dyDescent="0.2">
      <c r="A4190" s="66" t="s">
        <v>20</v>
      </c>
      <c r="B4190" s="66" t="s">
        <v>24</v>
      </c>
      <c r="C4190" s="66" t="s">
        <v>0</v>
      </c>
      <c r="D4190" s="66" t="s">
        <v>272</v>
      </c>
      <c r="E4190" s="76">
        <f>+IF(ISNUMBER(DATA!F551),DATA!F551,"n/a")</f>
        <v>44230.13</v>
      </c>
      <c r="F4190" s="77">
        <f>+IF(ISNUMBER(DATA!G551),DATA!G551,"n/a")</f>
        <v>2.80601726057517E-2</v>
      </c>
      <c r="G4190" s="76">
        <f>+IF(ISNUMBER(DATA!P551),DATA!P551,"n/a")</f>
        <v>144954.64000000001</v>
      </c>
      <c r="H4190" s="77">
        <f>+IF(ISNUMBER(DATA!Q551),DATA!Q551,"n/a")</f>
        <v>6.8094815565976899E-3</v>
      </c>
      <c r="I4190" s="76">
        <f>+IF(ISNUMBER(DATA!Z551),DATA!Z551,"n/a")</f>
        <v>268809.21999999997</v>
      </c>
      <c r="J4190" s="77">
        <f>+IF(ISNUMBER(DATA!AA551),DATA!AA551,"n/a")</f>
        <v>-4.4273880520626502E-2</v>
      </c>
      <c r="K4190" s="76">
        <f>+IF(ISNUMBER(DATA!AJ551),DATA!AJ551,"n/a")</f>
        <v>484204.89</v>
      </c>
      <c r="L4190" s="77">
        <f>+IF(ISNUMBER(DATA!AK551),DATA!AK551,"n/a")</f>
        <v>1.07413247249046E-2</v>
      </c>
      <c r="M4190" s="66"/>
      <c r="N4190" s="66"/>
      <c r="O4190" s="66"/>
      <c r="P4190" s="66"/>
      <c r="Q4190" s="66"/>
      <c r="S4190" s="70"/>
      <c r="U4190" s="70"/>
      <c r="W4190" s="70"/>
      <c r="Y4190" s="70"/>
    </row>
    <row r="4191" spans="1:25" s="69" customFormat="1" x14ac:dyDescent="0.2">
      <c r="A4191" s="66" t="s">
        <v>20</v>
      </c>
      <c r="B4191" s="66" t="s">
        <v>24</v>
      </c>
      <c r="C4191" s="66" t="s">
        <v>0</v>
      </c>
      <c r="D4191" s="66" t="s">
        <v>273</v>
      </c>
      <c r="E4191" s="76">
        <f>+IF(ISNUMBER(DATA!F552),DATA!F552,"n/a")</f>
        <v>147993.44</v>
      </c>
      <c r="F4191" s="77">
        <f>+IF(ISNUMBER(DATA!G552),DATA!G552,"n/a")</f>
        <v>0.20722572940467199</v>
      </c>
      <c r="G4191" s="76">
        <f>+IF(ISNUMBER(DATA!P552),DATA!P552,"n/a")</f>
        <v>507168.22</v>
      </c>
      <c r="H4191" s="77">
        <f>+IF(ISNUMBER(DATA!Q552),DATA!Q552,"n/a")</f>
        <v>0.31773573767620999</v>
      </c>
      <c r="I4191" s="76">
        <f>+IF(ISNUMBER(DATA!Z552),DATA!Z552,"n/a")</f>
        <v>909241.19</v>
      </c>
      <c r="J4191" s="77">
        <f>+IF(ISNUMBER(DATA!AA552),DATA!AA552,"n/a")</f>
        <v>0.34983632417205301</v>
      </c>
      <c r="K4191" s="76">
        <f>+IF(ISNUMBER(DATA!AJ552),DATA!AJ552,"n/a")</f>
        <v>1551558.19</v>
      </c>
      <c r="L4191" s="77">
        <f>+IF(ISNUMBER(DATA!AK552),DATA!AK552,"n/a")</f>
        <v>0.38617095859815898</v>
      </c>
      <c r="M4191" s="66"/>
      <c r="N4191" s="66"/>
      <c r="O4191" s="66"/>
      <c r="P4191" s="66"/>
      <c r="Q4191" s="66"/>
      <c r="S4191" s="70"/>
      <c r="U4191" s="70"/>
      <c r="W4191" s="70"/>
      <c r="Y4191" s="70"/>
    </row>
    <row r="4192" spans="1:25" s="69" customFormat="1" x14ac:dyDescent="0.2">
      <c r="A4192" s="66" t="s">
        <v>20</v>
      </c>
      <c r="B4192" s="66" t="s">
        <v>24</v>
      </c>
      <c r="C4192" s="66" t="s">
        <v>0</v>
      </c>
      <c r="D4192" s="66" t="s">
        <v>274</v>
      </c>
      <c r="E4192" s="76">
        <f>+IF(ISNUMBER(DATA!F553),DATA!F553,"n/a")</f>
        <v>22939.32</v>
      </c>
      <c r="F4192" s="77">
        <f>+IF(ISNUMBER(DATA!G553),DATA!G553,"n/a")</f>
        <v>-5.68869439517692E-2</v>
      </c>
      <c r="G4192" s="76">
        <f>+IF(ISNUMBER(DATA!P553),DATA!P553,"n/a")</f>
        <v>75557.09</v>
      </c>
      <c r="H4192" s="77">
        <f>+IF(ISNUMBER(DATA!Q553),DATA!Q553,"n/a")</f>
        <v>-1.16226455966917E-2</v>
      </c>
      <c r="I4192" s="76">
        <f>+IF(ISNUMBER(DATA!Z553),DATA!Z553,"n/a")</f>
        <v>136595.01</v>
      </c>
      <c r="J4192" s="77">
        <f>+IF(ISNUMBER(DATA!AA553),DATA!AA553,"n/a")</f>
        <v>-2.65228756595529E-2</v>
      </c>
      <c r="K4192" s="76">
        <f>+IF(ISNUMBER(DATA!AJ553),DATA!AJ553,"n/a")</f>
        <v>248676.89</v>
      </c>
      <c r="L4192" s="77">
        <f>+IF(ISNUMBER(DATA!AK553),DATA!AK553,"n/a")</f>
        <v>1.9323279420590301E-2</v>
      </c>
      <c r="M4192" s="66"/>
      <c r="N4192" s="66"/>
      <c r="O4192" s="66"/>
      <c r="P4192" s="66"/>
      <c r="Q4192" s="66"/>
      <c r="S4192" s="70"/>
      <c r="U4192" s="70"/>
      <c r="W4192" s="70"/>
      <c r="Y4192" s="70"/>
    </row>
    <row r="4193" spans="1:25" s="69" customFormat="1" x14ac:dyDescent="0.2">
      <c r="A4193" s="66" t="s">
        <v>20</v>
      </c>
      <c r="B4193" s="66" t="s">
        <v>24</v>
      </c>
      <c r="C4193" s="66" t="s">
        <v>0</v>
      </c>
      <c r="D4193" s="66" t="s">
        <v>275</v>
      </c>
      <c r="E4193" s="76">
        <f>+IF(ISNUMBER(DATA!F554),DATA!F554,"n/a")</f>
        <v>64738.09</v>
      </c>
      <c r="F4193" s="77">
        <f>+IF(ISNUMBER(DATA!G554),DATA!G554,"n/a")</f>
        <v>-0.15200336274512799</v>
      </c>
      <c r="G4193" s="76">
        <f>+IF(ISNUMBER(DATA!P554),DATA!P554,"n/a")</f>
        <v>337341.51</v>
      </c>
      <c r="H4193" s="77">
        <f>+IF(ISNUMBER(DATA!Q554),DATA!Q554,"n/a")</f>
        <v>0.21970169904908199</v>
      </c>
      <c r="I4193" s="76">
        <f>+IF(ISNUMBER(DATA!Z554),DATA!Z554,"n/a")</f>
        <v>537171.21</v>
      </c>
      <c r="J4193" s="77">
        <f>+IF(ISNUMBER(DATA!AA554),DATA!AA554,"n/a")</f>
        <v>2.2222173590696601E-2</v>
      </c>
      <c r="K4193" s="76">
        <f>+IF(ISNUMBER(DATA!AJ554),DATA!AJ554,"n/a")</f>
        <v>964702.68</v>
      </c>
      <c r="L4193" s="77">
        <f>+IF(ISNUMBER(DATA!AK554),DATA!AK554,"n/a")</f>
        <v>3.76572146614889E-2</v>
      </c>
      <c r="M4193" s="66"/>
      <c r="N4193" s="66"/>
      <c r="O4193" s="66"/>
      <c r="P4193" s="66"/>
      <c r="Q4193" s="66"/>
      <c r="S4193" s="70"/>
      <c r="U4193" s="70"/>
      <c r="W4193" s="70"/>
      <c r="Y4193" s="70"/>
    </row>
    <row r="4194" spans="1:25" s="69" customFormat="1" x14ac:dyDescent="0.2">
      <c r="A4194" s="66" t="s">
        <v>20</v>
      </c>
      <c r="B4194" s="66" t="s">
        <v>24</v>
      </c>
      <c r="C4194" s="66" t="s">
        <v>0</v>
      </c>
      <c r="D4194" s="66" t="s">
        <v>276</v>
      </c>
      <c r="E4194" s="76">
        <f>+IF(ISNUMBER(DATA!F555),DATA!F555,"n/a")</f>
        <v>100702.19</v>
      </c>
      <c r="F4194" s="77">
        <f>+IF(ISNUMBER(DATA!G555),DATA!G555,"n/a")</f>
        <v>0.27909240015897502</v>
      </c>
      <c r="G4194" s="76">
        <f>+IF(ISNUMBER(DATA!P555),DATA!P555,"n/a")</f>
        <v>353379.26</v>
      </c>
      <c r="H4194" s="77">
        <f>+IF(ISNUMBER(DATA!Q555),DATA!Q555,"n/a")</f>
        <v>0.408171676642333</v>
      </c>
      <c r="I4194" s="76">
        <f>+IF(ISNUMBER(DATA!Z555),DATA!Z555,"n/a")</f>
        <v>608339.44999999995</v>
      </c>
      <c r="J4194" s="77">
        <f>+IF(ISNUMBER(DATA!AA555),DATA!AA555,"n/a")</f>
        <v>0.557473629761706</v>
      </c>
      <c r="K4194" s="76">
        <f>+IF(ISNUMBER(DATA!AJ555),DATA!AJ555,"n/a")</f>
        <v>1033989.45</v>
      </c>
      <c r="L4194" s="77">
        <f>+IF(ISNUMBER(DATA!AK555),DATA!AK555,"n/a")</f>
        <v>0.71624205812918096</v>
      </c>
      <c r="M4194" s="66"/>
      <c r="N4194" s="66"/>
      <c r="O4194" s="66"/>
      <c r="P4194" s="66"/>
      <c r="Q4194" s="66"/>
      <c r="S4194" s="70"/>
      <c r="U4194" s="70"/>
      <c r="W4194" s="70"/>
      <c r="Y4194" s="70"/>
    </row>
    <row r="4195" spans="1:25" s="69" customFormat="1" x14ac:dyDescent="0.2">
      <c r="A4195" s="66" t="s">
        <v>20</v>
      </c>
      <c r="B4195" s="66" t="s">
        <v>24</v>
      </c>
      <c r="C4195" s="66" t="s">
        <v>0</v>
      </c>
      <c r="D4195" s="66" t="s">
        <v>277</v>
      </c>
      <c r="E4195" s="76">
        <f>+IF(ISNUMBER(DATA!F556),DATA!F556,"n/a")</f>
        <v>15698.77</v>
      </c>
      <c r="F4195" s="77">
        <f>+IF(ISNUMBER(DATA!G556),DATA!G556,"n/a")</f>
        <v>1.55251679143942E-2</v>
      </c>
      <c r="G4195" s="76">
        <f>+IF(ISNUMBER(DATA!P556),DATA!P556,"n/a")</f>
        <v>53920.74</v>
      </c>
      <c r="H4195" s="77">
        <f>+IF(ISNUMBER(DATA!Q556),DATA!Q556,"n/a")</f>
        <v>7.0614516753834997E-2</v>
      </c>
      <c r="I4195" s="76">
        <f>+IF(ISNUMBER(DATA!Z556),DATA!Z556,"n/a")</f>
        <v>104653.14</v>
      </c>
      <c r="J4195" s="77">
        <f>+IF(ISNUMBER(DATA!AA556),DATA!AA556,"n/a")</f>
        <v>0.181987925449238</v>
      </c>
      <c r="K4195" s="76">
        <f>+IF(ISNUMBER(DATA!AJ556),DATA!AJ556,"n/a")</f>
        <v>191326.59</v>
      </c>
      <c r="L4195" s="77">
        <f>+IF(ISNUMBER(DATA!AK556),DATA!AK556,"n/a")</f>
        <v>0.26892429076625401</v>
      </c>
      <c r="M4195" s="66"/>
      <c r="N4195" s="66"/>
      <c r="O4195" s="66"/>
      <c r="P4195" s="66"/>
      <c r="Q4195" s="66"/>
      <c r="S4195" s="70"/>
      <c r="U4195" s="70"/>
      <c r="W4195" s="70"/>
      <c r="Y4195" s="70"/>
    </row>
    <row r="4196" spans="1:25" s="69" customFormat="1" x14ac:dyDescent="0.2">
      <c r="A4196" s="66" t="s">
        <v>20</v>
      </c>
      <c r="B4196" s="66" t="s">
        <v>24</v>
      </c>
      <c r="C4196" s="66" t="s">
        <v>0</v>
      </c>
      <c r="D4196" s="66" t="s">
        <v>278</v>
      </c>
      <c r="E4196" s="76">
        <f>+IF(ISNUMBER(DATA!F557),DATA!F557,"n/a")</f>
        <v>45524.1</v>
      </c>
      <c r="F4196" s="77">
        <f>+IF(ISNUMBER(DATA!G557),DATA!G557,"n/a")</f>
        <v>0.19926722731048199</v>
      </c>
      <c r="G4196" s="76">
        <f>+IF(ISNUMBER(DATA!P557),DATA!P557,"n/a")</f>
        <v>152346.29999999999</v>
      </c>
      <c r="H4196" s="77">
        <f>+IF(ISNUMBER(DATA!Q557),DATA!Q557,"n/a")</f>
        <v>0.24878509972613</v>
      </c>
      <c r="I4196" s="76">
        <f>+IF(ISNUMBER(DATA!Z557),DATA!Z557,"n/a")</f>
        <v>274713.88</v>
      </c>
      <c r="J4196" s="77">
        <f>+IF(ISNUMBER(DATA!AA557),DATA!AA557,"n/a")</f>
        <v>0.28843351425677899</v>
      </c>
      <c r="K4196" s="76">
        <f>+IF(ISNUMBER(DATA!AJ557),DATA!AJ557,"n/a")</f>
        <v>485222.12</v>
      </c>
      <c r="L4196" s="77">
        <f>+IF(ISNUMBER(DATA!AK557),DATA!AK557,"n/a")</f>
        <v>0.362053843138186</v>
      </c>
      <c r="M4196" s="66"/>
      <c r="N4196" s="66"/>
      <c r="O4196" s="66"/>
      <c r="P4196" s="66"/>
      <c r="Q4196" s="66"/>
      <c r="S4196" s="70"/>
      <c r="U4196" s="70"/>
      <c r="W4196" s="70"/>
      <c r="Y4196" s="70"/>
    </row>
    <row r="4197" spans="1:25" s="69" customFormat="1" x14ac:dyDescent="0.2">
      <c r="A4197" s="66" t="s">
        <v>20</v>
      </c>
      <c r="B4197" s="66" t="s">
        <v>24</v>
      </c>
      <c r="C4197" s="66" t="s">
        <v>0</v>
      </c>
      <c r="D4197" s="66" t="s">
        <v>279</v>
      </c>
      <c r="E4197" s="76">
        <f>+IF(ISNUMBER(DATA!F558),DATA!F558,"n/a")</f>
        <v>15678.13</v>
      </c>
      <c r="F4197" s="77">
        <f>+IF(ISNUMBER(DATA!G558),DATA!G558,"n/a")</f>
        <v>9.8231272503117001E-2</v>
      </c>
      <c r="G4197" s="76">
        <f>+IF(ISNUMBER(DATA!P558),DATA!P558,"n/a")</f>
        <v>51380.18</v>
      </c>
      <c r="H4197" s="77">
        <f>+IF(ISNUMBER(DATA!Q558),DATA!Q558,"n/a")</f>
        <v>5.2607663481402701E-2</v>
      </c>
      <c r="I4197" s="76">
        <f>+IF(ISNUMBER(DATA!Z558),DATA!Z558,"n/a")</f>
        <v>96288.56</v>
      </c>
      <c r="J4197" s="77">
        <f>+IF(ISNUMBER(DATA!AA558),DATA!AA558,"n/a")</f>
        <v>-5.03477097001001E-2</v>
      </c>
      <c r="K4197" s="76">
        <f>+IF(ISNUMBER(DATA!AJ558),DATA!AJ558,"n/a")</f>
        <v>173997.87</v>
      </c>
      <c r="L4197" s="77">
        <f>+IF(ISNUMBER(DATA!AK558),DATA!AK558,"n/a")</f>
        <v>-0.169562915089393</v>
      </c>
      <c r="M4197" s="66"/>
      <c r="N4197" s="66"/>
      <c r="O4197" s="66"/>
      <c r="P4197" s="66"/>
      <c r="Q4197" s="66"/>
      <c r="S4197" s="70"/>
      <c r="U4197" s="70"/>
      <c r="W4197" s="70"/>
      <c r="Y4197" s="70"/>
    </row>
    <row r="4198" spans="1:25" s="69" customFormat="1" x14ac:dyDescent="0.2">
      <c r="A4198" s="66" t="s">
        <v>20</v>
      </c>
      <c r="B4198" s="66" t="s">
        <v>24</v>
      </c>
      <c r="C4198" s="66" t="s">
        <v>0</v>
      </c>
      <c r="D4198" s="66" t="s">
        <v>280</v>
      </c>
      <c r="E4198" s="76">
        <f>+IF(ISNUMBER(DATA!F559),DATA!F559,"n/a")</f>
        <v>7691.33</v>
      </c>
      <c r="F4198" s="77">
        <f>+IF(ISNUMBER(DATA!G559),DATA!G559,"n/a")</f>
        <v>-0.55583166101205495</v>
      </c>
      <c r="G4198" s="76">
        <f>+IF(ISNUMBER(DATA!P559),DATA!P559,"n/a")</f>
        <v>31632.28</v>
      </c>
      <c r="H4198" s="77">
        <f>+IF(ISNUMBER(DATA!Q559),DATA!Q559,"n/a")</f>
        <v>-0.47677004965115799</v>
      </c>
      <c r="I4198" s="76">
        <f>+IF(ISNUMBER(DATA!Z559),DATA!Z559,"n/a")</f>
        <v>65276.84</v>
      </c>
      <c r="J4198" s="77">
        <f>+IF(ISNUMBER(DATA!AA559),DATA!AA559,"n/a")</f>
        <v>-0.443543530846298</v>
      </c>
      <c r="K4198" s="76">
        <f>+IF(ISNUMBER(DATA!AJ559),DATA!AJ559,"n/a")</f>
        <v>153141.29999999999</v>
      </c>
      <c r="L4198" s="77">
        <f>+IF(ISNUMBER(DATA!AK559),DATA!AK559,"n/a")</f>
        <v>-0.25497596327861499</v>
      </c>
      <c r="M4198" s="66"/>
      <c r="N4198" s="66"/>
      <c r="O4198" s="66"/>
      <c r="P4198" s="66"/>
      <c r="Q4198" s="66"/>
      <c r="S4198" s="70"/>
      <c r="U4198" s="70"/>
      <c r="W4198" s="70"/>
      <c r="Y4198" s="70"/>
    </row>
    <row r="4199" spans="1:25" s="69" customFormat="1" x14ac:dyDescent="0.2">
      <c r="A4199" s="66" t="s">
        <v>20</v>
      </c>
      <c r="B4199" s="66" t="s">
        <v>24</v>
      </c>
      <c r="C4199" s="66" t="s">
        <v>0</v>
      </c>
      <c r="D4199" s="66" t="s">
        <v>281</v>
      </c>
      <c r="E4199" s="76">
        <f>+IF(ISNUMBER(DATA!F560),DATA!F560,"n/a")</f>
        <v>12646.68</v>
      </c>
      <c r="F4199" s="77">
        <f>+IF(ISNUMBER(DATA!G560),DATA!G560,"n/a")</f>
        <v>-0.17142561379738699</v>
      </c>
      <c r="G4199" s="76">
        <f>+IF(ISNUMBER(DATA!P560),DATA!P560,"n/a")</f>
        <v>43723.360000000001</v>
      </c>
      <c r="H4199" s="77">
        <f>+IF(ISNUMBER(DATA!Q560),DATA!Q560,"n/a")</f>
        <v>-0.13124641855445099</v>
      </c>
      <c r="I4199" s="76">
        <f>+IF(ISNUMBER(DATA!Z560),DATA!Z560,"n/a")</f>
        <v>87306.54</v>
      </c>
      <c r="J4199" s="77">
        <f>+IF(ISNUMBER(DATA!AA560),DATA!AA560,"n/a")</f>
        <v>-0.12335129843234199</v>
      </c>
      <c r="K4199" s="76">
        <f>+IF(ISNUMBER(DATA!AJ560),DATA!AJ560,"n/a")</f>
        <v>169135.31</v>
      </c>
      <c r="L4199" s="77">
        <f>+IF(ISNUMBER(DATA!AK560),DATA!AK560,"n/a")</f>
        <v>-0.15929734117553601</v>
      </c>
      <c r="M4199" s="66"/>
      <c r="N4199" s="66"/>
      <c r="O4199" s="66"/>
      <c r="P4199" s="66"/>
      <c r="Q4199" s="66"/>
      <c r="S4199" s="70"/>
      <c r="U4199" s="70"/>
      <c r="W4199" s="70"/>
      <c r="Y4199" s="70"/>
    </row>
    <row r="4200" spans="1:25" s="69" customFormat="1" x14ac:dyDescent="0.2">
      <c r="A4200" s="66" t="s">
        <v>20</v>
      </c>
      <c r="B4200" s="66" t="s">
        <v>24</v>
      </c>
      <c r="C4200" s="66" t="s">
        <v>0</v>
      </c>
      <c r="D4200" s="66" t="s">
        <v>282</v>
      </c>
      <c r="E4200" s="76">
        <f>+IF(ISNUMBER(DATA!F561),DATA!F561,"n/a")</f>
        <v>21626.54</v>
      </c>
      <c r="F4200" s="77">
        <f>+IF(ISNUMBER(DATA!G561),DATA!G561,"n/a")</f>
        <v>0.195721033405376</v>
      </c>
      <c r="G4200" s="76">
        <f>+IF(ISNUMBER(DATA!P561),DATA!P561,"n/a")</f>
        <v>70142.490000000005</v>
      </c>
      <c r="H4200" s="77">
        <f>+IF(ISNUMBER(DATA!Q561),DATA!Q561,"n/a")</f>
        <v>0.155010813639512</v>
      </c>
      <c r="I4200" s="76">
        <f>+IF(ISNUMBER(DATA!Z561),DATA!Z561,"n/a")</f>
        <v>132869.32</v>
      </c>
      <c r="J4200" s="77">
        <f>+IF(ISNUMBER(DATA!AA561),DATA!AA561,"n/a")</f>
        <v>0.23137173492982199</v>
      </c>
      <c r="K4200" s="76">
        <f>+IF(ISNUMBER(DATA!AJ561),DATA!AJ561,"n/a")</f>
        <v>238956.7</v>
      </c>
      <c r="L4200" s="77">
        <f>+IF(ISNUMBER(DATA!AK561),DATA!AK561,"n/a")</f>
        <v>0.223696637030772</v>
      </c>
      <c r="M4200" s="66"/>
      <c r="N4200" s="66"/>
      <c r="O4200" s="66"/>
      <c r="P4200" s="66"/>
      <c r="Q4200" s="66"/>
      <c r="S4200" s="70"/>
      <c r="U4200" s="70"/>
      <c r="W4200" s="70"/>
      <c r="Y4200" s="70"/>
    </row>
    <row r="4201" spans="1:25" s="69" customFormat="1" x14ac:dyDescent="0.2">
      <c r="A4201" s="66" t="s">
        <v>20</v>
      </c>
      <c r="B4201" s="66" t="s">
        <v>24</v>
      </c>
      <c r="C4201" s="66" t="s">
        <v>0</v>
      </c>
      <c r="D4201" s="66" t="s">
        <v>283</v>
      </c>
      <c r="E4201" s="76">
        <f>+IF(ISNUMBER(DATA!F562),DATA!F562,"n/a")</f>
        <v>27881.59</v>
      </c>
      <c r="F4201" s="77">
        <f>+IF(ISNUMBER(DATA!G562),DATA!G562,"n/a")</f>
        <v>0.11574783456019901</v>
      </c>
      <c r="G4201" s="76">
        <f>+IF(ISNUMBER(DATA!P562),DATA!P562,"n/a")</f>
        <v>99600.56</v>
      </c>
      <c r="H4201" s="77">
        <f>+IF(ISNUMBER(DATA!Q562),DATA!Q562,"n/a")</f>
        <v>0.19482795953682699</v>
      </c>
      <c r="I4201" s="76">
        <f>+IF(ISNUMBER(DATA!Z562),DATA!Z562,"n/a")</f>
        <v>185266.06</v>
      </c>
      <c r="J4201" s="77">
        <f>+IF(ISNUMBER(DATA!AA562),DATA!AA562,"n/a")</f>
        <v>0.241221156587864</v>
      </c>
      <c r="K4201" s="76">
        <f>+IF(ISNUMBER(DATA!AJ562),DATA!AJ562,"n/a")</f>
        <v>316356.90000000002</v>
      </c>
      <c r="L4201" s="77">
        <f>+IF(ISNUMBER(DATA!AK562),DATA!AK562,"n/a")</f>
        <v>0.18612267859089801</v>
      </c>
      <c r="M4201" s="66"/>
      <c r="N4201" s="66"/>
      <c r="O4201" s="66"/>
      <c r="P4201" s="66"/>
      <c r="Q4201" s="66"/>
      <c r="S4201" s="70"/>
      <c r="U4201" s="70"/>
      <c r="W4201" s="70"/>
      <c r="Y4201" s="70"/>
    </row>
    <row r="4202" spans="1:25" s="69" customFormat="1" x14ac:dyDescent="0.2">
      <c r="A4202" s="66" t="s">
        <v>20</v>
      </c>
      <c r="B4202" s="66" t="s">
        <v>24</v>
      </c>
      <c r="C4202" s="66" t="s">
        <v>0</v>
      </c>
      <c r="D4202" s="66" t="s">
        <v>284</v>
      </c>
      <c r="E4202" s="76">
        <f>+IF(ISNUMBER(DATA!F563),DATA!F563,"n/a")</f>
        <v>28847.03</v>
      </c>
      <c r="F4202" s="77">
        <f>+IF(ISNUMBER(DATA!G563),DATA!G563,"n/a")</f>
        <v>-1.42718067404781E-2</v>
      </c>
      <c r="G4202" s="76">
        <f>+IF(ISNUMBER(DATA!P563),DATA!P563,"n/a")</f>
        <v>94913.23</v>
      </c>
      <c r="H4202" s="77">
        <f>+IF(ISNUMBER(DATA!Q563),DATA!Q563,"n/a")</f>
        <v>5.7371980295294202E-2</v>
      </c>
      <c r="I4202" s="76">
        <f>+IF(ISNUMBER(DATA!Z563),DATA!Z563,"n/a")</f>
        <v>179640.45</v>
      </c>
      <c r="J4202" s="77">
        <f>+IF(ISNUMBER(DATA!AA563),DATA!AA563,"n/a")</f>
        <v>4.15431103203249E-2</v>
      </c>
      <c r="K4202" s="76">
        <f>+IF(ISNUMBER(DATA!AJ563),DATA!AJ563,"n/a")</f>
        <v>321501.65000000002</v>
      </c>
      <c r="L4202" s="77">
        <f>+IF(ISNUMBER(DATA!AK563),DATA!AK563,"n/a")</f>
        <v>-0.104426907891685</v>
      </c>
      <c r="M4202" s="66"/>
      <c r="N4202" s="66"/>
      <c r="O4202" s="66"/>
      <c r="P4202" s="66"/>
      <c r="Q4202" s="66"/>
      <c r="S4202" s="70"/>
      <c r="U4202" s="70"/>
      <c r="W4202" s="70"/>
      <c r="Y4202" s="70"/>
    </row>
    <row r="4203" spans="1:25" s="69" customFormat="1" x14ac:dyDescent="0.2">
      <c r="A4203" s="66" t="s">
        <v>20</v>
      </c>
      <c r="B4203" s="66" t="s">
        <v>24</v>
      </c>
      <c r="C4203" s="66" t="s">
        <v>0</v>
      </c>
      <c r="D4203" s="66" t="s">
        <v>285</v>
      </c>
      <c r="E4203" s="76">
        <f>+IF(ISNUMBER(DATA!F564),DATA!F564,"n/a")</f>
        <v>13473.78</v>
      </c>
      <c r="F4203" s="77">
        <f>+IF(ISNUMBER(DATA!G564),DATA!G564,"n/a")</f>
        <v>0.122183771628459</v>
      </c>
      <c r="G4203" s="76">
        <f>+IF(ISNUMBER(DATA!P564),DATA!P564,"n/a")</f>
        <v>43582.7</v>
      </c>
      <c r="H4203" s="77">
        <f>+IF(ISNUMBER(DATA!Q564),DATA!Q564,"n/a")</f>
        <v>4.5613816218005698E-2</v>
      </c>
      <c r="I4203" s="76">
        <f>+IF(ISNUMBER(DATA!Z564),DATA!Z564,"n/a")</f>
        <v>76160.649999999994</v>
      </c>
      <c r="J4203" s="77">
        <f>+IF(ISNUMBER(DATA!AA564),DATA!AA564,"n/a")</f>
        <v>2.24592754965885E-2</v>
      </c>
      <c r="K4203" s="76">
        <f>+IF(ISNUMBER(DATA!AJ564),DATA!AJ564,"n/a")</f>
        <v>156082.26</v>
      </c>
      <c r="L4203" s="77">
        <f>+IF(ISNUMBER(DATA!AK564),DATA!AK564,"n/a")</f>
        <v>0.165262568497753</v>
      </c>
      <c r="M4203" s="66"/>
      <c r="N4203" s="66"/>
      <c r="O4203" s="66"/>
      <c r="P4203" s="66"/>
      <c r="Q4203" s="66"/>
      <c r="S4203" s="70"/>
      <c r="U4203" s="70"/>
      <c r="W4203" s="70"/>
      <c r="Y4203" s="70"/>
    </row>
    <row r="4204" spans="1:25" s="69" customFormat="1" x14ac:dyDescent="0.2">
      <c r="A4204" s="66" t="s">
        <v>20</v>
      </c>
      <c r="B4204" s="66" t="s">
        <v>24</v>
      </c>
      <c r="C4204" s="66" t="s">
        <v>0</v>
      </c>
      <c r="D4204" s="66" t="s">
        <v>286</v>
      </c>
      <c r="E4204" s="76">
        <f>+IF(ISNUMBER(DATA!F565),DATA!F565,"n/a")</f>
        <v>50839.51</v>
      </c>
      <c r="F4204" s="77">
        <f>+IF(ISNUMBER(DATA!G565),DATA!G565,"n/a")</f>
        <v>0.17395101362779999</v>
      </c>
      <c r="G4204" s="76">
        <f>+IF(ISNUMBER(DATA!P565),DATA!P565,"n/a")</f>
        <v>175341.7</v>
      </c>
      <c r="H4204" s="77">
        <f>+IF(ISNUMBER(DATA!Q565),DATA!Q565,"n/a")</f>
        <v>0.30929419616582299</v>
      </c>
      <c r="I4204" s="76">
        <f>+IF(ISNUMBER(DATA!Z565),DATA!Z565,"n/a")</f>
        <v>308461.33</v>
      </c>
      <c r="J4204" s="77">
        <f>+IF(ISNUMBER(DATA!AA565),DATA!AA565,"n/a")</f>
        <v>0.28570586014418198</v>
      </c>
      <c r="K4204" s="76">
        <f>+IF(ISNUMBER(DATA!AJ565),DATA!AJ565,"n/a")</f>
        <v>547599.48</v>
      </c>
      <c r="L4204" s="77">
        <f>+IF(ISNUMBER(DATA!AK565),DATA!AK565,"n/a")</f>
        <v>0.40988334311361402</v>
      </c>
      <c r="M4204" s="66"/>
      <c r="N4204" s="66"/>
      <c r="O4204" s="66"/>
      <c r="P4204" s="66"/>
      <c r="Q4204" s="66"/>
      <c r="S4204" s="70"/>
      <c r="U4204" s="70"/>
      <c r="W4204" s="70"/>
      <c r="Y4204" s="70"/>
    </row>
    <row r="4205" spans="1:25" s="69" customFormat="1" x14ac:dyDescent="0.2">
      <c r="A4205" s="66" t="s">
        <v>20</v>
      </c>
      <c r="B4205" s="66" t="s">
        <v>24</v>
      </c>
      <c r="C4205" s="66" t="s">
        <v>0</v>
      </c>
      <c r="D4205" s="66" t="s">
        <v>287</v>
      </c>
      <c r="E4205" s="76">
        <f>+IF(ISNUMBER(DATA!F566),DATA!F566,"n/a")</f>
        <v>27818.66</v>
      </c>
      <c r="F4205" s="77">
        <f>+IF(ISNUMBER(DATA!G566),DATA!G566,"n/a")</f>
        <v>2.9617169008584701E-2</v>
      </c>
      <c r="G4205" s="76">
        <f>+IF(ISNUMBER(DATA!P566),DATA!P566,"n/a")</f>
        <v>122398.28</v>
      </c>
      <c r="H4205" s="77">
        <f>+IF(ISNUMBER(DATA!Q566),DATA!Q566,"n/a")</f>
        <v>0.39733969725479401</v>
      </c>
      <c r="I4205" s="76">
        <f>+IF(ISNUMBER(DATA!Z566),DATA!Z566,"n/a")</f>
        <v>205039.6</v>
      </c>
      <c r="J4205" s="77">
        <f>+IF(ISNUMBER(DATA!AA566),DATA!AA566,"n/a")</f>
        <v>0.30013740749406698</v>
      </c>
      <c r="K4205" s="76">
        <f>+IF(ISNUMBER(DATA!AJ566),DATA!AJ566,"n/a")</f>
        <v>333639.2</v>
      </c>
      <c r="L4205" s="77">
        <f>+IF(ISNUMBER(DATA!AK566),DATA!AK566,"n/a")</f>
        <v>0.21676765575531301</v>
      </c>
      <c r="M4205" s="66"/>
      <c r="N4205" s="66"/>
      <c r="O4205" s="66"/>
      <c r="P4205" s="66"/>
      <c r="Q4205" s="66"/>
      <c r="S4205" s="70"/>
      <c r="U4205" s="70"/>
      <c r="W4205" s="70"/>
      <c r="Y4205" s="70"/>
    </row>
    <row r="4206" spans="1:25" s="69" customFormat="1" x14ac:dyDescent="0.2">
      <c r="A4206" s="66" t="s">
        <v>20</v>
      </c>
      <c r="B4206" s="66" t="s">
        <v>24</v>
      </c>
      <c r="C4206" s="66" t="s">
        <v>0</v>
      </c>
      <c r="D4206" s="66" t="s">
        <v>288</v>
      </c>
      <c r="E4206" s="76">
        <f>+IF(ISNUMBER(DATA!F567),DATA!F567,"n/a")</f>
        <v>28968.77</v>
      </c>
      <c r="F4206" s="77">
        <f>+IF(ISNUMBER(DATA!G567),DATA!G567,"n/a")</f>
        <v>0.249304379176744</v>
      </c>
      <c r="G4206" s="76">
        <f>+IF(ISNUMBER(DATA!P567),DATA!P567,"n/a")</f>
        <v>88862.06</v>
      </c>
      <c r="H4206" s="77">
        <f>+IF(ISNUMBER(DATA!Q567),DATA!Q567,"n/a")</f>
        <v>0.22197821117318201</v>
      </c>
      <c r="I4206" s="76">
        <f>+IF(ISNUMBER(DATA!Z567),DATA!Z567,"n/a")</f>
        <v>164095.17000000001</v>
      </c>
      <c r="J4206" s="77">
        <f>+IF(ISNUMBER(DATA!AA567),DATA!AA567,"n/a")</f>
        <v>0.20148492092041601</v>
      </c>
      <c r="K4206" s="76">
        <f>+IF(ISNUMBER(DATA!AJ567),DATA!AJ567,"n/a")</f>
        <v>300393.34999999998</v>
      </c>
      <c r="L4206" s="77">
        <f>+IF(ISNUMBER(DATA!AK567),DATA!AK567,"n/a")</f>
        <v>0.223083973536013</v>
      </c>
      <c r="M4206" s="66"/>
      <c r="N4206" s="66"/>
      <c r="O4206" s="66"/>
      <c r="P4206" s="66"/>
      <c r="Q4206" s="66"/>
      <c r="S4206" s="70"/>
      <c r="U4206" s="70"/>
      <c r="W4206" s="70"/>
      <c r="Y4206" s="70"/>
    </row>
    <row r="4207" spans="1:25" s="69" customFormat="1" x14ac:dyDescent="0.2">
      <c r="A4207" s="66" t="s">
        <v>20</v>
      </c>
      <c r="B4207" s="66" t="s">
        <v>24</v>
      </c>
      <c r="C4207" s="66" t="s">
        <v>0</v>
      </c>
      <c r="D4207" s="66" t="s">
        <v>289</v>
      </c>
      <c r="E4207" s="76">
        <f>+IF(ISNUMBER(DATA!F568),DATA!F568,"n/a")</f>
        <v>10313.68</v>
      </c>
      <c r="F4207" s="77">
        <f>+IF(ISNUMBER(DATA!G568),DATA!G568,"n/a")</f>
        <v>8.5969076167367407E-3</v>
      </c>
      <c r="G4207" s="76">
        <f>+IF(ISNUMBER(DATA!P568),DATA!P568,"n/a")</f>
        <v>33113.26</v>
      </c>
      <c r="H4207" s="77">
        <f>+IF(ISNUMBER(DATA!Q568),DATA!Q568,"n/a")</f>
        <v>1.45540936030862E-2</v>
      </c>
      <c r="I4207" s="76">
        <f>+IF(ISNUMBER(DATA!Z568),DATA!Z568,"n/a")</f>
        <v>61397.61</v>
      </c>
      <c r="J4207" s="77">
        <f>+IF(ISNUMBER(DATA!AA568),DATA!AA568,"n/a")</f>
        <v>-5.7311257999539802E-2</v>
      </c>
      <c r="K4207" s="76">
        <f>+IF(ISNUMBER(DATA!AJ568),DATA!AJ568,"n/a")</f>
        <v>150734.71</v>
      </c>
      <c r="L4207" s="77">
        <f>+IF(ISNUMBER(DATA!AK568),DATA!AK568,"n/a")</f>
        <v>0.131902678484804</v>
      </c>
      <c r="M4207" s="66"/>
      <c r="N4207" s="66"/>
      <c r="O4207" s="66"/>
      <c r="P4207" s="66"/>
      <c r="Q4207" s="66"/>
      <c r="S4207" s="70"/>
      <c r="U4207" s="70"/>
      <c r="W4207" s="70"/>
      <c r="Y4207" s="70"/>
    </row>
    <row r="4208" spans="1:25" s="69" customFormat="1" x14ac:dyDescent="0.2">
      <c r="A4208" s="66" t="s">
        <v>20</v>
      </c>
      <c r="B4208" s="66" t="s">
        <v>24</v>
      </c>
      <c r="C4208" s="66" t="s">
        <v>0</v>
      </c>
      <c r="D4208" s="66" t="s">
        <v>290</v>
      </c>
      <c r="E4208" s="76">
        <f>+IF(ISNUMBER(DATA!F569),DATA!F569,"n/a")</f>
        <v>19020.03</v>
      </c>
      <c r="F4208" s="77">
        <f>+IF(ISNUMBER(DATA!G569),DATA!G569,"n/a")</f>
        <v>0.12820599514195999</v>
      </c>
      <c r="G4208" s="76">
        <f>+IF(ISNUMBER(DATA!P569),DATA!P569,"n/a")</f>
        <v>59855.59</v>
      </c>
      <c r="H4208" s="77">
        <f>+IF(ISNUMBER(DATA!Q569),DATA!Q569,"n/a")</f>
        <v>8.6890456213482001E-2</v>
      </c>
      <c r="I4208" s="76">
        <f>+IF(ISNUMBER(DATA!Z569),DATA!Z569,"n/a")</f>
        <v>110417.03</v>
      </c>
      <c r="J4208" s="77">
        <f>+IF(ISNUMBER(DATA!AA569),DATA!AA569,"n/a")</f>
        <v>2.17290281746443E-2</v>
      </c>
      <c r="K4208" s="76">
        <f>+IF(ISNUMBER(DATA!AJ569),DATA!AJ569,"n/a")</f>
        <v>196596.35</v>
      </c>
      <c r="L4208" s="77">
        <f>+IF(ISNUMBER(DATA!AK569),DATA!AK569,"n/a")</f>
        <v>2.7772754702212899E-2</v>
      </c>
      <c r="M4208" s="66"/>
      <c r="N4208" s="66"/>
      <c r="O4208" s="66"/>
      <c r="P4208" s="66"/>
      <c r="Q4208" s="66"/>
      <c r="S4208" s="70"/>
      <c r="U4208" s="70"/>
      <c r="W4208" s="70"/>
      <c r="Y4208" s="70"/>
    </row>
    <row r="4209" spans="1:25" s="69" customFormat="1" x14ac:dyDescent="0.2">
      <c r="A4209" s="66" t="s">
        <v>20</v>
      </c>
      <c r="B4209" s="66" t="s">
        <v>24</v>
      </c>
      <c r="C4209" s="66" t="s">
        <v>0</v>
      </c>
      <c r="D4209" s="66" t="s">
        <v>291</v>
      </c>
      <c r="E4209" s="76">
        <f>+IF(ISNUMBER(DATA!F570),DATA!F570,"n/a")</f>
        <v>11097.87</v>
      </c>
      <c r="F4209" s="77">
        <f>+IF(ISNUMBER(DATA!G570),DATA!G570,"n/a")</f>
        <v>-0.12738050681402899</v>
      </c>
      <c r="G4209" s="76">
        <f>+IF(ISNUMBER(DATA!P570),DATA!P570,"n/a")</f>
        <v>43212.74</v>
      </c>
      <c r="H4209" s="77">
        <f>+IF(ISNUMBER(DATA!Q570),DATA!Q570,"n/a")</f>
        <v>-1.7049168991767099E-2</v>
      </c>
      <c r="I4209" s="76">
        <f>+IF(ISNUMBER(DATA!Z570),DATA!Z570,"n/a")</f>
        <v>77973.009999999995</v>
      </c>
      <c r="J4209" s="77">
        <f>+IF(ISNUMBER(DATA!AA570),DATA!AA570,"n/a")</f>
        <v>-7.0160963150602801E-2</v>
      </c>
      <c r="K4209" s="76">
        <f>+IF(ISNUMBER(DATA!AJ570),DATA!AJ570,"n/a")</f>
        <v>135244.41</v>
      </c>
      <c r="L4209" s="77">
        <f>+IF(ISNUMBER(DATA!AK570),DATA!AK570,"n/a")</f>
        <v>2.1633231880897399E-2</v>
      </c>
      <c r="M4209" s="66"/>
      <c r="N4209" s="66"/>
      <c r="O4209" s="66"/>
      <c r="P4209" s="66"/>
      <c r="Q4209" s="66"/>
      <c r="S4209" s="70"/>
      <c r="U4209" s="70"/>
      <c r="W4209" s="70"/>
      <c r="Y4209" s="70"/>
    </row>
    <row r="4210" spans="1:25" s="69" customFormat="1" x14ac:dyDescent="0.2">
      <c r="A4210" s="66" t="s">
        <v>20</v>
      </c>
      <c r="B4210" s="66" t="s">
        <v>24</v>
      </c>
      <c r="C4210" s="66" t="s">
        <v>0</v>
      </c>
      <c r="D4210" s="66" t="s">
        <v>292</v>
      </c>
      <c r="E4210" s="76">
        <f>+IF(ISNUMBER(DATA!F571),DATA!F571,"n/a")</f>
        <v>53898.34</v>
      </c>
      <c r="F4210" s="77">
        <f>+IF(ISNUMBER(DATA!G571),DATA!G571,"n/a")</f>
        <v>-0.108966208610495</v>
      </c>
      <c r="G4210" s="76">
        <f>+IF(ISNUMBER(DATA!P571),DATA!P571,"n/a")</f>
        <v>191378.71</v>
      </c>
      <c r="H4210" s="77">
        <f>+IF(ISNUMBER(DATA!Q571),DATA!Q571,"n/a")</f>
        <v>0.115823856764053</v>
      </c>
      <c r="I4210" s="76">
        <f>+IF(ISNUMBER(DATA!Z571),DATA!Z571,"n/a")</f>
        <v>346845.72</v>
      </c>
      <c r="J4210" s="77">
        <f>+IF(ISNUMBER(DATA!AA571),DATA!AA571,"n/a")</f>
        <v>9.1307181890413994E-2</v>
      </c>
      <c r="K4210" s="76">
        <f>+IF(ISNUMBER(DATA!AJ571),DATA!AJ571,"n/a")</f>
        <v>630206.87</v>
      </c>
      <c r="L4210" s="77">
        <f>+IF(ISNUMBER(DATA!AK571),DATA!AK571,"n/a")</f>
        <v>1.4497415699837901E-2</v>
      </c>
      <c r="M4210" s="66"/>
      <c r="N4210" s="66"/>
      <c r="O4210" s="66"/>
      <c r="P4210" s="66"/>
      <c r="Q4210" s="66"/>
      <c r="S4210" s="70"/>
      <c r="U4210" s="70"/>
      <c r="W4210" s="70"/>
      <c r="Y4210" s="70"/>
    </row>
    <row r="4211" spans="1:25" s="69" customFormat="1" x14ac:dyDescent="0.2">
      <c r="A4211" s="66" t="s">
        <v>20</v>
      </c>
      <c r="B4211" s="66" t="s">
        <v>24</v>
      </c>
      <c r="C4211" s="66" t="s">
        <v>0</v>
      </c>
      <c r="D4211" s="66" t="s">
        <v>293</v>
      </c>
      <c r="E4211" s="76">
        <f>+IF(ISNUMBER(DATA!F572),DATA!F572,"n/a")</f>
        <v>4102.41</v>
      </c>
      <c r="F4211" s="77">
        <f>+IF(ISNUMBER(DATA!G572),DATA!G572,"n/a")</f>
        <v>-9.8567564420049297E-2</v>
      </c>
      <c r="G4211" s="76">
        <f>+IF(ISNUMBER(DATA!P572),DATA!P572,"n/a")</f>
        <v>13443.84</v>
      </c>
      <c r="H4211" s="77">
        <f>+IF(ISNUMBER(DATA!Q572),DATA!Q572,"n/a")</f>
        <v>-4.21456648453159E-2</v>
      </c>
      <c r="I4211" s="76">
        <f>+IF(ISNUMBER(DATA!Z572),DATA!Z572,"n/a")</f>
        <v>22969.08</v>
      </c>
      <c r="J4211" s="77">
        <f>+IF(ISNUMBER(DATA!AA572),DATA!AA572,"n/a")</f>
        <v>-9.0940105315858402E-2</v>
      </c>
      <c r="K4211" s="76">
        <f>+IF(ISNUMBER(DATA!AJ572),DATA!AJ572,"n/a")</f>
        <v>40786.89</v>
      </c>
      <c r="L4211" s="77">
        <f>+IF(ISNUMBER(DATA!AK572),DATA!AK572,"n/a")</f>
        <v>-1.1059568382722601E-2</v>
      </c>
      <c r="M4211" s="66"/>
      <c r="N4211" s="66"/>
      <c r="O4211" s="66"/>
      <c r="P4211" s="66"/>
      <c r="Q4211" s="66"/>
      <c r="S4211" s="70"/>
      <c r="U4211" s="70"/>
      <c r="W4211" s="70"/>
      <c r="Y4211" s="70"/>
    </row>
    <row r="4212" spans="1:25" s="69" customFormat="1" x14ac:dyDescent="0.2">
      <c r="A4212" s="66" t="s">
        <v>20</v>
      </c>
      <c r="B4212" s="66" t="s">
        <v>24</v>
      </c>
      <c r="C4212" s="66" t="s">
        <v>0</v>
      </c>
      <c r="D4212" s="66" t="s">
        <v>294</v>
      </c>
      <c r="E4212" s="76">
        <f>+IF(ISNUMBER(DATA!F573),DATA!F573,"n/a")</f>
        <v>68745.67</v>
      </c>
      <c r="F4212" s="77">
        <f>+IF(ISNUMBER(DATA!G573),DATA!G573,"n/a")</f>
        <v>-6.4047929137674101E-3</v>
      </c>
      <c r="G4212" s="76">
        <f>+IF(ISNUMBER(DATA!P573),DATA!P573,"n/a")</f>
        <v>224536.58</v>
      </c>
      <c r="H4212" s="77">
        <f>+IF(ISNUMBER(DATA!Q573),DATA!Q573,"n/a")</f>
        <v>-4.2668529204707897E-3</v>
      </c>
      <c r="I4212" s="76">
        <f>+IF(ISNUMBER(DATA!Z573),DATA!Z573,"n/a")</f>
        <v>428743.79</v>
      </c>
      <c r="J4212" s="77">
        <f>+IF(ISNUMBER(DATA!AA573),DATA!AA573,"n/a")</f>
        <v>-1.1712807765156799E-2</v>
      </c>
      <c r="K4212" s="76">
        <f>+IF(ISNUMBER(DATA!AJ573),DATA!AJ573,"n/a")</f>
        <v>781104.97</v>
      </c>
      <c r="L4212" s="77">
        <f>+IF(ISNUMBER(DATA!AK573),DATA!AK573,"n/a")</f>
        <v>1.2172898764266599E-2</v>
      </c>
      <c r="M4212" s="66"/>
      <c r="N4212" s="66"/>
      <c r="O4212" s="66"/>
      <c r="P4212" s="66"/>
      <c r="Q4212" s="66"/>
      <c r="S4212" s="70"/>
      <c r="U4212" s="70"/>
      <c r="W4212" s="70"/>
      <c r="Y4212" s="70"/>
    </row>
    <row r="4213" spans="1:25" s="69" customFormat="1" x14ac:dyDescent="0.2">
      <c r="A4213" s="66" t="s">
        <v>20</v>
      </c>
      <c r="B4213" s="66" t="s">
        <v>24</v>
      </c>
      <c r="C4213" s="66" t="s">
        <v>0</v>
      </c>
      <c r="D4213" s="66" t="s">
        <v>295</v>
      </c>
      <c r="E4213" s="76">
        <f>+IF(ISNUMBER(DATA!F574),DATA!F574,"n/a")</f>
        <v>11007.73</v>
      </c>
      <c r="F4213" s="77">
        <f>+IF(ISNUMBER(DATA!G574),DATA!G574,"n/a")</f>
        <v>-0.151341403805797</v>
      </c>
      <c r="G4213" s="76">
        <f>+IF(ISNUMBER(DATA!P574),DATA!P574,"n/a")</f>
        <v>38978.68</v>
      </c>
      <c r="H4213" s="77">
        <f>+IF(ISNUMBER(DATA!Q574),DATA!Q574,"n/a")</f>
        <v>-7.7883621565573796E-2</v>
      </c>
      <c r="I4213" s="76">
        <f>+IF(ISNUMBER(DATA!Z574),DATA!Z574,"n/a")</f>
        <v>73682.45</v>
      </c>
      <c r="J4213" s="77">
        <f>+IF(ISNUMBER(DATA!AA574),DATA!AA574,"n/a")</f>
        <v>-0.113671570421192</v>
      </c>
      <c r="K4213" s="76">
        <f>+IF(ISNUMBER(DATA!AJ574),DATA!AJ574,"n/a")</f>
        <v>144335.74</v>
      </c>
      <c r="L4213" s="77">
        <f>+IF(ISNUMBER(DATA!AK574),DATA!AK574,"n/a")</f>
        <v>9.8239304551216797E-3</v>
      </c>
      <c r="M4213" s="66"/>
      <c r="N4213" s="66"/>
      <c r="O4213" s="66"/>
      <c r="P4213" s="66"/>
      <c r="Q4213" s="66"/>
      <c r="S4213" s="70"/>
      <c r="U4213" s="70"/>
      <c r="W4213" s="70"/>
      <c r="Y4213" s="70"/>
    </row>
    <row r="4214" spans="1:25" s="69" customFormat="1" x14ac:dyDescent="0.2">
      <c r="A4214" s="66" t="s">
        <v>20</v>
      </c>
      <c r="B4214" s="66" t="s">
        <v>24</v>
      </c>
      <c r="C4214" s="66" t="s">
        <v>0</v>
      </c>
      <c r="D4214" s="66" t="s">
        <v>296</v>
      </c>
      <c r="E4214" s="76">
        <f>+IF(ISNUMBER(DATA!F575),DATA!F575,"n/a")</f>
        <v>22450.71</v>
      </c>
      <c r="F4214" s="77">
        <f>+IF(ISNUMBER(DATA!G575),DATA!G575,"n/a")</f>
        <v>0.160482704185514</v>
      </c>
      <c r="G4214" s="76">
        <f>+IF(ISNUMBER(DATA!P575),DATA!P575,"n/a")</f>
        <v>74445.98</v>
      </c>
      <c r="H4214" s="77">
        <f>+IF(ISNUMBER(DATA!Q575),DATA!Q575,"n/a")</f>
        <v>0.12683197657152701</v>
      </c>
      <c r="I4214" s="76">
        <f>+IF(ISNUMBER(DATA!Z575),DATA!Z575,"n/a")</f>
        <v>131080.34</v>
      </c>
      <c r="J4214" s="77">
        <f>+IF(ISNUMBER(DATA!AA575),DATA!AA575,"n/a")</f>
        <v>9.6765086881675996E-2</v>
      </c>
      <c r="K4214" s="76">
        <f>+IF(ISNUMBER(DATA!AJ575),DATA!AJ575,"n/a")</f>
        <v>238656.98</v>
      </c>
      <c r="L4214" s="77">
        <f>+IF(ISNUMBER(DATA!AK575),DATA!AK575,"n/a")</f>
        <v>0.15748004878491401</v>
      </c>
      <c r="M4214" s="66"/>
      <c r="N4214" s="66"/>
      <c r="O4214" s="66"/>
      <c r="P4214" s="66"/>
      <c r="Q4214" s="66"/>
      <c r="S4214" s="70"/>
      <c r="U4214" s="70"/>
      <c r="W4214" s="70"/>
      <c r="Y4214" s="70"/>
    </row>
    <row r="4215" spans="1:25" s="69" customFormat="1" x14ac:dyDescent="0.2">
      <c r="A4215" s="66" t="s">
        <v>20</v>
      </c>
      <c r="B4215" s="66" t="s">
        <v>24</v>
      </c>
      <c r="C4215" s="66" t="s">
        <v>0</v>
      </c>
      <c r="D4215" s="66" t="s">
        <v>297</v>
      </c>
      <c r="E4215" s="76">
        <f>+IF(ISNUMBER(DATA!F576),DATA!F576,"n/a")</f>
        <v>10053.77</v>
      </c>
      <c r="F4215" s="77">
        <f>+IF(ISNUMBER(DATA!G576),DATA!G576,"n/a")</f>
        <v>-2.5833351097537299E-2</v>
      </c>
      <c r="G4215" s="76">
        <f>+IF(ISNUMBER(DATA!P576),DATA!P576,"n/a")</f>
        <v>35121.870000000003</v>
      </c>
      <c r="H4215" s="77">
        <f>+IF(ISNUMBER(DATA!Q576),DATA!Q576,"n/a")</f>
        <v>4.4754892788927601E-2</v>
      </c>
      <c r="I4215" s="76">
        <f>+IF(ISNUMBER(DATA!Z576),DATA!Z576,"n/a")</f>
        <v>64145.8</v>
      </c>
      <c r="J4215" s="77">
        <f>+IF(ISNUMBER(DATA!AA576),DATA!AA576,"n/a")</f>
        <v>2.5374362076280101E-2</v>
      </c>
      <c r="K4215" s="76">
        <f>+IF(ISNUMBER(DATA!AJ576),DATA!AJ576,"n/a")</f>
        <v>112899.79</v>
      </c>
      <c r="L4215" s="77">
        <f>+IF(ISNUMBER(DATA!AK576),DATA!AK576,"n/a")</f>
        <v>7.7676776547265805E-2</v>
      </c>
      <c r="M4215" s="66"/>
      <c r="N4215" s="66"/>
      <c r="O4215" s="66"/>
      <c r="P4215" s="66"/>
      <c r="Q4215" s="66"/>
      <c r="S4215" s="70"/>
      <c r="U4215" s="70"/>
      <c r="W4215" s="70"/>
      <c r="Y4215" s="70"/>
    </row>
    <row r="4216" spans="1:25" s="69" customFormat="1" x14ac:dyDescent="0.2">
      <c r="A4216" s="66" t="s">
        <v>20</v>
      </c>
      <c r="B4216" s="66" t="s">
        <v>24</v>
      </c>
      <c r="C4216" s="66" t="s">
        <v>0</v>
      </c>
      <c r="D4216" s="66" t="s">
        <v>298</v>
      </c>
      <c r="E4216" s="76">
        <f>+IF(ISNUMBER(DATA!F577),DATA!F577,"n/a")</f>
        <v>5623.04</v>
      </c>
      <c r="F4216" s="77">
        <f>+IF(ISNUMBER(DATA!G577),DATA!G577,"n/a")</f>
        <v>0.13668413222071299</v>
      </c>
      <c r="G4216" s="76">
        <f>+IF(ISNUMBER(DATA!P577),DATA!P577,"n/a")</f>
        <v>17495.16</v>
      </c>
      <c r="H4216" s="77">
        <f>+IF(ISNUMBER(DATA!Q577),DATA!Q577,"n/a")</f>
        <v>0.12296967078899899</v>
      </c>
      <c r="I4216" s="76">
        <f>+IF(ISNUMBER(DATA!Z577),DATA!Z577,"n/a")</f>
        <v>31561.3</v>
      </c>
      <c r="J4216" s="77">
        <f>+IF(ISNUMBER(DATA!AA577),DATA!AA577,"n/a")</f>
        <v>0.18693314148630599</v>
      </c>
      <c r="K4216" s="76">
        <f>+IF(ISNUMBER(DATA!AJ577),DATA!AJ577,"n/a")</f>
        <v>56335.37</v>
      </c>
      <c r="L4216" s="77">
        <f>+IF(ISNUMBER(DATA!AK577),DATA!AK577,"n/a")</f>
        <v>0.296406491125766</v>
      </c>
      <c r="M4216" s="66"/>
      <c r="N4216" s="66"/>
      <c r="O4216" s="66"/>
      <c r="P4216" s="66"/>
      <c r="Q4216" s="66"/>
      <c r="S4216" s="70"/>
      <c r="U4216" s="70"/>
      <c r="W4216" s="70"/>
      <c r="Y4216" s="70"/>
    </row>
    <row r="4217" spans="1:25" s="69" customFormat="1" x14ac:dyDescent="0.2">
      <c r="A4217" s="66" t="s">
        <v>20</v>
      </c>
      <c r="B4217" s="66" t="s">
        <v>24</v>
      </c>
      <c r="C4217" s="66" t="s">
        <v>0</v>
      </c>
      <c r="D4217" s="66" t="s">
        <v>299</v>
      </c>
      <c r="E4217" s="76">
        <f>+IF(ISNUMBER(DATA!F578),DATA!F578,"n/a")</f>
        <v>170954.72</v>
      </c>
      <c r="F4217" s="77">
        <f>+IF(ISNUMBER(DATA!G578),DATA!G578,"n/a")</f>
        <v>1.3779368917083701E-2</v>
      </c>
      <c r="G4217" s="76">
        <f>+IF(ISNUMBER(DATA!P578),DATA!P578,"n/a")</f>
        <v>666015.55000000005</v>
      </c>
      <c r="H4217" s="77">
        <f>+IF(ISNUMBER(DATA!Q578),DATA!Q578,"n/a")</f>
        <v>0.19450904188155799</v>
      </c>
      <c r="I4217" s="76">
        <f>+IF(ISNUMBER(DATA!Z578),DATA!Z578,"n/a")</f>
        <v>1153833.8600000001</v>
      </c>
      <c r="J4217" s="77">
        <f>+IF(ISNUMBER(DATA!AA578),DATA!AA578,"n/a")</f>
        <v>0.123630054891681</v>
      </c>
      <c r="K4217" s="76">
        <f>+IF(ISNUMBER(DATA!AJ578),DATA!AJ578,"n/a")</f>
        <v>2030768.18</v>
      </c>
      <c r="L4217" s="77">
        <f>+IF(ISNUMBER(DATA!AK578),DATA!AK578,"n/a")</f>
        <v>0.132053507502394</v>
      </c>
      <c r="M4217" s="66"/>
      <c r="N4217" s="66"/>
      <c r="O4217" s="66"/>
      <c r="P4217" s="66"/>
      <c r="Q4217" s="66"/>
      <c r="S4217" s="70"/>
      <c r="U4217" s="70"/>
      <c r="W4217" s="70"/>
      <c r="Y4217" s="70"/>
    </row>
    <row r="4218" spans="1:25" s="69" customFormat="1" x14ac:dyDescent="0.2">
      <c r="A4218" s="66" t="s">
        <v>20</v>
      </c>
      <c r="B4218" s="66" t="s">
        <v>24</v>
      </c>
      <c r="C4218" s="66" t="s">
        <v>0</v>
      </c>
      <c r="D4218" s="66" t="s">
        <v>300</v>
      </c>
      <c r="E4218" s="76">
        <f>+IF(ISNUMBER(DATA!F579),DATA!F579,"n/a")</f>
        <v>84646.81</v>
      </c>
      <c r="F4218" s="77">
        <f>+IF(ISNUMBER(DATA!G579),DATA!G579,"n/a")</f>
        <v>-6.9953964007784697E-2</v>
      </c>
      <c r="G4218" s="76">
        <f>+IF(ISNUMBER(DATA!P579),DATA!P579,"n/a")</f>
        <v>304721.28000000003</v>
      </c>
      <c r="H4218" s="77">
        <f>+IF(ISNUMBER(DATA!Q579),DATA!Q579,"n/a")</f>
        <v>1.45734108301858E-2</v>
      </c>
      <c r="I4218" s="76">
        <f>+IF(ISNUMBER(DATA!Z579),DATA!Z579,"n/a")</f>
        <v>534952.81000000006</v>
      </c>
      <c r="J4218" s="77">
        <f>+IF(ISNUMBER(DATA!AA579),DATA!AA579,"n/a")</f>
        <v>-1.1399312708527501E-2</v>
      </c>
      <c r="K4218" s="76">
        <f>+IF(ISNUMBER(DATA!AJ579),DATA!AJ579,"n/a")</f>
        <v>1023115.75</v>
      </c>
      <c r="L4218" s="77">
        <f>+IF(ISNUMBER(DATA!AK579),DATA!AK579,"n/a")</f>
        <v>2.7957852950114701E-2</v>
      </c>
      <c r="M4218" s="66"/>
      <c r="N4218" s="66"/>
      <c r="O4218" s="66"/>
      <c r="P4218" s="66"/>
      <c r="Q4218" s="66"/>
      <c r="S4218" s="70"/>
      <c r="U4218" s="70"/>
      <c r="W4218" s="70"/>
      <c r="Y4218" s="70"/>
    </row>
    <row r="4219" spans="1:25" s="69" customFormat="1" x14ac:dyDescent="0.2">
      <c r="A4219" s="66" t="s">
        <v>20</v>
      </c>
      <c r="B4219" s="66" t="s">
        <v>24</v>
      </c>
      <c r="C4219" s="66" t="s">
        <v>0</v>
      </c>
      <c r="D4219" s="66" t="s">
        <v>301</v>
      </c>
      <c r="E4219" s="76">
        <f>+IF(ISNUMBER(DATA!F580),DATA!F580,"n/a")</f>
        <v>1343.48</v>
      </c>
      <c r="F4219" s="77">
        <f>+IF(ISNUMBER(DATA!G580),DATA!G580,"n/a")</f>
        <v>-0.39824419958792401</v>
      </c>
      <c r="G4219" s="76">
        <f>+IF(ISNUMBER(DATA!P580),DATA!P580,"n/a")</f>
        <v>4181.8100000000004</v>
      </c>
      <c r="H4219" s="77">
        <f>+IF(ISNUMBER(DATA!Q580),DATA!Q580,"n/a")</f>
        <v>-0.32632401388653998</v>
      </c>
      <c r="I4219" s="76">
        <f>+IF(ISNUMBER(DATA!Z580),DATA!Z580,"n/a")</f>
        <v>7760.42</v>
      </c>
      <c r="J4219" s="77">
        <f>+IF(ISNUMBER(DATA!AA580),DATA!AA580,"n/a")</f>
        <v>-0.49883142337734498</v>
      </c>
      <c r="K4219" s="76">
        <f>+IF(ISNUMBER(DATA!AJ580),DATA!AJ580,"n/a")</f>
        <v>16098.61</v>
      </c>
      <c r="L4219" s="77">
        <f>+IF(ISNUMBER(DATA!AK580),DATA!AK580,"n/a")</f>
        <v>-0.52484942181578098</v>
      </c>
      <c r="M4219" s="66"/>
      <c r="N4219" s="66"/>
      <c r="O4219" s="66"/>
      <c r="P4219" s="66"/>
      <c r="Q4219" s="66"/>
      <c r="S4219" s="70"/>
      <c r="U4219" s="70"/>
      <c r="W4219" s="70"/>
      <c r="Y4219" s="70"/>
    </row>
    <row r="4220" spans="1:25" s="69" customFormat="1" x14ac:dyDescent="0.2">
      <c r="A4220" s="66" t="s">
        <v>20</v>
      </c>
      <c r="B4220" s="66" t="s">
        <v>24</v>
      </c>
      <c r="C4220" s="66" t="s">
        <v>0</v>
      </c>
      <c r="D4220" s="66" t="s">
        <v>302</v>
      </c>
      <c r="E4220" s="76">
        <f>+IF(ISNUMBER(DATA!F581),DATA!F581,"n/a")</f>
        <v>31521.43</v>
      </c>
      <c r="F4220" s="77">
        <f>+IF(ISNUMBER(DATA!G581),DATA!G581,"n/a")</f>
        <v>-3.4243284894497697E-2</v>
      </c>
      <c r="G4220" s="76">
        <f>+IF(ISNUMBER(DATA!P581),DATA!P581,"n/a")</f>
        <v>101187.07</v>
      </c>
      <c r="H4220" s="77">
        <f>+IF(ISNUMBER(DATA!Q581),DATA!Q581,"n/a")</f>
        <v>-5.1512276658605603E-2</v>
      </c>
      <c r="I4220" s="76">
        <f>+IF(ISNUMBER(DATA!Z581),DATA!Z581,"n/a")</f>
        <v>192590.16</v>
      </c>
      <c r="J4220" s="77">
        <f>+IF(ISNUMBER(DATA!AA581),DATA!AA581,"n/a")</f>
        <v>-5.3649000922174298E-2</v>
      </c>
      <c r="K4220" s="76">
        <f>+IF(ISNUMBER(DATA!AJ581),DATA!AJ581,"n/a")</f>
        <v>353836.39</v>
      </c>
      <c r="L4220" s="77">
        <f>+IF(ISNUMBER(DATA!AK581),DATA!AK581,"n/a")</f>
        <v>-3.5577233192502801E-4</v>
      </c>
      <c r="M4220" s="66"/>
      <c r="N4220" s="66"/>
      <c r="O4220" s="66"/>
      <c r="P4220" s="66"/>
      <c r="Q4220" s="66"/>
      <c r="S4220" s="70"/>
      <c r="U4220" s="70"/>
      <c r="W4220" s="70"/>
      <c r="Y4220" s="70"/>
    </row>
    <row r="4221" spans="1:25" s="69" customFormat="1" x14ac:dyDescent="0.2">
      <c r="A4221" s="66" t="s">
        <v>20</v>
      </c>
      <c r="B4221" s="66" t="s">
        <v>24</v>
      </c>
      <c r="C4221" s="66" t="s">
        <v>0</v>
      </c>
      <c r="D4221" s="66" t="s">
        <v>303</v>
      </c>
      <c r="E4221" s="76">
        <f>+IF(ISNUMBER(DATA!F582),DATA!F582,"n/a")</f>
        <v>12626.15</v>
      </c>
      <c r="F4221" s="77">
        <f>+IF(ISNUMBER(DATA!G582),DATA!G582,"n/a")</f>
        <v>-5.0508354765449903E-2</v>
      </c>
      <c r="G4221" s="76">
        <f>+IF(ISNUMBER(DATA!P582),DATA!P582,"n/a")</f>
        <v>39586.33</v>
      </c>
      <c r="H4221" s="77">
        <f>+IF(ISNUMBER(DATA!Q582),DATA!Q582,"n/a")</f>
        <v>-1.4276511734284601E-2</v>
      </c>
      <c r="I4221" s="76">
        <f>+IF(ISNUMBER(DATA!Z582),DATA!Z582,"n/a")</f>
        <v>71939.87</v>
      </c>
      <c r="J4221" s="77">
        <f>+IF(ISNUMBER(DATA!AA582),DATA!AA582,"n/a")</f>
        <v>-5.7698950119647902E-2</v>
      </c>
      <c r="K4221" s="76">
        <f>+IF(ISNUMBER(DATA!AJ582),DATA!AJ582,"n/a")</f>
        <v>130467.85</v>
      </c>
      <c r="L4221" s="77">
        <f>+IF(ISNUMBER(DATA!AK582),DATA!AK582,"n/a")</f>
        <v>-3.09210865449938E-2</v>
      </c>
      <c r="M4221" s="66"/>
      <c r="N4221" s="66"/>
      <c r="O4221" s="66"/>
      <c r="P4221" s="66"/>
      <c r="Q4221" s="66"/>
      <c r="S4221" s="70"/>
      <c r="U4221" s="70"/>
      <c r="W4221" s="70"/>
      <c r="Y4221" s="70"/>
    </row>
    <row r="4222" spans="1:25" s="69" customFormat="1" x14ac:dyDescent="0.2">
      <c r="A4222" s="66" t="s">
        <v>20</v>
      </c>
      <c r="B4222" s="66" t="s">
        <v>24</v>
      </c>
      <c r="C4222" s="66" t="s">
        <v>0</v>
      </c>
      <c r="D4222" s="66" t="s">
        <v>304</v>
      </c>
      <c r="E4222" s="76">
        <f>+IF(ISNUMBER(DATA!F583),DATA!F583,"n/a")</f>
        <v>114647.01</v>
      </c>
      <c r="F4222" s="77">
        <f>+IF(ISNUMBER(DATA!G583),DATA!G583,"n/a")</f>
        <v>0.17651125606345</v>
      </c>
      <c r="G4222" s="76">
        <f>+IF(ISNUMBER(DATA!P583),DATA!P583,"n/a")</f>
        <v>403147.55</v>
      </c>
      <c r="H4222" s="77">
        <f>+IF(ISNUMBER(DATA!Q583),DATA!Q583,"n/a")</f>
        <v>0.31472422794661897</v>
      </c>
      <c r="I4222" s="76">
        <f>+IF(ISNUMBER(DATA!Z583),DATA!Z583,"n/a")</f>
        <v>704813.46</v>
      </c>
      <c r="J4222" s="77">
        <f>+IF(ISNUMBER(DATA!AA583),DATA!AA583,"n/a")</f>
        <v>0.31899186630977699</v>
      </c>
      <c r="K4222" s="76">
        <f>+IF(ISNUMBER(DATA!AJ583),DATA!AJ583,"n/a")</f>
        <v>1229394.8999999999</v>
      </c>
      <c r="L4222" s="77">
        <f>+IF(ISNUMBER(DATA!AK583),DATA!AK583,"n/a")</f>
        <v>0.37952361263520901</v>
      </c>
      <c r="M4222" s="66"/>
      <c r="N4222" s="66"/>
      <c r="O4222" s="66"/>
      <c r="P4222" s="66"/>
      <c r="Q4222" s="66"/>
      <c r="S4222" s="70"/>
      <c r="U4222" s="70"/>
      <c r="W4222" s="70"/>
      <c r="Y4222" s="70"/>
    </row>
    <row r="4223" spans="1:25" s="69" customFormat="1" x14ac:dyDescent="0.2">
      <c r="A4223" s="66" t="s">
        <v>20</v>
      </c>
      <c r="B4223" s="66" t="s">
        <v>24</v>
      </c>
      <c r="C4223" s="66" t="s">
        <v>0</v>
      </c>
      <c r="D4223" s="66" t="s">
        <v>305</v>
      </c>
      <c r="E4223" s="76">
        <f>+IF(ISNUMBER(DATA!F584),DATA!F584,"n/a")</f>
        <v>20878.599999999999</v>
      </c>
      <c r="F4223" s="77">
        <f>+IF(ISNUMBER(DATA!G584),DATA!G584,"n/a")</f>
        <v>2.21660406622201E-2</v>
      </c>
      <c r="G4223" s="76">
        <f>+IF(ISNUMBER(DATA!P584),DATA!P584,"n/a")</f>
        <v>81397.240000000005</v>
      </c>
      <c r="H4223" s="77">
        <f>+IF(ISNUMBER(DATA!Q584),DATA!Q584,"n/a")</f>
        <v>0.17463877550578599</v>
      </c>
      <c r="I4223" s="76">
        <f>+IF(ISNUMBER(DATA!Z584),DATA!Z584,"n/a")</f>
        <v>151976.78</v>
      </c>
      <c r="J4223" s="77">
        <f>+IF(ISNUMBER(DATA!AA584),DATA!AA584,"n/a")</f>
        <v>0.19810547430230799</v>
      </c>
      <c r="K4223" s="76">
        <f>+IF(ISNUMBER(DATA!AJ584),DATA!AJ584,"n/a")</f>
        <v>260248.82</v>
      </c>
      <c r="L4223" s="77">
        <f>+IF(ISNUMBER(DATA!AK584),DATA!AK584,"n/a")</f>
        <v>0.19509224248217</v>
      </c>
      <c r="M4223" s="66"/>
      <c r="N4223" s="66"/>
      <c r="O4223" s="66"/>
      <c r="P4223" s="66"/>
      <c r="Q4223" s="66"/>
      <c r="S4223" s="70"/>
      <c r="U4223" s="70"/>
      <c r="W4223" s="70"/>
      <c r="Y4223" s="70"/>
    </row>
    <row r="4224" spans="1:25" s="69" customFormat="1" x14ac:dyDescent="0.2">
      <c r="A4224" s="66" t="s">
        <v>20</v>
      </c>
      <c r="B4224" s="66" t="s">
        <v>24</v>
      </c>
      <c r="C4224" s="66" t="s">
        <v>0</v>
      </c>
      <c r="D4224" s="66" t="s">
        <v>306</v>
      </c>
      <c r="E4224" s="76">
        <f>+IF(ISNUMBER(DATA!F585),DATA!F585,"n/a")</f>
        <v>24111.84</v>
      </c>
      <c r="F4224" s="77">
        <f>+IF(ISNUMBER(DATA!G585),DATA!G585,"n/a")</f>
        <v>5.7782266148593303E-2</v>
      </c>
      <c r="G4224" s="76">
        <f>+IF(ISNUMBER(DATA!P585),DATA!P585,"n/a")</f>
        <v>83495.95</v>
      </c>
      <c r="H4224" s="77">
        <f>+IF(ISNUMBER(DATA!Q585),DATA!Q585,"n/a")</f>
        <v>7.4500744723044701E-2</v>
      </c>
      <c r="I4224" s="76">
        <f>+IF(ISNUMBER(DATA!Z585),DATA!Z585,"n/a")</f>
        <v>162558.23000000001</v>
      </c>
      <c r="J4224" s="77">
        <f>+IF(ISNUMBER(DATA!AA585),DATA!AA585,"n/a")</f>
        <v>7.9926384039449599E-2</v>
      </c>
      <c r="K4224" s="76">
        <f>+IF(ISNUMBER(DATA!AJ585),DATA!AJ585,"n/a")</f>
        <v>287572.74</v>
      </c>
      <c r="L4224" s="77">
        <f>+IF(ISNUMBER(DATA!AK585),DATA!AK585,"n/a")</f>
        <v>8.6298505502910294E-2</v>
      </c>
      <c r="M4224" s="66"/>
      <c r="N4224" s="66"/>
      <c r="O4224" s="66"/>
      <c r="P4224" s="66"/>
      <c r="Q4224" s="66"/>
      <c r="S4224" s="70"/>
      <c r="U4224" s="70"/>
      <c r="W4224" s="70"/>
      <c r="Y4224" s="70"/>
    </row>
    <row r="4225" spans="1:25" s="69" customFormat="1" x14ac:dyDescent="0.2">
      <c r="A4225" s="66" t="s">
        <v>20</v>
      </c>
      <c r="B4225" s="66" t="s">
        <v>24</v>
      </c>
      <c r="C4225" s="66" t="s">
        <v>0</v>
      </c>
      <c r="D4225" s="66" t="s">
        <v>307</v>
      </c>
      <c r="E4225" s="76">
        <f>+IF(ISNUMBER(DATA!F586),DATA!F586,"n/a")</f>
        <v>34001.54</v>
      </c>
      <c r="F4225" s="77">
        <f>+IF(ISNUMBER(DATA!G586),DATA!G586,"n/a")</f>
        <v>0.59824783564739703</v>
      </c>
      <c r="G4225" s="76">
        <f>+IF(ISNUMBER(DATA!P586),DATA!P586,"n/a")</f>
        <v>110454.46</v>
      </c>
      <c r="H4225" s="77">
        <f>+IF(ISNUMBER(DATA!Q586),DATA!Q586,"n/a")</f>
        <v>0.56160366049435195</v>
      </c>
      <c r="I4225" s="76">
        <f>+IF(ISNUMBER(DATA!Z586),DATA!Z586,"n/a")</f>
        <v>205313.21</v>
      </c>
      <c r="J4225" s="77">
        <f>+IF(ISNUMBER(DATA!AA586),DATA!AA586,"n/a")</f>
        <v>0.40451297832202199</v>
      </c>
      <c r="K4225" s="76">
        <f>+IF(ISNUMBER(DATA!AJ586),DATA!AJ586,"n/a")</f>
        <v>341086.23</v>
      </c>
      <c r="L4225" s="77">
        <f>+IF(ISNUMBER(DATA!AK586),DATA!AK586,"n/a")</f>
        <v>9.1774365972292396E-2</v>
      </c>
      <c r="M4225" s="66"/>
      <c r="N4225" s="66"/>
      <c r="O4225" s="66"/>
      <c r="P4225" s="66"/>
      <c r="Q4225" s="66"/>
      <c r="S4225" s="70"/>
      <c r="U4225" s="70"/>
      <c r="W4225" s="70"/>
      <c r="Y4225" s="70"/>
    </row>
    <row r="4226" spans="1:25" s="69" customFormat="1" x14ac:dyDescent="0.2">
      <c r="A4226" s="66" t="s">
        <v>20</v>
      </c>
      <c r="B4226" s="66" t="s">
        <v>24</v>
      </c>
      <c r="C4226" s="66" t="s">
        <v>0</v>
      </c>
      <c r="D4226" s="66" t="s">
        <v>308</v>
      </c>
      <c r="E4226" s="76">
        <f>+IF(ISNUMBER(DATA!F587),DATA!F587,"n/a")</f>
        <v>24680.31</v>
      </c>
      <c r="F4226" s="77">
        <f>+IF(ISNUMBER(DATA!G587),DATA!G587,"n/a")</f>
        <v>0.135756649247042</v>
      </c>
      <c r="G4226" s="76">
        <f>+IF(ISNUMBER(DATA!P587),DATA!P587,"n/a")</f>
        <v>82074.429999999993</v>
      </c>
      <c r="H4226" s="77">
        <f>+IF(ISNUMBER(DATA!Q587),DATA!Q587,"n/a")</f>
        <v>0.119032630986355</v>
      </c>
      <c r="I4226" s="76">
        <f>+IF(ISNUMBER(DATA!Z587),DATA!Z587,"n/a")</f>
        <v>148159.85</v>
      </c>
      <c r="J4226" s="77">
        <f>+IF(ISNUMBER(DATA!AA587),DATA!AA587,"n/a")</f>
        <v>9.7404202389804601E-2</v>
      </c>
      <c r="K4226" s="76">
        <f>+IF(ISNUMBER(DATA!AJ587),DATA!AJ587,"n/a")</f>
        <v>260169.93</v>
      </c>
      <c r="L4226" s="77">
        <f>+IF(ISNUMBER(DATA!AK587),DATA!AK587,"n/a")</f>
        <v>0.109710694159905</v>
      </c>
      <c r="M4226" s="66"/>
      <c r="N4226" s="66"/>
      <c r="O4226" s="66"/>
      <c r="P4226" s="66"/>
      <c r="Q4226" s="66"/>
      <c r="S4226" s="70"/>
      <c r="U4226" s="70"/>
      <c r="W4226" s="70"/>
      <c r="Y4226" s="70"/>
    </row>
    <row r="4227" spans="1:25" s="69" customFormat="1" x14ac:dyDescent="0.2">
      <c r="A4227" s="66" t="s">
        <v>20</v>
      </c>
      <c r="B4227" s="66" t="s">
        <v>24</v>
      </c>
      <c r="C4227" s="66" t="s">
        <v>0</v>
      </c>
      <c r="D4227" s="66" t="s">
        <v>309</v>
      </c>
      <c r="E4227" s="76">
        <f>+IF(ISNUMBER(DATA!F588),DATA!F588,"n/a")</f>
        <v>20190.28</v>
      </c>
      <c r="F4227" s="77">
        <f>+IF(ISNUMBER(DATA!G588),DATA!G588,"n/a")</f>
        <v>5.1857578687649501E-2</v>
      </c>
      <c r="G4227" s="76">
        <f>+IF(ISNUMBER(DATA!P588),DATA!P588,"n/a")</f>
        <v>69742.33</v>
      </c>
      <c r="H4227" s="77">
        <f>+IF(ISNUMBER(DATA!Q588),DATA!Q588,"n/a")</f>
        <v>0.17599330512212799</v>
      </c>
      <c r="I4227" s="76">
        <f>+IF(ISNUMBER(DATA!Z588),DATA!Z588,"n/a")</f>
        <v>124526.42</v>
      </c>
      <c r="J4227" s="77">
        <f>+IF(ISNUMBER(DATA!AA588),DATA!AA588,"n/a")</f>
        <v>0.19636654581284699</v>
      </c>
      <c r="K4227" s="76">
        <f>+IF(ISNUMBER(DATA!AJ588),DATA!AJ588,"n/a")</f>
        <v>220677.15</v>
      </c>
      <c r="L4227" s="77">
        <f>+IF(ISNUMBER(DATA!AK588),DATA!AK588,"n/a")</f>
        <v>0.166772719858577</v>
      </c>
      <c r="M4227" s="66"/>
      <c r="N4227" s="66"/>
      <c r="O4227" s="66"/>
      <c r="P4227" s="66"/>
      <c r="Q4227" s="66"/>
      <c r="S4227" s="70"/>
      <c r="U4227" s="70"/>
      <c r="W4227" s="70"/>
      <c r="Y4227" s="70"/>
    </row>
    <row r="4228" spans="1:25" s="69" customFormat="1" x14ac:dyDescent="0.2">
      <c r="A4228" s="66" t="s">
        <v>20</v>
      </c>
      <c r="B4228" s="66" t="s">
        <v>24</v>
      </c>
      <c r="C4228" s="66" t="s">
        <v>0</v>
      </c>
      <c r="D4228" s="66" t="s">
        <v>310</v>
      </c>
      <c r="E4228" s="76">
        <f>+IF(ISNUMBER(DATA!F589),DATA!F589,"n/a")</f>
        <v>8359.14</v>
      </c>
      <c r="F4228" s="77">
        <f>+IF(ISNUMBER(DATA!G589),DATA!G589,"n/a")</f>
        <v>-9.6154802658183894E-2</v>
      </c>
      <c r="G4228" s="76">
        <f>+IF(ISNUMBER(DATA!P589),DATA!P589,"n/a")</f>
        <v>27949.42</v>
      </c>
      <c r="H4228" s="77">
        <f>+IF(ISNUMBER(DATA!Q589),DATA!Q589,"n/a")</f>
        <v>-4.4453424934344201E-4</v>
      </c>
      <c r="I4228" s="76">
        <f>+IF(ISNUMBER(DATA!Z589),DATA!Z589,"n/a")</f>
        <v>51153.67</v>
      </c>
      <c r="J4228" s="77">
        <f>+IF(ISNUMBER(DATA!AA589),DATA!AA589,"n/a")</f>
        <v>-8.57958777803038E-2</v>
      </c>
      <c r="K4228" s="76">
        <f>+IF(ISNUMBER(DATA!AJ589),DATA!AJ589,"n/a")</f>
        <v>96281.46</v>
      </c>
      <c r="L4228" s="77">
        <f>+IF(ISNUMBER(DATA!AK589),DATA!AK589,"n/a")</f>
        <v>-0.26144939355850699</v>
      </c>
      <c r="M4228" s="66"/>
      <c r="N4228" s="66"/>
      <c r="O4228" s="66"/>
      <c r="P4228" s="66"/>
      <c r="Q4228" s="66"/>
      <c r="S4228" s="70"/>
      <c r="U4228" s="70"/>
      <c r="W4228" s="70"/>
      <c r="Y4228" s="70"/>
    </row>
    <row r="4229" spans="1:25" s="69" customFormat="1" x14ac:dyDescent="0.2">
      <c r="A4229" s="66" t="s">
        <v>20</v>
      </c>
      <c r="B4229" s="66" t="s">
        <v>24</v>
      </c>
      <c r="C4229" s="66" t="s">
        <v>0</v>
      </c>
      <c r="D4229" s="66" t="s">
        <v>311</v>
      </c>
      <c r="E4229" s="76">
        <f>+IF(ISNUMBER(DATA!F590),DATA!F590,"n/a")</f>
        <v>17839.23</v>
      </c>
      <c r="F4229" s="77">
        <f>+IF(ISNUMBER(DATA!G590),DATA!G590,"n/a")</f>
        <v>0.37307970286627401</v>
      </c>
      <c r="G4229" s="76">
        <f>+IF(ISNUMBER(DATA!P590),DATA!P590,"n/a")</f>
        <v>62198.87</v>
      </c>
      <c r="H4229" s="77">
        <f>+IF(ISNUMBER(DATA!Q590),DATA!Q590,"n/a")</f>
        <v>0.420857377364874</v>
      </c>
      <c r="I4229" s="76">
        <f>+IF(ISNUMBER(DATA!Z590),DATA!Z590,"n/a")</f>
        <v>116791.27</v>
      </c>
      <c r="J4229" s="77">
        <f>+IF(ISNUMBER(DATA!AA590),DATA!AA590,"n/a")</f>
        <v>0.4819848610529</v>
      </c>
      <c r="K4229" s="76">
        <f>+IF(ISNUMBER(DATA!AJ590),DATA!AJ590,"n/a")</f>
        <v>206521.05</v>
      </c>
      <c r="L4229" s="77">
        <f>+IF(ISNUMBER(DATA!AK590),DATA!AK590,"n/a")</f>
        <v>0.41296902198164098</v>
      </c>
      <c r="M4229" s="66"/>
      <c r="N4229" s="66"/>
      <c r="O4229" s="66"/>
      <c r="P4229" s="66"/>
      <c r="Q4229" s="66"/>
      <c r="S4229" s="70"/>
      <c r="U4229" s="70"/>
      <c r="W4229" s="70"/>
      <c r="Y4229" s="70"/>
    </row>
    <row r="4230" spans="1:25" s="69" customFormat="1" x14ac:dyDescent="0.2">
      <c r="A4230" s="66" t="s">
        <v>20</v>
      </c>
      <c r="B4230" s="66" t="s">
        <v>24</v>
      </c>
      <c r="C4230" s="66" t="s">
        <v>0</v>
      </c>
      <c r="D4230" s="66" t="s">
        <v>312</v>
      </c>
      <c r="E4230" s="76">
        <f>+IF(ISNUMBER(DATA!F591),DATA!F591,"n/a")</f>
        <v>4885.67</v>
      </c>
      <c r="F4230" s="77">
        <f>+IF(ISNUMBER(DATA!G591),DATA!G591,"n/a")</f>
        <v>8.3587836204391905E-2</v>
      </c>
      <c r="G4230" s="76">
        <f>+IF(ISNUMBER(DATA!P591),DATA!P591,"n/a")</f>
        <v>18599.330000000002</v>
      </c>
      <c r="H4230" s="77">
        <f>+IF(ISNUMBER(DATA!Q591),DATA!Q591,"n/a")</f>
        <v>0.45727256131146699</v>
      </c>
      <c r="I4230" s="76">
        <f>+IF(ISNUMBER(DATA!Z591),DATA!Z591,"n/a")</f>
        <v>35886.01</v>
      </c>
      <c r="J4230" s="77">
        <f>+IF(ISNUMBER(DATA!AA591),DATA!AA591,"n/a")</f>
        <v>0.45052997320526</v>
      </c>
      <c r="K4230" s="76">
        <f>+IF(ISNUMBER(DATA!AJ591),DATA!AJ591,"n/a")</f>
        <v>61132.29</v>
      </c>
      <c r="L4230" s="77">
        <f>+IF(ISNUMBER(DATA!AK591),DATA!AK591,"n/a")</f>
        <v>0.28405900358821501</v>
      </c>
      <c r="M4230" s="66"/>
      <c r="N4230" s="66"/>
      <c r="O4230" s="66"/>
      <c r="P4230" s="66"/>
      <c r="Q4230" s="66"/>
      <c r="S4230" s="70"/>
      <c r="U4230" s="70"/>
      <c r="W4230" s="70"/>
      <c r="Y4230" s="70"/>
    </row>
    <row r="4231" spans="1:25" s="69" customFormat="1" x14ac:dyDescent="0.2">
      <c r="A4231" s="66" t="s">
        <v>20</v>
      </c>
      <c r="B4231" s="66" t="s">
        <v>24</v>
      </c>
      <c r="C4231" s="66" t="s">
        <v>0</v>
      </c>
      <c r="D4231" s="66" t="s">
        <v>313</v>
      </c>
      <c r="E4231" s="76">
        <f>+IF(ISNUMBER(DATA!F592),DATA!F592,"n/a")</f>
        <v>14891.53</v>
      </c>
      <c r="F4231" s="77">
        <f>+IF(ISNUMBER(DATA!G592),DATA!G592,"n/a")</f>
        <v>-7.3507654442040202E-2</v>
      </c>
      <c r="G4231" s="76">
        <f>+IF(ISNUMBER(DATA!P592),DATA!P592,"n/a")</f>
        <v>53286.06</v>
      </c>
      <c r="H4231" s="77">
        <f>+IF(ISNUMBER(DATA!Q592),DATA!Q592,"n/a")</f>
        <v>0.148880378673444</v>
      </c>
      <c r="I4231" s="76">
        <f>+IF(ISNUMBER(DATA!Z592),DATA!Z592,"n/a")</f>
        <v>99893.57</v>
      </c>
      <c r="J4231" s="77">
        <f>+IF(ISNUMBER(DATA!AA592),DATA!AA592,"n/a")</f>
        <v>0.200094740303325</v>
      </c>
      <c r="K4231" s="76">
        <f>+IF(ISNUMBER(DATA!AJ592),DATA!AJ592,"n/a")</f>
        <v>178123.19</v>
      </c>
      <c r="L4231" s="77">
        <f>+IF(ISNUMBER(DATA!AK592),DATA!AK592,"n/a")</f>
        <v>9.4807716006604897E-2</v>
      </c>
      <c r="M4231" s="66"/>
      <c r="N4231" s="66"/>
      <c r="O4231" s="66"/>
      <c r="P4231" s="66"/>
      <c r="Q4231" s="66"/>
      <c r="S4231" s="70"/>
      <c r="U4231" s="70"/>
      <c r="W4231" s="70"/>
      <c r="Y4231" s="70"/>
    </row>
    <row r="4232" spans="1:25" s="69" customFormat="1" x14ac:dyDescent="0.2">
      <c r="A4232" s="66" t="s">
        <v>20</v>
      </c>
      <c r="B4232" s="66" t="s">
        <v>24</v>
      </c>
      <c r="C4232" s="66" t="s">
        <v>0</v>
      </c>
      <c r="D4232" s="66" t="s">
        <v>314</v>
      </c>
      <c r="E4232" s="76">
        <f>+IF(ISNUMBER(DATA!F593),DATA!F593,"n/a")</f>
        <v>57477.16</v>
      </c>
      <c r="F4232" s="77">
        <f>+IF(ISNUMBER(DATA!G593),DATA!G593,"n/a")</f>
        <v>0.22443581673030899</v>
      </c>
      <c r="G4232" s="76">
        <f>+IF(ISNUMBER(DATA!P593),DATA!P593,"n/a")</f>
        <v>203749.02</v>
      </c>
      <c r="H4232" s="77">
        <f>+IF(ISNUMBER(DATA!Q593),DATA!Q593,"n/a")</f>
        <v>0.39254868390701497</v>
      </c>
      <c r="I4232" s="76">
        <f>+IF(ISNUMBER(DATA!Z593),DATA!Z593,"n/a")</f>
        <v>382384.93</v>
      </c>
      <c r="J4232" s="77">
        <f>+IF(ISNUMBER(DATA!AA593),DATA!AA593,"n/a")</f>
        <v>0.45198898814326799</v>
      </c>
      <c r="K4232" s="76">
        <f>+IF(ISNUMBER(DATA!AJ593),DATA!AJ593,"n/a")</f>
        <v>639049.36</v>
      </c>
      <c r="L4232" s="77">
        <f>+IF(ISNUMBER(DATA!AK593),DATA!AK593,"n/a")</f>
        <v>0.377539108041403</v>
      </c>
      <c r="M4232" s="66"/>
      <c r="N4232" s="66"/>
      <c r="O4232" s="66"/>
      <c r="P4232" s="66"/>
      <c r="Q4232" s="66"/>
      <c r="S4232" s="70"/>
      <c r="U4232" s="70"/>
      <c r="W4232" s="70"/>
      <c r="Y4232" s="70"/>
    </row>
    <row r="4233" spans="1:25" s="69" customFormat="1" x14ac:dyDescent="0.2">
      <c r="A4233" s="66" t="s">
        <v>20</v>
      </c>
      <c r="B4233" s="66" t="s">
        <v>24</v>
      </c>
      <c r="C4233" s="66" t="s">
        <v>0</v>
      </c>
      <c r="D4233" s="66" t="s">
        <v>315</v>
      </c>
      <c r="E4233" s="76">
        <f>+IF(ISNUMBER(DATA!F594),DATA!F594,"n/a")</f>
        <v>48024.33</v>
      </c>
      <c r="F4233" s="77">
        <f>+IF(ISNUMBER(DATA!G594),DATA!G594,"n/a")</f>
        <v>0.40484331792786499</v>
      </c>
      <c r="G4233" s="76">
        <f>+IF(ISNUMBER(DATA!P594),DATA!P594,"n/a")</f>
        <v>172843.96</v>
      </c>
      <c r="H4233" s="77">
        <f>+IF(ISNUMBER(DATA!Q594),DATA!Q594,"n/a")</f>
        <v>0.36656002092329099</v>
      </c>
      <c r="I4233" s="76">
        <f>+IF(ISNUMBER(DATA!Z594),DATA!Z594,"n/a")</f>
        <v>327484.95</v>
      </c>
      <c r="J4233" s="77">
        <f>+IF(ISNUMBER(DATA!AA594),DATA!AA594,"n/a")</f>
        <v>0.27757588983739001</v>
      </c>
      <c r="K4233" s="76">
        <f>+IF(ISNUMBER(DATA!AJ594),DATA!AJ594,"n/a")</f>
        <v>529170.23</v>
      </c>
      <c r="L4233" s="77">
        <f>+IF(ISNUMBER(DATA!AK594),DATA!AK594,"n/a")</f>
        <v>0.139186596108615</v>
      </c>
      <c r="M4233" s="66"/>
      <c r="N4233" s="66"/>
      <c r="O4233" s="66"/>
      <c r="P4233" s="66"/>
      <c r="Q4233" s="66"/>
      <c r="S4233" s="70"/>
      <c r="U4233" s="70"/>
      <c r="W4233" s="70"/>
      <c r="Y4233" s="70"/>
    </row>
    <row r="4234" spans="1:25" s="69" customFormat="1" x14ac:dyDescent="0.2">
      <c r="A4234" s="66" t="s">
        <v>20</v>
      </c>
      <c r="B4234" s="66" t="s">
        <v>24</v>
      </c>
      <c r="C4234" s="66" t="s">
        <v>0</v>
      </c>
      <c r="D4234" s="66" t="s">
        <v>316</v>
      </c>
      <c r="E4234" s="76">
        <f>+IF(ISNUMBER(DATA!F595),DATA!F595,"n/a")</f>
        <v>36714.089999999997</v>
      </c>
      <c r="F4234" s="77">
        <f>+IF(ISNUMBER(DATA!G595),DATA!G595,"n/a")</f>
        <v>2.8179222115461099E-2</v>
      </c>
      <c r="G4234" s="76">
        <f>+IF(ISNUMBER(DATA!P595),DATA!P595,"n/a")</f>
        <v>114481.55</v>
      </c>
      <c r="H4234" s="77">
        <f>+IF(ISNUMBER(DATA!Q595),DATA!Q595,"n/a")</f>
        <v>-1.0551981444816699E-2</v>
      </c>
      <c r="I4234" s="76">
        <f>+IF(ISNUMBER(DATA!Z595),DATA!Z595,"n/a")</f>
        <v>209674.18</v>
      </c>
      <c r="J4234" s="77">
        <f>+IF(ISNUMBER(DATA!AA595),DATA!AA595,"n/a")</f>
        <v>3.3665009847315898E-3</v>
      </c>
      <c r="K4234" s="76">
        <f>+IF(ISNUMBER(DATA!AJ595),DATA!AJ595,"n/a")</f>
        <v>387833.59999999998</v>
      </c>
      <c r="L4234" s="77">
        <f>+IF(ISNUMBER(DATA!AK595),DATA!AK595,"n/a")</f>
        <v>6.8503429687021694E-2</v>
      </c>
      <c r="M4234" s="66"/>
      <c r="N4234" s="66"/>
      <c r="O4234" s="66"/>
      <c r="P4234" s="66"/>
      <c r="Q4234" s="66"/>
      <c r="S4234" s="70"/>
      <c r="U4234" s="70"/>
      <c r="W4234" s="70"/>
      <c r="Y4234" s="70"/>
    </row>
    <row r="4235" spans="1:25" s="69" customFormat="1" x14ac:dyDescent="0.2">
      <c r="A4235" s="66" t="s">
        <v>20</v>
      </c>
      <c r="B4235" s="66" t="s">
        <v>24</v>
      </c>
      <c r="C4235" s="66" t="s">
        <v>0</v>
      </c>
      <c r="D4235" s="66" t="s">
        <v>317</v>
      </c>
      <c r="E4235" s="76">
        <f>+IF(ISNUMBER(DATA!F596),DATA!F596,"n/a")</f>
        <v>22032.32</v>
      </c>
      <c r="F4235" s="77">
        <f>+IF(ISNUMBER(DATA!G596),DATA!G596,"n/a")</f>
        <v>-1.10190413775147E-2</v>
      </c>
      <c r="G4235" s="76">
        <f>+IF(ISNUMBER(DATA!P596),DATA!P596,"n/a")</f>
        <v>76006.759999999995</v>
      </c>
      <c r="H4235" s="77">
        <f>+IF(ISNUMBER(DATA!Q596),DATA!Q596,"n/a")</f>
        <v>-7.7292323470821902E-3</v>
      </c>
      <c r="I4235" s="76">
        <f>+IF(ISNUMBER(DATA!Z596),DATA!Z596,"n/a")</f>
        <v>137041.59</v>
      </c>
      <c r="J4235" s="77">
        <f>+IF(ISNUMBER(DATA!AA596),DATA!AA596,"n/a")</f>
        <v>-5.1230402257303097E-2</v>
      </c>
      <c r="K4235" s="76">
        <f>+IF(ISNUMBER(DATA!AJ596),DATA!AJ596,"n/a")</f>
        <v>249041.39</v>
      </c>
      <c r="L4235" s="77">
        <f>+IF(ISNUMBER(DATA!AK596),DATA!AK596,"n/a")</f>
        <v>5.6312859256343502E-2</v>
      </c>
      <c r="M4235" s="66"/>
      <c r="N4235" s="66"/>
      <c r="O4235" s="66"/>
      <c r="P4235" s="66"/>
      <c r="Q4235" s="66"/>
      <c r="S4235" s="70"/>
      <c r="U4235" s="70"/>
      <c r="W4235" s="70"/>
      <c r="Y4235" s="70"/>
    </row>
    <row r="4236" spans="1:25" s="69" customFormat="1" x14ac:dyDescent="0.2">
      <c r="A4236" s="66" t="s">
        <v>20</v>
      </c>
      <c r="B4236" s="66" t="s">
        <v>24</v>
      </c>
      <c r="C4236" s="66" t="s">
        <v>0</v>
      </c>
      <c r="D4236" s="66" t="s">
        <v>318</v>
      </c>
      <c r="E4236" s="76">
        <f>+IF(ISNUMBER(DATA!F597),DATA!F597,"n/a")</f>
        <v>42738.59</v>
      </c>
      <c r="F4236" s="77">
        <f>+IF(ISNUMBER(DATA!G597),DATA!G597,"n/a")</f>
        <v>1.4486220785975E-2</v>
      </c>
      <c r="G4236" s="76">
        <f>+IF(ISNUMBER(DATA!P597),DATA!P597,"n/a")</f>
        <v>136748.97</v>
      </c>
      <c r="H4236" s="77">
        <f>+IF(ISNUMBER(DATA!Q597),DATA!Q597,"n/a")</f>
        <v>-1.6037097155897601E-2</v>
      </c>
      <c r="I4236" s="76">
        <f>+IF(ISNUMBER(DATA!Z597),DATA!Z597,"n/a")</f>
        <v>257807.2</v>
      </c>
      <c r="J4236" s="77">
        <f>+IF(ISNUMBER(DATA!AA597),DATA!AA597,"n/a")</f>
        <v>-3.3108870588312002E-2</v>
      </c>
      <c r="K4236" s="76">
        <f>+IF(ISNUMBER(DATA!AJ597),DATA!AJ597,"n/a")</f>
        <v>464230.35</v>
      </c>
      <c r="L4236" s="77">
        <f>+IF(ISNUMBER(DATA!AK597),DATA!AK597,"n/a")</f>
        <v>1.7907957009203002E-2</v>
      </c>
      <c r="M4236" s="66"/>
      <c r="N4236" s="66"/>
      <c r="O4236" s="66"/>
      <c r="P4236" s="66"/>
      <c r="Q4236" s="66"/>
      <c r="S4236" s="70"/>
      <c r="U4236" s="70"/>
      <c r="W4236" s="70"/>
      <c r="Y4236" s="70"/>
    </row>
    <row r="4237" spans="1:25" s="69" customFormat="1" x14ac:dyDescent="0.2">
      <c r="A4237" s="66" t="s">
        <v>20</v>
      </c>
      <c r="B4237" s="66" t="s">
        <v>24</v>
      </c>
      <c r="C4237" s="66" t="s">
        <v>0</v>
      </c>
      <c r="D4237" s="66" t="s">
        <v>344</v>
      </c>
      <c r="E4237" s="76">
        <f>+IF(ISNUMBER(DATA!F598),DATA!F598,"n/a")</f>
        <v>7843.8</v>
      </c>
      <c r="F4237" s="77">
        <f>+IF(ISNUMBER(DATA!G598),DATA!G598,"n/a")</f>
        <v>-3.1898546699990697E-2</v>
      </c>
      <c r="G4237" s="76">
        <f>+IF(ISNUMBER(DATA!P598),DATA!P598,"n/a")</f>
        <v>25202.03</v>
      </c>
      <c r="H4237" s="77">
        <f>+IF(ISNUMBER(DATA!Q598),DATA!Q598,"n/a")</f>
        <v>-5.4355542681151399E-2</v>
      </c>
      <c r="I4237" s="76">
        <f>+IF(ISNUMBER(DATA!Z598),DATA!Z598,"n/a")</f>
        <v>47383.86</v>
      </c>
      <c r="J4237" s="77">
        <f>+IF(ISNUMBER(DATA!AA598),DATA!AA598,"n/a")</f>
        <v>-6.5980223969079002E-2</v>
      </c>
      <c r="K4237" s="76">
        <f>+IF(ISNUMBER(DATA!AJ598),DATA!AJ598,"n/a")</f>
        <v>85982.399999999994</v>
      </c>
      <c r="L4237" s="77">
        <f>+IF(ISNUMBER(DATA!AK598),DATA!AK598,"n/a")</f>
        <v>-0.15663345476374099</v>
      </c>
      <c r="M4237" s="66"/>
      <c r="N4237" s="66"/>
      <c r="O4237" s="66"/>
      <c r="P4237" s="66"/>
      <c r="Q4237" s="66"/>
      <c r="S4237" s="70"/>
      <c r="U4237" s="70"/>
      <c r="W4237" s="70"/>
      <c r="Y4237" s="70"/>
    </row>
    <row r="4238" spans="1:25" s="69" customFormat="1" x14ac:dyDescent="0.2">
      <c r="A4238" s="66" t="s">
        <v>20</v>
      </c>
      <c r="B4238" s="66" t="s">
        <v>24</v>
      </c>
      <c r="C4238" s="66" t="s">
        <v>0</v>
      </c>
      <c r="D4238" s="66" t="s">
        <v>345</v>
      </c>
      <c r="E4238" s="76">
        <f>+IF(ISNUMBER(DATA!F599),DATA!F599,"n/a")</f>
        <v>11918.38</v>
      </c>
      <c r="F4238" s="77">
        <f>+IF(ISNUMBER(DATA!G599),DATA!G599,"n/a")</f>
        <v>-0.117536169645634</v>
      </c>
      <c r="G4238" s="76">
        <f>+IF(ISNUMBER(DATA!P599),DATA!P599,"n/a")</f>
        <v>39024.53</v>
      </c>
      <c r="H4238" s="77">
        <f>+IF(ISNUMBER(DATA!Q599),DATA!Q599,"n/a")</f>
        <v>-8.8470466554580102E-2</v>
      </c>
      <c r="I4238" s="76">
        <f>+IF(ISNUMBER(DATA!Z599),DATA!Z599,"n/a")</f>
        <v>75520.41</v>
      </c>
      <c r="J4238" s="77">
        <f>+IF(ISNUMBER(DATA!AA599),DATA!AA599,"n/a")</f>
        <v>-7.0240308872753796E-3</v>
      </c>
      <c r="K4238" s="76">
        <f>+IF(ISNUMBER(DATA!AJ599),DATA!AJ599,"n/a")</f>
        <v>143639.25</v>
      </c>
      <c r="L4238" s="77">
        <f>+IF(ISNUMBER(DATA!AK599),DATA!AK599,"n/a")</f>
        <v>6.1179959374414797E-2</v>
      </c>
      <c r="M4238" s="66"/>
      <c r="N4238" s="66"/>
      <c r="O4238" s="66"/>
      <c r="P4238" s="66"/>
      <c r="Q4238" s="66"/>
      <c r="S4238" s="70"/>
      <c r="U4238" s="70"/>
      <c r="W4238" s="70"/>
      <c r="Y4238" s="70"/>
    </row>
    <row r="4239" spans="1:25" x14ac:dyDescent="0.2">
      <c r="E4239" s="100"/>
      <c r="F4239" s="102"/>
      <c r="G4239" s="100"/>
      <c r="H4239" s="102"/>
      <c r="I4239" s="100"/>
      <c r="J4239" s="102"/>
      <c r="K4239" s="100"/>
      <c r="L4239" s="102"/>
    </row>
    <row r="4240" spans="1:25" s="69" customFormat="1" x14ac:dyDescent="0.2">
      <c r="A4240" s="66" t="s">
        <v>20</v>
      </c>
      <c r="B4240" s="66" t="s">
        <v>24</v>
      </c>
      <c r="C4240" s="66" t="s">
        <v>9</v>
      </c>
      <c r="D4240" s="66" t="s">
        <v>271</v>
      </c>
      <c r="E4240" s="86">
        <f>+IF(ISNUMBER(DATA!H550),DATA!H550,"n/a")</f>
        <v>1688.12</v>
      </c>
      <c r="F4240" s="77">
        <f>+IF(ISNUMBER(DATA!I550),DATA!I550,"n/a")</f>
        <v>2.7161876019178698E-2</v>
      </c>
      <c r="G4240" s="86">
        <f>+IF(ISNUMBER(DATA!R550),DATA!R550,"n/a")</f>
        <v>5911.27</v>
      </c>
      <c r="H4240" s="77">
        <f>+IF(ISNUMBER(DATA!S550),DATA!S550,"n/a")</f>
        <v>5.02352305757107E-2</v>
      </c>
      <c r="I4240" s="86">
        <f>+IF(ISNUMBER(DATA!AB550),DATA!AB550,"n/a")</f>
        <v>10603.62</v>
      </c>
      <c r="J4240" s="77">
        <f>+IF(ISNUMBER(DATA!AC550),DATA!AC550,"n/a")</f>
        <v>-6.1625006912309002E-3</v>
      </c>
      <c r="K4240" s="86">
        <f>+IF(ISNUMBER(DATA!AL550),DATA!AL550,"n/a")</f>
        <v>19203.72</v>
      </c>
      <c r="L4240" s="77">
        <f>+IF(ISNUMBER(DATA!AM550),DATA!AM550,"n/a")</f>
        <v>9.6826635316486602E-3</v>
      </c>
      <c r="M4240" s="66"/>
      <c r="N4240" s="66"/>
      <c r="O4240" s="66"/>
      <c r="P4240" s="66"/>
      <c r="Q4240" s="66"/>
      <c r="S4240" s="70"/>
      <c r="U4240" s="70"/>
      <c r="W4240" s="70"/>
      <c r="Y4240" s="70"/>
    </row>
    <row r="4241" spans="1:25" s="69" customFormat="1" x14ac:dyDescent="0.2">
      <c r="A4241" s="66" t="s">
        <v>20</v>
      </c>
      <c r="B4241" s="66" t="s">
        <v>24</v>
      </c>
      <c r="C4241" s="66" t="s">
        <v>9</v>
      </c>
      <c r="D4241" s="66" t="s">
        <v>272</v>
      </c>
      <c r="E4241" s="86">
        <f>+IF(ISNUMBER(DATA!H551),DATA!H551,"n/a")</f>
        <v>2738.63</v>
      </c>
      <c r="F4241" s="77">
        <f>+IF(ISNUMBER(DATA!I551),DATA!I551,"n/a")</f>
        <v>2.14652304295283E-2</v>
      </c>
      <c r="G4241" s="86">
        <f>+IF(ISNUMBER(DATA!R551),DATA!R551,"n/a")</f>
        <v>9029.17</v>
      </c>
      <c r="H4241" s="77">
        <f>+IF(ISNUMBER(DATA!S551),DATA!S551,"n/a")</f>
        <v>1.2243328445418899E-2</v>
      </c>
      <c r="I4241" s="86">
        <f>+IF(ISNUMBER(DATA!AB551),DATA!AB551,"n/a")</f>
        <v>16978.25</v>
      </c>
      <c r="J4241" s="77">
        <f>+IF(ISNUMBER(DATA!AC551),DATA!AC551,"n/a")</f>
        <v>-6.1648529598699903E-2</v>
      </c>
      <c r="K4241" s="86">
        <f>+IF(ISNUMBER(DATA!AL551),DATA!AL551,"n/a")</f>
        <v>30467.59</v>
      </c>
      <c r="L4241" s="77">
        <f>+IF(ISNUMBER(DATA!AM551),DATA!AM551,"n/a")</f>
        <v>3.72337369176984E-4</v>
      </c>
      <c r="M4241" s="66"/>
      <c r="N4241" s="66"/>
      <c r="O4241" s="66"/>
      <c r="P4241" s="66"/>
      <c r="Q4241" s="66"/>
      <c r="S4241" s="70"/>
      <c r="U4241" s="70"/>
      <c r="W4241" s="70"/>
      <c r="Y4241" s="70"/>
    </row>
    <row r="4242" spans="1:25" s="69" customFormat="1" x14ac:dyDescent="0.2">
      <c r="A4242" s="66" t="s">
        <v>20</v>
      </c>
      <c r="B4242" s="66" t="s">
        <v>24</v>
      </c>
      <c r="C4242" s="66" t="s">
        <v>9</v>
      </c>
      <c r="D4242" s="66" t="s">
        <v>273</v>
      </c>
      <c r="E4242" s="86">
        <f>+IF(ISNUMBER(DATA!H552),DATA!H552,"n/a")</f>
        <v>17668.89</v>
      </c>
      <c r="F4242" s="77">
        <f>+IF(ISNUMBER(DATA!I552),DATA!I552,"n/a")</f>
        <v>0.16488011925113299</v>
      </c>
      <c r="G4242" s="86">
        <f>+IF(ISNUMBER(DATA!R552),DATA!R552,"n/a")</f>
        <v>62754.59</v>
      </c>
      <c r="H4242" s="77">
        <f>+IF(ISNUMBER(DATA!S552),DATA!S552,"n/a")</f>
        <v>0.27969704700151699</v>
      </c>
      <c r="I4242" s="86">
        <f>+IF(ISNUMBER(DATA!AB552),DATA!AB552,"n/a")</f>
        <v>111603.83</v>
      </c>
      <c r="J4242" s="77">
        <f>+IF(ISNUMBER(DATA!AC552),DATA!AC552,"n/a")</f>
        <v>0.38981227842065502</v>
      </c>
      <c r="K4242" s="86">
        <f>+IF(ISNUMBER(DATA!AL552),DATA!AL552,"n/a")</f>
        <v>190763.76</v>
      </c>
      <c r="L4242" s="77">
        <f>+IF(ISNUMBER(DATA!AM552),DATA!AM552,"n/a")</f>
        <v>0.59717196621590796</v>
      </c>
      <c r="M4242" s="66"/>
      <c r="N4242" s="66"/>
      <c r="O4242" s="66"/>
      <c r="P4242" s="66"/>
      <c r="Q4242" s="66"/>
      <c r="S4242" s="70"/>
      <c r="U4242" s="70"/>
      <c r="W4242" s="70"/>
      <c r="Y4242" s="70"/>
    </row>
    <row r="4243" spans="1:25" s="69" customFormat="1" x14ac:dyDescent="0.2">
      <c r="A4243" s="66" t="s">
        <v>20</v>
      </c>
      <c r="B4243" s="66" t="s">
        <v>24</v>
      </c>
      <c r="C4243" s="66" t="s">
        <v>9</v>
      </c>
      <c r="D4243" s="66" t="s">
        <v>274</v>
      </c>
      <c r="E4243" s="86">
        <f>+IF(ISNUMBER(DATA!H553),DATA!H553,"n/a")</f>
        <v>1376.93</v>
      </c>
      <c r="F4243" s="77">
        <f>+IF(ISNUMBER(DATA!I553),DATA!I553,"n/a")</f>
        <v>-7.2699477398847107E-2</v>
      </c>
      <c r="G4243" s="86">
        <f>+IF(ISNUMBER(DATA!R553),DATA!R553,"n/a")</f>
        <v>4569.03</v>
      </c>
      <c r="H4243" s="77">
        <f>+IF(ISNUMBER(DATA!S553),DATA!S553,"n/a")</f>
        <v>-2.29662370654539E-2</v>
      </c>
      <c r="I4243" s="86">
        <f>+IF(ISNUMBER(DATA!AB553),DATA!AB553,"n/a")</f>
        <v>8373.18</v>
      </c>
      <c r="J4243" s="77">
        <f>+IF(ISNUMBER(DATA!AC553),DATA!AC553,"n/a")</f>
        <v>-4.2237636174798102E-2</v>
      </c>
      <c r="K4243" s="86">
        <f>+IF(ISNUMBER(DATA!AL553),DATA!AL553,"n/a")</f>
        <v>15182.42</v>
      </c>
      <c r="L4243" s="77">
        <f>+IF(ISNUMBER(DATA!AM553),DATA!AM553,"n/a")</f>
        <v>8.0672362644511903E-3</v>
      </c>
      <c r="M4243" s="66"/>
      <c r="N4243" s="66"/>
      <c r="O4243" s="66"/>
      <c r="P4243" s="66"/>
      <c r="Q4243" s="66"/>
      <c r="S4243" s="70"/>
      <c r="U4243" s="70"/>
      <c r="W4243" s="70"/>
      <c r="Y4243" s="70"/>
    </row>
    <row r="4244" spans="1:25" s="69" customFormat="1" x14ac:dyDescent="0.2">
      <c r="A4244" s="66" t="s">
        <v>20</v>
      </c>
      <c r="B4244" s="66" t="s">
        <v>24</v>
      </c>
      <c r="C4244" s="66" t="s">
        <v>9</v>
      </c>
      <c r="D4244" s="66" t="s">
        <v>275</v>
      </c>
      <c r="E4244" s="86">
        <f>+IF(ISNUMBER(DATA!H554),DATA!H554,"n/a")</f>
        <v>7766.88</v>
      </c>
      <c r="F4244" s="77">
        <f>+IF(ISNUMBER(DATA!I554),DATA!I554,"n/a")</f>
        <v>4.7054128964765997E-2</v>
      </c>
      <c r="G4244" s="86">
        <f>+IF(ISNUMBER(DATA!R554),DATA!R554,"n/a")</f>
        <v>29871.200000000001</v>
      </c>
      <c r="H4244" s="77">
        <f>+IF(ISNUMBER(DATA!S554),DATA!S554,"n/a")</f>
        <v>0.180261385587798</v>
      </c>
      <c r="I4244" s="86">
        <f>+IF(ISNUMBER(DATA!AB554),DATA!AB554,"n/a")</f>
        <v>52014.17</v>
      </c>
      <c r="J4244" s="77">
        <f>+IF(ISNUMBER(DATA!AC554),DATA!AC554,"n/a")</f>
        <v>0.104255810146917</v>
      </c>
      <c r="K4244" s="86">
        <f>+IF(ISNUMBER(DATA!AL554),DATA!AL554,"n/a")</f>
        <v>93313.89</v>
      </c>
      <c r="L4244" s="77">
        <f>+IF(ISNUMBER(DATA!AM554),DATA!AM554,"n/a")</f>
        <v>0.113006943628566</v>
      </c>
      <c r="M4244" s="66"/>
      <c r="N4244" s="66"/>
      <c r="O4244" s="66"/>
      <c r="P4244" s="66"/>
      <c r="Q4244" s="66"/>
      <c r="S4244" s="70"/>
      <c r="U4244" s="70"/>
      <c r="W4244" s="70"/>
      <c r="Y4244" s="70"/>
    </row>
    <row r="4245" spans="1:25" s="69" customFormat="1" x14ac:dyDescent="0.2">
      <c r="A4245" s="66" t="s">
        <v>20</v>
      </c>
      <c r="B4245" s="66" t="s">
        <v>24</v>
      </c>
      <c r="C4245" s="66" t="s">
        <v>9</v>
      </c>
      <c r="D4245" s="66" t="s">
        <v>276</v>
      </c>
      <c r="E4245" s="86">
        <f>+IF(ISNUMBER(DATA!H555),DATA!H555,"n/a")</f>
        <v>18714.07</v>
      </c>
      <c r="F4245" s="77">
        <f>+IF(ISNUMBER(DATA!I555),DATA!I555,"n/a")</f>
        <v>0.19086396813174999</v>
      </c>
      <c r="G4245" s="86">
        <f>+IF(ISNUMBER(DATA!R555),DATA!R555,"n/a")</f>
        <v>66560.03</v>
      </c>
      <c r="H4245" s="77">
        <f>+IF(ISNUMBER(DATA!S555),DATA!S555,"n/a")</f>
        <v>0.29138237415187601</v>
      </c>
      <c r="I4245" s="86">
        <f>+IF(ISNUMBER(DATA!AB555),DATA!AB555,"n/a")</f>
        <v>119990.46</v>
      </c>
      <c r="J4245" s="77">
        <f>+IF(ISNUMBER(DATA!AC555),DATA!AC555,"n/a")</f>
        <v>0.61535261643310402</v>
      </c>
      <c r="K4245" s="86">
        <f>+IF(ISNUMBER(DATA!AL555),DATA!AL555,"n/a")</f>
        <v>208166.1</v>
      </c>
      <c r="L4245" s="77">
        <f>+IF(ISNUMBER(DATA!AM555),DATA!AM555,"n/a")</f>
        <v>1.1994473437665301</v>
      </c>
      <c r="M4245" s="66"/>
      <c r="N4245" s="66"/>
      <c r="O4245" s="66"/>
      <c r="P4245" s="66"/>
      <c r="Q4245" s="66"/>
      <c r="S4245" s="70"/>
      <c r="U4245" s="70"/>
      <c r="W4245" s="70"/>
      <c r="Y4245" s="70"/>
    </row>
    <row r="4246" spans="1:25" s="69" customFormat="1" x14ac:dyDescent="0.2">
      <c r="A4246" s="66" t="s">
        <v>20</v>
      </c>
      <c r="B4246" s="66" t="s">
        <v>24</v>
      </c>
      <c r="C4246" s="66" t="s">
        <v>9</v>
      </c>
      <c r="D4246" s="66" t="s">
        <v>277</v>
      </c>
      <c r="E4246" s="86">
        <f>+IF(ISNUMBER(DATA!H556),DATA!H556,"n/a")</f>
        <v>1164.1099999999999</v>
      </c>
      <c r="F4246" s="77">
        <f>+IF(ISNUMBER(DATA!I556),DATA!I556,"n/a")</f>
        <v>5.1675384629283401E-2</v>
      </c>
      <c r="G4246" s="86">
        <f>+IF(ISNUMBER(DATA!R556),DATA!R556,"n/a")</f>
        <v>4067.89</v>
      </c>
      <c r="H4246" s="77">
        <f>+IF(ISNUMBER(DATA!S556),DATA!S556,"n/a")</f>
        <v>0.113709288827562</v>
      </c>
      <c r="I4246" s="86">
        <f>+IF(ISNUMBER(DATA!AB556),DATA!AB556,"n/a")</f>
        <v>7614.9</v>
      </c>
      <c r="J4246" s="77">
        <f>+IF(ISNUMBER(DATA!AC556),DATA!AC556,"n/a")</f>
        <v>0.194516602665462</v>
      </c>
      <c r="K4246" s="86">
        <f>+IF(ISNUMBER(DATA!AL556),DATA!AL556,"n/a")</f>
        <v>13560.59</v>
      </c>
      <c r="L4246" s="77">
        <f>+IF(ISNUMBER(DATA!AM556),DATA!AM556,"n/a")</f>
        <v>0.26673043635843902</v>
      </c>
      <c r="M4246" s="66"/>
      <c r="N4246" s="66"/>
      <c r="O4246" s="66"/>
      <c r="P4246" s="66"/>
      <c r="Q4246" s="66"/>
      <c r="S4246" s="70"/>
      <c r="U4246" s="70"/>
      <c r="W4246" s="70"/>
      <c r="Y4246" s="70"/>
    </row>
    <row r="4247" spans="1:25" s="69" customFormat="1" x14ac:dyDescent="0.2">
      <c r="A4247" s="66" t="s">
        <v>20</v>
      </c>
      <c r="B4247" s="66" t="s">
        <v>24</v>
      </c>
      <c r="C4247" s="66" t="s">
        <v>9</v>
      </c>
      <c r="D4247" s="66" t="s">
        <v>278</v>
      </c>
      <c r="E4247" s="86">
        <f>+IF(ISNUMBER(DATA!H557),DATA!H557,"n/a")</f>
        <v>5560.19</v>
      </c>
      <c r="F4247" s="77">
        <f>+IF(ISNUMBER(DATA!I557),DATA!I557,"n/a")</f>
        <v>0.61240640532655899</v>
      </c>
      <c r="G4247" s="86">
        <f>+IF(ISNUMBER(DATA!R557),DATA!R557,"n/a")</f>
        <v>16869.400000000001</v>
      </c>
      <c r="H4247" s="77">
        <f>+IF(ISNUMBER(DATA!S557),DATA!S557,"n/a")</f>
        <v>0.65384977372726505</v>
      </c>
      <c r="I4247" s="86">
        <f>+IF(ISNUMBER(DATA!AB557),DATA!AB557,"n/a")</f>
        <v>28680.62</v>
      </c>
      <c r="J4247" s="77">
        <f>+IF(ISNUMBER(DATA!AC557),DATA!AC557,"n/a")</f>
        <v>0.66098461595483704</v>
      </c>
      <c r="K4247" s="86">
        <f>+IF(ISNUMBER(DATA!AL557),DATA!AL557,"n/a")</f>
        <v>48567.96</v>
      </c>
      <c r="L4247" s="77">
        <f>+IF(ISNUMBER(DATA!AM557),DATA!AM557,"n/a")</f>
        <v>0.64258133858584598</v>
      </c>
      <c r="M4247" s="66"/>
      <c r="N4247" s="66"/>
      <c r="O4247" s="66"/>
      <c r="P4247" s="66"/>
      <c r="Q4247" s="66"/>
      <c r="S4247" s="70"/>
      <c r="U4247" s="70"/>
      <c r="W4247" s="70"/>
      <c r="Y4247" s="70"/>
    </row>
    <row r="4248" spans="1:25" s="69" customFormat="1" x14ac:dyDescent="0.2">
      <c r="A4248" s="66" t="s">
        <v>20</v>
      </c>
      <c r="B4248" s="66" t="s">
        <v>24</v>
      </c>
      <c r="C4248" s="66" t="s">
        <v>9</v>
      </c>
      <c r="D4248" s="66" t="s">
        <v>279</v>
      </c>
      <c r="E4248" s="86">
        <f>+IF(ISNUMBER(DATA!H558),DATA!H558,"n/a")</f>
        <v>1090.1500000000001</v>
      </c>
      <c r="F4248" s="77">
        <f>+IF(ISNUMBER(DATA!I558),DATA!I558,"n/a")</f>
        <v>-9.6548294865951206E-2</v>
      </c>
      <c r="G4248" s="86">
        <f>+IF(ISNUMBER(DATA!R558),DATA!R558,"n/a")</f>
        <v>3509.45</v>
      </c>
      <c r="H4248" s="77">
        <f>+IF(ISNUMBER(DATA!S558),DATA!S558,"n/a")</f>
        <v>-5.8247529189509699E-2</v>
      </c>
      <c r="I4248" s="86">
        <f>+IF(ISNUMBER(DATA!AB558),DATA!AB558,"n/a")</f>
        <v>6663.78</v>
      </c>
      <c r="J4248" s="77">
        <f>+IF(ISNUMBER(DATA!AC558),DATA!AC558,"n/a")</f>
        <v>-0.15935556875939</v>
      </c>
      <c r="K4248" s="86">
        <f>+IF(ISNUMBER(DATA!AL558),DATA!AL558,"n/a")</f>
        <v>12482.14</v>
      </c>
      <c r="L4248" s="77">
        <f>+IF(ISNUMBER(DATA!AM558),DATA!AM558,"n/a")</f>
        <v>-0.28382473008894998</v>
      </c>
      <c r="M4248" s="66"/>
      <c r="N4248" s="66"/>
      <c r="O4248" s="66"/>
      <c r="P4248" s="66"/>
      <c r="Q4248" s="66"/>
      <c r="S4248" s="70"/>
      <c r="U4248" s="70"/>
      <c r="W4248" s="70"/>
      <c r="Y4248" s="70"/>
    </row>
    <row r="4249" spans="1:25" s="69" customFormat="1" x14ac:dyDescent="0.2">
      <c r="A4249" s="66" t="s">
        <v>20</v>
      </c>
      <c r="B4249" s="66" t="s">
        <v>24</v>
      </c>
      <c r="C4249" s="66" t="s">
        <v>9</v>
      </c>
      <c r="D4249" s="66" t="s">
        <v>280</v>
      </c>
      <c r="E4249" s="86">
        <f>+IF(ISNUMBER(DATA!H559),DATA!H559,"n/a")</f>
        <v>830.38</v>
      </c>
      <c r="F4249" s="77">
        <f>+IF(ISNUMBER(DATA!I559),DATA!I559,"n/a")</f>
        <v>-0.44692216494158699</v>
      </c>
      <c r="G4249" s="86">
        <f>+IF(ISNUMBER(DATA!R559),DATA!R559,"n/a")</f>
        <v>3275.57</v>
      </c>
      <c r="H4249" s="77">
        <f>+IF(ISNUMBER(DATA!S559),DATA!S559,"n/a")</f>
        <v>-0.37842258770306902</v>
      </c>
      <c r="I4249" s="86">
        <f>+IF(ISNUMBER(DATA!AB559),DATA!AB559,"n/a")</f>
        <v>6694.18</v>
      </c>
      <c r="J4249" s="77">
        <f>+IF(ISNUMBER(DATA!AC559),DATA!AC559,"n/a")</f>
        <v>-0.35224174067529901</v>
      </c>
      <c r="K4249" s="86">
        <f>+IF(ISNUMBER(DATA!AL559),DATA!AL559,"n/a")</f>
        <v>14407.22</v>
      </c>
      <c r="L4249" s="77">
        <f>+IF(ISNUMBER(DATA!AM559),DATA!AM559,"n/a")</f>
        <v>-0.20802027331596301</v>
      </c>
      <c r="M4249" s="66"/>
      <c r="N4249" s="66"/>
      <c r="O4249" s="66"/>
      <c r="P4249" s="66"/>
      <c r="Q4249" s="66"/>
      <c r="S4249" s="70"/>
      <c r="U4249" s="70"/>
      <c r="W4249" s="70"/>
      <c r="Y4249" s="70"/>
    </row>
    <row r="4250" spans="1:25" s="69" customFormat="1" x14ac:dyDescent="0.2">
      <c r="A4250" s="66" t="s">
        <v>20</v>
      </c>
      <c r="B4250" s="66" t="s">
        <v>24</v>
      </c>
      <c r="C4250" s="66" t="s">
        <v>9</v>
      </c>
      <c r="D4250" s="66" t="s">
        <v>281</v>
      </c>
      <c r="E4250" s="86">
        <f>+IF(ISNUMBER(DATA!H560),DATA!H560,"n/a")</f>
        <v>1380.12</v>
      </c>
      <c r="F4250" s="77">
        <f>+IF(ISNUMBER(DATA!I560),DATA!I560,"n/a")</f>
        <v>-0.126694255666502</v>
      </c>
      <c r="G4250" s="86">
        <f>+IF(ISNUMBER(DATA!R560),DATA!R560,"n/a")</f>
        <v>4612.3500000000004</v>
      </c>
      <c r="H4250" s="77">
        <f>+IF(ISNUMBER(DATA!S560),DATA!S560,"n/a")</f>
        <v>-0.10707509912030699</v>
      </c>
      <c r="I4250" s="86">
        <f>+IF(ISNUMBER(DATA!AB560),DATA!AB560,"n/a")</f>
        <v>9067.1299999999992</v>
      </c>
      <c r="J4250" s="77">
        <f>+IF(ISNUMBER(DATA!AC560),DATA!AC560,"n/a")</f>
        <v>-0.101798358752462</v>
      </c>
      <c r="K4250" s="86">
        <f>+IF(ISNUMBER(DATA!AL560),DATA!AL560,"n/a")</f>
        <v>17345.43</v>
      </c>
      <c r="L4250" s="77">
        <f>+IF(ISNUMBER(DATA!AM560),DATA!AM560,"n/a")</f>
        <v>-0.122703634430639</v>
      </c>
      <c r="M4250" s="66"/>
      <c r="N4250" s="66"/>
      <c r="O4250" s="66"/>
      <c r="P4250" s="66"/>
      <c r="Q4250" s="66"/>
      <c r="S4250" s="70"/>
      <c r="U4250" s="70"/>
      <c r="W4250" s="70"/>
      <c r="Y4250" s="70"/>
    </row>
    <row r="4251" spans="1:25" s="69" customFormat="1" x14ac:dyDescent="0.2">
      <c r="A4251" s="66" t="s">
        <v>20</v>
      </c>
      <c r="B4251" s="66" t="s">
        <v>24</v>
      </c>
      <c r="C4251" s="66" t="s">
        <v>9</v>
      </c>
      <c r="D4251" s="66" t="s">
        <v>282</v>
      </c>
      <c r="E4251" s="86">
        <f>+IF(ISNUMBER(DATA!H561),DATA!H561,"n/a")</f>
        <v>1848.55</v>
      </c>
      <c r="F4251" s="77">
        <f>+IF(ISNUMBER(DATA!I561),DATA!I561,"n/a")</f>
        <v>0.186451012483553</v>
      </c>
      <c r="G4251" s="86">
        <f>+IF(ISNUMBER(DATA!R561),DATA!R561,"n/a")</f>
        <v>5933.77</v>
      </c>
      <c r="H4251" s="77">
        <f>+IF(ISNUMBER(DATA!S561),DATA!S561,"n/a")</f>
        <v>0.15757387769116099</v>
      </c>
      <c r="I4251" s="86">
        <f>+IF(ISNUMBER(DATA!AB561),DATA!AB561,"n/a")</f>
        <v>11709.13</v>
      </c>
      <c r="J4251" s="77">
        <f>+IF(ISNUMBER(DATA!AC561),DATA!AC561,"n/a")</f>
        <v>0.24466434085289801</v>
      </c>
      <c r="K4251" s="86">
        <f>+IF(ISNUMBER(DATA!AL561),DATA!AL561,"n/a")</f>
        <v>21245.34</v>
      </c>
      <c r="L4251" s="77">
        <f>+IF(ISNUMBER(DATA!AM561),DATA!AM561,"n/a")</f>
        <v>0.27759012293413499</v>
      </c>
      <c r="M4251" s="66"/>
      <c r="N4251" s="66"/>
      <c r="O4251" s="66"/>
      <c r="P4251" s="66"/>
      <c r="Q4251" s="66"/>
      <c r="S4251" s="70"/>
      <c r="U4251" s="70"/>
      <c r="W4251" s="70"/>
      <c r="Y4251" s="70"/>
    </row>
    <row r="4252" spans="1:25" s="69" customFormat="1" x14ac:dyDescent="0.2">
      <c r="A4252" s="66" t="s">
        <v>20</v>
      </c>
      <c r="B4252" s="66" t="s">
        <v>24</v>
      </c>
      <c r="C4252" s="66" t="s">
        <v>9</v>
      </c>
      <c r="D4252" s="66" t="s">
        <v>283</v>
      </c>
      <c r="E4252" s="86">
        <f>+IF(ISNUMBER(DATA!H562),DATA!H562,"n/a")</f>
        <v>2454.5700000000002</v>
      </c>
      <c r="F4252" s="77">
        <f>+IF(ISNUMBER(DATA!I562),DATA!I562,"n/a")</f>
        <v>2.4414979528978701E-2</v>
      </c>
      <c r="G4252" s="86">
        <f>+IF(ISNUMBER(DATA!R562),DATA!R562,"n/a")</f>
        <v>8601.17</v>
      </c>
      <c r="H4252" s="77">
        <f>+IF(ISNUMBER(DATA!S562),DATA!S562,"n/a")</f>
        <v>8.9755788540115899E-2</v>
      </c>
      <c r="I4252" s="86">
        <f>+IF(ISNUMBER(DATA!AB562),DATA!AB562,"n/a")</f>
        <v>15916.26</v>
      </c>
      <c r="J4252" s="77">
        <f>+IF(ISNUMBER(DATA!AC562),DATA!AC562,"n/a")</f>
        <v>0.114729229437448</v>
      </c>
      <c r="K4252" s="86">
        <f>+IF(ISNUMBER(DATA!AL562),DATA!AL562,"n/a")</f>
        <v>28530.49</v>
      </c>
      <c r="L4252" s="77">
        <f>+IF(ISNUMBER(DATA!AM562),DATA!AM562,"n/a")</f>
        <v>0.15393037385407701</v>
      </c>
      <c r="M4252" s="66"/>
      <c r="N4252" s="66"/>
      <c r="O4252" s="66"/>
      <c r="P4252" s="66"/>
      <c r="Q4252" s="66"/>
      <c r="S4252" s="70"/>
      <c r="U4252" s="70"/>
      <c r="W4252" s="70"/>
      <c r="Y4252" s="70"/>
    </row>
    <row r="4253" spans="1:25" s="69" customFormat="1" x14ac:dyDescent="0.2">
      <c r="A4253" s="66" t="s">
        <v>20</v>
      </c>
      <c r="B4253" s="66" t="s">
        <v>24</v>
      </c>
      <c r="C4253" s="66" t="s">
        <v>9</v>
      </c>
      <c r="D4253" s="66" t="s">
        <v>284</v>
      </c>
      <c r="E4253" s="86">
        <f>+IF(ISNUMBER(DATA!H563),DATA!H563,"n/a")</f>
        <v>2716.39</v>
      </c>
      <c r="F4253" s="77">
        <f>+IF(ISNUMBER(DATA!I563),DATA!I563,"n/a")</f>
        <v>2.3311270253266899E-2</v>
      </c>
      <c r="G4253" s="86">
        <f>+IF(ISNUMBER(DATA!R563),DATA!R563,"n/a")</f>
        <v>8330.76</v>
      </c>
      <c r="H4253" s="77">
        <f>+IF(ISNUMBER(DATA!S563),DATA!S563,"n/a")</f>
        <v>3.4066464671791301E-2</v>
      </c>
      <c r="I4253" s="86">
        <f>+IF(ISNUMBER(DATA!AB563),DATA!AB563,"n/a")</f>
        <v>15599.1</v>
      </c>
      <c r="J4253" s="77">
        <f>+IF(ISNUMBER(DATA!AC563),DATA!AC563,"n/a")</f>
        <v>1.9975009170496799E-2</v>
      </c>
      <c r="K4253" s="86">
        <f>+IF(ISNUMBER(DATA!AL563),DATA!AL563,"n/a")</f>
        <v>28431.23</v>
      </c>
      <c r="L4253" s="77">
        <f>+IF(ISNUMBER(DATA!AM563),DATA!AM563,"n/a")</f>
        <v>-0.10132153438205201</v>
      </c>
      <c r="M4253" s="66"/>
      <c r="N4253" s="66"/>
      <c r="O4253" s="66"/>
      <c r="P4253" s="66"/>
      <c r="Q4253" s="66"/>
      <c r="S4253" s="70"/>
      <c r="U4253" s="70"/>
      <c r="W4253" s="70"/>
      <c r="Y4253" s="70"/>
    </row>
    <row r="4254" spans="1:25" s="69" customFormat="1" x14ac:dyDescent="0.2">
      <c r="A4254" s="66" t="s">
        <v>20</v>
      </c>
      <c r="B4254" s="66" t="s">
        <v>24</v>
      </c>
      <c r="C4254" s="66" t="s">
        <v>9</v>
      </c>
      <c r="D4254" s="66" t="s">
        <v>285</v>
      </c>
      <c r="E4254" s="86">
        <f>+IF(ISNUMBER(DATA!H564),DATA!H564,"n/a")</f>
        <v>1406.64</v>
      </c>
      <c r="F4254" s="77">
        <f>+IF(ISNUMBER(DATA!I564),DATA!I564,"n/a")</f>
        <v>0.132496558164999</v>
      </c>
      <c r="G4254" s="86">
        <f>+IF(ISNUMBER(DATA!R564),DATA!R564,"n/a")</f>
        <v>4245.74</v>
      </c>
      <c r="H4254" s="77">
        <f>+IF(ISNUMBER(DATA!S564),DATA!S564,"n/a")</f>
        <v>3.3459257888946201E-2</v>
      </c>
      <c r="I4254" s="86">
        <f>+IF(ISNUMBER(DATA!AB564),DATA!AB564,"n/a")</f>
        <v>7463.52</v>
      </c>
      <c r="J4254" s="77">
        <f>+IF(ISNUMBER(DATA!AC564),DATA!AC564,"n/a")</f>
        <v>2.77004000082617E-2</v>
      </c>
      <c r="K4254" s="86">
        <f>+IF(ISNUMBER(DATA!AL564),DATA!AL564,"n/a")</f>
        <v>14472.34</v>
      </c>
      <c r="L4254" s="77">
        <f>+IF(ISNUMBER(DATA!AM564),DATA!AM564,"n/a")</f>
        <v>6.7269904831436106E-2</v>
      </c>
      <c r="M4254" s="66"/>
      <c r="N4254" s="66"/>
      <c r="O4254" s="66"/>
      <c r="P4254" s="66"/>
      <c r="Q4254" s="66"/>
      <c r="S4254" s="70"/>
      <c r="U4254" s="70"/>
      <c r="W4254" s="70"/>
      <c r="Y4254" s="70"/>
    </row>
    <row r="4255" spans="1:25" s="69" customFormat="1" x14ac:dyDescent="0.2">
      <c r="A4255" s="66" t="s">
        <v>20</v>
      </c>
      <c r="B4255" s="66" t="s">
        <v>24</v>
      </c>
      <c r="C4255" s="66" t="s">
        <v>9</v>
      </c>
      <c r="D4255" s="66" t="s">
        <v>286</v>
      </c>
      <c r="E4255" s="86">
        <f>+IF(ISNUMBER(DATA!H565),DATA!H565,"n/a")</f>
        <v>7751.94</v>
      </c>
      <c r="F4255" s="77">
        <f>+IF(ISNUMBER(DATA!I565),DATA!I565,"n/a")</f>
        <v>0.18116340620176599</v>
      </c>
      <c r="G4255" s="86">
        <f>+IF(ISNUMBER(DATA!R565),DATA!R565,"n/a")</f>
        <v>27599.42</v>
      </c>
      <c r="H4255" s="77">
        <f>+IF(ISNUMBER(DATA!S565),DATA!S565,"n/a")</f>
        <v>0.25629331970196101</v>
      </c>
      <c r="I4255" s="86">
        <f>+IF(ISNUMBER(DATA!AB565),DATA!AB565,"n/a")</f>
        <v>48946.93</v>
      </c>
      <c r="J4255" s="77">
        <f>+IF(ISNUMBER(DATA!AC565),DATA!AC565,"n/a")</f>
        <v>0.282393066730804</v>
      </c>
      <c r="K4255" s="86">
        <f>+IF(ISNUMBER(DATA!AL565),DATA!AL565,"n/a")</f>
        <v>86141.27</v>
      </c>
      <c r="L4255" s="77">
        <f>+IF(ISNUMBER(DATA!AM565),DATA!AM565,"n/a")</f>
        <v>0.493353685914939</v>
      </c>
      <c r="M4255" s="66"/>
      <c r="N4255" s="66"/>
      <c r="O4255" s="66"/>
      <c r="P4255" s="66"/>
      <c r="Q4255" s="66"/>
      <c r="S4255" s="70"/>
      <c r="U4255" s="70"/>
      <c r="W4255" s="70"/>
      <c r="Y4255" s="70"/>
    </row>
    <row r="4256" spans="1:25" s="69" customFormat="1" x14ac:dyDescent="0.2">
      <c r="A4256" s="66" t="s">
        <v>20</v>
      </c>
      <c r="B4256" s="66" t="s">
        <v>24</v>
      </c>
      <c r="C4256" s="66" t="s">
        <v>9</v>
      </c>
      <c r="D4256" s="66" t="s">
        <v>287</v>
      </c>
      <c r="E4256" s="86">
        <f>+IF(ISNUMBER(DATA!H566),DATA!H566,"n/a")</f>
        <v>2853.2</v>
      </c>
      <c r="F4256" s="77">
        <f>+IF(ISNUMBER(DATA!I566),DATA!I566,"n/a")</f>
        <v>3.3423641394897403E-2</v>
      </c>
      <c r="G4256" s="86">
        <f>+IF(ISNUMBER(DATA!R566),DATA!R566,"n/a")</f>
        <v>10519.36</v>
      </c>
      <c r="H4256" s="77">
        <f>+IF(ISNUMBER(DATA!S566),DATA!S566,"n/a")</f>
        <v>0.13785423546578601</v>
      </c>
      <c r="I4256" s="86">
        <f>+IF(ISNUMBER(DATA!AB566),DATA!AB566,"n/a")</f>
        <v>18822.259999999998</v>
      </c>
      <c r="J4256" s="77">
        <f>+IF(ISNUMBER(DATA!AC566),DATA!AC566,"n/a")</f>
        <v>9.9330260017042801E-2</v>
      </c>
      <c r="K4256" s="86">
        <f>+IF(ISNUMBER(DATA!AL566),DATA!AL566,"n/a")</f>
        <v>32294.77</v>
      </c>
      <c r="L4256" s="77">
        <f>+IF(ISNUMBER(DATA!AM566),DATA!AM566,"n/a")</f>
        <v>6.0153947464311699E-2</v>
      </c>
      <c r="M4256" s="66"/>
      <c r="N4256" s="66"/>
      <c r="O4256" s="66"/>
      <c r="P4256" s="66"/>
      <c r="Q4256" s="66"/>
      <c r="S4256" s="70"/>
      <c r="U4256" s="70"/>
      <c r="W4256" s="70"/>
      <c r="Y4256" s="70"/>
    </row>
    <row r="4257" spans="1:25" s="69" customFormat="1" x14ac:dyDescent="0.2">
      <c r="A4257" s="66" t="s">
        <v>20</v>
      </c>
      <c r="B4257" s="66" t="s">
        <v>24</v>
      </c>
      <c r="C4257" s="66" t="s">
        <v>9</v>
      </c>
      <c r="D4257" s="66" t="s">
        <v>288</v>
      </c>
      <c r="E4257" s="86">
        <f>+IF(ISNUMBER(DATA!H567),DATA!H567,"n/a")</f>
        <v>2502.29</v>
      </c>
      <c r="F4257" s="77">
        <f>+IF(ISNUMBER(DATA!I567),DATA!I567,"n/a")</f>
        <v>0.34826744543167099</v>
      </c>
      <c r="G4257" s="86">
        <f>+IF(ISNUMBER(DATA!R567),DATA!R567,"n/a")</f>
        <v>7425.92</v>
      </c>
      <c r="H4257" s="77">
        <f>+IF(ISNUMBER(DATA!S567),DATA!S567,"n/a")</f>
        <v>0.26990685083307497</v>
      </c>
      <c r="I4257" s="86">
        <f>+IF(ISNUMBER(DATA!AB567),DATA!AB567,"n/a")</f>
        <v>13849.65</v>
      </c>
      <c r="J4257" s="77">
        <f>+IF(ISNUMBER(DATA!AC567),DATA!AC567,"n/a")</f>
        <v>0.24444813844723101</v>
      </c>
      <c r="K4257" s="86">
        <f>+IF(ISNUMBER(DATA!AL567),DATA!AL567,"n/a")</f>
        <v>25321.43</v>
      </c>
      <c r="L4257" s="77">
        <f>+IF(ISNUMBER(DATA!AM567),DATA!AM567,"n/a")</f>
        <v>0.25947625260324297</v>
      </c>
      <c r="M4257" s="66"/>
      <c r="N4257" s="66"/>
      <c r="O4257" s="66"/>
      <c r="P4257" s="66"/>
      <c r="Q4257" s="66"/>
      <c r="S4257" s="70"/>
      <c r="U4257" s="70"/>
      <c r="W4257" s="70"/>
      <c r="Y4257" s="70"/>
    </row>
    <row r="4258" spans="1:25" s="69" customFormat="1" x14ac:dyDescent="0.2">
      <c r="A4258" s="66" t="s">
        <v>20</v>
      </c>
      <c r="B4258" s="66" t="s">
        <v>24</v>
      </c>
      <c r="C4258" s="66" t="s">
        <v>9</v>
      </c>
      <c r="D4258" s="66" t="s">
        <v>289</v>
      </c>
      <c r="E4258" s="86">
        <f>+IF(ISNUMBER(DATA!H568),DATA!H568,"n/a")</f>
        <v>896.58</v>
      </c>
      <c r="F4258" s="77">
        <f>+IF(ISNUMBER(DATA!I568),DATA!I568,"n/a")</f>
        <v>-5.3361770419798803E-2</v>
      </c>
      <c r="G4258" s="86">
        <f>+IF(ISNUMBER(DATA!R568),DATA!R568,"n/a")</f>
        <v>2811.63</v>
      </c>
      <c r="H4258" s="77">
        <f>+IF(ISNUMBER(DATA!S568),DATA!S568,"n/a")</f>
        <v>-7.4957393747573597E-2</v>
      </c>
      <c r="I4258" s="86">
        <f>+IF(ISNUMBER(DATA!AB568),DATA!AB568,"n/a")</f>
        <v>5187.57</v>
      </c>
      <c r="J4258" s="77">
        <f>+IF(ISNUMBER(DATA!AC568),DATA!AC568,"n/a")</f>
        <v>-0.14606073874831901</v>
      </c>
      <c r="K4258" s="86">
        <f>+IF(ISNUMBER(DATA!AL568),DATA!AL568,"n/a")</f>
        <v>11249.97</v>
      </c>
      <c r="L4258" s="77">
        <f>+IF(ISNUMBER(DATA!AM568),DATA!AM568,"n/a")</f>
        <v>-7.8909425852011106E-2</v>
      </c>
      <c r="M4258" s="66"/>
      <c r="N4258" s="66"/>
      <c r="O4258" s="66"/>
      <c r="P4258" s="66"/>
      <c r="Q4258" s="66"/>
      <c r="S4258" s="70"/>
      <c r="U4258" s="70"/>
      <c r="W4258" s="70"/>
      <c r="Y4258" s="70"/>
    </row>
    <row r="4259" spans="1:25" s="69" customFormat="1" x14ac:dyDescent="0.2">
      <c r="A4259" s="66" t="s">
        <v>20</v>
      </c>
      <c r="B4259" s="66" t="s">
        <v>24</v>
      </c>
      <c r="C4259" s="66" t="s">
        <v>9</v>
      </c>
      <c r="D4259" s="66" t="s">
        <v>290</v>
      </c>
      <c r="E4259" s="86">
        <f>+IF(ISNUMBER(DATA!H569),DATA!H569,"n/a")</f>
        <v>1131.26</v>
      </c>
      <c r="F4259" s="77">
        <f>+IF(ISNUMBER(DATA!I569),DATA!I569,"n/a")</f>
        <v>0.13426580438161101</v>
      </c>
      <c r="G4259" s="86">
        <f>+IF(ISNUMBER(DATA!R569),DATA!R569,"n/a")</f>
        <v>3573.93</v>
      </c>
      <c r="H4259" s="77">
        <f>+IF(ISNUMBER(DATA!S569),DATA!S569,"n/a")</f>
        <v>9.0114656442447594E-2</v>
      </c>
      <c r="I4259" s="86">
        <f>+IF(ISNUMBER(DATA!AB569),DATA!AB569,"n/a")</f>
        <v>6705.54</v>
      </c>
      <c r="J4259" s="77">
        <f>+IF(ISNUMBER(DATA!AC569),DATA!AC569,"n/a")</f>
        <v>1.51111460976246E-2</v>
      </c>
      <c r="K4259" s="86">
        <f>+IF(ISNUMBER(DATA!AL569),DATA!AL569,"n/a")</f>
        <v>11851.91</v>
      </c>
      <c r="L4259" s="77">
        <f>+IF(ISNUMBER(DATA!AM569),DATA!AM569,"n/a")</f>
        <v>1.7110447259093199E-2</v>
      </c>
      <c r="M4259" s="66"/>
      <c r="N4259" s="66"/>
      <c r="O4259" s="66"/>
      <c r="P4259" s="66"/>
      <c r="Q4259" s="66"/>
      <c r="S4259" s="70"/>
      <c r="U4259" s="70"/>
      <c r="W4259" s="70"/>
      <c r="Y4259" s="70"/>
    </row>
    <row r="4260" spans="1:25" s="69" customFormat="1" x14ac:dyDescent="0.2">
      <c r="A4260" s="66" t="s">
        <v>20</v>
      </c>
      <c r="B4260" s="66" t="s">
        <v>24</v>
      </c>
      <c r="C4260" s="66" t="s">
        <v>9</v>
      </c>
      <c r="D4260" s="66" t="s">
        <v>291</v>
      </c>
      <c r="E4260" s="86">
        <f>+IF(ISNUMBER(DATA!H570),DATA!H570,"n/a")</f>
        <v>904.92</v>
      </c>
      <c r="F4260" s="77">
        <f>+IF(ISNUMBER(DATA!I570),DATA!I570,"n/a")</f>
        <v>3.8943742824339801E-2</v>
      </c>
      <c r="G4260" s="86">
        <f>+IF(ISNUMBER(DATA!R570),DATA!R570,"n/a")</f>
        <v>3428</v>
      </c>
      <c r="H4260" s="77">
        <f>+IF(ISNUMBER(DATA!S570),DATA!S570,"n/a")</f>
        <v>0.18353001291249199</v>
      </c>
      <c r="I4260" s="86">
        <f>+IF(ISNUMBER(DATA!AB570),DATA!AB570,"n/a")</f>
        <v>6153.63</v>
      </c>
      <c r="J4260" s="77">
        <f>+IF(ISNUMBER(DATA!AC570),DATA!AC570,"n/a")</f>
        <v>0.10660279130993</v>
      </c>
      <c r="K4260" s="86">
        <f>+IF(ISNUMBER(DATA!AL570),DATA!AL570,"n/a")</f>
        <v>10593.81</v>
      </c>
      <c r="L4260" s="77">
        <f>+IF(ISNUMBER(DATA!AM570),DATA!AM570,"n/a")</f>
        <v>0.16411784679389299</v>
      </c>
      <c r="M4260" s="66"/>
      <c r="N4260" s="66"/>
      <c r="O4260" s="66"/>
      <c r="P4260" s="66"/>
      <c r="Q4260" s="66"/>
      <c r="S4260" s="70"/>
      <c r="U4260" s="70"/>
      <c r="W4260" s="70"/>
      <c r="Y4260" s="70"/>
    </row>
    <row r="4261" spans="1:25" s="69" customFormat="1" x14ac:dyDescent="0.2">
      <c r="A4261" s="66" t="s">
        <v>20</v>
      </c>
      <c r="B4261" s="66" t="s">
        <v>24</v>
      </c>
      <c r="C4261" s="66" t="s">
        <v>9</v>
      </c>
      <c r="D4261" s="66" t="s">
        <v>292</v>
      </c>
      <c r="E4261" s="86">
        <f>+IF(ISNUMBER(DATA!H571),DATA!H571,"n/a")</f>
        <v>3410.23</v>
      </c>
      <c r="F4261" s="77">
        <f>+IF(ISNUMBER(DATA!I571),DATA!I571,"n/a")</f>
        <v>-0.161231848412105</v>
      </c>
      <c r="G4261" s="86">
        <f>+IF(ISNUMBER(DATA!R571),DATA!R571,"n/a")</f>
        <v>11998.78</v>
      </c>
      <c r="H4261" s="77">
        <f>+IF(ISNUMBER(DATA!S571),DATA!S571,"n/a")</f>
        <v>7.5819835651811301E-2</v>
      </c>
      <c r="I4261" s="86">
        <f>+IF(ISNUMBER(DATA!AB571),DATA!AB571,"n/a")</f>
        <v>22671.32</v>
      </c>
      <c r="J4261" s="77">
        <f>+IF(ISNUMBER(DATA!AC571),DATA!AC571,"n/a")</f>
        <v>0.10778561320939101</v>
      </c>
      <c r="K4261" s="86">
        <f>+IF(ISNUMBER(DATA!AL571),DATA!AL571,"n/a")</f>
        <v>41540.769999999997</v>
      </c>
      <c r="L4261" s="77">
        <f>+IF(ISNUMBER(DATA!AM571),DATA!AM571,"n/a")</f>
        <v>2.1848557176090098E-2</v>
      </c>
      <c r="M4261" s="66"/>
      <c r="N4261" s="66"/>
      <c r="O4261" s="66"/>
      <c r="P4261" s="66"/>
      <c r="Q4261" s="66"/>
      <c r="S4261" s="70"/>
      <c r="U4261" s="70"/>
      <c r="W4261" s="70"/>
      <c r="Y4261" s="70"/>
    </row>
    <row r="4262" spans="1:25" s="69" customFormat="1" x14ac:dyDescent="0.2">
      <c r="A4262" s="66" t="s">
        <v>20</v>
      </c>
      <c r="B4262" s="66" t="s">
        <v>24</v>
      </c>
      <c r="C4262" s="66" t="s">
        <v>9</v>
      </c>
      <c r="D4262" s="66" t="s">
        <v>293</v>
      </c>
      <c r="E4262" s="86">
        <f>+IF(ISNUMBER(DATA!H572),DATA!H572,"n/a")</f>
        <v>327.23</v>
      </c>
      <c r="F4262" s="77">
        <f>+IF(ISNUMBER(DATA!I572),DATA!I572,"n/a")</f>
        <v>-0.113582186585762</v>
      </c>
      <c r="G4262" s="86">
        <f>+IF(ISNUMBER(DATA!R572),DATA!R572,"n/a")</f>
        <v>1009.48</v>
      </c>
      <c r="H4262" s="77">
        <f>+IF(ISNUMBER(DATA!S572),DATA!S572,"n/a")</f>
        <v>-0.115088931160532</v>
      </c>
      <c r="I4262" s="86">
        <f>+IF(ISNUMBER(DATA!AB572),DATA!AB572,"n/a")</f>
        <v>1784.22</v>
      </c>
      <c r="J4262" s="77">
        <f>+IF(ISNUMBER(DATA!AC572),DATA!AC572,"n/a")</f>
        <v>-0.156803810928063</v>
      </c>
      <c r="K4262" s="86">
        <f>+IF(ISNUMBER(DATA!AL572),DATA!AL572,"n/a")</f>
        <v>3254.17</v>
      </c>
      <c r="L4262" s="77">
        <f>+IF(ISNUMBER(DATA!AM572),DATA!AM572,"n/a")</f>
        <v>-6.0991937764388902E-2</v>
      </c>
      <c r="M4262" s="66"/>
      <c r="N4262" s="66"/>
      <c r="O4262" s="66"/>
      <c r="P4262" s="66"/>
      <c r="Q4262" s="66"/>
      <c r="S4262" s="70"/>
      <c r="U4262" s="70"/>
      <c r="W4262" s="70"/>
      <c r="Y4262" s="70"/>
    </row>
    <row r="4263" spans="1:25" s="69" customFormat="1" x14ac:dyDescent="0.2">
      <c r="A4263" s="66" t="s">
        <v>20</v>
      </c>
      <c r="B4263" s="66" t="s">
        <v>24</v>
      </c>
      <c r="C4263" s="66" t="s">
        <v>9</v>
      </c>
      <c r="D4263" s="66" t="s">
        <v>294</v>
      </c>
      <c r="E4263" s="86">
        <f>+IF(ISNUMBER(DATA!H573),DATA!H573,"n/a")</f>
        <v>4133.3599999999997</v>
      </c>
      <c r="F4263" s="77">
        <f>+IF(ISNUMBER(DATA!I573),DATA!I573,"n/a")</f>
        <v>1.1511580101411401E-2</v>
      </c>
      <c r="G4263" s="86">
        <f>+IF(ISNUMBER(DATA!R573),DATA!R573,"n/a")</f>
        <v>13514.84</v>
      </c>
      <c r="H4263" s="77">
        <f>+IF(ISNUMBER(DATA!S573),DATA!S573,"n/a")</f>
        <v>1.2525800421797E-2</v>
      </c>
      <c r="I4263" s="86">
        <f>+IF(ISNUMBER(DATA!AB573),DATA!AB573,"n/a")</f>
        <v>26213.89</v>
      </c>
      <c r="J4263" s="77">
        <f>+IF(ISNUMBER(DATA!AC573),DATA!AC573,"n/a")</f>
        <v>3.5604490210870698E-4</v>
      </c>
      <c r="K4263" s="86">
        <f>+IF(ISNUMBER(DATA!AL573),DATA!AL573,"n/a")</f>
        <v>47224.01</v>
      </c>
      <c r="L4263" s="77">
        <f>+IF(ISNUMBER(DATA!AM573),DATA!AM573,"n/a")</f>
        <v>1.4486461450746901E-2</v>
      </c>
      <c r="M4263" s="66"/>
      <c r="N4263" s="66"/>
      <c r="O4263" s="66"/>
      <c r="P4263" s="66"/>
      <c r="Q4263" s="66"/>
      <c r="S4263" s="70"/>
      <c r="U4263" s="70"/>
      <c r="W4263" s="70"/>
      <c r="Y4263" s="70"/>
    </row>
    <row r="4264" spans="1:25" s="69" customFormat="1" x14ac:dyDescent="0.2">
      <c r="A4264" s="66" t="s">
        <v>20</v>
      </c>
      <c r="B4264" s="66" t="s">
        <v>24</v>
      </c>
      <c r="C4264" s="66" t="s">
        <v>9</v>
      </c>
      <c r="D4264" s="66" t="s">
        <v>295</v>
      </c>
      <c r="E4264" s="86">
        <f>+IF(ISNUMBER(DATA!H574),DATA!H574,"n/a")</f>
        <v>887.14</v>
      </c>
      <c r="F4264" s="77">
        <f>+IF(ISNUMBER(DATA!I574),DATA!I574,"n/a")</f>
        <v>-7.7788288616068998E-2</v>
      </c>
      <c r="G4264" s="86">
        <f>+IF(ISNUMBER(DATA!R574),DATA!R574,"n/a")</f>
        <v>3069.78</v>
      </c>
      <c r="H4264" s="77">
        <f>+IF(ISNUMBER(DATA!S574),DATA!S574,"n/a")</f>
        <v>-3.2189111820119402E-2</v>
      </c>
      <c r="I4264" s="86">
        <f>+IF(ISNUMBER(DATA!AB574),DATA!AB574,"n/a")</f>
        <v>5687.2</v>
      </c>
      <c r="J4264" s="77">
        <f>+IF(ISNUMBER(DATA!AC574),DATA!AC574,"n/a")</f>
        <v>-5.5690233453990101E-2</v>
      </c>
      <c r="K4264" s="86">
        <f>+IF(ISNUMBER(DATA!AL574),DATA!AL574,"n/a")</f>
        <v>10728.24</v>
      </c>
      <c r="L4264" s="77">
        <f>+IF(ISNUMBER(DATA!AM574),DATA!AM574,"n/a")</f>
        <v>4.9801845527580199E-2</v>
      </c>
      <c r="M4264" s="66"/>
      <c r="N4264" s="66"/>
      <c r="O4264" s="66"/>
      <c r="P4264" s="66"/>
      <c r="Q4264" s="66"/>
      <c r="S4264" s="70"/>
      <c r="U4264" s="70"/>
      <c r="W4264" s="70"/>
      <c r="Y4264" s="70"/>
    </row>
    <row r="4265" spans="1:25" s="69" customFormat="1" x14ac:dyDescent="0.2">
      <c r="A4265" s="66" t="s">
        <v>20</v>
      </c>
      <c r="B4265" s="66" t="s">
        <v>24</v>
      </c>
      <c r="C4265" s="66" t="s">
        <v>9</v>
      </c>
      <c r="D4265" s="66" t="s">
        <v>296</v>
      </c>
      <c r="E4265" s="86">
        <f>+IF(ISNUMBER(DATA!H575),DATA!H575,"n/a")</f>
        <v>1472.4</v>
      </c>
      <c r="F4265" s="77">
        <f>+IF(ISNUMBER(DATA!I575),DATA!I575,"n/a")</f>
        <v>0.174556071411478</v>
      </c>
      <c r="G4265" s="86">
        <f>+IF(ISNUMBER(DATA!R575),DATA!R575,"n/a")</f>
        <v>4877.3900000000003</v>
      </c>
      <c r="H4265" s="77">
        <f>+IF(ISNUMBER(DATA!S575),DATA!S575,"n/a")</f>
        <v>0.14739169813096201</v>
      </c>
      <c r="I4265" s="86">
        <f>+IF(ISNUMBER(DATA!AB575),DATA!AB575,"n/a")</f>
        <v>8611.24</v>
      </c>
      <c r="J4265" s="77">
        <f>+IF(ISNUMBER(DATA!AC575),DATA!AC575,"n/a")</f>
        <v>0.12503315169037699</v>
      </c>
      <c r="K4265" s="86">
        <f>+IF(ISNUMBER(DATA!AL575),DATA!AL575,"n/a")</f>
        <v>15599.48</v>
      </c>
      <c r="L4265" s="77">
        <f>+IF(ISNUMBER(DATA!AM575),DATA!AM575,"n/a")</f>
        <v>0.180064118954428</v>
      </c>
      <c r="M4265" s="66"/>
      <c r="N4265" s="66"/>
      <c r="O4265" s="66"/>
      <c r="P4265" s="66"/>
      <c r="Q4265" s="66"/>
      <c r="S4265" s="70"/>
      <c r="U4265" s="70"/>
      <c r="W4265" s="70"/>
      <c r="Y4265" s="70"/>
    </row>
    <row r="4266" spans="1:25" s="69" customFormat="1" x14ac:dyDescent="0.2">
      <c r="A4266" s="66" t="s">
        <v>20</v>
      </c>
      <c r="B4266" s="66" t="s">
        <v>24</v>
      </c>
      <c r="C4266" s="66" t="s">
        <v>9</v>
      </c>
      <c r="D4266" s="66" t="s">
        <v>297</v>
      </c>
      <c r="E4266" s="86">
        <f>+IF(ISNUMBER(DATA!H576),DATA!H576,"n/a")</f>
        <v>612.49</v>
      </c>
      <c r="F4266" s="77">
        <f>+IF(ISNUMBER(DATA!I576),DATA!I576,"n/a")</f>
        <v>-5.0859276936665997E-2</v>
      </c>
      <c r="G4266" s="86">
        <f>+IF(ISNUMBER(DATA!R576),DATA!R576,"n/a")</f>
        <v>2175.36</v>
      </c>
      <c r="H4266" s="77">
        <f>+IF(ISNUMBER(DATA!S576),DATA!S576,"n/a")</f>
        <v>3.5639133539633501E-2</v>
      </c>
      <c r="I4266" s="86">
        <f>+IF(ISNUMBER(DATA!AB576),DATA!AB576,"n/a")</f>
        <v>4016.23</v>
      </c>
      <c r="J4266" s="77">
        <f>+IF(ISNUMBER(DATA!AC576),DATA!AC576,"n/a")</f>
        <v>3.6961693790237699E-3</v>
      </c>
      <c r="K4266" s="86">
        <f>+IF(ISNUMBER(DATA!AL576),DATA!AL576,"n/a")</f>
        <v>7070.58</v>
      </c>
      <c r="L4266" s="77">
        <f>+IF(ISNUMBER(DATA!AM576),DATA!AM576,"n/a")</f>
        <v>6.8231262917437294E-2</v>
      </c>
      <c r="M4266" s="66"/>
      <c r="N4266" s="66"/>
      <c r="O4266" s="66"/>
      <c r="P4266" s="66"/>
      <c r="Q4266" s="66"/>
      <c r="S4266" s="70"/>
      <c r="U4266" s="70"/>
      <c r="W4266" s="70"/>
      <c r="Y4266" s="70"/>
    </row>
    <row r="4267" spans="1:25" s="69" customFormat="1" x14ac:dyDescent="0.2">
      <c r="A4267" s="66" t="s">
        <v>20</v>
      </c>
      <c r="B4267" s="66" t="s">
        <v>24</v>
      </c>
      <c r="C4267" s="66" t="s">
        <v>9</v>
      </c>
      <c r="D4267" s="66" t="s">
        <v>298</v>
      </c>
      <c r="E4267" s="86">
        <f>+IF(ISNUMBER(DATA!H577),DATA!H577,"n/a")</f>
        <v>325.94</v>
      </c>
      <c r="F4267" s="77">
        <f>+IF(ISNUMBER(DATA!I577),DATA!I577,"n/a")</f>
        <v>1.0635329137081E-2</v>
      </c>
      <c r="G4267" s="86">
        <f>+IF(ISNUMBER(DATA!R577),DATA!R577,"n/a")</f>
        <v>1033.06</v>
      </c>
      <c r="H4267" s="77">
        <f>+IF(ISNUMBER(DATA!S577),DATA!S577,"n/a")</f>
        <v>3.19970430456629E-2</v>
      </c>
      <c r="I4267" s="86">
        <f>+IF(ISNUMBER(DATA!AB577),DATA!AB577,"n/a")</f>
        <v>1893.93</v>
      </c>
      <c r="J4267" s="77">
        <f>+IF(ISNUMBER(DATA!AC577),DATA!AC577,"n/a")</f>
        <v>0.119668225431715</v>
      </c>
      <c r="K4267" s="86">
        <f>+IF(ISNUMBER(DATA!AL577),DATA!AL577,"n/a")</f>
        <v>3410.73</v>
      </c>
      <c r="L4267" s="77">
        <f>+IF(ISNUMBER(DATA!AM577),DATA!AM577,"n/a")</f>
        <v>0.234251284649345</v>
      </c>
      <c r="M4267" s="66"/>
      <c r="N4267" s="66"/>
      <c r="O4267" s="66"/>
      <c r="P4267" s="66"/>
      <c r="Q4267" s="66"/>
      <c r="S4267" s="70"/>
      <c r="U4267" s="70"/>
      <c r="W4267" s="70"/>
      <c r="Y4267" s="70"/>
    </row>
    <row r="4268" spans="1:25" s="69" customFormat="1" x14ac:dyDescent="0.2">
      <c r="A4268" s="66" t="s">
        <v>20</v>
      </c>
      <c r="B4268" s="66" t="s">
        <v>24</v>
      </c>
      <c r="C4268" s="66" t="s">
        <v>9</v>
      </c>
      <c r="D4268" s="66" t="s">
        <v>299</v>
      </c>
      <c r="E4268" s="86">
        <f>+IF(ISNUMBER(DATA!H578),DATA!H578,"n/a")</f>
        <v>16037.65</v>
      </c>
      <c r="F4268" s="77">
        <f>+IF(ISNUMBER(DATA!I578),DATA!I578,"n/a")</f>
        <v>-4.9509779808368702E-2</v>
      </c>
      <c r="G4268" s="86">
        <f>+IF(ISNUMBER(DATA!R578),DATA!R578,"n/a")</f>
        <v>62695.7</v>
      </c>
      <c r="H4268" s="77">
        <f>+IF(ISNUMBER(DATA!S578),DATA!S578,"n/a")</f>
        <v>0.115499081295925</v>
      </c>
      <c r="I4268" s="86">
        <f>+IF(ISNUMBER(DATA!AB578),DATA!AB578,"n/a")</f>
        <v>110145.24</v>
      </c>
      <c r="J4268" s="77">
        <f>+IF(ISNUMBER(DATA!AC578),DATA!AC578,"n/a")</f>
        <v>9.8976625458167794E-2</v>
      </c>
      <c r="K4268" s="86">
        <f>+IF(ISNUMBER(DATA!AL578),DATA!AL578,"n/a")</f>
        <v>202756.44</v>
      </c>
      <c r="L4268" s="77">
        <f>+IF(ISNUMBER(DATA!AM578),DATA!AM578,"n/a")</f>
        <v>0.18547495225070301</v>
      </c>
      <c r="M4268" s="66"/>
      <c r="N4268" s="66"/>
      <c r="O4268" s="66"/>
      <c r="P4268" s="66"/>
      <c r="Q4268" s="66"/>
      <c r="S4268" s="70"/>
      <c r="U4268" s="70"/>
      <c r="W4268" s="70"/>
      <c r="Y4268" s="70"/>
    </row>
    <row r="4269" spans="1:25" s="69" customFormat="1" x14ac:dyDescent="0.2">
      <c r="A4269" s="66" t="s">
        <v>20</v>
      </c>
      <c r="B4269" s="66" t="s">
        <v>24</v>
      </c>
      <c r="C4269" s="66" t="s">
        <v>9</v>
      </c>
      <c r="D4269" s="66" t="s">
        <v>300</v>
      </c>
      <c r="E4269" s="86">
        <f>+IF(ISNUMBER(DATA!H579),DATA!H579,"n/a")</f>
        <v>10830.63</v>
      </c>
      <c r="F4269" s="77">
        <f>+IF(ISNUMBER(DATA!I579),DATA!I579,"n/a")</f>
        <v>2.0945606465801299E-2</v>
      </c>
      <c r="G4269" s="86">
        <f>+IF(ISNUMBER(DATA!R579),DATA!R579,"n/a")</f>
        <v>36313.49</v>
      </c>
      <c r="H4269" s="77">
        <f>+IF(ISNUMBER(DATA!S579),DATA!S579,"n/a")</f>
        <v>5.5776937604956903E-2</v>
      </c>
      <c r="I4269" s="86">
        <f>+IF(ISNUMBER(DATA!AB579),DATA!AB579,"n/a")</f>
        <v>65156.99</v>
      </c>
      <c r="J4269" s="77">
        <f>+IF(ISNUMBER(DATA!AC579),DATA!AC579,"n/a")</f>
        <v>5.1785559492310798E-2</v>
      </c>
      <c r="K4269" s="86">
        <f>+IF(ISNUMBER(DATA!AL579),DATA!AL579,"n/a")</f>
        <v>122633.81</v>
      </c>
      <c r="L4269" s="77">
        <f>+IF(ISNUMBER(DATA!AM579),DATA!AM579,"n/a")</f>
        <v>6.5828394009992394E-2</v>
      </c>
      <c r="M4269" s="66"/>
      <c r="N4269" s="66"/>
      <c r="O4269" s="66"/>
      <c r="P4269" s="66"/>
      <c r="Q4269" s="66"/>
      <c r="S4269" s="70"/>
      <c r="U4269" s="70"/>
      <c r="W4269" s="70"/>
      <c r="Y4269" s="70"/>
    </row>
    <row r="4270" spans="1:25" s="69" customFormat="1" x14ac:dyDescent="0.2">
      <c r="A4270" s="66" t="s">
        <v>20</v>
      </c>
      <c r="B4270" s="66" t="s">
        <v>24</v>
      </c>
      <c r="C4270" s="66" t="s">
        <v>9</v>
      </c>
      <c r="D4270" s="66" t="s">
        <v>301</v>
      </c>
      <c r="E4270" s="86">
        <f>+IF(ISNUMBER(DATA!H580),DATA!H580,"n/a")</f>
        <v>179.4</v>
      </c>
      <c r="F4270" s="77">
        <f>+IF(ISNUMBER(DATA!I580),DATA!I580,"n/a")</f>
        <v>-0.23447834435673101</v>
      </c>
      <c r="G4270" s="86">
        <f>+IF(ISNUMBER(DATA!R580),DATA!R580,"n/a")</f>
        <v>558.42999999999995</v>
      </c>
      <c r="H4270" s="77">
        <f>+IF(ISNUMBER(DATA!S580),DATA!S580,"n/a")</f>
        <v>-0.25389466370948399</v>
      </c>
      <c r="I4270" s="86">
        <f>+IF(ISNUMBER(DATA!AB580),DATA!AB580,"n/a")</f>
        <v>981.36</v>
      </c>
      <c r="J4270" s="77">
        <f>+IF(ISNUMBER(DATA!AC580),DATA!AC580,"n/a")</f>
        <v>-0.40721948390837898</v>
      </c>
      <c r="K4270" s="86">
        <f>+IF(ISNUMBER(DATA!AL580),DATA!AL580,"n/a")</f>
        <v>2071.37</v>
      </c>
      <c r="L4270" s="77">
        <f>+IF(ISNUMBER(DATA!AM580),DATA!AM580,"n/a")</f>
        <v>-0.34594993984824701</v>
      </c>
      <c r="M4270" s="66"/>
      <c r="N4270" s="66"/>
      <c r="O4270" s="66"/>
      <c r="P4270" s="66"/>
      <c r="Q4270" s="66"/>
      <c r="S4270" s="70"/>
      <c r="U4270" s="70"/>
      <c r="W4270" s="70"/>
      <c r="Y4270" s="70"/>
    </row>
    <row r="4271" spans="1:25" s="69" customFormat="1" x14ac:dyDescent="0.2">
      <c r="A4271" s="66" t="s">
        <v>20</v>
      </c>
      <c r="B4271" s="66" t="s">
        <v>24</v>
      </c>
      <c r="C4271" s="66" t="s">
        <v>9</v>
      </c>
      <c r="D4271" s="66" t="s">
        <v>302</v>
      </c>
      <c r="E4271" s="86">
        <f>+IF(ISNUMBER(DATA!H581),DATA!H581,"n/a")</f>
        <v>1896.54</v>
      </c>
      <c r="F4271" s="77">
        <f>+IF(ISNUMBER(DATA!I581),DATA!I581,"n/a")</f>
        <v>-3.0061575598878901E-2</v>
      </c>
      <c r="G4271" s="86">
        <f>+IF(ISNUMBER(DATA!R581),DATA!R581,"n/a")</f>
        <v>6069.89</v>
      </c>
      <c r="H4271" s="77">
        <f>+IF(ISNUMBER(DATA!S581),DATA!S581,"n/a")</f>
        <v>-4.85543877798938E-2</v>
      </c>
      <c r="I4271" s="86">
        <f>+IF(ISNUMBER(DATA!AB581),DATA!AB581,"n/a")</f>
        <v>11767.33</v>
      </c>
      <c r="J4271" s="77">
        <f>+IF(ISNUMBER(DATA!AC581),DATA!AC581,"n/a")</f>
        <v>-5.5452008964405698E-2</v>
      </c>
      <c r="K4271" s="86">
        <f>+IF(ISNUMBER(DATA!AL581),DATA!AL581,"n/a")</f>
        <v>21448.31</v>
      </c>
      <c r="L4271" s="77">
        <f>+IF(ISNUMBER(DATA!AM581),DATA!AM581,"n/a")</f>
        <v>-4.7575871752563899E-3</v>
      </c>
      <c r="M4271" s="66"/>
      <c r="N4271" s="66"/>
      <c r="O4271" s="66"/>
      <c r="P4271" s="66"/>
      <c r="Q4271" s="66"/>
      <c r="S4271" s="70"/>
      <c r="U4271" s="70"/>
      <c r="W4271" s="70"/>
      <c r="Y4271" s="70"/>
    </row>
    <row r="4272" spans="1:25" s="69" customFormat="1" x14ac:dyDescent="0.2">
      <c r="A4272" s="66" t="s">
        <v>20</v>
      </c>
      <c r="B4272" s="66" t="s">
        <v>24</v>
      </c>
      <c r="C4272" s="66" t="s">
        <v>9</v>
      </c>
      <c r="D4272" s="66" t="s">
        <v>303</v>
      </c>
      <c r="E4272" s="86">
        <f>+IF(ISNUMBER(DATA!H582),DATA!H582,"n/a")</f>
        <v>1164.53</v>
      </c>
      <c r="F4272" s="77">
        <f>+IF(ISNUMBER(DATA!I582),DATA!I582,"n/a")</f>
        <v>-1.9731137991699999E-2</v>
      </c>
      <c r="G4272" s="86">
        <f>+IF(ISNUMBER(DATA!R582),DATA!R582,"n/a")</f>
        <v>3560.68</v>
      </c>
      <c r="H4272" s="77">
        <f>+IF(ISNUMBER(DATA!S582),DATA!S582,"n/a")</f>
        <v>-3.9740671621665301E-2</v>
      </c>
      <c r="I4272" s="86">
        <f>+IF(ISNUMBER(DATA!AB582),DATA!AB582,"n/a")</f>
        <v>6344.51</v>
      </c>
      <c r="J4272" s="77">
        <f>+IF(ISNUMBER(DATA!AC582),DATA!AC582,"n/a")</f>
        <v>-0.106473742100942</v>
      </c>
      <c r="K4272" s="86">
        <f>+IF(ISNUMBER(DATA!AL582),DATA!AL582,"n/a")</f>
        <v>11733.04</v>
      </c>
      <c r="L4272" s="77">
        <f>+IF(ISNUMBER(DATA!AM582),DATA!AM582,"n/a")</f>
        <v>-8.0231912778720396E-2</v>
      </c>
      <c r="M4272" s="66"/>
      <c r="N4272" s="66"/>
      <c r="O4272" s="66"/>
      <c r="P4272" s="66"/>
      <c r="Q4272" s="66"/>
      <c r="S4272" s="70"/>
      <c r="U4272" s="70"/>
      <c r="W4272" s="70"/>
      <c r="Y4272" s="70"/>
    </row>
    <row r="4273" spans="1:25" s="69" customFormat="1" x14ac:dyDescent="0.2">
      <c r="A4273" s="66" t="s">
        <v>20</v>
      </c>
      <c r="B4273" s="66" t="s">
        <v>24</v>
      </c>
      <c r="C4273" s="66" t="s">
        <v>9</v>
      </c>
      <c r="D4273" s="66" t="s">
        <v>304</v>
      </c>
      <c r="E4273" s="86">
        <f>+IF(ISNUMBER(DATA!H583),DATA!H583,"n/a")</f>
        <v>17203.55</v>
      </c>
      <c r="F4273" s="77">
        <f>+IF(ISNUMBER(DATA!I583),DATA!I583,"n/a")</f>
        <v>0.28098392026775998</v>
      </c>
      <c r="G4273" s="86">
        <f>+IF(ISNUMBER(DATA!R583),DATA!R583,"n/a")</f>
        <v>59497.34</v>
      </c>
      <c r="H4273" s="77">
        <f>+IF(ISNUMBER(DATA!S583),DATA!S583,"n/a")</f>
        <v>0.38898988373284699</v>
      </c>
      <c r="I4273" s="86">
        <f>+IF(ISNUMBER(DATA!AB583),DATA!AB583,"n/a")</f>
        <v>101761.18</v>
      </c>
      <c r="J4273" s="77">
        <f>+IF(ISNUMBER(DATA!AC583),DATA!AC583,"n/a")</f>
        <v>0.37082132340648899</v>
      </c>
      <c r="K4273" s="86">
        <f>+IF(ISNUMBER(DATA!AL583),DATA!AL583,"n/a")</f>
        <v>196425.15</v>
      </c>
      <c r="L4273" s="77">
        <f>+IF(ISNUMBER(DATA!AM583),DATA!AM583,"n/a")</f>
        <v>0.63693490683416198</v>
      </c>
      <c r="M4273" s="66"/>
      <c r="N4273" s="66"/>
      <c r="O4273" s="66"/>
      <c r="P4273" s="66"/>
      <c r="Q4273" s="66"/>
      <c r="S4273" s="70"/>
      <c r="U4273" s="70"/>
      <c r="W4273" s="70"/>
      <c r="Y4273" s="70"/>
    </row>
    <row r="4274" spans="1:25" s="69" customFormat="1" x14ac:dyDescent="0.2">
      <c r="A4274" s="66" t="s">
        <v>20</v>
      </c>
      <c r="B4274" s="66" t="s">
        <v>24</v>
      </c>
      <c r="C4274" s="66" t="s">
        <v>9</v>
      </c>
      <c r="D4274" s="66" t="s">
        <v>305</v>
      </c>
      <c r="E4274" s="86">
        <f>+IF(ISNUMBER(DATA!H584),DATA!H584,"n/a")</f>
        <v>1304.17</v>
      </c>
      <c r="F4274" s="77">
        <f>+IF(ISNUMBER(DATA!I584),DATA!I584,"n/a")</f>
        <v>-0.113412644459551</v>
      </c>
      <c r="G4274" s="86">
        <f>+IF(ISNUMBER(DATA!R584),DATA!R584,"n/a")</f>
        <v>5078.71</v>
      </c>
      <c r="H4274" s="77">
        <f>+IF(ISNUMBER(DATA!S584),DATA!S584,"n/a")</f>
        <v>-5.4708363098220102E-4</v>
      </c>
      <c r="I4274" s="86">
        <f>+IF(ISNUMBER(DATA!AB584),DATA!AB584,"n/a")</f>
        <v>9639.08</v>
      </c>
      <c r="J4274" s="77">
        <f>+IF(ISNUMBER(DATA!AC584),DATA!AC584,"n/a")</f>
        <v>5.6178962720117701E-2</v>
      </c>
      <c r="K4274" s="86">
        <f>+IF(ISNUMBER(DATA!AL584),DATA!AL584,"n/a")</f>
        <v>17227.560000000001</v>
      </c>
      <c r="L4274" s="77">
        <f>+IF(ISNUMBER(DATA!AM584),DATA!AM584,"n/a")</f>
        <v>0.111332878759827</v>
      </c>
      <c r="M4274" s="66"/>
      <c r="N4274" s="66"/>
      <c r="O4274" s="66"/>
      <c r="P4274" s="66"/>
      <c r="Q4274" s="66"/>
      <c r="S4274" s="70"/>
      <c r="U4274" s="70"/>
      <c r="W4274" s="70"/>
      <c r="Y4274" s="70"/>
    </row>
    <row r="4275" spans="1:25" s="69" customFormat="1" x14ac:dyDescent="0.2">
      <c r="A4275" s="66" t="s">
        <v>20</v>
      </c>
      <c r="B4275" s="66" t="s">
        <v>24</v>
      </c>
      <c r="C4275" s="66" t="s">
        <v>9</v>
      </c>
      <c r="D4275" s="66" t="s">
        <v>306</v>
      </c>
      <c r="E4275" s="86">
        <f>+IF(ISNUMBER(DATA!H585),DATA!H585,"n/a")</f>
        <v>2186.7399999999998</v>
      </c>
      <c r="F4275" s="77">
        <f>+IF(ISNUMBER(DATA!I585),DATA!I585,"n/a")</f>
        <v>4.9218071442029901E-3</v>
      </c>
      <c r="G4275" s="86">
        <f>+IF(ISNUMBER(DATA!R585),DATA!R585,"n/a")</f>
        <v>7582.83</v>
      </c>
      <c r="H4275" s="77">
        <f>+IF(ISNUMBER(DATA!S585),DATA!S585,"n/a")</f>
        <v>1.0612805203113401E-2</v>
      </c>
      <c r="I4275" s="86">
        <f>+IF(ISNUMBER(DATA!AB585),DATA!AB585,"n/a")</f>
        <v>14895.1</v>
      </c>
      <c r="J4275" s="77">
        <f>+IF(ISNUMBER(DATA!AC585),DATA!AC585,"n/a")</f>
        <v>1.6428568991459901E-2</v>
      </c>
      <c r="K4275" s="86">
        <f>+IF(ISNUMBER(DATA!AL585),DATA!AL585,"n/a")</f>
        <v>25770.03</v>
      </c>
      <c r="L4275" s="77">
        <f>+IF(ISNUMBER(DATA!AM585),DATA!AM585,"n/a")</f>
        <v>-3.5334500323067198E-3</v>
      </c>
      <c r="M4275" s="66"/>
      <c r="N4275" s="66"/>
      <c r="O4275" s="66"/>
      <c r="P4275" s="66"/>
      <c r="Q4275" s="66"/>
      <c r="S4275" s="70"/>
      <c r="U4275" s="70"/>
      <c r="W4275" s="70"/>
      <c r="Y4275" s="70"/>
    </row>
    <row r="4276" spans="1:25" s="69" customFormat="1" x14ac:dyDescent="0.2">
      <c r="A4276" s="66" t="s">
        <v>20</v>
      </c>
      <c r="B4276" s="66" t="s">
        <v>24</v>
      </c>
      <c r="C4276" s="66" t="s">
        <v>9</v>
      </c>
      <c r="D4276" s="66" t="s">
        <v>307</v>
      </c>
      <c r="E4276" s="86">
        <f>+IF(ISNUMBER(DATA!H586),DATA!H586,"n/a")</f>
        <v>2205.0300000000002</v>
      </c>
      <c r="F4276" s="77">
        <f>+IF(ISNUMBER(DATA!I586),DATA!I586,"n/a")</f>
        <v>0.498959919512726</v>
      </c>
      <c r="G4276" s="86">
        <f>+IF(ISNUMBER(DATA!R586),DATA!R586,"n/a")</f>
        <v>7262.57</v>
      </c>
      <c r="H4276" s="77">
        <f>+IF(ISNUMBER(DATA!S586),DATA!S586,"n/a")</f>
        <v>0.43098060387291998</v>
      </c>
      <c r="I4276" s="86">
        <f>+IF(ISNUMBER(DATA!AB586),DATA!AB586,"n/a")</f>
        <v>13837.55</v>
      </c>
      <c r="J4276" s="77">
        <f>+IF(ISNUMBER(DATA!AC586),DATA!AC586,"n/a")</f>
        <v>0.31657792781135402</v>
      </c>
      <c r="K4276" s="86">
        <f>+IF(ISNUMBER(DATA!AL586),DATA!AL586,"n/a")</f>
        <v>23215.89</v>
      </c>
      <c r="L4276" s="77">
        <f>+IF(ISNUMBER(DATA!AM586),DATA!AM586,"n/a")</f>
        <v>-3.80593202325476E-2</v>
      </c>
      <c r="M4276" s="66"/>
      <c r="N4276" s="66"/>
      <c r="O4276" s="66"/>
      <c r="P4276" s="66"/>
      <c r="Q4276" s="66"/>
      <c r="S4276" s="70"/>
      <c r="U4276" s="70"/>
      <c r="W4276" s="70"/>
      <c r="Y4276" s="70"/>
    </row>
    <row r="4277" spans="1:25" s="69" customFormat="1" x14ac:dyDescent="0.2">
      <c r="A4277" s="66" t="s">
        <v>20</v>
      </c>
      <c r="B4277" s="66" t="s">
        <v>24</v>
      </c>
      <c r="C4277" s="66" t="s">
        <v>9</v>
      </c>
      <c r="D4277" s="66" t="s">
        <v>308</v>
      </c>
      <c r="E4277" s="86">
        <f>+IF(ISNUMBER(DATA!H587),DATA!H587,"n/a")</f>
        <v>1982.38</v>
      </c>
      <c r="F4277" s="77">
        <f>+IF(ISNUMBER(DATA!I587),DATA!I587,"n/a")</f>
        <v>0.172194397961175</v>
      </c>
      <c r="G4277" s="86">
        <f>+IF(ISNUMBER(DATA!R587),DATA!R587,"n/a")</f>
        <v>6669.59</v>
      </c>
      <c r="H4277" s="77">
        <f>+IF(ISNUMBER(DATA!S587),DATA!S587,"n/a")</f>
        <v>0.164465046441791</v>
      </c>
      <c r="I4277" s="86">
        <f>+IF(ISNUMBER(DATA!AB587),DATA!AB587,"n/a")</f>
        <v>11845.25</v>
      </c>
      <c r="J4277" s="77">
        <f>+IF(ISNUMBER(DATA!AC587),DATA!AC587,"n/a")</f>
        <v>9.44121943309814E-2</v>
      </c>
      <c r="K4277" s="86">
        <f>+IF(ISNUMBER(DATA!AL587),DATA!AL587,"n/a")</f>
        <v>20623.419999999998</v>
      </c>
      <c r="L4277" s="77">
        <f>+IF(ISNUMBER(DATA!AM587),DATA!AM587,"n/a")</f>
        <v>9.9252078211980899E-2</v>
      </c>
      <c r="M4277" s="66"/>
      <c r="N4277" s="66"/>
      <c r="O4277" s="66"/>
      <c r="P4277" s="66"/>
      <c r="Q4277" s="66"/>
      <c r="S4277" s="70"/>
      <c r="U4277" s="70"/>
      <c r="W4277" s="70"/>
      <c r="Y4277" s="70"/>
    </row>
    <row r="4278" spans="1:25" s="69" customFormat="1" x14ac:dyDescent="0.2">
      <c r="A4278" s="66" t="s">
        <v>20</v>
      </c>
      <c r="B4278" s="66" t="s">
        <v>24</v>
      </c>
      <c r="C4278" s="66" t="s">
        <v>9</v>
      </c>
      <c r="D4278" s="66" t="s">
        <v>309</v>
      </c>
      <c r="E4278" s="86">
        <f>+IF(ISNUMBER(DATA!H588),DATA!H588,"n/a")</f>
        <v>1935.07</v>
      </c>
      <c r="F4278" s="77">
        <f>+IF(ISNUMBER(DATA!I588),DATA!I588,"n/a")</f>
        <v>0.133475866916589</v>
      </c>
      <c r="G4278" s="86">
        <f>+IF(ISNUMBER(DATA!R588),DATA!R588,"n/a")</f>
        <v>6828.96</v>
      </c>
      <c r="H4278" s="77">
        <f>+IF(ISNUMBER(DATA!S588),DATA!S588,"n/a")</f>
        <v>0.27831678256881598</v>
      </c>
      <c r="I4278" s="86">
        <f>+IF(ISNUMBER(DATA!AB588),DATA!AB588,"n/a")</f>
        <v>11813.88</v>
      </c>
      <c r="J4278" s="77">
        <f>+IF(ISNUMBER(DATA!AC588),DATA!AC588,"n/a")</f>
        <v>0.196418606959229</v>
      </c>
      <c r="K4278" s="86">
        <f>+IF(ISNUMBER(DATA!AL588),DATA!AL588,"n/a")</f>
        <v>20464.48</v>
      </c>
      <c r="L4278" s="77">
        <f>+IF(ISNUMBER(DATA!AM588),DATA!AM588,"n/a")</f>
        <v>0.116235433752893</v>
      </c>
      <c r="M4278" s="66"/>
      <c r="N4278" s="66"/>
      <c r="O4278" s="66"/>
      <c r="P4278" s="66"/>
      <c r="Q4278" s="66"/>
      <c r="S4278" s="70"/>
      <c r="U4278" s="70"/>
      <c r="W4278" s="70"/>
      <c r="Y4278" s="70"/>
    </row>
    <row r="4279" spans="1:25" s="69" customFormat="1" x14ac:dyDescent="0.2">
      <c r="A4279" s="66" t="s">
        <v>20</v>
      </c>
      <c r="B4279" s="66" t="s">
        <v>24</v>
      </c>
      <c r="C4279" s="66" t="s">
        <v>9</v>
      </c>
      <c r="D4279" s="66" t="s">
        <v>310</v>
      </c>
      <c r="E4279" s="86">
        <f>+IF(ISNUMBER(DATA!H589),DATA!H589,"n/a")</f>
        <v>988.86</v>
      </c>
      <c r="F4279" s="77">
        <f>+IF(ISNUMBER(DATA!I589),DATA!I589,"n/a")</f>
        <v>-9.3246526981798306E-2</v>
      </c>
      <c r="G4279" s="86">
        <f>+IF(ISNUMBER(DATA!R589),DATA!R589,"n/a")</f>
        <v>3303.27</v>
      </c>
      <c r="H4279" s="77">
        <f>+IF(ISNUMBER(DATA!S589),DATA!S589,"n/a")</f>
        <v>-1.11953590148084E-2</v>
      </c>
      <c r="I4279" s="86">
        <f>+IF(ISNUMBER(DATA!AB589),DATA!AB589,"n/a")</f>
        <v>5902.64</v>
      </c>
      <c r="J4279" s="77">
        <f>+IF(ISNUMBER(DATA!AC589),DATA!AC589,"n/a")</f>
        <v>-0.141271804122961</v>
      </c>
      <c r="K4279" s="86">
        <f>+IF(ISNUMBER(DATA!AL589),DATA!AL589,"n/a")</f>
        <v>10931.17</v>
      </c>
      <c r="L4279" s="77">
        <f>+IF(ISNUMBER(DATA!AM589),DATA!AM589,"n/a")</f>
        <v>-0.27557435900494598</v>
      </c>
      <c r="M4279" s="66"/>
      <c r="N4279" s="66"/>
      <c r="O4279" s="66"/>
      <c r="P4279" s="66"/>
      <c r="Q4279" s="66"/>
      <c r="S4279" s="70"/>
      <c r="U4279" s="70"/>
      <c r="W4279" s="70"/>
      <c r="Y4279" s="70"/>
    </row>
    <row r="4280" spans="1:25" s="69" customFormat="1" x14ac:dyDescent="0.2">
      <c r="A4280" s="66" t="s">
        <v>20</v>
      </c>
      <c r="B4280" s="66" t="s">
        <v>24</v>
      </c>
      <c r="C4280" s="66" t="s">
        <v>9</v>
      </c>
      <c r="D4280" s="66" t="s">
        <v>311</v>
      </c>
      <c r="E4280" s="86">
        <f>+IF(ISNUMBER(DATA!H590),DATA!H590,"n/a")</f>
        <v>1120.3699999999999</v>
      </c>
      <c r="F4280" s="77">
        <f>+IF(ISNUMBER(DATA!I590),DATA!I590,"n/a")</f>
        <v>2.3178293865697301E-2</v>
      </c>
      <c r="G4280" s="86">
        <f>+IF(ISNUMBER(DATA!R590),DATA!R590,"n/a")</f>
        <v>3905.08</v>
      </c>
      <c r="H4280" s="77">
        <f>+IF(ISNUMBER(DATA!S590),DATA!S590,"n/a")</f>
        <v>0.17759094856701699</v>
      </c>
      <c r="I4280" s="86">
        <f>+IF(ISNUMBER(DATA!AB590),DATA!AB590,"n/a")</f>
        <v>7425.59</v>
      </c>
      <c r="J4280" s="77">
        <f>+IF(ISNUMBER(DATA!AC590),DATA!AC590,"n/a")</f>
        <v>0.35145873145873102</v>
      </c>
      <c r="K4280" s="86">
        <f>+IF(ISNUMBER(DATA!AL590),DATA!AL590,"n/a")</f>
        <v>14223.87</v>
      </c>
      <c r="L4280" s="77">
        <f>+IF(ISNUMBER(DATA!AM590),DATA!AM590,"n/a")</f>
        <v>0.46693185263718101</v>
      </c>
      <c r="M4280" s="66"/>
      <c r="N4280" s="66"/>
      <c r="O4280" s="66"/>
      <c r="P4280" s="66"/>
      <c r="Q4280" s="66"/>
      <c r="S4280" s="70"/>
      <c r="U4280" s="70"/>
      <c r="W4280" s="70"/>
      <c r="Y4280" s="70"/>
    </row>
    <row r="4281" spans="1:25" s="69" customFormat="1" x14ac:dyDescent="0.2">
      <c r="A4281" s="66" t="s">
        <v>20</v>
      </c>
      <c r="B4281" s="66" t="s">
        <v>24</v>
      </c>
      <c r="C4281" s="66" t="s">
        <v>9</v>
      </c>
      <c r="D4281" s="66" t="s">
        <v>312</v>
      </c>
      <c r="E4281" s="86">
        <f>+IF(ISNUMBER(DATA!H591),DATA!H591,"n/a")</f>
        <v>256.60000000000002</v>
      </c>
      <c r="F4281" s="77">
        <f>+IF(ISNUMBER(DATA!I591),DATA!I591,"n/a")</f>
        <v>-6.9581928278763E-2</v>
      </c>
      <c r="G4281" s="86">
        <f>+IF(ISNUMBER(DATA!R591),DATA!R591,"n/a")</f>
        <v>938.84</v>
      </c>
      <c r="H4281" s="77">
        <f>+IF(ISNUMBER(DATA!S591),DATA!S591,"n/a")</f>
        <v>0.279718659269659</v>
      </c>
      <c r="I4281" s="86">
        <f>+IF(ISNUMBER(DATA!AB591),DATA!AB591,"n/a")</f>
        <v>1702.16</v>
      </c>
      <c r="J4281" s="77">
        <f>+IF(ISNUMBER(DATA!AC591),DATA!AC591,"n/a")</f>
        <v>0.27069538277779898</v>
      </c>
      <c r="K4281" s="86">
        <f>+IF(ISNUMBER(DATA!AL591),DATA!AL591,"n/a")</f>
        <v>2931.43</v>
      </c>
      <c r="L4281" s="77">
        <f>+IF(ISNUMBER(DATA!AM591),DATA!AM591,"n/a")</f>
        <v>0.16286902088969599</v>
      </c>
      <c r="M4281" s="66"/>
      <c r="N4281" s="66"/>
      <c r="O4281" s="66"/>
      <c r="P4281" s="66"/>
      <c r="Q4281" s="66"/>
      <c r="S4281" s="70"/>
      <c r="U4281" s="70"/>
      <c r="W4281" s="70"/>
      <c r="Y4281" s="70"/>
    </row>
    <row r="4282" spans="1:25" s="69" customFormat="1" x14ac:dyDescent="0.2">
      <c r="A4282" s="66" t="s">
        <v>20</v>
      </c>
      <c r="B4282" s="66" t="s">
        <v>24</v>
      </c>
      <c r="C4282" s="66" t="s">
        <v>9</v>
      </c>
      <c r="D4282" s="66" t="s">
        <v>313</v>
      </c>
      <c r="E4282" s="86">
        <f>+IF(ISNUMBER(DATA!H592),DATA!H592,"n/a")</f>
        <v>1053.28</v>
      </c>
      <c r="F4282" s="77">
        <f>+IF(ISNUMBER(DATA!I592),DATA!I592,"n/a")</f>
        <v>-8.0201201620790905E-2</v>
      </c>
      <c r="G4282" s="86">
        <f>+IF(ISNUMBER(DATA!R592),DATA!R592,"n/a")</f>
        <v>3719.85</v>
      </c>
      <c r="H4282" s="77">
        <f>+IF(ISNUMBER(DATA!S592),DATA!S592,"n/a")</f>
        <v>9.3710031665946394E-2</v>
      </c>
      <c r="I4282" s="86">
        <f>+IF(ISNUMBER(DATA!AB592),DATA!AB592,"n/a")</f>
        <v>6947.48</v>
      </c>
      <c r="J4282" s="77">
        <f>+IF(ISNUMBER(DATA!AC592),DATA!AC592,"n/a")</f>
        <v>0.112657830507172</v>
      </c>
      <c r="K4282" s="86">
        <f>+IF(ISNUMBER(DATA!AL592),DATA!AL592,"n/a")</f>
        <v>12590.53</v>
      </c>
      <c r="L4282" s="77">
        <f>+IF(ISNUMBER(DATA!AM592),DATA!AM592,"n/a")</f>
        <v>3.3057261290947298E-2</v>
      </c>
      <c r="M4282" s="66"/>
      <c r="N4282" s="66"/>
      <c r="O4282" s="66"/>
      <c r="P4282" s="66"/>
      <c r="Q4282" s="66"/>
      <c r="S4282" s="70"/>
      <c r="U4282" s="70"/>
      <c r="W4282" s="70"/>
      <c r="Y4282" s="70"/>
    </row>
    <row r="4283" spans="1:25" s="69" customFormat="1" x14ac:dyDescent="0.2">
      <c r="A4283" s="66" t="s">
        <v>20</v>
      </c>
      <c r="B4283" s="66" t="s">
        <v>24</v>
      </c>
      <c r="C4283" s="66" t="s">
        <v>9</v>
      </c>
      <c r="D4283" s="66" t="s">
        <v>314</v>
      </c>
      <c r="E4283" s="86">
        <f>+IF(ISNUMBER(DATA!H593),DATA!H593,"n/a")</f>
        <v>3167.44</v>
      </c>
      <c r="F4283" s="77">
        <f>+IF(ISNUMBER(DATA!I593),DATA!I593,"n/a")</f>
        <v>0.114926749596964</v>
      </c>
      <c r="G4283" s="86">
        <f>+IF(ISNUMBER(DATA!R593),DATA!R593,"n/a")</f>
        <v>10954.77</v>
      </c>
      <c r="H4283" s="77">
        <f>+IF(ISNUMBER(DATA!S593),DATA!S593,"n/a")</f>
        <v>0.28533363057175398</v>
      </c>
      <c r="I4283" s="86">
        <f>+IF(ISNUMBER(DATA!AB593),DATA!AB593,"n/a")</f>
        <v>20796.71</v>
      </c>
      <c r="J4283" s="77">
        <f>+IF(ISNUMBER(DATA!AC593),DATA!AC593,"n/a")</f>
        <v>0.39189148489458397</v>
      </c>
      <c r="K4283" s="86">
        <f>+IF(ISNUMBER(DATA!AL593),DATA!AL593,"n/a")</f>
        <v>35323.379999999997</v>
      </c>
      <c r="L4283" s="77">
        <f>+IF(ISNUMBER(DATA!AM593),DATA!AM593,"n/a")</f>
        <v>0.32782132212336301</v>
      </c>
      <c r="M4283" s="66"/>
      <c r="N4283" s="66"/>
      <c r="O4283" s="66"/>
      <c r="P4283" s="66"/>
      <c r="Q4283" s="66"/>
      <c r="S4283" s="70"/>
      <c r="U4283" s="70"/>
      <c r="W4283" s="70"/>
      <c r="Y4283" s="70"/>
    </row>
    <row r="4284" spans="1:25" s="69" customFormat="1" x14ac:dyDescent="0.2">
      <c r="A4284" s="66" t="s">
        <v>20</v>
      </c>
      <c r="B4284" s="66" t="s">
        <v>24</v>
      </c>
      <c r="C4284" s="66" t="s">
        <v>9</v>
      </c>
      <c r="D4284" s="66" t="s">
        <v>315</v>
      </c>
      <c r="E4284" s="86">
        <f>+IF(ISNUMBER(DATA!H594),DATA!H594,"n/a")</f>
        <v>3240.22</v>
      </c>
      <c r="F4284" s="77">
        <f>+IF(ISNUMBER(DATA!I594),DATA!I594,"n/a")</f>
        <v>0.31340391724495797</v>
      </c>
      <c r="G4284" s="86">
        <f>+IF(ISNUMBER(DATA!R594),DATA!R594,"n/a")</f>
        <v>11589.67</v>
      </c>
      <c r="H4284" s="77">
        <f>+IF(ISNUMBER(DATA!S594),DATA!S594,"n/a")</f>
        <v>0.27613115346161798</v>
      </c>
      <c r="I4284" s="86">
        <f>+IF(ISNUMBER(DATA!AB594),DATA!AB594,"n/a")</f>
        <v>22237.39</v>
      </c>
      <c r="J4284" s="77">
        <f>+IF(ISNUMBER(DATA!AC594),DATA!AC594,"n/a")</f>
        <v>0.181967249711384</v>
      </c>
      <c r="K4284" s="86">
        <f>+IF(ISNUMBER(DATA!AL594),DATA!AL594,"n/a")</f>
        <v>36340.25</v>
      </c>
      <c r="L4284" s="77">
        <f>+IF(ISNUMBER(DATA!AM594),DATA!AM594,"n/a")</f>
        <v>4.2652634659497798E-2</v>
      </c>
      <c r="M4284" s="66"/>
      <c r="N4284" s="66"/>
      <c r="O4284" s="66"/>
      <c r="P4284" s="66"/>
      <c r="Q4284" s="66"/>
      <c r="S4284" s="70"/>
      <c r="U4284" s="70"/>
      <c r="W4284" s="70"/>
      <c r="Y4284" s="70"/>
    </row>
    <row r="4285" spans="1:25" s="69" customFormat="1" x14ac:dyDescent="0.2">
      <c r="A4285" s="66" t="s">
        <v>20</v>
      </c>
      <c r="B4285" s="66" t="s">
        <v>24</v>
      </c>
      <c r="C4285" s="66" t="s">
        <v>9</v>
      </c>
      <c r="D4285" s="66" t="s">
        <v>316</v>
      </c>
      <c r="E4285" s="86">
        <f>+IF(ISNUMBER(DATA!H595),DATA!H595,"n/a")</f>
        <v>2677.38</v>
      </c>
      <c r="F4285" s="77">
        <f>+IF(ISNUMBER(DATA!I595),DATA!I595,"n/a")</f>
        <v>0.162450829707974</v>
      </c>
      <c r="G4285" s="86">
        <f>+IF(ISNUMBER(DATA!R595),DATA!R595,"n/a")</f>
        <v>8257.64</v>
      </c>
      <c r="H4285" s="77">
        <f>+IF(ISNUMBER(DATA!S595),DATA!S595,"n/a")</f>
        <v>0.109447509209971</v>
      </c>
      <c r="I4285" s="86">
        <f>+IF(ISNUMBER(DATA!AB595),DATA!AB595,"n/a")</f>
        <v>14506.92</v>
      </c>
      <c r="J4285" s="77">
        <f>+IF(ISNUMBER(DATA!AC595),DATA!AC595,"n/a")</f>
        <v>6.6229794477506307E-2</v>
      </c>
      <c r="K4285" s="86">
        <f>+IF(ISNUMBER(DATA!AL595),DATA!AL595,"n/a")</f>
        <v>25802.6</v>
      </c>
      <c r="L4285" s="77">
        <f>+IF(ISNUMBER(DATA!AM595),DATA!AM595,"n/a")</f>
        <v>0.110369504924079</v>
      </c>
      <c r="M4285" s="66"/>
      <c r="N4285" s="66"/>
      <c r="O4285" s="66"/>
      <c r="P4285" s="66"/>
      <c r="Q4285" s="66"/>
      <c r="S4285" s="70"/>
      <c r="U4285" s="70"/>
      <c r="W4285" s="70"/>
      <c r="Y4285" s="70"/>
    </row>
    <row r="4286" spans="1:25" s="69" customFormat="1" x14ac:dyDescent="0.2">
      <c r="A4286" s="66" t="s">
        <v>20</v>
      </c>
      <c r="B4286" s="66" t="s">
        <v>24</v>
      </c>
      <c r="C4286" s="66" t="s">
        <v>9</v>
      </c>
      <c r="D4286" s="66" t="s">
        <v>317</v>
      </c>
      <c r="E4286" s="86">
        <f>+IF(ISNUMBER(DATA!H596),DATA!H596,"n/a")</f>
        <v>2056.48</v>
      </c>
      <c r="F4286" s="77">
        <f>+IF(ISNUMBER(DATA!I596),DATA!I596,"n/a")</f>
        <v>1.55908163819627E-2</v>
      </c>
      <c r="G4286" s="86">
        <f>+IF(ISNUMBER(DATA!R596),DATA!R596,"n/a")</f>
        <v>6945.89</v>
      </c>
      <c r="H4286" s="77">
        <f>+IF(ISNUMBER(DATA!S596),DATA!S596,"n/a")</f>
        <v>-1.1416006034642399E-2</v>
      </c>
      <c r="I4286" s="86">
        <f>+IF(ISNUMBER(DATA!AB596),DATA!AB596,"n/a")</f>
        <v>12413.76</v>
      </c>
      <c r="J4286" s="77">
        <f>+IF(ISNUMBER(DATA!AC596),DATA!AC596,"n/a")</f>
        <v>-6.4846544935165298E-2</v>
      </c>
      <c r="K4286" s="86">
        <f>+IF(ISNUMBER(DATA!AL596),DATA!AL596,"n/a")</f>
        <v>22208.52</v>
      </c>
      <c r="L4286" s="77">
        <f>+IF(ISNUMBER(DATA!AM596),DATA!AM596,"n/a")</f>
        <v>-2.9724053655772398E-2</v>
      </c>
      <c r="M4286" s="66"/>
      <c r="N4286" s="66"/>
      <c r="O4286" s="66"/>
      <c r="P4286" s="66"/>
      <c r="Q4286" s="66"/>
      <c r="S4286" s="70"/>
      <c r="U4286" s="70"/>
      <c r="W4286" s="70"/>
      <c r="Y4286" s="70"/>
    </row>
    <row r="4287" spans="1:25" s="69" customFormat="1" x14ac:dyDescent="0.2">
      <c r="A4287" s="66" t="s">
        <v>20</v>
      </c>
      <c r="B4287" s="66" t="s">
        <v>24</v>
      </c>
      <c r="C4287" s="66" t="s">
        <v>9</v>
      </c>
      <c r="D4287" s="66" t="s">
        <v>318</v>
      </c>
      <c r="E4287" s="86">
        <f>+IF(ISNUMBER(DATA!H597),DATA!H597,"n/a")</f>
        <v>2566.98</v>
      </c>
      <c r="F4287" s="77">
        <f>+IF(ISNUMBER(DATA!I597),DATA!I597,"n/a")</f>
        <v>1.04947408200541E-2</v>
      </c>
      <c r="G4287" s="86">
        <f>+IF(ISNUMBER(DATA!R597),DATA!R597,"n/a")</f>
        <v>8223.73</v>
      </c>
      <c r="H4287" s="77">
        <f>+IF(ISNUMBER(DATA!S597),DATA!S597,"n/a")</f>
        <v>-1.3676335130778599E-2</v>
      </c>
      <c r="I4287" s="86">
        <f>+IF(ISNUMBER(DATA!AB597),DATA!AB597,"n/a")</f>
        <v>15823.58</v>
      </c>
      <c r="J4287" s="77">
        <f>+IF(ISNUMBER(DATA!AC597),DATA!AC597,"n/a")</f>
        <v>-3.44940783090995E-2</v>
      </c>
      <c r="K4287" s="86">
        <f>+IF(ISNUMBER(DATA!AL597),DATA!AL597,"n/a")</f>
        <v>28276.15</v>
      </c>
      <c r="L4287" s="77">
        <f>+IF(ISNUMBER(DATA!AM597),DATA!AM597,"n/a")</f>
        <v>1.3192647118367999E-2</v>
      </c>
      <c r="M4287" s="66"/>
      <c r="N4287" s="66"/>
      <c r="O4287" s="66"/>
      <c r="P4287" s="66"/>
      <c r="Q4287" s="66"/>
      <c r="S4287" s="70"/>
      <c r="U4287" s="70"/>
      <c r="W4287" s="70"/>
      <c r="Y4287" s="70"/>
    </row>
    <row r="4288" spans="1:25" s="69" customFormat="1" x14ac:dyDescent="0.2">
      <c r="A4288" s="66" t="s">
        <v>20</v>
      </c>
      <c r="B4288" s="66" t="s">
        <v>24</v>
      </c>
      <c r="C4288" s="66" t="s">
        <v>9</v>
      </c>
      <c r="D4288" s="66" t="s">
        <v>344</v>
      </c>
      <c r="E4288" s="86">
        <f>+IF(ISNUMBER(DATA!H598),DATA!H598,"n/a")</f>
        <v>818.36</v>
      </c>
      <c r="F4288" s="77">
        <f>+IF(ISNUMBER(DATA!I598),DATA!I598,"n/a")</f>
        <v>-3.6160861042455902E-3</v>
      </c>
      <c r="G4288" s="86">
        <f>+IF(ISNUMBER(DATA!R598),DATA!R598,"n/a")</f>
        <v>2529.75</v>
      </c>
      <c r="H4288" s="77">
        <f>+IF(ISNUMBER(DATA!S598),DATA!S598,"n/a")</f>
        <v>-4.31748553273575E-2</v>
      </c>
      <c r="I4288" s="86">
        <f>+IF(ISNUMBER(DATA!AB598),DATA!AB598,"n/a")</f>
        <v>4766.82</v>
      </c>
      <c r="J4288" s="77">
        <f>+IF(ISNUMBER(DATA!AC598),DATA!AC598,"n/a")</f>
        <v>-3.9315584755839503E-2</v>
      </c>
      <c r="K4288" s="86">
        <f>+IF(ISNUMBER(DATA!AL598),DATA!AL598,"n/a")</f>
        <v>8753.08</v>
      </c>
      <c r="L4288" s="77">
        <f>+IF(ISNUMBER(DATA!AM598),DATA!AM598,"n/a")</f>
        <v>-0.122719874277375</v>
      </c>
      <c r="M4288" s="66"/>
      <c r="N4288" s="66"/>
      <c r="O4288" s="66"/>
      <c r="P4288" s="66"/>
      <c r="Q4288" s="66"/>
      <c r="S4288" s="70"/>
      <c r="U4288" s="70"/>
      <c r="W4288" s="70"/>
      <c r="Y4288" s="70"/>
    </row>
    <row r="4289" spans="1:25" s="69" customFormat="1" x14ac:dyDescent="0.2">
      <c r="A4289" s="66" t="s">
        <v>20</v>
      </c>
      <c r="B4289" s="66" t="s">
        <v>24</v>
      </c>
      <c r="C4289" s="66" t="s">
        <v>9</v>
      </c>
      <c r="D4289" s="66" t="s">
        <v>345</v>
      </c>
      <c r="E4289" s="86">
        <f>+IF(ISNUMBER(DATA!H599),DATA!H599,"n/a")</f>
        <v>968.82</v>
      </c>
      <c r="F4289" s="77">
        <f>+IF(ISNUMBER(DATA!I599),DATA!I599,"n/a")</f>
        <v>-8.5190361081734306E-2</v>
      </c>
      <c r="G4289" s="86">
        <f>+IF(ISNUMBER(DATA!R599),DATA!R599,"n/a")</f>
        <v>3265.34</v>
      </c>
      <c r="H4289" s="77">
        <f>+IF(ISNUMBER(DATA!S599),DATA!S599,"n/a")</f>
        <v>-2.5248364140039101E-2</v>
      </c>
      <c r="I4289" s="86">
        <f>+IF(ISNUMBER(DATA!AB599),DATA!AB599,"n/a")</f>
        <v>6337.7</v>
      </c>
      <c r="J4289" s="77">
        <f>+IF(ISNUMBER(DATA!AC599),DATA!AC599,"n/a")</f>
        <v>6.9231729578529397E-2</v>
      </c>
      <c r="K4289" s="86">
        <f>+IF(ISNUMBER(DATA!AL599),DATA!AL599,"n/a")</f>
        <v>11943.67</v>
      </c>
      <c r="L4289" s="77">
        <f>+IF(ISNUMBER(DATA!AM599),DATA!AM599,"n/a")</f>
        <v>0.108774076398353</v>
      </c>
      <c r="M4289" s="66"/>
      <c r="N4289" s="66"/>
      <c r="O4289" s="66"/>
      <c r="P4289" s="66"/>
      <c r="Q4289" s="66"/>
      <c r="S4289" s="70"/>
      <c r="U4289" s="70"/>
      <c r="W4289" s="70"/>
      <c r="Y4289" s="70"/>
    </row>
    <row r="4290" spans="1:25" x14ac:dyDescent="0.2">
      <c r="E4290" s="100"/>
      <c r="F4290" s="102"/>
      <c r="G4290" s="100"/>
      <c r="H4290" s="102"/>
      <c r="I4290" s="100"/>
      <c r="J4290" s="102"/>
      <c r="K4290" s="100"/>
      <c r="L4290" s="102"/>
    </row>
    <row r="4291" spans="1:25" s="69" customFormat="1" x14ac:dyDescent="0.2">
      <c r="A4291" s="66" t="s">
        <v>20</v>
      </c>
      <c r="B4291" s="66" t="s">
        <v>24</v>
      </c>
      <c r="C4291" s="66" t="s">
        <v>25</v>
      </c>
      <c r="D4291" s="66" t="s">
        <v>271</v>
      </c>
      <c r="E4291" s="86">
        <f>+IF(ISNUMBER(DATA!J550),DATA!J550,"n/a")</f>
        <v>4053.97</v>
      </c>
      <c r="F4291" s="77">
        <f>+IF(ISNUMBER(DATA!K550),DATA!K550,"n/a")</f>
        <v>-4.53632426806325E-2</v>
      </c>
      <c r="G4291" s="86">
        <f>+IF(ISNUMBER(DATA!T550),DATA!T550,"n/a")</f>
        <v>15083.44</v>
      </c>
      <c r="H4291" s="77">
        <f>+IF(ISNUMBER(DATA!U550),DATA!U550,"n/a")</f>
        <v>6.7303317438292001E-2</v>
      </c>
      <c r="I4291" s="86">
        <f>+IF(ISNUMBER(DATA!AD550),DATA!AD550,"n/a")</f>
        <v>27478.91</v>
      </c>
      <c r="J4291" s="77">
        <f>+IF(ISNUMBER(DATA!AE550),DATA!AE550,"n/a")</f>
        <v>3.2768006975594698E-2</v>
      </c>
      <c r="K4291" s="86">
        <f>+IF(ISNUMBER(DATA!AN550),DATA!AN550,"n/a")</f>
        <v>49438.94</v>
      </c>
      <c r="L4291" s="77">
        <f>+IF(ISNUMBER(DATA!AO550),DATA!AO550,"n/a")</f>
        <v>4.7579877559357803E-2</v>
      </c>
      <c r="M4291" s="66"/>
      <c r="N4291" s="66"/>
      <c r="O4291" s="66"/>
      <c r="P4291" s="66"/>
      <c r="Q4291" s="66"/>
      <c r="S4291" s="70"/>
      <c r="U4291" s="70"/>
      <c r="W4291" s="70"/>
      <c r="Y4291" s="70"/>
    </row>
    <row r="4292" spans="1:25" s="69" customFormat="1" x14ac:dyDescent="0.2">
      <c r="A4292" s="66" t="s">
        <v>20</v>
      </c>
      <c r="B4292" s="66" t="s">
        <v>24</v>
      </c>
      <c r="C4292" s="66" t="s">
        <v>25</v>
      </c>
      <c r="D4292" s="66" t="s">
        <v>272</v>
      </c>
      <c r="E4292" s="86">
        <f>+IF(ISNUMBER(DATA!J551),DATA!J551,"n/a")</f>
        <v>12034.2</v>
      </c>
      <c r="F4292" s="77">
        <f>+IF(ISNUMBER(DATA!K551),DATA!K551,"n/a")</f>
        <v>9.5686795624883199E-3</v>
      </c>
      <c r="G4292" s="86">
        <f>+IF(ISNUMBER(DATA!T551),DATA!T551,"n/a")</f>
        <v>39449.19</v>
      </c>
      <c r="H4292" s="77">
        <f>+IF(ISNUMBER(DATA!U551),DATA!U551,"n/a")</f>
        <v>-4.61193324480208E-3</v>
      </c>
      <c r="I4292" s="86">
        <f>+IF(ISNUMBER(DATA!AD551),DATA!AD551,"n/a")</f>
        <v>74277.679999999993</v>
      </c>
      <c r="J4292" s="77">
        <f>+IF(ISNUMBER(DATA!AE551),DATA!AE551,"n/a")</f>
        <v>-6.8841910543350399E-2</v>
      </c>
      <c r="K4292" s="86">
        <f>+IF(ISNUMBER(DATA!AN551),DATA!AN551,"n/a")</f>
        <v>133597.76999999999</v>
      </c>
      <c r="L4292" s="77">
        <f>+IF(ISNUMBER(DATA!AO551),DATA!AO551,"n/a")</f>
        <v>-8.8395038060901706E-3</v>
      </c>
      <c r="M4292" s="66"/>
      <c r="N4292" s="66"/>
      <c r="O4292" s="66"/>
      <c r="P4292" s="66"/>
      <c r="Q4292" s="66"/>
      <c r="S4292" s="70"/>
      <c r="U4292" s="70"/>
      <c r="W4292" s="70"/>
      <c r="Y4292" s="70"/>
    </row>
    <row r="4293" spans="1:25" s="69" customFormat="1" x14ac:dyDescent="0.2">
      <c r="A4293" s="66" t="s">
        <v>20</v>
      </c>
      <c r="B4293" s="66" t="s">
        <v>24</v>
      </c>
      <c r="C4293" s="66" t="s">
        <v>25</v>
      </c>
      <c r="D4293" s="66" t="s">
        <v>273</v>
      </c>
      <c r="E4293" s="86">
        <f>+IF(ISNUMBER(DATA!J552),DATA!J552,"n/a")</f>
        <v>41360.58</v>
      </c>
      <c r="F4293" s="77">
        <f>+IF(ISNUMBER(DATA!K552),DATA!K552,"n/a")</f>
        <v>0.180308416885023</v>
      </c>
      <c r="G4293" s="86">
        <f>+IF(ISNUMBER(DATA!T552),DATA!T552,"n/a")</f>
        <v>140336.18</v>
      </c>
      <c r="H4293" s="77">
        <f>+IF(ISNUMBER(DATA!U552),DATA!U552,"n/a")</f>
        <v>0.26501963249611499</v>
      </c>
      <c r="I4293" s="86">
        <f>+IF(ISNUMBER(DATA!AD552),DATA!AD552,"n/a")</f>
        <v>252285.74</v>
      </c>
      <c r="J4293" s="77">
        <f>+IF(ISNUMBER(DATA!AE552),DATA!AE552,"n/a")</f>
        <v>0.27852896092593599</v>
      </c>
      <c r="K4293" s="86">
        <f>+IF(ISNUMBER(DATA!AN552),DATA!AN552,"n/a")</f>
        <v>429554.51</v>
      </c>
      <c r="L4293" s="77">
        <f>+IF(ISNUMBER(DATA!AO552),DATA!AO552,"n/a")</f>
        <v>0.30164562278339302</v>
      </c>
      <c r="M4293" s="66"/>
      <c r="N4293" s="66"/>
      <c r="O4293" s="66"/>
      <c r="P4293" s="66"/>
      <c r="Q4293" s="66"/>
      <c r="S4293" s="70"/>
      <c r="U4293" s="70"/>
      <c r="W4293" s="70"/>
      <c r="Y4293" s="70"/>
    </row>
    <row r="4294" spans="1:25" s="69" customFormat="1" x14ac:dyDescent="0.2">
      <c r="A4294" s="66" t="s">
        <v>20</v>
      </c>
      <c r="B4294" s="66" t="s">
        <v>24</v>
      </c>
      <c r="C4294" s="66" t="s">
        <v>25</v>
      </c>
      <c r="D4294" s="66" t="s">
        <v>274</v>
      </c>
      <c r="E4294" s="86">
        <f>+IF(ISNUMBER(DATA!J553),DATA!J553,"n/a")</f>
        <v>6233.26</v>
      </c>
      <c r="F4294" s="77">
        <f>+IF(ISNUMBER(DATA!K553),DATA!K553,"n/a")</f>
        <v>-8.79099332166626E-2</v>
      </c>
      <c r="G4294" s="86">
        <f>+IF(ISNUMBER(DATA!T553),DATA!T553,"n/a")</f>
        <v>20597.41</v>
      </c>
      <c r="H4294" s="77">
        <f>+IF(ISNUMBER(DATA!U553),DATA!U553,"n/a")</f>
        <v>-3.3716283130458602E-2</v>
      </c>
      <c r="I4294" s="86">
        <f>+IF(ISNUMBER(DATA!AD553),DATA!AD553,"n/a")</f>
        <v>37684.269999999997</v>
      </c>
      <c r="J4294" s="77">
        <f>+IF(ISNUMBER(DATA!AE553),DATA!AE553,"n/a")</f>
        <v>-4.61233662157359E-2</v>
      </c>
      <c r="K4294" s="86">
        <f>+IF(ISNUMBER(DATA!AN553),DATA!AN553,"n/a")</f>
        <v>68532.399999999994</v>
      </c>
      <c r="L4294" s="77">
        <f>+IF(ISNUMBER(DATA!AO553),DATA!AO553,"n/a")</f>
        <v>4.0966823480769196E-3</v>
      </c>
      <c r="M4294" s="66"/>
      <c r="N4294" s="66"/>
      <c r="O4294" s="66"/>
      <c r="P4294" s="66"/>
      <c r="Q4294" s="66"/>
      <c r="S4294" s="70"/>
      <c r="U4294" s="70"/>
      <c r="W4294" s="70"/>
      <c r="Y4294" s="70"/>
    </row>
    <row r="4295" spans="1:25" s="69" customFormat="1" x14ac:dyDescent="0.2">
      <c r="A4295" s="66" t="s">
        <v>20</v>
      </c>
      <c r="B4295" s="66" t="s">
        <v>24</v>
      </c>
      <c r="C4295" s="66" t="s">
        <v>25</v>
      </c>
      <c r="D4295" s="66" t="s">
        <v>275</v>
      </c>
      <c r="E4295" s="86">
        <f>+IF(ISNUMBER(DATA!J554),DATA!J554,"n/a")</f>
        <v>23601.37</v>
      </c>
      <c r="F4295" s="77">
        <f>+IF(ISNUMBER(DATA!K554),DATA!K554,"n/a")</f>
        <v>8.3199932150932897E-4</v>
      </c>
      <c r="G4295" s="86">
        <f>+IF(ISNUMBER(DATA!T554),DATA!T554,"n/a")</f>
        <v>94241.07</v>
      </c>
      <c r="H4295" s="77">
        <f>+IF(ISNUMBER(DATA!U554),DATA!U554,"n/a")</f>
        <v>0.17802353545299299</v>
      </c>
      <c r="I4295" s="86">
        <f>+IF(ISNUMBER(DATA!AD554),DATA!AD554,"n/a")</f>
        <v>160494.84</v>
      </c>
      <c r="J4295" s="77">
        <f>+IF(ISNUMBER(DATA!AE554),DATA!AE554,"n/a")</f>
        <v>6.2111216744758002E-2</v>
      </c>
      <c r="K4295" s="86">
        <f>+IF(ISNUMBER(DATA!AN554),DATA!AN554,"n/a")</f>
        <v>291001.01</v>
      </c>
      <c r="L4295" s="77">
        <f>+IF(ISNUMBER(DATA!AO554),DATA!AO554,"n/a")</f>
        <v>6.3539775555145894E-2</v>
      </c>
      <c r="M4295" s="66"/>
      <c r="N4295" s="66"/>
      <c r="O4295" s="66"/>
      <c r="P4295" s="66"/>
      <c r="Q4295" s="66"/>
      <c r="S4295" s="70"/>
      <c r="U4295" s="70"/>
      <c r="W4295" s="70"/>
      <c r="Y4295" s="70"/>
    </row>
    <row r="4296" spans="1:25" s="69" customFormat="1" x14ac:dyDescent="0.2">
      <c r="A4296" s="66" t="s">
        <v>20</v>
      </c>
      <c r="B4296" s="66" t="s">
        <v>24</v>
      </c>
      <c r="C4296" s="66" t="s">
        <v>25</v>
      </c>
      <c r="D4296" s="66" t="s">
        <v>276</v>
      </c>
      <c r="E4296" s="86">
        <f>+IF(ISNUMBER(DATA!J555),DATA!J555,"n/a")</f>
        <v>28302.799999999999</v>
      </c>
      <c r="F4296" s="77">
        <f>+IF(ISNUMBER(DATA!K555),DATA!K555,"n/a")</f>
        <v>0.25421483062019901</v>
      </c>
      <c r="G4296" s="86">
        <f>+IF(ISNUMBER(DATA!T555),DATA!T555,"n/a")</f>
        <v>96845.81</v>
      </c>
      <c r="H4296" s="77">
        <f>+IF(ISNUMBER(DATA!U555),DATA!U555,"n/a")</f>
        <v>0.345870271670491</v>
      </c>
      <c r="I4296" s="86">
        <f>+IF(ISNUMBER(DATA!AD555),DATA!AD555,"n/a")</f>
        <v>167706.01</v>
      </c>
      <c r="J4296" s="77">
        <f>+IF(ISNUMBER(DATA!AE555),DATA!AE555,"n/a")</f>
        <v>0.46752176570931397</v>
      </c>
      <c r="K4296" s="86">
        <f>+IF(ISNUMBER(DATA!AN555),DATA!AN555,"n/a")</f>
        <v>284411.09999999998</v>
      </c>
      <c r="L4296" s="77">
        <f>+IF(ISNUMBER(DATA!AO555),DATA!AO555,"n/a")</f>
        <v>0.619328677812231</v>
      </c>
      <c r="M4296" s="66"/>
      <c r="N4296" s="66"/>
      <c r="O4296" s="66"/>
      <c r="P4296" s="66"/>
      <c r="Q4296" s="66"/>
      <c r="S4296" s="70"/>
      <c r="U4296" s="70"/>
      <c r="W4296" s="70"/>
      <c r="Y4296" s="70"/>
    </row>
    <row r="4297" spans="1:25" s="69" customFormat="1" x14ac:dyDescent="0.2">
      <c r="A4297" s="66" t="s">
        <v>20</v>
      </c>
      <c r="B4297" s="66" t="s">
        <v>24</v>
      </c>
      <c r="C4297" s="66" t="s">
        <v>25</v>
      </c>
      <c r="D4297" s="66" t="s">
        <v>277</v>
      </c>
      <c r="E4297" s="86">
        <f>+IF(ISNUMBER(DATA!J556),DATA!J556,"n/a")</f>
        <v>4244.9799999999996</v>
      </c>
      <c r="F4297" s="77">
        <f>+IF(ISNUMBER(DATA!K556),DATA!K556,"n/a")</f>
        <v>-3.67183369300558E-2</v>
      </c>
      <c r="G4297" s="86">
        <f>+IF(ISNUMBER(DATA!T556),DATA!T556,"n/a")</f>
        <v>14805.42</v>
      </c>
      <c r="H4297" s="77">
        <f>+IF(ISNUMBER(DATA!U556),DATA!U556,"n/a")</f>
        <v>1.37296386829078E-2</v>
      </c>
      <c r="I4297" s="86">
        <f>+IF(ISNUMBER(DATA!AD556),DATA!AD556,"n/a")</f>
        <v>28346.17</v>
      </c>
      <c r="J4297" s="77">
        <f>+IF(ISNUMBER(DATA!AE556),DATA!AE556,"n/a")</f>
        <v>0.128824434326793</v>
      </c>
      <c r="K4297" s="86">
        <f>+IF(ISNUMBER(DATA!AN556),DATA!AN556,"n/a")</f>
        <v>51826.559999999998</v>
      </c>
      <c r="L4297" s="77">
        <f>+IF(ISNUMBER(DATA!AO556),DATA!AO556,"n/a")</f>
        <v>0.23065554388588599</v>
      </c>
      <c r="M4297" s="66"/>
      <c r="N4297" s="66"/>
      <c r="O4297" s="66"/>
      <c r="P4297" s="66"/>
      <c r="Q4297" s="66"/>
      <c r="S4297" s="70"/>
      <c r="U4297" s="70"/>
      <c r="W4297" s="70"/>
      <c r="Y4297" s="70"/>
    </row>
    <row r="4298" spans="1:25" s="69" customFormat="1" x14ac:dyDescent="0.2">
      <c r="A4298" s="66" t="s">
        <v>20</v>
      </c>
      <c r="B4298" s="66" t="s">
        <v>24</v>
      </c>
      <c r="C4298" s="66" t="s">
        <v>25</v>
      </c>
      <c r="D4298" s="66" t="s">
        <v>278</v>
      </c>
      <c r="E4298" s="86">
        <f>+IF(ISNUMBER(DATA!J557),DATA!J557,"n/a")</f>
        <v>17721.03</v>
      </c>
      <c r="F4298" s="77">
        <f>+IF(ISNUMBER(DATA!K557),DATA!K557,"n/a")</f>
        <v>0.41408158265792</v>
      </c>
      <c r="G4298" s="86">
        <f>+IF(ISNUMBER(DATA!T557),DATA!T557,"n/a")</f>
        <v>55715.41</v>
      </c>
      <c r="H4298" s="77">
        <f>+IF(ISNUMBER(DATA!U557),DATA!U557,"n/a")</f>
        <v>0.42886404669580003</v>
      </c>
      <c r="I4298" s="86">
        <f>+IF(ISNUMBER(DATA!AD557),DATA!AD557,"n/a")</f>
        <v>96445.75</v>
      </c>
      <c r="J4298" s="77">
        <f>+IF(ISNUMBER(DATA!AE557),DATA!AE557,"n/a")</f>
        <v>0.429701750627977</v>
      </c>
      <c r="K4298" s="86">
        <f>+IF(ISNUMBER(DATA!AN557),DATA!AN557,"n/a")</f>
        <v>163936.94</v>
      </c>
      <c r="L4298" s="77">
        <f>+IF(ISNUMBER(DATA!AO557),DATA!AO557,"n/a")</f>
        <v>0.44054090271422403</v>
      </c>
      <c r="M4298" s="66"/>
      <c r="N4298" s="66"/>
      <c r="O4298" s="66"/>
      <c r="P4298" s="66"/>
      <c r="Q4298" s="66"/>
      <c r="S4298" s="70"/>
      <c r="U4298" s="70"/>
      <c r="W4298" s="70"/>
      <c r="Y4298" s="70"/>
    </row>
    <row r="4299" spans="1:25" s="69" customFormat="1" x14ac:dyDescent="0.2">
      <c r="A4299" s="66" t="s">
        <v>20</v>
      </c>
      <c r="B4299" s="66" t="s">
        <v>24</v>
      </c>
      <c r="C4299" s="66" t="s">
        <v>25</v>
      </c>
      <c r="D4299" s="66" t="s">
        <v>279</v>
      </c>
      <c r="E4299" s="86">
        <f>+IF(ISNUMBER(DATA!J558),DATA!J558,"n/a")</f>
        <v>4609.6400000000003</v>
      </c>
      <c r="F4299" s="77">
        <f>+IF(ISNUMBER(DATA!K558),DATA!K558,"n/a")</f>
        <v>-8.5419737826303604E-2</v>
      </c>
      <c r="G4299" s="86">
        <f>+IF(ISNUMBER(DATA!T558),DATA!T558,"n/a")</f>
        <v>14730.82</v>
      </c>
      <c r="H4299" s="77">
        <f>+IF(ISNUMBER(DATA!U558),DATA!U558,"n/a")</f>
        <v>-4.1993842567963999E-2</v>
      </c>
      <c r="I4299" s="86">
        <f>+IF(ISNUMBER(DATA!AD558),DATA!AD558,"n/a")</f>
        <v>27430.35</v>
      </c>
      <c r="J4299" s="77">
        <f>+IF(ISNUMBER(DATA!AE558),DATA!AE558,"n/a")</f>
        <v>-0.15482939664893999</v>
      </c>
      <c r="K4299" s="86">
        <f>+IF(ISNUMBER(DATA!AN558),DATA!AN558,"n/a")</f>
        <v>50935.06</v>
      </c>
      <c r="L4299" s="77">
        <f>+IF(ISNUMBER(DATA!AO558),DATA!AO558,"n/a")</f>
        <v>-0.29693212376630301</v>
      </c>
      <c r="M4299" s="66"/>
      <c r="N4299" s="66"/>
      <c r="O4299" s="66"/>
      <c r="P4299" s="66"/>
      <c r="Q4299" s="66"/>
      <c r="S4299" s="70"/>
      <c r="U4299" s="70"/>
      <c r="W4299" s="70"/>
      <c r="Y4299" s="70"/>
    </row>
    <row r="4300" spans="1:25" s="69" customFormat="1" x14ac:dyDescent="0.2">
      <c r="A4300" s="66" t="s">
        <v>20</v>
      </c>
      <c r="B4300" s="66" t="s">
        <v>24</v>
      </c>
      <c r="C4300" s="66" t="s">
        <v>25</v>
      </c>
      <c r="D4300" s="66" t="s">
        <v>280</v>
      </c>
      <c r="E4300" s="86">
        <f>+IF(ISNUMBER(DATA!J559),DATA!J559,"n/a")</f>
        <v>2588.6999999999998</v>
      </c>
      <c r="F4300" s="77">
        <f>+IF(ISNUMBER(DATA!K559),DATA!K559,"n/a")</f>
        <v>-0.50255954988816398</v>
      </c>
      <c r="G4300" s="86">
        <f>+IF(ISNUMBER(DATA!T559),DATA!T559,"n/a")</f>
        <v>9935.27</v>
      </c>
      <c r="H4300" s="77">
        <f>+IF(ISNUMBER(DATA!U559),DATA!U559,"n/a")</f>
        <v>-0.45551452615980198</v>
      </c>
      <c r="I4300" s="86">
        <f>+IF(ISNUMBER(DATA!AD559),DATA!AD559,"n/a")</f>
        <v>20102.05</v>
      </c>
      <c r="J4300" s="77">
        <f>+IF(ISNUMBER(DATA!AE559),DATA!AE559,"n/a")</f>
        <v>-0.432429746344557</v>
      </c>
      <c r="K4300" s="86">
        <f>+IF(ISNUMBER(DATA!AN559),DATA!AN559,"n/a")</f>
        <v>45991.28</v>
      </c>
      <c r="L4300" s="77">
        <f>+IF(ISNUMBER(DATA!AO559),DATA!AO559,"n/a")</f>
        <v>-0.26055659132989401</v>
      </c>
      <c r="M4300" s="66"/>
      <c r="N4300" s="66"/>
      <c r="O4300" s="66"/>
      <c r="P4300" s="66"/>
      <c r="Q4300" s="66"/>
      <c r="S4300" s="70"/>
      <c r="U4300" s="70"/>
      <c r="W4300" s="70"/>
      <c r="Y4300" s="70"/>
    </row>
    <row r="4301" spans="1:25" s="69" customFormat="1" x14ac:dyDescent="0.2">
      <c r="A4301" s="66" t="s">
        <v>20</v>
      </c>
      <c r="B4301" s="66" t="s">
        <v>24</v>
      </c>
      <c r="C4301" s="66" t="s">
        <v>25</v>
      </c>
      <c r="D4301" s="66" t="s">
        <v>281</v>
      </c>
      <c r="E4301" s="86">
        <f>+IF(ISNUMBER(DATA!J560),DATA!J560,"n/a")</f>
        <v>4809.37</v>
      </c>
      <c r="F4301" s="77">
        <f>+IF(ISNUMBER(DATA!K560),DATA!K560,"n/a")</f>
        <v>-0.138325014064521</v>
      </c>
      <c r="G4301" s="86">
        <f>+IF(ISNUMBER(DATA!T560),DATA!T560,"n/a")</f>
        <v>15857.65</v>
      </c>
      <c r="H4301" s="77">
        <f>+IF(ISNUMBER(DATA!U560),DATA!U560,"n/a")</f>
        <v>-0.11899937720803599</v>
      </c>
      <c r="I4301" s="86">
        <f>+IF(ISNUMBER(DATA!AD560),DATA!AD560,"n/a")</f>
        <v>30701.66</v>
      </c>
      <c r="J4301" s="77">
        <f>+IF(ISNUMBER(DATA!AE560),DATA!AE560,"n/a")</f>
        <v>-0.127547629203352</v>
      </c>
      <c r="K4301" s="86">
        <f>+IF(ISNUMBER(DATA!AN560),DATA!AN560,"n/a")</f>
        <v>59146.81</v>
      </c>
      <c r="L4301" s="77">
        <f>+IF(ISNUMBER(DATA!AO560),DATA!AO560,"n/a")</f>
        <v>-0.16211160397062899</v>
      </c>
      <c r="M4301" s="66"/>
      <c r="N4301" s="66"/>
      <c r="O4301" s="66"/>
      <c r="P4301" s="66"/>
      <c r="Q4301" s="66"/>
      <c r="S4301" s="70"/>
      <c r="U4301" s="70"/>
      <c r="W4301" s="70"/>
      <c r="Y4301" s="70"/>
    </row>
    <row r="4302" spans="1:25" s="69" customFormat="1" x14ac:dyDescent="0.2">
      <c r="A4302" s="66" t="s">
        <v>20</v>
      </c>
      <c r="B4302" s="66" t="s">
        <v>24</v>
      </c>
      <c r="C4302" s="66" t="s">
        <v>25</v>
      </c>
      <c r="D4302" s="66" t="s">
        <v>282</v>
      </c>
      <c r="E4302" s="86">
        <f>+IF(ISNUMBER(DATA!J561),DATA!J561,"n/a")</f>
        <v>6234.79</v>
      </c>
      <c r="F4302" s="77">
        <f>+IF(ISNUMBER(DATA!K561),DATA!K561,"n/a")</f>
        <v>0.25382646135530401</v>
      </c>
      <c r="G4302" s="86">
        <f>+IF(ISNUMBER(DATA!T561),DATA!T561,"n/a")</f>
        <v>19649.86</v>
      </c>
      <c r="H4302" s="77">
        <f>+IF(ISNUMBER(DATA!U561),DATA!U561,"n/a")</f>
        <v>0.186959182206479</v>
      </c>
      <c r="I4302" s="86">
        <f>+IF(ISNUMBER(DATA!AD561),DATA!AD561,"n/a")</f>
        <v>37368.660000000003</v>
      </c>
      <c r="J4302" s="77">
        <f>+IF(ISNUMBER(DATA!AE561),DATA!AE561,"n/a")</f>
        <v>0.240706733490821</v>
      </c>
      <c r="K4302" s="86">
        <f>+IF(ISNUMBER(DATA!AN561),DATA!AN561,"n/a")</f>
        <v>67110.87</v>
      </c>
      <c r="L4302" s="77">
        <f>+IF(ISNUMBER(DATA!AO561),DATA!AO561,"n/a")</f>
        <v>0.26401101602114602</v>
      </c>
      <c r="M4302" s="66"/>
      <c r="N4302" s="66"/>
      <c r="O4302" s="66"/>
      <c r="P4302" s="66"/>
      <c r="Q4302" s="66"/>
      <c r="S4302" s="70"/>
      <c r="U4302" s="70"/>
      <c r="W4302" s="70"/>
      <c r="Y4302" s="70"/>
    </row>
    <row r="4303" spans="1:25" s="69" customFormat="1" x14ac:dyDescent="0.2">
      <c r="A4303" s="66" t="s">
        <v>20</v>
      </c>
      <c r="B4303" s="66" t="s">
        <v>24</v>
      </c>
      <c r="C4303" s="66" t="s">
        <v>25</v>
      </c>
      <c r="D4303" s="66" t="s">
        <v>283</v>
      </c>
      <c r="E4303" s="86">
        <f>+IF(ISNUMBER(DATA!J562),DATA!J562,"n/a")</f>
        <v>7894.95</v>
      </c>
      <c r="F4303" s="77">
        <f>+IF(ISNUMBER(DATA!K562),DATA!K562,"n/a")</f>
        <v>3.0923998417368301E-2</v>
      </c>
      <c r="G4303" s="86">
        <f>+IF(ISNUMBER(DATA!T562),DATA!T562,"n/a")</f>
        <v>27497.62</v>
      </c>
      <c r="H4303" s="77">
        <f>+IF(ISNUMBER(DATA!U562),DATA!U562,"n/a")</f>
        <v>8.4852685952940099E-2</v>
      </c>
      <c r="I4303" s="86">
        <f>+IF(ISNUMBER(DATA!AD562),DATA!AD562,"n/a")</f>
        <v>50745.34</v>
      </c>
      <c r="J4303" s="77">
        <f>+IF(ISNUMBER(DATA!AE562),DATA!AE562,"n/a")</f>
        <v>0.101520215783206</v>
      </c>
      <c r="K4303" s="86">
        <f>+IF(ISNUMBER(DATA!AN562),DATA!AN562,"n/a")</f>
        <v>90403.23</v>
      </c>
      <c r="L4303" s="77">
        <f>+IF(ISNUMBER(DATA!AO562),DATA!AO562,"n/a")</f>
        <v>0.110188265974903</v>
      </c>
      <c r="M4303" s="66"/>
      <c r="N4303" s="66"/>
      <c r="O4303" s="66"/>
      <c r="P4303" s="66"/>
      <c r="Q4303" s="66"/>
      <c r="S4303" s="70"/>
      <c r="U4303" s="70"/>
      <c r="W4303" s="70"/>
      <c r="Y4303" s="70"/>
    </row>
    <row r="4304" spans="1:25" s="69" customFormat="1" x14ac:dyDescent="0.2">
      <c r="A4304" s="66" t="s">
        <v>20</v>
      </c>
      <c r="B4304" s="66" t="s">
        <v>24</v>
      </c>
      <c r="C4304" s="66" t="s">
        <v>25</v>
      </c>
      <c r="D4304" s="66" t="s">
        <v>284</v>
      </c>
      <c r="E4304" s="86">
        <f>+IF(ISNUMBER(DATA!J563),DATA!J563,"n/a")</f>
        <v>11440.4</v>
      </c>
      <c r="F4304" s="77">
        <f>+IF(ISNUMBER(DATA!K563),DATA!K563,"n/a")</f>
        <v>2.9164642593691999E-2</v>
      </c>
      <c r="G4304" s="86">
        <f>+IF(ISNUMBER(DATA!T563),DATA!T563,"n/a")</f>
        <v>35071.86</v>
      </c>
      <c r="H4304" s="77">
        <f>+IF(ISNUMBER(DATA!U563),DATA!U563,"n/a")</f>
        <v>3.9637216386327397E-2</v>
      </c>
      <c r="I4304" s="86">
        <f>+IF(ISNUMBER(DATA!AD563),DATA!AD563,"n/a")</f>
        <v>65322.45</v>
      </c>
      <c r="J4304" s="77">
        <f>+IF(ISNUMBER(DATA!AE563),DATA!AE563,"n/a")</f>
        <v>2.0291034442902599E-2</v>
      </c>
      <c r="K4304" s="86">
        <f>+IF(ISNUMBER(DATA!AN563),DATA!AN563,"n/a")</f>
        <v>118637.51</v>
      </c>
      <c r="L4304" s="77">
        <f>+IF(ISNUMBER(DATA!AO563),DATA!AO563,"n/a")</f>
        <v>-0.105252063416214</v>
      </c>
      <c r="M4304" s="66"/>
      <c r="N4304" s="66"/>
      <c r="O4304" s="66"/>
      <c r="P4304" s="66"/>
      <c r="Q4304" s="66"/>
      <c r="S4304" s="70"/>
      <c r="U4304" s="70"/>
      <c r="W4304" s="70"/>
      <c r="Y4304" s="70"/>
    </row>
    <row r="4305" spans="1:25" s="69" customFormat="1" x14ac:dyDescent="0.2">
      <c r="A4305" s="66" t="s">
        <v>20</v>
      </c>
      <c r="B4305" s="66" t="s">
        <v>24</v>
      </c>
      <c r="C4305" s="66" t="s">
        <v>25</v>
      </c>
      <c r="D4305" s="66" t="s">
        <v>285</v>
      </c>
      <c r="E4305" s="86">
        <f>+IF(ISNUMBER(DATA!J564),DATA!J564,"n/a")</f>
        <v>5921.78</v>
      </c>
      <c r="F4305" s="77">
        <f>+IF(ISNUMBER(DATA!K564),DATA!K564,"n/a")</f>
        <v>0.13319887020353199</v>
      </c>
      <c r="G4305" s="86">
        <f>+IF(ISNUMBER(DATA!T564),DATA!T564,"n/a")</f>
        <v>17891.28</v>
      </c>
      <c r="H4305" s="77">
        <f>+IF(ISNUMBER(DATA!U564),DATA!U564,"n/a")</f>
        <v>3.0721245856382098E-2</v>
      </c>
      <c r="I4305" s="86">
        <f>+IF(ISNUMBER(DATA!AD564),DATA!AD564,"n/a")</f>
        <v>31486.9</v>
      </c>
      <c r="J4305" s="77">
        <f>+IF(ISNUMBER(DATA!AE564),DATA!AE564,"n/a")</f>
        <v>2.74424963861397E-2</v>
      </c>
      <c r="K4305" s="86">
        <f>+IF(ISNUMBER(DATA!AN564),DATA!AN564,"n/a")</f>
        <v>59553.49</v>
      </c>
      <c r="L4305" s="77">
        <f>+IF(ISNUMBER(DATA!AO564),DATA!AO564,"n/a")</f>
        <v>7.3397523129414693E-2</v>
      </c>
      <c r="M4305" s="66"/>
      <c r="N4305" s="66"/>
      <c r="O4305" s="66"/>
      <c r="P4305" s="66"/>
      <c r="Q4305" s="66"/>
      <c r="S4305" s="70"/>
      <c r="U4305" s="70"/>
      <c r="W4305" s="70"/>
      <c r="Y4305" s="70"/>
    </row>
    <row r="4306" spans="1:25" s="69" customFormat="1" x14ac:dyDescent="0.2">
      <c r="A4306" s="66" t="s">
        <v>20</v>
      </c>
      <c r="B4306" s="66" t="s">
        <v>24</v>
      </c>
      <c r="C4306" s="66" t="s">
        <v>25</v>
      </c>
      <c r="D4306" s="66" t="s">
        <v>286</v>
      </c>
      <c r="E4306" s="86">
        <f>+IF(ISNUMBER(DATA!J565),DATA!J565,"n/a")</f>
        <v>15257.61</v>
      </c>
      <c r="F4306" s="77">
        <f>+IF(ISNUMBER(DATA!K565),DATA!K565,"n/a")</f>
        <v>0.11711972259461299</v>
      </c>
      <c r="G4306" s="86">
        <f>+IF(ISNUMBER(DATA!T565),DATA!T565,"n/a")</f>
        <v>52309.45</v>
      </c>
      <c r="H4306" s="77">
        <f>+IF(ISNUMBER(DATA!U565),DATA!U565,"n/a")</f>
        <v>0.21123391323898799</v>
      </c>
      <c r="I4306" s="86">
        <f>+IF(ISNUMBER(DATA!AD565),DATA!AD565,"n/a")</f>
        <v>92865.63</v>
      </c>
      <c r="J4306" s="77">
        <f>+IF(ISNUMBER(DATA!AE565),DATA!AE565,"n/a")</f>
        <v>0.15741468229733999</v>
      </c>
      <c r="K4306" s="86">
        <f>+IF(ISNUMBER(DATA!AN565),DATA!AN565,"n/a")</f>
        <v>164704.65</v>
      </c>
      <c r="L4306" s="77">
        <f>+IF(ISNUMBER(DATA!AO565),DATA!AO565,"n/a")</f>
        <v>0.211126919944123</v>
      </c>
      <c r="M4306" s="66"/>
      <c r="N4306" s="66"/>
      <c r="O4306" s="66"/>
      <c r="P4306" s="66"/>
      <c r="Q4306" s="66"/>
      <c r="S4306" s="70"/>
      <c r="U4306" s="70"/>
      <c r="W4306" s="70"/>
      <c r="Y4306" s="70"/>
    </row>
    <row r="4307" spans="1:25" s="69" customFormat="1" x14ac:dyDescent="0.2">
      <c r="A4307" s="66" t="s">
        <v>20</v>
      </c>
      <c r="B4307" s="66" t="s">
        <v>24</v>
      </c>
      <c r="C4307" s="66" t="s">
        <v>25</v>
      </c>
      <c r="D4307" s="66" t="s">
        <v>287</v>
      </c>
      <c r="E4307" s="86">
        <f>+IF(ISNUMBER(DATA!J566),DATA!J566,"n/a")</f>
        <v>9181.66</v>
      </c>
      <c r="F4307" s="77">
        <f>+IF(ISNUMBER(DATA!K566),DATA!K566,"n/a")</f>
        <v>3.29344196373929E-3</v>
      </c>
      <c r="G4307" s="86">
        <f>+IF(ISNUMBER(DATA!T566),DATA!T566,"n/a")</f>
        <v>35592.83</v>
      </c>
      <c r="H4307" s="77">
        <f>+IF(ISNUMBER(DATA!U566),DATA!U566,"n/a")</f>
        <v>0.18363783229594499</v>
      </c>
      <c r="I4307" s="86">
        <f>+IF(ISNUMBER(DATA!AD566),DATA!AD566,"n/a")</f>
        <v>62932.17</v>
      </c>
      <c r="J4307" s="77">
        <f>+IF(ISNUMBER(DATA!AE566),DATA!AE566,"n/a")</f>
        <v>0.14219253112063299</v>
      </c>
      <c r="K4307" s="86">
        <f>+IF(ISNUMBER(DATA!AN566),DATA!AN566,"n/a")</f>
        <v>107413.64</v>
      </c>
      <c r="L4307" s="77">
        <f>+IF(ISNUMBER(DATA!AO566),DATA!AO566,"n/a")</f>
        <v>0.106522658428206</v>
      </c>
      <c r="M4307" s="66"/>
      <c r="N4307" s="66"/>
      <c r="O4307" s="66"/>
      <c r="P4307" s="66"/>
      <c r="Q4307" s="66"/>
      <c r="S4307" s="70"/>
      <c r="U4307" s="70"/>
      <c r="W4307" s="70"/>
      <c r="Y4307" s="70"/>
    </row>
    <row r="4308" spans="1:25" s="69" customFormat="1" x14ac:dyDescent="0.2">
      <c r="A4308" s="66" t="s">
        <v>20</v>
      </c>
      <c r="B4308" s="66" t="s">
        <v>24</v>
      </c>
      <c r="C4308" s="66" t="s">
        <v>25</v>
      </c>
      <c r="D4308" s="66" t="s">
        <v>288</v>
      </c>
      <c r="E4308" s="86">
        <f>+IF(ISNUMBER(DATA!J567),DATA!J567,"n/a")</f>
        <v>8143.01</v>
      </c>
      <c r="F4308" s="77">
        <f>+IF(ISNUMBER(DATA!K567),DATA!K567,"n/a")</f>
        <v>0.37786151688102498</v>
      </c>
      <c r="G4308" s="86">
        <f>+IF(ISNUMBER(DATA!T567),DATA!T567,"n/a")</f>
        <v>24226.32</v>
      </c>
      <c r="H4308" s="77">
        <f>+IF(ISNUMBER(DATA!U567),DATA!U567,"n/a")</f>
        <v>0.283834005730701</v>
      </c>
      <c r="I4308" s="86">
        <f>+IF(ISNUMBER(DATA!AD567),DATA!AD567,"n/a")</f>
        <v>44442.95</v>
      </c>
      <c r="J4308" s="77">
        <f>+IF(ISNUMBER(DATA!AE567),DATA!AE567,"n/a")</f>
        <v>0.241492541482765</v>
      </c>
      <c r="K4308" s="86">
        <f>+IF(ISNUMBER(DATA!AN567),DATA!AN567,"n/a")</f>
        <v>81289.149999999994</v>
      </c>
      <c r="L4308" s="77">
        <f>+IF(ISNUMBER(DATA!AO567),DATA!AO567,"n/a")</f>
        <v>0.26818125087754902</v>
      </c>
      <c r="M4308" s="66"/>
      <c r="N4308" s="66"/>
      <c r="O4308" s="66"/>
      <c r="P4308" s="66"/>
      <c r="Q4308" s="66"/>
      <c r="S4308" s="70"/>
      <c r="U4308" s="70"/>
      <c r="W4308" s="70"/>
      <c r="Y4308" s="70"/>
    </row>
    <row r="4309" spans="1:25" s="69" customFormat="1" x14ac:dyDescent="0.2">
      <c r="A4309" s="66" t="s">
        <v>20</v>
      </c>
      <c r="B4309" s="66" t="s">
        <v>24</v>
      </c>
      <c r="C4309" s="66" t="s">
        <v>25</v>
      </c>
      <c r="D4309" s="66" t="s">
        <v>289</v>
      </c>
      <c r="E4309" s="86">
        <f>+IF(ISNUMBER(DATA!J568),DATA!J568,"n/a")</f>
        <v>3446.84</v>
      </c>
      <c r="F4309" s="77">
        <f>+IF(ISNUMBER(DATA!K568),DATA!K568,"n/a")</f>
        <v>1.78478620363808E-2</v>
      </c>
      <c r="G4309" s="86">
        <f>+IF(ISNUMBER(DATA!T568),DATA!T568,"n/a")</f>
        <v>10398.879999999999</v>
      </c>
      <c r="H4309" s="77">
        <f>+IF(ISNUMBER(DATA!U568),DATA!U568,"n/a")</f>
        <v>-2.9290577690321399E-2</v>
      </c>
      <c r="I4309" s="86">
        <f>+IF(ISNUMBER(DATA!AD568),DATA!AD568,"n/a")</f>
        <v>19086.05</v>
      </c>
      <c r="J4309" s="77">
        <f>+IF(ISNUMBER(DATA!AE568),DATA!AE568,"n/a")</f>
        <v>-0.104786093873856</v>
      </c>
      <c r="K4309" s="86">
        <f>+IF(ISNUMBER(DATA!AN568),DATA!AN568,"n/a")</f>
        <v>36744.44</v>
      </c>
      <c r="L4309" s="77">
        <f>+IF(ISNUMBER(DATA!AO568),DATA!AO568,"n/a")</f>
        <v>-0.11420291028977</v>
      </c>
      <c r="M4309" s="66"/>
      <c r="N4309" s="66"/>
      <c r="O4309" s="66"/>
      <c r="P4309" s="66"/>
      <c r="Q4309" s="66"/>
      <c r="S4309" s="70"/>
      <c r="U4309" s="70"/>
      <c r="W4309" s="70"/>
      <c r="Y4309" s="70"/>
    </row>
    <row r="4310" spans="1:25" s="69" customFormat="1" x14ac:dyDescent="0.2">
      <c r="A4310" s="66" t="s">
        <v>20</v>
      </c>
      <c r="B4310" s="66" t="s">
        <v>24</v>
      </c>
      <c r="C4310" s="66" t="s">
        <v>25</v>
      </c>
      <c r="D4310" s="66" t="s">
        <v>290</v>
      </c>
      <c r="E4310" s="86">
        <f>+IF(ISNUMBER(DATA!J569),DATA!J569,"n/a")</f>
        <v>5143.9799999999996</v>
      </c>
      <c r="F4310" s="77">
        <f>+IF(ISNUMBER(DATA!K569),DATA!K569,"n/a")</f>
        <v>0.10975483470111599</v>
      </c>
      <c r="G4310" s="86">
        <f>+IF(ISNUMBER(DATA!T569),DATA!T569,"n/a")</f>
        <v>16231.03</v>
      </c>
      <c r="H4310" s="77">
        <f>+IF(ISNUMBER(DATA!U569),DATA!U569,"n/a")</f>
        <v>7.68938328352822E-2</v>
      </c>
      <c r="I4310" s="86">
        <f>+IF(ISNUMBER(DATA!AD569),DATA!AD569,"n/a")</f>
        <v>30480.44</v>
      </c>
      <c r="J4310" s="77">
        <f>+IF(ISNUMBER(DATA!AE569),DATA!AE569,"n/a")</f>
        <v>1.41793401208281E-2</v>
      </c>
      <c r="K4310" s="86">
        <f>+IF(ISNUMBER(DATA!AN569),DATA!AN569,"n/a")</f>
        <v>54070.41</v>
      </c>
      <c r="L4310" s="77">
        <f>+IF(ISNUMBER(DATA!AO569),DATA!AO569,"n/a")</f>
        <v>1.6567461063524198E-2</v>
      </c>
      <c r="M4310" s="66"/>
      <c r="N4310" s="66"/>
      <c r="O4310" s="66"/>
      <c r="P4310" s="66"/>
      <c r="Q4310" s="66"/>
      <c r="S4310" s="70"/>
      <c r="U4310" s="70"/>
      <c r="W4310" s="70"/>
      <c r="Y4310" s="70"/>
    </row>
    <row r="4311" spans="1:25" s="69" customFormat="1" x14ac:dyDescent="0.2">
      <c r="A4311" s="66" t="s">
        <v>20</v>
      </c>
      <c r="B4311" s="66" t="s">
        <v>24</v>
      </c>
      <c r="C4311" s="66" t="s">
        <v>25</v>
      </c>
      <c r="D4311" s="66" t="s">
        <v>291</v>
      </c>
      <c r="E4311" s="86">
        <f>+IF(ISNUMBER(DATA!J570),DATA!J570,"n/a")</f>
        <v>2873.3</v>
      </c>
      <c r="F4311" s="77">
        <f>+IF(ISNUMBER(DATA!K570),DATA!K570,"n/a")</f>
        <v>-1.0442137745297101E-2</v>
      </c>
      <c r="G4311" s="86">
        <f>+IF(ISNUMBER(DATA!T570),DATA!T570,"n/a")</f>
        <v>10775.03</v>
      </c>
      <c r="H4311" s="77">
        <f>+IF(ISNUMBER(DATA!U570),DATA!U570,"n/a")</f>
        <v>0.12616457111800899</v>
      </c>
      <c r="I4311" s="86">
        <f>+IF(ISNUMBER(DATA!AD570),DATA!AD570,"n/a")</f>
        <v>19217.580000000002</v>
      </c>
      <c r="J4311" s="77">
        <f>+IF(ISNUMBER(DATA!AE570),DATA!AE570,"n/a")</f>
        <v>4.0458465753127899E-2</v>
      </c>
      <c r="K4311" s="86">
        <f>+IF(ISNUMBER(DATA!AN570),DATA!AN570,"n/a")</f>
        <v>33261.800000000003</v>
      </c>
      <c r="L4311" s="77">
        <f>+IF(ISNUMBER(DATA!AO570),DATA!AO570,"n/a")</f>
        <v>0.12384500427923199</v>
      </c>
      <c r="M4311" s="66"/>
      <c r="N4311" s="66"/>
      <c r="O4311" s="66"/>
      <c r="P4311" s="66"/>
      <c r="Q4311" s="66"/>
      <c r="S4311" s="70"/>
      <c r="U4311" s="70"/>
      <c r="W4311" s="70"/>
      <c r="Y4311" s="70"/>
    </row>
    <row r="4312" spans="1:25" s="69" customFormat="1" x14ac:dyDescent="0.2">
      <c r="A4312" s="66" t="s">
        <v>20</v>
      </c>
      <c r="B4312" s="66" t="s">
        <v>24</v>
      </c>
      <c r="C4312" s="66" t="s">
        <v>25</v>
      </c>
      <c r="D4312" s="66" t="s">
        <v>292</v>
      </c>
      <c r="E4312" s="86">
        <f>+IF(ISNUMBER(DATA!J571),DATA!J571,"n/a")</f>
        <v>13667.57</v>
      </c>
      <c r="F4312" s="77">
        <f>+IF(ISNUMBER(DATA!K571),DATA!K571,"n/a")</f>
        <v>-6.1892472527849601E-2</v>
      </c>
      <c r="G4312" s="86">
        <f>+IF(ISNUMBER(DATA!T571),DATA!T571,"n/a")</f>
        <v>47119.040000000001</v>
      </c>
      <c r="H4312" s="77">
        <f>+IF(ISNUMBER(DATA!U571),DATA!U571,"n/a")</f>
        <v>0.124708941021515</v>
      </c>
      <c r="I4312" s="86">
        <f>+IF(ISNUMBER(DATA!AD571),DATA!AD571,"n/a")</f>
        <v>84825.68</v>
      </c>
      <c r="J4312" s="77">
        <f>+IF(ISNUMBER(DATA!AE571),DATA!AE571,"n/a")</f>
        <v>6.2014116004439901E-2</v>
      </c>
      <c r="K4312" s="86">
        <f>+IF(ISNUMBER(DATA!AN571),DATA!AN571,"n/a")</f>
        <v>152747.54999999999</v>
      </c>
      <c r="L4312" s="77">
        <f>+IF(ISNUMBER(DATA!AO571),DATA!AO571,"n/a")</f>
        <v>-3.3159826782503801E-2</v>
      </c>
      <c r="M4312" s="66"/>
      <c r="N4312" s="66"/>
      <c r="O4312" s="66"/>
      <c r="P4312" s="66"/>
      <c r="Q4312" s="66"/>
      <c r="S4312" s="70"/>
      <c r="U4312" s="70"/>
      <c r="W4312" s="70"/>
      <c r="Y4312" s="70"/>
    </row>
    <row r="4313" spans="1:25" s="69" customFormat="1" x14ac:dyDescent="0.2">
      <c r="A4313" s="66" t="s">
        <v>20</v>
      </c>
      <c r="B4313" s="66" t="s">
        <v>24</v>
      </c>
      <c r="C4313" s="66" t="s">
        <v>25</v>
      </c>
      <c r="D4313" s="66" t="s">
        <v>293</v>
      </c>
      <c r="E4313" s="86">
        <f>+IF(ISNUMBER(DATA!J572),DATA!J572,"n/a")</f>
        <v>1357.35</v>
      </c>
      <c r="F4313" s="77">
        <f>+IF(ISNUMBER(DATA!K572),DATA!K572,"n/a")</f>
        <v>-9.9219569170327607E-2</v>
      </c>
      <c r="G4313" s="86">
        <f>+IF(ISNUMBER(DATA!T572),DATA!T572,"n/a")</f>
        <v>4125.0200000000004</v>
      </c>
      <c r="H4313" s="77">
        <f>+IF(ISNUMBER(DATA!U572),DATA!U572,"n/a")</f>
        <v>-0.11411630039579999</v>
      </c>
      <c r="I4313" s="86">
        <f>+IF(ISNUMBER(DATA!AD572),DATA!AD572,"n/a")</f>
        <v>7313.32</v>
      </c>
      <c r="J4313" s="77">
        <f>+IF(ISNUMBER(DATA!AE572),DATA!AE572,"n/a")</f>
        <v>-0.143398613193403</v>
      </c>
      <c r="K4313" s="86">
        <f>+IF(ISNUMBER(DATA!AN572),DATA!AN572,"n/a")</f>
        <v>13185.59</v>
      </c>
      <c r="L4313" s="77">
        <f>+IF(ISNUMBER(DATA!AO572),DATA!AO572,"n/a")</f>
        <v>-5.5028763536994103E-2</v>
      </c>
      <c r="M4313" s="66"/>
      <c r="N4313" s="66"/>
      <c r="O4313" s="66"/>
      <c r="P4313" s="66"/>
      <c r="Q4313" s="66"/>
      <c r="S4313" s="70"/>
      <c r="U4313" s="70"/>
      <c r="W4313" s="70"/>
      <c r="Y4313" s="70"/>
    </row>
    <row r="4314" spans="1:25" s="69" customFormat="1" x14ac:dyDescent="0.2">
      <c r="A4314" s="66" t="s">
        <v>20</v>
      </c>
      <c r="B4314" s="66" t="s">
        <v>24</v>
      </c>
      <c r="C4314" s="66" t="s">
        <v>25</v>
      </c>
      <c r="D4314" s="66" t="s">
        <v>294</v>
      </c>
      <c r="E4314" s="86">
        <f>+IF(ISNUMBER(DATA!J573),DATA!J573,"n/a")</f>
        <v>18650.919999999998</v>
      </c>
      <c r="F4314" s="77">
        <f>+IF(ISNUMBER(DATA!K573),DATA!K573,"n/a")</f>
        <v>-1.25262673586939E-2</v>
      </c>
      <c r="G4314" s="86">
        <f>+IF(ISNUMBER(DATA!T573),DATA!T573,"n/a")</f>
        <v>60953.33</v>
      </c>
      <c r="H4314" s="77">
        <f>+IF(ISNUMBER(DATA!U573),DATA!U573,"n/a")</f>
        <v>-8.2856905314273605E-3</v>
      </c>
      <c r="I4314" s="86">
        <f>+IF(ISNUMBER(DATA!AD573),DATA!AD573,"n/a")</f>
        <v>118487.82</v>
      </c>
      <c r="J4314" s="77">
        <f>+IF(ISNUMBER(DATA!AE573),DATA!AE573,"n/a")</f>
        <v>-1.35314931848E-2</v>
      </c>
      <c r="K4314" s="86">
        <f>+IF(ISNUMBER(DATA!AN573),DATA!AN573,"n/a")</f>
        <v>214695.23</v>
      </c>
      <c r="L4314" s="77">
        <f>+IF(ISNUMBER(DATA!AO573),DATA!AO573,"n/a")</f>
        <v>4.0458756741918204E-3</v>
      </c>
      <c r="M4314" s="66"/>
      <c r="N4314" s="66"/>
      <c r="O4314" s="66"/>
      <c r="P4314" s="66"/>
      <c r="Q4314" s="66"/>
      <c r="S4314" s="70"/>
      <c r="U4314" s="70"/>
      <c r="W4314" s="70"/>
      <c r="Y4314" s="70"/>
    </row>
    <row r="4315" spans="1:25" s="69" customFormat="1" x14ac:dyDescent="0.2">
      <c r="A4315" s="66" t="s">
        <v>20</v>
      </c>
      <c r="B4315" s="66" t="s">
        <v>24</v>
      </c>
      <c r="C4315" s="66" t="s">
        <v>25</v>
      </c>
      <c r="D4315" s="66" t="s">
        <v>295</v>
      </c>
      <c r="E4315" s="86">
        <f>+IF(ISNUMBER(DATA!J574),DATA!J574,"n/a")</f>
        <v>2972.17</v>
      </c>
      <c r="F4315" s="77">
        <f>+IF(ISNUMBER(DATA!K574),DATA!K574,"n/a")</f>
        <v>-0.11469838319572</v>
      </c>
      <c r="G4315" s="86">
        <f>+IF(ISNUMBER(DATA!T574),DATA!T574,"n/a")</f>
        <v>10303.92</v>
      </c>
      <c r="H4315" s="77">
        <f>+IF(ISNUMBER(DATA!U574),DATA!U574,"n/a")</f>
        <v>-4.7780462898359098E-2</v>
      </c>
      <c r="I4315" s="86">
        <f>+IF(ISNUMBER(DATA!AD574),DATA!AD574,"n/a")</f>
        <v>18692.669999999998</v>
      </c>
      <c r="J4315" s="77">
        <f>+IF(ISNUMBER(DATA!AE574),DATA!AE574,"n/a")</f>
        <v>-6.9685485135259601E-2</v>
      </c>
      <c r="K4315" s="86">
        <f>+IF(ISNUMBER(DATA!AN574),DATA!AN574,"n/a")</f>
        <v>35253.9</v>
      </c>
      <c r="L4315" s="77">
        <f>+IF(ISNUMBER(DATA!AO574),DATA!AO574,"n/a")</f>
        <v>3.9677673644565203E-2</v>
      </c>
      <c r="M4315" s="66"/>
      <c r="N4315" s="66"/>
      <c r="O4315" s="66"/>
      <c r="P4315" s="66"/>
      <c r="Q4315" s="66"/>
      <c r="S4315" s="70"/>
      <c r="U4315" s="70"/>
      <c r="W4315" s="70"/>
      <c r="Y4315" s="70"/>
    </row>
    <row r="4316" spans="1:25" s="69" customFormat="1" x14ac:dyDescent="0.2">
      <c r="A4316" s="66" t="s">
        <v>20</v>
      </c>
      <c r="B4316" s="66" t="s">
        <v>24</v>
      </c>
      <c r="C4316" s="66" t="s">
        <v>25</v>
      </c>
      <c r="D4316" s="66" t="s">
        <v>296</v>
      </c>
      <c r="E4316" s="86">
        <f>+IF(ISNUMBER(DATA!J575),DATA!J575,"n/a")</f>
        <v>5817.09</v>
      </c>
      <c r="F4316" s="77">
        <f>+IF(ISNUMBER(DATA!K575),DATA!K575,"n/a")</f>
        <v>0.15489258295264399</v>
      </c>
      <c r="G4316" s="86">
        <f>+IF(ISNUMBER(DATA!T575),DATA!T575,"n/a")</f>
        <v>19167.099999999999</v>
      </c>
      <c r="H4316" s="77">
        <f>+IF(ISNUMBER(DATA!U575),DATA!U575,"n/a")</f>
        <v>0.117069327057682</v>
      </c>
      <c r="I4316" s="86">
        <f>+IF(ISNUMBER(DATA!AD575),DATA!AD575,"n/a")</f>
        <v>33500.5</v>
      </c>
      <c r="J4316" s="77">
        <f>+IF(ISNUMBER(DATA!AE575),DATA!AE575,"n/a")</f>
        <v>0.10043648900959599</v>
      </c>
      <c r="K4316" s="86">
        <f>+IF(ISNUMBER(DATA!AN575),DATA!AN575,"n/a")</f>
        <v>60661.14</v>
      </c>
      <c r="L4316" s="77">
        <f>+IF(ISNUMBER(DATA!AO575),DATA!AO575,"n/a")</f>
        <v>0.15824507592797199</v>
      </c>
      <c r="M4316" s="66"/>
      <c r="N4316" s="66"/>
      <c r="O4316" s="66"/>
      <c r="P4316" s="66"/>
      <c r="Q4316" s="66"/>
      <c r="S4316" s="70"/>
      <c r="U4316" s="70"/>
      <c r="W4316" s="70"/>
      <c r="Y4316" s="70"/>
    </row>
    <row r="4317" spans="1:25" s="69" customFormat="1" x14ac:dyDescent="0.2">
      <c r="A4317" s="66" t="s">
        <v>20</v>
      </c>
      <c r="B4317" s="66" t="s">
        <v>24</v>
      </c>
      <c r="C4317" s="66" t="s">
        <v>25</v>
      </c>
      <c r="D4317" s="66" t="s">
        <v>297</v>
      </c>
      <c r="E4317" s="86">
        <f>+IF(ISNUMBER(DATA!J576),DATA!J576,"n/a")</f>
        <v>2701.94</v>
      </c>
      <c r="F4317" s="77">
        <f>+IF(ISNUMBER(DATA!K576),DATA!K576,"n/a")</f>
        <v>-4.4592563780696801E-2</v>
      </c>
      <c r="G4317" s="86">
        <f>+IF(ISNUMBER(DATA!T576),DATA!T576,"n/a")</f>
        <v>9471.2800000000007</v>
      </c>
      <c r="H4317" s="77">
        <f>+IF(ISNUMBER(DATA!U576),DATA!U576,"n/a")</f>
        <v>3.3763591553753899E-2</v>
      </c>
      <c r="I4317" s="86">
        <f>+IF(ISNUMBER(DATA!AD576),DATA!AD576,"n/a")</f>
        <v>17454.55</v>
      </c>
      <c r="J4317" s="77">
        <f>+IF(ISNUMBER(DATA!AE576),DATA!AE576,"n/a")</f>
        <v>5.0521655963303097E-3</v>
      </c>
      <c r="K4317" s="86">
        <f>+IF(ISNUMBER(DATA!AN576),DATA!AN576,"n/a")</f>
        <v>30684.11</v>
      </c>
      <c r="L4317" s="77">
        <f>+IF(ISNUMBER(DATA!AO576),DATA!AO576,"n/a")</f>
        <v>5.9097526779359498E-2</v>
      </c>
      <c r="M4317" s="66"/>
      <c r="N4317" s="66"/>
      <c r="O4317" s="66"/>
      <c r="P4317" s="66"/>
      <c r="Q4317" s="66"/>
      <c r="S4317" s="70"/>
      <c r="U4317" s="70"/>
      <c r="W4317" s="70"/>
      <c r="Y4317" s="70"/>
    </row>
    <row r="4318" spans="1:25" s="69" customFormat="1" x14ac:dyDescent="0.2">
      <c r="A4318" s="66" t="s">
        <v>20</v>
      </c>
      <c r="B4318" s="66" t="s">
        <v>24</v>
      </c>
      <c r="C4318" s="66" t="s">
        <v>25</v>
      </c>
      <c r="D4318" s="66" t="s">
        <v>298</v>
      </c>
      <c r="E4318" s="86">
        <f>+IF(ISNUMBER(DATA!J577),DATA!J577,"n/a")</f>
        <v>1490.71</v>
      </c>
      <c r="F4318" s="77">
        <f>+IF(ISNUMBER(DATA!K577),DATA!K577,"n/a")</f>
        <v>-2.68310038451243E-2</v>
      </c>
      <c r="G4318" s="86">
        <f>+IF(ISNUMBER(DATA!T577),DATA!T577,"n/a")</f>
        <v>4669.25</v>
      </c>
      <c r="H4318" s="77">
        <f>+IF(ISNUMBER(DATA!U577),DATA!U577,"n/a")</f>
        <v>-5.9963208288768803E-5</v>
      </c>
      <c r="I4318" s="86">
        <f>+IF(ISNUMBER(DATA!AD577),DATA!AD577,"n/a")</f>
        <v>8505.25</v>
      </c>
      <c r="J4318" s="77">
        <f>+IF(ISNUMBER(DATA!AE577),DATA!AE577,"n/a")</f>
        <v>9.9704943807440202E-2</v>
      </c>
      <c r="K4318" s="86">
        <f>+IF(ISNUMBER(DATA!AN577),DATA!AN577,"n/a")</f>
        <v>15492.81</v>
      </c>
      <c r="L4318" s="77">
        <f>+IF(ISNUMBER(DATA!AO577),DATA!AO577,"n/a")</f>
        <v>0.244697337923444</v>
      </c>
      <c r="M4318" s="66"/>
      <c r="N4318" s="66"/>
      <c r="O4318" s="66"/>
      <c r="P4318" s="66"/>
      <c r="Q4318" s="66"/>
      <c r="S4318" s="70"/>
      <c r="U4318" s="70"/>
      <c r="W4318" s="70"/>
      <c r="Y4318" s="70"/>
    </row>
    <row r="4319" spans="1:25" s="69" customFormat="1" x14ac:dyDescent="0.2">
      <c r="A4319" s="66" t="s">
        <v>20</v>
      </c>
      <c r="B4319" s="66" t="s">
        <v>24</v>
      </c>
      <c r="C4319" s="66" t="s">
        <v>25</v>
      </c>
      <c r="D4319" s="66" t="s">
        <v>299</v>
      </c>
      <c r="E4319" s="86">
        <f>+IF(ISNUMBER(DATA!J578),DATA!J578,"n/a")</f>
        <v>47141.919999999998</v>
      </c>
      <c r="F4319" s="77">
        <f>+IF(ISNUMBER(DATA!K578),DATA!K578,"n/a")</f>
        <v>-1.7692484007417901E-2</v>
      </c>
      <c r="G4319" s="86">
        <f>+IF(ISNUMBER(DATA!T578),DATA!T578,"n/a")</f>
        <v>176527.57</v>
      </c>
      <c r="H4319" s="77">
        <f>+IF(ISNUMBER(DATA!U578),DATA!U578,"n/a")</f>
        <v>0.10502674842545701</v>
      </c>
      <c r="I4319" s="86">
        <f>+IF(ISNUMBER(DATA!AD578),DATA!AD578,"n/a")</f>
        <v>309429.96000000002</v>
      </c>
      <c r="J4319" s="77">
        <f>+IF(ISNUMBER(DATA!AE578),DATA!AE578,"n/a")</f>
        <v>4.9284537939357102E-2</v>
      </c>
      <c r="K4319" s="86">
        <f>+IF(ISNUMBER(DATA!AN578),DATA!AN578,"n/a")</f>
        <v>566092.85</v>
      </c>
      <c r="L4319" s="77">
        <f>+IF(ISNUMBER(DATA!AO578),DATA!AO578,"n/a")</f>
        <v>8.8642964309348399E-2</v>
      </c>
      <c r="M4319" s="66"/>
      <c r="N4319" s="66"/>
      <c r="O4319" s="66"/>
      <c r="P4319" s="66"/>
      <c r="Q4319" s="66"/>
      <c r="S4319" s="70"/>
      <c r="U4319" s="70"/>
      <c r="W4319" s="70"/>
      <c r="Y4319" s="70"/>
    </row>
    <row r="4320" spans="1:25" s="69" customFormat="1" x14ac:dyDescent="0.2">
      <c r="A4320" s="66" t="s">
        <v>20</v>
      </c>
      <c r="B4320" s="66" t="s">
        <v>24</v>
      </c>
      <c r="C4320" s="66" t="s">
        <v>25</v>
      </c>
      <c r="D4320" s="66" t="s">
        <v>300</v>
      </c>
      <c r="E4320" s="86">
        <f>+IF(ISNUMBER(DATA!J579),DATA!J579,"n/a")</f>
        <v>26786.46</v>
      </c>
      <c r="F4320" s="77">
        <f>+IF(ISNUMBER(DATA!K579),DATA!K579,"n/a")</f>
        <v>-1.0600787634827601E-2</v>
      </c>
      <c r="G4320" s="86">
        <f>+IF(ISNUMBER(DATA!T579),DATA!T579,"n/a")</f>
        <v>89399.2</v>
      </c>
      <c r="H4320" s="77">
        <f>+IF(ISNUMBER(DATA!U579),DATA!U579,"n/a")</f>
        <v>2.4217460497675598E-2</v>
      </c>
      <c r="I4320" s="86">
        <f>+IF(ISNUMBER(DATA!AD579),DATA!AD579,"n/a")</f>
        <v>159433.60000000001</v>
      </c>
      <c r="J4320" s="77">
        <f>+IF(ISNUMBER(DATA!AE579),DATA!AE579,"n/a")</f>
        <v>1.06463160070008E-2</v>
      </c>
      <c r="K4320" s="86">
        <f>+IF(ISNUMBER(DATA!AN579),DATA!AN579,"n/a")</f>
        <v>304840.19</v>
      </c>
      <c r="L4320" s="77">
        <f>+IF(ISNUMBER(DATA!AO579),DATA!AO579,"n/a")</f>
        <v>3.9566523809908598E-2</v>
      </c>
      <c r="M4320" s="66"/>
      <c r="N4320" s="66"/>
      <c r="O4320" s="66"/>
      <c r="P4320" s="66"/>
      <c r="Q4320" s="66"/>
      <c r="S4320" s="70"/>
      <c r="U4320" s="70"/>
      <c r="W4320" s="70"/>
      <c r="Y4320" s="70"/>
    </row>
    <row r="4321" spans="1:25" s="69" customFormat="1" x14ac:dyDescent="0.2">
      <c r="A4321" s="66" t="s">
        <v>20</v>
      </c>
      <c r="B4321" s="66" t="s">
        <v>24</v>
      </c>
      <c r="C4321" s="66" t="s">
        <v>25</v>
      </c>
      <c r="D4321" s="66" t="s">
        <v>301</v>
      </c>
      <c r="E4321" s="86">
        <f>+IF(ISNUMBER(DATA!J580),DATA!J580,"n/a")</f>
        <v>509.84</v>
      </c>
      <c r="F4321" s="77">
        <f>+IF(ISNUMBER(DATA!K580),DATA!K580,"n/a")</f>
        <v>-0.22955799017756001</v>
      </c>
      <c r="G4321" s="86">
        <f>+IF(ISNUMBER(DATA!T580),DATA!T580,"n/a")</f>
        <v>1586.96</v>
      </c>
      <c r="H4321" s="77">
        <f>+IF(ISNUMBER(DATA!U580),DATA!U580,"n/a")</f>
        <v>-0.26592501792446299</v>
      </c>
      <c r="I4321" s="86">
        <f>+IF(ISNUMBER(DATA!AD580),DATA!AD580,"n/a")</f>
        <v>2755.53</v>
      </c>
      <c r="J4321" s="77">
        <f>+IF(ISNUMBER(DATA!AE580),DATA!AE580,"n/a")</f>
        <v>-0.454220804943749</v>
      </c>
      <c r="K4321" s="86">
        <f>+IF(ISNUMBER(DATA!AN580),DATA!AN580,"n/a")</f>
        <v>5913.46</v>
      </c>
      <c r="L4321" s="77">
        <f>+IF(ISNUMBER(DATA!AO580),DATA!AO580,"n/a")</f>
        <v>-0.41531415644394698</v>
      </c>
      <c r="M4321" s="66"/>
      <c r="N4321" s="66"/>
      <c r="O4321" s="66"/>
      <c r="P4321" s="66"/>
      <c r="Q4321" s="66"/>
      <c r="S4321" s="70"/>
      <c r="U4321" s="70"/>
      <c r="W4321" s="70"/>
      <c r="Y4321" s="70"/>
    </row>
    <row r="4322" spans="1:25" s="69" customFormat="1" x14ac:dyDescent="0.2">
      <c r="A4322" s="66" t="s">
        <v>20</v>
      </c>
      <c r="B4322" s="66" t="s">
        <v>24</v>
      </c>
      <c r="C4322" s="66" t="s">
        <v>25</v>
      </c>
      <c r="D4322" s="66" t="s">
        <v>302</v>
      </c>
      <c r="E4322" s="86">
        <f>+IF(ISNUMBER(DATA!J581),DATA!J581,"n/a")</f>
        <v>8543.65</v>
      </c>
      <c r="F4322" s="77">
        <f>+IF(ISNUMBER(DATA!K581),DATA!K581,"n/a")</f>
        <v>-5.4148455178705097E-2</v>
      </c>
      <c r="G4322" s="86">
        <f>+IF(ISNUMBER(DATA!T581),DATA!T581,"n/a")</f>
        <v>27425.14</v>
      </c>
      <c r="H4322" s="77">
        <f>+IF(ISNUMBER(DATA!U581),DATA!U581,"n/a")</f>
        <v>-6.4402868626799503E-2</v>
      </c>
      <c r="I4322" s="86">
        <f>+IF(ISNUMBER(DATA!AD581),DATA!AD581,"n/a")</f>
        <v>53208.58</v>
      </c>
      <c r="J4322" s="77">
        <f>+IF(ISNUMBER(DATA!AE581),DATA!AE581,"n/a")</f>
        <v>-6.1136452222109797E-2</v>
      </c>
      <c r="K4322" s="86">
        <f>+IF(ISNUMBER(DATA!AN581),DATA!AN581,"n/a")</f>
        <v>97380.03</v>
      </c>
      <c r="L4322" s="77">
        <f>+IF(ISNUMBER(DATA!AO581),DATA!AO581,"n/a")</f>
        <v>-1.07604403445454E-2</v>
      </c>
      <c r="M4322" s="66"/>
      <c r="N4322" s="66"/>
      <c r="O4322" s="66"/>
      <c r="P4322" s="66"/>
      <c r="Q4322" s="66"/>
      <c r="S4322" s="70"/>
      <c r="U4322" s="70"/>
      <c r="W4322" s="70"/>
      <c r="Y4322" s="70"/>
    </row>
    <row r="4323" spans="1:25" s="69" customFormat="1" x14ac:dyDescent="0.2">
      <c r="A4323" s="66" t="s">
        <v>20</v>
      </c>
      <c r="B4323" s="66" t="s">
        <v>24</v>
      </c>
      <c r="C4323" s="66" t="s">
        <v>25</v>
      </c>
      <c r="D4323" s="66" t="s">
        <v>303</v>
      </c>
      <c r="E4323" s="86">
        <f>+IF(ISNUMBER(DATA!J582),DATA!J582,"n/a")</f>
        <v>4455.5600000000004</v>
      </c>
      <c r="F4323" s="77">
        <f>+IF(ISNUMBER(DATA!K582),DATA!K582,"n/a")</f>
        <v>1.42731614483504E-2</v>
      </c>
      <c r="G4323" s="86">
        <f>+IF(ISNUMBER(DATA!T582),DATA!T582,"n/a")</f>
        <v>13286.18</v>
      </c>
      <c r="H4323" s="77">
        <f>+IF(ISNUMBER(DATA!U582),DATA!U582,"n/a")</f>
        <v>-1.4527475070538301E-2</v>
      </c>
      <c r="I4323" s="86">
        <f>+IF(ISNUMBER(DATA!AD582),DATA!AD582,"n/a")</f>
        <v>23331.79</v>
      </c>
      <c r="J4323" s="77">
        <f>+IF(ISNUMBER(DATA!AE582),DATA!AE582,"n/a")</f>
        <v>-9.5574157810782795E-2</v>
      </c>
      <c r="K4323" s="86">
        <f>+IF(ISNUMBER(DATA!AN582),DATA!AN582,"n/a")</f>
        <v>43087.83</v>
      </c>
      <c r="L4323" s="77">
        <f>+IF(ISNUMBER(DATA!AO582),DATA!AO582,"n/a")</f>
        <v>-7.7226279623299102E-2</v>
      </c>
      <c r="M4323" s="66"/>
      <c r="N4323" s="66"/>
      <c r="O4323" s="66"/>
      <c r="P4323" s="66"/>
      <c r="Q4323" s="66"/>
      <c r="S4323" s="70"/>
      <c r="U4323" s="70"/>
      <c r="W4323" s="70"/>
      <c r="Y4323" s="70"/>
    </row>
    <row r="4324" spans="1:25" s="69" customFormat="1" x14ac:dyDescent="0.2">
      <c r="A4324" s="66" t="s">
        <v>20</v>
      </c>
      <c r="B4324" s="66" t="s">
        <v>24</v>
      </c>
      <c r="C4324" s="66" t="s">
        <v>25</v>
      </c>
      <c r="D4324" s="66" t="s">
        <v>304</v>
      </c>
      <c r="E4324" s="86">
        <f>+IF(ISNUMBER(DATA!J583),DATA!J583,"n/a")</f>
        <v>34705.65</v>
      </c>
      <c r="F4324" s="77">
        <f>+IF(ISNUMBER(DATA!K583),DATA!K583,"n/a")</f>
        <v>0.229059370193681</v>
      </c>
      <c r="G4324" s="86">
        <f>+IF(ISNUMBER(DATA!T583),DATA!T583,"n/a")</f>
        <v>117427.24</v>
      </c>
      <c r="H4324" s="77">
        <f>+IF(ISNUMBER(DATA!U583),DATA!U583,"n/a")</f>
        <v>0.31417353183568703</v>
      </c>
      <c r="I4324" s="86">
        <f>+IF(ISNUMBER(DATA!AD583),DATA!AD583,"n/a")</f>
        <v>205564.75</v>
      </c>
      <c r="J4324" s="77">
        <f>+IF(ISNUMBER(DATA!AE583),DATA!AE583,"n/a")</f>
        <v>0.28209410101278498</v>
      </c>
      <c r="K4324" s="86">
        <f>+IF(ISNUMBER(DATA!AN583),DATA!AN583,"n/a")</f>
        <v>386339.08</v>
      </c>
      <c r="L4324" s="77">
        <f>+IF(ISNUMBER(DATA!AO583),DATA!AO583,"n/a")</f>
        <v>0.42369597499619199</v>
      </c>
      <c r="M4324" s="66"/>
      <c r="N4324" s="66"/>
      <c r="O4324" s="66"/>
      <c r="P4324" s="66"/>
      <c r="Q4324" s="66"/>
      <c r="S4324" s="70"/>
      <c r="U4324" s="70"/>
      <c r="W4324" s="70"/>
      <c r="Y4324" s="70"/>
    </row>
    <row r="4325" spans="1:25" s="69" customFormat="1" x14ac:dyDescent="0.2">
      <c r="A4325" s="66" t="s">
        <v>20</v>
      </c>
      <c r="B4325" s="66" t="s">
        <v>24</v>
      </c>
      <c r="C4325" s="66" t="s">
        <v>25</v>
      </c>
      <c r="D4325" s="66" t="s">
        <v>305</v>
      </c>
      <c r="E4325" s="86">
        <f>+IF(ISNUMBER(DATA!J584),DATA!J584,"n/a")</f>
        <v>4944.3</v>
      </c>
      <c r="F4325" s="77">
        <f>+IF(ISNUMBER(DATA!K584),DATA!K584,"n/a")</f>
        <v>-0.103152922738701</v>
      </c>
      <c r="G4325" s="86">
        <f>+IF(ISNUMBER(DATA!T584),DATA!T584,"n/a")</f>
        <v>18207.21</v>
      </c>
      <c r="H4325" s="77">
        <f>+IF(ISNUMBER(DATA!U584),DATA!U584,"n/a")</f>
        <v>-1.645807989248E-2</v>
      </c>
      <c r="I4325" s="86">
        <f>+IF(ISNUMBER(DATA!AD584),DATA!AD584,"n/a")</f>
        <v>34091.17</v>
      </c>
      <c r="J4325" s="77">
        <f>+IF(ISNUMBER(DATA!AE584),DATA!AE584,"n/a")</f>
        <v>5.8185805959780901E-2</v>
      </c>
      <c r="K4325" s="86">
        <f>+IF(ISNUMBER(DATA!AN584),DATA!AN584,"n/a")</f>
        <v>61548.24</v>
      </c>
      <c r="L4325" s="77">
        <f>+IF(ISNUMBER(DATA!AO584),DATA!AO584,"n/a")</f>
        <v>0.13697557695540399</v>
      </c>
      <c r="M4325" s="66"/>
      <c r="N4325" s="66"/>
      <c r="O4325" s="66"/>
      <c r="P4325" s="66"/>
      <c r="Q4325" s="66"/>
      <c r="S4325" s="70"/>
      <c r="U4325" s="70"/>
      <c r="W4325" s="70"/>
      <c r="Y4325" s="70"/>
    </row>
    <row r="4326" spans="1:25" s="69" customFormat="1" x14ac:dyDescent="0.2">
      <c r="A4326" s="66" t="s">
        <v>20</v>
      </c>
      <c r="B4326" s="66" t="s">
        <v>24</v>
      </c>
      <c r="C4326" s="66" t="s">
        <v>25</v>
      </c>
      <c r="D4326" s="66" t="s">
        <v>306</v>
      </c>
      <c r="E4326" s="86">
        <f>+IF(ISNUMBER(DATA!J585),DATA!J585,"n/a")</f>
        <v>6923.66</v>
      </c>
      <c r="F4326" s="77">
        <f>+IF(ISNUMBER(DATA!K585),DATA!K585,"n/a")</f>
        <v>-1.2036227117256E-2</v>
      </c>
      <c r="G4326" s="86">
        <f>+IF(ISNUMBER(DATA!T585),DATA!T585,"n/a")</f>
        <v>23590.59</v>
      </c>
      <c r="H4326" s="77">
        <f>+IF(ISNUMBER(DATA!U585),DATA!U585,"n/a")</f>
        <v>-1.8015775458834E-2</v>
      </c>
      <c r="I4326" s="86">
        <f>+IF(ISNUMBER(DATA!AD585),DATA!AD585,"n/a")</f>
        <v>45771.54</v>
      </c>
      <c r="J4326" s="77">
        <f>+IF(ISNUMBER(DATA!AE585),DATA!AE585,"n/a")</f>
        <v>-1.3418267695096699E-3</v>
      </c>
      <c r="K4326" s="86">
        <f>+IF(ISNUMBER(DATA!AN585),DATA!AN585,"n/a")</f>
        <v>79392.759999999995</v>
      </c>
      <c r="L4326" s="77">
        <f>+IF(ISNUMBER(DATA!AO585),DATA!AO585,"n/a")</f>
        <v>-1.90246692117562E-3</v>
      </c>
      <c r="M4326" s="66"/>
      <c r="N4326" s="66"/>
      <c r="O4326" s="66"/>
      <c r="P4326" s="66"/>
      <c r="Q4326" s="66"/>
      <c r="S4326" s="70"/>
      <c r="U4326" s="70"/>
      <c r="W4326" s="70"/>
      <c r="Y4326" s="70"/>
    </row>
    <row r="4327" spans="1:25" s="69" customFormat="1" x14ac:dyDescent="0.2">
      <c r="A4327" s="66" t="s">
        <v>20</v>
      </c>
      <c r="B4327" s="66" t="s">
        <v>24</v>
      </c>
      <c r="C4327" s="66" t="s">
        <v>25</v>
      </c>
      <c r="D4327" s="66" t="s">
        <v>307</v>
      </c>
      <c r="E4327" s="86">
        <f>+IF(ISNUMBER(DATA!J586),DATA!J586,"n/a")</f>
        <v>8611.3799999999992</v>
      </c>
      <c r="F4327" s="77">
        <f>+IF(ISNUMBER(DATA!K586),DATA!K586,"n/a")</f>
        <v>0.56927484150312802</v>
      </c>
      <c r="G4327" s="86">
        <f>+IF(ISNUMBER(DATA!T586),DATA!T586,"n/a")</f>
        <v>28263.09</v>
      </c>
      <c r="H4327" s="77">
        <f>+IF(ISNUMBER(DATA!U586),DATA!U586,"n/a")</f>
        <v>0.60620874452650098</v>
      </c>
      <c r="I4327" s="86">
        <f>+IF(ISNUMBER(DATA!AD586),DATA!AD586,"n/a")</f>
        <v>52604.67</v>
      </c>
      <c r="J4327" s="77">
        <f>+IF(ISNUMBER(DATA!AE586),DATA!AE586,"n/a")</f>
        <v>0.50580772256209605</v>
      </c>
      <c r="K4327" s="86">
        <f>+IF(ISNUMBER(DATA!AN586),DATA!AN586,"n/a")</f>
        <v>88367.51</v>
      </c>
      <c r="L4327" s="77">
        <f>+IF(ISNUMBER(DATA!AO586),DATA!AO586,"n/a")</f>
        <v>0.208431360750925</v>
      </c>
      <c r="M4327" s="66"/>
      <c r="N4327" s="66"/>
      <c r="O4327" s="66"/>
      <c r="P4327" s="66"/>
      <c r="Q4327" s="66"/>
      <c r="S4327" s="70"/>
      <c r="U4327" s="70"/>
      <c r="W4327" s="70"/>
      <c r="Y4327" s="70"/>
    </row>
    <row r="4328" spans="1:25" s="69" customFormat="1" x14ac:dyDescent="0.2">
      <c r="A4328" s="66" t="s">
        <v>20</v>
      </c>
      <c r="B4328" s="66" t="s">
        <v>24</v>
      </c>
      <c r="C4328" s="66" t="s">
        <v>25</v>
      </c>
      <c r="D4328" s="66" t="s">
        <v>308</v>
      </c>
      <c r="E4328" s="86">
        <f>+IF(ISNUMBER(DATA!J587),DATA!J587,"n/a")</f>
        <v>7200.69</v>
      </c>
      <c r="F4328" s="77">
        <f>+IF(ISNUMBER(DATA!K587),DATA!K587,"n/a")</f>
        <v>0.11161214628649101</v>
      </c>
      <c r="G4328" s="86">
        <f>+IF(ISNUMBER(DATA!T587),DATA!T587,"n/a")</f>
        <v>24254.22</v>
      </c>
      <c r="H4328" s="77">
        <f>+IF(ISNUMBER(DATA!U587),DATA!U587,"n/a")</f>
        <v>0.102418444319601</v>
      </c>
      <c r="I4328" s="86">
        <f>+IF(ISNUMBER(DATA!AD587),DATA!AD587,"n/a")</f>
        <v>43504</v>
      </c>
      <c r="J4328" s="77">
        <f>+IF(ISNUMBER(DATA!AE587),DATA!AE587,"n/a")</f>
        <v>6.8348624867051899E-2</v>
      </c>
      <c r="K4328" s="86">
        <f>+IF(ISNUMBER(DATA!AN587),DATA!AN587,"n/a")</f>
        <v>76919.240000000005</v>
      </c>
      <c r="L4328" s="77">
        <f>+IF(ISNUMBER(DATA!AO587),DATA!AO587,"n/a")</f>
        <v>9.3663570292323098E-2</v>
      </c>
      <c r="M4328" s="66"/>
      <c r="N4328" s="66"/>
      <c r="O4328" s="66"/>
      <c r="P4328" s="66"/>
      <c r="Q4328" s="66"/>
      <c r="S4328" s="70"/>
      <c r="U4328" s="70"/>
      <c r="W4328" s="70"/>
      <c r="Y4328" s="70"/>
    </row>
    <row r="4329" spans="1:25" s="69" customFormat="1" x14ac:dyDescent="0.2">
      <c r="A4329" s="66" t="s">
        <v>20</v>
      </c>
      <c r="B4329" s="66" t="s">
        <v>24</v>
      </c>
      <c r="C4329" s="66" t="s">
        <v>25</v>
      </c>
      <c r="D4329" s="66" t="s">
        <v>309</v>
      </c>
      <c r="E4329" s="86">
        <f>+IF(ISNUMBER(DATA!J588),DATA!J588,"n/a")</f>
        <v>6346.23</v>
      </c>
      <c r="F4329" s="77">
        <f>+IF(ISNUMBER(DATA!K588),DATA!K588,"n/a")</f>
        <v>1.3250330499869199E-2</v>
      </c>
      <c r="G4329" s="86">
        <f>+IF(ISNUMBER(DATA!T588),DATA!T588,"n/a")</f>
        <v>22257.29</v>
      </c>
      <c r="H4329" s="77">
        <f>+IF(ISNUMBER(DATA!U588),DATA!U588,"n/a")</f>
        <v>0.140830826890391</v>
      </c>
      <c r="I4329" s="86">
        <f>+IF(ISNUMBER(DATA!AD588),DATA!AD588,"n/a")</f>
        <v>39811.089999999997</v>
      </c>
      <c r="J4329" s="77">
        <f>+IF(ISNUMBER(DATA!AE588),DATA!AE588,"n/a")</f>
        <v>0.114702895432195</v>
      </c>
      <c r="K4329" s="86">
        <f>+IF(ISNUMBER(DATA!AN588),DATA!AN588,"n/a")</f>
        <v>71530.429999999993</v>
      </c>
      <c r="L4329" s="77">
        <f>+IF(ISNUMBER(DATA!AO588),DATA!AO588,"n/a")</f>
        <v>8.6250472090151797E-2</v>
      </c>
      <c r="M4329" s="66"/>
      <c r="N4329" s="66"/>
      <c r="O4329" s="66"/>
      <c r="P4329" s="66"/>
      <c r="Q4329" s="66"/>
      <c r="S4329" s="70"/>
      <c r="U4329" s="70"/>
      <c r="W4329" s="70"/>
      <c r="Y4329" s="70"/>
    </row>
    <row r="4330" spans="1:25" s="69" customFormat="1" x14ac:dyDescent="0.2">
      <c r="A4330" s="66" t="s">
        <v>20</v>
      </c>
      <c r="B4330" s="66" t="s">
        <v>24</v>
      </c>
      <c r="C4330" s="66" t="s">
        <v>25</v>
      </c>
      <c r="D4330" s="66" t="s">
        <v>310</v>
      </c>
      <c r="E4330" s="86">
        <f>+IF(ISNUMBER(DATA!J589),DATA!J589,"n/a")</f>
        <v>2959.95</v>
      </c>
      <c r="F4330" s="77">
        <f>+IF(ISNUMBER(DATA!K589),DATA!K589,"n/a")</f>
        <v>-0.17413491961630101</v>
      </c>
      <c r="G4330" s="86">
        <f>+IF(ISNUMBER(DATA!T589),DATA!T589,"n/a")</f>
        <v>10023.56</v>
      </c>
      <c r="H4330" s="77">
        <f>+IF(ISNUMBER(DATA!U589),DATA!U589,"n/a")</f>
        <v>-7.5266158643467196E-2</v>
      </c>
      <c r="I4330" s="86">
        <f>+IF(ISNUMBER(DATA!AD589),DATA!AD589,"n/a")</f>
        <v>18388.439999999999</v>
      </c>
      <c r="J4330" s="77">
        <f>+IF(ISNUMBER(DATA!AE589),DATA!AE589,"n/a")</f>
        <v>-0.19019520197293799</v>
      </c>
      <c r="K4330" s="86">
        <f>+IF(ISNUMBER(DATA!AN589),DATA!AN589,"n/a")</f>
        <v>35094.370000000003</v>
      </c>
      <c r="L4330" s="77">
        <f>+IF(ISNUMBER(DATA!AO589),DATA!AO589,"n/a")</f>
        <v>-0.30832108904675898</v>
      </c>
      <c r="M4330" s="66"/>
      <c r="N4330" s="66"/>
      <c r="O4330" s="66"/>
      <c r="P4330" s="66"/>
      <c r="Q4330" s="66"/>
      <c r="S4330" s="70"/>
      <c r="U4330" s="70"/>
      <c r="W4330" s="70"/>
      <c r="Y4330" s="70"/>
    </row>
    <row r="4331" spans="1:25" s="69" customFormat="1" x14ac:dyDescent="0.2">
      <c r="A4331" s="66" t="s">
        <v>20</v>
      </c>
      <c r="B4331" s="66" t="s">
        <v>24</v>
      </c>
      <c r="C4331" s="66" t="s">
        <v>25</v>
      </c>
      <c r="D4331" s="66" t="s">
        <v>311</v>
      </c>
      <c r="E4331" s="86">
        <f>+IF(ISNUMBER(DATA!J590),DATA!J590,"n/a")</f>
        <v>4542.8900000000003</v>
      </c>
      <c r="F4331" s="77">
        <f>+IF(ISNUMBER(DATA!K590),DATA!K590,"n/a")</f>
        <v>0.45663340558427101</v>
      </c>
      <c r="G4331" s="86">
        <f>+IF(ISNUMBER(DATA!T590),DATA!T590,"n/a")</f>
        <v>15841.81</v>
      </c>
      <c r="H4331" s="77">
        <f>+IF(ISNUMBER(DATA!U590),DATA!U590,"n/a")</f>
        <v>0.38749765711352901</v>
      </c>
      <c r="I4331" s="86">
        <f>+IF(ISNUMBER(DATA!AD590),DATA!AD590,"n/a")</f>
        <v>29379.87</v>
      </c>
      <c r="J4331" s="77">
        <f>+IF(ISNUMBER(DATA!AE590),DATA!AE590,"n/a")</f>
        <v>0.41227172458945199</v>
      </c>
      <c r="K4331" s="86">
        <f>+IF(ISNUMBER(DATA!AN590),DATA!AN590,"n/a")</f>
        <v>52635.76</v>
      </c>
      <c r="L4331" s="77">
        <f>+IF(ISNUMBER(DATA!AO590),DATA!AO590,"n/a")</f>
        <v>0.330699361091504</v>
      </c>
      <c r="M4331" s="66"/>
      <c r="N4331" s="66"/>
      <c r="O4331" s="66"/>
      <c r="P4331" s="66"/>
      <c r="Q4331" s="66"/>
      <c r="S4331" s="70"/>
      <c r="U4331" s="70"/>
      <c r="W4331" s="70"/>
      <c r="Y4331" s="70"/>
    </row>
    <row r="4332" spans="1:25" s="69" customFormat="1" x14ac:dyDescent="0.2">
      <c r="A4332" s="66" t="s">
        <v>20</v>
      </c>
      <c r="B4332" s="66" t="s">
        <v>24</v>
      </c>
      <c r="C4332" s="66" t="s">
        <v>25</v>
      </c>
      <c r="D4332" s="66" t="s">
        <v>312</v>
      </c>
      <c r="E4332" s="86">
        <f>+IF(ISNUMBER(DATA!J591),DATA!J591,"n/a")</f>
        <v>1163.23</v>
      </c>
      <c r="F4332" s="77">
        <f>+IF(ISNUMBER(DATA!K591),DATA!K591,"n/a")</f>
        <v>9.5258271660734903E-2</v>
      </c>
      <c r="G4332" s="86">
        <f>+IF(ISNUMBER(DATA!T591),DATA!T591,"n/a")</f>
        <v>4207.9399999999996</v>
      </c>
      <c r="H4332" s="77">
        <f>+IF(ISNUMBER(DATA!U591),DATA!U591,"n/a")</f>
        <v>0.438026922380297</v>
      </c>
      <c r="I4332" s="86">
        <f>+IF(ISNUMBER(DATA!AD591),DATA!AD591,"n/a")</f>
        <v>7499.67</v>
      </c>
      <c r="J4332" s="77">
        <f>+IF(ISNUMBER(DATA!AE591),DATA!AE591,"n/a")</f>
        <v>0.379391716664153</v>
      </c>
      <c r="K4332" s="86">
        <f>+IF(ISNUMBER(DATA!AN591),DATA!AN591,"n/a")</f>
        <v>12607.59</v>
      </c>
      <c r="L4332" s="77">
        <f>+IF(ISNUMBER(DATA!AO591),DATA!AO591,"n/a")</f>
        <v>0.20565801729364599</v>
      </c>
      <c r="M4332" s="66"/>
      <c r="N4332" s="66"/>
      <c r="O4332" s="66"/>
      <c r="P4332" s="66"/>
      <c r="Q4332" s="66"/>
      <c r="S4332" s="70"/>
      <c r="U4332" s="70"/>
      <c r="W4332" s="70"/>
      <c r="Y4332" s="70"/>
    </row>
    <row r="4333" spans="1:25" s="69" customFormat="1" x14ac:dyDescent="0.2">
      <c r="A4333" s="66" t="s">
        <v>20</v>
      </c>
      <c r="B4333" s="66" t="s">
        <v>24</v>
      </c>
      <c r="C4333" s="66" t="s">
        <v>25</v>
      </c>
      <c r="D4333" s="66" t="s">
        <v>313</v>
      </c>
      <c r="E4333" s="86">
        <f>+IF(ISNUMBER(DATA!J592),DATA!J592,"n/a")</f>
        <v>4051.16</v>
      </c>
      <c r="F4333" s="77">
        <f>+IF(ISNUMBER(DATA!K592),DATA!K592,"n/a")</f>
        <v>-5.4481292259002598E-2</v>
      </c>
      <c r="G4333" s="86">
        <f>+IF(ISNUMBER(DATA!T592),DATA!T592,"n/a")</f>
        <v>13877.7</v>
      </c>
      <c r="H4333" s="77">
        <f>+IF(ISNUMBER(DATA!U592),DATA!U592,"n/a")</f>
        <v>0.121831896185867</v>
      </c>
      <c r="I4333" s="86">
        <f>+IF(ISNUMBER(DATA!AD592),DATA!AD592,"n/a")</f>
        <v>25481.97</v>
      </c>
      <c r="J4333" s="77">
        <f>+IF(ISNUMBER(DATA!AE592),DATA!AE592,"n/a")</f>
        <v>0.13608719553054699</v>
      </c>
      <c r="K4333" s="86">
        <f>+IF(ISNUMBER(DATA!AN592),DATA!AN592,"n/a")</f>
        <v>46001.41</v>
      </c>
      <c r="L4333" s="77">
        <f>+IF(ISNUMBER(DATA!AO592),DATA!AO592,"n/a")</f>
        <v>6.13283640078593E-2</v>
      </c>
      <c r="M4333" s="66"/>
      <c r="N4333" s="66"/>
      <c r="O4333" s="66"/>
      <c r="P4333" s="66"/>
      <c r="Q4333" s="66"/>
      <c r="S4333" s="70"/>
      <c r="U4333" s="70"/>
      <c r="W4333" s="70"/>
      <c r="Y4333" s="70"/>
    </row>
    <row r="4334" spans="1:25" s="69" customFormat="1" x14ac:dyDescent="0.2">
      <c r="A4334" s="66" t="s">
        <v>20</v>
      </c>
      <c r="B4334" s="66" t="s">
        <v>24</v>
      </c>
      <c r="C4334" s="66" t="s">
        <v>25</v>
      </c>
      <c r="D4334" s="66" t="s">
        <v>314</v>
      </c>
      <c r="E4334" s="86">
        <f>+IF(ISNUMBER(DATA!J593),DATA!J593,"n/a")</f>
        <v>13001.21</v>
      </c>
      <c r="F4334" s="77">
        <f>+IF(ISNUMBER(DATA!K593),DATA!K593,"n/a")</f>
        <v>0.117030727514546</v>
      </c>
      <c r="G4334" s="86">
        <f>+IF(ISNUMBER(DATA!T593),DATA!T593,"n/a")</f>
        <v>45277.919999999998</v>
      </c>
      <c r="H4334" s="77">
        <f>+IF(ISNUMBER(DATA!U593),DATA!U593,"n/a")</f>
        <v>0.25841597394559102</v>
      </c>
      <c r="I4334" s="86">
        <f>+IF(ISNUMBER(DATA!AD593),DATA!AD593,"n/a")</f>
        <v>84626.45</v>
      </c>
      <c r="J4334" s="77">
        <f>+IF(ISNUMBER(DATA!AE593),DATA!AE593,"n/a")</f>
        <v>0.334375849984823</v>
      </c>
      <c r="K4334" s="86">
        <f>+IF(ISNUMBER(DATA!AN593),DATA!AN593,"n/a")</f>
        <v>145901.53</v>
      </c>
      <c r="L4334" s="77">
        <f>+IF(ISNUMBER(DATA!AO593),DATA!AO593,"n/a")</f>
        <v>0.27306505302927803</v>
      </c>
      <c r="M4334" s="66"/>
      <c r="N4334" s="66"/>
      <c r="O4334" s="66"/>
      <c r="P4334" s="66"/>
      <c r="Q4334" s="66"/>
      <c r="S4334" s="70"/>
      <c r="U4334" s="70"/>
      <c r="W4334" s="70"/>
      <c r="Y4334" s="70"/>
    </row>
    <row r="4335" spans="1:25" s="69" customFormat="1" x14ac:dyDescent="0.2">
      <c r="A4335" s="66" t="s">
        <v>20</v>
      </c>
      <c r="B4335" s="66" t="s">
        <v>24</v>
      </c>
      <c r="C4335" s="66" t="s">
        <v>25</v>
      </c>
      <c r="D4335" s="66" t="s">
        <v>315</v>
      </c>
      <c r="E4335" s="86">
        <f>+IF(ISNUMBER(DATA!J594),DATA!J594,"n/a")</f>
        <v>11350.17</v>
      </c>
      <c r="F4335" s="77">
        <f>+IF(ISNUMBER(DATA!K594),DATA!K594,"n/a")</f>
        <v>0.432972002545223</v>
      </c>
      <c r="G4335" s="86">
        <f>+IF(ISNUMBER(DATA!T594),DATA!T594,"n/a")</f>
        <v>40286.32</v>
      </c>
      <c r="H4335" s="77">
        <f>+IF(ISNUMBER(DATA!U594),DATA!U594,"n/a")</f>
        <v>0.42683415761281501</v>
      </c>
      <c r="I4335" s="86">
        <f>+IF(ISNUMBER(DATA!AD594),DATA!AD594,"n/a")</f>
        <v>76573.75</v>
      </c>
      <c r="J4335" s="77">
        <f>+IF(ISNUMBER(DATA!AE594),DATA!AE594,"n/a")</f>
        <v>0.32450288169483799</v>
      </c>
      <c r="K4335" s="86">
        <f>+IF(ISNUMBER(DATA!AN594),DATA!AN594,"n/a")</f>
        <v>125116.54</v>
      </c>
      <c r="L4335" s="77">
        <f>+IF(ISNUMBER(DATA!AO594),DATA!AO594,"n/a")</f>
        <v>0.188253440422191</v>
      </c>
      <c r="M4335" s="66"/>
      <c r="N4335" s="66"/>
      <c r="O4335" s="66"/>
      <c r="P4335" s="66"/>
      <c r="Q4335" s="66"/>
      <c r="S4335" s="70"/>
      <c r="U4335" s="70"/>
      <c r="W4335" s="70"/>
      <c r="Y4335" s="70"/>
    </row>
    <row r="4336" spans="1:25" s="69" customFormat="1" x14ac:dyDescent="0.2">
      <c r="A4336" s="66" t="s">
        <v>20</v>
      </c>
      <c r="B4336" s="66" t="s">
        <v>24</v>
      </c>
      <c r="C4336" s="66" t="s">
        <v>25</v>
      </c>
      <c r="D4336" s="66" t="s">
        <v>316</v>
      </c>
      <c r="E4336" s="86">
        <f>+IF(ISNUMBER(DATA!J595),DATA!J595,"n/a")</f>
        <v>9905.44</v>
      </c>
      <c r="F4336" s="77">
        <f>+IF(ISNUMBER(DATA!K595),DATA!K595,"n/a")</f>
        <v>-2.3714647572208002E-2</v>
      </c>
      <c r="G4336" s="86">
        <f>+IF(ISNUMBER(DATA!T595),DATA!T595,"n/a")</f>
        <v>31173.23</v>
      </c>
      <c r="H4336" s="77">
        <f>+IF(ISNUMBER(DATA!U595),DATA!U595,"n/a")</f>
        <v>-4.5605356302561503E-2</v>
      </c>
      <c r="I4336" s="86">
        <f>+IF(ISNUMBER(DATA!AD595),DATA!AD595,"n/a")</f>
        <v>57583.72</v>
      </c>
      <c r="J4336" s="77">
        <f>+IF(ISNUMBER(DATA!AE595),DATA!AE595,"n/a")</f>
        <v>-3.0634221889282599E-2</v>
      </c>
      <c r="K4336" s="86">
        <f>+IF(ISNUMBER(DATA!AN595),DATA!AN595,"n/a")</f>
        <v>106761.76</v>
      </c>
      <c r="L4336" s="77">
        <f>+IF(ISNUMBER(DATA!AO595),DATA!AO595,"n/a")</f>
        <v>4.6247472255446599E-2</v>
      </c>
      <c r="M4336" s="66"/>
      <c r="N4336" s="66"/>
      <c r="O4336" s="66"/>
      <c r="P4336" s="66"/>
      <c r="Q4336" s="66"/>
      <c r="S4336" s="70"/>
      <c r="U4336" s="70"/>
      <c r="W4336" s="70"/>
      <c r="Y4336" s="70"/>
    </row>
    <row r="4337" spans="1:25" s="69" customFormat="1" x14ac:dyDescent="0.2">
      <c r="A4337" s="66" t="s">
        <v>20</v>
      </c>
      <c r="B4337" s="66" t="s">
        <v>24</v>
      </c>
      <c r="C4337" s="66" t="s">
        <v>25</v>
      </c>
      <c r="D4337" s="66" t="s">
        <v>317</v>
      </c>
      <c r="E4337" s="86">
        <f>+IF(ISNUMBER(DATA!J596),DATA!J596,"n/a")</f>
        <v>6093.23</v>
      </c>
      <c r="F4337" s="77">
        <f>+IF(ISNUMBER(DATA!K596),DATA!K596,"n/a")</f>
        <v>-4.3216167199239902E-2</v>
      </c>
      <c r="G4337" s="86">
        <f>+IF(ISNUMBER(DATA!T596),DATA!T596,"n/a")</f>
        <v>21096.51</v>
      </c>
      <c r="H4337" s="77">
        <f>+IF(ISNUMBER(DATA!U596),DATA!U596,"n/a")</f>
        <v>-3.5130711107391202E-2</v>
      </c>
      <c r="I4337" s="86">
        <f>+IF(ISNUMBER(DATA!AD596),DATA!AD596,"n/a")</f>
        <v>37636.35</v>
      </c>
      <c r="J4337" s="77">
        <f>+IF(ISNUMBER(DATA!AE596),DATA!AE596,"n/a")</f>
        <v>-8.2770001038198496E-2</v>
      </c>
      <c r="K4337" s="86">
        <f>+IF(ISNUMBER(DATA!AN596),DATA!AN596,"n/a")</f>
        <v>67491.55</v>
      </c>
      <c r="L4337" s="77">
        <f>+IF(ISNUMBER(DATA!AO596),DATA!AO596,"n/a")</f>
        <v>-3.6059460439925702E-2</v>
      </c>
      <c r="M4337" s="66"/>
      <c r="N4337" s="66"/>
      <c r="O4337" s="66"/>
      <c r="P4337" s="66"/>
      <c r="Q4337" s="66"/>
      <c r="S4337" s="70"/>
      <c r="U4337" s="70"/>
      <c r="W4337" s="70"/>
      <c r="Y4337" s="70"/>
    </row>
    <row r="4338" spans="1:25" s="69" customFormat="1" x14ac:dyDescent="0.2">
      <c r="A4338" s="66" t="s">
        <v>20</v>
      </c>
      <c r="B4338" s="66" t="s">
        <v>24</v>
      </c>
      <c r="C4338" s="66" t="s">
        <v>25</v>
      </c>
      <c r="D4338" s="66" t="s">
        <v>318</v>
      </c>
      <c r="E4338" s="86">
        <f>+IF(ISNUMBER(DATA!J597),DATA!J597,"n/a")</f>
        <v>11585.27</v>
      </c>
      <c r="F4338" s="77">
        <f>+IF(ISNUMBER(DATA!K597),DATA!K597,"n/a")</f>
        <v>-7.2798094828995105E-4</v>
      </c>
      <c r="G4338" s="86">
        <f>+IF(ISNUMBER(DATA!T597),DATA!T597,"n/a")</f>
        <v>37066.050000000003</v>
      </c>
      <c r="H4338" s="77">
        <f>+IF(ISNUMBER(DATA!U597),DATA!U597,"n/a")</f>
        <v>-2.6034223029085899E-2</v>
      </c>
      <c r="I4338" s="86">
        <f>+IF(ISNUMBER(DATA!AD597),DATA!AD597,"n/a")</f>
        <v>71227.13</v>
      </c>
      <c r="J4338" s="77">
        <f>+IF(ISNUMBER(DATA!AE597),DATA!AE597,"n/a")</f>
        <v>-3.9521319022437801E-2</v>
      </c>
      <c r="K4338" s="86">
        <f>+IF(ISNUMBER(DATA!AN597),DATA!AN597,"n/a")</f>
        <v>127695.25</v>
      </c>
      <c r="L4338" s="77">
        <f>+IF(ISNUMBER(DATA!AO597),DATA!AO597,"n/a")</f>
        <v>7.2640082742284296E-3</v>
      </c>
      <c r="M4338" s="66"/>
      <c r="N4338" s="66"/>
      <c r="O4338" s="66"/>
      <c r="P4338" s="66"/>
      <c r="Q4338" s="66"/>
      <c r="S4338" s="70"/>
      <c r="U4338" s="70"/>
      <c r="W4338" s="70"/>
      <c r="Y4338" s="70"/>
    </row>
    <row r="4339" spans="1:25" s="69" customFormat="1" x14ac:dyDescent="0.2">
      <c r="A4339" s="66" t="s">
        <v>20</v>
      </c>
      <c r="B4339" s="66" t="s">
        <v>24</v>
      </c>
      <c r="C4339" s="66" t="s">
        <v>25</v>
      </c>
      <c r="D4339" s="66" t="s">
        <v>344</v>
      </c>
      <c r="E4339" s="86">
        <f>+IF(ISNUMBER(DATA!J598),DATA!J598,"n/a")</f>
        <v>3185.45</v>
      </c>
      <c r="F4339" s="77">
        <f>+IF(ISNUMBER(DATA!K598),DATA!K598,"n/a")</f>
        <v>-2.64427852333609E-2</v>
      </c>
      <c r="G4339" s="86">
        <f>+IF(ISNUMBER(DATA!T598),DATA!T598,"n/a")</f>
        <v>9700.61</v>
      </c>
      <c r="H4339" s="77">
        <f>+IF(ISNUMBER(DATA!U598),DATA!U598,"n/a")</f>
        <v>-6.81719066693562E-2</v>
      </c>
      <c r="I4339" s="86">
        <f>+IF(ISNUMBER(DATA!AD598),DATA!AD598,"n/a")</f>
        <v>18162.03</v>
      </c>
      <c r="J4339" s="77">
        <f>+IF(ISNUMBER(DATA!AE598),DATA!AE598,"n/a")</f>
        <v>-6.8873129174798903E-2</v>
      </c>
      <c r="K4339" s="86">
        <f>+IF(ISNUMBER(DATA!AN598),DATA!AN598,"n/a")</f>
        <v>33636.370000000003</v>
      </c>
      <c r="L4339" s="77">
        <f>+IF(ISNUMBER(DATA!AO598),DATA!AO598,"n/a")</f>
        <v>-0.15067028285176301</v>
      </c>
      <c r="M4339" s="66"/>
      <c r="N4339" s="66"/>
      <c r="O4339" s="66"/>
      <c r="P4339" s="66"/>
      <c r="Q4339" s="66"/>
      <c r="S4339" s="70"/>
      <c r="U4339" s="70"/>
      <c r="W4339" s="70"/>
      <c r="Y4339" s="70"/>
    </row>
    <row r="4340" spans="1:25" s="69" customFormat="1" x14ac:dyDescent="0.2">
      <c r="A4340" s="66" t="s">
        <v>20</v>
      </c>
      <c r="B4340" s="66" t="s">
        <v>24</v>
      </c>
      <c r="C4340" s="66" t="s">
        <v>25</v>
      </c>
      <c r="D4340" s="66" t="s">
        <v>345</v>
      </c>
      <c r="E4340" s="86">
        <f>+IF(ISNUMBER(DATA!J599),DATA!J599,"n/a")</f>
        <v>3574.12</v>
      </c>
      <c r="F4340" s="77">
        <f>+IF(ISNUMBER(DATA!K599),DATA!K599,"n/a")</f>
        <v>-0.18481721725009301</v>
      </c>
      <c r="G4340" s="86">
        <f>+IF(ISNUMBER(DATA!T599),DATA!T599,"n/a")</f>
        <v>11795.59</v>
      </c>
      <c r="H4340" s="77">
        <f>+IF(ISNUMBER(DATA!U599),DATA!U599,"n/a")</f>
        <v>-0.143923905572889</v>
      </c>
      <c r="I4340" s="86">
        <f>+IF(ISNUMBER(DATA!AD599),DATA!AD599,"n/a")</f>
        <v>22385.93</v>
      </c>
      <c r="J4340" s="77">
        <f>+IF(ISNUMBER(DATA!AE599),DATA!AE599,"n/a")</f>
        <v>-6.33302216909232E-2</v>
      </c>
      <c r="K4340" s="86">
        <f>+IF(ISNUMBER(DATA!AN599),DATA!AN599,"n/a")</f>
        <v>43913.36</v>
      </c>
      <c r="L4340" s="77">
        <f>+IF(ISNUMBER(DATA!AO599),DATA!AO599,"n/a")</f>
        <v>3.1746509105740797E-2</v>
      </c>
      <c r="M4340" s="66"/>
      <c r="N4340" s="66"/>
      <c r="O4340" s="66"/>
      <c r="P4340" s="66"/>
      <c r="Q4340" s="66"/>
      <c r="S4340" s="70"/>
      <c r="U4340" s="70"/>
      <c r="W4340" s="70"/>
      <c r="Y4340" s="70"/>
    </row>
    <row r="4341" spans="1:25" x14ac:dyDescent="0.2">
      <c r="E4341" s="100"/>
      <c r="F4341" s="102"/>
      <c r="G4341" s="100"/>
      <c r="H4341" s="102"/>
      <c r="I4341" s="100"/>
      <c r="J4341" s="102"/>
      <c r="K4341" s="100"/>
      <c r="L4341" s="102"/>
    </row>
    <row r="4342" spans="1:25" s="69" customFormat="1" x14ac:dyDescent="0.2">
      <c r="A4342" s="66" t="s">
        <v>20</v>
      </c>
      <c r="B4342" s="66" t="s">
        <v>24</v>
      </c>
      <c r="C4342" s="66" t="s">
        <v>10</v>
      </c>
      <c r="D4342" s="66" t="s">
        <v>271</v>
      </c>
      <c r="E4342" s="87">
        <f>+IF(ISNUMBER(DATA!L550),DATA!L550,"n/a")</f>
        <v>7.5226938843210203</v>
      </c>
      <c r="F4342" s="77">
        <f>+IF(ISNUMBER(DATA!M550),DATA!M550,"n/a")</f>
        <v>-6.6206574108256103E-2</v>
      </c>
      <c r="G4342" s="87">
        <f>+IF(ISNUMBER(DATA!V550),DATA!V550,"n/a")</f>
        <v>8.4699819158996306</v>
      </c>
      <c r="H4342" s="77">
        <f>+IF(ISNUMBER(DATA!W550),DATA!W550,"n/a")</f>
        <v>9.2222088118288498E-2</v>
      </c>
      <c r="I4342" s="87">
        <f>+IF(ISNUMBER(DATA!AF550),DATA!AF550,"n/a")</f>
        <v>8.1666968450397093</v>
      </c>
      <c r="J4342" s="77">
        <f>+IF(ISNUMBER(DATA!AG550),DATA!AG550,"n/a")</f>
        <v>6.8922681686365797E-2</v>
      </c>
      <c r="K4342" s="87">
        <f>+IF(ISNUMBER(DATA!AP550),DATA!AP550,"n/a")</f>
        <v>7.9675401432639097</v>
      </c>
      <c r="L4342" s="77">
        <f>+IF(ISNUMBER(DATA!AQ550),DATA!AQ550,"n/a")</f>
        <v>4.9962313705535701E-2</v>
      </c>
      <c r="M4342" s="66"/>
      <c r="N4342" s="66"/>
      <c r="O4342" s="66"/>
      <c r="P4342" s="66"/>
      <c r="Q4342" s="66"/>
      <c r="S4342" s="70"/>
      <c r="U4342" s="70"/>
      <c r="W4342" s="70"/>
      <c r="Y4342" s="70"/>
    </row>
    <row r="4343" spans="1:25" s="69" customFormat="1" x14ac:dyDescent="0.2">
      <c r="A4343" s="66" t="s">
        <v>20</v>
      </c>
      <c r="B4343" s="66" t="s">
        <v>24</v>
      </c>
      <c r="C4343" s="66" t="s">
        <v>10</v>
      </c>
      <c r="D4343" s="66" t="s">
        <v>272</v>
      </c>
      <c r="E4343" s="87">
        <f>+IF(ISNUMBER(DATA!L551),DATA!L551,"n/a")</f>
        <v>16.1504584408993</v>
      </c>
      <c r="F4343" s="77">
        <f>+IF(ISNUMBER(DATA!M551),DATA!M551,"n/a")</f>
        <v>6.4563550278163E-3</v>
      </c>
      <c r="G4343" s="87">
        <f>+IF(ISNUMBER(DATA!V551),DATA!V551,"n/a")</f>
        <v>16.054038189556699</v>
      </c>
      <c r="H4343" s="77">
        <f>+IF(ISNUMBER(DATA!W551),DATA!W551,"n/a")</f>
        <v>-5.3681231934286601E-3</v>
      </c>
      <c r="I4343" s="87">
        <f>+IF(ISNUMBER(DATA!AF551),DATA!AF551,"n/a")</f>
        <v>15.832563426737201</v>
      </c>
      <c r="J4343" s="77">
        <f>+IF(ISNUMBER(DATA!AG551),DATA!AG551,"n/a")</f>
        <v>1.85161420066224E-2</v>
      </c>
      <c r="K4343" s="87">
        <f>+IF(ISNUMBER(DATA!AP551),DATA!AP551,"n/a")</f>
        <v>15.892457854395399</v>
      </c>
      <c r="L4343" s="77">
        <f>+IF(ISNUMBER(DATA!AQ551),DATA!AQ551,"n/a")</f>
        <v>1.03651280312253E-2</v>
      </c>
      <c r="M4343" s="66"/>
      <c r="N4343" s="66"/>
      <c r="O4343" s="66"/>
      <c r="P4343" s="66"/>
      <c r="Q4343" s="66"/>
      <c r="S4343" s="70"/>
      <c r="U4343" s="70"/>
      <c r="W4343" s="70"/>
      <c r="Y4343" s="70"/>
    </row>
    <row r="4344" spans="1:25" s="69" customFormat="1" x14ac:dyDescent="0.2">
      <c r="A4344" s="66" t="s">
        <v>20</v>
      </c>
      <c r="B4344" s="66" t="s">
        <v>24</v>
      </c>
      <c r="C4344" s="66" t="s">
        <v>10</v>
      </c>
      <c r="D4344" s="66" t="s">
        <v>273</v>
      </c>
      <c r="E4344" s="87">
        <f>+IF(ISNUMBER(DATA!L552),DATA!L552,"n/a")</f>
        <v>8.3759330665367209</v>
      </c>
      <c r="F4344" s="77">
        <f>+IF(ISNUMBER(DATA!M552),DATA!M552,"n/a")</f>
        <v>3.6351903903005398E-2</v>
      </c>
      <c r="G4344" s="87">
        <f>+IF(ISNUMBER(DATA!V552),DATA!V552,"n/a")</f>
        <v>8.0817709110998894</v>
      </c>
      <c r="H4344" s="77">
        <f>+IF(ISNUMBER(DATA!W552),DATA!W552,"n/a")</f>
        <v>2.9724762406713599E-2</v>
      </c>
      <c r="I4344" s="87">
        <f>+IF(ISNUMBER(DATA!AF552),DATA!AF552,"n/a")</f>
        <v>8.1470428927035901</v>
      </c>
      <c r="J4344" s="77">
        <f>+IF(ISNUMBER(DATA!AG552),DATA!AG552,"n/a")</f>
        <v>-2.8763563877870602E-2</v>
      </c>
      <c r="K4344" s="87">
        <f>+IF(ISNUMBER(DATA!AP552),DATA!AP552,"n/a")</f>
        <v>8.1334011764079293</v>
      </c>
      <c r="L4344" s="77">
        <f>+IF(ISNUMBER(DATA!AQ552),DATA!AQ552,"n/a")</f>
        <v>-0.13210913544748801</v>
      </c>
      <c r="M4344" s="66"/>
      <c r="N4344" s="66"/>
      <c r="O4344" s="66"/>
      <c r="P4344" s="66"/>
      <c r="Q4344" s="66"/>
      <c r="S4344" s="70"/>
      <c r="U4344" s="70"/>
      <c r="W4344" s="70"/>
      <c r="Y4344" s="70"/>
    </row>
    <row r="4345" spans="1:25" s="69" customFormat="1" x14ac:dyDescent="0.2">
      <c r="A4345" s="66" t="s">
        <v>20</v>
      </c>
      <c r="B4345" s="66" t="s">
        <v>24</v>
      </c>
      <c r="C4345" s="66" t="s">
        <v>10</v>
      </c>
      <c r="D4345" s="66" t="s">
        <v>274</v>
      </c>
      <c r="E4345" s="87">
        <f>+IF(ISNUMBER(DATA!L553),DATA!L553,"n/a")</f>
        <v>16.659757576637901</v>
      </c>
      <c r="F4345" s="77">
        <f>+IF(ISNUMBER(DATA!M553),DATA!M553,"n/a")</f>
        <v>1.7052221002445401E-2</v>
      </c>
      <c r="G4345" s="87">
        <f>+IF(ISNUMBER(DATA!V553),DATA!V553,"n/a")</f>
        <v>16.536790084547501</v>
      </c>
      <c r="H4345" s="77">
        <f>+IF(ISNUMBER(DATA!W553),DATA!W553,"n/a")</f>
        <v>1.16102348752938E-2</v>
      </c>
      <c r="I4345" s="87">
        <f>+IF(ISNUMBER(DATA!AF553),DATA!AF553,"n/a")</f>
        <v>16.313397060614999</v>
      </c>
      <c r="J4345" s="77">
        <f>+IF(ISNUMBER(DATA!AG553),DATA!AG553,"n/a")</f>
        <v>1.6407786637681401E-2</v>
      </c>
      <c r="K4345" s="87">
        <f>+IF(ISNUMBER(DATA!AP553),DATA!AP553,"n/a")</f>
        <v>16.379265624320801</v>
      </c>
      <c r="L4345" s="77">
        <f>+IF(ISNUMBER(DATA!AQ553),DATA!AQ553,"n/a")</f>
        <v>1.11659646809375E-2</v>
      </c>
      <c r="M4345" s="66"/>
      <c r="N4345" s="66"/>
      <c r="O4345" s="66"/>
      <c r="P4345" s="66"/>
      <c r="Q4345" s="66"/>
      <c r="S4345" s="70"/>
      <c r="U4345" s="70"/>
      <c r="W4345" s="70"/>
      <c r="Y4345" s="70"/>
    </row>
    <row r="4346" spans="1:25" s="69" customFormat="1" x14ac:dyDescent="0.2">
      <c r="A4346" s="66" t="s">
        <v>20</v>
      </c>
      <c r="B4346" s="66" t="s">
        <v>24</v>
      </c>
      <c r="C4346" s="66" t="s">
        <v>10</v>
      </c>
      <c r="D4346" s="66" t="s">
        <v>275</v>
      </c>
      <c r="E4346" s="87">
        <f>+IF(ISNUMBER(DATA!L554),DATA!L554,"n/a")</f>
        <v>8.3351474465937407</v>
      </c>
      <c r="F4346" s="77">
        <f>+IF(ISNUMBER(DATA!M554),DATA!M554,"n/a")</f>
        <v>-0.190111939968857</v>
      </c>
      <c r="G4346" s="87">
        <f>+IF(ISNUMBER(DATA!V554),DATA!V554,"n/a")</f>
        <v>11.2932024826589</v>
      </c>
      <c r="H4346" s="77">
        <f>+IF(ISNUMBER(DATA!W554),DATA!W554,"n/a")</f>
        <v>3.3416592242101202E-2</v>
      </c>
      <c r="I4346" s="87">
        <f>+IF(ISNUMBER(DATA!AF554),DATA!AF554,"n/a")</f>
        <v>10.3274013600525</v>
      </c>
      <c r="J4346" s="77">
        <f>+IF(ISNUMBER(DATA!AG554),DATA!AG554,"n/a")</f>
        <v>-7.4288616643372204E-2</v>
      </c>
      <c r="K4346" s="87">
        <f>+IF(ISNUMBER(DATA!AP554),DATA!AP554,"n/a")</f>
        <v>10.3382538226624</v>
      </c>
      <c r="L4346" s="77">
        <f>+IF(ISNUMBER(DATA!AQ554),DATA!AQ554,"n/a")</f>
        <v>-6.7699244284520205E-2</v>
      </c>
      <c r="M4346" s="66"/>
      <c r="N4346" s="66"/>
      <c r="O4346" s="66"/>
      <c r="P4346" s="66"/>
      <c r="Q4346" s="66"/>
      <c r="S4346" s="70"/>
      <c r="U4346" s="70"/>
      <c r="W4346" s="70"/>
      <c r="Y4346" s="70"/>
    </row>
    <row r="4347" spans="1:25" s="69" customFormat="1" x14ac:dyDescent="0.2">
      <c r="A4347" s="66" t="s">
        <v>20</v>
      </c>
      <c r="B4347" s="66" t="s">
        <v>24</v>
      </c>
      <c r="C4347" s="66" t="s">
        <v>10</v>
      </c>
      <c r="D4347" s="66" t="s">
        <v>276</v>
      </c>
      <c r="E4347" s="87">
        <f>+IF(ISNUMBER(DATA!L555),DATA!L555,"n/a")</f>
        <v>5.38109507979825</v>
      </c>
      <c r="F4347" s="77">
        <f>+IF(ISNUMBER(DATA!M555),DATA!M555,"n/a")</f>
        <v>7.4087750060688906E-2</v>
      </c>
      <c r="G4347" s="87">
        <f>+IF(ISNUMBER(DATA!V555),DATA!V555,"n/a")</f>
        <v>5.3091812007897197</v>
      </c>
      <c r="H4347" s="77">
        <f>+IF(ISNUMBER(DATA!W555),DATA!W555,"n/a")</f>
        <v>9.0437429554634297E-2</v>
      </c>
      <c r="I4347" s="87">
        <f>+IF(ISNUMBER(DATA!AF555),DATA!AF555,"n/a")</f>
        <v>5.0698984735953196</v>
      </c>
      <c r="J4347" s="77">
        <f>+IF(ISNUMBER(DATA!AG555),DATA!AG555,"n/a")</f>
        <v>-3.5830558654866403E-2</v>
      </c>
      <c r="K4347" s="87">
        <f>+IF(ISNUMBER(DATA!AP555),DATA!AP555,"n/a")</f>
        <v>4.9671365798754001</v>
      </c>
      <c r="L4347" s="77">
        <f>+IF(ISNUMBER(DATA!AQ555),DATA!AQ555,"n/a")</f>
        <v>-0.21969395494136301</v>
      </c>
      <c r="M4347" s="66"/>
      <c r="N4347" s="66"/>
      <c r="O4347" s="66"/>
      <c r="P4347" s="66"/>
      <c r="Q4347" s="66"/>
      <c r="S4347" s="70"/>
      <c r="U4347" s="70"/>
      <c r="W4347" s="70"/>
      <c r="Y4347" s="70"/>
    </row>
    <row r="4348" spans="1:25" s="69" customFormat="1" x14ac:dyDescent="0.2">
      <c r="A4348" s="66" t="s">
        <v>20</v>
      </c>
      <c r="B4348" s="66" t="s">
        <v>24</v>
      </c>
      <c r="C4348" s="66" t="s">
        <v>10</v>
      </c>
      <c r="D4348" s="66" t="s">
        <v>277</v>
      </c>
      <c r="E4348" s="87">
        <f>+IF(ISNUMBER(DATA!L556),DATA!L556,"n/a")</f>
        <v>13.4856413912775</v>
      </c>
      <c r="F4348" s="77">
        <f>+IF(ISNUMBER(DATA!M556),DATA!M556,"n/a")</f>
        <v>-3.4373930628444099E-2</v>
      </c>
      <c r="G4348" s="87">
        <f>+IF(ISNUMBER(DATA!V556),DATA!V556,"n/a")</f>
        <v>13.255210932449</v>
      </c>
      <c r="H4348" s="77">
        <f>+IF(ISNUMBER(DATA!W556),DATA!W556,"n/a")</f>
        <v>-3.8694812466810002E-2</v>
      </c>
      <c r="I4348" s="87">
        <f>+IF(ISNUMBER(DATA!AF556),DATA!AF556,"n/a")</f>
        <v>13.7432060828113</v>
      </c>
      <c r="J4348" s="77">
        <f>+IF(ISNUMBER(DATA!AG556),DATA!AG556,"n/a")</f>
        <v>-1.0488491485398699E-2</v>
      </c>
      <c r="K4348" s="87">
        <f>+IF(ISNUMBER(DATA!AP556),DATA!AP556,"n/a")</f>
        <v>14.109016643081199</v>
      </c>
      <c r="L4348" s="77">
        <f>+IF(ISNUMBER(DATA!AQ556),DATA!AQ556,"n/a")</f>
        <v>1.7319031301730699E-3</v>
      </c>
      <c r="M4348" s="66"/>
      <c r="N4348" s="66"/>
      <c r="O4348" s="66"/>
      <c r="P4348" s="66"/>
      <c r="Q4348" s="66"/>
      <c r="S4348" s="70"/>
      <c r="U4348" s="70"/>
      <c r="W4348" s="70"/>
      <c r="Y4348" s="70"/>
    </row>
    <row r="4349" spans="1:25" s="69" customFormat="1" x14ac:dyDescent="0.2">
      <c r="A4349" s="66" t="s">
        <v>20</v>
      </c>
      <c r="B4349" s="66" t="s">
        <v>24</v>
      </c>
      <c r="C4349" s="66" t="s">
        <v>10</v>
      </c>
      <c r="D4349" s="66" t="s">
        <v>278</v>
      </c>
      <c r="E4349" s="87">
        <f>+IF(ISNUMBER(DATA!L557),DATA!L557,"n/a")</f>
        <v>8.1875079808423799</v>
      </c>
      <c r="F4349" s="77">
        <f>+IF(ISNUMBER(DATA!M557),DATA!M557,"n/a")</f>
        <v>-0.256225215089247</v>
      </c>
      <c r="G4349" s="87">
        <f>+IF(ISNUMBER(DATA!V557),DATA!V557,"n/a")</f>
        <v>9.03092581834564</v>
      </c>
      <c r="H4349" s="77">
        <f>+IF(ISNUMBER(DATA!W557),DATA!W557,"n/a")</f>
        <v>-0.244922290062806</v>
      </c>
      <c r="I4349" s="87">
        <f>+IF(ISNUMBER(DATA!AF557),DATA!AF557,"n/a")</f>
        <v>9.5783801047536592</v>
      </c>
      <c r="J4349" s="77">
        <f>+IF(ISNUMBER(DATA!AG557),DATA!AG557,"n/a")</f>
        <v>-0.224295335501282</v>
      </c>
      <c r="K4349" s="87">
        <f>+IF(ISNUMBER(DATA!AP557),DATA!AP557,"n/a")</f>
        <v>9.9905806214632005</v>
      </c>
      <c r="L4349" s="77">
        <f>+IF(ISNUMBER(DATA!AQ557),DATA!AQ557,"n/a")</f>
        <v>-0.170784538249518</v>
      </c>
      <c r="M4349" s="66"/>
      <c r="N4349" s="66"/>
      <c r="O4349" s="66"/>
      <c r="P4349" s="66"/>
      <c r="Q4349" s="66"/>
      <c r="S4349" s="70"/>
      <c r="U4349" s="70"/>
      <c r="W4349" s="70"/>
      <c r="Y4349" s="70"/>
    </row>
    <row r="4350" spans="1:25" s="69" customFormat="1" x14ac:dyDescent="0.2">
      <c r="A4350" s="66" t="s">
        <v>20</v>
      </c>
      <c r="B4350" s="66" t="s">
        <v>24</v>
      </c>
      <c r="C4350" s="66" t="s">
        <v>10</v>
      </c>
      <c r="D4350" s="66" t="s">
        <v>279</v>
      </c>
      <c r="E4350" s="87">
        <f>+IF(ISNUMBER(DATA!L558),DATA!L558,"n/a")</f>
        <v>14.3816263816906</v>
      </c>
      <c r="F4350" s="77">
        <f>+IF(ISNUMBER(DATA!M558),DATA!M558,"n/a")</f>
        <v>0.21559488599356599</v>
      </c>
      <c r="G4350" s="87">
        <f>+IF(ISNUMBER(DATA!V558),DATA!V558,"n/a")</f>
        <v>14.6405220191198</v>
      </c>
      <c r="H4350" s="77">
        <f>+IF(ISNUMBER(DATA!W558),DATA!W558,"n/a")</f>
        <v>0.117711602684204</v>
      </c>
      <c r="I4350" s="87">
        <f>+IF(ISNUMBER(DATA!AF558),DATA!AF558,"n/a")</f>
        <v>14.4495406511019</v>
      </c>
      <c r="J4350" s="77">
        <f>+IF(ISNUMBER(DATA!AG558),DATA!AG558,"n/a")</f>
        <v>0.12967177918304701</v>
      </c>
      <c r="K4350" s="87">
        <f>+IF(ISNUMBER(DATA!AP558),DATA!AP558,"n/a")</f>
        <v>13.939746710099399</v>
      </c>
      <c r="L4350" s="77">
        <f>+IF(ISNUMBER(DATA!AQ558),DATA!AQ558,"n/a")</f>
        <v>0.15954448554716</v>
      </c>
      <c r="M4350" s="66"/>
      <c r="N4350" s="66"/>
      <c r="O4350" s="66"/>
      <c r="P4350" s="66"/>
      <c r="Q4350" s="66"/>
      <c r="S4350" s="70"/>
      <c r="U4350" s="70"/>
      <c r="W4350" s="70"/>
      <c r="Y4350" s="70"/>
    </row>
    <row r="4351" spans="1:25" s="69" customFormat="1" x14ac:dyDescent="0.2">
      <c r="A4351" s="66" t="s">
        <v>20</v>
      </c>
      <c r="B4351" s="66" t="s">
        <v>24</v>
      </c>
      <c r="C4351" s="66" t="s">
        <v>10</v>
      </c>
      <c r="D4351" s="66" t="s">
        <v>280</v>
      </c>
      <c r="E4351" s="87">
        <f>+IF(ISNUMBER(DATA!L559),DATA!L559,"n/a")</f>
        <v>9.2624220236518209</v>
      </c>
      <c r="F4351" s="77">
        <f>+IF(ISNUMBER(DATA!M559),DATA!M559,"n/a")</f>
        <v>-0.196915314928441</v>
      </c>
      <c r="G4351" s="87">
        <f>+IF(ISNUMBER(DATA!V559),DATA!V559,"n/a")</f>
        <v>9.6570306847357905</v>
      </c>
      <c r="H4351" s="77">
        <f>+IF(ISNUMBER(DATA!W559),DATA!W559,"n/a")</f>
        <v>-0.15822238711130701</v>
      </c>
      <c r="I4351" s="87">
        <f>+IF(ISNUMBER(DATA!AF559),DATA!AF559,"n/a")</f>
        <v>9.7512824572987302</v>
      </c>
      <c r="J4351" s="77">
        <f>+IF(ISNUMBER(DATA!AG559),DATA!AG559,"n/a")</f>
        <v>-0.14095040681717</v>
      </c>
      <c r="K4351" s="87">
        <f>+IF(ISNUMBER(DATA!AP559),DATA!AP559,"n/a")</f>
        <v>10.6294829953315</v>
      </c>
      <c r="L4351" s="77">
        <f>+IF(ISNUMBER(DATA!AQ559),DATA!AQ559,"n/a")</f>
        <v>-5.9289004984070102E-2</v>
      </c>
      <c r="M4351" s="66"/>
      <c r="N4351" s="66"/>
      <c r="O4351" s="66"/>
      <c r="P4351" s="66"/>
      <c r="Q4351" s="66"/>
      <c r="S4351" s="70"/>
      <c r="U4351" s="70"/>
      <c r="W4351" s="70"/>
      <c r="Y4351" s="70"/>
    </row>
    <row r="4352" spans="1:25" s="69" customFormat="1" x14ac:dyDescent="0.2">
      <c r="A4352" s="66" t="s">
        <v>20</v>
      </c>
      <c r="B4352" s="66" t="s">
        <v>24</v>
      </c>
      <c r="C4352" s="66" t="s">
        <v>10</v>
      </c>
      <c r="D4352" s="66" t="s">
        <v>281</v>
      </c>
      <c r="E4352" s="87">
        <f>+IF(ISNUMBER(DATA!L560),DATA!L560,"n/a")</f>
        <v>9.1634640466046395</v>
      </c>
      <c r="F4352" s="77">
        <f>+IF(ISNUMBER(DATA!M560),DATA!M560,"n/a")</f>
        <v>-5.1220730449933499E-2</v>
      </c>
      <c r="G4352" s="87">
        <f>+IF(ISNUMBER(DATA!V560),DATA!V560,"n/a")</f>
        <v>9.4796275217622306</v>
      </c>
      <c r="H4352" s="77">
        <f>+IF(ISNUMBER(DATA!W560),DATA!W560,"n/a")</f>
        <v>-2.7069823464807002E-2</v>
      </c>
      <c r="I4352" s="87">
        <f>+IF(ISNUMBER(DATA!AF560),DATA!AF560,"n/a")</f>
        <v>9.6289057287145994</v>
      </c>
      <c r="J4352" s="77">
        <f>+IF(ISNUMBER(DATA!AG560),DATA!AG560,"n/a")</f>
        <v>-2.3995658313365899E-2</v>
      </c>
      <c r="K4352" s="87">
        <f>+IF(ISNUMBER(DATA!AP560),DATA!AP560,"n/a")</f>
        <v>9.7510012723812594</v>
      </c>
      <c r="L4352" s="77">
        <f>+IF(ISNUMBER(DATA!AQ560),DATA!AQ560,"n/a")</f>
        <v>-4.17119096591127E-2</v>
      </c>
      <c r="M4352" s="66"/>
      <c r="N4352" s="66"/>
      <c r="O4352" s="66"/>
      <c r="P4352" s="66"/>
      <c r="Q4352" s="66"/>
      <c r="S4352" s="70"/>
      <c r="U4352" s="70"/>
      <c r="W4352" s="70"/>
      <c r="Y4352" s="70"/>
    </row>
    <row r="4353" spans="1:25" s="69" customFormat="1" x14ac:dyDescent="0.2">
      <c r="A4353" s="66" t="s">
        <v>20</v>
      </c>
      <c r="B4353" s="66" t="s">
        <v>24</v>
      </c>
      <c r="C4353" s="66" t="s">
        <v>10</v>
      </c>
      <c r="D4353" s="66" t="s">
        <v>282</v>
      </c>
      <c r="E4353" s="87">
        <f>+IF(ISNUMBER(DATA!L561),DATA!L561,"n/a")</f>
        <v>11.699191258013</v>
      </c>
      <c r="F4353" s="77">
        <f>+IF(ISNUMBER(DATA!M561),DATA!M561,"n/a")</f>
        <v>7.8132352910365906E-3</v>
      </c>
      <c r="G4353" s="87">
        <f>+IF(ISNUMBER(DATA!V561),DATA!V561,"n/a")</f>
        <v>11.820898012561999</v>
      </c>
      <c r="H4353" s="77">
        <f>+IF(ISNUMBER(DATA!W561),DATA!W561,"n/a")</f>
        <v>-2.2141688759956101E-3</v>
      </c>
      <c r="I4353" s="87">
        <f>+IF(ISNUMBER(DATA!AF561),DATA!AF561,"n/a")</f>
        <v>11.3474972094425</v>
      </c>
      <c r="J4353" s="77">
        <f>+IF(ISNUMBER(DATA!AG561),DATA!AG561,"n/a")</f>
        <v>-1.06796712067507E-2</v>
      </c>
      <c r="K4353" s="87">
        <f>+IF(ISNUMBER(DATA!AP561),DATA!AP561,"n/a")</f>
        <v>11.2474876843581</v>
      </c>
      <c r="L4353" s="77">
        <f>+IF(ISNUMBER(DATA!AQ561),DATA!AQ561,"n/a")</f>
        <v>-4.2183705819194901E-2</v>
      </c>
      <c r="M4353" s="66"/>
      <c r="N4353" s="66"/>
      <c r="O4353" s="66"/>
      <c r="P4353" s="66"/>
      <c r="Q4353" s="66"/>
      <c r="S4353" s="70"/>
      <c r="U4353" s="70"/>
      <c r="W4353" s="70"/>
      <c r="Y4353" s="70"/>
    </row>
    <row r="4354" spans="1:25" s="69" customFormat="1" x14ac:dyDescent="0.2">
      <c r="A4354" s="66" t="s">
        <v>20</v>
      </c>
      <c r="B4354" s="66" t="s">
        <v>24</v>
      </c>
      <c r="C4354" s="66" t="s">
        <v>10</v>
      </c>
      <c r="D4354" s="66" t="s">
        <v>283</v>
      </c>
      <c r="E4354" s="87">
        <f>+IF(ISNUMBER(DATA!L562),DATA!L562,"n/a")</f>
        <v>11.3590527057692</v>
      </c>
      <c r="F4354" s="77">
        <f>+IF(ISNUMBER(DATA!M562),DATA!M562,"n/a")</f>
        <v>8.9156110420422499E-2</v>
      </c>
      <c r="G4354" s="87">
        <f>+IF(ISNUMBER(DATA!V562),DATA!V562,"n/a")</f>
        <v>11.579885062148501</v>
      </c>
      <c r="H4354" s="77">
        <f>+IF(ISNUMBER(DATA!W562),DATA!W562,"n/a")</f>
        <v>9.6418089356946596E-2</v>
      </c>
      <c r="I4354" s="87">
        <f>+IF(ISNUMBER(DATA!AF562),DATA!AF562,"n/a")</f>
        <v>11.640049860959801</v>
      </c>
      <c r="J4354" s="77">
        <f>+IF(ISNUMBER(DATA!AG562),DATA!AG562,"n/a")</f>
        <v>0.113473230817004</v>
      </c>
      <c r="K4354" s="87">
        <f>+IF(ISNUMBER(DATA!AP562),DATA!AP562,"n/a")</f>
        <v>11.088379484544401</v>
      </c>
      <c r="L4354" s="77">
        <f>+IF(ISNUMBER(DATA!AQ562),DATA!AQ562,"n/a")</f>
        <v>2.7897961147603401E-2</v>
      </c>
      <c r="M4354" s="66"/>
      <c r="N4354" s="66"/>
      <c r="O4354" s="66"/>
      <c r="P4354" s="66"/>
      <c r="Q4354" s="66"/>
      <c r="S4354" s="70"/>
      <c r="U4354" s="70"/>
      <c r="W4354" s="70"/>
      <c r="Y4354" s="70"/>
    </row>
    <row r="4355" spans="1:25" s="69" customFormat="1" x14ac:dyDescent="0.2">
      <c r="A4355" s="66" t="s">
        <v>20</v>
      </c>
      <c r="B4355" s="66" t="s">
        <v>24</v>
      </c>
      <c r="C4355" s="66" t="s">
        <v>10</v>
      </c>
      <c r="D4355" s="66" t="s">
        <v>284</v>
      </c>
      <c r="E4355" s="87">
        <f>+IF(ISNUMBER(DATA!L563),DATA!L563,"n/a")</f>
        <v>10.619620157635699</v>
      </c>
      <c r="F4355" s="77">
        <f>+IF(ISNUMBER(DATA!M563),DATA!M563,"n/a")</f>
        <v>-3.6726925703108398E-2</v>
      </c>
      <c r="G4355" s="87">
        <f>+IF(ISNUMBER(DATA!V563),DATA!V563,"n/a")</f>
        <v>11.393105791068299</v>
      </c>
      <c r="H4355" s="77">
        <f>+IF(ISNUMBER(DATA!W563),DATA!W563,"n/a")</f>
        <v>2.2537734681203399E-2</v>
      </c>
      <c r="I4355" s="87">
        <f>+IF(ISNUMBER(DATA!AF563),DATA!AF563,"n/a")</f>
        <v>11.5160778506452</v>
      </c>
      <c r="J4355" s="77">
        <f>+IF(ISNUMBER(DATA!AG563),DATA!AG563,"n/a")</f>
        <v>2.1145715292935002E-2</v>
      </c>
      <c r="K4355" s="87">
        <f>+IF(ISNUMBER(DATA!AP563),DATA!AP563,"n/a")</f>
        <v>11.3080457651674</v>
      </c>
      <c r="L4355" s="77">
        <f>+IF(ISNUMBER(DATA!AQ563),DATA!AQ563,"n/a")</f>
        <v>-3.45548895232353E-3</v>
      </c>
      <c r="M4355" s="66"/>
      <c r="N4355" s="66"/>
      <c r="O4355" s="66"/>
      <c r="P4355" s="66"/>
      <c r="Q4355" s="66"/>
      <c r="S4355" s="70"/>
      <c r="U4355" s="70"/>
      <c r="W4355" s="70"/>
      <c r="Y4355" s="70"/>
    </row>
    <row r="4356" spans="1:25" s="69" customFormat="1" x14ac:dyDescent="0.2">
      <c r="A4356" s="66" t="s">
        <v>20</v>
      </c>
      <c r="B4356" s="66" t="s">
        <v>24</v>
      </c>
      <c r="C4356" s="66" t="s">
        <v>10</v>
      </c>
      <c r="D4356" s="66" t="s">
        <v>285</v>
      </c>
      <c r="E4356" s="87">
        <f>+IF(ISNUMBER(DATA!L564),DATA!L564,"n/a")</f>
        <v>9.5786981743729704</v>
      </c>
      <c r="F4356" s="77">
        <f>+IF(ISNUMBER(DATA!M564),DATA!M564,"n/a")</f>
        <v>-9.1062409525109501E-3</v>
      </c>
      <c r="G4356" s="87">
        <f>+IF(ISNUMBER(DATA!V564),DATA!V564,"n/a")</f>
        <v>10.265042136353101</v>
      </c>
      <c r="H4356" s="77">
        <f>+IF(ISNUMBER(DATA!W564),DATA!W564,"n/a")</f>
        <v>1.1761042572580699E-2</v>
      </c>
      <c r="I4356" s="87">
        <f>+IF(ISNUMBER(DATA!AF564),DATA!AF564,"n/a")</f>
        <v>10.2043874740069</v>
      </c>
      <c r="J4356" s="77">
        <f>+IF(ISNUMBER(DATA!AG564),DATA!AG564,"n/a")</f>
        <v>-5.0998564480766104E-3</v>
      </c>
      <c r="K4356" s="87">
        <f>+IF(ISNUMBER(DATA!AP564),DATA!AP564,"n/a")</f>
        <v>10.7848668563619</v>
      </c>
      <c r="L4356" s="77">
        <f>+IF(ISNUMBER(DATA!AQ564),DATA!AQ564,"n/a")</f>
        <v>9.1816196842722506E-2</v>
      </c>
      <c r="M4356" s="66"/>
      <c r="N4356" s="66"/>
      <c r="O4356" s="66"/>
      <c r="P4356" s="66"/>
      <c r="Q4356" s="66"/>
      <c r="S4356" s="70"/>
      <c r="U4356" s="70"/>
      <c r="W4356" s="70"/>
      <c r="Y4356" s="70"/>
    </row>
    <row r="4357" spans="1:25" s="69" customFormat="1" x14ac:dyDescent="0.2">
      <c r="A4357" s="66" t="s">
        <v>20</v>
      </c>
      <c r="B4357" s="66" t="s">
        <v>24</v>
      </c>
      <c r="C4357" s="66" t="s">
        <v>10</v>
      </c>
      <c r="D4357" s="66" t="s">
        <v>286</v>
      </c>
      <c r="E4357" s="87">
        <f>+IF(ISNUMBER(DATA!L565),DATA!L565,"n/a")</f>
        <v>6.5582950848432802</v>
      </c>
      <c r="F4357" s="77">
        <f>+IF(ISNUMBER(DATA!M565),DATA!M565,"n/a")</f>
        <v>-6.1061767881536496E-3</v>
      </c>
      <c r="G4357" s="87">
        <f>+IF(ISNUMBER(DATA!V565),DATA!V565,"n/a")</f>
        <v>6.3530936519680496</v>
      </c>
      <c r="H4357" s="77">
        <f>+IF(ISNUMBER(DATA!W565),DATA!W565,"n/a")</f>
        <v>4.2188297615429297E-2</v>
      </c>
      <c r="I4357" s="87">
        <f>+IF(ISNUMBER(DATA!AF565),DATA!AF565,"n/a")</f>
        <v>6.3019545863244097</v>
      </c>
      <c r="J4357" s="77">
        <f>+IF(ISNUMBER(DATA!AG565),DATA!AG565,"n/a")</f>
        <v>2.58329017781086E-3</v>
      </c>
      <c r="K4357" s="87">
        <f>+IF(ISNUMBER(DATA!AP565),DATA!AP565,"n/a")</f>
        <v>6.3569933436086998</v>
      </c>
      <c r="L4357" s="77">
        <f>+IF(ISNUMBER(DATA!AQ565),DATA!AQ565,"n/a")</f>
        <v>-5.5894557055440199E-2</v>
      </c>
      <c r="M4357" s="66"/>
      <c r="N4357" s="66"/>
      <c r="O4357" s="66"/>
      <c r="P4357" s="66"/>
      <c r="Q4357" s="66"/>
      <c r="S4357" s="70"/>
      <c r="U4357" s="70"/>
      <c r="W4357" s="70"/>
      <c r="Y4357" s="70"/>
    </row>
    <row r="4358" spans="1:25" s="69" customFormat="1" x14ac:dyDescent="0.2">
      <c r="A4358" s="66" t="s">
        <v>20</v>
      </c>
      <c r="B4358" s="66" t="s">
        <v>24</v>
      </c>
      <c r="C4358" s="66" t="s">
        <v>10</v>
      </c>
      <c r="D4358" s="66" t="s">
        <v>287</v>
      </c>
      <c r="E4358" s="87">
        <f>+IF(ISNUMBER(DATA!L566),DATA!L566,"n/a")</f>
        <v>9.7499859806532996</v>
      </c>
      <c r="F4358" s="77">
        <f>+IF(ISNUMBER(DATA!M566),DATA!M566,"n/a")</f>
        <v>-3.6833610475319198E-3</v>
      </c>
      <c r="G4358" s="87">
        <f>+IF(ISNUMBER(DATA!V566),DATA!V566,"n/a")</f>
        <v>11.6355253551547</v>
      </c>
      <c r="H4358" s="77">
        <f>+IF(ISNUMBER(DATA!W566),DATA!W566,"n/a")</f>
        <v>0.22804806951637899</v>
      </c>
      <c r="I4358" s="87">
        <f>+IF(ISNUMBER(DATA!AF566),DATA!AF566,"n/a")</f>
        <v>10.8934633779366</v>
      </c>
      <c r="J4358" s="77">
        <f>+IF(ISNUMBER(DATA!AG566),DATA!AG566,"n/a")</f>
        <v>0.182663167548859</v>
      </c>
      <c r="K4358" s="87">
        <f>+IF(ISNUMBER(DATA!AP566),DATA!AP566,"n/a")</f>
        <v>10.3310597969888</v>
      </c>
      <c r="L4358" s="77">
        <f>+IF(ISNUMBER(DATA!AQ566),DATA!AQ566,"n/a")</f>
        <v>0.14772732645630601</v>
      </c>
      <c r="M4358" s="66"/>
      <c r="N4358" s="66"/>
      <c r="O4358" s="66"/>
      <c r="P4358" s="66"/>
      <c r="Q4358" s="66"/>
      <c r="S4358" s="70"/>
      <c r="U4358" s="70"/>
      <c r="W4358" s="70"/>
      <c r="Y4358" s="70"/>
    </row>
    <row r="4359" spans="1:25" s="69" customFormat="1" x14ac:dyDescent="0.2">
      <c r="A4359" s="66" t="s">
        <v>20</v>
      </c>
      <c r="B4359" s="66" t="s">
        <v>24</v>
      </c>
      <c r="C4359" s="66" t="s">
        <v>10</v>
      </c>
      <c r="D4359" s="66" t="s">
        <v>288</v>
      </c>
      <c r="E4359" s="87">
        <f>+IF(ISNUMBER(DATA!L567),DATA!L567,"n/a")</f>
        <v>11.576903556342399</v>
      </c>
      <c r="F4359" s="77">
        <f>+IF(ISNUMBER(DATA!M567),DATA!M567,"n/a")</f>
        <v>-7.3400174861629197E-2</v>
      </c>
      <c r="G4359" s="87">
        <f>+IF(ISNUMBER(DATA!V567),DATA!V567,"n/a")</f>
        <v>11.9664714944411</v>
      </c>
      <c r="H4359" s="77">
        <f>+IF(ISNUMBER(DATA!W567),DATA!W567,"n/a")</f>
        <v>-3.7741854552915802E-2</v>
      </c>
      <c r="I4359" s="87">
        <f>+IF(ISNUMBER(DATA!AF567),DATA!AF567,"n/a")</f>
        <v>11.848326130985299</v>
      </c>
      <c r="J4359" s="77">
        <f>+IF(ISNUMBER(DATA!AG567),DATA!AG567,"n/a")</f>
        <v>-3.45239116034377E-2</v>
      </c>
      <c r="K4359" s="87">
        <f>+IF(ISNUMBER(DATA!AP567),DATA!AP567,"n/a")</f>
        <v>11.8632063828939</v>
      </c>
      <c r="L4359" s="77">
        <f>+IF(ISNUMBER(DATA!AQ567),DATA!AQ567,"n/a")</f>
        <v>-2.88947719276243E-2</v>
      </c>
      <c r="M4359" s="66"/>
      <c r="N4359" s="66"/>
      <c r="O4359" s="66"/>
      <c r="P4359" s="66"/>
      <c r="Q4359" s="66"/>
      <c r="S4359" s="70"/>
      <c r="U4359" s="70"/>
      <c r="W4359" s="70"/>
      <c r="Y4359" s="70"/>
    </row>
    <row r="4360" spans="1:25" s="69" customFormat="1" x14ac:dyDescent="0.2">
      <c r="A4360" s="66" t="s">
        <v>20</v>
      </c>
      <c r="B4360" s="66" t="s">
        <v>24</v>
      </c>
      <c r="C4360" s="66" t="s">
        <v>10</v>
      </c>
      <c r="D4360" s="66" t="s">
        <v>289</v>
      </c>
      <c r="E4360" s="87">
        <f>+IF(ISNUMBER(DATA!L568),DATA!L568,"n/a")</f>
        <v>11.5033572018113</v>
      </c>
      <c r="F4360" s="77">
        <f>+IF(ISNUMBER(DATA!M568),DATA!M568,"n/a")</f>
        <v>6.5451273887398298E-2</v>
      </c>
      <c r="G4360" s="87">
        <f>+IF(ISNUMBER(DATA!V568),DATA!V568,"n/a")</f>
        <v>11.7772466505194</v>
      </c>
      <c r="H4360" s="77">
        <f>+IF(ISNUMBER(DATA!W568),DATA!W568,"n/a")</f>
        <v>9.6764718452583207E-2</v>
      </c>
      <c r="I4360" s="87">
        <f>+IF(ISNUMBER(DATA!AF568),DATA!AF568,"n/a")</f>
        <v>11.835524147144</v>
      </c>
      <c r="J4360" s="77">
        <f>+IF(ISNUMBER(DATA!AG568),DATA!AG568,"n/a")</f>
        <v>0.10392950034724099</v>
      </c>
      <c r="K4360" s="87">
        <f>+IF(ISNUMBER(DATA!AP568),DATA!AP568,"n/a")</f>
        <v>13.3986766186932</v>
      </c>
      <c r="L4360" s="77">
        <f>+IF(ISNUMBER(DATA!AQ568),DATA!AQ568,"n/a")</f>
        <v>0.22887228493442899</v>
      </c>
      <c r="M4360" s="66"/>
      <c r="N4360" s="66"/>
      <c r="O4360" s="66"/>
      <c r="P4360" s="66"/>
      <c r="Q4360" s="66"/>
      <c r="S4360" s="70"/>
      <c r="U4360" s="70"/>
      <c r="W4360" s="70"/>
      <c r="Y4360" s="70"/>
    </row>
    <row r="4361" spans="1:25" s="69" customFormat="1" x14ac:dyDescent="0.2">
      <c r="A4361" s="66" t="s">
        <v>20</v>
      </c>
      <c r="B4361" s="66" t="s">
        <v>24</v>
      </c>
      <c r="C4361" s="66" t="s">
        <v>10</v>
      </c>
      <c r="D4361" s="66" t="s">
        <v>290</v>
      </c>
      <c r="E4361" s="87">
        <f>+IF(ISNUMBER(DATA!L569),DATA!L569,"n/a")</f>
        <v>16.813137563424899</v>
      </c>
      <c r="F4361" s="77">
        <f>+IF(ISNUMBER(DATA!M569),DATA!M569,"n/a")</f>
        <v>-5.3424948687008401E-3</v>
      </c>
      <c r="G4361" s="87">
        <f>+IF(ISNUMBER(DATA!V569),DATA!V569,"n/a")</f>
        <v>16.7478350163545</v>
      </c>
      <c r="H4361" s="77">
        <f>+IF(ISNUMBER(DATA!W569),DATA!W569,"n/a")</f>
        <v>-2.9576707458347502E-3</v>
      </c>
      <c r="I4361" s="87">
        <f>+IF(ISNUMBER(DATA!AF569),DATA!AF569,"n/a")</f>
        <v>16.466538116244202</v>
      </c>
      <c r="J4361" s="77">
        <f>+IF(ISNUMBER(DATA!AG569),DATA!AG569,"n/a")</f>
        <v>6.5193669702679402E-3</v>
      </c>
      <c r="K4361" s="87">
        <f>+IF(ISNUMBER(DATA!AP569),DATA!AP569,"n/a")</f>
        <v>16.587735647672002</v>
      </c>
      <c r="L4361" s="77">
        <f>+IF(ISNUMBER(DATA!AQ569),DATA!AQ569,"n/a")</f>
        <v>1.0482939656998499E-2</v>
      </c>
      <c r="M4361" s="66"/>
      <c r="N4361" s="66"/>
      <c r="O4361" s="66"/>
      <c r="P4361" s="66"/>
      <c r="Q4361" s="66"/>
      <c r="S4361" s="70"/>
      <c r="U4361" s="70"/>
      <c r="W4361" s="70"/>
      <c r="Y4361" s="70"/>
    </row>
    <row r="4362" spans="1:25" s="69" customFormat="1" x14ac:dyDescent="0.2">
      <c r="A4362" s="66" t="s">
        <v>20</v>
      </c>
      <c r="B4362" s="66" t="s">
        <v>24</v>
      </c>
      <c r="C4362" s="66" t="s">
        <v>10</v>
      </c>
      <c r="D4362" s="66" t="s">
        <v>291</v>
      </c>
      <c r="E4362" s="87">
        <f>+IF(ISNUMBER(DATA!L570),DATA!L570,"n/a")</f>
        <v>12.263923882774201</v>
      </c>
      <c r="F4362" s="77">
        <f>+IF(ISNUMBER(DATA!M570),DATA!M570,"n/a")</f>
        <v>-0.160089755376187</v>
      </c>
      <c r="G4362" s="87">
        <f>+IF(ISNUMBER(DATA!V570),DATA!V570,"n/a")</f>
        <v>12.605816802800501</v>
      </c>
      <c r="H4362" s="77">
        <f>+IF(ISNUMBER(DATA!W570),DATA!W570,"n/a")</f>
        <v>-0.16947536582588499</v>
      </c>
      <c r="I4362" s="87">
        <f>+IF(ISNUMBER(DATA!AF570),DATA!AF570,"n/a")</f>
        <v>12.6710591959543</v>
      </c>
      <c r="J4362" s="77">
        <f>+IF(ISNUMBER(DATA!AG570),DATA!AG570,"n/a")</f>
        <v>-0.15973550387604801</v>
      </c>
      <c r="K4362" s="87">
        <f>+IF(ISNUMBER(DATA!AP570),DATA!AP570,"n/a")</f>
        <v>12.7663616772436</v>
      </c>
      <c r="L4362" s="77">
        <f>+IF(ISNUMBER(DATA!AQ570),DATA!AQ570,"n/a")</f>
        <v>-0.12239707114311001</v>
      </c>
      <c r="M4362" s="66"/>
      <c r="N4362" s="66"/>
      <c r="O4362" s="66"/>
      <c r="P4362" s="66"/>
      <c r="Q4362" s="66"/>
      <c r="S4362" s="70"/>
      <c r="U4362" s="70"/>
      <c r="W4362" s="70"/>
      <c r="Y4362" s="70"/>
    </row>
    <row r="4363" spans="1:25" s="69" customFormat="1" x14ac:dyDescent="0.2">
      <c r="A4363" s="66" t="s">
        <v>20</v>
      </c>
      <c r="B4363" s="66" t="s">
        <v>24</v>
      </c>
      <c r="C4363" s="66" t="s">
        <v>10</v>
      </c>
      <c r="D4363" s="66" t="s">
        <v>292</v>
      </c>
      <c r="E4363" s="87">
        <f>+IF(ISNUMBER(DATA!L571),DATA!L571,"n/a")</f>
        <v>15.804898789817701</v>
      </c>
      <c r="F4363" s="77">
        <f>+IF(ISNUMBER(DATA!M571),DATA!M571,"n/a")</f>
        <v>6.2312380009498902E-2</v>
      </c>
      <c r="G4363" s="87">
        <f>+IF(ISNUMBER(DATA!V571),DATA!V571,"n/a")</f>
        <v>15.9498474011525</v>
      </c>
      <c r="H4363" s="77">
        <f>+IF(ISNUMBER(DATA!W571),DATA!W571,"n/a")</f>
        <v>3.7184684448585401E-2</v>
      </c>
      <c r="I4363" s="87">
        <f>+IF(ISNUMBER(DATA!AF571),DATA!AF571,"n/a")</f>
        <v>15.2988762895147</v>
      </c>
      <c r="J4363" s="77">
        <f>+IF(ISNUMBER(DATA!AG571),DATA!AG571,"n/a")</f>
        <v>-1.48751086153186E-2</v>
      </c>
      <c r="K4363" s="87">
        <f>+IF(ISNUMBER(DATA!AP571),DATA!AP571,"n/a")</f>
        <v>15.1708037669981</v>
      </c>
      <c r="L4363" s="77">
        <f>+IF(ISNUMBER(DATA!AQ571),DATA!AQ571,"n/a")</f>
        <v>-7.1939637479816196E-3</v>
      </c>
      <c r="M4363" s="66"/>
      <c r="N4363" s="66"/>
      <c r="O4363" s="66"/>
      <c r="P4363" s="66"/>
      <c r="Q4363" s="66"/>
      <c r="S4363" s="70"/>
      <c r="U4363" s="70"/>
      <c r="W4363" s="70"/>
      <c r="Y4363" s="70"/>
    </row>
    <row r="4364" spans="1:25" s="69" customFormat="1" x14ac:dyDescent="0.2">
      <c r="A4364" s="66" t="s">
        <v>20</v>
      </c>
      <c r="B4364" s="66" t="s">
        <v>24</v>
      </c>
      <c r="C4364" s="66" t="s">
        <v>10</v>
      </c>
      <c r="D4364" s="66" t="s">
        <v>293</v>
      </c>
      <c r="E4364" s="87">
        <f>+IF(ISNUMBER(DATA!L572),DATA!L572,"n/a")</f>
        <v>12.536778412737201</v>
      </c>
      <c r="F4364" s="77">
        <f>+IF(ISNUMBER(DATA!M572),DATA!M572,"n/a")</f>
        <v>1.69385383940793E-2</v>
      </c>
      <c r="G4364" s="87">
        <f>+IF(ISNUMBER(DATA!V572),DATA!V572,"n/a")</f>
        <v>13.317589253873299</v>
      </c>
      <c r="H4364" s="77">
        <f>+IF(ISNUMBER(DATA!W572),DATA!W572,"n/a")</f>
        <v>8.2430053011856699E-2</v>
      </c>
      <c r="I4364" s="87">
        <f>+IF(ISNUMBER(DATA!AF572),DATA!AF572,"n/a")</f>
        <v>12.873457309076199</v>
      </c>
      <c r="J4364" s="77">
        <f>+IF(ISNUMBER(DATA!AG572),DATA!AG572,"n/a")</f>
        <v>7.8111958362498596E-2</v>
      </c>
      <c r="K4364" s="87">
        <f>+IF(ISNUMBER(DATA!AP572),DATA!AP572,"n/a")</f>
        <v>12.533730567241401</v>
      </c>
      <c r="L4364" s="77">
        <f>+IF(ISNUMBER(DATA!AQ572),DATA!AQ572,"n/a")</f>
        <v>5.3175655662408498E-2</v>
      </c>
      <c r="M4364" s="66"/>
      <c r="N4364" s="66"/>
      <c r="O4364" s="66"/>
      <c r="P4364" s="66"/>
      <c r="Q4364" s="66"/>
      <c r="S4364" s="70"/>
      <c r="U4364" s="70"/>
      <c r="W4364" s="70"/>
      <c r="Y4364" s="70"/>
    </row>
    <row r="4365" spans="1:25" s="69" customFormat="1" x14ac:dyDescent="0.2">
      <c r="A4365" s="66" t="s">
        <v>20</v>
      </c>
      <c r="B4365" s="66" t="s">
        <v>24</v>
      </c>
      <c r="C4365" s="66" t="s">
        <v>10</v>
      </c>
      <c r="D4365" s="66" t="s">
        <v>294</v>
      </c>
      <c r="E4365" s="87">
        <f>+IF(ISNUMBER(DATA!L573),DATA!L573,"n/a")</f>
        <v>16.631909632841101</v>
      </c>
      <c r="F4365" s="77">
        <f>+IF(ISNUMBER(DATA!M573),DATA!M573,"n/a")</f>
        <v>-1.7712474446790499E-2</v>
      </c>
      <c r="G4365" s="87">
        <f>+IF(ISNUMBER(DATA!V573),DATA!V573,"n/a")</f>
        <v>16.614076082291799</v>
      </c>
      <c r="H4365" s="77">
        <f>+IF(ISNUMBER(DATA!W573),DATA!W573,"n/a")</f>
        <v>-1.658491401925E-2</v>
      </c>
      <c r="I4365" s="87">
        <f>+IF(ISNUMBER(DATA!AF573),DATA!AF573,"n/a")</f>
        <v>16.355595831065099</v>
      </c>
      <c r="J4365" s="77">
        <f>+IF(ISNUMBER(DATA!AG573),DATA!AG573,"n/a")</f>
        <v>-1.20645571431985E-2</v>
      </c>
      <c r="K4365" s="87">
        <f>+IF(ISNUMBER(DATA!AP573),DATA!AP573,"n/a")</f>
        <v>16.540420222679099</v>
      </c>
      <c r="L4365" s="77">
        <f>+IF(ISNUMBER(DATA!AQ573),DATA!AQ573,"n/a")</f>
        <v>-2.2805259354292001E-3</v>
      </c>
      <c r="M4365" s="66"/>
      <c r="N4365" s="66"/>
      <c r="O4365" s="66"/>
      <c r="P4365" s="66"/>
      <c r="Q4365" s="66"/>
      <c r="S4365" s="70"/>
      <c r="U4365" s="70"/>
      <c r="W4365" s="70"/>
      <c r="Y4365" s="70"/>
    </row>
    <row r="4366" spans="1:25" s="69" customFormat="1" x14ac:dyDescent="0.2">
      <c r="A4366" s="66" t="s">
        <v>20</v>
      </c>
      <c r="B4366" s="66" t="s">
        <v>24</v>
      </c>
      <c r="C4366" s="66" t="s">
        <v>10</v>
      </c>
      <c r="D4366" s="66" t="s">
        <v>295</v>
      </c>
      <c r="E4366" s="87">
        <f>+IF(ISNUMBER(DATA!L574),DATA!L574,"n/a")</f>
        <v>12.408109204860599</v>
      </c>
      <c r="F4366" s="77">
        <f>+IF(ISNUMBER(DATA!M574),DATA!M574,"n/a")</f>
        <v>-7.9757298982192498E-2</v>
      </c>
      <c r="G4366" s="87">
        <f>+IF(ISNUMBER(DATA!V574),DATA!V574,"n/a")</f>
        <v>12.6975483585143</v>
      </c>
      <c r="H4366" s="77">
        <f>+IF(ISNUMBER(DATA!W574),DATA!W574,"n/a")</f>
        <v>-4.7214295998870399E-2</v>
      </c>
      <c r="I4366" s="87">
        <f>+IF(ISNUMBER(DATA!AF574),DATA!AF574,"n/a")</f>
        <v>12.955839428892901</v>
      </c>
      <c r="J4366" s="77">
        <f>+IF(ISNUMBER(DATA!AG574),DATA!AG574,"n/a")</f>
        <v>-6.1400759603789302E-2</v>
      </c>
      <c r="K4366" s="87">
        <f>+IF(ISNUMBER(DATA!AP574),DATA!AP574,"n/a")</f>
        <v>13.453813486648301</v>
      </c>
      <c r="L4366" s="77">
        <f>+IF(ISNUMBER(DATA!AQ574),DATA!AQ574,"n/a")</f>
        <v>-3.8081391495713698E-2</v>
      </c>
      <c r="M4366" s="66"/>
      <c r="N4366" s="66"/>
      <c r="O4366" s="66"/>
      <c r="P4366" s="66"/>
      <c r="Q4366" s="66"/>
      <c r="S4366" s="70"/>
      <c r="U4366" s="70"/>
      <c r="W4366" s="70"/>
      <c r="Y4366" s="70"/>
    </row>
    <row r="4367" spans="1:25" s="69" customFormat="1" x14ac:dyDescent="0.2">
      <c r="A4367" s="66" t="s">
        <v>20</v>
      </c>
      <c r="B4367" s="66" t="s">
        <v>24</v>
      </c>
      <c r="C4367" s="66" t="s">
        <v>10</v>
      </c>
      <c r="D4367" s="66" t="s">
        <v>296</v>
      </c>
      <c r="E4367" s="87">
        <f>+IF(ISNUMBER(DATA!L575),DATA!L575,"n/a")</f>
        <v>15.2476976365118</v>
      </c>
      <c r="F4367" s="77">
        <f>+IF(ISNUMBER(DATA!M575),DATA!M575,"n/a")</f>
        <v>-1.19818606948677E-2</v>
      </c>
      <c r="G4367" s="87">
        <f>+IF(ISNUMBER(DATA!V575),DATA!V575,"n/a")</f>
        <v>15.263487233950899</v>
      </c>
      <c r="H4367" s="77">
        <f>+IF(ISNUMBER(DATA!W575),DATA!W575,"n/a")</f>
        <v>-1.7918659855152601E-2</v>
      </c>
      <c r="I4367" s="87">
        <f>+IF(ISNUMBER(DATA!AF575),DATA!AF575,"n/a")</f>
        <v>15.222005193212601</v>
      </c>
      <c r="J4367" s="77">
        <f>+IF(ISNUMBER(DATA!AG575),DATA!AG575,"n/a")</f>
        <v>-2.5126428289004701E-2</v>
      </c>
      <c r="K4367" s="87">
        <f>+IF(ISNUMBER(DATA!AP575),DATA!AP575,"n/a")</f>
        <v>15.2990343267853</v>
      </c>
      <c r="L4367" s="77">
        <f>+IF(ISNUMBER(DATA!AQ575),DATA!AQ575,"n/a")</f>
        <v>-1.9138002593896399E-2</v>
      </c>
      <c r="M4367" s="66"/>
      <c r="N4367" s="66"/>
      <c r="O4367" s="66"/>
      <c r="P4367" s="66"/>
      <c r="Q4367" s="66"/>
      <c r="S4367" s="70"/>
      <c r="U4367" s="70"/>
      <c r="W4367" s="70"/>
      <c r="Y4367" s="70"/>
    </row>
    <row r="4368" spans="1:25" s="69" customFormat="1" x14ac:dyDescent="0.2">
      <c r="A4368" s="66" t="s">
        <v>20</v>
      </c>
      <c r="B4368" s="66" t="s">
        <v>24</v>
      </c>
      <c r="C4368" s="66" t="s">
        <v>10</v>
      </c>
      <c r="D4368" s="66" t="s">
        <v>297</v>
      </c>
      <c r="E4368" s="87">
        <f>+IF(ISNUMBER(DATA!L576),DATA!L576,"n/a")</f>
        <v>16.414586360593599</v>
      </c>
      <c r="F4368" s="77">
        <f>+IF(ISNUMBER(DATA!M576),DATA!M576,"n/a")</f>
        <v>2.6366928771487001E-2</v>
      </c>
      <c r="G4368" s="87">
        <f>+IF(ISNUMBER(DATA!V576),DATA!V576,"n/a")</f>
        <v>16.145313879082099</v>
      </c>
      <c r="H4368" s="77">
        <f>+IF(ISNUMBER(DATA!W576),DATA!W576,"n/a")</f>
        <v>8.8020614073726893E-3</v>
      </c>
      <c r="I4368" s="87">
        <f>+IF(ISNUMBER(DATA!AF576),DATA!AF576,"n/a")</f>
        <v>15.971645050208799</v>
      </c>
      <c r="J4368" s="77">
        <f>+IF(ISNUMBER(DATA!AG576),DATA!AG576,"n/a")</f>
        <v>2.1598361494861999E-2</v>
      </c>
      <c r="K4368" s="87">
        <f>+IF(ISNUMBER(DATA!AP576),DATA!AP576,"n/a")</f>
        <v>15.967542973843701</v>
      </c>
      <c r="L4368" s="77">
        <f>+IF(ISNUMBER(DATA!AQ576),DATA!AQ576,"n/a")</f>
        <v>8.8421992107138997E-3</v>
      </c>
      <c r="M4368" s="66"/>
      <c r="N4368" s="66"/>
      <c r="O4368" s="66"/>
      <c r="P4368" s="66"/>
      <c r="Q4368" s="66"/>
      <c r="S4368" s="70"/>
      <c r="U4368" s="70"/>
      <c r="W4368" s="70"/>
      <c r="Y4368" s="70"/>
    </row>
    <row r="4369" spans="1:25" s="69" customFormat="1" x14ac:dyDescent="0.2">
      <c r="A4369" s="66" t="s">
        <v>20</v>
      </c>
      <c r="B4369" s="66" t="s">
        <v>24</v>
      </c>
      <c r="C4369" s="66" t="s">
        <v>10</v>
      </c>
      <c r="D4369" s="66" t="s">
        <v>298</v>
      </c>
      <c r="E4369" s="87">
        <f>+IF(ISNUMBER(DATA!L577),DATA!L577,"n/a")</f>
        <v>17.251764128367199</v>
      </c>
      <c r="F4369" s="77">
        <f>+IF(ISNUMBER(DATA!M577),DATA!M577,"n/a")</f>
        <v>0.124722339947543</v>
      </c>
      <c r="G4369" s="87">
        <f>+IF(ISNUMBER(DATA!V577),DATA!V577,"n/a")</f>
        <v>16.935279654618299</v>
      </c>
      <c r="H4369" s="77">
        <f>+IF(ISNUMBER(DATA!W577),DATA!W577,"n/a")</f>
        <v>8.8152023648104996E-2</v>
      </c>
      <c r="I4369" s="87">
        <f>+IF(ISNUMBER(DATA!AF577),DATA!AF577,"n/a")</f>
        <v>16.664449055667301</v>
      </c>
      <c r="J4369" s="77">
        <f>+IF(ISNUMBER(DATA!AG577),DATA!AG577,"n/a")</f>
        <v>6.0075756841858403E-2</v>
      </c>
      <c r="K4369" s="87">
        <f>+IF(ISNUMBER(DATA!AP577),DATA!AP577,"n/a")</f>
        <v>16.517100444772801</v>
      </c>
      <c r="L4369" s="77">
        <f>+IF(ISNUMBER(DATA!AQ577),DATA!AQ577,"n/a")</f>
        <v>5.0358632192211497E-2</v>
      </c>
      <c r="M4369" s="66"/>
      <c r="N4369" s="66"/>
      <c r="O4369" s="66"/>
      <c r="P4369" s="66"/>
      <c r="Q4369" s="66"/>
      <c r="S4369" s="70"/>
      <c r="U4369" s="70"/>
      <c r="W4369" s="70"/>
      <c r="Y4369" s="70"/>
    </row>
    <row r="4370" spans="1:25" s="69" customFormat="1" x14ac:dyDescent="0.2">
      <c r="A4370" s="66" t="s">
        <v>20</v>
      </c>
      <c r="B4370" s="66" t="s">
        <v>24</v>
      </c>
      <c r="C4370" s="66" t="s">
        <v>10</v>
      </c>
      <c r="D4370" s="66" t="s">
        <v>299</v>
      </c>
      <c r="E4370" s="87">
        <f>+IF(ISNUMBER(DATA!L578),DATA!L578,"n/a")</f>
        <v>10.6595866601404</v>
      </c>
      <c r="F4370" s="77">
        <f>+IF(ISNUMBER(DATA!M578),DATA!M578,"n/a")</f>
        <v>6.6585796866686905E-2</v>
      </c>
      <c r="G4370" s="87">
        <f>+IF(ISNUMBER(DATA!V578),DATA!V578,"n/a")</f>
        <v>10.6229861059052</v>
      </c>
      <c r="H4370" s="77">
        <f>+IF(ISNUMBER(DATA!W578),DATA!W578,"n/a")</f>
        <v>7.0829247563201497E-2</v>
      </c>
      <c r="I4370" s="87">
        <f>+IF(ISNUMBER(DATA!AF578),DATA!AF578,"n/a")</f>
        <v>10.4755671693121</v>
      </c>
      <c r="J4370" s="77">
        <f>+IF(ISNUMBER(DATA!AG578),DATA!AG578,"n/a")</f>
        <v>2.2433078977667199E-2</v>
      </c>
      <c r="K4370" s="87">
        <f>+IF(ISNUMBER(DATA!AP578),DATA!AP578,"n/a")</f>
        <v>10.015801125725</v>
      </c>
      <c r="L4370" s="77">
        <f>+IF(ISNUMBER(DATA!AQ578),DATA!AQ578,"n/a")</f>
        <v>-4.5063326430376402E-2</v>
      </c>
      <c r="M4370" s="66"/>
      <c r="N4370" s="66"/>
      <c r="O4370" s="66"/>
      <c r="P4370" s="66"/>
      <c r="Q4370" s="66"/>
      <c r="S4370" s="70"/>
      <c r="U4370" s="70"/>
      <c r="W4370" s="70"/>
      <c r="Y4370" s="70"/>
    </row>
    <row r="4371" spans="1:25" s="69" customFormat="1" x14ac:dyDescent="0.2">
      <c r="A4371" s="66" t="s">
        <v>20</v>
      </c>
      <c r="B4371" s="66" t="s">
        <v>24</v>
      </c>
      <c r="C4371" s="66" t="s">
        <v>10</v>
      </c>
      <c r="D4371" s="66" t="s">
        <v>300</v>
      </c>
      <c r="E4371" s="87">
        <f>+IF(ISNUMBER(DATA!L579),DATA!L579,"n/a")</f>
        <v>7.8155019606431004</v>
      </c>
      <c r="F4371" s="77">
        <f>+IF(ISNUMBER(DATA!M579),DATA!M579,"n/a")</f>
        <v>-8.90346849997741E-2</v>
      </c>
      <c r="G4371" s="87">
        <f>+IF(ISNUMBER(DATA!V579),DATA!V579,"n/a")</f>
        <v>8.3914071602591793</v>
      </c>
      <c r="H4371" s="77">
        <f>+IF(ISNUMBER(DATA!W579),DATA!W579,"n/a")</f>
        <v>-3.9026735011130097E-2</v>
      </c>
      <c r="I4371" s="87">
        <f>+IF(ISNUMBER(DATA!AF579),DATA!AF579,"n/a")</f>
        <v>8.2102136700912691</v>
      </c>
      <c r="J4371" s="77">
        <f>+IF(ISNUMBER(DATA!AG579),DATA!AG579,"n/a")</f>
        <v>-6.00739111034546E-2</v>
      </c>
      <c r="K4371" s="87">
        <f>+IF(ISNUMBER(DATA!AP579),DATA!AP579,"n/a")</f>
        <v>8.3428521873372503</v>
      </c>
      <c r="L4371" s="77">
        <f>+IF(ISNUMBER(DATA!AQ579),DATA!AQ579,"n/a")</f>
        <v>-3.5531555804585398E-2</v>
      </c>
      <c r="M4371" s="66"/>
      <c r="N4371" s="66"/>
      <c r="O4371" s="66"/>
      <c r="P4371" s="66"/>
      <c r="Q4371" s="66"/>
      <c r="S4371" s="70"/>
      <c r="U4371" s="70"/>
      <c r="W4371" s="70"/>
      <c r="Y4371" s="70"/>
    </row>
    <row r="4372" spans="1:25" s="69" customFormat="1" x14ac:dyDescent="0.2">
      <c r="A4372" s="66" t="s">
        <v>20</v>
      </c>
      <c r="B4372" s="66" t="s">
        <v>24</v>
      </c>
      <c r="C4372" s="66" t="s">
        <v>10</v>
      </c>
      <c r="D4372" s="66" t="s">
        <v>301</v>
      </c>
      <c r="E4372" s="87">
        <f>+IF(ISNUMBER(DATA!L580),DATA!L580,"n/a")</f>
        <v>7.4887402452619796</v>
      </c>
      <c r="F4372" s="77">
        <f>+IF(ISNUMBER(DATA!M580),DATA!M580,"n/a")</f>
        <v>-0.21392713586081399</v>
      </c>
      <c r="G4372" s="87">
        <f>+IF(ISNUMBER(DATA!V580),DATA!V580,"n/a")</f>
        <v>7.4885124366527602</v>
      </c>
      <c r="H4372" s="77">
        <f>+IF(ISNUMBER(DATA!W580),DATA!W580,"n/a")</f>
        <v>-9.7076574384469497E-2</v>
      </c>
      <c r="I4372" s="87">
        <f>+IF(ISNUMBER(DATA!AF580),DATA!AF580,"n/a")</f>
        <v>7.9078217983207004</v>
      </c>
      <c r="J4372" s="77">
        <f>+IF(ISNUMBER(DATA!AG580),DATA!AG580,"n/a")</f>
        <v>-0.154546138042779</v>
      </c>
      <c r="K4372" s="87">
        <f>+IF(ISNUMBER(DATA!AP580),DATA!AP580,"n/a")</f>
        <v>7.7719625175608398</v>
      </c>
      <c r="L4372" s="77">
        <f>+IF(ISNUMBER(DATA!AQ580),DATA!AQ580,"n/a")</f>
        <v>-0.27352567160688801</v>
      </c>
      <c r="M4372" s="66"/>
      <c r="N4372" s="66"/>
      <c r="O4372" s="66"/>
      <c r="P4372" s="66"/>
      <c r="Q4372" s="66"/>
      <c r="S4372" s="70"/>
      <c r="U4372" s="70"/>
      <c r="W4372" s="70"/>
      <c r="Y4372" s="70"/>
    </row>
    <row r="4373" spans="1:25" s="69" customFormat="1" x14ac:dyDescent="0.2">
      <c r="A4373" s="66" t="s">
        <v>20</v>
      </c>
      <c r="B4373" s="66" t="s">
        <v>24</v>
      </c>
      <c r="C4373" s="66" t="s">
        <v>10</v>
      </c>
      <c r="D4373" s="66" t="s">
        <v>302</v>
      </c>
      <c r="E4373" s="87">
        <f>+IF(ISNUMBER(DATA!L581),DATA!L581,"n/a")</f>
        <v>16.620493108502899</v>
      </c>
      <c r="F4373" s="77">
        <f>+IF(ISNUMBER(DATA!M581),DATA!M581,"n/a")</f>
        <v>-4.3113141931672098E-3</v>
      </c>
      <c r="G4373" s="87">
        <f>+IF(ISNUMBER(DATA!V581),DATA!V581,"n/a")</f>
        <v>16.670330104828899</v>
      </c>
      <c r="H4373" s="77">
        <f>+IF(ISNUMBER(DATA!W581),DATA!W581,"n/a")</f>
        <v>-3.1088365332936898E-3</v>
      </c>
      <c r="I4373" s="87">
        <f>+IF(ISNUMBER(DATA!AF581),DATA!AF581,"n/a")</f>
        <v>16.366513049264402</v>
      </c>
      <c r="J4373" s="77">
        <f>+IF(ISNUMBER(DATA!AG581),DATA!AG581,"n/a")</f>
        <v>1.90885805628001E-3</v>
      </c>
      <c r="K4373" s="87">
        <f>+IF(ISNUMBER(DATA!AP581),DATA!AP581,"n/a")</f>
        <v>16.497168774602802</v>
      </c>
      <c r="L4373" s="77">
        <f>+IF(ISNUMBER(DATA!AQ581),DATA!AQ581,"n/a")</f>
        <v>4.4228569709343097E-3</v>
      </c>
      <c r="M4373" s="66"/>
      <c r="N4373" s="66"/>
      <c r="O4373" s="66"/>
      <c r="P4373" s="66"/>
      <c r="Q4373" s="66"/>
      <c r="S4373" s="70"/>
      <c r="U4373" s="70"/>
      <c r="W4373" s="70"/>
      <c r="Y4373" s="70"/>
    </row>
    <row r="4374" spans="1:25" s="69" customFormat="1" x14ac:dyDescent="0.2">
      <c r="A4374" s="66" t="s">
        <v>20</v>
      </c>
      <c r="B4374" s="66" t="s">
        <v>24</v>
      </c>
      <c r="C4374" s="66" t="s">
        <v>10</v>
      </c>
      <c r="D4374" s="66" t="s">
        <v>303</v>
      </c>
      <c r="E4374" s="87">
        <f>+IF(ISNUMBER(DATA!L582),DATA!L582,"n/a")</f>
        <v>10.8422711308425</v>
      </c>
      <c r="F4374" s="77">
        <f>+IF(ISNUMBER(DATA!M582),DATA!M582,"n/a")</f>
        <v>-3.1396709583017803E-2</v>
      </c>
      <c r="G4374" s="87">
        <f>+IF(ISNUMBER(DATA!V582),DATA!V582,"n/a")</f>
        <v>11.1176320253435</v>
      </c>
      <c r="H4374" s="77">
        <f>+IF(ISNUMBER(DATA!W582),DATA!W582,"n/a")</f>
        <v>2.65180031423221E-2</v>
      </c>
      <c r="I4374" s="87">
        <f>+IF(ISNUMBER(DATA!AF582),DATA!AF582,"n/a")</f>
        <v>11.338916638164299</v>
      </c>
      <c r="J4374" s="77">
        <f>+IF(ISNUMBER(DATA!AG582),DATA!AG582,"n/a")</f>
        <v>5.4586859143879798E-2</v>
      </c>
      <c r="K4374" s="87">
        <f>+IF(ISNUMBER(DATA!AP582),DATA!AP582,"n/a")</f>
        <v>11.119697026516601</v>
      </c>
      <c r="L4374" s="77">
        <f>+IF(ISNUMBER(DATA!AQ582),DATA!AQ582,"n/a")</f>
        <v>5.3612238692364401E-2</v>
      </c>
      <c r="M4374" s="66"/>
      <c r="N4374" s="66"/>
      <c r="O4374" s="66"/>
      <c r="P4374" s="66"/>
      <c r="Q4374" s="66"/>
      <c r="S4374" s="70"/>
      <c r="U4374" s="70"/>
      <c r="W4374" s="70"/>
      <c r="Y4374" s="70"/>
    </row>
    <row r="4375" spans="1:25" s="69" customFormat="1" x14ac:dyDescent="0.2">
      <c r="A4375" s="66" t="s">
        <v>20</v>
      </c>
      <c r="B4375" s="66" t="s">
        <v>24</v>
      </c>
      <c r="C4375" s="66" t="s">
        <v>10</v>
      </c>
      <c r="D4375" s="66" t="s">
        <v>304</v>
      </c>
      <c r="E4375" s="87">
        <f>+IF(ISNUMBER(DATA!L583),DATA!L583,"n/a")</f>
        <v>6.6641483879780603</v>
      </c>
      <c r="F4375" s="77">
        <f>+IF(ISNUMBER(DATA!M583),DATA!M583,"n/a")</f>
        <v>-8.1556577370988897E-2</v>
      </c>
      <c r="G4375" s="87">
        <f>+IF(ISNUMBER(DATA!V583),DATA!V583,"n/a")</f>
        <v>6.7758919978607404</v>
      </c>
      <c r="H4375" s="77">
        <f>+IF(ISNUMBER(DATA!W583),DATA!W583,"n/a")</f>
        <v>-5.3467384216394E-2</v>
      </c>
      <c r="I4375" s="87">
        <f>+IF(ISNUMBER(DATA!AF583),DATA!AF583,"n/a")</f>
        <v>6.9261525858878601</v>
      </c>
      <c r="J4375" s="77">
        <f>+IF(ISNUMBER(DATA!AG583),DATA!AG583,"n/a")</f>
        <v>-3.7809053748825899E-2</v>
      </c>
      <c r="K4375" s="87">
        <f>+IF(ISNUMBER(DATA!AP583),DATA!AP583,"n/a")</f>
        <v>6.2588466904568998</v>
      </c>
      <c r="L4375" s="77">
        <f>+IF(ISNUMBER(DATA!AQ583),DATA!AQ583,"n/a")</f>
        <v>-0.157252003805568</v>
      </c>
      <c r="M4375" s="66"/>
      <c r="N4375" s="66"/>
      <c r="O4375" s="66"/>
      <c r="P4375" s="66"/>
      <c r="Q4375" s="66"/>
      <c r="S4375" s="70"/>
      <c r="U4375" s="70"/>
      <c r="W4375" s="70"/>
      <c r="Y4375" s="70"/>
    </row>
    <row r="4376" spans="1:25" s="69" customFormat="1" x14ac:dyDescent="0.2">
      <c r="A4376" s="66" t="s">
        <v>20</v>
      </c>
      <c r="B4376" s="66" t="s">
        <v>24</v>
      </c>
      <c r="C4376" s="66" t="s">
        <v>10</v>
      </c>
      <c r="D4376" s="66" t="s">
        <v>305</v>
      </c>
      <c r="E4376" s="87">
        <f>+IF(ISNUMBER(DATA!L584),DATA!L584,"n/a")</f>
        <v>16.009109241893299</v>
      </c>
      <c r="F4376" s="77">
        <f>+IF(ISNUMBER(DATA!M584),DATA!M584,"n/a")</f>
        <v>0.15292197015276099</v>
      </c>
      <c r="G4376" s="87">
        <f>+IF(ISNUMBER(DATA!V584),DATA!V584,"n/a")</f>
        <v>16.027148626324401</v>
      </c>
      <c r="H4376" s="77">
        <f>+IF(ISNUMBER(DATA!W584),DATA!W584,"n/a")</f>
        <v>0.17528175291459799</v>
      </c>
      <c r="I4376" s="87">
        <f>+IF(ISNUMBER(DATA!AF584),DATA!AF584,"n/a")</f>
        <v>15.766730849832101</v>
      </c>
      <c r="J4376" s="77">
        <f>+IF(ISNUMBER(DATA!AG584),DATA!AG584,"n/a")</f>
        <v>0.13437733243300801</v>
      </c>
      <c r="K4376" s="87">
        <f>+IF(ISNUMBER(DATA!AP584),DATA!AP584,"n/a")</f>
        <v>15.1065397537434</v>
      </c>
      <c r="L4376" s="77">
        <f>+IF(ISNUMBER(DATA!AQ584),DATA!AQ584,"n/a")</f>
        <v>7.5368384507630601E-2</v>
      </c>
      <c r="M4376" s="66"/>
      <c r="N4376" s="66"/>
      <c r="O4376" s="66"/>
      <c r="P4376" s="66"/>
      <c r="Q4376" s="66"/>
      <c r="S4376" s="70"/>
      <c r="U4376" s="70"/>
      <c r="W4376" s="70"/>
      <c r="Y4376" s="70"/>
    </row>
    <row r="4377" spans="1:25" s="69" customFormat="1" x14ac:dyDescent="0.2">
      <c r="A4377" s="66" t="s">
        <v>20</v>
      </c>
      <c r="B4377" s="66" t="s">
        <v>24</v>
      </c>
      <c r="C4377" s="66" t="s">
        <v>10</v>
      </c>
      <c r="D4377" s="66" t="s">
        <v>306</v>
      </c>
      <c r="E4377" s="87">
        <f>+IF(ISNUMBER(DATA!L585),DATA!L585,"n/a")</f>
        <v>11.0263863102152</v>
      </c>
      <c r="F4377" s="77">
        <f>+IF(ISNUMBER(DATA!M585),DATA!M585,"n/a")</f>
        <v>5.2601564249670003E-2</v>
      </c>
      <c r="G4377" s="87">
        <f>+IF(ISNUMBER(DATA!V585),DATA!V585,"n/a")</f>
        <v>11.011185797387</v>
      </c>
      <c r="H4377" s="77">
        <f>+IF(ISNUMBER(DATA!W585),DATA!W585,"n/a")</f>
        <v>6.3217029500324998E-2</v>
      </c>
      <c r="I4377" s="87">
        <f>+IF(ISNUMBER(DATA!AF585),DATA!AF585,"n/a")</f>
        <v>10.9135373377822</v>
      </c>
      <c r="J4377" s="77">
        <f>+IF(ISNUMBER(DATA!AG585),DATA!AG585,"n/a")</f>
        <v>6.24714977374108E-2</v>
      </c>
      <c r="K4377" s="87">
        <f>+IF(ISNUMBER(DATA!AP585),DATA!AP585,"n/a")</f>
        <v>11.159193062639</v>
      </c>
      <c r="L4377" s="77">
        <f>+IF(ISNUMBER(DATA!AQ585),DATA!AQ585,"n/a")</f>
        <v>9.0150497814632705E-2</v>
      </c>
      <c r="M4377" s="66"/>
      <c r="N4377" s="66"/>
      <c r="O4377" s="66"/>
      <c r="P4377" s="66"/>
      <c r="Q4377" s="66"/>
      <c r="S4377" s="70"/>
      <c r="U4377" s="70"/>
      <c r="W4377" s="70"/>
      <c r="Y4377" s="70"/>
    </row>
    <row r="4378" spans="1:25" s="69" customFormat="1" x14ac:dyDescent="0.2">
      <c r="A4378" s="66" t="s">
        <v>20</v>
      </c>
      <c r="B4378" s="66" t="s">
        <v>24</v>
      </c>
      <c r="C4378" s="66" t="s">
        <v>10</v>
      </c>
      <c r="D4378" s="66" t="s">
        <v>307</v>
      </c>
      <c r="E4378" s="87">
        <f>+IF(ISNUMBER(DATA!L586),DATA!L586,"n/a")</f>
        <v>15.4199897507063</v>
      </c>
      <c r="F4378" s="77">
        <f>+IF(ISNUMBER(DATA!M586),DATA!M586,"n/a")</f>
        <v>6.6237872568965794E-2</v>
      </c>
      <c r="G4378" s="87">
        <f>+IF(ISNUMBER(DATA!V586),DATA!V586,"n/a")</f>
        <v>15.208729141337001</v>
      </c>
      <c r="H4378" s="77">
        <f>+IF(ISNUMBER(DATA!W586),DATA!W586,"n/a")</f>
        <v>9.12821992610542E-2</v>
      </c>
      <c r="I4378" s="87">
        <f>+IF(ISNUMBER(DATA!AF586),DATA!AF586,"n/a")</f>
        <v>14.837396070836199</v>
      </c>
      <c r="J4378" s="77">
        <f>+IF(ISNUMBER(DATA!AG586),DATA!AG586,"n/a")</f>
        <v>6.6790615772246306E-2</v>
      </c>
      <c r="K4378" s="87">
        <f>+IF(ISNUMBER(DATA!AP586),DATA!AP586,"n/a")</f>
        <v>14.691929966932101</v>
      </c>
      <c r="L4378" s="77">
        <f>+IF(ISNUMBER(DATA!AQ586),DATA!AQ586,"n/a")</f>
        <v>0.134970574522565</v>
      </c>
      <c r="M4378" s="66"/>
      <c r="N4378" s="66"/>
      <c r="O4378" s="66"/>
      <c r="P4378" s="66"/>
      <c r="Q4378" s="66"/>
      <c r="S4378" s="70"/>
      <c r="U4378" s="70"/>
      <c r="W4378" s="70"/>
      <c r="Y4378" s="70"/>
    </row>
    <row r="4379" spans="1:25" s="69" customFormat="1" x14ac:dyDescent="0.2">
      <c r="A4379" s="66" t="s">
        <v>20</v>
      </c>
      <c r="B4379" s="66" t="s">
        <v>24</v>
      </c>
      <c r="C4379" s="66" t="s">
        <v>10</v>
      </c>
      <c r="D4379" s="66" t="s">
        <v>308</v>
      </c>
      <c r="E4379" s="87">
        <f>+IF(ISNUMBER(DATA!L587),DATA!L587,"n/a")</f>
        <v>12.4498380734269</v>
      </c>
      <c r="F4379" s="77">
        <f>+IF(ISNUMBER(DATA!M587),DATA!M587,"n/a")</f>
        <v>-3.1085073241699498E-2</v>
      </c>
      <c r="G4379" s="87">
        <f>+IF(ISNUMBER(DATA!V587),DATA!V587,"n/a")</f>
        <v>12.305768420547601</v>
      </c>
      <c r="H4379" s="77">
        <f>+IF(ISNUMBER(DATA!W587),DATA!W587,"n/a")</f>
        <v>-3.9015697031235003E-2</v>
      </c>
      <c r="I4379" s="87">
        <f>+IF(ISNUMBER(DATA!AF587),DATA!AF587,"n/a")</f>
        <v>12.5079546653722</v>
      </c>
      <c r="J4379" s="77">
        <f>+IF(ISNUMBER(DATA!AG587),DATA!AG587,"n/a")</f>
        <v>2.7338950299729001E-3</v>
      </c>
      <c r="K4379" s="87">
        <f>+IF(ISNUMBER(DATA!AP587),DATA!AP587,"n/a")</f>
        <v>12.6152660421986</v>
      </c>
      <c r="L4379" s="77">
        <f>+IF(ISNUMBER(DATA!AQ587),DATA!AQ587,"n/a")</f>
        <v>9.5143017286228697E-3</v>
      </c>
      <c r="M4379" s="66"/>
      <c r="N4379" s="66"/>
      <c r="O4379" s="66"/>
      <c r="P4379" s="66"/>
      <c r="Q4379" s="66"/>
      <c r="S4379" s="70"/>
      <c r="U4379" s="70"/>
      <c r="W4379" s="70"/>
      <c r="Y4379" s="70"/>
    </row>
    <row r="4380" spans="1:25" s="69" customFormat="1" x14ac:dyDescent="0.2">
      <c r="A4380" s="66" t="s">
        <v>20</v>
      </c>
      <c r="B4380" s="66" t="s">
        <v>24</v>
      </c>
      <c r="C4380" s="66" t="s">
        <v>10</v>
      </c>
      <c r="D4380" s="66" t="s">
        <v>309</v>
      </c>
      <c r="E4380" s="87">
        <f>+IF(ISNUMBER(DATA!L588),DATA!L588,"n/a")</f>
        <v>10.433875777103699</v>
      </c>
      <c r="F4380" s="77">
        <f>+IF(ISNUMBER(DATA!M588),DATA!M588,"n/a")</f>
        <v>-7.2007080707387705E-2</v>
      </c>
      <c r="G4380" s="87">
        <f>+IF(ISNUMBER(DATA!V588),DATA!V588,"n/a")</f>
        <v>10.2127307818467</v>
      </c>
      <c r="H4380" s="77">
        <f>+IF(ISNUMBER(DATA!W588),DATA!W588,"n/a")</f>
        <v>-8.0045477648401295E-2</v>
      </c>
      <c r="I4380" s="87">
        <f>+IF(ISNUMBER(DATA!AF588),DATA!AF588,"n/a")</f>
        <v>10.5406877334119</v>
      </c>
      <c r="J4380" s="77">
        <f>+IF(ISNUMBER(DATA!AG588),DATA!AG588,"n/a")</f>
        <v>-4.3514156399272199E-5</v>
      </c>
      <c r="K4380" s="87">
        <f>+IF(ISNUMBER(DATA!AP588),DATA!AP588,"n/a")</f>
        <v>10.7834232777965</v>
      </c>
      <c r="L4380" s="77">
        <f>+IF(ISNUMBER(DATA!AQ588),DATA!AQ588,"n/a")</f>
        <v>4.5274755286859501E-2</v>
      </c>
      <c r="M4380" s="66"/>
      <c r="N4380" s="66"/>
      <c r="O4380" s="66"/>
      <c r="P4380" s="66"/>
      <c r="Q4380" s="66"/>
      <c r="S4380" s="70"/>
      <c r="U4380" s="70"/>
      <c r="W4380" s="70"/>
      <c r="Y4380" s="70"/>
    </row>
    <row r="4381" spans="1:25" s="69" customFormat="1" x14ac:dyDescent="0.2">
      <c r="A4381" s="66" t="s">
        <v>20</v>
      </c>
      <c r="B4381" s="66" t="s">
        <v>24</v>
      </c>
      <c r="C4381" s="66" t="s">
        <v>10</v>
      </c>
      <c r="D4381" s="66" t="s">
        <v>310</v>
      </c>
      <c r="E4381" s="87">
        <f>+IF(ISNUMBER(DATA!L589),DATA!L589,"n/a")</f>
        <v>8.45330987197379</v>
      </c>
      <c r="F4381" s="77">
        <f>+IF(ISNUMBER(DATA!M589),DATA!M589,"n/a")</f>
        <v>-3.2073499169573299E-3</v>
      </c>
      <c r="G4381" s="87">
        <f>+IF(ISNUMBER(DATA!V589),DATA!V589,"n/a")</f>
        <v>8.4611369945538808</v>
      </c>
      <c r="H4381" s="77">
        <f>+IF(ISNUMBER(DATA!W589),DATA!W589,"n/a")</f>
        <v>1.0872546830639301E-2</v>
      </c>
      <c r="I4381" s="87">
        <f>+IF(ISNUMBER(DATA!AF589),DATA!AF589,"n/a")</f>
        <v>8.6662357860211703</v>
      </c>
      <c r="J4381" s="77">
        <f>+IF(ISNUMBER(DATA!AG589),DATA!AG589,"n/a")</f>
        <v>6.4602427879986796E-2</v>
      </c>
      <c r="K4381" s="87">
        <f>+IF(ISNUMBER(DATA!AP589),DATA!AP589,"n/a")</f>
        <v>8.8079738948346797</v>
      </c>
      <c r="L4381" s="77">
        <f>+IF(ISNUMBER(DATA!AQ589),DATA!AQ589,"n/a")</f>
        <v>1.94981577778463E-2</v>
      </c>
      <c r="M4381" s="66"/>
      <c r="N4381" s="66"/>
      <c r="O4381" s="66"/>
      <c r="P4381" s="66"/>
      <c r="Q4381" s="66"/>
      <c r="S4381" s="70"/>
      <c r="U4381" s="70"/>
      <c r="W4381" s="70"/>
      <c r="Y4381" s="70"/>
    </row>
    <row r="4382" spans="1:25" s="69" customFormat="1" x14ac:dyDescent="0.2">
      <c r="A4382" s="66" t="s">
        <v>20</v>
      </c>
      <c r="B4382" s="66" t="s">
        <v>24</v>
      </c>
      <c r="C4382" s="66" t="s">
        <v>10</v>
      </c>
      <c r="D4382" s="66" t="s">
        <v>311</v>
      </c>
      <c r="E4382" s="87">
        <f>+IF(ISNUMBER(DATA!L590),DATA!L590,"n/a")</f>
        <v>15.922623776073999</v>
      </c>
      <c r="F4382" s="77">
        <f>+IF(ISNUMBER(DATA!M590),DATA!M590,"n/a")</f>
        <v>0.34197501168501598</v>
      </c>
      <c r="G4382" s="87">
        <f>+IF(ISNUMBER(DATA!V590),DATA!V590,"n/a")</f>
        <v>15.9276813791267</v>
      </c>
      <c r="H4382" s="77">
        <f>+IF(ISNUMBER(DATA!W590),DATA!W590,"n/a")</f>
        <v>0.20657973729662399</v>
      </c>
      <c r="I4382" s="87">
        <f>+IF(ISNUMBER(DATA!AF590),DATA!AF590,"n/a")</f>
        <v>15.7282141890409</v>
      </c>
      <c r="J4382" s="77">
        <f>+IF(ISNUMBER(DATA!AG590),DATA!AG590,"n/a")</f>
        <v>9.6581661397297805E-2</v>
      </c>
      <c r="K4382" s="87">
        <f>+IF(ISNUMBER(DATA!AP590),DATA!AP590,"n/a")</f>
        <v>14.519329127726801</v>
      </c>
      <c r="L4382" s="77">
        <f>+IF(ISNUMBER(DATA!AQ590),DATA!AQ590,"n/a")</f>
        <v>-3.6786187823604398E-2</v>
      </c>
      <c r="M4382" s="66"/>
      <c r="N4382" s="66"/>
      <c r="O4382" s="66"/>
      <c r="P4382" s="66"/>
      <c r="Q4382" s="66"/>
      <c r="S4382" s="70"/>
      <c r="U4382" s="70"/>
      <c r="W4382" s="70"/>
      <c r="Y4382" s="70"/>
    </row>
    <row r="4383" spans="1:25" s="69" customFormat="1" x14ac:dyDescent="0.2">
      <c r="A4383" s="66" t="s">
        <v>20</v>
      </c>
      <c r="B4383" s="66" t="s">
        <v>24</v>
      </c>
      <c r="C4383" s="66" t="s">
        <v>10</v>
      </c>
      <c r="D4383" s="66" t="s">
        <v>312</v>
      </c>
      <c r="E4383" s="87">
        <f>+IF(ISNUMBER(DATA!L591),DATA!L591,"n/a")</f>
        <v>19.040023382696798</v>
      </c>
      <c r="F4383" s="77">
        <f>+IF(ISNUMBER(DATA!M591),DATA!M591,"n/a")</f>
        <v>0.164624666199568</v>
      </c>
      <c r="G4383" s="87">
        <f>+IF(ISNUMBER(DATA!V591),DATA!V591,"n/a")</f>
        <v>19.810968855182999</v>
      </c>
      <c r="H4383" s="77">
        <f>+IF(ISNUMBER(DATA!W591),DATA!W591,"n/a")</f>
        <v>0.138744481652818</v>
      </c>
      <c r="I4383" s="87">
        <f>+IF(ISNUMBER(DATA!AF591),DATA!AF591,"n/a")</f>
        <v>21.0826303050242</v>
      </c>
      <c r="J4383" s="77">
        <f>+IF(ISNUMBER(DATA!AG591),DATA!AG591,"n/a")</f>
        <v>0.14152454857775101</v>
      </c>
      <c r="K4383" s="87">
        <f>+IF(ISNUMBER(DATA!AP591),DATA!AP591,"n/a")</f>
        <v>20.854084866430401</v>
      </c>
      <c r="L4383" s="77">
        <f>+IF(ISNUMBER(DATA!AQ591),DATA!AQ591,"n/a")</f>
        <v>0.104216365318424</v>
      </c>
      <c r="M4383" s="66"/>
      <c r="N4383" s="66"/>
      <c r="O4383" s="66"/>
      <c r="P4383" s="66"/>
      <c r="Q4383" s="66"/>
      <c r="S4383" s="70"/>
      <c r="U4383" s="70"/>
      <c r="W4383" s="70"/>
      <c r="Y4383" s="70"/>
    </row>
    <row r="4384" spans="1:25" s="69" customFormat="1" x14ac:dyDescent="0.2">
      <c r="A4384" s="66" t="s">
        <v>20</v>
      </c>
      <c r="B4384" s="66" t="s">
        <v>24</v>
      </c>
      <c r="C4384" s="66" t="s">
        <v>10</v>
      </c>
      <c r="D4384" s="66" t="s">
        <v>313</v>
      </c>
      <c r="E4384" s="87">
        <f>+IF(ISNUMBER(DATA!L592),DATA!L592,"n/a")</f>
        <v>14.138244341485599</v>
      </c>
      <c r="F4384" s="77">
        <f>+IF(ISNUMBER(DATA!M592),DATA!M592,"n/a")</f>
        <v>7.2771862613274898E-3</v>
      </c>
      <c r="G4384" s="87">
        <f>+IF(ISNUMBER(DATA!V592),DATA!V592,"n/a")</f>
        <v>14.3247872898101</v>
      </c>
      <c r="H4384" s="77">
        <f>+IF(ISNUMBER(DATA!W592),DATA!W592,"n/a")</f>
        <v>5.0443303444389298E-2</v>
      </c>
      <c r="I4384" s="87">
        <f>+IF(ISNUMBER(DATA!AF592),DATA!AF592,"n/a")</f>
        <v>14.378388998600901</v>
      </c>
      <c r="J4384" s="77">
        <f>+IF(ISNUMBER(DATA!AG592),DATA!AG592,"n/a")</f>
        <v>7.8583826400877896E-2</v>
      </c>
      <c r="K4384" s="87">
        <f>+IF(ISNUMBER(DATA!AP592),DATA!AP592,"n/a")</f>
        <v>14.147394112876899</v>
      </c>
      <c r="L4384" s="77">
        <f>+IF(ISNUMBER(DATA!AQ592),DATA!AQ592,"n/a")</f>
        <v>5.97744743001873E-2</v>
      </c>
      <c r="M4384" s="66"/>
      <c r="N4384" s="66"/>
      <c r="O4384" s="66"/>
      <c r="P4384" s="66"/>
      <c r="Q4384" s="66"/>
      <c r="S4384" s="70"/>
      <c r="U4384" s="70"/>
      <c r="W4384" s="70"/>
      <c r="Y4384" s="70"/>
    </row>
    <row r="4385" spans="1:25" s="69" customFormat="1" x14ac:dyDescent="0.2">
      <c r="A4385" s="66" t="s">
        <v>20</v>
      </c>
      <c r="B4385" s="66" t="s">
        <v>24</v>
      </c>
      <c r="C4385" s="66" t="s">
        <v>10</v>
      </c>
      <c r="D4385" s="66" t="s">
        <v>314</v>
      </c>
      <c r="E4385" s="87">
        <f>+IF(ISNUMBER(DATA!L593),DATA!L593,"n/a")</f>
        <v>18.146250599853499</v>
      </c>
      <c r="F4385" s="77">
        <f>+IF(ISNUMBER(DATA!M593),DATA!M593,"n/a")</f>
        <v>9.82208626467449E-2</v>
      </c>
      <c r="G4385" s="87">
        <f>+IF(ISNUMBER(DATA!V593),DATA!V593,"n/a")</f>
        <v>18.599114358402801</v>
      </c>
      <c r="H4385" s="77">
        <f>+IF(ISNUMBER(DATA!W593),DATA!W593,"n/a")</f>
        <v>8.3414181956453198E-2</v>
      </c>
      <c r="I4385" s="87">
        <f>+IF(ISNUMBER(DATA!AF593),DATA!AF593,"n/a")</f>
        <v>18.3867991619828</v>
      </c>
      <c r="J4385" s="77">
        <f>+IF(ISNUMBER(DATA!AG593),DATA!AG593,"n/a")</f>
        <v>4.3176859619365703E-2</v>
      </c>
      <c r="K4385" s="87">
        <f>+IF(ISNUMBER(DATA!AP593),DATA!AP593,"n/a")</f>
        <v>18.0913989544602</v>
      </c>
      <c r="L4385" s="77">
        <f>+IF(ISNUMBER(DATA!AQ593),DATA!AQ593,"n/a")</f>
        <v>3.74431296513104E-2</v>
      </c>
      <c r="M4385" s="66"/>
      <c r="N4385" s="66"/>
      <c r="O4385" s="66"/>
      <c r="P4385" s="66"/>
      <c r="Q4385" s="66"/>
      <c r="S4385" s="70"/>
      <c r="U4385" s="70"/>
      <c r="W4385" s="70"/>
      <c r="Y4385" s="70"/>
    </row>
    <row r="4386" spans="1:25" s="69" customFormat="1" x14ac:dyDescent="0.2">
      <c r="A4386" s="66" t="s">
        <v>20</v>
      </c>
      <c r="B4386" s="66" t="s">
        <v>24</v>
      </c>
      <c r="C4386" s="66" t="s">
        <v>10</v>
      </c>
      <c r="D4386" s="66" t="s">
        <v>315</v>
      </c>
      <c r="E4386" s="87">
        <f>+IF(ISNUMBER(DATA!L594),DATA!L594,"n/a")</f>
        <v>14.821317688305101</v>
      </c>
      <c r="F4386" s="77">
        <f>+IF(ISNUMBER(DATA!M594),DATA!M594,"n/a")</f>
        <v>6.9620167476516601E-2</v>
      </c>
      <c r="G4386" s="87">
        <f>+IF(ISNUMBER(DATA!V594),DATA!V594,"n/a")</f>
        <v>14.913622217026001</v>
      </c>
      <c r="H4386" s="77">
        <f>+IF(ISNUMBER(DATA!W594),DATA!W594,"n/a")</f>
        <v>7.0861734874489005E-2</v>
      </c>
      <c r="I4386" s="87">
        <f>+IF(ISNUMBER(DATA!AF594),DATA!AF594,"n/a")</f>
        <v>14.7267709924591</v>
      </c>
      <c r="J4386" s="77">
        <f>+IF(ISNUMBER(DATA!AG594),DATA!AG594,"n/a")</f>
        <v>8.0889415632584005E-2</v>
      </c>
      <c r="K4386" s="87">
        <f>+IF(ISNUMBER(DATA!AP594),DATA!AP594,"n/a")</f>
        <v>14.561546219412399</v>
      </c>
      <c r="L4386" s="77">
        <f>+IF(ISNUMBER(DATA!AQ594),DATA!AQ594,"n/a")</f>
        <v>9.2584968608113896E-2</v>
      </c>
      <c r="M4386" s="66"/>
      <c r="N4386" s="66"/>
      <c r="O4386" s="66"/>
      <c r="P4386" s="66"/>
      <c r="Q4386" s="66"/>
      <c r="S4386" s="70"/>
      <c r="U4386" s="70"/>
      <c r="W4386" s="70"/>
      <c r="Y4386" s="70"/>
    </row>
    <row r="4387" spans="1:25" s="69" customFormat="1" x14ac:dyDescent="0.2">
      <c r="A4387" s="66" t="s">
        <v>20</v>
      </c>
      <c r="B4387" s="66" t="s">
        <v>24</v>
      </c>
      <c r="C4387" s="66" t="s">
        <v>10</v>
      </c>
      <c r="D4387" s="66" t="s">
        <v>316</v>
      </c>
      <c r="E4387" s="87">
        <f>+IF(ISNUMBER(DATA!L595),DATA!L595,"n/a")</f>
        <v>13.712693005848999</v>
      </c>
      <c r="F4387" s="77">
        <f>+IF(ISNUMBER(DATA!M595),DATA!M595,"n/a")</f>
        <v>-0.11550734376115</v>
      </c>
      <c r="G4387" s="87">
        <f>+IF(ISNUMBER(DATA!V595),DATA!V595,"n/a")</f>
        <v>13.8637128768026</v>
      </c>
      <c r="H4387" s="77">
        <f>+IF(ISNUMBER(DATA!W595),DATA!W595,"n/a")</f>
        <v>-0.108161485476891</v>
      </c>
      <c r="I4387" s="87">
        <f>+IF(ISNUMBER(DATA!AF595),DATA!AF595,"n/a")</f>
        <v>14.4533905198347</v>
      </c>
      <c r="J4387" s="77">
        <f>+IF(ISNUMBER(DATA!AG595),DATA!AG595,"n/a")</f>
        <v>-5.8958485139294102E-2</v>
      </c>
      <c r="K4387" s="87">
        <f>+IF(ISNUMBER(DATA!AP595),DATA!AP595,"n/a")</f>
        <v>15.0307953462054</v>
      </c>
      <c r="L4387" s="77">
        <f>+IF(ISNUMBER(DATA!AQ595),DATA!AQ595,"n/a")</f>
        <v>-3.7704633503889001E-2</v>
      </c>
      <c r="M4387" s="66"/>
      <c r="N4387" s="66"/>
      <c r="O4387" s="66"/>
      <c r="P4387" s="66"/>
      <c r="Q4387" s="66"/>
      <c r="S4387" s="70"/>
      <c r="U4387" s="70"/>
      <c r="W4387" s="70"/>
      <c r="Y4387" s="70"/>
    </row>
    <row r="4388" spans="1:25" s="69" customFormat="1" x14ac:dyDescent="0.2">
      <c r="A4388" s="66" t="s">
        <v>20</v>
      </c>
      <c r="B4388" s="66" t="s">
        <v>24</v>
      </c>
      <c r="C4388" s="66" t="s">
        <v>10</v>
      </c>
      <c r="D4388" s="66" t="s">
        <v>317</v>
      </c>
      <c r="E4388" s="87">
        <f>+IF(ISNUMBER(DATA!L596),DATA!L596,"n/a")</f>
        <v>10.7136077180425</v>
      </c>
      <c r="F4388" s="77">
        <f>+IF(ISNUMBER(DATA!M596),DATA!M596,"n/a")</f>
        <v>-2.6201357210254E-2</v>
      </c>
      <c r="G4388" s="87">
        <f>+IF(ISNUMBER(DATA!V596),DATA!V596,"n/a")</f>
        <v>10.942695608482101</v>
      </c>
      <c r="H4388" s="77">
        <f>+IF(ISNUMBER(DATA!W596),DATA!W596,"n/a")</f>
        <v>3.72934794621947E-3</v>
      </c>
      <c r="I4388" s="87">
        <f>+IF(ISNUMBER(DATA!AF596),DATA!AF596,"n/a")</f>
        <v>11.0394908553089</v>
      </c>
      <c r="J4388" s="77">
        <f>+IF(ISNUMBER(DATA!AG596),DATA!AG596,"n/a")</f>
        <v>1.45603297556317E-2</v>
      </c>
      <c r="K4388" s="87">
        <f>+IF(ISNUMBER(DATA!AP596),DATA!AP596,"n/a")</f>
        <v>11.2137769648765</v>
      </c>
      <c r="L4388" s="77">
        <f>+IF(ISNUMBER(DATA!AQ596),DATA!AQ596,"n/a")</f>
        <v>8.8672622707264601E-2</v>
      </c>
      <c r="M4388" s="66"/>
      <c r="N4388" s="66"/>
      <c r="O4388" s="66"/>
      <c r="P4388" s="66"/>
      <c r="Q4388" s="66"/>
      <c r="S4388" s="70"/>
      <c r="U4388" s="70"/>
      <c r="W4388" s="70"/>
      <c r="Y4388" s="70"/>
    </row>
    <row r="4389" spans="1:25" s="69" customFormat="1" x14ac:dyDescent="0.2">
      <c r="A4389" s="66" t="s">
        <v>20</v>
      </c>
      <c r="B4389" s="66" t="s">
        <v>24</v>
      </c>
      <c r="C4389" s="66" t="s">
        <v>10</v>
      </c>
      <c r="D4389" s="66" t="s">
        <v>318</v>
      </c>
      <c r="E4389" s="87">
        <f>+IF(ISNUMBER(DATA!L597),DATA!L597,"n/a")</f>
        <v>16.6493661812714</v>
      </c>
      <c r="F4389" s="77">
        <f>+IF(ISNUMBER(DATA!M597),DATA!M597,"n/a")</f>
        <v>3.9500254723559298E-3</v>
      </c>
      <c r="G4389" s="87">
        <f>+IF(ISNUMBER(DATA!V597),DATA!V597,"n/a")</f>
        <v>16.6285821640545</v>
      </c>
      <c r="H4389" s="77">
        <f>+IF(ISNUMBER(DATA!W597),DATA!W597,"n/a")</f>
        <v>-2.3934962824115999E-3</v>
      </c>
      <c r="I4389" s="87">
        <f>+IF(ISNUMBER(DATA!AF597),DATA!AF597,"n/a")</f>
        <v>16.292596239283402</v>
      </c>
      <c r="J4389" s="77">
        <f>+IF(ISNUMBER(DATA!AG597),DATA!AG597,"n/a")</f>
        <v>1.43469624542691E-3</v>
      </c>
      <c r="K4389" s="87">
        <f>+IF(ISNUMBER(DATA!AP597),DATA!AP597,"n/a")</f>
        <v>16.417735441352502</v>
      </c>
      <c r="L4389" s="77">
        <f>+IF(ISNUMBER(DATA!AQ597),DATA!AQ597,"n/a")</f>
        <v>4.6539124659518696E-3</v>
      </c>
      <c r="M4389" s="66"/>
      <c r="N4389" s="66"/>
      <c r="O4389" s="66"/>
      <c r="P4389" s="66"/>
      <c r="Q4389" s="66"/>
      <c r="S4389" s="70"/>
      <c r="U4389" s="70"/>
      <c r="W4389" s="70"/>
      <c r="Y4389" s="70"/>
    </row>
    <row r="4390" spans="1:25" s="69" customFormat="1" x14ac:dyDescent="0.2">
      <c r="A4390" s="66" t="s">
        <v>20</v>
      </c>
      <c r="B4390" s="66" t="s">
        <v>24</v>
      </c>
      <c r="C4390" s="66" t="s">
        <v>10</v>
      </c>
      <c r="D4390" s="66" t="s">
        <v>344</v>
      </c>
      <c r="E4390" s="87">
        <f>+IF(ISNUMBER(DATA!L598),DATA!L598,"n/a")</f>
        <v>9.5847793147270206</v>
      </c>
      <c r="F4390" s="77">
        <f>+IF(ISNUMBER(DATA!M598),DATA!M598,"n/a")</f>
        <v>-2.83851035743478E-2</v>
      </c>
      <c r="G4390" s="87">
        <f>+IF(ISNUMBER(DATA!V598),DATA!V598,"n/a")</f>
        <v>9.9622610929933799</v>
      </c>
      <c r="H4390" s="77">
        <f>+IF(ISNUMBER(DATA!W598),DATA!W598,"n/a")</f>
        <v>-1.1685193910345301E-2</v>
      </c>
      <c r="I4390" s="87">
        <f>+IF(ISNUMBER(DATA!AF598),DATA!AF598,"n/a")</f>
        <v>9.9403501705539608</v>
      </c>
      <c r="J4390" s="77">
        <f>+IF(ISNUMBER(DATA!AG598),DATA!AG598,"n/a")</f>
        <v>-2.7755877778513401E-2</v>
      </c>
      <c r="K4390" s="87">
        <f>+IF(ISNUMBER(DATA!AP598),DATA!AP598,"n/a")</f>
        <v>9.8231022680016604</v>
      </c>
      <c r="L4390" s="77">
        <f>+IF(ISNUMBER(DATA!AQ598),DATA!AQ598,"n/a")</f>
        <v>-3.8657641375872E-2</v>
      </c>
      <c r="M4390" s="66"/>
      <c r="N4390" s="66"/>
      <c r="O4390" s="66"/>
      <c r="P4390" s="66"/>
      <c r="Q4390" s="66"/>
      <c r="S4390" s="70"/>
      <c r="U4390" s="70"/>
      <c r="W4390" s="70"/>
      <c r="Y4390" s="70"/>
    </row>
    <row r="4391" spans="1:25" s="69" customFormat="1" x14ac:dyDescent="0.2">
      <c r="A4391" s="66" t="s">
        <v>20</v>
      </c>
      <c r="B4391" s="66" t="s">
        <v>24</v>
      </c>
      <c r="C4391" s="66" t="s">
        <v>10</v>
      </c>
      <c r="D4391" s="66" t="s">
        <v>345</v>
      </c>
      <c r="E4391" s="87">
        <f>+IF(ISNUMBER(DATA!L599),DATA!L599,"n/a")</f>
        <v>12.301954955512899</v>
      </c>
      <c r="F4391" s="77">
        <f>+IF(ISNUMBER(DATA!M599),DATA!M599,"n/a")</f>
        <v>-3.5357966496884899E-2</v>
      </c>
      <c r="G4391" s="87">
        <f>+IF(ISNUMBER(DATA!V599),DATA!V599,"n/a")</f>
        <v>11.951138319439901</v>
      </c>
      <c r="H4391" s="77">
        <f>+IF(ISNUMBER(DATA!W599),DATA!W599,"n/a")</f>
        <v>-6.48597038349817E-2</v>
      </c>
      <c r="I4391" s="87">
        <f>+IF(ISNUMBER(DATA!AF599),DATA!AF599,"n/a")</f>
        <v>11.916059453745101</v>
      </c>
      <c r="J4391" s="77">
        <f>+IF(ISNUMBER(DATA!AG599),DATA!AG599,"n/a")</f>
        <v>-7.1318273070575006E-2</v>
      </c>
      <c r="K4391" s="87">
        <f>+IF(ISNUMBER(DATA!AP599),DATA!AP599,"n/a")</f>
        <v>12.0263913855624</v>
      </c>
      <c r="L4391" s="77">
        <f>+IF(ISNUMBER(DATA!AQ599),DATA!AQ599,"n/a")</f>
        <v>-4.2924990795725003E-2</v>
      </c>
      <c r="M4391" s="66"/>
      <c r="N4391" s="66"/>
      <c r="O4391" s="66"/>
      <c r="P4391" s="66"/>
      <c r="Q4391" s="66"/>
      <c r="S4391" s="70"/>
      <c r="U4391" s="70"/>
      <c r="W4391" s="70"/>
      <c r="Y4391" s="70"/>
    </row>
    <row r="4392" spans="1:25" x14ac:dyDescent="0.2">
      <c r="E4392" s="100"/>
      <c r="F4392" s="102"/>
      <c r="G4392" s="100"/>
      <c r="H4392" s="102"/>
      <c r="I4392" s="100"/>
      <c r="J4392" s="102"/>
      <c r="K4392" s="100"/>
      <c r="L4392" s="102"/>
    </row>
    <row r="4393" spans="1:25" s="69" customFormat="1" x14ac:dyDescent="0.2">
      <c r="A4393" s="66" t="s">
        <v>20</v>
      </c>
      <c r="B4393" s="66" t="s">
        <v>24</v>
      </c>
      <c r="C4393" s="66" t="s">
        <v>26</v>
      </c>
      <c r="D4393" s="66" t="s">
        <v>271</v>
      </c>
      <c r="E4393" s="87">
        <f>+IF(ISNUMBER(DATA!N550),DATA!N550,"n/a")</f>
        <v>3.1325367479285702</v>
      </c>
      <c r="F4393" s="77">
        <f>+IF(ISNUMBER(DATA!O550),DATA!O550,"n/a")</f>
        <v>4.7350469163423897E-3</v>
      </c>
      <c r="G4393" s="87">
        <f>+IF(ISNUMBER(DATA!X550),DATA!X550,"n/a")</f>
        <v>3.3194251443967699</v>
      </c>
      <c r="H4393" s="77">
        <f>+IF(ISNUMBER(DATA!Y550),DATA!Y550,"n/a")</f>
        <v>7.4755505593297203E-2</v>
      </c>
      <c r="I4393" s="87">
        <f>+IF(ISNUMBER(DATA!AH550),DATA!AH550,"n/a")</f>
        <v>3.1513822782635801</v>
      </c>
      <c r="J4393" s="77">
        <f>+IF(ISNUMBER(DATA!AI550),DATA!AI550,"n/a")</f>
        <v>2.8629312436384498E-2</v>
      </c>
      <c r="K4393" s="87">
        <f>+IF(ISNUMBER(DATA!AR550),DATA!AR550,"n/a")</f>
        <v>3.0948562003958799</v>
      </c>
      <c r="L4393" s="77">
        <f>+IF(ISNUMBER(DATA!AS550),DATA!AS550,"n/a")</f>
        <v>1.1978912748816999E-2</v>
      </c>
      <c r="M4393" s="66"/>
      <c r="N4393" s="66"/>
      <c r="O4393" s="66"/>
      <c r="P4393" s="66"/>
      <c r="Q4393" s="66"/>
      <c r="S4393" s="70"/>
      <c r="U4393" s="70"/>
      <c r="W4393" s="70"/>
      <c r="Y4393" s="70"/>
    </row>
    <row r="4394" spans="1:25" s="69" customFormat="1" x14ac:dyDescent="0.2">
      <c r="A4394" s="66" t="s">
        <v>20</v>
      </c>
      <c r="B4394" s="66" t="s">
        <v>24</v>
      </c>
      <c r="C4394" s="66" t="s">
        <v>26</v>
      </c>
      <c r="D4394" s="66" t="s">
        <v>272</v>
      </c>
      <c r="E4394" s="87">
        <f>+IF(ISNUMBER(DATA!N551),DATA!N551,"n/a")</f>
        <v>3.6753693639793301</v>
      </c>
      <c r="F4394" s="77">
        <f>+IF(ISNUMBER(DATA!O551),DATA!O551,"n/a")</f>
        <v>1.8316230898998299E-2</v>
      </c>
      <c r="G4394" s="87">
        <f>+IF(ISNUMBER(DATA!X551),DATA!X551,"n/a")</f>
        <v>3.6744642919157502</v>
      </c>
      <c r="H4394" s="77">
        <f>+IF(ISNUMBER(DATA!Y551),DATA!Y551,"n/a")</f>
        <v>1.1474333662278799E-2</v>
      </c>
      <c r="I4394" s="87">
        <f>+IF(ISNUMBER(DATA!AH551),DATA!AH551,"n/a")</f>
        <v>3.6189770601343501</v>
      </c>
      <c r="J4394" s="77">
        <f>+IF(ISNUMBER(DATA!AI551),DATA!AI551,"n/a")</f>
        <v>2.6384381235478399E-2</v>
      </c>
      <c r="K4394" s="87">
        <f>+IF(ISNUMBER(DATA!AR551),DATA!AR551,"n/a")</f>
        <v>3.6243485950401699</v>
      </c>
      <c r="L4394" s="77">
        <f>+IF(ISNUMBER(DATA!AS551),DATA!AS551,"n/a")</f>
        <v>1.9755456968054901E-2</v>
      </c>
      <c r="M4394" s="66"/>
      <c r="N4394" s="66"/>
      <c r="O4394" s="66"/>
      <c r="P4394" s="66"/>
      <c r="Q4394" s="66"/>
      <c r="S4394" s="70"/>
      <c r="U4394" s="70"/>
      <c r="W4394" s="70"/>
      <c r="Y4394" s="70"/>
    </row>
    <row r="4395" spans="1:25" s="69" customFormat="1" x14ac:dyDescent="0.2">
      <c r="A4395" s="66" t="s">
        <v>20</v>
      </c>
      <c r="B4395" s="66" t="s">
        <v>24</v>
      </c>
      <c r="C4395" s="66" t="s">
        <v>26</v>
      </c>
      <c r="D4395" s="66" t="s">
        <v>273</v>
      </c>
      <c r="E4395" s="87">
        <f>+IF(ISNUMBER(DATA!N552),DATA!N552,"n/a")</f>
        <v>3.5781277728697201</v>
      </c>
      <c r="F4395" s="77">
        <f>+IF(ISNUMBER(DATA!O552),DATA!O552,"n/a")</f>
        <v>2.2805321164012099E-2</v>
      </c>
      <c r="G4395" s="87">
        <f>+IF(ISNUMBER(DATA!X552),DATA!X552,"n/a")</f>
        <v>3.6139520115197699</v>
      </c>
      <c r="H4395" s="77">
        <f>+IF(ISNUMBER(DATA!Y552),DATA!Y552,"n/a")</f>
        <v>4.16721636770781E-2</v>
      </c>
      <c r="I4395" s="87">
        <f>+IF(ISNUMBER(DATA!AH552),DATA!AH552,"n/a")</f>
        <v>3.60401340955696</v>
      </c>
      <c r="J4395" s="77">
        <f>+IF(ISNUMBER(DATA!AI552),DATA!AI552,"n/a")</f>
        <v>5.5772974586727198E-2</v>
      </c>
      <c r="K4395" s="87">
        <f>+IF(ISNUMBER(DATA!AR552),DATA!AR552,"n/a")</f>
        <v>3.6120169940713698</v>
      </c>
      <c r="L4395" s="77">
        <f>+IF(ISNUMBER(DATA!AS552),DATA!AS552,"n/a")</f>
        <v>6.49372873347972E-2</v>
      </c>
      <c r="M4395" s="66"/>
      <c r="N4395" s="66"/>
      <c r="O4395" s="66"/>
      <c r="P4395" s="66"/>
      <c r="Q4395" s="66"/>
      <c r="S4395" s="70"/>
      <c r="U4395" s="70"/>
      <c r="W4395" s="70"/>
      <c r="Y4395" s="70"/>
    </row>
    <row r="4396" spans="1:25" s="69" customFormat="1" x14ac:dyDescent="0.2">
      <c r="A4396" s="66" t="s">
        <v>20</v>
      </c>
      <c r="B4396" s="66" t="s">
        <v>24</v>
      </c>
      <c r="C4396" s="66" t="s">
        <v>26</v>
      </c>
      <c r="D4396" s="66" t="s">
        <v>274</v>
      </c>
      <c r="E4396" s="87">
        <f>+IF(ISNUMBER(DATA!N553),DATA!N553,"n/a")</f>
        <v>3.68014810869433</v>
      </c>
      <c r="F4396" s="77">
        <f>+IF(ISNUMBER(DATA!O553),DATA!O553,"n/a")</f>
        <v>3.40130765531763E-2</v>
      </c>
      <c r="G4396" s="87">
        <f>+IF(ISNUMBER(DATA!X553),DATA!X553,"n/a")</f>
        <v>3.6682811091297398</v>
      </c>
      <c r="H4396" s="77">
        <f>+IF(ISNUMBER(DATA!Y553),DATA!Y553,"n/a")</f>
        <v>2.28645450068676E-2</v>
      </c>
      <c r="I4396" s="87">
        <f>+IF(ISNUMBER(DATA!AH553),DATA!AH553,"n/a")</f>
        <v>3.62472219841329</v>
      </c>
      <c r="J4396" s="77">
        <f>+IF(ISNUMBER(DATA!AI553),DATA!AI553,"n/a")</f>
        <v>2.05482447750324E-2</v>
      </c>
      <c r="K4396" s="87">
        <f>+IF(ISNUMBER(DATA!AR553),DATA!AR553,"n/a")</f>
        <v>3.6286032591883601</v>
      </c>
      <c r="L4396" s="77">
        <f>+IF(ISNUMBER(DATA!AS553),DATA!AS553,"n/a")</f>
        <v>1.5164473043478399E-2</v>
      </c>
      <c r="M4396" s="66"/>
      <c r="N4396" s="66"/>
      <c r="O4396" s="66"/>
      <c r="P4396" s="66"/>
      <c r="Q4396" s="66"/>
      <c r="S4396" s="70"/>
      <c r="U4396" s="70"/>
      <c r="W4396" s="70"/>
      <c r="Y4396" s="70"/>
    </row>
    <row r="4397" spans="1:25" s="69" customFormat="1" x14ac:dyDescent="0.2">
      <c r="A4397" s="66" t="s">
        <v>20</v>
      </c>
      <c r="B4397" s="66" t="s">
        <v>24</v>
      </c>
      <c r="C4397" s="66" t="s">
        <v>26</v>
      </c>
      <c r="D4397" s="66" t="s">
        <v>275</v>
      </c>
      <c r="E4397" s="87">
        <f>+IF(ISNUMBER(DATA!N554),DATA!N554,"n/a")</f>
        <v>2.7429801744559699</v>
      </c>
      <c r="F4397" s="77">
        <f>+IF(ISNUMBER(DATA!O554),DATA!O554,"n/a")</f>
        <v>-0.15270830885727901</v>
      </c>
      <c r="G4397" s="87">
        <f>+IF(ISNUMBER(DATA!X554),DATA!X554,"n/a")</f>
        <v>3.5795594213860298</v>
      </c>
      <c r="H4397" s="77">
        <f>+IF(ISNUMBER(DATA!Y554),DATA!Y554,"n/a")</f>
        <v>3.5379737621339197E-2</v>
      </c>
      <c r="I4397" s="87">
        <f>+IF(ISNUMBER(DATA!AH554),DATA!AH554,"n/a")</f>
        <v>3.34696872497583</v>
      </c>
      <c r="J4397" s="77">
        <f>+IF(ISNUMBER(DATA!AI554),DATA!AI554,"n/a")</f>
        <v>-3.7556371239837197E-2</v>
      </c>
      <c r="K4397" s="87">
        <f>+IF(ISNUMBER(DATA!AR554),DATA!AR554,"n/a")</f>
        <v>3.3151179784565001</v>
      </c>
      <c r="L4397" s="77">
        <f>+IF(ISNUMBER(DATA!AS554),DATA!AS554,"n/a")</f>
        <v>-2.4336241566655901E-2</v>
      </c>
      <c r="M4397" s="66"/>
      <c r="N4397" s="66"/>
      <c r="O4397" s="66"/>
      <c r="P4397" s="66"/>
      <c r="Q4397" s="66"/>
      <c r="S4397" s="70"/>
      <c r="U4397" s="70"/>
      <c r="W4397" s="70"/>
      <c r="Y4397" s="70"/>
    </row>
    <row r="4398" spans="1:25" s="69" customFormat="1" x14ac:dyDescent="0.2">
      <c r="A4398" s="66" t="s">
        <v>20</v>
      </c>
      <c r="B4398" s="66" t="s">
        <v>24</v>
      </c>
      <c r="C4398" s="66" t="s">
        <v>26</v>
      </c>
      <c r="D4398" s="66" t="s">
        <v>276</v>
      </c>
      <c r="E4398" s="87">
        <f>+IF(ISNUMBER(DATA!N555),DATA!N555,"n/a")</f>
        <v>3.55802924092316</v>
      </c>
      <c r="F4398" s="77">
        <f>+IF(ISNUMBER(DATA!O555),DATA!O555,"n/a")</f>
        <v>1.9835174111658499E-2</v>
      </c>
      <c r="G4398" s="87">
        <f>+IF(ISNUMBER(DATA!X555),DATA!X555,"n/a")</f>
        <v>3.6488853776947101</v>
      </c>
      <c r="H4398" s="77">
        <f>+IF(ISNUMBER(DATA!Y555),DATA!Y555,"n/a")</f>
        <v>4.6290795096107999E-2</v>
      </c>
      <c r="I4398" s="87">
        <f>+IF(ISNUMBER(DATA!AH555),DATA!AH555,"n/a")</f>
        <v>3.62741591669851</v>
      </c>
      <c r="J4398" s="77">
        <f>+IF(ISNUMBER(DATA!AI555),DATA!AI555,"n/a")</f>
        <v>6.1295080014648902E-2</v>
      </c>
      <c r="K4398" s="87">
        <f>+IF(ISNUMBER(DATA!AR555),DATA!AR555,"n/a")</f>
        <v>3.6355453426395798</v>
      </c>
      <c r="L4398" s="77">
        <f>+IF(ISNUMBER(DATA!AS555),DATA!AS555,"n/a")</f>
        <v>5.9847875014405999E-2</v>
      </c>
      <c r="M4398" s="66"/>
      <c r="N4398" s="66"/>
      <c r="O4398" s="66"/>
      <c r="P4398" s="66"/>
      <c r="Q4398" s="66"/>
      <c r="S4398" s="70"/>
      <c r="U4398" s="70"/>
      <c r="W4398" s="70"/>
      <c r="Y4398" s="70"/>
    </row>
    <row r="4399" spans="1:25" s="69" customFormat="1" x14ac:dyDescent="0.2">
      <c r="A4399" s="66" t="s">
        <v>20</v>
      </c>
      <c r="B4399" s="66" t="s">
        <v>24</v>
      </c>
      <c r="C4399" s="66" t="s">
        <v>26</v>
      </c>
      <c r="D4399" s="66" t="s">
        <v>277</v>
      </c>
      <c r="E4399" s="87">
        <f>+IF(ISNUMBER(DATA!N556),DATA!N556,"n/a")</f>
        <v>3.69819645793384</v>
      </c>
      <c r="F4399" s="77">
        <f>+IF(ISNUMBER(DATA!O556),DATA!O556,"n/a")</f>
        <v>5.4234920945086501E-2</v>
      </c>
      <c r="G4399" s="87">
        <f>+IF(ISNUMBER(DATA!X556),DATA!X556,"n/a")</f>
        <v>3.6419594986160502</v>
      </c>
      <c r="H4399" s="77">
        <f>+IF(ISNUMBER(DATA!Y556),DATA!Y556,"n/a")</f>
        <v>5.61144469888787E-2</v>
      </c>
      <c r="I4399" s="87">
        <f>+IF(ISNUMBER(DATA!AH556),DATA!AH556,"n/a")</f>
        <v>3.6919675568163202</v>
      </c>
      <c r="J4399" s="77">
        <f>+IF(ISNUMBER(DATA!AI556),DATA!AI556,"n/a")</f>
        <v>4.7096332703101103E-2</v>
      </c>
      <c r="K4399" s="87">
        <f>+IF(ISNUMBER(DATA!AR556),DATA!AR556,"n/a")</f>
        <v>3.6916706414626002</v>
      </c>
      <c r="L4399" s="77">
        <f>+IF(ISNUMBER(DATA!AS556),DATA!AS556,"n/a")</f>
        <v>3.1096229217423201E-2</v>
      </c>
      <c r="M4399" s="66"/>
      <c r="N4399" s="66"/>
      <c r="O4399" s="66"/>
      <c r="P4399" s="66"/>
      <c r="Q4399" s="66"/>
      <c r="S4399" s="70"/>
      <c r="U4399" s="70"/>
      <c r="W4399" s="70"/>
      <c r="Y4399" s="70"/>
    </row>
    <row r="4400" spans="1:25" s="69" customFormat="1" x14ac:dyDescent="0.2">
      <c r="A4400" s="66" t="s">
        <v>20</v>
      </c>
      <c r="B4400" s="66" t="s">
        <v>24</v>
      </c>
      <c r="C4400" s="66" t="s">
        <v>26</v>
      </c>
      <c r="D4400" s="66" t="s">
        <v>278</v>
      </c>
      <c r="E4400" s="87">
        <f>+IF(ISNUMBER(DATA!N557),DATA!N557,"n/a")</f>
        <v>2.5689308127123498</v>
      </c>
      <c r="F4400" s="77">
        <f>+IF(ISNUMBER(DATA!O557),DATA!O557,"n/a")</f>
        <v>-0.15191086425414799</v>
      </c>
      <c r="G4400" s="87">
        <f>+IF(ISNUMBER(DATA!X557),DATA!X557,"n/a")</f>
        <v>2.7343655911353801</v>
      </c>
      <c r="H4400" s="77">
        <f>+IF(ISNUMBER(DATA!Y557),DATA!Y557,"n/a")</f>
        <v>-0.12602944792830101</v>
      </c>
      <c r="I4400" s="87">
        <f>+IF(ISNUMBER(DATA!AH557),DATA!AH557,"n/a")</f>
        <v>2.8483772483494598</v>
      </c>
      <c r="J4400" s="77">
        <f>+IF(ISNUMBER(DATA!AI557),DATA!AI557,"n/a")</f>
        <v>-9.8809584802667896E-2</v>
      </c>
      <c r="K4400" s="87">
        <f>+IF(ISNUMBER(DATA!AR557),DATA!AR557,"n/a")</f>
        <v>2.9598095462804199</v>
      </c>
      <c r="L4400" s="77">
        <f>+IF(ISNUMBER(DATA!AS557),DATA!AS557,"n/a")</f>
        <v>-5.4484436664140698E-2</v>
      </c>
      <c r="M4400" s="66"/>
      <c r="N4400" s="66"/>
      <c r="O4400" s="66"/>
      <c r="P4400" s="66"/>
      <c r="Q4400" s="66"/>
      <c r="S4400" s="70"/>
      <c r="U4400" s="70"/>
      <c r="W4400" s="70"/>
      <c r="Y4400" s="70"/>
    </row>
    <row r="4401" spans="1:25" s="69" customFormat="1" x14ac:dyDescent="0.2">
      <c r="A4401" s="66" t="s">
        <v>20</v>
      </c>
      <c r="B4401" s="66" t="s">
        <v>24</v>
      </c>
      <c r="C4401" s="66" t="s">
        <v>26</v>
      </c>
      <c r="D4401" s="66" t="s">
        <v>279</v>
      </c>
      <c r="E4401" s="87">
        <f>+IF(ISNUMBER(DATA!N558),DATA!N558,"n/a")</f>
        <v>3.4011614789875102</v>
      </c>
      <c r="F4401" s="77">
        <f>+IF(ISNUMBER(DATA!O558),DATA!O558,"n/a")</f>
        <v>0.200803601307702</v>
      </c>
      <c r="G4401" s="87">
        <f>+IF(ISNUMBER(DATA!X558),DATA!X558,"n/a")</f>
        <v>3.4879375350455701</v>
      </c>
      <c r="H4401" s="77">
        <f>+IF(ISNUMBER(DATA!Y558),DATA!Y558,"n/a")</f>
        <v>9.8748327780010095E-2</v>
      </c>
      <c r="I4401" s="87">
        <f>+IF(ISNUMBER(DATA!AH558),DATA!AH558,"n/a")</f>
        <v>3.5102927961181698</v>
      </c>
      <c r="J4401" s="77">
        <f>+IF(ISNUMBER(DATA!AI558),DATA!AI558,"n/a")</f>
        <v>0.123622007834365</v>
      </c>
      <c r="K4401" s="87">
        <f>+IF(ISNUMBER(DATA!AR558),DATA!AR558,"n/a")</f>
        <v>3.4160727404659998</v>
      </c>
      <c r="L4401" s="77">
        <f>+IF(ISNUMBER(DATA!AS558),DATA!AS558,"n/a")</f>
        <v>0.18116203709835199</v>
      </c>
      <c r="M4401" s="66"/>
      <c r="N4401" s="66"/>
      <c r="O4401" s="66"/>
      <c r="P4401" s="66"/>
      <c r="Q4401" s="66"/>
      <c r="S4401" s="70"/>
      <c r="U4401" s="70"/>
      <c r="W4401" s="70"/>
      <c r="Y4401" s="70"/>
    </row>
    <row r="4402" spans="1:25" s="69" customFormat="1" x14ac:dyDescent="0.2">
      <c r="A4402" s="66" t="s">
        <v>20</v>
      </c>
      <c r="B4402" s="66" t="s">
        <v>24</v>
      </c>
      <c r="C4402" s="66" t="s">
        <v>26</v>
      </c>
      <c r="D4402" s="66" t="s">
        <v>280</v>
      </c>
      <c r="E4402" s="87">
        <f>+IF(ISNUMBER(DATA!N559),DATA!N559,"n/a")</f>
        <v>2.9711167767605402</v>
      </c>
      <c r="F4402" s="77">
        <f>+IF(ISNUMBER(DATA!O559),DATA!O559,"n/a")</f>
        <v>-0.107092439128974</v>
      </c>
      <c r="G4402" s="87">
        <f>+IF(ISNUMBER(DATA!X559),DATA!X559,"n/a")</f>
        <v>3.1838369767505101</v>
      </c>
      <c r="H4402" s="77">
        <f>+IF(ISNUMBER(DATA!Y559),DATA!Y559,"n/a")</f>
        <v>-3.9037815538848698E-2</v>
      </c>
      <c r="I4402" s="87">
        <f>+IF(ISNUMBER(DATA!AH559),DATA!AH559,"n/a")</f>
        <v>3.2472727905860301</v>
      </c>
      <c r="J4402" s="77">
        <f>+IF(ISNUMBER(DATA!AI559),DATA!AI559,"n/a")</f>
        <v>-1.9581337165157701E-2</v>
      </c>
      <c r="K4402" s="87">
        <f>+IF(ISNUMBER(DATA!AR559),DATA!AR559,"n/a")</f>
        <v>3.3297899079999498</v>
      </c>
      <c r="L4402" s="77">
        <f>+IF(ISNUMBER(DATA!AS559),DATA!AS559,"n/a")</f>
        <v>7.5470657873808996E-3</v>
      </c>
      <c r="M4402" s="66"/>
      <c r="N4402" s="66"/>
      <c r="O4402" s="66"/>
      <c r="P4402" s="66"/>
      <c r="Q4402" s="66"/>
      <c r="S4402" s="70"/>
      <c r="U4402" s="70"/>
      <c r="W4402" s="70"/>
      <c r="Y4402" s="70"/>
    </row>
    <row r="4403" spans="1:25" s="69" customFormat="1" x14ac:dyDescent="0.2">
      <c r="A4403" s="66" t="s">
        <v>20</v>
      </c>
      <c r="B4403" s="66" t="s">
        <v>24</v>
      </c>
      <c r="C4403" s="66" t="s">
        <v>26</v>
      </c>
      <c r="D4403" s="66" t="s">
        <v>281</v>
      </c>
      <c r="E4403" s="87">
        <f>+IF(ISNUMBER(DATA!N560),DATA!N560,"n/a")</f>
        <v>2.6295918176393198</v>
      </c>
      <c r="F4403" s="77">
        <f>+IF(ISNUMBER(DATA!O560),DATA!O560,"n/a")</f>
        <v>-3.8414251629841398E-2</v>
      </c>
      <c r="G4403" s="87">
        <f>+IF(ISNUMBER(DATA!X560),DATA!X560,"n/a")</f>
        <v>2.7572408269825601</v>
      </c>
      <c r="H4403" s="77">
        <f>+IF(ISNUMBER(DATA!Y560),DATA!Y560,"n/a")</f>
        <v>-1.39012856853639E-2</v>
      </c>
      <c r="I4403" s="87">
        <f>+IF(ISNUMBER(DATA!AH560),DATA!AH560,"n/a")</f>
        <v>2.8437074737978301</v>
      </c>
      <c r="J4403" s="77">
        <f>+IF(ISNUMBER(DATA!AI560),DATA!AI560,"n/a")</f>
        <v>4.8098107260321904E-3</v>
      </c>
      <c r="K4403" s="87">
        <f>+IF(ISNUMBER(DATA!AR560),DATA!AR560,"n/a")</f>
        <v>2.8595846504655098</v>
      </c>
      <c r="L4403" s="77">
        <f>+IF(ISNUMBER(DATA!AS560),DATA!AS560,"n/a")</f>
        <v>3.3587561403519602E-3</v>
      </c>
      <c r="M4403" s="66"/>
      <c r="N4403" s="66"/>
      <c r="O4403" s="66"/>
      <c r="P4403" s="66"/>
      <c r="Q4403" s="66"/>
      <c r="S4403" s="70"/>
      <c r="U4403" s="70"/>
      <c r="W4403" s="70"/>
      <c r="Y4403" s="70"/>
    </row>
    <row r="4404" spans="1:25" s="69" customFormat="1" x14ac:dyDescent="0.2">
      <c r="A4404" s="66" t="s">
        <v>20</v>
      </c>
      <c r="B4404" s="66" t="s">
        <v>24</v>
      </c>
      <c r="C4404" s="66" t="s">
        <v>26</v>
      </c>
      <c r="D4404" s="66" t="s">
        <v>282</v>
      </c>
      <c r="E4404" s="87">
        <f>+IF(ISNUMBER(DATA!N561),DATA!N561,"n/a")</f>
        <v>3.4686877986267399</v>
      </c>
      <c r="F4404" s="77">
        <f>+IF(ISNUMBER(DATA!O561),DATA!O561,"n/a")</f>
        <v>-4.6342480192291098E-2</v>
      </c>
      <c r="G4404" s="87">
        <f>+IF(ISNUMBER(DATA!X561),DATA!X561,"n/a")</f>
        <v>3.5696177988036601</v>
      </c>
      <c r="H4404" s="77">
        <f>+IF(ISNUMBER(DATA!Y561),DATA!Y561,"n/a")</f>
        <v>-2.69161476198174E-2</v>
      </c>
      <c r="I4404" s="87">
        <f>+IF(ISNUMBER(DATA!AH561),DATA!AH561,"n/a")</f>
        <v>3.5556351231218901</v>
      </c>
      <c r="J4404" s="77">
        <f>+IF(ISNUMBER(DATA!AI561),DATA!AI561,"n/a")</f>
        <v>-7.5239364057725798E-3</v>
      </c>
      <c r="K4404" s="87">
        <f>+IF(ISNUMBER(DATA!AR561),DATA!AR561,"n/a")</f>
        <v>3.5606258717850001</v>
      </c>
      <c r="L4404" s="77">
        <f>+IF(ISNUMBER(DATA!AS561),DATA!AS561,"n/a")</f>
        <v>-3.18940092130491E-2</v>
      </c>
      <c r="M4404" s="66"/>
      <c r="N4404" s="66"/>
      <c r="O4404" s="66"/>
      <c r="P4404" s="66"/>
      <c r="Q4404" s="66"/>
      <c r="S4404" s="70"/>
      <c r="U4404" s="70"/>
      <c r="W4404" s="70"/>
      <c r="Y4404" s="70"/>
    </row>
    <row r="4405" spans="1:25" s="69" customFormat="1" x14ac:dyDescent="0.2">
      <c r="A4405" s="66" t="s">
        <v>20</v>
      </c>
      <c r="B4405" s="66" t="s">
        <v>24</v>
      </c>
      <c r="C4405" s="66" t="s">
        <v>26</v>
      </c>
      <c r="D4405" s="66" t="s">
        <v>283</v>
      </c>
      <c r="E4405" s="87">
        <f>+IF(ISNUMBER(DATA!N562),DATA!N562,"n/a")</f>
        <v>3.5315727142033801</v>
      </c>
      <c r="F4405" s="77">
        <f>+IF(ISNUMBER(DATA!O562),DATA!O562,"n/a")</f>
        <v>8.2279427264326702E-2</v>
      </c>
      <c r="G4405" s="87">
        <f>+IF(ISNUMBER(DATA!X562),DATA!X562,"n/a")</f>
        <v>3.6221520262480902</v>
      </c>
      <c r="H4405" s="77">
        <f>+IF(ISNUMBER(DATA!Y562),DATA!Y562,"n/a")</f>
        <v>0.101373462966802</v>
      </c>
      <c r="I4405" s="87">
        <f>+IF(ISNUMBER(DATA!AH562),DATA!AH562,"n/a")</f>
        <v>3.6508979937862298</v>
      </c>
      <c r="J4405" s="77">
        <f>+IF(ISNUMBER(DATA!AI562),DATA!AI562,"n/a")</f>
        <v>0.12682558050496401</v>
      </c>
      <c r="K4405" s="87">
        <f>+IF(ISNUMBER(DATA!AR562),DATA!AR562,"n/a")</f>
        <v>3.4993981962812599</v>
      </c>
      <c r="L4405" s="77">
        <f>+IF(ISNUMBER(DATA!AS562),DATA!AS562,"n/a")</f>
        <v>6.8397779857016797E-2</v>
      </c>
      <c r="M4405" s="66"/>
      <c r="N4405" s="66"/>
      <c r="O4405" s="66"/>
      <c r="P4405" s="66"/>
      <c r="Q4405" s="66"/>
      <c r="S4405" s="70"/>
      <c r="U4405" s="70"/>
      <c r="W4405" s="70"/>
      <c r="Y4405" s="70"/>
    </row>
    <row r="4406" spans="1:25" s="69" customFormat="1" x14ac:dyDescent="0.2">
      <c r="A4406" s="66" t="s">
        <v>20</v>
      </c>
      <c r="B4406" s="66" t="s">
        <v>24</v>
      </c>
      <c r="C4406" s="66" t="s">
        <v>26</v>
      </c>
      <c r="D4406" s="66" t="s">
        <v>284</v>
      </c>
      <c r="E4406" s="87">
        <f>+IF(ISNUMBER(DATA!N563),DATA!N563,"n/a")</f>
        <v>2.5215053669452101</v>
      </c>
      <c r="F4406" s="77">
        <f>+IF(ISNUMBER(DATA!O563),DATA!O563,"n/a")</f>
        <v>-4.2205539849000197E-2</v>
      </c>
      <c r="G4406" s="87">
        <f>+IF(ISNUMBER(DATA!X563),DATA!X563,"n/a")</f>
        <v>2.7062502530518802</v>
      </c>
      <c r="H4406" s="77">
        <f>+IF(ISNUMBER(DATA!Y563),DATA!Y563,"n/a")</f>
        <v>1.7058608165847599E-2</v>
      </c>
      <c r="I4406" s="87">
        <f>+IF(ISNUMBER(DATA!AH563),DATA!AH563,"n/a")</f>
        <v>2.7500568334470001</v>
      </c>
      <c r="J4406" s="77">
        <f>+IF(ISNUMBER(DATA!AI563),DATA!AI563,"n/a")</f>
        <v>2.08294252914084E-2</v>
      </c>
      <c r="K4406" s="87">
        <f>+IF(ISNUMBER(DATA!AR563),DATA!AR563,"n/a")</f>
        <v>2.7099494080750701</v>
      </c>
      <c r="L4406" s="77">
        <f>+IF(ISNUMBER(DATA!AS563),DATA!AS563,"n/a")</f>
        <v>9.2222120978442104E-4</v>
      </c>
      <c r="M4406" s="66"/>
      <c r="N4406" s="66"/>
      <c r="O4406" s="66"/>
      <c r="P4406" s="66"/>
      <c r="Q4406" s="66"/>
      <c r="S4406" s="70"/>
      <c r="U4406" s="70"/>
      <c r="W4406" s="70"/>
      <c r="Y4406" s="70"/>
    </row>
    <row r="4407" spans="1:25" s="69" customFormat="1" x14ac:dyDescent="0.2">
      <c r="A4407" s="66" t="s">
        <v>20</v>
      </c>
      <c r="B4407" s="66" t="s">
        <v>24</v>
      </c>
      <c r="C4407" s="66" t="s">
        <v>26</v>
      </c>
      <c r="D4407" s="66" t="s">
        <v>285</v>
      </c>
      <c r="E4407" s="87">
        <f>+IF(ISNUMBER(DATA!N564),DATA!N564,"n/a")</f>
        <v>2.27529222632384</v>
      </c>
      <c r="F4407" s="77">
        <f>+IF(ISNUMBER(DATA!O564),DATA!O564,"n/a")</f>
        <v>-9.7203578866031596E-3</v>
      </c>
      <c r="G4407" s="87">
        <f>+IF(ISNUMBER(DATA!X564),DATA!X564,"n/a")</f>
        <v>2.4359743964657601</v>
      </c>
      <c r="H4407" s="77">
        <f>+IF(ISNUMBER(DATA!Y564),DATA!Y564,"n/a")</f>
        <v>1.4448688645444499E-2</v>
      </c>
      <c r="I4407" s="87">
        <f>+IF(ISNUMBER(DATA!AH564),DATA!AH564,"n/a")</f>
        <v>2.4188043281491698</v>
      </c>
      <c r="J4407" s="77">
        <f>+IF(ISNUMBER(DATA!AI564),DATA!AI564,"n/a")</f>
        <v>-4.8501214492088799E-3</v>
      </c>
      <c r="K4407" s="87">
        <f>+IF(ISNUMBER(DATA!AR564),DATA!AR564,"n/a")</f>
        <v>2.6208751157992598</v>
      </c>
      <c r="L4407" s="77">
        <f>+IF(ISNUMBER(DATA!AS564),DATA!AS564,"n/a")</f>
        <v>8.5583433340252396E-2</v>
      </c>
      <c r="M4407" s="66"/>
      <c r="N4407" s="66"/>
      <c r="O4407" s="66"/>
      <c r="P4407" s="66"/>
      <c r="Q4407" s="66"/>
      <c r="S4407" s="70"/>
      <c r="U4407" s="70"/>
      <c r="W4407" s="70"/>
      <c r="Y4407" s="70"/>
    </row>
    <row r="4408" spans="1:25" s="69" customFormat="1" x14ac:dyDescent="0.2">
      <c r="A4408" s="66" t="s">
        <v>20</v>
      </c>
      <c r="B4408" s="66" t="s">
        <v>24</v>
      </c>
      <c r="C4408" s="66" t="s">
        <v>26</v>
      </c>
      <c r="D4408" s="66" t="s">
        <v>286</v>
      </c>
      <c r="E4408" s="87">
        <f>+IF(ISNUMBER(DATA!N565),DATA!N565,"n/a")</f>
        <v>3.33207560030699</v>
      </c>
      <c r="F4408" s="77">
        <f>+IF(ISNUMBER(DATA!O565),DATA!O565,"n/a")</f>
        <v>5.0873053159594402E-2</v>
      </c>
      <c r="G4408" s="87">
        <f>+IF(ISNUMBER(DATA!X565),DATA!X565,"n/a")</f>
        <v>3.3520080979631799</v>
      </c>
      <c r="H4408" s="77">
        <f>+IF(ISNUMBER(DATA!Y565),DATA!Y565,"n/a")</f>
        <v>8.0958997147470402E-2</v>
      </c>
      <c r="I4408" s="87">
        <f>+IF(ISNUMBER(DATA!AH565),DATA!AH565,"n/a")</f>
        <v>3.3215876530423598</v>
      </c>
      <c r="J4408" s="77">
        <f>+IF(ISNUMBER(DATA!AI565),DATA!AI565,"n/a")</f>
        <v>0.1108428809562</v>
      </c>
      <c r="K4408" s="87">
        <f>+IF(ISNUMBER(DATA!AR565),DATA!AR565,"n/a")</f>
        <v>3.32473600472118</v>
      </c>
      <c r="L4408" s="77">
        <f>+IF(ISNUMBER(DATA!AS565),DATA!AS565,"n/a")</f>
        <v>0.16410866598412399</v>
      </c>
      <c r="M4408" s="66"/>
      <c r="N4408" s="66"/>
      <c r="O4408" s="66"/>
      <c r="P4408" s="66"/>
      <c r="Q4408" s="66"/>
      <c r="S4408" s="70"/>
      <c r="U4408" s="70"/>
      <c r="W4408" s="70"/>
      <c r="Y4408" s="70"/>
    </row>
    <row r="4409" spans="1:25" s="69" customFormat="1" x14ac:dyDescent="0.2">
      <c r="A4409" s="66" t="s">
        <v>20</v>
      </c>
      <c r="B4409" s="66" t="s">
        <v>24</v>
      </c>
      <c r="C4409" s="66" t="s">
        <v>26</v>
      </c>
      <c r="D4409" s="66" t="s">
        <v>287</v>
      </c>
      <c r="E4409" s="87">
        <f>+IF(ISNUMBER(DATA!N566),DATA!N566,"n/a")</f>
        <v>3.02980724618424</v>
      </c>
      <c r="F4409" s="77">
        <f>+IF(ISNUMBER(DATA!O566),DATA!O566,"n/a")</f>
        <v>2.62373159674225E-2</v>
      </c>
      <c r="G4409" s="87">
        <f>+IF(ISNUMBER(DATA!X566),DATA!X566,"n/a")</f>
        <v>3.43884653173125</v>
      </c>
      <c r="H4409" s="77">
        <f>+IF(ISNUMBER(DATA!Y566),DATA!Y566,"n/a")</f>
        <v>0.18054666649537801</v>
      </c>
      <c r="I4409" s="87">
        <f>+IF(ISNUMBER(DATA!AH566),DATA!AH566,"n/a")</f>
        <v>3.2581047181433598</v>
      </c>
      <c r="J4409" s="77">
        <f>+IF(ISNUMBER(DATA!AI566),DATA!AI566,"n/a")</f>
        <v>0.13828218279318399</v>
      </c>
      <c r="K4409" s="87">
        <f>+IF(ISNUMBER(DATA!AR566),DATA!AR566,"n/a")</f>
        <v>3.10611575959999</v>
      </c>
      <c r="L4409" s="77">
        <f>+IF(ISNUMBER(DATA!AS566),DATA!AS566,"n/a")</f>
        <v>9.9631938385887006E-2</v>
      </c>
      <c r="M4409" s="66"/>
      <c r="N4409" s="66"/>
      <c r="O4409" s="66"/>
      <c r="P4409" s="66"/>
      <c r="Q4409" s="66"/>
      <c r="S4409" s="70"/>
      <c r="U4409" s="70"/>
      <c r="W4409" s="70"/>
      <c r="Y4409" s="70"/>
    </row>
    <row r="4410" spans="1:25" s="69" customFormat="1" x14ac:dyDescent="0.2">
      <c r="A4410" s="66" t="s">
        <v>20</v>
      </c>
      <c r="B4410" s="66" t="s">
        <v>24</v>
      </c>
      <c r="C4410" s="66" t="s">
        <v>26</v>
      </c>
      <c r="D4410" s="66" t="s">
        <v>288</v>
      </c>
      <c r="E4410" s="87">
        <f>+IF(ISNUMBER(DATA!N567),DATA!N567,"n/a")</f>
        <v>3.5575014644461902</v>
      </c>
      <c r="F4410" s="77">
        <f>+IF(ISNUMBER(DATA!O567),DATA!O567,"n/a")</f>
        <v>-9.3301929206417902E-2</v>
      </c>
      <c r="G4410" s="87">
        <f>+IF(ISNUMBER(DATA!X567),DATA!X567,"n/a")</f>
        <v>3.6679966251580902</v>
      </c>
      <c r="H4410" s="77">
        <f>+IF(ISNUMBER(DATA!Y567),DATA!Y567,"n/a")</f>
        <v>-4.8180523557883097E-2</v>
      </c>
      <c r="I4410" s="87">
        <f>+IF(ISNUMBER(DATA!AH567),DATA!AH567,"n/a")</f>
        <v>3.6922654774266799</v>
      </c>
      <c r="J4410" s="77">
        <f>+IF(ISNUMBER(DATA!AI567),DATA!AI567,"n/a")</f>
        <v>-3.2225421599847502E-2</v>
      </c>
      <c r="K4410" s="87">
        <f>+IF(ISNUMBER(DATA!AR567),DATA!AR567,"n/a")</f>
        <v>3.69536832406293</v>
      </c>
      <c r="L4410" s="77">
        <f>+IF(ISNUMBER(DATA!AS567),DATA!AS567,"n/a")</f>
        <v>-3.55605930227475E-2</v>
      </c>
      <c r="M4410" s="66"/>
      <c r="N4410" s="66"/>
      <c r="O4410" s="66"/>
      <c r="P4410" s="66"/>
      <c r="Q4410" s="66"/>
      <c r="S4410" s="70"/>
      <c r="U4410" s="70"/>
      <c r="W4410" s="70"/>
      <c r="Y4410" s="70"/>
    </row>
    <row r="4411" spans="1:25" s="69" customFormat="1" x14ac:dyDescent="0.2">
      <c r="A4411" s="66" t="s">
        <v>20</v>
      </c>
      <c r="B4411" s="66" t="s">
        <v>24</v>
      </c>
      <c r="C4411" s="66" t="s">
        <v>26</v>
      </c>
      <c r="D4411" s="66" t="s">
        <v>289</v>
      </c>
      <c r="E4411" s="87">
        <f>+IF(ISNUMBER(DATA!N568),DATA!N568,"n/a")</f>
        <v>2.99221315755881</v>
      </c>
      <c r="F4411" s="77">
        <f>+IF(ISNUMBER(DATA!O568),DATA!O568,"n/a")</f>
        <v>-9.0887398448094101E-3</v>
      </c>
      <c r="G4411" s="87">
        <f>+IF(ISNUMBER(DATA!X568),DATA!X568,"n/a")</f>
        <v>3.1843102334097502</v>
      </c>
      <c r="H4411" s="77">
        <f>+IF(ISNUMBER(DATA!Y568),DATA!Y568,"n/a")</f>
        <v>4.5167658091836503E-2</v>
      </c>
      <c r="I4411" s="87">
        <f>+IF(ISNUMBER(DATA!AH568),DATA!AH568,"n/a")</f>
        <v>3.21688405929986</v>
      </c>
      <c r="J4411" s="77">
        <f>+IF(ISNUMBER(DATA!AI568),DATA!AI568,"n/a")</f>
        <v>5.3031834681561398E-2</v>
      </c>
      <c r="K4411" s="87">
        <f>+IF(ISNUMBER(DATA!AR568),DATA!AR568,"n/a")</f>
        <v>4.1022454009368499</v>
      </c>
      <c r="L4411" s="77">
        <f>+IF(ISNUMBER(DATA!AS568),DATA!AS568,"n/a")</f>
        <v>0.27783517425540699</v>
      </c>
      <c r="M4411" s="66"/>
      <c r="N4411" s="66"/>
      <c r="O4411" s="66"/>
      <c r="P4411" s="66"/>
      <c r="Q4411" s="66"/>
      <c r="S4411" s="70"/>
      <c r="U4411" s="70"/>
      <c r="W4411" s="70"/>
      <c r="Y4411" s="70"/>
    </row>
    <row r="4412" spans="1:25" s="69" customFormat="1" x14ac:dyDescent="0.2">
      <c r="A4412" s="66" t="s">
        <v>20</v>
      </c>
      <c r="B4412" s="66" t="s">
        <v>24</v>
      </c>
      <c r="C4412" s="66" t="s">
        <v>26</v>
      </c>
      <c r="D4412" s="66" t="s">
        <v>290</v>
      </c>
      <c r="E4412" s="87">
        <f>+IF(ISNUMBER(DATA!N569),DATA!N569,"n/a")</f>
        <v>3.6975318722078998</v>
      </c>
      <c r="F4412" s="77">
        <f>+IF(ISNUMBER(DATA!O569),DATA!O569,"n/a")</f>
        <v>1.6626339317380199E-2</v>
      </c>
      <c r="G4412" s="87">
        <f>+IF(ISNUMBER(DATA!X569),DATA!X569,"n/a")</f>
        <v>3.6877259175788599</v>
      </c>
      <c r="H4412" s="77">
        <f>+IF(ISNUMBER(DATA!Y569),DATA!Y569,"n/a")</f>
        <v>9.28283092854232E-3</v>
      </c>
      <c r="I4412" s="87">
        <f>+IF(ISNUMBER(DATA!AH569),DATA!AH569,"n/a")</f>
        <v>3.62255367704666</v>
      </c>
      <c r="J4412" s="77">
        <f>+IF(ISNUMBER(DATA!AI569),DATA!AI569,"n/a")</f>
        <v>7.4441351299038196E-3</v>
      </c>
      <c r="K4412" s="87">
        <f>+IF(ISNUMBER(DATA!AR569),DATA!AR569,"n/a")</f>
        <v>3.6359322964260898</v>
      </c>
      <c r="L4412" s="77">
        <f>+IF(ISNUMBER(DATA!AS569),DATA!AS569,"n/a")</f>
        <v>1.10226758851458E-2</v>
      </c>
      <c r="M4412" s="66"/>
      <c r="N4412" s="66"/>
      <c r="O4412" s="66"/>
      <c r="P4412" s="66"/>
      <c r="Q4412" s="66"/>
      <c r="S4412" s="70"/>
      <c r="U4412" s="70"/>
      <c r="W4412" s="70"/>
      <c r="Y4412" s="70"/>
    </row>
    <row r="4413" spans="1:25" s="69" customFormat="1" x14ac:dyDescent="0.2">
      <c r="A4413" s="66" t="s">
        <v>20</v>
      </c>
      <c r="B4413" s="66" t="s">
        <v>24</v>
      </c>
      <c r="C4413" s="66" t="s">
        <v>26</v>
      </c>
      <c r="D4413" s="66" t="s">
        <v>291</v>
      </c>
      <c r="E4413" s="87">
        <f>+IF(ISNUMBER(DATA!N570),DATA!N570,"n/a")</f>
        <v>3.8624125569902201</v>
      </c>
      <c r="F4413" s="77">
        <f>+IF(ISNUMBER(DATA!O570),DATA!O570,"n/a")</f>
        <v>-0.118172340930411</v>
      </c>
      <c r="G4413" s="87">
        <f>+IF(ISNUMBER(DATA!X570),DATA!X570,"n/a")</f>
        <v>4.0104519430572303</v>
      </c>
      <c r="H4413" s="77">
        <f>+IF(ISNUMBER(DATA!Y570),DATA!Y570,"n/a")</f>
        <v>-0.12716945975986399</v>
      </c>
      <c r="I4413" s="87">
        <f>+IF(ISNUMBER(DATA!AH570),DATA!AH570,"n/a")</f>
        <v>4.0573792329731404</v>
      </c>
      <c r="J4413" s="77">
        <f>+IF(ISNUMBER(DATA!AI570),DATA!AI570,"n/a")</f>
        <v>-0.106317967073928</v>
      </c>
      <c r="K4413" s="87">
        <f>+IF(ISNUMBER(DATA!AR570),DATA!AR570,"n/a")</f>
        <v>4.0660580605980403</v>
      </c>
      <c r="L4413" s="77">
        <f>+IF(ISNUMBER(DATA!AS570),DATA!AS570,"n/a")</f>
        <v>-9.0948282022117105E-2</v>
      </c>
      <c r="M4413" s="66"/>
      <c r="N4413" s="66"/>
      <c r="O4413" s="66"/>
      <c r="P4413" s="66"/>
      <c r="Q4413" s="66"/>
      <c r="S4413" s="70"/>
      <c r="U4413" s="70"/>
      <c r="W4413" s="70"/>
      <c r="Y4413" s="70"/>
    </row>
    <row r="4414" spans="1:25" s="69" customFormat="1" x14ac:dyDescent="0.2">
      <c r="A4414" s="66" t="s">
        <v>20</v>
      </c>
      <c r="B4414" s="66" t="s">
        <v>24</v>
      </c>
      <c r="C4414" s="66" t="s">
        <v>26</v>
      </c>
      <c r="D4414" s="66" t="s">
        <v>292</v>
      </c>
      <c r="E4414" s="87">
        <f>+IF(ISNUMBER(DATA!N571),DATA!N571,"n/a")</f>
        <v>3.94352031853504</v>
      </c>
      <c r="F4414" s="77">
        <f>+IF(ISNUMBER(DATA!O571),DATA!O571,"n/a")</f>
        <v>-5.01794673895129E-2</v>
      </c>
      <c r="G4414" s="87">
        <f>+IF(ISNUMBER(DATA!X571),DATA!X571,"n/a")</f>
        <v>4.0616003636746401</v>
      </c>
      <c r="H4414" s="77">
        <f>+IF(ISNUMBER(DATA!Y571),DATA!Y571,"n/a")</f>
        <v>-7.8998965273560998E-3</v>
      </c>
      <c r="I4414" s="87">
        <f>+IF(ISNUMBER(DATA!AH571),DATA!AH571,"n/a")</f>
        <v>4.0889235429648201</v>
      </c>
      <c r="J4414" s="77">
        <f>+IF(ISNUMBER(DATA!AI571),DATA!AI571,"n/a")</f>
        <v>2.7582557938289801E-2</v>
      </c>
      <c r="K4414" s="87">
        <f>+IF(ISNUMBER(DATA!AR571),DATA!AR571,"n/a")</f>
        <v>4.1258067314336602</v>
      </c>
      <c r="L4414" s="77">
        <f>+IF(ISNUMBER(DATA!AS571),DATA!AS571,"n/a")</f>
        <v>4.9291748318386001E-2</v>
      </c>
      <c r="M4414" s="66"/>
      <c r="N4414" s="66"/>
      <c r="O4414" s="66"/>
      <c r="P4414" s="66"/>
      <c r="Q4414" s="66"/>
      <c r="S4414" s="70"/>
      <c r="U4414" s="70"/>
      <c r="W4414" s="70"/>
      <c r="Y4414" s="70"/>
    </row>
    <row r="4415" spans="1:25" s="69" customFormat="1" x14ac:dyDescent="0.2">
      <c r="A4415" s="66" t="s">
        <v>20</v>
      </c>
      <c r="B4415" s="66" t="s">
        <v>24</v>
      </c>
      <c r="C4415" s="66" t="s">
        <v>26</v>
      </c>
      <c r="D4415" s="66" t="s">
        <v>293</v>
      </c>
      <c r="E4415" s="87">
        <f>+IF(ISNUMBER(DATA!N572),DATA!N572,"n/a")</f>
        <v>3.02236711238811</v>
      </c>
      <c r="F4415" s="77">
        <f>+IF(ISNUMBER(DATA!O572),DATA!O572,"n/a")</f>
        <v>7.2382206358289399E-4</v>
      </c>
      <c r="G4415" s="87">
        <f>+IF(ISNUMBER(DATA!X572),DATA!X572,"n/a")</f>
        <v>3.2590969255906601</v>
      </c>
      <c r="H4415" s="77">
        <f>+IF(ISNUMBER(DATA!Y572),DATA!Y572,"n/a")</f>
        <v>8.1241629778987606E-2</v>
      </c>
      <c r="I4415" s="87">
        <f>+IF(ISNUMBER(DATA!AH572),DATA!AH572,"n/a")</f>
        <v>3.1407185792499202</v>
      </c>
      <c r="J4415" s="77">
        <f>+IF(ISNUMBER(DATA!AI572),DATA!AI572,"n/a")</f>
        <v>6.1240278950644399E-2</v>
      </c>
      <c r="K4415" s="87">
        <f>+IF(ISNUMBER(DATA!AR572),DATA!AR572,"n/a")</f>
        <v>3.0932927536803398</v>
      </c>
      <c r="L4415" s="77">
        <f>+IF(ISNUMBER(DATA!AS572),DATA!AS572,"n/a")</f>
        <v>4.6529665092079099E-2</v>
      </c>
      <c r="M4415" s="66"/>
      <c r="N4415" s="66"/>
      <c r="O4415" s="66"/>
      <c r="P4415" s="66"/>
      <c r="Q4415" s="66"/>
      <c r="S4415" s="70"/>
      <c r="U4415" s="70"/>
      <c r="W4415" s="70"/>
      <c r="Y4415" s="70"/>
    </row>
    <row r="4416" spans="1:25" s="69" customFormat="1" x14ac:dyDescent="0.2">
      <c r="A4416" s="66" t="s">
        <v>20</v>
      </c>
      <c r="B4416" s="66" t="s">
        <v>24</v>
      </c>
      <c r="C4416" s="66" t="s">
        <v>26</v>
      </c>
      <c r="D4416" s="66" t="s">
        <v>294</v>
      </c>
      <c r="E4416" s="87">
        <f>+IF(ISNUMBER(DATA!N573),DATA!N573,"n/a")</f>
        <v>3.6859130809632998</v>
      </c>
      <c r="F4416" s="77">
        <f>+IF(ISNUMBER(DATA!O573),DATA!O573,"n/a")</f>
        <v>6.19912635909068E-3</v>
      </c>
      <c r="G4416" s="87">
        <f>+IF(ISNUMBER(DATA!X573),DATA!X573,"n/a")</f>
        <v>3.6837459085500299</v>
      </c>
      <c r="H4416" s="77">
        <f>+IF(ISNUMBER(DATA!Y573),DATA!Y573,"n/a")</f>
        <v>4.0524146647739597E-3</v>
      </c>
      <c r="I4416" s="87">
        <f>+IF(ISNUMBER(DATA!AH573),DATA!AH573,"n/a")</f>
        <v>3.6184629778824502</v>
      </c>
      <c r="J4416" s="77">
        <f>+IF(ISNUMBER(DATA!AI573),DATA!AI573,"n/a")</f>
        <v>1.8436325205299601E-3</v>
      </c>
      <c r="K4416" s="87">
        <f>+IF(ISNUMBER(DATA!AR573),DATA!AR573,"n/a")</f>
        <v>3.6382036526847799</v>
      </c>
      <c r="L4416" s="77">
        <f>+IF(ISNUMBER(DATA!AS573),DATA!AS573,"n/a")</f>
        <v>8.0942746611232397E-3</v>
      </c>
      <c r="M4416" s="66"/>
      <c r="N4416" s="66"/>
      <c r="O4416" s="66"/>
      <c r="P4416" s="66"/>
      <c r="Q4416" s="66"/>
      <c r="S4416" s="70"/>
      <c r="U4416" s="70"/>
      <c r="W4416" s="70"/>
      <c r="Y4416" s="70"/>
    </row>
    <row r="4417" spans="1:25" s="69" customFormat="1" x14ac:dyDescent="0.2">
      <c r="A4417" s="66" t="s">
        <v>20</v>
      </c>
      <c r="B4417" s="66" t="s">
        <v>24</v>
      </c>
      <c r="C4417" s="66" t="s">
        <v>26</v>
      </c>
      <c r="D4417" s="66" t="s">
        <v>295</v>
      </c>
      <c r="E4417" s="87">
        <f>+IF(ISNUMBER(DATA!N574),DATA!N574,"n/a")</f>
        <v>3.7036003997079598</v>
      </c>
      <c r="F4417" s="77">
        <f>+IF(ISNUMBER(DATA!O574),DATA!O574,"n/a")</f>
        <v>-4.1390436789609401E-2</v>
      </c>
      <c r="G4417" s="87">
        <f>+IF(ISNUMBER(DATA!X574),DATA!X574,"n/a")</f>
        <v>3.7828981591472002</v>
      </c>
      <c r="H4417" s="77">
        <f>+IF(ISNUMBER(DATA!Y574),DATA!Y574,"n/a")</f>
        <v>-3.1613674677209901E-2</v>
      </c>
      <c r="I4417" s="87">
        <f>+IF(ISNUMBER(DATA!AH574),DATA!AH574,"n/a")</f>
        <v>3.9417830625587502</v>
      </c>
      <c r="J4417" s="77">
        <f>+IF(ISNUMBER(DATA!AI574),DATA!AI574,"n/a")</f>
        <v>-4.7280876072676899E-2</v>
      </c>
      <c r="K4417" s="87">
        <f>+IF(ISNUMBER(DATA!AR574),DATA!AR574,"n/a")</f>
        <v>4.0941779491063404</v>
      </c>
      <c r="L4417" s="77">
        <f>+IF(ISNUMBER(DATA!AS574),DATA!AS574,"n/a")</f>
        <v>-2.8714421734951701E-2</v>
      </c>
      <c r="M4417" s="66"/>
      <c r="N4417" s="66"/>
      <c r="O4417" s="66"/>
      <c r="P4417" s="66"/>
      <c r="Q4417" s="66"/>
      <c r="S4417" s="70"/>
      <c r="U4417" s="70"/>
      <c r="W4417" s="70"/>
      <c r="Y4417" s="70"/>
    </row>
    <row r="4418" spans="1:25" s="69" customFormat="1" x14ac:dyDescent="0.2">
      <c r="A4418" s="66" t="s">
        <v>20</v>
      </c>
      <c r="B4418" s="66" t="s">
        <v>24</v>
      </c>
      <c r="C4418" s="66" t="s">
        <v>26</v>
      </c>
      <c r="D4418" s="66" t="s">
        <v>296</v>
      </c>
      <c r="E4418" s="87">
        <f>+IF(ISNUMBER(DATA!N575),DATA!N575,"n/a")</f>
        <v>3.8594400292929998</v>
      </c>
      <c r="F4418" s="77">
        <f>+IF(ISNUMBER(DATA!O575),DATA!O575,"n/a")</f>
        <v>4.8403819674542698E-3</v>
      </c>
      <c r="G4418" s="87">
        <f>+IF(ISNUMBER(DATA!X575),DATA!X575,"n/a")</f>
        <v>3.8840502736459901</v>
      </c>
      <c r="H4418" s="77">
        <f>+IF(ISNUMBER(DATA!Y575),DATA!Y575,"n/a")</f>
        <v>8.7395198107886093E-3</v>
      </c>
      <c r="I4418" s="87">
        <f>+IF(ISNUMBER(DATA!AH575),DATA!AH575,"n/a")</f>
        <v>3.9127875703347699</v>
      </c>
      <c r="J4418" s="77">
        <f>+IF(ISNUMBER(DATA!AI575),DATA!AI575,"n/a")</f>
        <v>-3.33631442122025E-3</v>
      </c>
      <c r="K4418" s="87">
        <f>+IF(ISNUMBER(DATA!AR575),DATA!AR575,"n/a")</f>
        <v>3.9342646709244198</v>
      </c>
      <c r="L4418" s="77">
        <f>+IF(ISNUMBER(DATA!AS575),DATA!AS575,"n/a")</f>
        <v>-6.6050541371388003E-4</v>
      </c>
      <c r="M4418" s="66"/>
      <c r="N4418" s="66"/>
      <c r="O4418" s="66"/>
      <c r="P4418" s="66"/>
      <c r="Q4418" s="66"/>
      <c r="S4418" s="70"/>
      <c r="U4418" s="70"/>
      <c r="W4418" s="70"/>
      <c r="Y4418" s="70"/>
    </row>
    <row r="4419" spans="1:25" s="69" customFormat="1" x14ac:dyDescent="0.2">
      <c r="A4419" s="66" t="s">
        <v>20</v>
      </c>
      <c r="B4419" s="66" t="s">
        <v>24</v>
      </c>
      <c r="C4419" s="66" t="s">
        <v>26</v>
      </c>
      <c r="D4419" s="66" t="s">
        <v>297</v>
      </c>
      <c r="E4419" s="87">
        <f>+IF(ISNUMBER(DATA!N576),DATA!N576,"n/a")</f>
        <v>3.7209449506650798</v>
      </c>
      <c r="F4419" s="77">
        <f>+IF(ISNUMBER(DATA!O576),DATA!O576,"n/a")</f>
        <v>1.96347777628701E-2</v>
      </c>
      <c r="G4419" s="87">
        <f>+IF(ISNUMBER(DATA!X576),DATA!X576,"n/a")</f>
        <v>3.70824957133566</v>
      </c>
      <c r="H4419" s="77">
        <f>+IF(ISNUMBER(DATA!Y576),DATA!Y576,"n/a")</f>
        <v>1.0632316058503901E-2</v>
      </c>
      <c r="I4419" s="87">
        <f>+IF(ISNUMBER(DATA!AH576),DATA!AH576,"n/a")</f>
        <v>3.6750188346305102</v>
      </c>
      <c r="J4419" s="77">
        <f>+IF(ISNUMBER(DATA!AI576),DATA!AI576,"n/a")</f>
        <v>2.0220041482018E-2</v>
      </c>
      <c r="K4419" s="87">
        <f>+IF(ISNUMBER(DATA!AR576),DATA!AR576,"n/a")</f>
        <v>3.6794220200618502</v>
      </c>
      <c r="L4419" s="77">
        <f>+IF(ISNUMBER(DATA!AS576),DATA!AS576,"n/a")</f>
        <v>1.7542529652018302E-2</v>
      </c>
      <c r="M4419" s="66"/>
      <c r="N4419" s="66"/>
      <c r="O4419" s="66"/>
      <c r="P4419" s="66"/>
      <c r="Q4419" s="66"/>
      <c r="S4419" s="70"/>
      <c r="U4419" s="70"/>
      <c r="W4419" s="70"/>
      <c r="Y4419" s="70"/>
    </row>
    <row r="4420" spans="1:25" s="69" customFormat="1" x14ac:dyDescent="0.2">
      <c r="A4420" s="66" t="s">
        <v>20</v>
      </c>
      <c r="B4420" s="66" t="s">
        <v>24</v>
      </c>
      <c r="C4420" s="66" t="s">
        <v>26</v>
      </c>
      <c r="D4420" s="66" t="s">
        <v>298</v>
      </c>
      <c r="E4420" s="87">
        <f>+IF(ISNUMBER(DATA!N577),DATA!N577,"n/a")</f>
        <v>3.7720549268469399</v>
      </c>
      <c r="F4420" s="77">
        <f>+IF(ISNUMBER(DATA!O577),DATA!O577,"n/a")</f>
        <v>0.16802337180069199</v>
      </c>
      <c r="G4420" s="87">
        <f>+IF(ISNUMBER(DATA!X577),DATA!X577,"n/a")</f>
        <v>3.74688868661991</v>
      </c>
      <c r="H4420" s="77">
        <f>+IF(ISNUMBER(DATA!Y577),DATA!Y577,"n/a")</f>
        <v>0.12303701169124701</v>
      </c>
      <c r="I4420" s="87">
        <f>+IF(ISNUMBER(DATA!AH577),DATA!AH577,"n/a")</f>
        <v>3.7108021516122398</v>
      </c>
      <c r="J4420" s="77">
        <f>+IF(ISNUMBER(DATA!AI577),DATA!AI577,"n/a")</f>
        <v>7.9319637662863096E-2</v>
      </c>
      <c r="K4420" s="87">
        <f>+IF(ISNUMBER(DATA!AR577),DATA!AR577,"n/a")</f>
        <v>3.63622674001682</v>
      </c>
      <c r="L4420" s="77">
        <f>+IF(ISNUMBER(DATA!AS577),DATA!AS577,"n/a")</f>
        <v>4.1543555711776398E-2</v>
      </c>
      <c r="M4420" s="66"/>
      <c r="N4420" s="66"/>
      <c r="O4420" s="66"/>
      <c r="P4420" s="66"/>
      <c r="Q4420" s="66"/>
      <c r="S4420" s="70"/>
      <c r="U4420" s="70"/>
      <c r="W4420" s="70"/>
      <c r="Y4420" s="70"/>
    </row>
    <row r="4421" spans="1:25" s="69" customFormat="1" x14ac:dyDescent="0.2">
      <c r="A4421" s="66" t="s">
        <v>20</v>
      </c>
      <c r="B4421" s="66" t="s">
        <v>24</v>
      </c>
      <c r="C4421" s="66" t="s">
        <v>26</v>
      </c>
      <c r="D4421" s="66" t="s">
        <v>299</v>
      </c>
      <c r="E4421" s="87">
        <f>+IF(ISNUMBER(DATA!N578),DATA!N578,"n/a")</f>
        <v>3.6263843305491199</v>
      </c>
      <c r="F4421" s="77">
        <f>+IF(ISNUMBER(DATA!O578),DATA!O578,"n/a")</f>
        <v>3.2038697059851601E-2</v>
      </c>
      <c r="G4421" s="87">
        <f>+IF(ISNUMBER(DATA!X578),DATA!X578,"n/a")</f>
        <v>3.7728698695620202</v>
      </c>
      <c r="H4421" s="77">
        <f>+IF(ISNUMBER(DATA!Y578),DATA!Y578,"n/a")</f>
        <v>8.0977490892056095E-2</v>
      </c>
      <c r="I4421" s="87">
        <f>+IF(ISNUMBER(DATA!AH578),DATA!AH578,"n/a")</f>
        <v>3.7289015582072298</v>
      </c>
      <c r="J4421" s="77">
        <f>+IF(ISNUMBER(DATA!AI578),DATA!AI578,"n/a")</f>
        <v>7.0853533302156296E-2</v>
      </c>
      <c r="K4421" s="87">
        <f>+IF(ISNUMBER(DATA!AR578),DATA!AR578,"n/a")</f>
        <v>3.58734115790369</v>
      </c>
      <c r="L4421" s="77">
        <f>+IF(ISNUMBER(DATA!AS578),DATA!AS578,"n/a")</f>
        <v>3.9875831302125901E-2</v>
      </c>
      <c r="M4421" s="66"/>
      <c r="N4421" s="66"/>
      <c r="O4421" s="66"/>
      <c r="P4421" s="66"/>
      <c r="Q4421" s="66"/>
      <c r="S4421" s="70"/>
      <c r="U4421" s="70"/>
      <c r="W4421" s="70"/>
      <c r="Y4421" s="70"/>
    </row>
    <row r="4422" spans="1:25" s="69" customFormat="1" x14ac:dyDescent="0.2">
      <c r="A4422" s="66" t="s">
        <v>20</v>
      </c>
      <c r="B4422" s="66" t="s">
        <v>24</v>
      </c>
      <c r="C4422" s="66" t="s">
        <v>26</v>
      </c>
      <c r="D4422" s="66" t="s">
        <v>300</v>
      </c>
      <c r="E4422" s="87">
        <f>+IF(ISNUMBER(DATA!N579),DATA!N579,"n/a")</f>
        <v>3.1600595972741501</v>
      </c>
      <c r="F4422" s="77">
        <f>+IF(ISNUMBER(DATA!O579),DATA!O579,"n/a")</f>
        <v>-5.9989108169060001E-2</v>
      </c>
      <c r="G4422" s="87">
        <f>+IF(ISNUMBER(DATA!X579),DATA!X579,"n/a")</f>
        <v>3.4085459377712599</v>
      </c>
      <c r="H4422" s="77">
        <f>+IF(ISNUMBER(DATA!Y579),DATA!Y579,"n/a")</f>
        <v>-9.4160176324309605E-3</v>
      </c>
      <c r="I4422" s="87">
        <f>+IF(ISNUMBER(DATA!AH579),DATA!AH579,"n/a")</f>
        <v>3.35533294111154</v>
      </c>
      <c r="J4422" s="77">
        <f>+IF(ISNUMBER(DATA!AI579),DATA!AI579,"n/a")</f>
        <v>-2.1813396404223001E-2</v>
      </c>
      <c r="K4422" s="87">
        <f>+IF(ISNUMBER(DATA!AR579),DATA!AR579,"n/a")</f>
        <v>3.3562364266995099</v>
      </c>
      <c r="L4422" s="77">
        <f>+IF(ISNUMBER(DATA!AS579),DATA!AS579,"n/a")</f>
        <v>-1.1166837902060699E-2</v>
      </c>
      <c r="M4422" s="66"/>
      <c r="N4422" s="66"/>
      <c r="O4422" s="66"/>
      <c r="P4422" s="66"/>
      <c r="Q4422" s="66"/>
      <c r="S4422" s="70"/>
      <c r="U4422" s="70"/>
      <c r="W4422" s="70"/>
      <c r="Y4422" s="70"/>
    </row>
    <row r="4423" spans="1:25" s="69" customFormat="1" x14ac:dyDescent="0.2">
      <c r="A4423" s="66" t="s">
        <v>20</v>
      </c>
      <c r="B4423" s="66" t="s">
        <v>24</v>
      </c>
      <c r="C4423" s="66" t="s">
        <v>26</v>
      </c>
      <c r="D4423" s="66" t="s">
        <v>301</v>
      </c>
      <c r="E4423" s="87">
        <f>+IF(ISNUMBER(DATA!N580),DATA!N580,"n/a")</f>
        <v>2.6351012082221899</v>
      </c>
      <c r="F4423" s="77">
        <f>+IF(ISNUMBER(DATA!O580),DATA!O580,"n/a")</f>
        <v>-0.21894731499550599</v>
      </c>
      <c r="G4423" s="87">
        <f>+IF(ISNUMBER(DATA!X580),DATA!X580,"n/a")</f>
        <v>2.6351073751071201</v>
      </c>
      <c r="H4423" s="77">
        <f>+IF(ISNUMBER(DATA!Y580),DATA!Y580,"n/a")</f>
        <v>-8.2279055187664096E-2</v>
      </c>
      <c r="I4423" s="87">
        <f>+IF(ISNUMBER(DATA!AH580),DATA!AH580,"n/a")</f>
        <v>2.8163075705943998</v>
      </c>
      <c r="J4423" s="77">
        <f>+IF(ISNUMBER(DATA!AI580),DATA!AI580,"n/a")</f>
        <v>-8.1737484385050199E-2</v>
      </c>
      <c r="K4423" s="87">
        <f>+IF(ISNUMBER(DATA!AR580),DATA!AR580,"n/a")</f>
        <v>2.7223672773638401</v>
      </c>
      <c r="L4423" s="77">
        <f>+IF(ISNUMBER(DATA!AS580),DATA!AS580,"n/a")</f>
        <v>-0.18734037531273501</v>
      </c>
      <c r="M4423" s="66"/>
      <c r="N4423" s="66"/>
      <c r="O4423" s="66"/>
      <c r="P4423" s="66"/>
      <c r="Q4423" s="66"/>
      <c r="S4423" s="70"/>
      <c r="U4423" s="70"/>
      <c r="W4423" s="70"/>
      <c r="Y4423" s="70"/>
    </row>
    <row r="4424" spans="1:25" s="69" customFormat="1" x14ac:dyDescent="0.2">
      <c r="A4424" s="66" t="s">
        <v>20</v>
      </c>
      <c r="B4424" s="66" t="s">
        <v>24</v>
      </c>
      <c r="C4424" s="66" t="s">
        <v>26</v>
      </c>
      <c r="D4424" s="66" t="s">
        <v>302</v>
      </c>
      <c r="E4424" s="87">
        <f>+IF(ISNUMBER(DATA!N581),DATA!N581,"n/a")</f>
        <v>3.6894570821604402</v>
      </c>
      <c r="F4424" s="77">
        <f>+IF(ISNUMBER(DATA!O581),DATA!O581,"n/a")</f>
        <v>2.10447087528608E-2</v>
      </c>
      <c r="G4424" s="87">
        <f>+IF(ISNUMBER(DATA!X581),DATA!X581,"n/a")</f>
        <v>3.6895735081024199</v>
      </c>
      <c r="H4424" s="77">
        <f>+IF(ISNUMBER(DATA!Y581),DATA!Y581,"n/a")</f>
        <v>1.3777930196594399E-2</v>
      </c>
      <c r="I4424" s="87">
        <f>+IF(ISNUMBER(DATA!AH581),DATA!AH581,"n/a")</f>
        <v>3.6195320378781002</v>
      </c>
      <c r="J4424" s="77">
        <f>+IF(ISNUMBER(DATA!AI581),DATA!AI581,"n/a")</f>
        <v>7.9750154510278802E-3</v>
      </c>
      <c r="K4424" s="87">
        <f>+IF(ISNUMBER(DATA!AR581),DATA!AR581,"n/a")</f>
        <v>3.6335621379455301</v>
      </c>
      <c r="L4424" s="77">
        <f>+IF(ISNUMBER(DATA!AS581),DATA!AS581,"n/a")</f>
        <v>1.0517844652557401E-2</v>
      </c>
      <c r="M4424" s="66"/>
      <c r="N4424" s="66"/>
      <c r="O4424" s="66"/>
      <c r="P4424" s="66"/>
      <c r="Q4424" s="66"/>
      <c r="S4424" s="70"/>
      <c r="U4424" s="70"/>
      <c r="W4424" s="70"/>
      <c r="Y4424" s="70"/>
    </row>
    <row r="4425" spans="1:25" s="69" customFormat="1" x14ac:dyDescent="0.2">
      <c r="A4425" s="66" t="s">
        <v>20</v>
      </c>
      <c r="B4425" s="66" t="s">
        <v>24</v>
      </c>
      <c r="C4425" s="66" t="s">
        <v>26</v>
      </c>
      <c r="D4425" s="66" t="s">
        <v>303</v>
      </c>
      <c r="E4425" s="87">
        <f>+IF(ISNUMBER(DATA!N582),DATA!N582,"n/a")</f>
        <v>2.8337964251407199</v>
      </c>
      <c r="F4425" s="77">
        <f>+IF(ISNUMBER(DATA!O582),DATA!O582,"n/a")</f>
        <v>-6.3869890948602404E-2</v>
      </c>
      <c r="G4425" s="87">
        <f>+IF(ISNUMBER(DATA!X582),DATA!X582,"n/a")</f>
        <v>2.9795117934575601</v>
      </c>
      <c r="H4425" s="77">
        <f>+IF(ISNUMBER(DATA!Y582),DATA!Y582,"n/a")</f>
        <v>2.5466294585097898E-4</v>
      </c>
      <c r="I4425" s="87">
        <f>+IF(ISNUMBER(DATA!AH582),DATA!AH582,"n/a")</f>
        <v>3.0833412267125699</v>
      </c>
      <c r="J4425" s="77">
        <f>+IF(ISNUMBER(DATA!AI582),DATA!AI582,"n/a")</f>
        <v>4.1877626582911102E-2</v>
      </c>
      <c r="K4425" s="87">
        <f>+IF(ISNUMBER(DATA!AR582),DATA!AR582,"n/a")</f>
        <v>3.0279512799785899</v>
      </c>
      <c r="L4425" s="77">
        <f>+IF(ISNUMBER(DATA!AS582),DATA!AS582,"n/a")</f>
        <v>5.0180441917442503E-2</v>
      </c>
      <c r="M4425" s="66"/>
      <c r="N4425" s="66"/>
      <c r="O4425" s="66"/>
      <c r="P4425" s="66"/>
      <c r="Q4425" s="66"/>
      <c r="S4425" s="70"/>
      <c r="U4425" s="70"/>
      <c r="W4425" s="70"/>
      <c r="Y4425" s="70"/>
    </row>
    <row r="4426" spans="1:25" s="69" customFormat="1" x14ac:dyDescent="0.2">
      <c r="A4426" s="66" t="s">
        <v>20</v>
      </c>
      <c r="B4426" s="66" t="s">
        <v>24</v>
      </c>
      <c r="C4426" s="66" t="s">
        <v>26</v>
      </c>
      <c r="D4426" s="66" t="s">
        <v>304</v>
      </c>
      <c r="E4426" s="87">
        <f>+IF(ISNUMBER(DATA!N583),DATA!N583,"n/a")</f>
        <v>3.3034105397824298</v>
      </c>
      <c r="F4426" s="77">
        <f>+IF(ISNUMBER(DATA!O583),DATA!O583,"n/a")</f>
        <v>-4.2754740254696298E-2</v>
      </c>
      <c r="G4426" s="87">
        <f>+IF(ISNUMBER(DATA!X583),DATA!X583,"n/a")</f>
        <v>3.4331689137886601</v>
      </c>
      <c r="H4426" s="77">
        <f>+IF(ISNUMBER(DATA!Y583),DATA!Y583,"n/a")</f>
        <v>4.1904367847217999E-4</v>
      </c>
      <c r="I4426" s="87">
        <f>+IF(ISNUMBER(DATA!AH583),DATA!AH583,"n/a")</f>
        <v>3.4286688744057501</v>
      </c>
      <c r="J4426" s="77">
        <f>+IF(ISNUMBER(DATA!AI583),DATA!AI583,"n/a")</f>
        <v>2.8779295737999901E-2</v>
      </c>
      <c r="K4426" s="87">
        <f>+IF(ISNUMBER(DATA!AR583),DATA!AR583,"n/a")</f>
        <v>3.1821655215413398</v>
      </c>
      <c r="L4426" s="77">
        <f>+IF(ISNUMBER(DATA!AS583),DATA!AS583,"n/a")</f>
        <v>-3.10265415768286E-2</v>
      </c>
      <c r="M4426" s="66"/>
      <c r="N4426" s="66"/>
      <c r="O4426" s="66"/>
      <c r="P4426" s="66"/>
      <c r="Q4426" s="66"/>
      <c r="S4426" s="70"/>
      <c r="U4426" s="70"/>
      <c r="W4426" s="70"/>
      <c r="Y4426" s="70"/>
    </row>
    <row r="4427" spans="1:25" s="69" customFormat="1" x14ac:dyDescent="0.2">
      <c r="A4427" s="66" t="s">
        <v>20</v>
      </c>
      <c r="B4427" s="66" t="s">
        <v>24</v>
      </c>
      <c r="C4427" s="66" t="s">
        <v>26</v>
      </c>
      <c r="D4427" s="66" t="s">
        <v>305</v>
      </c>
      <c r="E4427" s="87">
        <f>+IF(ISNUMBER(DATA!N584),DATA!N584,"n/a")</f>
        <v>4.2227615638209697</v>
      </c>
      <c r="F4427" s="77">
        <f>+IF(ISNUMBER(DATA!O584),DATA!O584,"n/a")</f>
        <v>0.13973281128774701</v>
      </c>
      <c r="G4427" s="87">
        <f>+IF(ISNUMBER(DATA!X584),DATA!X584,"n/a")</f>
        <v>4.4706047768988197</v>
      </c>
      <c r="H4427" s="77">
        <f>+IF(ISNUMBER(DATA!Y584),DATA!Y584,"n/a")</f>
        <v>0.194294570969965</v>
      </c>
      <c r="I4427" s="87">
        <f>+IF(ISNUMBER(DATA!AH584),DATA!AH584,"n/a")</f>
        <v>4.4579514284783999</v>
      </c>
      <c r="J4427" s="77">
        <f>+IF(ISNUMBER(DATA!AI584),DATA!AI584,"n/a")</f>
        <v>0.132225992405577</v>
      </c>
      <c r="K4427" s="87">
        <f>+IF(ISNUMBER(DATA!AR584),DATA!AR584,"n/a")</f>
        <v>4.2283714367787004</v>
      </c>
      <c r="L4427" s="77">
        <f>+IF(ISNUMBER(DATA!AS584),DATA!AS584,"n/a")</f>
        <v>5.1115139766142098E-2</v>
      </c>
      <c r="M4427" s="66"/>
      <c r="N4427" s="66"/>
      <c r="O4427" s="66"/>
      <c r="P4427" s="66"/>
      <c r="Q4427" s="66"/>
      <c r="S4427" s="70"/>
      <c r="U4427" s="70"/>
      <c r="W4427" s="70"/>
      <c r="Y4427" s="70"/>
    </row>
    <row r="4428" spans="1:25" s="69" customFormat="1" x14ac:dyDescent="0.2">
      <c r="A4428" s="66" t="s">
        <v>20</v>
      </c>
      <c r="B4428" s="66" t="s">
        <v>24</v>
      </c>
      <c r="C4428" s="66" t="s">
        <v>26</v>
      </c>
      <c r="D4428" s="66" t="s">
        <v>306</v>
      </c>
      <c r="E4428" s="87">
        <f>+IF(ISNUMBER(DATA!N585),DATA!N585,"n/a")</f>
        <v>3.4825280270839398</v>
      </c>
      <c r="F4428" s="77">
        <f>+IF(ISNUMBER(DATA!O585),DATA!O585,"n/a")</f>
        <v>7.0669082391683694E-2</v>
      </c>
      <c r="G4428" s="87">
        <f>+IF(ISNUMBER(DATA!X585),DATA!X585,"n/a")</f>
        <v>3.5393752339386202</v>
      </c>
      <c r="H4428" s="77">
        <f>+IF(ISNUMBER(DATA!Y585),DATA!Y585,"n/a")</f>
        <v>9.4213855854056394E-2</v>
      </c>
      <c r="I4428" s="87">
        <f>+IF(ISNUMBER(DATA!AH585),DATA!AH585,"n/a")</f>
        <v>3.5515132328953798</v>
      </c>
      <c r="J4428" s="77">
        <f>+IF(ISNUMBER(DATA!AI585),DATA!AI585,"n/a")</f>
        <v>8.1377405189675997E-2</v>
      </c>
      <c r="K4428" s="87">
        <f>+IF(ISNUMBER(DATA!AR585),DATA!AR585,"n/a")</f>
        <v>3.6221532038941602</v>
      </c>
      <c r="L4428" s="77">
        <f>+IF(ISNUMBER(DATA!AS585),DATA!AS585,"n/a")</f>
        <v>8.8369091697895599E-2</v>
      </c>
      <c r="M4428" s="66"/>
      <c r="N4428" s="66"/>
      <c r="O4428" s="66"/>
      <c r="P4428" s="66"/>
      <c r="Q4428" s="66"/>
      <c r="S4428" s="70"/>
      <c r="U4428" s="70"/>
      <c r="W4428" s="70"/>
      <c r="Y4428" s="70"/>
    </row>
    <row r="4429" spans="1:25" s="69" customFormat="1" x14ac:dyDescent="0.2">
      <c r="A4429" s="66" t="s">
        <v>20</v>
      </c>
      <c r="B4429" s="66" t="s">
        <v>24</v>
      </c>
      <c r="C4429" s="66" t="s">
        <v>26</v>
      </c>
      <c r="D4429" s="66" t="s">
        <v>307</v>
      </c>
      <c r="E4429" s="87">
        <f>+IF(ISNUMBER(DATA!N586),DATA!N586,"n/a")</f>
        <v>3.94844264217814</v>
      </c>
      <c r="F4429" s="77">
        <f>+IF(ISNUMBER(DATA!O586),DATA!O586,"n/a")</f>
        <v>1.84626640139831E-2</v>
      </c>
      <c r="G4429" s="87">
        <f>+IF(ISNUMBER(DATA!X586),DATA!X586,"n/a")</f>
        <v>3.9080815296558198</v>
      </c>
      <c r="H4429" s="77">
        <f>+IF(ISNUMBER(DATA!Y586),DATA!Y586,"n/a")</f>
        <v>-2.77704153860143E-2</v>
      </c>
      <c r="I4429" s="87">
        <f>+IF(ISNUMBER(DATA!AH586),DATA!AH586,"n/a")</f>
        <v>3.9029464494311998</v>
      </c>
      <c r="J4429" s="77">
        <f>+IF(ISNUMBER(DATA!AI586),DATA!AI586,"n/a")</f>
        <v>-6.7269374915758504E-2</v>
      </c>
      <c r="K4429" s="87">
        <f>+IF(ISNUMBER(DATA!AR586),DATA!AR586,"n/a")</f>
        <v>3.8598601454312802</v>
      </c>
      <c r="L4429" s="77">
        <f>+IF(ISNUMBER(DATA!AS586),DATA!AS586,"n/a")</f>
        <v>-9.6535888232941694E-2</v>
      </c>
      <c r="M4429" s="66"/>
      <c r="N4429" s="66"/>
      <c r="O4429" s="66"/>
      <c r="P4429" s="66"/>
      <c r="Q4429" s="66"/>
      <c r="S4429" s="70"/>
      <c r="U4429" s="70"/>
      <c r="W4429" s="70"/>
      <c r="Y4429" s="70"/>
    </row>
    <row r="4430" spans="1:25" s="69" customFormat="1" x14ac:dyDescent="0.2">
      <c r="A4430" s="66" t="s">
        <v>20</v>
      </c>
      <c r="B4430" s="66" t="s">
        <v>24</v>
      </c>
      <c r="C4430" s="66" t="s">
        <v>26</v>
      </c>
      <c r="D4430" s="66" t="s">
        <v>308</v>
      </c>
      <c r="E4430" s="87">
        <f>+IF(ISNUMBER(DATA!N587),DATA!N587,"n/a")</f>
        <v>3.4274923653149898</v>
      </c>
      <c r="F4430" s="77">
        <f>+IF(ISNUMBER(DATA!O587),DATA!O587,"n/a")</f>
        <v>2.1720258312406499E-2</v>
      </c>
      <c r="G4430" s="87">
        <f>+IF(ISNUMBER(DATA!X587),DATA!X587,"n/a")</f>
        <v>3.3839237048233302</v>
      </c>
      <c r="H4430" s="77">
        <f>+IF(ISNUMBER(DATA!Y587),DATA!Y587,"n/a")</f>
        <v>1.5070671896285101E-2</v>
      </c>
      <c r="I4430" s="87">
        <f>+IF(ISNUMBER(DATA!AH587),DATA!AH587,"n/a")</f>
        <v>3.4056603990437702</v>
      </c>
      <c r="J4430" s="77">
        <f>+IF(ISNUMBER(DATA!AI587),DATA!AI587,"n/a")</f>
        <v>2.7196719166806001E-2</v>
      </c>
      <c r="K4430" s="87">
        <f>+IF(ISNUMBER(DATA!AR587),DATA!AR587,"n/a")</f>
        <v>3.3823778030048102</v>
      </c>
      <c r="L4430" s="77">
        <f>+IF(ISNUMBER(DATA!AS587),DATA!AS587,"n/a")</f>
        <v>1.4672815574622401E-2</v>
      </c>
      <c r="M4430" s="66"/>
      <c r="N4430" s="66"/>
      <c r="O4430" s="66"/>
      <c r="P4430" s="66"/>
      <c r="Q4430" s="66"/>
      <c r="S4430" s="70"/>
      <c r="U4430" s="70"/>
      <c r="W4430" s="70"/>
      <c r="Y4430" s="70"/>
    </row>
    <row r="4431" spans="1:25" s="69" customFormat="1" x14ac:dyDescent="0.2">
      <c r="A4431" s="66" t="s">
        <v>20</v>
      </c>
      <c r="B4431" s="66" t="s">
        <v>24</v>
      </c>
      <c r="C4431" s="66" t="s">
        <v>26</v>
      </c>
      <c r="D4431" s="66" t="s">
        <v>309</v>
      </c>
      <c r="E4431" s="87">
        <f>+IF(ISNUMBER(DATA!N588),DATA!N588,"n/a")</f>
        <v>3.1814604891407998</v>
      </c>
      <c r="F4431" s="77">
        <f>+IF(ISNUMBER(DATA!O588),DATA!O588,"n/a")</f>
        <v>3.8102379072241899E-2</v>
      </c>
      <c r="G4431" s="87">
        <f>+IF(ISNUMBER(DATA!X588),DATA!X588,"n/a")</f>
        <v>3.13346009329977</v>
      </c>
      <c r="H4431" s="77">
        <f>+IF(ISNUMBER(DATA!Y588),DATA!Y588,"n/a")</f>
        <v>3.0821816349037901E-2</v>
      </c>
      <c r="I4431" s="87">
        <f>+IF(ISNUMBER(DATA!AH588),DATA!AH588,"n/a")</f>
        <v>3.1279329453175002</v>
      </c>
      <c r="J4431" s="77">
        <f>+IF(ISNUMBER(DATA!AI588),DATA!AI588,"n/a")</f>
        <v>7.3260463138017207E-2</v>
      </c>
      <c r="K4431" s="87">
        <f>+IF(ISNUMBER(DATA!AR588),DATA!AR588,"n/a")</f>
        <v>3.0850807132013598</v>
      </c>
      <c r="L4431" s="77">
        <f>+IF(ISNUMBER(DATA!AS588),DATA!AS588,"n/a")</f>
        <v>7.4128619353771297E-2</v>
      </c>
      <c r="M4431" s="66"/>
      <c r="N4431" s="66"/>
      <c r="O4431" s="66"/>
      <c r="P4431" s="66"/>
      <c r="Q4431" s="66"/>
      <c r="S4431" s="70"/>
      <c r="U4431" s="70"/>
      <c r="W4431" s="70"/>
      <c r="Y4431" s="70"/>
    </row>
    <row r="4432" spans="1:25" s="69" customFormat="1" x14ac:dyDescent="0.2">
      <c r="A4432" s="66" t="s">
        <v>20</v>
      </c>
      <c r="B4432" s="66" t="s">
        <v>24</v>
      </c>
      <c r="C4432" s="66" t="s">
        <v>26</v>
      </c>
      <c r="D4432" s="66" t="s">
        <v>310</v>
      </c>
      <c r="E4432" s="87">
        <f>+IF(ISNUMBER(DATA!N589),DATA!N589,"n/a")</f>
        <v>2.8240814878629701</v>
      </c>
      <c r="F4432" s="77">
        <f>+IF(ISNUMBER(DATA!O589),DATA!O589,"n/a")</f>
        <v>9.4422344291257801E-2</v>
      </c>
      <c r="G4432" s="87">
        <f>+IF(ISNUMBER(DATA!X589),DATA!X589,"n/a")</f>
        <v>2.7883725941681399</v>
      </c>
      <c r="H4432" s="77">
        <f>+IF(ISNUMBER(DATA!Y589),DATA!Y589,"n/a")</f>
        <v>8.09115239952337E-2</v>
      </c>
      <c r="I4432" s="87">
        <f>+IF(ISNUMBER(DATA!AH589),DATA!AH589,"n/a")</f>
        <v>2.7818384811327102</v>
      </c>
      <c r="J4432" s="77">
        <f>+IF(ISNUMBER(DATA!AI589),DATA!AI589,"n/a")</f>
        <v>0.12891912278981801</v>
      </c>
      <c r="K4432" s="87">
        <f>+IF(ISNUMBER(DATA!AR589),DATA!AR589,"n/a")</f>
        <v>2.74350159299056</v>
      </c>
      <c r="L4432" s="77">
        <f>+IF(ISNUMBER(DATA!AS589),DATA!AS589,"n/a")</f>
        <v>6.776510711257E-2</v>
      </c>
      <c r="M4432" s="66"/>
      <c r="N4432" s="66"/>
      <c r="O4432" s="66"/>
      <c r="P4432" s="66"/>
      <c r="Q4432" s="66"/>
      <c r="S4432" s="70"/>
      <c r="U4432" s="70"/>
      <c r="W4432" s="70"/>
      <c r="Y4432" s="70"/>
    </row>
    <row r="4433" spans="1:25" s="69" customFormat="1" x14ac:dyDescent="0.2">
      <c r="A4433" s="66" t="s">
        <v>20</v>
      </c>
      <c r="B4433" s="66" t="s">
        <v>24</v>
      </c>
      <c r="C4433" s="66" t="s">
        <v>26</v>
      </c>
      <c r="D4433" s="66" t="s">
        <v>311</v>
      </c>
      <c r="E4433" s="87">
        <f>+IF(ISNUMBER(DATA!N590),DATA!N590,"n/a")</f>
        <v>3.92684612658462</v>
      </c>
      <c r="F4433" s="77">
        <f>+IF(ISNUMBER(DATA!O590),DATA!O590,"n/a")</f>
        <v>-5.7360831076424999E-2</v>
      </c>
      <c r="G4433" s="87">
        <f>+IF(ISNUMBER(DATA!X590),DATA!X590,"n/a")</f>
        <v>3.9262476951813001</v>
      </c>
      <c r="H4433" s="77">
        <f>+IF(ISNUMBER(DATA!Y590),DATA!Y590,"n/a")</f>
        <v>2.4043082220942199E-2</v>
      </c>
      <c r="I4433" s="87">
        <f>+IF(ISNUMBER(DATA!AH590),DATA!AH590,"n/a")</f>
        <v>3.97521398154587</v>
      </c>
      <c r="J4433" s="77">
        <f>+IF(ISNUMBER(DATA!AI590),DATA!AI590,"n/a")</f>
        <v>4.9362410398547003E-2</v>
      </c>
      <c r="K4433" s="87">
        <f>+IF(ISNUMBER(DATA!AR590),DATA!AR590,"n/a")</f>
        <v>3.9235882601486098</v>
      </c>
      <c r="L4433" s="77">
        <f>+IF(ISNUMBER(DATA!AS590),DATA!AS590,"n/a")</f>
        <v>6.1824378440112598E-2</v>
      </c>
      <c r="M4433" s="66"/>
      <c r="N4433" s="66"/>
      <c r="O4433" s="66"/>
      <c r="P4433" s="66"/>
      <c r="Q4433" s="66"/>
      <c r="S4433" s="70"/>
      <c r="U4433" s="70"/>
      <c r="W4433" s="70"/>
      <c r="Y4433" s="70"/>
    </row>
    <row r="4434" spans="1:25" s="69" customFormat="1" x14ac:dyDescent="0.2">
      <c r="A4434" s="66" t="s">
        <v>20</v>
      </c>
      <c r="B4434" s="66" t="s">
        <v>24</v>
      </c>
      <c r="C4434" s="66" t="s">
        <v>26</v>
      </c>
      <c r="D4434" s="66" t="s">
        <v>312</v>
      </c>
      <c r="E4434" s="87">
        <f>+IF(ISNUMBER(DATA!N591),DATA!N591,"n/a")</f>
        <v>4.2000894062223297</v>
      </c>
      <c r="F4434" s="77">
        <f>+IF(ISNUMBER(DATA!O591),DATA!O591,"n/a")</f>
        <v>-1.0655418688276399E-2</v>
      </c>
      <c r="G4434" s="87">
        <f>+IF(ISNUMBER(DATA!X591),DATA!X591,"n/a")</f>
        <v>4.4200558943330996</v>
      </c>
      <c r="H4434" s="77">
        <f>+IF(ISNUMBER(DATA!Y591),DATA!Y591,"n/a")</f>
        <v>1.33833648255446E-2</v>
      </c>
      <c r="I4434" s="87">
        <f>+IF(ISNUMBER(DATA!AH591),DATA!AH591,"n/a")</f>
        <v>4.7850118738557796</v>
      </c>
      <c r="J4434" s="77">
        <f>+IF(ISNUMBER(DATA!AI591),DATA!AI591,"n/a")</f>
        <v>5.1572193512328501E-2</v>
      </c>
      <c r="K4434" s="87">
        <f>+IF(ISNUMBER(DATA!AR591),DATA!AR591,"n/a")</f>
        <v>4.8488481938261003</v>
      </c>
      <c r="L4434" s="77">
        <f>+IF(ISNUMBER(DATA!AS591),DATA!AS591,"n/a")</f>
        <v>6.50275494128566E-2</v>
      </c>
      <c r="M4434" s="66"/>
      <c r="N4434" s="66"/>
      <c r="O4434" s="66"/>
      <c r="P4434" s="66"/>
      <c r="Q4434" s="66"/>
      <c r="S4434" s="70"/>
      <c r="U4434" s="70"/>
      <c r="W4434" s="70"/>
      <c r="Y4434" s="70"/>
    </row>
    <row r="4435" spans="1:25" s="69" customFormat="1" x14ac:dyDescent="0.2">
      <c r="A4435" s="66" t="s">
        <v>20</v>
      </c>
      <c r="B4435" s="66" t="s">
        <v>24</v>
      </c>
      <c r="C4435" s="66" t="s">
        <v>26</v>
      </c>
      <c r="D4435" s="66" t="s">
        <v>313</v>
      </c>
      <c r="E4435" s="87">
        <f>+IF(ISNUMBER(DATA!N592),DATA!N592,"n/a")</f>
        <v>3.6758681464074501</v>
      </c>
      <c r="F4435" s="77">
        <f>+IF(ISNUMBER(DATA!O592),DATA!O592,"n/a")</f>
        <v>-2.0122671320269001E-2</v>
      </c>
      <c r="G4435" s="87">
        <f>+IF(ISNUMBER(DATA!X592),DATA!X592,"n/a")</f>
        <v>3.8396895739207499</v>
      </c>
      <c r="H4435" s="77">
        <f>+IF(ISNUMBER(DATA!Y592),DATA!Y592,"n/a")</f>
        <v>2.4110994329488999E-2</v>
      </c>
      <c r="I4435" s="87">
        <f>+IF(ISNUMBER(DATA!AH592),DATA!AH592,"n/a")</f>
        <v>3.9201666904089398</v>
      </c>
      <c r="J4435" s="77">
        <f>+IF(ISNUMBER(DATA!AI592),DATA!AI592,"n/a")</f>
        <v>5.6340345199372401E-2</v>
      </c>
      <c r="K4435" s="87">
        <f>+IF(ISNUMBER(DATA!AR592),DATA!AR592,"n/a")</f>
        <v>3.8721245718337798</v>
      </c>
      <c r="L4435" s="77">
        <f>+IF(ISNUMBER(DATA!AS592),DATA!AS592,"n/a")</f>
        <v>3.1544763274128099E-2</v>
      </c>
      <c r="M4435" s="66"/>
      <c r="N4435" s="66"/>
      <c r="O4435" s="66"/>
      <c r="P4435" s="66"/>
      <c r="Q4435" s="66"/>
      <c r="S4435" s="70"/>
      <c r="U4435" s="70"/>
      <c r="W4435" s="70"/>
      <c r="Y4435" s="70"/>
    </row>
    <row r="4436" spans="1:25" s="69" customFormat="1" x14ac:dyDescent="0.2">
      <c r="A4436" s="66" t="s">
        <v>20</v>
      </c>
      <c r="B4436" s="66" t="s">
        <v>24</v>
      </c>
      <c r="C4436" s="66" t="s">
        <v>26</v>
      </c>
      <c r="D4436" s="66" t="s">
        <v>314</v>
      </c>
      <c r="E4436" s="87">
        <f>+IF(ISNUMBER(DATA!N593),DATA!N593,"n/a")</f>
        <v>4.42090851543818</v>
      </c>
      <c r="F4436" s="77">
        <f>+IF(ISNUMBER(DATA!O593),DATA!O593,"n/a")</f>
        <v>9.6152313960732205E-2</v>
      </c>
      <c r="G4436" s="87">
        <f>+IF(ISNUMBER(DATA!X593),DATA!X593,"n/a")</f>
        <v>4.4999642209712798</v>
      </c>
      <c r="H4436" s="77">
        <f>+IF(ISNUMBER(DATA!Y593),DATA!Y593,"n/a")</f>
        <v>0.10658853092977599</v>
      </c>
      <c r="I4436" s="87">
        <f>+IF(ISNUMBER(DATA!AH593),DATA!AH593,"n/a")</f>
        <v>4.5185037302167403</v>
      </c>
      <c r="J4436" s="77">
        <f>+IF(ISNUMBER(DATA!AI593),DATA!AI593,"n/a")</f>
        <v>8.81409373227061E-2</v>
      </c>
      <c r="K4436" s="87">
        <f>+IF(ISNUMBER(DATA!AR593),DATA!AR593,"n/a")</f>
        <v>4.3800045140033799</v>
      </c>
      <c r="L4436" s="77">
        <f>+IF(ISNUMBER(DATA!AS593),DATA!AS593,"n/a")</f>
        <v>8.2064977562244096E-2</v>
      </c>
      <c r="M4436" s="66"/>
      <c r="N4436" s="66"/>
      <c r="O4436" s="66"/>
      <c r="P4436" s="66"/>
      <c r="Q4436" s="66"/>
      <c r="S4436" s="70"/>
      <c r="U4436" s="70"/>
      <c r="W4436" s="70"/>
      <c r="Y4436" s="70"/>
    </row>
    <row r="4437" spans="1:25" s="69" customFormat="1" x14ac:dyDescent="0.2">
      <c r="A4437" s="66" t="s">
        <v>20</v>
      </c>
      <c r="B4437" s="66" t="s">
        <v>24</v>
      </c>
      <c r="C4437" s="66" t="s">
        <v>26</v>
      </c>
      <c r="D4437" s="66" t="s">
        <v>315</v>
      </c>
      <c r="E4437" s="87">
        <f>+IF(ISNUMBER(DATA!N594),DATA!N594,"n/a")</f>
        <v>4.2311551280729702</v>
      </c>
      <c r="F4437" s="77">
        <f>+IF(ISNUMBER(DATA!O594),DATA!O594,"n/a")</f>
        <v>-1.9629612139942101E-2</v>
      </c>
      <c r="G4437" s="87">
        <f>+IF(ISNUMBER(DATA!X594),DATA!X594,"n/a")</f>
        <v>4.29038839983399</v>
      </c>
      <c r="H4437" s="77">
        <f>+IF(ISNUMBER(DATA!Y594),DATA!Y594,"n/a")</f>
        <v>-4.2243267283680899E-2</v>
      </c>
      <c r="I4437" s="87">
        <f>+IF(ISNUMBER(DATA!AH594),DATA!AH594,"n/a")</f>
        <v>4.2767260320932401</v>
      </c>
      <c r="J4437" s="77">
        <f>+IF(ISNUMBER(DATA!AI594),DATA!AI594,"n/a")</f>
        <v>-3.5429890343009397E-2</v>
      </c>
      <c r="K4437" s="87">
        <f>+IF(ISNUMBER(DATA!AR594),DATA!AR594,"n/a")</f>
        <v>4.2294186683870896</v>
      </c>
      <c r="L4437" s="77">
        <f>+IF(ISNUMBER(DATA!AS594),DATA!AS594,"n/a")</f>
        <v>-4.1293248262039603E-2</v>
      </c>
      <c r="M4437" s="66"/>
      <c r="N4437" s="66"/>
      <c r="O4437" s="66"/>
      <c r="P4437" s="66"/>
      <c r="Q4437" s="66"/>
      <c r="S4437" s="70"/>
      <c r="U4437" s="70"/>
      <c r="W4437" s="70"/>
      <c r="Y4437" s="70"/>
    </row>
    <row r="4438" spans="1:25" s="69" customFormat="1" x14ac:dyDescent="0.2">
      <c r="A4438" s="66" t="s">
        <v>20</v>
      </c>
      <c r="B4438" s="66" t="s">
        <v>24</v>
      </c>
      <c r="C4438" s="66" t="s">
        <v>26</v>
      </c>
      <c r="D4438" s="66" t="s">
        <v>316</v>
      </c>
      <c r="E4438" s="87">
        <f>+IF(ISNUMBER(DATA!N595),DATA!N595,"n/a")</f>
        <v>3.7064572598491301</v>
      </c>
      <c r="F4438" s="77">
        <f>+IF(ISNUMBER(DATA!O595),DATA!O595,"n/a")</f>
        <v>5.3154407733990099E-2</v>
      </c>
      <c r="G4438" s="87">
        <f>+IF(ISNUMBER(DATA!X595),DATA!X595,"n/a")</f>
        <v>3.6724314419776198</v>
      </c>
      <c r="H4438" s="77">
        <f>+IF(ISNUMBER(DATA!Y595),DATA!Y595,"n/a")</f>
        <v>3.6728385987104699E-2</v>
      </c>
      <c r="I4438" s="87">
        <f>+IF(ISNUMBER(DATA!AH595),DATA!AH595,"n/a")</f>
        <v>3.6412058824959601</v>
      </c>
      <c r="J4438" s="77">
        <f>+IF(ISNUMBER(DATA!AI595),DATA!AI595,"n/a")</f>
        <v>3.5075225102624501E-2</v>
      </c>
      <c r="K4438" s="87">
        <f>+IF(ISNUMBER(DATA!AR595),DATA!AR595,"n/a")</f>
        <v>3.6327014466602998</v>
      </c>
      <c r="L4438" s="77">
        <f>+IF(ISNUMBER(DATA!AS595),DATA!AS595,"n/a")</f>
        <v>2.1272173192062101E-2</v>
      </c>
      <c r="M4438" s="66"/>
      <c r="N4438" s="66"/>
      <c r="O4438" s="66"/>
      <c r="P4438" s="66"/>
      <c r="Q4438" s="66"/>
      <c r="S4438" s="70"/>
      <c r="U4438" s="70"/>
      <c r="W4438" s="70"/>
      <c r="Y4438" s="70"/>
    </row>
    <row r="4439" spans="1:25" s="69" customFormat="1" x14ac:dyDescent="0.2">
      <c r="A4439" s="66" t="s">
        <v>20</v>
      </c>
      <c r="B4439" s="66" t="s">
        <v>24</v>
      </c>
      <c r="C4439" s="66" t="s">
        <v>26</v>
      </c>
      <c r="D4439" s="66" t="s">
        <v>317</v>
      </c>
      <c r="E4439" s="87">
        <f>+IF(ISNUMBER(DATA!N596),DATA!N596,"n/a")</f>
        <v>3.6158687592623302</v>
      </c>
      <c r="F4439" s="77">
        <f>+IF(ISNUMBER(DATA!O596),DATA!O596,"n/a")</f>
        <v>3.3651410818131999E-2</v>
      </c>
      <c r="G4439" s="87">
        <f>+IF(ISNUMBER(DATA!X596),DATA!X596,"n/a")</f>
        <v>3.6028120290986498</v>
      </c>
      <c r="H4439" s="77">
        <f>+IF(ISNUMBER(DATA!Y596),DATA!Y596,"n/a")</f>
        <v>2.8399161498608699E-2</v>
      </c>
      <c r="I4439" s="87">
        <f>+IF(ISNUMBER(DATA!AH596),DATA!AH596,"n/a")</f>
        <v>3.6412029859431101</v>
      </c>
      <c r="J4439" s="77">
        <f>+IF(ISNUMBER(DATA!AI596),DATA!AI596,"n/a")</f>
        <v>3.43857034948645E-2</v>
      </c>
      <c r="K4439" s="87">
        <f>+IF(ISNUMBER(DATA!AR596),DATA!AR596,"n/a")</f>
        <v>3.6899640029011</v>
      </c>
      <c r="L4439" s="77">
        <f>+IF(ISNUMBER(DATA!AS596),DATA!AS596,"n/a")</f>
        <v>9.5827819149951199E-2</v>
      </c>
      <c r="M4439" s="66"/>
      <c r="N4439" s="66"/>
      <c r="O4439" s="66"/>
      <c r="P4439" s="66"/>
      <c r="Q4439" s="66"/>
      <c r="S4439" s="70"/>
      <c r="U4439" s="70"/>
      <c r="W4439" s="70"/>
      <c r="Y4439" s="70"/>
    </row>
    <row r="4440" spans="1:25" s="69" customFormat="1" x14ac:dyDescent="0.2">
      <c r="A4440" s="66" t="s">
        <v>20</v>
      </c>
      <c r="B4440" s="66" t="s">
        <v>24</v>
      </c>
      <c r="C4440" s="66" t="s">
        <v>26</v>
      </c>
      <c r="D4440" s="66" t="s">
        <v>318</v>
      </c>
      <c r="E4440" s="87">
        <f>+IF(ISNUMBER(DATA!N597),DATA!N597,"n/a")</f>
        <v>3.6890456588409202</v>
      </c>
      <c r="F4440" s="77">
        <f>+IF(ISNUMBER(DATA!O597),DATA!O597,"n/a")</f>
        <v>1.52252854520063E-2</v>
      </c>
      <c r="G4440" s="87">
        <f>+IF(ISNUMBER(DATA!X597),DATA!X597,"n/a")</f>
        <v>3.6893321516589999</v>
      </c>
      <c r="H4440" s="77">
        <f>+IF(ISNUMBER(DATA!Y597),DATA!Y597,"n/a")</f>
        <v>1.02643502570283E-2</v>
      </c>
      <c r="I4440" s="87">
        <f>+IF(ISNUMBER(DATA!AH597),DATA!AH597,"n/a")</f>
        <v>3.6195084653839098</v>
      </c>
      <c r="J4440" s="77">
        <f>+IF(ISNUMBER(DATA!AI597),DATA!AI597,"n/a")</f>
        <v>6.6763048062651502E-3</v>
      </c>
      <c r="K4440" s="87">
        <f>+IF(ISNUMBER(DATA!AR597),DATA!AR597,"n/a")</f>
        <v>3.6354551167721598</v>
      </c>
      <c r="L4440" s="77">
        <f>+IF(ISNUMBER(DATA!AS597),DATA!AS597,"n/a")</f>
        <v>1.05671885896242E-2</v>
      </c>
      <c r="M4440" s="66"/>
      <c r="N4440" s="66"/>
      <c r="O4440" s="66"/>
      <c r="P4440" s="66"/>
      <c r="Q4440" s="66"/>
      <c r="S4440" s="70"/>
      <c r="U4440" s="70"/>
      <c r="W4440" s="70"/>
      <c r="Y4440" s="70"/>
    </row>
    <row r="4441" spans="1:25" x14ac:dyDescent="0.2">
      <c r="A4441" s="66" t="s">
        <v>20</v>
      </c>
      <c r="B4441" s="66" t="s">
        <v>24</v>
      </c>
      <c r="C4441" s="66" t="s">
        <v>26</v>
      </c>
      <c r="D4441" s="66" t="s">
        <v>344</v>
      </c>
      <c r="E4441" s="87">
        <f>+IF(ISNUMBER(DATA!N598),DATA!N598,"n/a")</f>
        <v>2.4623836506616001</v>
      </c>
      <c r="F4441" s="77">
        <f>+IF(ISNUMBER(DATA!O598),DATA!O598,"n/a")</f>
        <v>-5.6039453910651299E-3</v>
      </c>
      <c r="G4441" s="87">
        <f>+IF(ISNUMBER(DATA!X598),DATA!X598,"n/a")</f>
        <v>2.5979840443023701</v>
      </c>
      <c r="H4441" s="77">
        <f>+IF(ISNUMBER(DATA!Y598),DATA!Y598,"n/a")</f>
        <v>1.4827159738037899E-2</v>
      </c>
      <c r="I4441" s="87">
        <f>+IF(ISNUMBER(DATA!AH598),DATA!AH598,"n/a")</f>
        <v>2.6089517526399901</v>
      </c>
      <c r="J4441" s="77">
        <f>+IF(ISNUMBER(DATA!AI598),DATA!AI598,"n/a")</f>
        <v>3.1068861788469898E-3</v>
      </c>
      <c r="K4441" s="87">
        <f>+IF(ISNUMBER(DATA!AR598),DATA!AR598,"n/a")</f>
        <v>2.5562330299018599</v>
      </c>
      <c r="L4441" s="77">
        <f>+IF(ISNUMBER(DATA!AS598),DATA!AS598,"n/a")</f>
        <v>-7.02103292935468E-3</v>
      </c>
    </row>
    <row r="4442" spans="1:25" x14ac:dyDescent="0.2">
      <c r="A4442" s="66" t="s">
        <v>20</v>
      </c>
      <c r="B4442" s="66" t="s">
        <v>24</v>
      </c>
      <c r="C4442" s="66" t="s">
        <v>26</v>
      </c>
      <c r="D4442" s="66" t="s">
        <v>345</v>
      </c>
      <c r="E4442" s="87">
        <f>+IF(ISNUMBER(DATA!N599),DATA!N599,"n/a")</f>
        <v>3.3346334202544998</v>
      </c>
      <c r="F4442" s="77">
        <f>+IF(ISNUMBER(DATA!O599),DATA!O599,"n/a")</f>
        <v>8.2534922263073907E-2</v>
      </c>
      <c r="G4442" s="87">
        <f>+IF(ISNUMBER(DATA!X599),DATA!X599,"n/a")</f>
        <v>3.3084000037302101</v>
      </c>
      <c r="H4442" s="77">
        <f>+IF(ISNUMBER(DATA!Y599),DATA!Y599,"n/a")</f>
        <v>6.4776296615803294E-2</v>
      </c>
      <c r="I4442" s="87">
        <f>+IF(ISNUMBER(DATA!AH599),DATA!AH599,"n/a")</f>
        <v>3.3735658960784698</v>
      </c>
      <c r="J4442" s="77">
        <f>+IF(ISNUMBER(DATA!AI599),DATA!AI599,"n/a")</f>
        <v>6.0113171266499697E-2</v>
      </c>
      <c r="K4442" s="87">
        <f>+IF(ISNUMBER(DATA!AR599),DATA!AR599,"n/a")</f>
        <v>3.2709692448949501</v>
      </c>
      <c r="L4442" s="77">
        <f>+IF(ISNUMBER(DATA!AS599),DATA!AS599,"n/a")</f>
        <v>2.85277924460197E-2</v>
      </c>
    </row>
  </sheetData>
  <sheetProtection password="DC3D" sheet="1" objects="1" scenarios="1"/>
  <mergeCells count="7">
    <mergeCell ref="A1:L1"/>
    <mergeCell ref="A2:L2"/>
    <mergeCell ref="A3:L3"/>
    <mergeCell ref="E5:F5"/>
    <mergeCell ref="G5:H5"/>
    <mergeCell ref="I5:J5"/>
    <mergeCell ref="K5:L5"/>
  </mergeCells>
  <conditionalFormatting sqref="W4 U4 Y4 S4 L465 H465 J465 F465 F5 J5 H5 L5 F1383 L4443:L65795 H4443:H65795 U2944:U65795 W2944:W65795 Y2944:Y65795 S2944:S65795 J4443:J65795 F2964 H57 J57 L57 H108 J108 L108 F159 H159 J159 L159 F210 H210 J210 L210 F516 H516 J516 L516 F567 H567 J567 L567 F618 H618 J618 L618 F975 H975 J975 L975 F1638 F1944 F1995 F2046 F2097 F2148 F2199 F2250 F2301 F2352 F2403 F2454 F2505 F2556 F2607 F2658 F3015 F3066 F3117 F3168 F3219 F3270 F3321 F3372 F3423 F3474 F3525 F3576 F3627 F3678 F3729 F3780 F3831 F3882 F3933 F3984 F4035 F4086 F4137 F4188 F4239 F4290 F4341 F4392 F4443:F65795 S1208:S2658 Y1208:Y2658 W1208:W2658 U1208:U2658 F1893 H1893 J1893 L1893 F7:F54 F873:F924 H873:H924 J873:J924 L873:L924 F57:F105 F108 F261:F312 H261:H312 J261:J312 L261:L312 F363 H363 J363 L363 L414 J414 H414 F414">
    <cfRule type="cellIs" dxfId="519" priority="643" stopIfTrue="1" operator="lessThan">
      <formula>0</formula>
    </cfRule>
  </conditionalFormatting>
  <conditionalFormatting sqref="F2709 S2659:S2943 Y2659:Y2943 W2659:W2943 U2659:U2943 F2760 F2811 F2862 F2913">
    <cfRule type="cellIs" dxfId="518" priority="641" stopIfTrue="1" operator="lessThan">
      <formula>0</formula>
    </cfRule>
  </conditionalFormatting>
  <conditionalFormatting sqref="F6 H6 J6 L6">
    <cfRule type="cellIs" dxfId="517" priority="640" stopIfTrue="1" operator="lessThan">
      <formula>0</formula>
    </cfRule>
  </conditionalFormatting>
  <conditionalFormatting sqref="H7:H54">
    <cfRule type="cellIs" dxfId="516" priority="639" stopIfTrue="1" operator="lessThan">
      <formula>0</formula>
    </cfRule>
  </conditionalFormatting>
  <conditionalFormatting sqref="J7:J54">
    <cfRule type="cellIs" dxfId="515" priority="638" stopIfTrue="1" operator="lessThan">
      <formula>0</formula>
    </cfRule>
  </conditionalFormatting>
  <conditionalFormatting sqref="L7:L54">
    <cfRule type="cellIs" dxfId="514" priority="637" stopIfTrue="1" operator="lessThan">
      <formula>0</formula>
    </cfRule>
  </conditionalFormatting>
  <conditionalFormatting sqref="H58:H105">
    <cfRule type="cellIs" dxfId="513" priority="633" stopIfTrue="1" operator="lessThan">
      <formula>0</formula>
    </cfRule>
  </conditionalFormatting>
  <conditionalFormatting sqref="J58:J105">
    <cfRule type="cellIs" dxfId="512" priority="632" stopIfTrue="1" operator="lessThan">
      <formula>0</formula>
    </cfRule>
  </conditionalFormatting>
  <conditionalFormatting sqref="L58:L105">
    <cfRule type="cellIs" dxfId="511" priority="631" stopIfTrue="1" operator="lessThan">
      <formula>0</formula>
    </cfRule>
  </conditionalFormatting>
  <conditionalFormatting sqref="F109:F158">
    <cfRule type="cellIs" dxfId="510" priority="630" stopIfTrue="1" operator="lessThan">
      <formula>0</formula>
    </cfRule>
  </conditionalFormatting>
  <conditionalFormatting sqref="H109:H158">
    <cfRule type="cellIs" dxfId="509" priority="629" stopIfTrue="1" operator="lessThan">
      <formula>0</formula>
    </cfRule>
  </conditionalFormatting>
  <conditionalFormatting sqref="J109:J158">
    <cfRule type="cellIs" dxfId="508" priority="628" stopIfTrue="1" operator="lessThan">
      <formula>0</formula>
    </cfRule>
  </conditionalFormatting>
  <conditionalFormatting sqref="L109:L158">
    <cfRule type="cellIs" dxfId="507" priority="627" stopIfTrue="1" operator="lessThan">
      <formula>0</formula>
    </cfRule>
  </conditionalFormatting>
  <conditionalFormatting sqref="F160:F209">
    <cfRule type="cellIs" dxfId="506" priority="626" stopIfTrue="1" operator="lessThan">
      <formula>0</formula>
    </cfRule>
  </conditionalFormatting>
  <conditionalFormatting sqref="H160:H209">
    <cfRule type="cellIs" dxfId="505" priority="625" stopIfTrue="1" operator="lessThan">
      <formula>0</formula>
    </cfRule>
  </conditionalFormatting>
  <conditionalFormatting sqref="J160:J209">
    <cfRule type="cellIs" dxfId="504" priority="624" stopIfTrue="1" operator="lessThan">
      <formula>0</formula>
    </cfRule>
  </conditionalFormatting>
  <conditionalFormatting sqref="L160:L209">
    <cfRule type="cellIs" dxfId="503" priority="623" stopIfTrue="1" operator="lessThan">
      <formula>0</formula>
    </cfRule>
  </conditionalFormatting>
  <conditionalFormatting sqref="F211:F260">
    <cfRule type="cellIs" dxfId="502" priority="618" stopIfTrue="1" operator="lessThan">
      <formula>0</formula>
    </cfRule>
  </conditionalFormatting>
  <conditionalFormatting sqref="H211:H260">
    <cfRule type="cellIs" dxfId="501" priority="617" stopIfTrue="1" operator="lessThan">
      <formula>0</formula>
    </cfRule>
  </conditionalFormatting>
  <conditionalFormatting sqref="J211:J260">
    <cfRule type="cellIs" dxfId="500" priority="616" stopIfTrue="1" operator="lessThan">
      <formula>0</formula>
    </cfRule>
  </conditionalFormatting>
  <conditionalFormatting sqref="L211:L260">
    <cfRule type="cellIs" dxfId="499" priority="615" stopIfTrue="1" operator="lessThan">
      <formula>0</formula>
    </cfRule>
  </conditionalFormatting>
  <conditionalFormatting sqref="F313:F362">
    <cfRule type="cellIs" dxfId="498" priority="610" stopIfTrue="1" operator="lessThan">
      <formula>0</formula>
    </cfRule>
  </conditionalFormatting>
  <conditionalFormatting sqref="H313:H362">
    <cfRule type="cellIs" dxfId="497" priority="606" stopIfTrue="1" operator="lessThan">
      <formula>0</formula>
    </cfRule>
  </conditionalFormatting>
  <conditionalFormatting sqref="J313:J362">
    <cfRule type="cellIs" dxfId="496" priority="605" stopIfTrue="1" operator="lessThan">
      <formula>0</formula>
    </cfRule>
  </conditionalFormatting>
  <conditionalFormatting sqref="L313:L362">
    <cfRule type="cellIs" dxfId="495" priority="604" stopIfTrue="1" operator="lessThan">
      <formula>0</formula>
    </cfRule>
  </conditionalFormatting>
  <conditionalFormatting sqref="F976:F1025">
    <cfRule type="cellIs" dxfId="494" priority="554" stopIfTrue="1" operator="lessThan">
      <formula>0</formula>
    </cfRule>
  </conditionalFormatting>
  <conditionalFormatting sqref="H976:H1025">
    <cfRule type="cellIs" dxfId="493" priority="553" stopIfTrue="1" operator="lessThan">
      <formula>0</formula>
    </cfRule>
  </conditionalFormatting>
  <conditionalFormatting sqref="J976:J1025">
    <cfRule type="cellIs" dxfId="492" priority="552" stopIfTrue="1" operator="lessThan">
      <formula>0</formula>
    </cfRule>
  </conditionalFormatting>
  <conditionalFormatting sqref="L976:L1025">
    <cfRule type="cellIs" dxfId="491" priority="551" stopIfTrue="1" operator="lessThan">
      <formula>0</formula>
    </cfRule>
  </conditionalFormatting>
  <conditionalFormatting sqref="F1027:F1229">
    <cfRule type="cellIs" dxfId="490" priority="550" stopIfTrue="1" operator="lessThan">
      <formula>0</formula>
    </cfRule>
  </conditionalFormatting>
  <conditionalFormatting sqref="H1027:H1077">
    <cfRule type="cellIs" dxfId="489" priority="546" stopIfTrue="1" operator="lessThan">
      <formula>0</formula>
    </cfRule>
  </conditionalFormatting>
  <conditionalFormatting sqref="J1027:J1077">
    <cfRule type="cellIs" dxfId="488" priority="545" stopIfTrue="1" operator="lessThan">
      <formula>0</formula>
    </cfRule>
  </conditionalFormatting>
  <conditionalFormatting sqref="L1027:L1077">
    <cfRule type="cellIs" dxfId="487" priority="544" stopIfTrue="1" operator="lessThan">
      <formula>0</formula>
    </cfRule>
  </conditionalFormatting>
  <conditionalFormatting sqref="H1078:H1128">
    <cfRule type="cellIs" dxfId="486" priority="543" stopIfTrue="1" operator="lessThan">
      <formula>0</formula>
    </cfRule>
  </conditionalFormatting>
  <conditionalFormatting sqref="J1078:J1128">
    <cfRule type="cellIs" dxfId="485" priority="542" stopIfTrue="1" operator="lessThan">
      <formula>0</formula>
    </cfRule>
  </conditionalFormatting>
  <conditionalFormatting sqref="L1078:L1128">
    <cfRule type="cellIs" dxfId="484" priority="541" stopIfTrue="1" operator="lessThan">
      <formula>0</formula>
    </cfRule>
  </conditionalFormatting>
  <conditionalFormatting sqref="H1129:H1179">
    <cfRule type="cellIs" dxfId="483" priority="540" stopIfTrue="1" operator="lessThan">
      <formula>0</formula>
    </cfRule>
  </conditionalFormatting>
  <conditionalFormatting sqref="J1129:J1179">
    <cfRule type="cellIs" dxfId="482" priority="539" stopIfTrue="1" operator="lessThan">
      <formula>0</formula>
    </cfRule>
  </conditionalFormatting>
  <conditionalFormatting sqref="L1129:L1179">
    <cfRule type="cellIs" dxfId="481" priority="538" stopIfTrue="1" operator="lessThan">
      <formula>0</formula>
    </cfRule>
  </conditionalFormatting>
  <conditionalFormatting sqref="H1180:H1229">
    <cfRule type="cellIs" dxfId="480" priority="537" stopIfTrue="1" operator="lessThan">
      <formula>0</formula>
    </cfRule>
  </conditionalFormatting>
  <conditionalFormatting sqref="J1180:J1229">
    <cfRule type="cellIs" dxfId="479" priority="536" stopIfTrue="1" operator="lessThan">
      <formula>0</formula>
    </cfRule>
  </conditionalFormatting>
  <conditionalFormatting sqref="L1180:L1229">
    <cfRule type="cellIs" dxfId="478" priority="535" stopIfTrue="1" operator="lessThan">
      <formula>0</formula>
    </cfRule>
  </conditionalFormatting>
  <conditionalFormatting sqref="F1230:F1280">
    <cfRule type="cellIs" dxfId="477" priority="534" stopIfTrue="1" operator="lessThan">
      <formula>0</formula>
    </cfRule>
  </conditionalFormatting>
  <conditionalFormatting sqref="H1230">
    <cfRule type="cellIs" dxfId="476" priority="533" stopIfTrue="1" operator="lessThan">
      <formula>0</formula>
    </cfRule>
  </conditionalFormatting>
  <conditionalFormatting sqref="J1230">
    <cfRule type="cellIs" dxfId="475" priority="532" stopIfTrue="1" operator="lessThan">
      <formula>0</formula>
    </cfRule>
  </conditionalFormatting>
  <conditionalFormatting sqref="L1230">
    <cfRule type="cellIs" dxfId="474" priority="531" stopIfTrue="1" operator="lessThan">
      <formula>0</formula>
    </cfRule>
  </conditionalFormatting>
  <conditionalFormatting sqref="H1231:H1280">
    <cfRule type="cellIs" dxfId="473" priority="530" stopIfTrue="1" operator="lessThan">
      <formula>0</formula>
    </cfRule>
  </conditionalFormatting>
  <conditionalFormatting sqref="J1231:J1280">
    <cfRule type="cellIs" dxfId="472" priority="529" stopIfTrue="1" operator="lessThan">
      <formula>0</formula>
    </cfRule>
  </conditionalFormatting>
  <conditionalFormatting sqref="L1231:L1280">
    <cfRule type="cellIs" dxfId="471" priority="528" stopIfTrue="1" operator="lessThan">
      <formula>0</formula>
    </cfRule>
  </conditionalFormatting>
  <conditionalFormatting sqref="F1281:F1382">
    <cfRule type="cellIs" dxfId="470" priority="527" stopIfTrue="1" operator="lessThan">
      <formula>0</formula>
    </cfRule>
  </conditionalFormatting>
  <conditionalFormatting sqref="H1281">
    <cfRule type="cellIs" dxfId="469" priority="526" stopIfTrue="1" operator="lessThan">
      <formula>0</formula>
    </cfRule>
  </conditionalFormatting>
  <conditionalFormatting sqref="J1281">
    <cfRule type="cellIs" dxfId="468" priority="525" stopIfTrue="1" operator="lessThan">
      <formula>0</formula>
    </cfRule>
  </conditionalFormatting>
  <conditionalFormatting sqref="L1281">
    <cfRule type="cellIs" dxfId="467" priority="524" stopIfTrue="1" operator="lessThan">
      <formula>0</formula>
    </cfRule>
  </conditionalFormatting>
  <conditionalFormatting sqref="H1282:H1332">
    <cfRule type="cellIs" dxfId="466" priority="523" stopIfTrue="1" operator="lessThan">
      <formula>0</formula>
    </cfRule>
  </conditionalFormatting>
  <conditionalFormatting sqref="J1282:J1332">
    <cfRule type="cellIs" dxfId="465" priority="522" stopIfTrue="1" operator="lessThan">
      <formula>0</formula>
    </cfRule>
  </conditionalFormatting>
  <conditionalFormatting sqref="L1282:L1332">
    <cfRule type="cellIs" dxfId="464" priority="521" stopIfTrue="1" operator="lessThan">
      <formula>0</formula>
    </cfRule>
  </conditionalFormatting>
  <conditionalFormatting sqref="H1333:H1382">
    <cfRule type="cellIs" dxfId="463" priority="520" stopIfTrue="1" operator="lessThan">
      <formula>0</formula>
    </cfRule>
  </conditionalFormatting>
  <conditionalFormatting sqref="J1333:J1382">
    <cfRule type="cellIs" dxfId="462" priority="519" stopIfTrue="1" operator="lessThan">
      <formula>0</formula>
    </cfRule>
  </conditionalFormatting>
  <conditionalFormatting sqref="L1333:L1382">
    <cfRule type="cellIs" dxfId="461" priority="518" stopIfTrue="1" operator="lessThan">
      <formula>0</formula>
    </cfRule>
  </conditionalFormatting>
  <conditionalFormatting sqref="H1383 H2964 H1638 H1944 H1995 H2046 H2097 H2148 H2199 H2250 H2301 H2352 H2403 H2454 H2505 H2556 H2607 H2658 H3015 H3066 H3117 H3168 H3219 H3270 H3321 H3372 H3423 H3474 H3525 H3576 H3627 H3678 H3729 H3780 H3831 H3882 H3933 H3984 H4035 H4086 H4137 H4188 H4239 H4290 H4341 H4392:H4442">
    <cfRule type="cellIs" dxfId="460" priority="517" stopIfTrue="1" operator="lessThan">
      <formula>0</formula>
    </cfRule>
  </conditionalFormatting>
  <conditionalFormatting sqref="H2709 H2760 H2811 H2862 H2913">
    <cfRule type="cellIs" dxfId="459" priority="516" stopIfTrue="1" operator="lessThan">
      <formula>0</formula>
    </cfRule>
  </conditionalFormatting>
  <conditionalFormatting sqref="J1383 J2964 J1638 J1944 J1995 J2046 J2097 J2148 J2199 J2250 J2301 J2352 J2403 J2454 J2505 J2556 J2607 J2658 J3015 J3066 J3117 J3168 J3219 J3270 J3321 J3372 J3423 J3474 J3525 J3576 J3627 J3678 J3729 J3780 J3831 J3882 J3933 J3984 J4035 J4086 J4137 J4188 J4239 J4290 J4341 J4392:J4443">
    <cfRule type="cellIs" dxfId="458" priority="515" stopIfTrue="1" operator="lessThan">
      <formula>0</formula>
    </cfRule>
  </conditionalFormatting>
  <conditionalFormatting sqref="J2709 J2760 J2811 J2862 J2913">
    <cfRule type="cellIs" dxfId="457" priority="514" stopIfTrue="1" operator="lessThan">
      <formula>0</formula>
    </cfRule>
  </conditionalFormatting>
  <conditionalFormatting sqref="L1383 L2964 L1638 L1944 L1995 L2046 L2097 L2148 L2199 L2250 L2301 L2352 L2403 L2454 L2505 L2556 L2607 L2658 L3015 L3066 L3117 L3168 L3219 L3270 L3321 L3372 L3423 L3474 L3525 L3576 L3627 L3678 L3729 L3780 L3831 L3882 L3933 L3984 L4035 L4086 L4137 L4188 L4239 L4290 L4341 L4392:L4443">
    <cfRule type="cellIs" dxfId="456" priority="513" stopIfTrue="1" operator="lessThan">
      <formula>0</formula>
    </cfRule>
  </conditionalFormatting>
  <conditionalFormatting sqref="L2709 L2760 L2811 L2862 L2913">
    <cfRule type="cellIs" dxfId="455" priority="512" stopIfTrue="1" operator="lessThan">
      <formula>0</formula>
    </cfRule>
  </conditionalFormatting>
  <conditionalFormatting sqref="F1945:F1994">
    <cfRule type="cellIs" dxfId="454" priority="467" stopIfTrue="1" operator="lessThan">
      <formula>0</formula>
    </cfRule>
  </conditionalFormatting>
  <conditionalFormatting sqref="H1945:H1994">
    <cfRule type="cellIs" dxfId="453" priority="463" stopIfTrue="1" operator="lessThan">
      <formula>0</formula>
    </cfRule>
  </conditionalFormatting>
  <conditionalFormatting sqref="J1945:J1994">
    <cfRule type="cellIs" dxfId="452" priority="462" stopIfTrue="1" operator="lessThan">
      <formula>0</formula>
    </cfRule>
  </conditionalFormatting>
  <conditionalFormatting sqref="L1945:L1994">
    <cfRule type="cellIs" dxfId="451" priority="461" stopIfTrue="1" operator="lessThan">
      <formula>0</formula>
    </cfRule>
  </conditionalFormatting>
  <conditionalFormatting sqref="F1996:F2045">
    <cfRule type="cellIs" dxfId="450" priority="460" stopIfTrue="1" operator="lessThan">
      <formula>0</formula>
    </cfRule>
  </conditionalFormatting>
  <conditionalFormatting sqref="H1996:H2045">
    <cfRule type="cellIs" dxfId="449" priority="459" stopIfTrue="1" operator="lessThan">
      <formula>0</formula>
    </cfRule>
  </conditionalFormatting>
  <conditionalFormatting sqref="J1996:J2045">
    <cfRule type="cellIs" dxfId="448" priority="458" stopIfTrue="1" operator="lessThan">
      <formula>0</formula>
    </cfRule>
  </conditionalFormatting>
  <conditionalFormatting sqref="L1996:L2045">
    <cfRule type="cellIs" dxfId="447" priority="457" stopIfTrue="1" operator="lessThan">
      <formula>0</formula>
    </cfRule>
  </conditionalFormatting>
  <conditionalFormatting sqref="F2047:F2096">
    <cfRule type="cellIs" dxfId="446" priority="456" stopIfTrue="1" operator="lessThan">
      <formula>0</formula>
    </cfRule>
  </conditionalFormatting>
  <conditionalFormatting sqref="H2047:H2096">
    <cfRule type="cellIs" dxfId="445" priority="455" stopIfTrue="1" operator="lessThan">
      <formula>0</formula>
    </cfRule>
  </conditionalFormatting>
  <conditionalFormatting sqref="J2047:J2096">
    <cfRule type="cellIs" dxfId="444" priority="454" stopIfTrue="1" operator="lessThan">
      <formula>0</formula>
    </cfRule>
  </conditionalFormatting>
  <conditionalFormatting sqref="L2047:L2096">
    <cfRule type="cellIs" dxfId="443" priority="453" stopIfTrue="1" operator="lessThan">
      <formula>0</formula>
    </cfRule>
  </conditionalFormatting>
  <conditionalFormatting sqref="F2098:F2147">
    <cfRule type="cellIs" dxfId="442" priority="452" stopIfTrue="1" operator="lessThan">
      <formula>0</formula>
    </cfRule>
  </conditionalFormatting>
  <conditionalFormatting sqref="H2098:H2147">
    <cfRule type="cellIs" dxfId="441" priority="451" stopIfTrue="1" operator="lessThan">
      <formula>0</formula>
    </cfRule>
  </conditionalFormatting>
  <conditionalFormatting sqref="J2098:J2147">
    <cfRule type="cellIs" dxfId="440" priority="450" stopIfTrue="1" operator="lessThan">
      <formula>0</formula>
    </cfRule>
  </conditionalFormatting>
  <conditionalFormatting sqref="L2098:L2147">
    <cfRule type="cellIs" dxfId="439" priority="449" stopIfTrue="1" operator="lessThan">
      <formula>0</formula>
    </cfRule>
  </conditionalFormatting>
  <conditionalFormatting sqref="F2149:F2198">
    <cfRule type="cellIs" dxfId="438" priority="448" stopIfTrue="1" operator="lessThan">
      <formula>0</formula>
    </cfRule>
  </conditionalFormatting>
  <conditionalFormatting sqref="H2149:H2198">
    <cfRule type="cellIs" dxfId="437" priority="447" stopIfTrue="1" operator="lessThan">
      <formula>0</formula>
    </cfRule>
  </conditionalFormatting>
  <conditionalFormatting sqref="J2149:J2198">
    <cfRule type="cellIs" dxfId="436" priority="446" stopIfTrue="1" operator="lessThan">
      <formula>0</formula>
    </cfRule>
  </conditionalFormatting>
  <conditionalFormatting sqref="L2149:L2198">
    <cfRule type="cellIs" dxfId="435" priority="445" stopIfTrue="1" operator="lessThan">
      <formula>0</formula>
    </cfRule>
  </conditionalFormatting>
  <conditionalFormatting sqref="F2200:F2249">
    <cfRule type="cellIs" dxfId="434" priority="444" stopIfTrue="1" operator="lessThan">
      <formula>0</formula>
    </cfRule>
  </conditionalFormatting>
  <conditionalFormatting sqref="H2200:H2249">
    <cfRule type="cellIs" dxfId="433" priority="443" stopIfTrue="1" operator="lessThan">
      <formula>0</formula>
    </cfRule>
  </conditionalFormatting>
  <conditionalFormatting sqref="J2200:J2249">
    <cfRule type="cellIs" dxfId="432" priority="442" stopIfTrue="1" operator="lessThan">
      <formula>0</formula>
    </cfRule>
  </conditionalFormatting>
  <conditionalFormatting sqref="L2200:L2249">
    <cfRule type="cellIs" dxfId="431" priority="441" stopIfTrue="1" operator="lessThan">
      <formula>0</formula>
    </cfRule>
  </conditionalFormatting>
  <conditionalFormatting sqref="F2251:F2300">
    <cfRule type="cellIs" dxfId="430" priority="440" stopIfTrue="1" operator="lessThan">
      <formula>0</formula>
    </cfRule>
  </conditionalFormatting>
  <conditionalFormatting sqref="H2251:H2300">
    <cfRule type="cellIs" dxfId="429" priority="439" stopIfTrue="1" operator="lessThan">
      <formula>0</formula>
    </cfRule>
  </conditionalFormatting>
  <conditionalFormatting sqref="J2251:J2300">
    <cfRule type="cellIs" dxfId="428" priority="438" stopIfTrue="1" operator="lessThan">
      <formula>0</formula>
    </cfRule>
  </conditionalFormatting>
  <conditionalFormatting sqref="L2251:L2300">
    <cfRule type="cellIs" dxfId="427" priority="437" stopIfTrue="1" operator="lessThan">
      <formula>0</formula>
    </cfRule>
  </conditionalFormatting>
  <conditionalFormatting sqref="F2302:F2351">
    <cfRule type="cellIs" dxfId="426" priority="436" stopIfTrue="1" operator="lessThan">
      <formula>0</formula>
    </cfRule>
  </conditionalFormatting>
  <conditionalFormatting sqref="H2302:H2351">
    <cfRule type="cellIs" dxfId="425" priority="435" stopIfTrue="1" operator="lessThan">
      <formula>0</formula>
    </cfRule>
  </conditionalFormatting>
  <conditionalFormatting sqref="J2302:J2351">
    <cfRule type="cellIs" dxfId="424" priority="434" stopIfTrue="1" operator="lessThan">
      <formula>0</formula>
    </cfRule>
  </conditionalFormatting>
  <conditionalFormatting sqref="L2302:L2351">
    <cfRule type="cellIs" dxfId="423" priority="433" stopIfTrue="1" operator="lessThan">
      <formula>0</formula>
    </cfRule>
  </conditionalFormatting>
  <conditionalFormatting sqref="F2353:F2402">
    <cfRule type="cellIs" dxfId="422" priority="432" stopIfTrue="1" operator="lessThan">
      <formula>0</formula>
    </cfRule>
  </conditionalFormatting>
  <conditionalFormatting sqref="H2353:H2402">
    <cfRule type="cellIs" dxfId="421" priority="431" stopIfTrue="1" operator="lessThan">
      <formula>0</formula>
    </cfRule>
  </conditionalFormatting>
  <conditionalFormatting sqref="J2353:J2402">
    <cfRule type="cellIs" dxfId="420" priority="430" stopIfTrue="1" operator="lessThan">
      <formula>0</formula>
    </cfRule>
  </conditionalFormatting>
  <conditionalFormatting sqref="L2353:L2402">
    <cfRule type="cellIs" dxfId="419" priority="429" stopIfTrue="1" operator="lessThan">
      <formula>0</formula>
    </cfRule>
  </conditionalFormatting>
  <conditionalFormatting sqref="F2404:F2453">
    <cfRule type="cellIs" dxfId="418" priority="428" stopIfTrue="1" operator="lessThan">
      <formula>0</formula>
    </cfRule>
  </conditionalFormatting>
  <conditionalFormatting sqref="H2404:H2453">
    <cfRule type="cellIs" dxfId="417" priority="427" stopIfTrue="1" operator="lessThan">
      <formula>0</formula>
    </cfRule>
  </conditionalFormatting>
  <conditionalFormatting sqref="J2404:J2453">
    <cfRule type="cellIs" dxfId="416" priority="425" stopIfTrue="1" operator="lessThan">
      <formula>0</formula>
    </cfRule>
  </conditionalFormatting>
  <conditionalFormatting sqref="L2404:L2453">
    <cfRule type="cellIs" dxfId="415" priority="424" stopIfTrue="1" operator="lessThan">
      <formula>0</formula>
    </cfRule>
  </conditionalFormatting>
  <conditionalFormatting sqref="F2455:F2504">
    <cfRule type="cellIs" dxfId="414" priority="423" stopIfTrue="1" operator="lessThan">
      <formula>0</formula>
    </cfRule>
  </conditionalFormatting>
  <conditionalFormatting sqref="H2455:H2504">
    <cfRule type="cellIs" dxfId="413" priority="422" stopIfTrue="1" operator="lessThan">
      <formula>0</formula>
    </cfRule>
  </conditionalFormatting>
  <conditionalFormatting sqref="J2455:J2504">
    <cfRule type="cellIs" dxfId="412" priority="421" stopIfTrue="1" operator="lessThan">
      <formula>0</formula>
    </cfRule>
  </conditionalFormatting>
  <conditionalFormatting sqref="L2455:L2504">
    <cfRule type="cellIs" dxfId="411" priority="420" stopIfTrue="1" operator="lessThan">
      <formula>0</formula>
    </cfRule>
  </conditionalFormatting>
  <conditionalFormatting sqref="F2506:F2555">
    <cfRule type="cellIs" dxfId="410" priority="419" stopIfTrue="1" operator="lessThan">
      <formula>0</formula>
    </cfRule>
  </conditionalFormatting>
  <conditionalFormatting sqref="H2506:H2555">
    <cfRule type="cellIs" dxfId="409" priority="418" stopIfTrue="1" operator="lessThan">
      <formula>0</formula>
    </cfRule>
  </conditionalFormatting>
  <conditionalFormatting sqref="J2506:J2555">
    <cfRule type="cellIs" dxfId="408" priority="417" stopIfTrue="1" operator="lessThan">
      <formula>0</formula>
    </cfRule>
  </conditionalFormatting>
  <conditionalFormatting sqref="L2506:L2555">
    <cfRule type="cellIs" dxfId="407" priority="416" stopIfTrue="1" operator="lessThan">
      <formula>0</formula>
    </cfRule>
  </conditionalFormatting>
  <conditionalFormatting sqref="F2557:F2606">
    <cfRule type="cellIs" dxfId="406" priority="415" stopIfTrue="1" operator="lessThan">
      <formula>0</formula>
    </cfRule>
  </conditionalFormatting>
  <conditionalFormatting sqref="H2557:H2606">
    <cfRule type="cellIs" dxfId="405" priority="414" stopIfTrue="1" operator="lessThan">
      <formula>0</formula>
    </cfRule>
  </conditionalFormatting>
  <conditionalFormatting sqref="J2557:J2606">
    <cfRule type="cellIs" dxfId="404" priority="413" stopIfTrue="1" operator="lessThan">
      <formula>0</formula>
    </cfRule>
  </conditionalFormatting>
  <conditionalFormatting sqref="L2557:L2606">
    <cfRule type="cellIs" dxfId="403" priority="412" stopIfTrue="1" operator="lessThan">
      <formula>0</formula>
    </cfRule>
  </conditionalFormatting>
  <conditionalFormatting sqref="F2608:F2657">
    <cfRule type="cellIs" dxfId="402" priority="411" stopIfTrue="1" operator="lessThan">
      <formula>0</formula>
    </cfRule>
  </conditionalFormatting>
  <conditionalFormatting sqref="H2608:H2657">
    <cfRule type="cellIs" dxfId="401" priority="410" stopIfTrue="1" operator="lessThan">
      <formula>0</formula>
    </cfRule>
  </conditionalFormatting>
  <conditionalFormatting sqref="J2608:J2657">
    <cfRule type="cellIs" dxfId="400" priority="409" stopIfTrue="1" operator="lessThan">
      <formula>0</formula>
    </cfRule>
  </conditionalFormatting>
  <conditionalFormatting sqref="L2608:L2657">
    <cfRule type="cellIs" dxfId="399" priority="408" stopIfTrue="1" operator="lessThan">
      <formula>0</formula>
    </cfRule>
  </conditionalFormatting>
  <conditionalFormatting sqref="F2659:F2708">
    <cfRule type="cellIs" dxfId="398" priority="407" stopIfTrue="1" operator="lessThan">
      <formula>0</formula>
    </cfRule>
  </conditionalFormatting>
  <conditionalFormatting sqref="H2659:H2708">
    <cfRule type="cellIs" dxfId="397" priority="406" stopIfTrue="1" operator="lessThan">
      <formula>0</formula>
    </cfRule>
  </conditionalFormatting>
  <conditionalFormatting sqref="J2659:J2708">
    <cfRule type="cellIs" dxfId="396" priority="405" stopIfTrue="1" operator="lessThan">
      <formula>0</formula>
    </cfRule>
  </conditionalFormatting>
  <conditionalFormatting sqref="L2659:L2708">
    <cfRule type="cellIs" dxfId="395" priority="404" stopIfTrue="1" operator="lessThan">
      <formula>0</formula>
    </cfRule>
  </conditionalFormatting>
  <conditionalFormatting sqref="F2710:F2759">
    <cfRule type="cellIs" dxfId="394" priority="403" stopIfTrue="1" operator="lessThan">
      <formula>0</formula>
    </cfRule>
  </conditionalFormatting>
  <conditionalFormatting sqref="H2710:H2759">
    <cfRule type="cellIs" dxfId="393" priority="402" stopIfTrue="1" operator="lessThan">
      <formula>0</formula>
    </cfRule>
  </conditionalFormatting>
  <conditionalFormatting sqref="J2710:J2759">
    <cfRule type="cellIs" dxfId="392" priority="401" stopIfTrue="1" operator="lessThan">
      <formula>0</formula>
    </cfRule>
  </conditionalFormatting>
  <conditionalFormatting sqref="L2710:L2759">
    <cfRule type="cellIs" dxfId="391" priority="400" stopIfTrue="1" operator="lessThan">
      <formula>0</formula>
    </cfRule>
  </conditionalFormatting>
  <conditionalFormatting sqref="F2761:F2810">
    <cfRule type="cellIs" dxfId="390" priority="399" stopIfTrue="1" operator="lessThan">
      <formula>0</formula>
    </cfRule>
  </conditionalFormatting>
  <conditionalFormatting sqref="H2761:H2810">
    <cfRule type="cellIs" dxfId="389" priority="398" stopIfTrue="1" operator="lessThan">
      <formula>0</formula>
    </cfRule>
  </conditionalFormatting>
  <conditionalFormatting sqref="J2761:J2810">
    <cfRule type="cellIs" dxfId="388" priority="397" stopIfTrue="1" operator="lessThan">
      <formula>0</formula>
    </cfRule>
  </conditionalFormatting>
  <conditionalFormatting sqref="L2761:L2810">
    <cfRule type="cellIs" dxfId="387" priority="396" stopIfTrue="1" operator="lessThan">
      <formula>0</formula>
    </cfRule>
  </conditionalFormatting>
  <conditionalFormatting sqref="F2812:F2861">
    <cfRule type="cellIs" dxfId="386" priority="395" stopIfTrue="1" operator="lessThan">
      <formula>0</formula>
    </cfRule>
  </conditionalFormatting>
  <conditionalFormatting sqref="H2812:H2861">
    <cfRule type="cellIs" dxfId="385" priority="394" stopIfTrue="1" operator="lessThan">
      <formula>0</formula>
    </cfRule>
  </conditionalFormatting>
  <conditionalFormatting sqref="J2812:J2861">
    <cfRule type="cellIs" dxfId="384" priority="393" stopIfTrue="1" operator="lessThan">
      <formula>0</formula>
    </cfRule>
  </conditionalFormatting>
  <conditionalFormatting sqref="L2812:L2861">
    <cfRule type="cellIs" dxfId="383" priority="392" stopIfTrue="1" operator="lessThan">
      <formula>0</formula>
    </cfRule>
  </conditionalFormatting>
  <conditionalFormatting sqref="F2863:F2912">
    <cfRule type="cellIs" dxfId="382" priority="391" stopIfTrue="1" operator="lessThan">
      <formula>0</formula>
    </cfRule>
  </conditionalFormatting>
  <conditionalFormatting sqref="H2863:H2912">
    <cfRule type="cellIs" dxfId="381" priority="390" stopIfTrue="1" operator="lessThan">
      <formula>0</formula>
    </cfRule>
  </conditionalFormatting>
  <conditionalFormatting sqref="J2863:J2912">
    <cfRule type="cellIs" dxfId="380" priority="389" stopIfTrue="1" operator="lessThan">
      <formula>0</formula>
    </cfRule>
  </conditionalFormatting>
  <conditionalFormatting sqref="L2863:L2912">
    <cfRule type="cellIs" dxfId="379" priority="388" stopIfTrue="1" operator="lessThan">
      <formula>0</formula>
    </cfRule>
  </conditionalFormatting>
  <conditionalFormatting sqref="F2914:F2963">
    <cfRule type="cellIs" dxfId="378" priority="387" stopIfTrue="1" operator="lessThan">
      <formula>0</formula>
    </cfRule>
  </conditionalFormatting>
  <conditionalFormatting sqref="H2914:H2963">
    <cfRule type="cellIs" dxfId="377" priority="386" stopIfTrue="1" operator="lessThan">
      <formula>0</formula>
    </cfRule>
  </conditionalFormatting>
  <conditionalFormatting sqref="J2914:J2963">
    <cfRule type="cellIs" dxfId="376" priority="385" stopIfTrue="1" operator="lessThan">
      <formula>0</formula>
    </cfRule>
  </conditionalFormatting>
  <conditionalFormatting sqref="L2914:L2963">
    <cfRule type="cellIs" dxfId="375" priority="384" stopIfTrue="1" operator="lessThan">
      <formula>0</formula>
    </cfRule>
  </conditionalFormatting>
  <conditionalFormatting sqref="F2965:F3014">
    <cfRule type="cellIs" dxfId="374" priority="383" stopIfTrue="1" operator="lessThan">
      <formula>0</formula>
    </cfRule>
  </conditionalFormatting>
  <conditionalFormatting sqref="H2965:H3014">
    <cfRule type="cellIs" dxfId="373" priority="382" stopIfTrue="1" operator="lessThan">
      <formula>0</formula>
    </cfRule>
  </conditionalFormatting>
  <conditionalFormatting sqref="J2965:J3014">
    <cfRule type="cellIs" dxfId="372" priority="381" stopIfTrue="1" operator="lessThan">
      <formula>0</formula>
    </cfRule>
  </conditionalFormatting>
  <conditionalFormatting sqref="L2965:L3014">
    <cfRule type="cellIs" dxfId="371" priority="380" stopIfTrue="1" operator="lessThan">
      <formula>0</formula>
    </cfRule>
  </conditionalFormatting>
  <conditionalFormatting sqref="F3016:F3065">
    <cfRule type="cellIs" dxfId="370" priority="379" stopIfTrue="1" operator="lessThan">
      <formula>0</formula>
    </cfRule>
  </conditionalFormatting>
  <conditionalFormatting sqref="H3016:H3065">
    <cfRule type="cellIs" dxfId="369" priority="378" stopIfTrue="1" operator="lessThan">
      <formula>0</formula>
    </cfRule>
  </conditionalFormatting>
  <conditionalFormatting sqref="J3016:J3065">
    <cfRule type="cellIs" dxfId="368" priority="377" stopIfTrue="1" operator="lessThan">
      <formula>0</formula>
    </cfRule>
  </conditionalFormatting>
  <conditionalFormatting sqref="L3016:L3065">
    <cfRule type="cellIs" dxfId="367" priority="376" stopIfTrue="1" operator="lessThan">
      <formula>0</formula>
    </cfRule>
  </conditionalFormatting>
  <conditionalFormatting sqref="F3067:F3116">
    <cfRule type="cellIs" dxfId="366" priority="375" stopIfTrue="1" operator="lessThan">
      <formula>0</formula>
    </cfRule>
  </conditionalFormatting>
  <conditionalFormatting sqref="H3067:H3116">
    <cfRule type="cellIs" dxfId="365" priority="374" stopIfTrue="1" operator="lessThan">
      <formula>0</formula>
    </cfRule>
  </conditionalFormatting>
  <conditionalFormatting sqref="J3067:J3116">
    <cfRule type="cellIs" dxfId="364" priority="373" stopIfTrue="1" operator="lessThan">
      <formula>0</formula>
    </cfRule>
  </conditionalFormatting>
  <conditionalFormatting sqref="L3067:L3116">
    <cfRule type="cellIs" dxfId="363" priority="372" stopIfTrue="1" operator="lessThan">
      <formula>0</formula>
    </cfRule>
  </conditionalFormatting>
  <conditionalFormatting sqref="F3118:F3167">
    <cfRule type="cellIs" dxfId="362" priority="371" stopIfTrue="1" operator="lessThan">
      <formula>0</formula>
    </cfRule>
  </conditionalFormatting>
  <conditionalFormatting sqref="H3118:H3167">
    <cfRule type="cellIs" dxfId="361" priority="370" stopIfTrue="1" operator="lessThan">
      <formula>0</formula>
    </cfRule>
  </conditionalFormatting>
  <conditionalFormatting sqref="J3118:J3167">
    <cfRule type="cellIs" dxfId="360" priority="369" stopIfTrue="1" operator="lessThan">
      <formula>0</formula>
    </cfRule>
  </conditionalFormatting>
  <conditionalFormatting sqref="L3118:L3167">
    <cfRule type="cellIs" dxfId="359" priority="368" stopIfTrue="1" operator="lessThan">
      <formula>0</formula>
    </cfRule>
  </conditionalFormatting>
  <conditionalFormatting sqref="F3169:F3218">
    <cfRule type="cellIs" dxfId="358" priority="367" stopIfTrue="1" operator="lessThan">
      <formula>0</formula>
    </cfRule>
  </conditionalFormatting>
  <conditionalFormatting sqref="H3169:H3218">
    <cfRule type="cellIs" dxfId="357" priority="366" stopIfTrue="1" operator="lessThan">
      <formula>0</formula>
    </cfRule>
  </conditionalFormatting>
  <conditionalFormatting sqref="J3169:J3218">
    <cfRule type="cellIs" dxfId="356" priority="365" stopIfTrue="1" operator="lessThan">
      <formula>0</formula>
    </cfRule>
  </conditionalFormatting>
  <conditionalFormatting sqref="L3169:L3218">
    <cfRule type="cellIs" dxfId="355" priority="364" stopIfTrue="1" operator="lessThan">
      <formula>0</formula>
    </cfRule>
  </conditionalFormatting>
  <conditionalFormatting sqref="F3220:F3269">
    <cfRule type="cellIs" dxfId="354" priority="363" stopIfTrue="1" operator="lessThan">
      <formula>0</formula>
    </cfRule>
  </conditionalFormatting>
  <conditionalFormatting sqref="H3220:H3269">
    <cfRule type="cellIs" dxfId="353" priority="362" stopIfTrue="1" operator="lessThan">
      <formula>0</formula>
    </cfRule>
  </conditionalFormatting>
  <conditionalFormatting sqref="J3220:J3269">
    <cfRule type="cellIs" dxfId="352" priority="361" stopIfTrue="1" operator="lessThan">
      <formula>0</formula>
    </cfRule>
  </conditionalFormatting>
  <conditionalFormatting sqref="L3220:L3269">
    <cfRule type="cellIs" dxfId="351" priority="360" stopIfTrue="1" operator="lessThan">
      <formula>0</formula>
    </cfRule>
  </conditionalFormatting>
  <conditionalFormatting sqref="F3271:F3320">
    <cfRule type="cellIs" dxfId="350" priority="359" stopIfTrue="1" operator="lessThan">
      <formula>0</formula>
    </cfRule>
  </conditionalFormatting>
  <conditionalFormatting sqref="H3271:H3320">
    <cfRule type="cellIs" dxfId="349" priority="358" stopIfTrue="1" operator="lessThan">
      <formula>0</formula>
    </cfRule>
  </conditionalFormatting>
  <conditionalFormatting sqref="J3271:J3320">
    <cfRule type="cellIs" dxfId="348" priority="357" stopIfTrue="1" operator="lessThan">
      <formula>0</formula>
    </cfRule>
  </conditionalFormatting>
  <conditionalFormatting sqref="L3271:L3320">
    <cfRule type="cellIs" dxfId="347" priority="356" stopIfTrue="1" operator="lessThan">
      <formula>0</formula>
    </cfRule>
  </conditionalFormatting>
  <conditionalFormatting sqref="F3322:F3371">
    <cfRule type="cellIs" dxfId="346" priority="355" stopIfTrue="1" operator="lessThan">
      <formula>0</formula>
    </cfRule>
  </conditionalFormatting>
  <conditionalFormatting sqref="H3322:H3371">
    <cfRule type="cellIs" dxfId="345" priority="354" stopIfTrue="1" operator="lessThan">
      <formula>0</formula>
    </cfRule>
  </conditionalFormatting>
  <conditionalFormatting sqref="J3322:J3371">
    <cfRule type="cellIs" dxfId="344" priority="353" stopIfTrue="1" operator="lessThan">
      <formula>0</formula>
    </cfRule>
  </conditionalFormatting>
  <conditionalFormatting sqref="L3322:L3371">
    <cfRule type="cellIs" dxfId="343" priority="352" stopIfTrue="1" operator="lessThan">
      <formula>0</formula>
    </cfRule>
  </conditionalFormatting>
  <conditionalFormatting sqref="F3373:F3422">
    <cfRule type="cellIs" dxfId="342" priority="351" stopIfTrue="1" operator="lessThan">
      <formula>0</formula>
    </cfRule>
  </conditionalFormatting>
  <conditionalFormatting sqref="H3373:H3422">
    <cfRule type="cellIs" dxfId="341" priority="350" stopIfTrue="1" operator="lessThan">
      <formula>0</formula>
    </cfRule>
  </conditionalFormatting>
  <conditionalFormatting sqref="J3373:J3422">
    <cfRule type="cellIs" dxfId="340" priority="349" stopIfTrue="1" operator="lessThan">
      <formula>0</formula>
    </cfRule>
  </conditionalFormatting>
  <conditionalFormatting sqref="L3373:L3422">
    <cfRule type="cellIs" dxfId="339" priority="348" stopIfTrue="1" operator="lessThan">
      <formula>0</formula>
    </cfRule>
  </conditionalFormatting>
  <conditionalFormatting sqref="F3424:F3473">
    <cfRule type="cellIs" dxfId="338" priority="347" stopIfTrue="1" operator="lessThan">
      <formula>0</formula>
    </cfRule>
  </conditionalFormatting>
  <conditionalFormatting sqref="H3424:H3473">
    <cfRule type="cellIs" dxfId="337" priority="346" stopIfTrue="1" operator="lessThan">
      <formula>0</formula>
    </cfRule>
  </conditionalFormatting>
  <conditionalFormatting sqref="J3424:J3473">
    <cfRule type="cellIs" dxfId="336" priority="345" stopIfTrue="1" operator="lessThan">
      <formula>0</formula>
    </cfRule>
  </conditionalFormatting>
  <conditionalFormatting sqref="L3424:L3473">
    <cfRule type="cellIs" dxfId="335" priority="344" stopIfTrue="1" operator="lessThan">
      <formula>0</formula>
    </cfRule>
  </conditionalFormatting>
  <conditionalFormatting sqref="F3475:F3524">
    <cfRule type="cellIs" dxfId="334" priority="343" stopIfTrue="1" operator="lessThan">
      <formula>0</formula>
    </cfRule>
  </conditionalFormatting>
  <conditionalFormatting sqref="H3475:H3524">
    <cfRule type="cellIs" dxfId="333" priority="342" stopIfTrue="1" operator="lessThan">
      <formula>0</formula>
    </cfRule>
  </conditionalFormatting>
  <conditionalFormatting sqref="J3475:J3524">
    <cfRule type="cellIs" dxfId="332" priority="341" stopIfTrue="1" operator="lessThan">
      <formula>0</formula>
    </cfRule>
  </conditionalFormatting>
  <conditionalFormatting sqref="L3475:L3524">
    <cfRule type="cellIs" dxfId="331" priority="340" stopIfTrue="1" operator="lessThan">
      <formula>0</formula>
    </cfRule>
  </conditionalFormatting>
  <conditionalFormatting sqref="F3526:F3575">
    <cfRule type="cellIs" dxfId="330" priority="339" stopIfTrue="1" operator="lessThan">
      <formula>0</formula>
    </cfRule>
  </conditionalFormatting>
  <conditionalFormatting sqref="H3526:H3575">
    <cfRule type="cellIs" dxfId="329" priority="338" stopIfTrue="1" operator="lessThan">
      <formula>0</formula>
    </cfRule>
  </conditionalFormatting>
  <conditionalFormatting sqref="J3526:J3575">
    <cfRule type="cellIs" dxfId="328" priority="337" stopIfTrue="1" operator="lessThan">
      <formula>0</formula>
    </cfRule>
  </conditionalFormatting>
  <conditionalFormatting sqref="L3526:L3575">
    <cfRule type="cellIs" dxfId="327" priority="336" stopIfTrue="1" operator="lessThan">
      <formula>0</formula>
    </cfRule>
  </conditionalFormatting>
  <conditionalFormatting sqref="F3577:F3626">
    <cfRule type="cellIs" dxfId="326" priority="335" stopIfTrue="1" operator="lessThan">
      <formula>0</formula>
    </cfRule>
  </conditionalFormatting>
  <conditionalFormatting sqref="H3577:H3626">
    <cfRule type="cellIs" dxfId="325" priority="334" stopIfTrue="1" operator="lessThan">
      <formula>0</formula>
    </cfRule>
  </conditionalFormatting>
  <conditionalFormatting sqref="J3577:J3626">
    <cfRule type="cellIs" dxfId="324" priority="333" stopIfTrue="1" operator="lessThan">
      <formula>0</formula>
    </cfRule>
  </conditionalFormatting>
  <conditionalFormatting sqref="L3577:L3626">
    <cfRule type="cellIs" dxfId="323" priority="332" stopIfTrue="1" operator="lessThan">
      <formula>0</formula>
    </cfRule>
  </conditionalFormatting>
  <conditionalFormatting sqref="F3628:F3677">
    <cfRule type="cellIs" dxfId="322" priority="331" stopIfTrue="1" operator="lessThan">
      <formula>0</formula>
    </cfRule>
  </conditionalFormatting>
  <conditionalFormatting sqref="H3628:H3677">
    <cfRule type="cellIs" dxfId="321" priority="330" stopIfTrue="1" operator="lessThan">
      <formula>0</formula>
    </cfRule>
  </conditionalFormatting>
  <conditionalFormatting sqref="J3628:J3677">
    <cfRule type="cellIs" dxfId="320" priority="329" stopIfTrue="1" operator="lessThan">
      <formula>0</formula>
    </cfRule>
  </conditionalFormatting>
  <conditionalFormatting sqref="L3628:L3677">
    <cfRule type="cellIs" dxfId="319" priority="328" stopIfTrue="1" operator="lessThan">
      <formula>0</formula>
    </cfRule>
  </conditionalFormatting>
  <conditionalFormatting sqref="F3679:F3728">
    <cfRule type="cellIs" dxfId="318" priority="327" stopIfTrue="1" operator="lessThan">
      <formula>0</formula>
    </cfRule>
  </conditionalFormatting>
  <conditionalFormatting sqref="H3679:H3728">
    <cfRule type="cellIs" dxfId="317" priority="326" stopIfTrue="1" operator="lessThan">
      <formula>0</formula>
    </cfRule>
  </conditionalFormatting>
  <conditionalFormatting sqref="J3679:J3728">
    <cfRule type="cellIs" dxfId="316" priority="325" stopIfTrue="1" operator="lessThan">
      <formula>0</formula>
    </cfRule>
  </conditionalFormatting>
  <conditionalFormatting sqref="L3679:L3728">
    <cfRule type="cellIs" dxfId="315" priority="324" stopIfTrue="1" operator="lessThan">
      <formula>0</formula>
    </cfRule>
  </conditionalFormatting>
  <conditionalFormatting sqref="F3730:F3779">
    <cfRule type="cellIs" dxfId="314" priority="323" stopIfTrue="1" operator="lessThan">
      <formula>0</formula>
    </cfRule>
  </conditionalFormatting>
  <conditionalFormatting sqref="H3730:H3779">
    <cfRule type="cellIs" dxfId="313" priority="322" stopIfTrue="1" operator="lessThan">
      <formula>0</formula>
    </cfRule>
  </conditionalFormatting>
  <conditionalFormatting sqref="J3730:J3779">
    <cfRule type="cellIs" dxfId="312" priority="321" stopIfTrue="1" operator="lessThan">
      <formula>0</formula>
    </cfRule>
  </conditionalFormatting>
  <conditionalFormatting sqref="L3730:L3779">
    <cfRule type="cellIs" dxfId="311" priority="320" stopIfTrue="1" operator="lessThan">
      <formula>0</formula>
    </cfRule>
  </conditionalFormatting>
  <conditionalFormatting sqref="F3781:F3830">
    <cfRule type="cellIs" dxfId="310" priority="319" stopIfTrue="1" operator="lessThan">
      <formula>0</formula>
    </cfRule>
  </conditionalFormatting>
  <conditionalFormatting sqref="H3781:H3830">
    <cfRule type="cellIs" dxfId="309" priority="318" stopIfTrue="1" operator="lessThan">
      <formula>0</formula>
    </cfRule>
  </conditionalFormatting>
  <conditionalFormatting sqref="J3781:J3830">
    <cfRule type="cellIs" dxfId="308" priority="317" stopIfTrue="1" operator="lessThan">
      <formula>0</formula>
    </cfRule>
  </conditionalFormatting>
  <conditionalFormatting sqref="L3781:L3830">
    <cfRule type="cellIs" dxfId="307" priority="316" stopIfTrue="1" operator="lessThan">
      <formula>0</formula>
    </cfRule>
  </conditionalFormatting>
  <conditionalFormatting sqref="F3832:F3881">
    <cfRule type="cellIs" dxfId="306" priority="315" stopIfTrue="1" operator="lessThan">
      <formula>0</formula>
    </cfRule>
  </conditionalFormatting>
  <conditionalFormatting sqref="H3832:H3881">
    <cfRule type="cellIs" dxfId="305" priority="314" stopIfTrue="1" operator="lessThan">
      <formula>0</formula>
    </cfRule>
  </conditionalFormatting>
  <conditionalFormatting sqref="J3832:J3881">
    <cfRule type="cellIs" dxfId="304" priority="313" stopIfTrue="1" operator="lessThan">
      <formula>0</formula>
    </cfRule>
  </conditionalFormatting>
  <conditionalFormatting sqref="L3832:L3881">
    <cfRule type="cellIs" dxfId="303" priority="312" stopIfTrue="1" operator="lessThan">
      <formula>0</formula>
    </cfRule>
  </conditionalFormatting>
  <conditionalFormatting sqref="F3883:F3932">
    <cfRule type="cellIs" dxfId="302" priority="311" stopIfTrue="1" operator="lessThan">
      <formula>0</formula>
    </cfRule>
  </conditionalFormatting>
  <conditionalFormatting sqref="H3883:H3932">
    <cfRule type="cellIs" dxfId="301" priority="310" stopIfTrue="1" operator="lessThan">
      <formula>0</formula>
    </cfRule>
  </conditionalFormatting>
  <conditionalFormatting sqref="J3883:J3932">
    <cfRule type="cellIs" dxfId="300" priority="309" stopIfTrue="1" operator="lessThan">
      <formula>0</formula>
    </cfRule>
  </conditionalFormatting>
  <conditionalFormatting sqref="L3883:L3932">
    <cfRule type="cellIs" dxfId="299" priority="308" stopIfTrue="1" operator="lessThan">
      <formula>0</formula>
    </cfRule>
  </conditionalFormatting>
  <conditionalFormatting sqref="F3934:F3983">
    <cfRule type="cellIs" dxfId="298" priority="307" stopIfTrue="1" operator="lessThan">
      <formula>0</formula>
    </cfRule>
  </conditionalFormatting>
  <conditionalFormatting sqref="H3934:H3983">
    <cfRule type="cellIs" dxfId="297" priority="306" stopIfTrue="1" operator="lessThan">
      <formula>0</formula>
    </cfRule>
  </conditionalFormatting>
  <conditionalFormatting sqref="J3934:J3983">
    <cfRule type="cellIs" dxfId="296" priority="305" stopIfTrue="1" operator="lessThan">
      <formula>0</formula>
    </cfRule>
  </conditionalFormatting>
  <conditionalFormatting sqref="L3934:L3983">
    <cfRule type="cellIs" dxfId="295" priority="304" stopIfTrue="1" operator="lessThan">
      <formula>0</formula>
    </cfRule>
  </conditionalFormatting>
  <conditionalFormatting sqref="F3985:F4034">
    <cfRule type="cellIs" dxfId="294" priority="303" stopIfTrue="1" operator="lessThan">
      <formula>0</formula>
    </cfRule>
  </conditionalFormatting>
  <conditionalFormatting sqref="H3985:H4034">
    <cfRule type="cellIs" dxfId="293" priority="302" stopIfTrue="1" operator="lessThan">
      <formula>0</formula>
    </cfRule>
  </conditionalFormatting>
  <conditionalFormatting sqref="J3985:J4034">
    <cfRule type="cellIs" dxfId="292" priority="301" stopIfTrue="1" operator="lessThan">
      <formula>0</formula>
    </cfRule>
  </conditionalFormatting>
  <conditionalFormatting sqref="L3985:L4034">
    <cfRule type="cellIs" dxfId="291" priority="300" stopIfTrue="1" operator="lessThan">
      <formula>0</formula>
    </cfRule>
  </conditionalFormatting>
  <conditionalFormatting sqref="F4036:F4085">
    <cfRule type="cellIs" dxfId="290" priority="299" stopIfTrue="1" operator="lessThan">
      <formula>0</formula>
    </cfRule>
  </conditionalFormatting>
  <conditionalFormatting sqref="H4036:H4085">
    <cfRule type="cellIs" dxfId="289" priority="298" stopIfTrue="1" operator="lessThan">
      <formula>0</formula>
    </cfRule>
  </conditionalFormatting>
  <conditionalFormatting sqref="J4036:J4085">
    <cfRule type="cellIs" dxfId="288" priority="297" stopIfTrue="1" operator="lessThan">
      <formula>0</formula>
    </cfRule>
  </conditionalFormatting>
  <conditionalFormatting sqref="L4036:L4085">
    <cfRule type="cellIs" dxfId="287" priority="296" stopIfTrue="1" operator="lessThan">
      <formula>0</formula>
    </cfRule>
  </conditionalFormatting>
  <conditionalFormatting sqref="F4087:F4136">
    <cfRule type="cellIs" dxfId="286" priority="295" stopIfTrue="1" operator="lessThan">
      <formula>0</formula>
    </cfRule>
  </conditionalFormatting>
  <conditionalFormatting sqref="H4087:H4136">
    <cfRule type="cellIs" dxfId="285" priority="294" stopIfTrue="1" operator="lessThan">
      <formula>0</formula>
    </cfRule>
  </conditionalFormatting>
  <conditionalFormatting sqref="J4087:J4136">
    <cfRule type="cellIs" dxfId="284" priority="293" stopIfTrue="1" operator="lessThan">
      <formula>0</formula>
    </cfRule>
  </conditionalFormatting>
  <conditionalFormatting sqref="L4087:L4136">
    <cfRule type="cellIs" dxfId="283" priority="292" stopIfTrue="1" operator="lessThan">
      <formula>0</formula>
    </cfRule>
  </conditionalFormatting>
  <conditionalFormatting sqref="F4138:F4187">
    <cfRule type="cellIs" dxfId="282" priority="291" stopIfTrue="1" operator="lessThan">
      <formula>0</formula>
    </cfRule>
  </conditionalFormatting>
  <conditionalFormatting sqref="H4138:H4187">
    <cfRule type="cellIs" dxfId="281" priority="290" stopIfTrue="1" operator="lessThan">
      <formula>0</formula>
    </cfRule>
  </conditionalFormatting>
  <conditionalFormatting sqref="J4138:J4187">
    <cfRule type="cellIs" dxfId="280" priority="289" stopIfTrue="1" operator="lessThan">
      <formula>0</formula>
    </cfRule>
  </conditionalFormatting>
  <conditionalFormatting sqref="L4138:L4187">
    <cfRule type="cellIs" dxfId="279" priority="288" stopIfTrue="1" operator="lessThan">
      <formula>0</formula>
    </cfRule>
  </conditionalFormatting>
  <conditionalFormatting sqref="F4189:F4238">
    <cfRule type="cellIs" dxfId="278" priority="287" stopIfTrue="1" operator="lessThan">
      <formula>0</formula>
    </cfRule>
  </conditionalFormatting>
  <conditionalFormatting sqref="H4189:H4238">
    <cfRule type="cellIs" dxfId="277" priority="286" stopIfTrue="1" operator="lessThan">
      <formula>0</formula>
    </cfRule>
  </conditionalFormatting>
  <conditionalFormatting sqref="J4189:J4238">
    <cfRule type="cellIs" dxfId="276" priority="285" stopIfTrue="1" operator="lessThan">
      <formula>0</formula>
    </cfRule>
  </conditionalFormatting>
  <conditionalFormatting sqref="L4189:L4238">
    <cfRule type="cellIs" dxfId="275" priority="284" stopIfTrue="1" operator="lessThan">
      <formula>0</formula>
    </cfRule>
  </conditionalFormatting>
  <conditionalFormatting sqref="F4240:F4289">
    <cfRule type="cellIs" dxfId="274" priority="283" stopIfTrue="1" operator="lessThan">
      <formula>0</formula>
    </cfRule>
  </conditionalFormatting>
  <conditionalFormatting sqref="H4240:H4289">
    <cfRule type="cellIs" dxfId="273" priority="282" stopIfTrue="1" operator="lessThan">
      <formula>0</formula>
    </cfRule>
  </conditionalFormatting>
  <conditionalFormatting sqref="J4240:J4289">
    <cfRule type="cellIs" dxfId="272" priority="281" stopIfTrue="1" operator="lessThan">
      <formula>0</formula>
    </cfRule>
  </conditionalFormatting>
  <conditionalFormatting sqref="L4240:L4289">
    <cfRule type="cellIs" dxfId="271" priority="280" stopIfTrue="1" operator="lessThan">
      <formula>0</formula>
    </cfRule>
  </conditionalFormatting>
  <conditionalFormatting sqref="F4291:F4340">
    <cfRule type="cellIs" dxfId="270" priority="279" stopIfTrue="1" operator="lessThan">
      <formula>0</formula>
    </cfRule>
  </conditionalFormatting>
  <conditionalFormatting sqref="H4291:H4340">
    <cfRule type="cellIs" dxfId="269" priority="278" stopIfTrue="1" operator="lessThan">
      <formula>0</formula>
    </cfRule>
  </conditionalFormatting>
  <conditionalFormatting sqref="J4291:J4340">
    <cfRule type="cellIs" dxfId="268" priority="277" stopIfTrue="1" operator="lessThan">
      <formula>0</formula>
    </cfRule>
  </conditionalFormatting>
  <conditionalFormatting sqref="L4291:L4340">
    <cfRule type="cellIs" dxfId="267" priority="276" stopIfTrue="1" operator="lessThan">
      <formula>0</formula>
    </cfRule>
  </conditionalFormatting>
  <conditionalFormatting sqref="F4342:F4391">
    <cfRule type="cellIs" dxfId="266" priority="275" stopIfTrue="1" operator="lessThan">
      <formula>0</formula>
    </cfRule>
  </conditionalFormatting>
  <conditionalFormatting sqref="H4342:H4391">
    <cfRule type="cellIs" dxfId="265" priority="274" stopIfTrue="1" operator="lessThan">
      <formula>0</formula>
    </cfRule>
  </conditionalFormatting>
  <conditionalFormatting sqref="J4342:J4391">
    <cfRule type="cellIs" dxfId="264" priority="273" stopIfTrue="1" operator="lessThan">
      <formula>0</formula>
    </cfRule>
  </conditionalFormatting>
  <conditionalFormatting sqref="L4342:L4391">
    <cfRule type="cellIs" dxfId="263" priority="272" stopIfTrue="1" operator="lessThan">
      <formula>0</formula>
    </cfRule>
  </conditionalFormatting>
  <conditionalFormatting sqref="F4393:F4443">
    <cfRule type="cellIs" dxfId="262" priority="271" stopIfTrue="1" operator="lessThan">
      <formula>0</formula>
    </cfRule>
  </conditionalFormatting>
  <conditionalFormatting sqref="H4393:H4443">
    <cfRule type="cellIs" dxfId="261" priority="270" stopIfTrue="1" operator="lessThan">
      <formula>0</formula>
    </cfRule>
  </conditionalFormatting>
  <conditionalFormatting sqref="J4393:J4443">
    <cfRule type="cellIs" dxfId="260" priority="269" stopIfTrue="1" operator="lessThan">
      <formula>0</formula>
    </cfRule>
  </conditionalFormatting>
  <conditionalFormatting sqref="L4393:L4443">
    <cfRule type="cellIs" dxfId="259" priority="268" stopIfTrue="1" operator="lessThan">
      <formula>0</formula>
    </cfRule>
  </conditionalFormatting>
  <conditionalFormatting sqref="F1894:F1943">
    <cfRule type="cellIs" dxfId="258" priority="255" stopIfTrue="1" operator="lessThan">
      <formula>0</formula>
    </cfRule>
  </conditionalFormatting>
  <conditionalFormatting sqref="H1894:H1943">
    <cfRule type="cellIs" dxfId="257" priority="254" stopIfTrue="1" operator="lessThan">
      <formula>0</formula>
    </cfRule>
  </conditionalFormatting>
  <conditionalFormatting sqref="J1894:J1943">
    <cfRule type="cellIs" dxfId="256" priority="253" stopIfTrue="1" operator="lessThan">
      <formula>0</formula>
    </cfRule>
  </conditionalFormatting>
  <conditionalFormatting sqref="L1894:L1943">
    <cfRule type="cellIs" dxfId="255" priority="252" stopIfTrue="1" operator="lessThan">
      <formula>0</formula>
    </cfRule>
  </conditionalFormatting>
  <conditionalFormatting sqref="F925:F974">
    <cfRule type="cellIs" dxfId="254" priority="263" stopIfTrue="1" operator="lessThan">
      <formula>0</formula>
    </cfRule>
  </conditionalFormatting>
  <conditionalFormatting sqref="H925:H974">
    <cfRule type="cellIs" dxfId="253" priority="262" stopIfTrue="1" operator="lessThan">
      <formula>0</formula>
    </cfRule>
  </conditionalFormatting>
  <conditionalFormatting sqref="J925:J974">
    <cfRule type="cellIs" dxfId="252" priority="261" stopIfTrue="1" operator="lessThan">
      <formula>0</formula>
    </cfRule>
  </conditionalFormatting>
  <conditionalFormatting sqref="L925:L974">
    <cfRule type="cellIs" dxfId="251" priority="260" stopIfTrue="1" operator="lessThan">
      <formula>0</formula>
    </cfRule>
  </conditionalFormatting>
  <conditionalFormatting sqref="L55:L56">
    <cfRule type="cellIs" dxfId="250" priority="248" stopIfTrue="1" operator="lessThan">
      <formula>0</formula>
    </cfRule>
  </conditionalFormatting>
  <conditionalFormatting sqref="L106:L107">
    <cfRule type="cellIs" dxfId="249" priority="244" stopIfTrue="1" operator="lessThan">
      <formula>0</formula>
    </cfRule>
  </conditionalFormatting>
  <conditionalFormatting sqref="F55:F56">
    <cfRule type="cellIs" dxfId="248" priority="251" stopIfTrue="1" operator="lessThan">
      <formula>0</formula>
    </cfRule>
  </conditionalFormatting>
  <conditionalFormatting sqref="H55:H56">
    <cfRule type="cellIs" dxfId="247" priority="250" stopIfTrue="1" operator="lessThan">
      <formula>0</formula>
    </cfRule>
  </conditionalFormatting>
  <conditionalFormatting sqref="J55:J56">
    <cfRule type="cellIs" dxfId="246" priority="249" stopIfTrue="1" operator="lessThan">
      <formula>0</formula>
    </cfRule>
  </conditionalFormatting>
  <conditionalFormatting sqref="F106:F107">
    <cfRule type="cellIs" dxfId="245" priority="247" stopIfTrue="1" operator="lessThan">
      <formula>0</formula>
    </cfRule>
  </conditionalFormatting>
  <conditionalFormatting sqref="H106:H107">
    <cfRule type="cellIs" dxfId="244" priority="246" stopIfTrue="1" operator="lessThan">
      <formula>0</formula>
    </cfRule>
  </conditionalFormatting>
  <conditionalFormatting sqref="J106:J107">
    <cfRule type="cellIs" dxfId="243" priority="245" stopIfTrue="1" operator="lessThan">
      <formula>0</formula>
    </cfRule>
  </conditionalFormatting>
  <conditionalFormatting sqref="F364:F413">
    <cfRule type="cellIs" dxfId="242" priority="243" stopIfTrue="1" operator="lessThan">
      <formula>0</formula>
    </cfRule>
  </conditionalFormatting>
  <conditionalFormatting sqref="F364:F413">
    <cfRule type="cellIs" dxfId="241" priority="242" stopIfTrue="1" operator="lessThan">
      <formula>0</formula>
    </cfRule>
  </conditionalFormatting>
  <conditionalFormatting sqref="F364:F413">
    <cfRule type="cellIs" dxfId="240" priority="241" stopIfTrue="1" operator="lessThan">
      <formula>0</formula>
    </cfRule>
  </conditionalFormatting>
  <conditionalFormatting sqref="H364:H413">
    <cfRule type="cellIs" dxfId="239" priority="240" stopIfTrue="1" operator="lessThan">
      <formula>0</formula>
    </cfRule>
  </conditionalFormatting>
  <conditionalFormatting sqref="H364:H413">
    <cfRule type="cellIs" dxfId="238" priority="239" stopIfTrue="1" operator="lessThan">
      <formula>0</formula>
    </cfRule>
  </conditionalFormatting>
  <conditionalFormatting sqref="H364:H413">
    <cfRule type="cellIs" dxfId="237" priority="238" stopIfTrue="1" operator="lessThan">
      <formula>0</formula>
    </cfRule>
  </conditionalFormatting>
  <conditionalFormatting sqref="J364:J413">
    <cfRule type="cellIs" dxfId="236" priority="237" stopIfTrue="1" operator="lessThan">
      <formula>0</formula>
    </cfRule>
  </conditionalFormatting>
  <conditionalFormatting sqref="J364:J413">
    <cfRule type="cellIs" dxfId="235" priority="236" stopIfTrue="1" operator="lessThan">
      <formula>0</formula>
    </cfRule>
  </conditionalFormatting>
  <conditionalFormatting sqref="J364:J413">
    <cfRule type="cellIs" dxfId="234" priority="235" stopIfTrue="1" operator="lessThan">
      <formula>0</formula>
    </cfRule>
  </conditionalFormatting>
  <conditionalFormatting sqref="L364:L413">
    <cfRule type="cellIs" dxfId="233" priority="234" stopIfTrue="1" operator="lessThan">
      <formula>0</formula>
    </cfRule>
  </conditionalFormatting>
  <conditionalFormatting sqref="L364:L413">
    <cfRule type="cellIs" dxfId="232" priority="233" stopIfTrue="1" operator="lessThan">
      <formula>0</formula>
    </cfRule>
  </conditionalFormatting>
  <conditionalFormatting sqref="L364:L413">
    <cfRule type="cellIs" dxfId="231" priority="232" stopIfTrue="1" operator="lessThan">
      <formula>0</formula>
    </cfRule>
  </conditionalFormatting>
  <conditionalFormatting sqref="F415:F464">
    <cfRule type="cellIs" dxfId="230" priority="231" stopIfTrue="1" operator="lessThan">
      <formula>0</formula>
    </cfRule>
  </conditionalFormatting>
  <conditionalFormatting sqref="F415:F464">
    <cfRule type="cellIs" dxfId="229" priority="230" stopIfTrue="1" operator="lessThan">
      <formula>0</formula>
    </cfRule>
  </conditionalFormatting>
  <conditionalFormatting sqref="F415:F464">
    <cfRule type="cellIs" dxfId="228" priority="229" stopIfTrue="1" operator="lessThan">
      <formula>0</formula>
    </cfRule>
  </conditionalFormatting>
  <conditionalFormatting sqref="H415:H464">
    <cfRule type="cellIs" dxfId="227" priority="228" stopIfTrue="1" operator="lessThan">
      <formula>0</formula>
    </cfRule>
  </conditionalFormatting>
  <conditionalFormatting sqref="H415:H464">
    <cfRule type="cellIs" dxfId="226" priority="227" stopIfTrue="1" operator="lessThan">
      <formula>0</formula>
    </cfRule>
  </conditionalFormatting>
  <conditionalFormatting sqref="H415:H464">
    <cfRule type="cellIs" dxfId="225" priority="226" stopIfTrue="1" operator="lessThan">
      <formula>0</formula>
    </cfRule>
  </conditionalFormatting>
  <conditionalFormatting sqref="J415:J464">
    <cfRule type="cellIs" dxfId="224" priority="225" stopIfTrue="1" operator="lessThan">
      <formula>0</formula>
    </cfRule>
  </conditionalFormatting>
  <conditionalFormatting sqref="J415:J464">
    <cfRule type="cellIs" dxfId="223" priority="224" stopIfTrue="1" operator="lessThan">
      <formula>0</formula>
    </cfRule>
  </conditionalFormatting>
  <conditionalFormatting sqref="J415:J464">
    <cfRule type="cellIs" dxfId="222" priority="223" stopIfTrue="1" operator="lessThan">
      <formula>0</formula>
    </cfRule>
  </conditionalFormatting>
  <conditionalFormatting sqref="L415:L464">
    <cfRule type="cellIs" dxfId="221" priority="222" stopIfTrue="1" operator="lessThan">
      <formula>0</formula>
    </cfRule>
  </conditionalFormatting>
  <conditionalFormatting sqref="L415:L464">
    <cfRule type="cellIs" dxfId="220" priority="221" stopIfTrue="1" operator="lessThan">
      <formula>0</formula>
    </cfRule>
  </conditionalFormatting>
  <conditionalFormatting sqref="L415:L464">
    <cfRule type="cellIs" dxfId="219" priority="220" stopIfTrue="1" operator="lessThan">
      <formula>0</formula>
    </cfRule>
  </conditionalFormatting>
  <conditionalFormatting sqref="F466:F515">
    <cfRule type="cellIs" dxfId="218" priority="219" stopIfTrue="1" operator="lessThan">
      <formula>0</formula>
    </cfRule>
  </conditionalFormatting>
  <conditionalFormatting sqref="F466:F515">
    <cfRule type="cellIs" dxfId="217" priority="218" stopIfTrue="1" operator="lessThan">
      <formula>0</formula>
    </cfRule>
  </conditionalFormatting>
  <conditionalFormatting sqref="F466:F515">
    <cfRule type="cellIs" dxfId="216" priority="217" stopIfTrue="1" operator="lessThan">
      <formula>0</formula>
    </cfRule>
  </conditionalFormatting>
  <conditionalFormatting sqref="H466:H515">
    <cfRule type="cellIs" dxfId="215" priority="216" stopIfTrue="1" operator="lessThan">
      <formula>0</formula>
    </cfRule>
  </conditionalFormatting>
  <conditionalFormatting sqref="H466:H515">
    <cfRule type="cellIs" dxfId="214" priority="215" stopIfTrue="1" operator="lessThan">
      <formula>0</formula>
    </cfRule>
  </conditionalFormatting>
  <conditionalFormatting sqref="H466:H515">
    <cfRule type="cellIs" dxfId="213" priority="214" stopIfTrue="1" operator="lessThan">
      <formula>0</formula>
    </cfRule>
  </conditionalFormatting>
  <conditionalFormatting sqref="J466:J515">
    <cfRule type="cellIs" dxfId="212" priority="213" stopIfTrue="1" operator="lessThan">
      <formula>0</formula>
    </cfRule>
  </conditionalFormatting>
  <conditionalFormatting sqref="J466:J515">
    <cfRule type="cellIs" dxfId="211" priority="212" stopIfTrue="1" operator="lessThan">
      <formula>0</formula>
    </cfRule>
  </conditionalFormatting>
  <conditionalFormatting sqref="J466:J515">
    <cfRule type="cellIs" dxfId="210" priority="211" stopIfTrue="1" operator="lessThan">
      <formula>0</formula>
    </cfRule>
  </conditionalFormatting>
  <conditionalFormatting sqref="L466:L515">
    <cfRule type="cellIs" dxfId="209" priority="210" stopIfTrue="1" operator="lessThan">
      <formula>0</formula>
    </cfRule>
  </conditionalFormatting>
  <conditionalFormatting sqref="L466:L515">
    <cfRule type="cellIs" dxfId="208" priority="209" stopIfTrue="1" operator="lessThan">
      <formula>0</formula>
    </cfRule>
  </conditionalFormatting>
  <conditionalFormatting sqref="L466:L515">
    <cfRule type="cellIs" dxfId="207" priority="208" stopIfTrue="1" operator="lessThan">
      <formula>0</formula>
    </cfRule>
  </conditionalFormatting>
  <conditionalFormatting sqref="F517:F566">
    <cfRule type="cellIs" dxfId="206" priority="207" stopIfTrue="1" operator="lessThan">
      <formula>0</formula>
    </cfRule>
  </conditionalFormatting>
  <conditionalFormatting sqref="F517:F566">
    <cfRule type="cellIs" dxfId="205" priority="206" stopIfTrue="1" operator="lessThan">
      <formula>0</formula>
    </cfRule>
  </conditionalFormatting>
  <conditionalFormatting sqref="F517:F566">
    <cfRule type="cellIs" dxfId="204" priority="205" stopIfTrue="1" operator="lessThan">
      <formula>0</formula>
    </cfRule>
  </conditionalFormatting>
  <conditionalFormatting sqref="H517:H566">
    <cfRule type="cellIs" dxfId="203" priority="204" stopIfTrue="1" operator="lessThan">
      <formula>0</formula>
    </cfRule>
  </conditionalFormatting>
  <conditionalFormatting sqref="H517:H566">
    <cfRule type="cellIs" dxfId="202" priority="203" stopIfTrue="1" operator="lessThan">
      <formula>0</formula>
    </cfRule>
  </conditionalFormatting>
  <conditionalFormatting sqref="H517:H566">
    <cfRule type="cellIs" dxfId="201" priority="202" stopIfTrue="1" operator="lessThan">
      <formula>0</formula>
    </cfRule>
  </conditionalFormatting>
  <conditionalFormatting sqref="J517:J566">
    <cfRule type="cellIs" dxfId="200" priority="201" stopIfTrue="1" operator="lessThan">
      <formula>0</formula>
    </cfRule>
  </conditionalFormatting>
  <conditionalFormatting sqref="J517:J566">
    <cfRule type="cellIs" dxfId="199" priority="200" stopIfTrue="1" operator="lessThan">
      <formula>0</formula>
    </cfRule>
  </conditionalFormatting>
  <conditionalFormatting sqref="J517:J566">
    <cfRule type="cellIs" dxfId="198" priority="199" stopIfTrue="1" operator="lessThan">
      <formula>0</formula>
    </cfRule>
  </conditionalFormatting>
  <conditionalFormatting sqref="L517:L566">
    <cfRule type="cellIs" dxfId="197" priority="198" stopIfTrue="1" operator="lessThan">
      <formula>0</formula>
    </cfRule>
  </conditionalFormatting>
  <conditionalFormatting sqref="L517:L566">
    <cfRule type="cellIs" dxfId="196" priority="197" stopIfTrue="1" operator="lessThan">
      <formula>0</formula>
    </cfRule>
  </conditionalFormatting>
  <conditionalFormatting sqref="L517:L566">
    <cfRule type="cellIs" dxfId="195" priority="196" stopIfTrue="1" operator="lessThan">
      <formula>0</formula>
    </cfRule>
  </conditionalFormatting>
  <conditionalFormatting sqref="F568:F617">
    <cfRule type="cellIs" dxfId="194" priority="195" stopIfTrue="1" operator="lessThan">
      <formula>0</formula>
    </cfRule>
  </conditionalFormatting>
  <conditionalFormatting sqref="F568:F617">
    <cfRule type="cellIs" dxfId="193" priority="194" stopIfTrue="1" operator="lessThan">
      <formula>0</formula>
    </cfRule>
  </conditionalFormatting>
  <conditionalFormatting sqref="F568:F617">
    <cfRule type="cellIs" dxfId="192" priority="193" stopIfTrue="1" operator="lessThan">
      <formula>0</formula>
    </cfRule>
  </conditionalFormatting>
  <conditionalFormatting sqref="H568:H617">
    <cfRule type="cellIs" dxfId="191" priority="192" stopIfTrue="1" operator="lessThan">
      <formula>0</formula>
    </cfRule>
  </conditionalFormatting>
  <conditionalFormatting sqref="H568:H617">
    <cfRule type="cellIs" dxfId="190" priority="191" stopIfTrue="1" operator="lessThan">
      <formula>0</formula>
    </cfRule>
  </conditionalFormatting>
  <conditionalFormatting sqref="H568:H617">
    <cfRule type="cellIs" dxfId="189" priority="190" stopIfTrue="1" operator="lessThan">
      <formula>0</formula>
    </cfRule>
  </conditionalFormatting>
  <conditionalFormatting sqref="J568:J617">
    <cfRule type="cellIs" dxfId="188" priority="189" stopIfTrue="1" operator="lessThan">
      <formula>0</formula>
    </cfRule>
  </conditionalFormatting>
  <conditionalFormatting sqref="J568:J617">
    <cfRule type="cellIs" dxfId="187" priority="188" stopIfTrue="1" operator="lessThan">
      <formula>0</formula>
    </cfRule>
  </conditionalFormatting>
  <conditionalFormatting sqref="J568:J617">
    <cfRule type="cellIs" dxfId="186" priority="187" stopIfTrue="1" operator="lessThan">
      <formula>0</formula>
    </cfRule>
  </conditionalFormatting>
  <conditionalFormatting sqref="L568:L617">
    <cfRule type="cellIs" dxfId="185" priority="186" stopIfTrue="1" operator="lessThan">
      <formula>0</formula>
    </cfRule>
  </conditionalFormatting>
  <conditionalFormatting sqref="L568:L617">
    <cfRule type="cellIs" dxfId="184" priority="185" stopIfTrue="1" operator="lessThan">
      <formula>0</formula>
    </cfRule>
  </conditionalFormatting>
  <conditionalFormatting sqref="L568:L617">
    <cfRule type="cellIs" dxfId="183" priority="184" stopIfTrue="1" operator="lessThan">
      <formula>0</formula>
    </cfRule>
  </conditionalFormatting>
  <conditionalFormatting sqref="L720 H720 J720 F720 F771 H771 J771 L771 F822 H822 J822 L822 L669 J669 H669 F669">
    <cfRule type="cellIs" dxfId="182" priority="183" stopIfTrue="1" operator="lessThan">
      <formula>0</formula>
    </cfRule>
  </conditionalFormatting>
  <conditionalFormatting sqref="F619:F668">
    <cfRule type="cellIs" dxfId="181" priority="182" stopIfTrue="1" operator="lessThan">
      <formula>0</formula>
    </cfRule>
  </conditionalFormatting>
  <conditionalFormatting sqref="F619:F668">
    <cfRule type="cellIs" dxfId="180" priority="181" stopIfTrue="1" operator="lessThan">
      <formula>0</formula>
    </cfRule>
  </conditionalFormatting>
  <conditionalFormatting sqref="F619:F668">
    <cfRule type="cellIs" dxfId="179" priority="180" stopIfTrue="1" operator="lessThan">
      <formula>0</formula>
    </cfRule>
  </conditionalFormatting>
  <conditionalFormatting sqref="H619:H668">
    <cfRule type="cellIs" dxfId="178" priority="179" stopIfTrue="1" operator="lessThan">
      <formula>0</formula>
    </cfRule>
  </conditionalFormatting>
  <conditionalFormatting sqref="H619:H668">
    <cfRule type="cellIs" dxfId="177" priority="178" stopIfTrue="1" operator="lessThan">
      <formula>0</formula>
    </cfRule>
  </conditionalFormatting>
  <conditionalFormatting sqref="H619:H668">
    <cfRule type="cellIs" dxfId="176" priority="177" stopIfTrue="1" operator="lessThan">
      <formula>0</formula>
    </cfRule>
  </conditionalFormatting>
  <conditionalFormatting sqref="J619:J668">
    <cfRule type="cellIs" dxfId="175" priority="176" stopIfTrue="1" operator="lessThan">
      <formula>0</formula>
    </cfRule>
  </conditionalFormatting>
  <conditionalFormatting sqref="J619:J668">
    <cfRule type="cellIs" dxfId="174" priority="175" stopIfTrue="1" operator="lessThan">
      <formula>0</formula>
    </cfRule>
  </conditionalFormatting>
  <conditionalFormatting sqref="J619:J668">
    <cfRule type="cellIs" dxfId="173" priority="174" stopIfTrue="1" operator="lessThan">
      <formula>0</formula>
    </cfRule>
  </conditionalFormatting>
  <conditionalFormatting sqref="L619:L668">
    <cfRule type="cellIs" dxfId="172" priority="173" stopIfTrue="1" operator="lessThan">
      <formula>0</formula>
    </cfRule>
  </conditionalFormatting>
  <conditionalFormatting sqref="L619:L668">
    <cfRule type="cellIs" dxfId="171" priority="172" stopIfTrue="1" operator="lessThan">
      <formula>0</formula>
    </cfRule>
  </conditionalFormatting>
  <conditionalFormatting sqref="L619:L668">
    <cfRule type="cellIs" dxfId="170" priority="171" stopIfTrue="1" operator="lessThan">
      <formula>0</formula>
    </cfRule>
  </conditionalFormatting>
  <conditionalFormatting sqref="F670:F719">
    <cfRule type="cellIs" dxfId="169" priority="170" stopIfTrue="1" operator="lessThan">
      <formula>0</formula>
    </cfRule>
  </conditionalFormatting>
  <conditionalFormatting sqref="F670:F719">
    <cfRule type="cellIs" dxfId="168" priority="169" stopIfTrue="1" operator="lessThan">
      <formula>0</formula>
    </cfRule>
  </conditionalFormatting>
  <conditionalFormatting sqref="F670:F719">
    <cfRule type="cellIs" dxfId="167" priority="168" stopIfTrue="1" operator="lessThan">
      <formula>0</formula>
    </cfRule>
  </conditionalFormatting>
  <conditionalFormatting sqref="H670:H719">
    <cfRule type="cellIs" dxfId="166" priority="167" stopIfTrue="1" operator="lessThan">
      <formula>0</formula>
    </cfRule>
  </conditionalFormatting>
  <conditionalFormatting sqref="H670:H719">
    <cfRule type="cellIs" dxfId="165" priority="166" stopIfTrue="1" operator="lessThan">
      <formula>0</formula>
    </cfRule>
  </conditionalFormatting>
  <conditionalFormatting sqref="H670:H719">
    <cfRule type="cellIs" dxfId="164" priority="165" stopIfTrue="1" operator="lessThan">
      <formula>0</formula>
    </cfRule>
  </conditionalFormatting>
  <conditionalFormatting sqref="J670:J719">
    <cfRule type="cellIs" dxfId="163" priority="164" stopIfTrue="1" operator="lessThan">
      <formula>0</formula>
    </cfRule>
  </conditionalFormatting>
  <conditionalFormatting sqref="J670:J719">
    <cfRule type="cellIs" dxfId="162" priority="163" stopIfTrue="1" operator="lessThan">
      <formula>0</formula>
    </cfRule>
  </conditionalFormatting>
  <conditionalFormatting sqref="J670:J719">
    <cfRule type="cellIs" dxfId="161" priority="162" stopIfTrue="1" operator="lessThan">
      <formula>0</formula>
    </cfRule>
  </conditionalFormatting>
  <conditionalFormatting sqref="L670:L719">
    <cfRule type="cellIs" dxfId="160" priority="161" stopIfTrue="1" operator="lessThan">
      <formula>0</formula>
    </cfRule>
  </conditionalFormatting>
  <conditionalFormatting sqref="L670:L719">
    <cfRule type="cellIs" dxfId="159" priority="160" stopIfTrue="1" operator="lessThan">
      <formula>0</formula>
    </cfRule>
  </conditionalFormatting>
  <conditionalFormatting sqref="L670:L719">
    <cfRule type="cellIs" dxfId="158" priority="159" stopIfTrue="1" operator="lessThan">
      <formula>0</formula>
    </cfRule>
  </conditionalFormatting>
  <conditionalFormatting sqref="F721:F770">
    <cfRule type="cellIs" dxfId="157" priority="158" stopIfTrue="1" operator="lessThan">
      <formula>0</formula>
    </cfRule>
  </conditionalFormatting>
  <conditionalFormatting sqref="F721:F770">
    <cfRule type="cellIs" dxfId="156" priority="157" stopIfTrue="1" operator="lessThan">
      <formula>0</formula>
    </cfRule>
  </conditionalFormatting>
  <conditionalFormatting sqref="F721:F770">
    <cfRule type="cellIs" dxfId="155" priority="156" stopIfTrue="1" operator="lessThan">
      <formula>0</formula>
    </cfRule>
  </conditionalFormatting>
  <conditionalFormatting sqref="H721:H770">
    <cfRule type="cellIs" dxfId="154" priority="155" stopIfTrue="1" operator="lessThan">
      <formula>0</formula>
    </cfRule>
  </conditionalFormatting>
  <conditionalFormatting sqref="H721:H770">
    <cfRule type="cellIs" dxfId="153" priority="154" stopIfTrue="1" operator="lessThan">
      <formula>0</formula>
    </cfRule>
  </conditionalFormatting>
  <conditionalFormatting sqref="H721:H770">
    <cfRule type="cellIs" dxfId="152" priority="153" stopIfTrue="1" operator="lessThan">
      <formula>0</formula>
    </cfRule>
  </conditionalFormatting>
  <conditionalFormatting sqref="J721:J770">
    <cfRule type="cellIs" dxfId="151" priority="152" stopIfTrue="1" operator="lessThan">
      <formula>0</formula>
    </cfRule>
  </conditionalFormatting>
  <conditionalFormatting sqref="J721:J770">
    <cfRule type="cellIs" dxfId="150" priority="151" stopIfTrue="1" operator="lessThan">
      <formula>0</formula>
    </cfRule>
  </conditionalFormatting>
  <conditionalFormatting sqref="J721:J770">
    <cfRule type="cellIs" dxfId="149" priority="150" stopIfTrue="1" operator="lessThan">
      <formula>0</formula>
    </cfRule>
  </conditionalFormatting>
  <conditionalFormatting sqref="L721:L770">
    <cfRule type="cellIs" dxfId="148" priority="149" stopIfTrue="1" operator="lessThan">
      <formula>0</formula>
    </cfRule>
  </conditionalFormatting>
  <conditionalFormatting sqref="L721:L770">
    <cfRule type="cellIs" dxfId="147" priority="148" stopIfTrue="1" operator="lessThan">
      <formula>0</formula>
    </cfRule>
  </conditionalFormatting>
  <conditionalFormatting sqref="L721:L770">
    <cfRule type="cellIs" dxfId="146" priority="147" stopIfTrue="1" operator="lessThan">
      <formula>0</formula>
    </cfRule>
  </conditionalFormatting>
  <conditionalFormatting sqref="F772:F821">
    <cfRule type="cellIs" dxfId="145" priority="146" stopIfTrue="1" operator="lessThan">
      <formula>0</formula>
    </cfRule>
  </conditionalFormatting>
  <conditionalFormatting sqref="F772:F821">
    <cfRule type="cellIs" dxfId="144" priority="145" stopIfTrue="1" operator="lessThan">
      <formula>0</formula>
    </cfRule>
  </conditionalFormatting>
  <conditionalFormatting sqref="F772:F821">
    <cfRule type="cellIs" dxfId="143" priority="144" stopIfTrue="1" operator="lessThan">
      <formula>0</formula>
    </cfRule>
  </conditionalFormatting>
  <conditionalFormatting sqref="H772:H821">
    <cfRule type="cellIs" dxfId="142" priority="143" stopIfTrue="1" operator="lessThan">
      <formula>0</formula>
    </cfRule>
  </conditionalFormatting>
  <conditionalFormatting sqref="H772:H821">
    <cfRule type="cellIs" dxfId="141" priority="142" stopIfTrue="1" operator="lessThan">
      <formula>0</formula>
    </cfRule>
  </conditionalFormatting>
  <conditionalFormatting sqref="H772:H821">
    <cfRule type="cellIs" dxfId="140" priority="141" stopIfTrue="1" operator="lessThan">
      <formula>0</formula>
    </cfRule>
  </conditionalFormatting>
  <conditionalFormatting sqref="J772:J821">
    <cfRule type="cellIs" dxfId="139" priority="140" stopIfTrue="1" operator="lessThan">
      <formula>0</formula>
    </cfRule>
  </conditionalFormatting>
  <conditionalFormatting sqref="J772:J821">
    <cfRule type="cellIs" dxfId="138" priority="139" stopIfTrue="1" operator="lessThan">
      <formula>0</formula>
    </cfRule>
  </conditionalFormatting>
  <conditionalFormatting sqref="J772:J821">
    <cfRule type="cellIs" dxfId="137" priority="138" stopIfTrue="1" operator="lessThan">
      <formula>0</formula>
    </cfRule>
  </conditionalFormatting>
  <conditionalFormatting sqref="L772:L821">
    <cfRule type="cellIs" dxfId="136" priority="137" stopIfTrue="1" operator="lessThan">
      <formula>0</formula>
    </cfRule>
  </conditionalFormatting>
  <conditionalFormatting sqref="L772:L821">
    <cfRule type="cellIs" dxfId="135" priority="136" stopIfTrue="1" operator="lessThan">
      <formula>0</formula>
    </cfRule>
  </conditionalFormatting>
  <conditionalFormatting sqref="L772:L821">
    <cfRule type="cellIs" dxfId="134" priority="135" stopIfTrue="1" operator="lessThan">
      <formula>0</formula>
    </cfRule>
  </conditionalFormatting>
  <conditionalFormatting sqref="F823:F872">
    <cfRule type="cellIs" dxfId="133" priority="134" stopIfTrue="1" operator="lessThan">
      <formula>0</formula>
    </cfRule>
  </conditionalFormatting>
  <conditionalFormatting sqref="F823:F872">
    <cfRule type="cellIs" dxfId="132" priority="133" stopIfTrue="1" operator="lessThan">
      <formula>0</formula>
    </cfRule>
  </conditionalFormatting>
  <conditionalFormatting sqref="F823:F872">
    <cfRule type="cellIs" dxfId="131" priority="132" stopIfTrue="1" operator="lessThan">
      <formula>0</formula>
    </cfRule>
  </conditionalFormatting>
  <conditionalFormatting sqref="H823:H872">
    <cfRule type="cellIs" dxfId="130" priority="131" stopIfTrue="1" operator="lessThan">
      <formula>0</formula>
    </cfRule>
  </conditionalFormatting>
  <conditionalFormatting sqref="H823:H872">
    <cfRule type="cellIs" dxfId="129" priority="130" stopIfTrue="1" operator="lessThan">
      <formula>0</formula>
    </cfRule>
  </conditionalFormatting>
  <conditionalFormatting sqref="H823:H872">
    <cfRule type="cellIs" dxfId="128" priority="129" stopIfTrue="1" operator="lessThan">
      <formula>0</formula>
    </cfRule>
  </conditionalFormatting>
  <conditionalFormatting sqref="J823:J872">
    <cfRule type="cellIs" dxfId="127" priority="128" stopIfTrue="1" operator="lessThan">
      <formula>0</formula>
    </cfRule>
  </conditionalFormatting>
  <conditionalFormatting sqref="J823:J872">
    <cfRule type="cellIs" dxfId="126" priority="127" stopIfTrue="1" operator="lessThan">
      <formula>0</formula>
    </cfRule>
  </conditionalFormatting>
  <conditionalFormatting sqref="J823:J872">
    <cfRule type="cellIs" dxfId="125" priority="126" stopIfTrue="1" operator="lessThan">
      <formula>0</formula>
    </cfRule>
  </conditionalFormatting>
  <conditionalFormatting sqref="L823:L872">
    <cfRule type="cellIs" dxfId="124" priority="125" stopIfTrue="1" operator="lessThan">
      <formula>0</formula>
    </cfRule>
  </conditionalFormatting>
  <conditionalFormatting sqref="L823:L872">
    <cfRule type="cellIs" dxfId="123" priority="124" stopIfTrue="1" operator="lessThan">
      <formula>0</formula>
    </cfRule>
  </conditionalFormatting>
  <conditionalFormatting sqref="L823:L872">
    <cfRule type="cellIs" dxfId="122" priority="123" stopIfTrue="1" operator="lessThan">
      <formula>0</formula>
    </cfRule>
  </conditionalFormatting>
  <conditionalFormatting sqref="L1485 H1485 J1485 F1485 F1536 H1536 J1536 L1536 F1587 H1587 J1587 L1587 L1434 J1434 H1434 F1434">
    <cfRule type="cellIs" dxfId="121" priority="122" stopIfTrue="1" operator="lessThan">
      <formula>0</formula>
    </cfRule>
  </conditionalFormatting>
  <conditionalFormatting sqref="F1384:F1433">
    <cfRule type="cellIs" dxfId="120" priority="121" stopIfTrue="1" operator="lessThan">
      <formula>0</formula>
    </cfRule>
  </conditionalFormatting>
  <conditionalFormatting sqref="F1384:F1433">
    <cfRule type="cellIs" dxfId="119" priority="120" stopIfTrue="1" operator="lessThan">
      <formula>0</formula>
    </cfRule>
  </conditionalFormatting>
  <conditionalFormatting sqref="F1384:F1433">
    <cfRule type="cellIs" dxfId="118" priority="119" stopIfTrue="1" operator="lessThan">
      <formula>0</formula>
    </cfRule>
  </conditionalFormatting>
  <conditionalFormatting sqref="H1384:H1433">
    <cfRule type="cellIs" dxfId="117" priority="118" stopIfTrue="1" operator="lessThan">
      <formula>0</formula>
    </cfRule>
  </conditionalFormatting>
  <conditionalFormatting sqref="H1384:H1433">
    <cfRule type="cellIs" dxfId="116" priority="117" stopIfTrue="1" operator="lessThan">
      <formula>0</formula>
    </cfRule>
  </conditionalFormatting>
  <conditionalFormatting sqref="H1384:H1433">
    <cfRule type="cellIs" dxfId="115" priority="116" stopIfTrue="1" operator="lessThan">
      <formula>0</formula>
    </cfRule>
  </conditionalFormatting>
  <conditionalFormatting sqref="J1384:J1433">
    <cfRule type="cellIs" dxfId="114" priority="115" stopIfTrue="1" operator="lessThan">
      <formula>0</formula>
    </cfRule>
  </conditionalFormatting>
  <conditionalFormatting sqref="J1384:J1433">
    <cfRule type="cellIs" dxfId="113" priority="114" stopIfTrue="1" operator="lessThan">
      <formula>0</formula>
    </cfRule>
  </conditionalFormatting>
  <conditionalFormatting sqref="J1384:J1433">
    <cfRule type="cellIs" dxfId="112" priority="113" stopIfTrue="1" operator="lessThan">
      <formula>0</formula>
    </cfRule>
  </conditionalFormatting>
  <conditionalFormatting sqref="L1384:L1433">
    <cfRule type="cellIs" dxfId="111" priority="112" stopIfTrue="1" operator="lessThan">
      <formula>0</formula>
    </cfRule>
  </conditionalFormatting>
  <conditionalFormatting sqref="L1384:L1433">
    <cfRule type="cellIs" dxfId="110" priority="111" stopIfTrue="1" operator="lessThan">
      <formula>0</formula>
    </cfRule>
  </conditionalFormatting>
  <conditionalFormatting sqref="L1384:L1433">
    <cfRule type="cellIs" dxfId="109" priority="110" stopIfTrue="1" operator="lessThan">
      <formula>0</formula>
    </cfRule>
  </conditionalFormatting>
  <conditionalFormatting sqref="F1435:F1484">
    <cfRule type="cellIs" dxfId="108" priority="109" stopIfTrue="1" operator="lessThan">
      <formula>0</formula>
    </cfRule>
  </conditionalFormatting>
  <conditionalFormatting sqref="F1435:F1484">
    <cfRule type="cellIs" dxfId="107" priority="108" stopIfTrue="1" operator="lessThan">
      <formula>0</formula>
    </cfRule>
  </conditionalFormatting>
  <conditionalFormatting sqref="F1435:F1484">
    <cfRule type="cellIs" dxfId="106" priority="107" stopIfTrue="1" operator="lessThan">
      <formula>0</formula>
    </cfRule>
  </conditionalFormatting>
  <conditionalFormatting sqref="H1435:H1484">
    <cfRule type="cellIs" dxfId="105" priority="106" stopIfTrue="1" operator="lessThan">
      <formula>0</formula>
    </cfRule>
  </conditionalFormatting>
  <conditionalFormatting sqref="H1435:H1484">
    <cfRule type="cellIs" dxfId="104" priority="105" stopIfTrue="1" operator="lessThan">
      <formula>0</formula>
    </cfRule>
  </conditionalFormatting>
  <conditionalFormatting sqref="H1435:H1484">
    <cfRule type="cellIs" dxfId="103" priority="104" stopIfTrue="1" operator="lessThan">
      <formula>0</formula>
    </cfRule>
  </conditionalFormatting>
  <conditionalFormatting sqref="J1435:J1484">
    <cfRule type="cellIs" dxfId="102" priority="103" stopIfTrue="1" operator="lessThan">
      <formula>0</formula>
    </cfRule>
  </conditionalFormatting>
  <conditionalFormatting sqref="J1435:J1484">
    <cfRule type="cellIs" dxfId="101" priority="102" stopIfTrue="1" operator="lessThan">
      <formula>0</formula>
    </cfRule>
  </conditionalFormatting>
  <conditionalFormatting sqref="J1435:J1484">
    <cfRule type="cellIs" dxfId="100" priority="101" stopIfTrue="1" operator="lessThan">
      <formula>0</formula>
    </cfRule>
  </conditionalFormatting>
  <conditionalFormatting sqref="L1435:L1484">
    <cfRule type="cellIs" dxfId="99" priority="100" stopIfTrue="1" operator="lessThan">
      <formula>0</formula>
    </cfRule>
  </conditionalFormatting>
  <conditionalFormatting sqref="L1435:L1484">
    <cfRule type="cellIs" dxfId="98" priority="99" stopIfTrue="1" operator="lessThan">
      <formula>0</formula>
    </cfRule>
  </conditionalFormatting>
  <conditionalFormatting sqref="L1435:L1484">
    <cfRule type="cellIs" dxfId="97" priority="98" stopIfTrue="1" operator="lessThan">
      <formula>0</formula>
    </cfRule>
  </conditionalFormatting>
  <conditionalFormatting sqref="F1486:F1535">
    <cfRule type="cellIs" dxfId="96" priority="97" stopIfTrue="1" operator="lessThan">
      <formula>0</formula>
    </cfRule>
  </conditionalFormatting>
  <conditionalFormatting sqref="F1486:F1535">
    <cfRule type="cellIs" dxfId="95" priority="96" stopIfTrue="1" operator="lessThan">
      <formula>0</formula>
    </cfRule>
  </conditionalFormatting>
  <conditionalFormatting sqref="F1486:F1535">
    <cfRule type="cellIs" dxfId="94" priority="95" stopIfTrue="1" operator="lessThan">
      <formula>0</formula>
    </cfRule>
  </conditionalFormatting>
  <conditionalFormatting sqref="H1486:H1535">
    <cfRule type="cellIs" dxfId="93" priority="94" stopIfTrue="1" operator="lessThan">
      <formula>0</formula>
    </cfRule>
  </conditionalFormatting>
  <conditionalFormatting sqref="H1486:H1535">
    <cfRule type="cellIs" dxfId="92" priority="93" stopIfTrue="1" operator="lessThan">
      <formula>0</formula>
    </cfRule>
  </conditionalFormatting>
  <conditionalFormatting sqref="H1486:H1535">
    <cfRule type="cellIs" dxfId="91" priority="92" stopIfTrue="1" operator="lessThan">
      <formula>0</formula>
    </cfRule>
  </conditionalFormatting>
  <conditionalFormatting sqref="J1486:J1535">
    <cfRule type="cellIs" dxfId="90" priority="91" stopIfTrue="1" operator="lessThan">
      <formula>0</formula>
    </cfRule>
  </conditionalFormatting>
  <conditionalFormatting sqref="J1486:J1535">
    <cfRule type="cellIs" dxfId="89" priority="90" stopIfTrue="1" operator="lessThan">
      <formula>0</formula>
    </cfRule>
  </conditionalFormatting>
  <conditionalFormatting sqref="J1486:J1535">
    <cfRule type="cellIs" dxfId="88" priority="89" stopIfTrue="1" operator="lessThan">
      <formula>0</formula>
    </cfRule>
  </conditionalFormatting>
  <conditionalFormatting sqref="L1486:L1535">
    <cfRule type="cellIs" dxfId="87" priority="88" stopIfTrue="1" operator="lessThan">
      <formula>0</formula>
    </cfRule>
  </conditionalFormatting>
  <conditionalFormatting sqref="L1486:L1535">
    <cfRule type="cellIs" dxfId="86" priority="87" stopIfTrue="1" operator="lessThan">
      <formula>0</formula>
    </cfRule>
  </conditionalFormatting>
  <conditionalFormatting sqref="L1486:L1535">
    <cfRule type="cellIs" dxfId="85" priority="86" stopIfTrue="1" operator="lessThan">
      <formula>0</formula>
    </cfRule>
  </conditionalFormatting>
  <conditionalFormatting sqref="F1537:F1586">
    <cfRule type="cellIs" dxfId="84" priority="85" stopIfTrue="1" operator="lessThan">
      <formula>0</formula>
    </cfRule>
  </conditionalFormatting>
  <conditionalFormatting sqref="F1537:F1586">
    <cfRule type="cellIs" dxfId="83" priority="84" stopIfTrue="1" operator="lessThan">
      <formula>0</formula>
    </cfRule>
  </conditionalFormatting>
  <conditionalFormatting sqref="F1537:F1586">
    <cfRule type="cellIs" dxfId="82" priority="83" stopIfTrue="1" operator="lessThan">
      <formula>0</formula>
    </cfRule>
  </conditionalFormatting>
  <conditionalFormatting sqref="H1537:H1586">
    <cfRule type="cellIs" dxfId="81" priority="82" stopIfTrue="1" operator="lessThan">
      <formula>0</formula>
    </cfRule>
  </conditionalFormatting>
  <conditionalFormatting sqref="H1537:H1586">
    <cfRule type="cellIs" dxfId="80" priority="81" stopIfTrue="1" operator="lessThan">
      <formula>0</formula>
    </cfRule>
  </conditionalFormatting>
  <conditionalFormatting sqref="H1537:H1586">
    <cfRule type="cellIs" dxfId="79" priority="80" stopIfTrue="1" operator="lessThan">
      <formula>0</formula>
    </cfRule>
  </conditionalFormatting>
  <conditionalFormatting sqref="J1537:J1586">
    <cfRule type="cellIs" dxfId="78" priority="79" stopIfTrue="1" operator="lessThan">
      <formula>0</formula>
    </cfRule>
  </conditionalFormatting>
  <conditionalFormatting sqref="J1537:J1586">
    <cfRule type="cellIs" dxfId="77" priority="78" stopIfTrue="1" operator="lessThan">
      <formula>0</formula>
    </cfRule>
  </conditionalFormatting>
  <conditionalFormatting sqref="J1537:J1586">
    <cfRule type="cellIs" dxfId="76" priority="77" stopIfTrue="1" operator="lessThan">
      <formula>0</formula>
    </cfRule>
  </conditionalFormatting>
  <conditionalFormatting sqref="L1537:L1586">
    <cfRule type="cellIs" dxfId="75" priority="76" stopIfTrue="1" operator="lessThan">
      <formula>0</formula>
    </cfRule>
  </conditionalFormatting>
  <conditionalFormatting sqref="L1537:L1586">
    <cfRule type="cellIs" dxfId="74" priority="75" stopIfTrue="1" operator="lessThan">
      <formula>0</formula>
    </cfRule>
  </conditionalFormatting>
  <conditionalFormatting sqref="L1537:L1586">
    <cfRule type="cellIs" dxfId="73" priority="74" stopIfTrue="1" operator="lessThan">
      <formula>0</formula>
    </cfRule>
  </conditionalFormatting>
  <conditionalFormatting sqref="F1588:F1637">
    <cfRule type="cellIs" dxfId="72" priority="73" stopIfTrue="1" operator="lessThan">
      <formula>0</formula>
    </cfRule>
  </conditionalFormatting>
  <conditionalFormatting sqref="F1588:F1637">
    <cfRule type="cellIs" dxfId="71" priority="72" stopIfTrue="1" operator="lessThan">
      <formula>0</formula>
    </cfRule>
  </conditionalFormatting>
  <conditionalFormatting sqref="F1588:F1637">
    <cfRule type="cellIs" dxfId="70" priority="71" stopIfTrue="1" operator="lessThan">
      <formula>0</formula>
    </cfRule>
  </conditionalFormatting>
  <conditionalFormatting sqref="H1588:H1637">
    <cfRule type="cellIs" dxfId="69" priority="70" stopIfTrue="1" operator="lessThan">
      <formula>0</formula>
    </cfRule>
  </conditionalFormatting>
  <conditionalFormatting sqref="H1588:H1637">
    <cfRule type="cellIs" dxfId="68" priority="69" stopIfTrue="1" operator="lessThan">
      <formula>0</formula>
    </cfRule>
  </conditionalFormatting>
  <conditionalFormatting sqref="H1588:H1637">
    <cfRule type="cellIs" dxfId="67" priority="68" stopIfTrue="1" operator="lessThan">
      <formula>0</formula>
    </cfRule>
  </conditionalFormatting>
  <conditionalFormatting sqref="J1588:J1637">
    <cfRule type="cellIs" dxfId="66" priority="67" stopIfTrue="1" operator="lessThan">
      <formula>0</formula>
    </cfRule>
  </conditionalFormatting>
  <conditionalFormatting sqref="J1588:J1637">
    <cfRule type="cellIs" dxfId="65" priority="66" stopIfTrue="1" operator="lessThan">
      <formula>0</formula>
    </cfRule>
  </conditionalFormatting>
  <conditionalFormatting sqref="J1588:J1637">
    <cfRule type="cellIs" dxfId="64" priority="65" stopIfTrue="1" operator="lessThan">
      <formula>0</formula>
    </cfRule>
  </conditionalFormatting>
  <conditionalFormatting sqref="L1588:L1637">
    <cfRule type="cellIs" dxfId="63" priority="64" stopIfTrue="1" operator="lessThan">
      <formula>0</formula>
    </cfRule>
  </conditionalFormatting>
  <conditionalFormatting sqref="L1588:L1637">
    <cfRule type="cellIs" dxfId="62" priority="63" stopIfTrue="1" operator="lessThan">
      <formula>0</formula>
    </cfRule>
  </conditionalFormatting>
  <conditionalFormatting sqref="L1588:L1637">
    <cfRule type="cellIs" dxfId="61" priority="62" stopIfTrue="1" operator="lessThan">
      <formula>0</formula>
    </cfRule>
  </conditionalFormatting>
  <conditionalFormatting sqref="L1740 H1740 J1740 F1740 F1791 H1791 J1791 L1791 F1842 H1842 J1842 L1842 L1689 J1689 H1689 F1689">
    <cfRule type="cellIs" dxfId="60" priority="61" stopIfTrue="1" operator="lessThan">
      <formula>0</formula>
    </cfRule>
  </conditionalFormatting>
  <conditionalFormatting sqref="F1639:F1688">
    <cfRule type="cellIs" dxfId="59" priority="60" stopIfTrue="1" operator="lessThan">
      <formula>0</formula>
    </cfRule>
  </conditionalFormatting>
  <conditionalFormatting sqref="F1639:F1688">
    <cfRule type="cellIs" dxfId="58" priority="59" stopIfTrue="1" operator="lessThan">
      <formula>0</formula>
    </cfRule>
  </conditionalFormatting>
  <conditionalFormatting sqref="F1639:F1688">
    <cfRule type="cellIs" dxfId="57" priority="58" stopIfTrue="1" operator="lessThan">
      <formula>0</formula>
    </cfRule>
  </conditionalFormatting>
  <conditionalFormatting sqref="H1639:H1688">
    <cfRule type="cellIs" dxfId="56" priority="57" stopIfTrue="1" operator="lessThan">
      <formula>0</formula>
    </cfRule>
  </conditionalFormatting>
  <conditionalFormatting sqref="H1639:H1688">
    <cfRule type="cellIs" dxfId="55" priority="56" stopIfTrue="1" operator="lessThan">
      <formula>0</formula>
    </cfRule>
  </conditionalFormatting>
  <conditionalFormatting sqref="H1639:H1688">
    <cfRule type="cellIs" dxfId="54" priority="55" stopIfTrue="1" operator="lessThan">
      <formula>0</formula>
    </cfRule>
  </conditionalFormatting>
  <conditionalFormatting sqref="J1639:J1688">
    <cfRule type="cellIs" dxfId="53" priority="54" stopIfTrue="1" operator="lessThan">
      <formula>0</formula>
    </cfRule>
  </conditionalFormatting>
  <conditionalFormatting sqref="J1639:J1688">
    <cfRule type="cellIs" dxfId="52" priority="53" stopIfTrue="1" operator="lessThan">
      <formula>0</formula>
    </cfRule>
  </conditionalFormatting>
  <conditionalFormatting sqref="J1639:J1688">
    <cfRule type="cellIs" dxfId="51" priority="52" stopIfTrue="1" operator="lessThan">
      <formula>0</formula>
    </cfRule>
  </conditionalFormatting>
  <conditionalFormatting sqref="L1639:L1688">
    <cfRule type="cellIs" dxfId="50" priority="51" stopIfTrue="1" operator="lessThan">
      <formula>0</formula>
    </cfRule>
  </conditionalFormatting>
  <conditionalFormatting sqref="L1639:L1688">
    <cfRule type="cellIs" dxfId="49" priority="50" stopIfTrue="1" operator="lessThan">
      <formula>0</formula>
    </cfRule>
  </conditionalFormatting>
  <conditionalFormatting sqref="L1639:L1688">
    <cfRule type="cellIs" dxfId="48" priority="49" stopIfTrue="1" operator="lessThan">
      <formula>0</formula>
    </cfRule>
  </conditionalFormatting>
  <conditionalFormatting sqref="F1690:F1739">
    <cfRule type="cellIs" dxfId="47" priority="48" stopIfTrue="1" operator="lessThan">
      <formula>0</formula>
    </cfRule>
  </conditionalFormatting>
  <conditionalFormatting sqref="F1690:F1739">
    <cfRule type="cellIs" dxfId="46" priority="47" stopIfTrue="1" operator="lessThan">
      <formula>0</formula>
    </cfRule>
  </conditionalFormatting>
  <conditionalFormatting sqref="F1690:F1739">
    <cfRule type="cellIs" dxfId="45" priority="46" stopIfTrue="1" operator="lessThan">
      <formula>0</formula>
    </cfRule>
  </conditionalFormatting>
  <conditionalFormatting sqref="H1690:H1739">
    <cfRule type="cellIs" dxfId="44" priority="45" stopIfTrue="1" operator="lessThan">
      <formula>0</formula>
    </cfRule>
  </conditionalFormatting>
  <conditionalFormatting sqref="H1690:H1739">
    <cfRule type="cellIs" dxfId="43" priority="44" stopIfTrue="1" operator="lessThan">
      <formula>0</formula>
    </cfRule>
  </conditionalFormatting>
  <conditionalFormatting sqref="H1690:H1739">
    <cfRule type="cellIs" dxfId="42" priority="43" stopIfTrue="1" operator="lessThan">
      <formula>0</formula>
    </cfRule>
  </conditionalFormatting>
  <conditionalFormatting sqref="J1690:J1739">
    <cfRule type="cellIs" dxfId="41" priority="42" stopIfTrue="1" operator="lessThan">
      <formula>0</formula>
    </cfRule>
  </conditionalFormatting>
  <conditionalFormatting sqref="J1690:J1739">
    <cfRule type="cellIs" dxfId="40" priority="41" stopIfTrue="1" operator="lessThan">
      <formula>0</formula>
    </cfRule>
  </conditionalFormatting>
  <conditionalFormatting sqref="J1690:J1739">
    <cfRule type="cellIs" dxfId="39" priority="40" stopIfTrue="1" operator="lessThan">
      <formula>0</formula>
    </cfRule>
  </conditionalFormatting>
  <conditionalFormatting sqref="L1690:L1739">
    <cfRule type="cellIs" dxfId="38" priority="39" stopIfTrue="1" operator="lessThan">
      <formula>0</formula>
    </cfRule>
  </conditionalFormatting>
  <conditionalFormatting sqref="L1690:L1739">
    <cfRule type="cellIs" dxfId="37" priority="38" stopIfTrue="1" operator="lessThan">
      <formula>0</formula>
    </cfRule>
  </conditionalFormatting>
  <conditionalFormatting sqref="L1690:L1739">
    <cfRule type="cellIs" dxfId="36" priority="37" stopIfTrue="1" operator="lessThan">
      <formula>0</formula>
    </cfRule>
  </conditionalFormatting>
  <conditionalFormatting sqref="F1741:F1790">
    <cfRule type="cellIs" dxfId="35" priority="36" stopIfTrue="1" operator="lessThan">
      <formula>0</formula>
    </cfRule>
  </conditionalFormatting>
  <conditionalFormatting sqref="F1741:F1790">
    <cfRule type="cellIs" dxfId="34" priority="35" stopIfTrue="1" operator="lessThan">
      <formula>0</formula>
    </cfRule>
  </conditionalFormatting>
  <conditionalFormatting sqref="F1741:F1790">
    <cfRule type="cellIs" dxfId="33" priority="34" stopIfTrue="1" operator="lessThan">
      <formula>0</formula>
    </cfRule>
  </conditionalFormatting>
  <conditionalFormatting sqref="H1741:H1790">
    <cfRule type="cellIs" dxfId="32" priority="33" stopIfTrue="1" operator="lessThan">
      <formula>0</formula>
    </cfRule>
  </conditionalFormatting>
  <conditionalFormatting sqref="H1741:H1790">
    <cfRule type="cellIs" dxfId="31" priority="32" stopIfTrue="1" operator="lessThan">
      <formula>0</formula>
    </cfRule>
  </conditionalFormatting>
  <conditionalFormatting sqref="H1741:H1790">
    <cfRule type="cellIs" dxfId="30" priority="31" stopIfTrue="1" operator="lessThan">
      <formula>0</formula>
    </cfRule>
  </conditionalFormatting>
  <conditionalFormatting sqref="J1741:J1790">
    <cfRule type="cellIs" dxfId="29" priority="30" stopIfTrue="1" operator="lessThan">
      <formula>0</formula>
    </cfRule>
  </conditionalFormatting>
  <conditionalFormatting sqref="J1741:J1790">
    <cfRule type="cellIs" dxfId="28" priority="29" stopIfTrue="1" operator="lessThan">
      <formula>0</formula>
    </cfRule>
  </conditionalFormatting>
  <conditionalFormatting sqref="J1741:J1790">
    <cfRule type="cellIs" dxfId="27" priority="28" stopIfTrue="1" operator="lessThan">
      <formula>0</formula>
    </cfRule>
  </conditionalFormatting>
  <conditionalFormatting sqref="L1741:L1790">
    <cfRule type="cellIs" dxfId="26" priority="27" stopIfTrue="1" operator="lessThan">
      <formula>0</formula>
    </cfRule>
  </conditionalFormatting>
  <conditionalFormatting sqref="L1741:L1790">
    <cfRule type="cellIs" dxfId="25" priority="26" stopIfTrue="1" operator="lessThan">
      <formula>0</formula>
    </cfRule>
  </conditionalFormatting>
  <conditionalFormatting sqref="L1741:L1790">
    <cfRule type="cellIs" dxfId="24" priority="25" stopIfTrue="1" operator="lessThan">
      <formula>0</formula>
    </cfRule>
  </conditionalFormatting>
  <conditionalFormatting sqref="F1792:F1841">
    <cfRule type="cellIs" dxfId="23" priority="24" stopIfTrue="1" operator="lessThan">
      <formula>0</formula>
    </cfRule>
  </conditionalFormatting>
  <conditionalFormatting sqref="F1792:F1841">
    <cfRule type="cellIs" dxfId="22" priority="23" stopIfTrue="1" operator="lessThan">
      <formula>0</formula>
    </cfRule>
  </conditionalFormatting>
  <conditionalFormatting sqref="F1792:F1841">
    <cfRule type="cellIs" dxfId="21" priority="22" stopIfTrue="1" operator="lessThan">
      <formula>0</formula>
    </cfRule>
  </conditionalFormatting>
  <conditionalFormatting sqref="H1792:H1841">
    <cfRule type="cellIs" dxfId="20" priority="21" stopIfTrue="1" operator="lessThan">
      <formula>0</formula>
    </cfRule>
  </conditionalFormatting>
  <conditionalFormatting sqref="H1792:H1841">
    <cfRule type="cellIs" dxfId="19" priority="20" stopIfTrue="1" operator="lessThan">
      <formula>0</formula>
    </cfRule>
  </conditionalFormatting>
  <conditionalFormatting sqref="H1792:H1841">
    <cfRule type="cellIs" dxfId="18" priority="19" stopIfTrue="1" operator="lessThan">
      <formula>0</formula>
    </cfRule>
  </conditionalFormatting>
  <conditionalFormatting sqref="J1792:J1841">
    <cfRule type="cellIs" dxfId="17" priority="18" stopIfTrue="1" operator="lessThan">
      <formula>0</formula>
    </cfRule>
  </conditionalFormatting>
  <conditionalFormatting sqref="J1792:J1841">
    <cfRule type="cellIs" dxfId="16" priority="17" stopIfTrue="1" operator="lessThan">
      <formula>0</formula>
    </cfRule>
  </conditionalFormatting>
  <conditionalFormatting sqref="J1792:J1841">
    <cfRule type="cellIs" dxfId="15" priority="16" stopIfTrue="1" operator="lessThan">
      <formula>0</formula>
    </cfRule>
  </conditionalFormatting>
  <conditionalFormatting sqref="L1792:L1841">
    <cfRule type="cellIs" dxfId="14" priority="15" stopIfTrue="1" operator="lessThan">
      <formula>0</formula>
    </cfRule>
  </conditionalFormatting>
  <conditionalFormatting sqref="L1792:L1841">
    <cfRule type="cellIs" dxfId="13" priority="14" stopIfTrue="1" operator="lessThan">
      <formula>0</formula>
    </cfRule>
  </conditionalFormatting>
  <conditionalFormatting sqref="L1792:L1841">
    <cfRule type="cellIs" dxfId="12" priority="13" stopIfTrue="1" operator="lessThan">
      <formula>0</formula>
    </cfRule>
  </conditionalFormatting>
  <conditionalFormatting sqref="F1843:F1892">
    <cfRule type="cellIs" dxfId="11" priority="12" stopIfTrue="1" operator="lessThan">
      <formula>0</formula>
    </cfRule>
  </conditionalFormatting>
  <conditionalFormatting sqref="F1843:F1892">
    <cfRule type="cellIs" dxfId="10" priority="11" stopIfTrue="1" operator="lessThan">
      <formula>0</formula>
    </cfRule>
  </conditionalFormatting>
  <conditionalFormatting sqref="F1843:F1892">
    <cfRule type="cellIs" dxfId="9" priority="10" stopIfTrue="1" operator="lessThan">
      <formula>0</formula>
    </cfRule>
  </conditionalFormatting>
  <conditionalFormatting sqref="H1843:H1892">
    <cfRule type="cellIs" dxfId="8" priority="9" stopIfTrue="1" operator="lessThan">
      <formula>0</formula>
    </cfRule>
  </conditionalFormatting>
  <conditionalFormatting sqref="H1843:H1892">
    <cfRule type="cellIs" dxfId="7" priority="8" stopIfTrue="1" operator="lessThan">
      <formula>0</formula>
    </cfRule>
  </conditionalFormatting>
  <conditionalFormatting sqref="H1843:H1892">
    <cfRule type="cellIs" dxfId="6" priority="7" stopIfTrue="1" operator="lessThan">
      <formula>0</formula>
    </cfRule>
  </conditionalFormatting>
  <conditionalFormatting sqref="J1843:J1892">
    <cfRule type="cellIs" dxfId="5" priority="6" stopIfTrue="1" operator="lessThan">
      <formula>0</formula>
    </cfRule>
  </conditionalFormatting>
  <conditionalFormatting sqref="J1843:J1892">
    <cfRule type="cellIs" dxfId="4" priority="5" stopIfTrue="1" operator="lessThan">
      <formula>0</formula>
    </cfRule>
  </conditionalFormatting>
  <conditionalFormatting sqref="J1843:J1892">
    <cfRule type="cellIs" dxfId="3" priority="4" stopIfTrue="1" operator="lessThan">
      <formula>0</formula>
    </cfRule>
  </conditionalFormatting>
  <conditionalFormatting sqref="L1843:L1892">
    <cfRule type="cellIs" dxfId="2" priority="3" stopIfTrue="1" operator="lessThan">
      <formula>0</formula>
    </cfRule>
  </conditionalFormatting>
  <conditionalFormatting sqref="L1843:L1892">
    <cfRule type="cellIs" dxfId="1" priority="2" stopIfTrue="1" operator="lessThan">
      <formula>0</formula>
    </cfRule>
  </conditionalFormatting>
  <conditionalFormatting sqref="L1843:L1892">
    <cfRule type="cellIs" dxfId="0" priority="1" stopIfTrue="1" operator="lessThan">
      <formula>0</formula>
    </cfRule>
  </conditionalFormatting>
  <printOptions horizontalCentered="1"/>
  <pageMargins left="0.1" right="0.1" top="0.33" bottom="0.35" header="0.33" footer="0.12"/>
  <pageSetup scale="70" fitToHeight="0" orientation="landscape" horizontalDpi="200" verticalDpi="200" r:id="rId1"/>
  <headerFooter alignWithMargins="0">
    <oddFooter xml:space="preserve">&amp;L&amp;"Calibri,Regular"&amp;8Each Fixed Wt Purchase = 1 Unit.  Random Weight (Bulk) sales are factored by Lbs per Purchase based on Retailer input.
"n/a" = no sales available to calculate&amp;R&amp;"Calibri,Regular"&amp;8Page &amp;P of &amp;N&amp;"Arial,Regular"&amp;10
 </oddFooter>
  </headerFooter>
  <rowBreaks count="86" manualBreakCount="86">
    <brk id="57" max="11" man="1"/>
    <brk id="108" max="11" man="1"/>
    <brk id="159" max="11" man="1"/>
    <brk id="210" max="11" man="1"/>
    <brk id="261" max="11" man="1"/>
    <brk id="312" max="11" man="1"/>
    <brk id="363" max="16383" man="1"/>
    <brk id="414" max="11" man="1"/>
    <brk id="465" max="11" man="1"/>
    <brk id="516" max="11" man="1"/>
    <brk id="567" max="11" man="1"/>
    <brk id="618" max="11" man="1"/>
    <brk id="669" max="11" man="1"/>
    <brk id="720" max="11" man="1"/>
    <brk id="771" max="11" man="1"/>
    <brk id="822" max="11" man="1"/>
    <brk id="873" max="11" man="1"/>
    <brk id="924" max="11" man="1"/>
    <brk id="975" max="11" man="1"/>
    <brk id="1026" max="11" man="1"/>
    <brk id="1077" max="11" man="1"/>
    <brk id="1128" max="11" man="1"/>
    <brk id="1179" max="11" man="1"/>
    <brk id="1230" max="11" man="1"/>
    <brk id="1281" max="11" man="1"/>
    <brk id="1332" max="11" man="1"/>
    <brk id="1383" max="11" man="1"/>
    <brk id="1434" max="11" man="1"/>
    <brk id="1485" max="11" man="1"/>
    <brk id="1536" max="11" man="1"/>
    <brk id="1587" max="11" man="1"/>
    <brk id="1638" max="11" man="1"/>
    <brk id="1689" max="11" man="1"/>
    <brk id="1740" max="11" man="1"/>
    <brk id="1791" max="11" man="1"/>
    <brk id="1842" max="11" man="1"/>
    <brk id="1893" max="11" man="1"/>
    <brk id="1944" max="11" man="1"/>
    <brk id="1995" max="11" man="1"/>
    <brk id="2046" max="11" man="1"/>
    <brk id="2097" max="11" man="1"/>
    <brk id="2148" max="11" man="1"/>
    <brk id="2199" max="11" man="1"/>
    <brk id="2250" max="11" man="1"/>
    <brk id="2301" max="11" man="1"/>
    <brk id="2352" max="11" man="1"/>
    <brk id="2403" max="11" man="1"/>
    <brk id="2454" max="11" man="1"/>
    <brk id="2505" max="11" man="1"/>
    <brk id="2556" max="11" man="1"/>
    <brk id="2607" max="11" man="1"/>
    <brk id="2658" max="11" man="1"/>
    <brk id="2709" max="11" man="1"/>
    <brk id="2760" max="11" man="1"/>
    <brk id="2811" max="11" man="1"/>
    <brk id="2862" max="11" man="1"/>
    <brk id="2913" max="11" man="1"/>
    <brk id="2964" max="11" man="1"/>
    <brk id="3015" max="11" man="1"/>
    <brk id="3066" max="11" man="1"/>
    <brk id="3117" max="11" man="1"/>
    <brk id="3168" max="11" man="1"/>
    <brk id="3219" max="11" man="1"/>
    <brk id="3270" max="11" man="1"/>
    <brk id="3321" max="11" man="1"/>
    <brk id="3372" max="11" man="1"/>
    <brk id="3423" max="11" man="1"/>
    <brk id="3474" max="11" man="1"/>
    <brk id="3525" max="11" man="1"/>
    <brk id="3576" max="11" man="1"/>
    <brk id="3627" max="11" man="1"/>
    <brk id="3678" max="11" man="1"/>
    <brk id="3729" max="11" man="1"/>
    <brk id="3780" max="11" man="1"/>
    <brk id="3831" max="11" man="1"/>
    <brk id="3882" max="11" man="1"/>
    <brk id="3933" max="11" man="1"/>
    <brk id="3984" max="11" man="1"/>
    <brk id="4035" max="11" man="1"/>
    <brk id="4086" max="11" man="1"/>
    <brk id="4137" max="11" man="1"/>
    <brk id="4188" max="11" man="1"/>
    <brk id="4239" max="11" man="1"/>
    <brk id="4290" max="11" man="1"/>
    <brk id="4341" max="11" man="1"/>
    <brk id="4392" max="11"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7030A0"/>
  </sheetPr>
  <dimension ref="B1:BM150"/>
  <sheetViews>
    <sheetView zoomScale="70" zoomScaleNormal="70" zoomScaleSheetLayoutView="50" workbookViewId="0">
      <pane xSplit="7" topLeftCell="H1" activePane="topRight" state="frozen"/>
      <selection activeCell="M48" sqref="M48"/>
      <selection pane="topRight"/>
    </sheetView>
  </sheetViews>
  <sheetFormatPr defaultRowHeight="15.75" x14ac:dyDescent="0.2"/>
  <cols>
    <col min="1" max="1" width="9.140625" style="35"/>
    <col min="2" max="2" width="55.7109375" style="44" customWidth="1"/>
    <col min="3" max="3" width="33.140625" style="42" bestFit="1" customWidth="1"/>
    <col min="4" max="4" width="12" style="35" bestFit="1" customWidth="1"/>
    <col min="5" max="7" width="10.7109375" style="35" customWidth="1"/>
    <col min="8" max="8" width="55.7109375" style="35" customWidth="1"/>
    <col min="9" max="9" width="33.140625" style="35" bestFit="1" customWidth="1"/>
    <col min="10" max="13" width="10.7109375" style="35" customWidth="1"/>
    <col min="14" max="14" width="55.7109375" style="35" customWidth="1"/>
    <col min="15" max="15" width="33.140625" style="35" bestFit="1" customWidth="1"/>
    <col min="16" max="19" width="10.7109375" style="35" customWidth="1"/>
    <col min="20" max="20" width="55.7109375" style="35" customWidth="1"/>
    <col min="21" max="21" width="33.140625" style="35" bestFit="1" customWidth="1"/>
    <col min="22" max="25" width="10.7109375" style="35" customWidth="1"/>
    <col min="26" max="26" width="55.7109375" style="35" customWidth="1"/>
    <col min="27" max="27" width="33.140625" style="35" bestFit="1" customWidth="1"/>
    <col min="28" max="31" width="10.7109375" style="35" customWidth="1"/>
    <col min="32" max="32" width="55.7109375" style="35" customWidth="1"/>
    <col min="33" max="33" width="33.140625" style="35" bestFit="1" customWidth="1"/>
    <col min="34" max="37" width="10.7109375" style="35" customWidth="1"/>
    <col min="38" max="38" width="55.7109375" style="35" customWidth="1"/>
    <col min="39" max="39" width="33.140625" style="35" bestFit="1" customWidth="1"/>
    <col min="40" max="42" width="10.7109375" style="35" customWidth="1"/>
    <col min="43" max="43" width="14.5703125" style="35" bestFit="1" customWidth="1"/>
    <col min="44" max="16384" width="9.140625" style="35"/>
  </cols>
  <sheetData>
    <row r="1" spans="2:59" ht="16.5" thickBot="1" x14ac:dyDescent="0.25"/>
    <row r="2" spans="2:59" ht="17.25" thickTop="1" thickBot="1" x14ac:dyDescent="0.25">
      <c r="B2" s="111" t="s">
        <v>130</v>
      </c>
      <c r="C2" s="112" t="s">
        <v>271</v>
      </c>
    </row>
    <row r="3" spans="2:59" ht="16.5" thickTop="1" x14ac:dyDescent="0.2">
      <c r="B3" s="34"/>
      <c r="C3" s="36"/>
    </row>
    <row r="4" spans="2:59" x14ac:dyDescent="0.2">
      <c r="B4" s="156" t="str">
        <f>+CONCATENATE("Market: ",C2)</f>
        <v>Market: Albany - MULO</v>
      </c>
      <c r="C4" s="156"/>
      <c r="D4" s="156"/>
      <c r="E4" s="156"/>
      <c r="F4" s="156"/>
      <c r="G4" s="156"/>
      <c r="H4" s="156" t="str">
        <f>+B4</f>
        <v>Market: Albany - MULO</v>
      </c>
      <c r="I4" s="156"/>
      <c r="J4" s="156"/>
      <c r="K4" s="156"/>
      <c r="L4" s="156"/>
      <c r="M4" s="156"/>
      <c r="N4" s="156" t="str">
        <f>+B4</f>
        <v>Market: Albany - MULO</v>
      </c>
      <c r="O4" s="156"/>
      <c r="P4" s="156"/>
      <c r="Q4" s="156"/>
      <c r="R4" s="156"/>
      <c r="S4" s="156"/>
      <c r="T4" s="156" t="str">
        <f>+B4</f>
        <v>Market: Albany - MULO</v>
      </c>
      <c r="U4" s="156"/>
      <c r="V4" s="156"/>
      <c r="W4" s="156"/>
      <c r="X4" s="156"/>
      <c r="Y4" s="156"/>
      <c r="Z4" s="156" t="str">
        <f>+B4</f>
        <v>Market: Albany - MULO</v>
      </c>
      <c r="AA4" s="156"/>
      <c r="AB4" s="156"/>
      <c r="AC4" s="156"/>
      <c r="AD4" s="156"/>
      <c r="AE4" s="156"/>
      <c r="AF4" s="156" t="str">
        <f>+H4</f>
        <v>Market: Albany - MULO</v>
      </c>
      <c r="AG4" s="156"/>
      <c r="AH4" s="156"/>
      <c r="AI4" s="156"/>
      <c r="AJ4" s="156"/>
      <c r="AK4" s="156"/>
      <c r="AL4" s="156" t="str">
        <f>+B4</f>
        <v>Market: Albany - MULO</v>
      </c>
      <c r="AM4" s="156"/>
      <c r="AN4" s="156"/>
      <c r="AO4" s="156"/>
      <c r="AP4" s="156"/>
      <c r="AQ4" s="156"/>
      <c r="AR4" s="37"/>
      <c r="AS4" s="37"/>
      <c r="AT4" s="37"/>
      <c r="AU4" s="37"/>
      <c r="AV4" s="37"/>
      <c r="AW4" s="37"/>
      <c r="AX4" s="37"/>
      <c r="AY4" s="37"/>
      <c r="AZ4" s="37"/>
      <c r="BA4" s="37"/>
      <c r="BB4" s="37"/>
      <c r="BC4" s="37"/>
      <c r="BD4" s="37"/>
      <c r="BE4" s="37"/>
      <c r="BF4" s="37"/>
      <c r="BG4" s="37"/>
    </row>
    <row r="5" spans="2:59" s="39" customFormat="1" ht="12.75" x14ac:dyDescent="0.2">
      <c r="B5" s="155" t="str">
        <f>+Topline!A3</f>
        <v>PERIOD ENDING 02/23/2014 VS YAGO</v>
      </c>
      <c r="C5" s="155"/>
      <c r="D5" s="155"/>
      <c r="E5" s="155"/>
      <c r="F5" s="155"/>
      <c r="G5" s="155"/>
      <c r="H5" s="155" t="str">
        <f>+B5</f>
        <v>PERIOD ENDING 02/23/2014 VS YAGO</v>
      </c>
      <c r="I5" s="155"/>
      <c r="J5" s="155"/>
      <c r="K5" s="155"/>
      <c r="L5" s="155"/>
      <c r="M5" s="155"/>
      <c r="N5" s="155" t="str">
        <f>+B5</f>
        <v>PERIOD ENDING 02/23/2014 VS YAGO</v>
      </c>
      <c r="O5" s="155"/>
      <c r="P5" s="155"/>
      <c r="Q5" s="155"/>
      <c r="R5" s="155"/>
      <c r="S5" s="155"/>
      <c r="T5" s="155" t="str">
        <f>+B5</f>
        <v>PERIOD ENDING 02/23/2014 VS YAGO</v>
      </c>
      <c r="U5" s="155"/>
      <c r="V5" s="155"/>
      <c r="W5" s="155"/>
      <c r="X5" s="155"/>
      <c r="Y5" s="155"/>
      <c r="Z5" s="155" t="str">
        <f>+B5</f>
        <v>PERIOD ENDING 02/23/2014 VS YAGO</v>
      </c>
      <c r="AA5" s="155"/>
      <c r="AB5" s="155"/>
      <c r="AC5" s="155"/>
      <c r="AD5" s="155"/>
      <c r="AE5" s="155"/>
      <c r="AF5" s="155" t="str">
        <f>+H5</f>
        <v>PERIOD ENDING 02/23/2014 VS YAGO</v>
      </c>
      <c r="AG5" s="155"/>
      <c r="AH5" s="155"/>
      <c r="AI5" s="155"/>
      <c r="AJ5" s="155"/>
      <c r="AK5" s="155"/>
      <c r="AL5" s="155" t="str">
        <f>+B5</f>
        <v>PERIOD ENDING 02/23/2014 VS YAGO</v>
      </c>
      <c r="AM5" s="155"/>
      <c r="AN5" s="155"/>
      <c r="AO5" s="155"/>
      <c r="AP5" s="155"/>
      <c r="AQ5" s="155"/>
      <c r="AR5" s="38"/>
      <c r="AS5" s="38"/>
      <c r="AT5" s="38"/>
      <c r="AU5" s="38"/>
      <c r="AV5" s="38"/>
      <c r="AW5" s="38"/>
      <c r="AX5" s="38"/>
      <c r="AY5" s="38"/>
      <c r="AZ5" s="38"/>
      <c r="BA5" s="38"/>
      <c r="BB5" s="38"/>
      <c r="BC5" s="38"/>
      <c r="BD5" s="38"/>
      <c r="BE5" s="38"/>
      <c r="BF5" s="38"/>
      <c r="BG5" s="38"/>
    </row>
    <row r="6" spans="2:59" x14ac:dyDescent="0.2">
      <c r="B6" s="40"/>
      <c r="C6" s="40"/>
      <c r="D6" s="40"/>
      <c r="E6" s="40"/>
      <c r="F6" s="40"/>
      <c r="G6" s="40"/>
      <c r="H6" s="40"/>
      <c r="I6" s="40"/>
      <c r="J6" s="40"/>
      <c r="K6" s="40"/>
      <c r="L6" s="40"/>
      <c r="M6" s="40"/>
    </row>
    <row r="7" spans="2:59" x14ac:dyDescent="0.2">
      <c r="B7" s="41" t="s">
        <v>120</v>
      </c>
      <c r="D7" s="43" t="s">
        <v>116</v>
      </c>
      <c r="E7" s="43" t="s">
        <v>117</v>
      </c>
      <c r="F7" s="43" t="s">
        <v>118</v>
      </c>
      <c r="G7" s="43" t="s">
        <v>119</v>
      </c>
      <c r="H7" s="41" t="s">
        <v>124</v>
      </c>
      <c r="I7" s="42"/>
      <c r="J7" s="43" t="s">
        <v>116</v>
      </c>
      <c r="K7" s="43" t="s">
        <v>117</v>
      </c>
      <c r="L7" s="43" t="s">
        <v>118</v>
      </c>
      <c r="M7" s="43" t="s">
        <v>119</v>
      </c>
      <c r="N7" s="41" t="s">
        <v>123</v>
      </c>
      <c r="O7" s="42"/>
      <c r="P7" s="43" t="s">
        <v>116</v>
      </c>
      <c r="Q7" s="43" t="s">
        <v>117</v>
      </c>
      <c r="R7" s="43" t="s">
        <v>118</v>
      </c>
      <c r="S7" s="43" t="s">
        <v>119</v>
      </c>
      <c r="T7" s="41" t="s">
        <v>126</v>
      </c>
      <c r="U7" s="42"/>
      <c r="V7" s="43" t="s">
        <v>116</v>
      </c>
      <c r="W7" s="43" t="s">
        <v>117</v>
      </c>
      <c r="X7" s="43" t="s">
        <v>118</v>
      </c>
      <c r="Y7" s="43" t="s">
        <v>119</v>
      </c>
      <c r="Z7" s="41" t="s">
        <v>127</v>
      </c>
      <c r="AA7" s="42"/>
      <c r="AB7" s="43" t="s">
        <v>116</v>
      </c>
      <c r="AC7" s="43" t="s">
        <v>117</v>
      </c>
      <c r="AD7" s="43" t="s">
        <v>118</v>
      </c>
      <c r="AE7" s="43" t="s">
        <v>119</v>
      </c>
      <c r="AF7" s="41" t="s">
        <v>129</v>
      </c>
      <c r="AG7" s="42"/>
      <c r="AH7" s="43" t="s">
        <v>116</v>
      </c>
      <c r="AI7" s="43" t="s">
        <v>117</v>
      </c>
      <c r="AJ7" s="43" t="s">
        <v>118</v>
      </c>
      <c r="AK7" s="43" t="s">
        <v>119</v>
      </c>
      <c r="AL7" s="41" t="s">
        <v>128</v>
      </c>
      <c r="AM7" s="42"/>
      <c r="AN7" s="43" t="s">
        <v>116</v>
      </c>
      <c r="AO7" s="43" t="s">
        <v>117</v>
      </c>
      <c r="AP7" s="43" t="s">
        <v>118</v>
      </c>
      <c r="AQ7" s="43" t="s">
        <v>119</v>
      </c>
    </row>
    <row r="8" spans="2:59" x14ac:dyDescent="0.2">
      <c r="B8" s="44" t="s">
        <v>102</v>
      </c>
      <c r="C8" s="36" t="str">
        <f>+$C$2</f>
        <v>Albany - MULO</v>
      </c>
      <c r="D8" s="45">
        <f>+VLOOKUP($C8,DATA!$E$7:$AP$56,25,FALSE)</f>
        <v>2.7357587400536079E-2</v>
      </c>
      <c r="E8" s="45">
        <f>+VLOOKUP($C8,DATA!$E$7:$AP$56,29,FALSE)</f>
        <v>2.8472770003516924E-2</v>
      </c>
      <c r="F8" s="45">
        <f>+VLOOKUP($C8,DATA!$E$7:$AP$56,33,FALSE)</f>
        <v>2.6849186021095137E-2</v>
      </c>
      <c r="G8" s="45">
        <f>+VLOOKUP($C8,DATA!$E$7:$AP$56,37,FALSE)</f>
        <v>2.3928534214216497E-2</v>
      </c>
      <c r="H8" s="44" t="s">
        <v>102</v>
      </c>
      <c r="I8" s="36" t="str">
        <f>+$C$8</f>
        <v>Albany - MULO</v>
      </c>
      <c r="J8" s="46">
        <f>+VLOOKUP($C8,DATA!$E$300:$AS$368,3,FALSE)</f>
        <v>0.16973451915230101</v>
      </c>
      <c r="K8" s="46">
        <f>+VLOOKUP($C8,DATA!$E$300:$AS$368,13,FALSE)</f>
        <v>7.7732145407426206E-2</v>
      </c>
      <c r="L8" s="46">
        <f>+VLOOKUP($C8,DATA!$E$300:$AS$368,23,FALSE)</f>
        <v>2.82607948441762E-2</v>
      </c>
      <c r="M8" s="46">
        <f>+VLOOKUP($C8,DATA!$E$300:$AS$368,33,FALSE)</f>
        <v>2.7215518029855199E-2</v>
      </c>
      <c r="N8" s="44" t="s">
        <v>102</v>
      </c>
      <c r="O8" s="36" t="str">
        <f>+$C$8</f>
        <v>Albany - MULO</v>
      </c>
      <c r="P8" s="46">
        <f>+VLOOKUP($C8,DATA!$E$133:$AS$191,3,FALSE)</f>
        <v>3.99533329830307E-2</v>
      </c>
      <c r="Q8" s="46">
        <f>+VLOOKUP($C8,DATA!$E$133:$AS$191,13,FALSE)</f>
        <v>9.5285065275735298E-2</v>
      </c>
      <c r="R8" s="46">
        <f>+VLOOKUP($C8,DATA!$E$133:$AS$191,23,FALSE)</f>
        <v>5.3473323817625901E-2</v>
      </c>
      <c r="S8" s="46">
        <f>+VLOOKUP($C8,DATA!$E$133:$AS$191,33,FALSE)</f>
        <v>5.83574900581788E-2</v>
      </c>
      <c r="T8" s="44" t="s">
        <v>102</v>
      </c>
      <c r="U8" s="36" t="str">
        <f>+$C$8</f>
        <v>Albany - MULO</v>
      </c>
      <c r="V8" s="46">
        <f>+VLOOKUP($C8,DATA!$E$731:$AS$789,3,FALSE)</f>
        <v>-4.3222692326093199E-3</v>
      </c>
      <c r="W8" s="46">
        <f>+VLOOKUP($C8,DATA!$E$731:$AS$789,13,FALSE)</f>
        <v>0.16156420709678801</v>
      </c>
      <c r="X8" s="46">
        <f>+VLOOKUP($C8,DATA!$E$731:$AS$789,23,FALSE)</f>
        <v>0.109446663763204</v>
      </c>
      <c r="Y8" s="46">
        <f>+VLOOKUP($C8,DATA!$E$731:$AS$789,33,FALSE)</f>
        <v>0.16366984280618899</v>
      </c>
      <c r="Z8" s="44" t="s">
        <v>102</v>
      </c>
      <c r="AA8" s="36" t="str">
        <f>+$C$8</f>
        <v>Albany - MULO</v>
      </c>
      <c r="AB8" s="46">
        <f>+VLOOKUP($C8,DATA!$E$790:$AS$848,3,FALSE)</f>
        <v>0.135726767635832</v>
      </c>
      <c r="AC8" s="46">
        <f>+VLOOKUP($C8,DATA!$E$790:$AS$848,13,FALSE)</f>
        <v>-2.9366731625028401E-2</v>
      </c>
      <c r="AD8" s="46">
        <f>+VLOOKUP($C8,DATA!$E$790:$AS$848,23,FALSE)</f>
        <v>-4.4016147176601801E-2</v>
      </c>
      <c r="AE8" s="46">
        <f>+VLOOKUP($C8,DATA!$E$790:$AS$848,33,FALSE)</f>
        <v>-8.1401645192245603E-2</v>
      </c>
      <c r="AF8" s="44" t="s">
        <v>102</v>
      </c>
      <c r="AG8" s="36" t="str">
        <f>+$C$8</f>
        <v>Albany - MULO</v>
      </c>
      <c r="AH8" s="46">
        <f>+VLOOKUP($C8,DATA!$E$240:$AS$309,3,FALSE)</f>
        <v>-2.8354817162893401E-2</v>
      </c>
      <c r="AI8" s="46">
        <f>+VLOOKUP($C8,DATA!$E$240:$AS$309,13,FALSE)</f>
        <v>7.2161118632690396E-2</v>
      </c>
      <c r="AJ8" s="46">
        <f>+VLOOKUP($C8,DATA!$E$240:$AS$309,23,FALSE)</f>
        <v>3.1190149985289101E-2</v>
      </c>
      <c r="AK8" s="46">
        <f>+VLOOKUP($C8,DATA!$E$240:$AS$309,33,FALSE)</f>
        <v>3.9826052199767703E-2</v>
      </c>
      <c r="AL8" s="44" t="s">
        <v>102</v>
      </c>
      <c r="AM8" s="36" t="str">
        <f>+$C$8</f>
        <v>Albany - MULO</v>
      </c>
      <c r="AN8" s="46">
        <f>+VLOOKUP($C8,DATA!$E$184:$AS$250,3,FALSE)</f>
        <v>0</v>
      </c>
      <c r="AO8" s="46">
        <f>+VLOOKUP($C8,DATA!$E$184:$AS$250,13,FALSE)</f>
        <v>0</v>
      </c>
      <c r="AP8" s="46">
        <f>+VLOOKUP($C8,DATA!$E$184:$AS$250,23,FALSE)</f>
        <v>0</v>
      </c>
      <c r="AQ8" s="46">
        <f>+VLOOKUP($C8,DATA!$E$184:$AS$250,33,FALSE)</f>
        <v>0</v>
      </c>
    </row>
    <row r="9" spans="2:59" x14ac:dyDescent="0.2">
      <c r="B9" s="44" t="s">
        <v>115</v>
      </c>
      <c r="C9" s="42" t="str">
        <f>+VLOOKUP(C8,LIST!$A$2:$B$51,2,FALSE)</f>
        <v>Northeast - MULO</v>
      </c>
      <c r="D9" s="45">
        <f>+VLOOKUP($C9,DATA!$E$57:$AP$65,25,FALSE)</f>
        <v>2.1193211375797768E-2</v>
      </c>
      <c r="E9" s="45">
        <f>+VLOOKUP($C9,DATA!$E$57:$AP$65,29,FALSE)</f>
        <v>2.3236995204382035E-2</v>
      </c>
      <c r="F9" s="45">
        <f>+VLOOKUP($C9,DATA!$E$57:$AP$65,33,FALSE)</f>
        <v>2.1758251706699049E-2</v>
      </c>
      <c r="G9" s="45">
        <f>+VLOOKUP($C9,DATA!$E$57:$AP$65,37,FALSE)</f>
        <v>1.9588640311615016E-2</v>
      </c>
      <c r="H9" s="44" t="s">
        <v>115</v>
      </c>
      <c r="I9" s="42" t="str">
        <f>+$C$9</f>
        <v>Northeast - MULO</v>
      </c>
      <c r="J9" s="46">
        <f>+VLOOKUP($C9,DATA!$E$300:$AS$368,3,FALSE)</f>
        <v>9.3344024387314907E-3</v>
      </c>
      <c r="K9" s="46">
        <f>+VLOOKUP($C9,DATA!$E$300:$AS$368,13,FALSE)</f>
        <v>5.8344010982708E-2</v>
      </c>
      <c r="L9" s="46">
        <f>+VLOOKUP($C9,DATA!$E$300:$AS$368,23,FALSE)</f>
        <v>5.5746757389810297E-5</v>
      </c>
      <c r="M9" s="46">
        <f>+VLOOKUP($C9,DATA!$E$300:$AS$368,33,FALSE)</f>
        <v>4.1912886682295303E-3</v>
      </c>
      <c r="N9" s="44" t="s">
        <v>115</v>
      </c>
      <c r="O9" s="42" t="str">
        <f>+$C$9</f>
        <v>Northeast - MULO</v>
      </c>
      <c r="P9" s="46">
        <f>+VLOOKUP($C9,DATA!$E$133:$AS$191,3,FALSE)</f>
        <v>4.2124008613553802E-2</v>
      </c>
      <c r="Q9" s="46">
        <f>+VLOOKUP($C9,DATA!$E$133:$AS$191,13,FALSE)</f>
        <v>4.33402724200289E-2</v>
      </c>
      <c r="R9" s="46">
        <f>+VLOOKUP($C9,DATA!$E$133:$AS$191,23,FALSE)</f>
        <v>-3.4397868133065001E-3</v>
      </c>
      <c r="S9" s="46">
        <f>+VLOOKUP($C9,DATA!$E$133:$AS$191,33,FALSE)</f>
        <v>-6.5031184212510102E-3</v>
      </c>
      <c r="T9" s="44" t="s">
        <v>115</v>
      </c>
      <c r="U9" s="42" t="str">
        <f>+$C$9</f>
        <v>Northeast - MULO</v>
      </c>
      <c r="V9" s="46">
        <f>+VLOOKUP($C9,DATA!$E$731:$AS$789,3,FALSE)</f>
        <v>-1.3968170737071199E-2</v>
      </c>
      <c r="W9" s="46">
        <f>+VLOOKUP($C9,DATA!$E$731:$AS$789,13,FALSE)</f>
        <v>-1.37407929923655E-2</v>
      </c>
      <c r="X9" s="46">
        <f>+VLOOKUP($C9,DATA!$E$731:$AS$789,23,FALSE)</f>
        <v>-5.7927301618776197E-2</v>
      </c>
      <c r="Y9" s="46">
        <f>+VLOOKUP($C9,DATA!$E$731:$AS$789,33,FALSE)</f>
        <v>-3.5474987836029002E-2</v>
      </c>
      <c r="Z9" s="44" t="s">
        <v>115</v>
      </c>
      <c r="AA9" s="42" t="str">
        <f>+$C$9</f>
        <v>Northeast - MULO</v>
      </c>
      <c r="AB9" s="46">
        <f>+VLOOKUP($C9,DATA!$E$790:$AS$848,3,FALSE)</f>
        <v>0.24750825123034501</v>
      </c>
      <c r="AC9" s="46">
        <f>+VLOOKUP($C9,DATA!$E$790:$AS$848,13,FALSE)</f>
        <v>0.259591371875523</v>
      </c>
      <c r="AD9" s="46">
        <f>+VLOOKUP($C9,DATA!$E$790:$AS$848,23,FALSE)</f>
        <v>0.186196864952799</v>
      </c>
      <c r="AE9" s="46">
        <f>+VLOOKUP($C9,DATA!$E$790:$AS$848,33,FALSE)</f>
        <v>7.3338929126158497E-2</v>
      </c>
      <c r="AF9" s="44" t="s">
        <v>115</v>
      </c>
      <c r="AG9" s="42" t="str">
        <f>+$C$9</f>
        <v>Northeast - MULO</v>
      </c>
      <c r="AH9" s="46">
        <f>+VLOOKUP($C9,DATA!$E$240:$AS$309,3,FALSE)</f>
        <v>3.9057692117463197E-2</v>
      </c>
      <c r="AI9" s="46">
        <f>+VLOOKUP($C9,DATA!$E$240:$AS$309,13,FALSE)</f>
        <v>0.10995308191501101</v>
      </c>
      <c r="AJ9" s="46">
        <f>+VLOOKUP($C9,DATA!$E$240:$AS$309,23,FALSE)</f>
        <v>5.3016823196057002E-2</v>
      </c>
      <c r="AK9" s="46">
        <f>+VLOOKUP($C9,DATA!$E$240:$AS$309,33,FALSE)</f>
        <v>8.5375782917878798E-2</v>
      </c>
      <c r="AL9" s="44" t="s">
        <v>115</v>
      </c>
      <c r="AM9" s="42" t="str">
        <f>+$C$9</f>
        <v>Northeast - MULO</v>
      </c>
      <c r="AN9" s="46">
        <f>+VLOOKUP($C9,DATA!$E$184:$AS$250,3,FALSE)</f>
        <v>4.2124008613553802E-2</v>
      </c>
      <c r="AO9" s="46">
        <f>+VLOOKUP($C9,DATA!$E$184:$AS$250,13,FALSE)</f>
        <v>4.33402724200289E-2</v>
      </c>
      <c r="AP9" s="46">
        <f>+VLOOKUP($C9,DATA!$E$184:$AS$250,23,FALSE)</f>
        <v>-3.4397868133065001E-3</v>
      </c>
      <c r="AQ9" s="46">
        <f>+VLOOKUP($C9,DATA!$E$184:$AS$250,33,FALSE)</f>
        <v>-6.5031184212510102E-3</v>
      </c>
    </row>
    <row r="10" spans="2:59" x14ac:dyDescent="0.2">
      <c r="C10" s="42" t="s">
        <v>327</v>
      </c>
      <c r="D10" s="45">
        <f>+VLOOKUP($C10,DATA!$E$54:$AP$65,25,FALSE)</f>
        <v>2.029865182221258E-2</v>
      </c>
      <c r="E10" s="45">
        <f>+VLOOKUP($C10,DATA!$E$54:$AP$65,29,FALSE)</f>
        <v>2.1262296717186806E-2</v>
      </c>
      <c r="F10" s="45">
        <f>+VLOOKUP($C10,DATA!$E$54:$AP$65,33,FALSE)</f>
        <v>2.0171791889311032E-2</v>
      </c>
      <c r="G10" s="45">
        <f>+VLOOKUP($C10,DATA!$E$54:$AP$65,37,FALSE)</f>
        <v>1.8744231303389154E-2</v>
      </c>
      <c r="H10" s="44"/>
      <c r="I10" s="42" t="s">
        <v>327</v>
      </c>
      <c r="J10" s="46">
        <f>+VLOOKUP($C10,DATA!$E$300:$AS$368,3,FALSE)</f>
        <v>8.6270785998575697E-2</v>
      </c>
      <c r="K10" s="46">
        <f>+VLOOKUP($C10,DATA!$E$300:$AS$368,13,FALSE)</f>
        <v>0.148104142586965</v>
      </c>
      <c r="L10" s="46">
        <f>+VLOOKUP($C10,DATA!$E$300:$AS$368,23,FALSE)</f>
        <v>0.14125291646383301</v>
      </c>
      <c r="M10" s="46">
        <f>+VLOOKUP($C10,DATA!$E$300:$AS$368,33,FALSE)</f>
        <v>0.17380548288164399</v>
      </c>
      <c r="N10" s="44"/>
      <c r="O10" s="42" t="s">
        <v>327</v>
      </c>
      <c r="P10" s="46">
        <f>+VLOOKUP($C10,DATA!$E$133:$AS$191,3,FALSE)</f>
        <v>7.8284293204050698E-2</v>
      </c>
      <c r="Q10" s="46">
        <f>+VLOOKUP($C10,DATA!$E$133:$AS$191,13,FALSE)</f>
        <v>9.6906674082288397E-2</v>
      </c>
      <c r="R10" s="46">
        <f>+VLOOKUP($C10,DATA!$E$133:$AS$191,23,FALSE)</f>
        <v>8.0472461897859296E-2</v>
      </c>
      <c r="S10" s="46">
        <f>+VLOOKUP($C10,DATA!$E$133:$AS$191,33,FALSE)</f>
        <v>8.7345603309939804E-2</v>
      </c>
      <c r="T10" s="44"/>
      <c r="U10" s="42" t="s">
        <v>327</v>
      </c>
      <c r="V10" s="46">
        <f>+VLOOKUP($C10,DATA!$E$731:$AS$789,3,FALSE)</f>
        <v>1.7715134827886499E-2</v>
      </c>
      <c r="W10" s="46">
        <f>+VLOOKUP($C10,DATA!$E$731:$AS$789,13,FALSE)</f>
        <v>3.9468267976382698E-2</v>
      </c>
      <c r="X10" s="46">
        <f>+VLOOKUP($C10,DATA!$E$731:$AS$789,23,FALSE)</f>
        <v>7.4943181227200197E-3</v>
      </c>
      <c r="Y10" s="46">
        <f>+VLOOKUP($C10,DATA!$E$731:$AS$789,33,FALSE)</f>
        <v>1.23750518020857E-2</v>
      </c>
      <c r="Z10" s="44"/>
      <c r="AA10" s="42" t="s">
        <v>327</v>
      </c>
      <c r="AB10" s="46">
        <f>+VLOOKUP($C10,DATA!$E$790:$AS$848,3,FALSE)</f>
        <v>0.25042468920956301</v>
      </c>
      <c r="AC10" s="46">
        <f>+VLOOKUP($C10,DATA!$E$790:$AS$848,13,FALSE)</f>
        <v>0.26515702118845802</v>
      </c>
      <c r="AD10" s="46">
        <f>+VLOOKUP($C10,DATA!$E$790:$AS$848,23,FALSE)</f>
        <v>0.30066968620670198</v>
      </c>
      <c r="AE10" s="46">
        <f>+VLOOKUP($C10,DATA!$E$790:$AS$848,33,FALSE)</f>
        <v>0.30165408296955099</v>
      </c>
      <c r="AF10" s="44"/>
      <c r="AG10" s="42" t="s">
        <v>327</v>
      </c>
      <c r="AH10" s="46">
        <f>+VLOOKUP($C10,DATA!$E$240:$AS$309,3,FALSE)</f>
        <v>0.41626223465669998</v>
      </c>
      <c r="AI10" s="46">
        <f>+VLOOKUP($C10,DATA!$E$240:$AS$309,13,FALSE)</f>
        <v>0.39963618265963002</v>
      </c>
      <c r="AJ10" s="46">
        <f>+VLOOKUP($C10,DATA!$E$240:$AS$309,23,FALSE)</f>
        <v>0.39139165991452701</v>
      </c>
      <c r="AK10" s="46">
        <f>+VLOOKUP($C10,DATA!$E$240:$AS$309,33,FALSE)</f>
        <v>0.28751689619464998</v>
      </c>
      <c r="AL10" s="44"/>
      <c r="AM10" s="42" t="s">
        <v>327</v>
      </c>
      <c r="AN10" s="46">
        <f>+VLOOKUP($C10,DATA!$E$184:$AS$250,3,FALSE)</f>
        <v>7.8284293204050698E-2</v>
      </c>
      <c r="AO10" s="46">
        <f>+VLOOKUP($C10,DATA!$E$184:$AS$250,13,FALSE)</f>
        <v>9.6906674082288397E-2</v>
      </c>
      <c r="AP10" s="46">
        <f>+VLOOKUP($C10,DATA!$E$184:$AS$250,23,FALSE)</f>
        <v>8.0472461897859296E-2</v>
      </c>
      <c r="AQ10" s="46">
        <f>+VLOOKUP($C10,DATA!$E$184:$AS$250,33,FALSE)</f>
        <v>8.7345603309939804E-2</v>
      </c>
    </row>
    <row r="11" spans="2:59" x14ac:dyDescent="0.2">
      <c r="H11" s="44"/>
      <c r="N11" s="44"/>
      <c r="T11" s="44"/>
      <c r="Z11" s="44"/>
      <c r="AF11" s="44"/>
      <c r="AL11" s="44"/>
    </row>
    <row r="12" spans="2:59" x14ac:dyDescent="0.2">
      <c r="B12" s="41" t="s">
        <v>121</v>
      </c>
      <c r="D12" s="43" t="s">
        <v>116</v>
      </c>
      <c r="E12" s="43" t="s">
        <v>117</v>
      </c>
      <c r="F12" s="43" t="s">
        <v>118</v>
      </c>
      <c r="G12" s="43" t="s">
        <v>119</v>
      </c>
      <c r="H12" s="41" t="s">
        <v>133</v>
      </c>
      <c r="I12" s="42"/>
      <c r="J12" s="43" t="s">
        <v>116</v>
      </c>
      <c r="K12" s="43" t="s">
        <v>117</v>
      </c>
      <c r="L12" s="43" t="s">
        <v>118</v>
      </c>
      <c r="M12" s="43" t="s">
        <v>119</v>
      </c>
      <c r="N12" s="41" t="s">
        <v>132</v>
      </c>
      <c r="O12" s="42"/>
      <c r="P12" s="43" t="s">
        <v>116</v>
      </c>
      <c r="Q12" s="43" t="s">
        <v>117</v>
      </c>
      <c r="R12" s="43" t="s">
        <v>118</v>
      </c>
      <c r="S12" s="43" t="s">
        <v>119</v>
      </c>
      <c r="T12" s="41" t="s">
        <v>131</v>
      </c>
      <c r="U12" s="42"/>
      <c r="V12" s="43" t="s">
        <v>116</v>
      </c>
      <c r="W12" s="43" t="s">
        <v>117</v>
      </c>
      <c r="X12" s="43" t="s">
        <v>118</v>
      </c>
      <c r="Y12" s="43" t="s">
        <v>119</v>
      </c>
      <c r="Z12" s="41" t="s">
        <v>134</v>
      </c>
      <c r="AA12" s="42"/>
      <c r="AB12" s="43" t="s">
        <v>116</v>
      </c>
      <c r="AC12" s="43" t="s">
        <v>117</v>
      </c>
      <c r="AD12" s="43" t="s">
        <v>118</v>
      </c>
      <c r="AE12" s="43" t="s">
        <v>119</v>
      </c>
      <c r="AF12" s="41" t="s">
        <v>135</v>
      </c>
      <c r="AG12" s="42"/>
      <c r="AH12" s="43" t="s">
        <v>116</v>
      </c>
      <c r="AI12" s="43" t="s">
        <v>117</v>
      </c>
      <c r="AJ12" s="43" t="s">
        <v>118</v>
      </c>
      <c r="AK12" s="43" t="s">
        <v>119</v>
      </c>
      <c r="AL12" s="41" t="s">
        <v>136</v>
      </c>
      <c r="AM12" s="42"/>
      <c r="AN12" s="43" t="s">
        <v>116</v>
      </c>
      <c r="AO12" s="43" t="s">
        <v>117</v>
      </c>
      <c r="AP12" s="43" t="s">
        <v>118</v>
      </c>
      <c r="AQ12" s="43" t="s">
        <v>119</v>
      </c>
    </row>
    <row r="13" spans="2:59" x14ac:dyDescent="0.2">
      <c r="B13" s="44" t="s">
        <v>102</v>
      </c>
      <c r="C13" s="36" t="str">
        <f>+$C$8</f>
        <v>Albany - MULO</v>
      </c>
      <c r="D13" s="46">
        <f>+VLOOKUP($C13,DATA!$E$7:$AP$56,19,FALSE)</f>
        <v>6.3729808498127441E-2</v>
      </c>
      <c r="E13" s="46">
        <f>+VLOOKUP($C13,DATA!$E$7:$AP$56,20,FALSE)</f>
        <v>5.4935973716906263E-2</v>
      </c>
      <c r="F13" s="46">
        <f>+VLOOKUP($C13,DATA!$E$7:$AP$56,21,FALSE)</f>
        <v>3.1796533066889392E-2</v>
      </c>
      <c r="G13" s="46">
        <f>+VLOOKUP($C13,DATA!$E$7:$AP$56,22,FALSE)</f>
        <v>5.3825178596686285E-2</v>
      </c>
      <c r="H13" s="44" t="s">
        <v>102</v>
      </c>
      <c r="I13" s="36" t="str">
        <f>+$C$8</f>
        <v>Albany - MULO</v>
      </c>
      <c r="J13" s="46">
        <f>+VLOOKUP($C13,DATA!$E$300:$AS$368,5,FALSE)</f>
        <v>-1.72482331318944E-2</v>
      </c>
      <c r="K13" s="46">
        <f>+VLOOKUP($C13,DATA!$E$300:$AS$368,15,FALSE)</f>
        <v>6.4088167102688706E-2</v>
      </c>
      <c r="L13" s="46">
        <f>+VLOOKUP($C13,DATA!$E$300:$AS$368,25,FALSE)</f>
        <v>4.4063676231749997E-2</v>
      </c>
      <c r="M13" s="46">
        <f>+VLOOKUP($C13,DATA!$E$300:$AS$368,35,FALSE)</f>
        <v>3.4904629666879301E-2</v>
      </c>
      <c r="N13" s="44" t="s">
        <v>102</v>
      </c>
      <c r="O13" s="36" t="str">
        <f>+$C$8</f>
        <v>Albany - MULO</v>
      </c>
      <c r="P13" s="46">
        <f>+VLOOKUP($C13,DATA!$E$133:$AS$191,5,FALSE)</f>
        <v>-6.7369871945658901E-3</v>
      </c>
      <c r="Q13" s="46">
        <f>+VLOOKUP($C13,DATA!$E$133:$AS$191,15,FALSE)</f>
        <v>0.13174284589306201</v>
      </c>
      <c r="R13" s="46">
        <f>+VLOOKUP($C13,DATA!$E$133:$AS$191,25,FALSE)</f>
        <v>0.11109504376815101</v>
      </c>
      <c r="S13" s="46">
        <f>+VLOOKUP($C13,DATA!$E$133:$AS$191,35,FALSE)</f>
        <v>0.109082616155742</v>
      </c>
      <c r="T13" s="44" t="s">
        <v>102</v>
      </c>
      <c r="U13" s="36" t="str">
        <f>+$C$8</f>
        <v>Albany - MULO</v>
      </c>
      <c r="V13" s="46">
        <f>+VLOOKUP($C13,DATA!$E$731:$AS$789,5,FALSE)</f>
        <v>-7.0107809429384105E-2</v>
      </c>
      <c r="W13" s="46">
        <f>+VLOOKUP($C13,DATA!$E$731:$AS$789,15,FALSE)</f>
        <v>0.20466476316509399</v>
      </c>
      <c r="X13" s="46">
        <f>+VLOOKUP($C13,DATA!$E$731:$AS$789,25,FALSE)</f>
        <v>0.157864644823038</v>
      </c>
      <c r="Y13" s="46">
        <f>+VLOOKUP($C13,DATA!$E$731:$AS$789,35,FALSE)</f>
        <v>0.197011252978329</v>
      </c>
      <c r="Z13" s="44" t="s">
        <v>102</v>
      </c>
      <c r="AA13" s="36" t="str">
        <f>+$C$8</f>
        <v>Albany - MULO</v>
      </c>
      <c r="AB13" s="46">
        <f>+VLOOKUP($C13,DATA!$E$790:$AS$848,5,FALSE)</f>
        <v>0.126975010561554</v>
      </c>
      <c r="AC13" s="46">
        <f>+VLOOKUP($C13,DATA!$E$790:$AS$848,15,FALSE)</f>
        <v>-6.3868770093854299E-3</v>
      </c>
      <c r="AD13" s="46">
        <f>+VLOOKUP($C13,DATA!$E$790:$AS$848,25,FALSE)</f>
        <v>2.66196076007146E-2</v>
      </c>
      <c r="AE13" s="46">
        <f>+VLOOKUP($C13,DATA!$E$790:$AS$848,35,FALSE)</f>
        <v>-1.6211255675535299E-2</v>
      </c>
      <c r="AF13" s="44" t="s">
        <v>102</v>
      </c>
      <c r="AG13" s="36" t="str">
        <f>+$C$8</f>
        <v>Albany - MULO</v>
      </c>
      <c r="AH13" s="46">
        <f>+VLOOKUP($C13,DATA!$E$240:$AS$309,5,FALSE)</f>
        <v>1.6410403206019299E-2</v>
      </c>
      <c r="AI13" s="46">
        <f>+VLOOKUP($C13,DATA!$E$240:$AS$309,15,FALSE)</f>
        <v>3.1734207928489397E-2</v>
      </c>
      <c r="AJ13" s="46">
        <f>+VLOOKUP($C13,DATA!$E$240:$AS$309,25,FALSE)</f>
        <v>-3.84715583882945E-3</v>
      </c>
      <c r="AK13" s="46">
        <f>+VLOOKUP($C13,DATA!$E$240:$AS$309,35,FALSE)</f>
        <v>1.2960367074096301E-2</v>
      </c>
      <c r="AL13" s="44" t="s">
        <v>102</v>
      </c>
      <c r="AM13" s="36" t="str">
        <f>+$C$8</f>
        <v>Albany - MULO</v>
      </c>
      <c r="AN13" s="46">
        <f>+VLOOKUP($C13,DATA!$E$184:$AS$250,5,FALSE)</f>
        <v>0</v>
      </c>
      <c r="AO13" s="46">
        <f>+VLOOKUP($C13,DATA!$E$184:$AS$250,15,FALSE)</f>
        <v>0</v>
      </c>
      <c r="AP13" s="46">
        <f>+VLOOKUP($C13,DATA!$E$184:$AS$250,25,FALSE)</f>
        <v>0</v>
      </c>
      <c r="AQ13" s="46">
        <f>+VLOOKUP($C13,DATA!$E$184:$AS$250,35,FALSE)</f>
        <v>0</v>
      </c>
    </row>
    <row r="14" spans="2:59" x14ac:dyDescent="0.2">
      <c r="B14" s="44" t="s">
        <v>115</v>
      </c>
      <c r="C14" s="42" t="str">
        <f>+$C$9</f>
        <v>Northeast - MULO</v>
      </c>
      <c r="D14" s="46">
        <f>+VLOOKUP($C14,DATA!$E$57:$AP$65,19,FALSE)</f>
        <v>3.1389228787061213E-2</v>
      </c>
      <c r="E14" s="46">
        <f>+VLOOKUP($C14,DATA!$E$57:$AP$65,20,FALSE)</f>
        <v>5.4735054098570664E-2</v>
      </c>
      <c r="F14" s="46">
        <f>+VLOOKUP($C14,DATA!$E$57:$AP$65,21,FALSE)</f>
        <v>3.983298406378831E-2</v>
      </c>
      <c r="G14" s="46">
        <f>+VLOOKUP($C14,DATA!$E$57:$AP$65,22,FALSE)</f>
        <v>5.5658736239729681E-2</v>
      </c>
      <c r="H14" s="44" t="s">
        <v>115</v>
      </c>
      <c r="I14" s="42" t="str">
        <f>+$C$9</f>
        <v>Northeast - MULO</v>
      </c>
      <c r="J14" s="46">
        <f>+VLOOKUP($C14,DATA!$E$300:$AS$368,5,FALSE)</f>
        <v>1.36825536474641E-2</v>
      </c>
      <c r="K14" s="46">
        <f>+VLOOKUP($C14,DATA!$E$300:$AS$368,15,FALSE)</f>
        <v>9.6574252674079097E-2</v>
      </c>
      <c r="L14" s="46">
        <f>+VLOOKUP($C14,DATA!$E$300:$AS$368,25,FALSE)</f>
        <v>3.5239347058412897E-2</v>
      </c>
      <c r="M14" s="46">
        <f>+VLOOKUP($C14,DATA!$E$300:$AS$368,35,FALSE)</f>
        <v>4.0202007771888502E-2</v>
      </c>
      <c r="N14" s="44" t="s">
        <v>115</v>
      </c>
      <c r="O14" s="42" t="str">
        <f>+$C$9</f>
        <v>Northeast - MULO</v>
      </c>
      <c r="P14" s="46">
        <f>+VLOOKUP($C14,DATA!$E$133:$AS$191,5,FALSE)</f>
        <v>3.8784195697944501E-2</v>
      </c>
      <c r="Q14" s="46">
        <f>+VLOOKUP($C14,DATA!$E$133:$AS$191,15,FALSE)</f>
        <v>8.4877653810440407E-2</v>
      </c>
      <c r="R14" s="46">
        <f>+VLOOKUP($C14,DATA!$E$133:$AS$191,25,FALSE)</f>
        <v>4.8945714145333198E-2</v>
      </c>
      <c r="S14" s="46">
        <f>+VLOOKUP($C14,DATA!$E$133:$AS$191,35,FALSE)</f>
        <v>3.6435622422115801E-2</v>
      </c>
      <c r="T14" s="44" t="s">
        <v>115</v>
      </c>
      <c r="U14" s="42" t="str">
        <f>+$C$9</f>
        <v>Northeast - MULO</v>
      </c>
      <c r="V14" s="46">
        <f>+VLOOKUP($C14,DATA!$E$731:$AS$789,5,FALSE)</f>
        <v>-6.5780748937649194E-2</v>
      </c>
      <c r="W14" s="46">
        <f>+VLOOKUP($C14,DATA!$E$731:$AS$789,15,FALSE)</f>
        <v>-1.8581736500867099E-2</v>
      </c>
      <c r="X14" s="46">
        <f>+VLOOKUP($C14,DATA!$E$731:$AS$789,25,FALSE)</f>
        <v>-5.2501915390643798E-2</v>
      </c>
      <c r="Y14" s="46">
        <f>+VLOOKUP($C14,DATA!$E$731:$AS$789,35,FALSE)</f>
        <v>-2.59621941169885E-2</v>
      </c>
      <c r="Z14" s="44" t="s">
        <v>115</v>
      </c>
      <c r="AA14" s="42" t="str">
        <f>+$C$9</f>
        <v>Northeast - MULO</v>
      </c>
      <c r="AB14" s="46">
        <f>+VLOOKUP($C14,DATA!$E$790:$AS$848,5,FALSE)</f>
        <v>0.50226410428358503</v>
      </c>
      <c r="AC14" s="46">
        <f>+VLOOKUP($C14,DATA!$E$790:$AS$848,15,FALSE)</f>
        <v>0.55555399033456998</v>
      </c>
      <c r="AD14" s="46">
        <f>+VLOOKUP($C14,DATA!$E$790:$AS$848,25,FALSE)</f>
        <v>0.47206314983530001</v>
      </c>
      <c r="AE14" s="46">
        <f>+VLOOKUP($C14,DATA!$E$790:$AS$848,35,FALSE)</f>
        <v>0.23945506821718801</v>
      </c>
      <c r="AF14" s="44" t="s">
        <v>115</v>
      </c>
      <c r="AG14" s="42" t="str">
        <f>+$C$9</f>
        <v>Northeast - MULO</v>
      </c>
      <c r="AH14" s="46">
        <f>+VLOOKUP($C14,DATA!$E$240:$AS$309,5,FALSE)</f>
        <v>8.6804968527081194E-2</v>
      </c>
      <c r="AI14" s="46">
        <f>+VLOOKUP($C14,DATA!$E$240:$AS$309,15,FALSE)</f>
        <v>0.13329053999630699</v>
      </c>
      <c r="AJ14" s="46">
        <f>+VLOOKUP($C14,DATA!$E$240:$AS$309,25,FALSE)</f>
        <v>0.15913729071795499</v>
      </c>
      <c r="AK14" s="46">
        <f>+VLOOKUP($C14,DATA!$E$240:$AS$309,35,FALSE)</f>
        <v>0.28468540050943097</v>
      </c>
      <c r="AL14" s="44" t="s">
        <v>115</v>
      </c>
      <c r="AM14" s="42" t="str">
        <f>+$C$9</f>
        <v>Northeast - MULO</v>
      </c>
      <c r="AN14" s="46">
        <f>+VLOOKUP($C14,DATA!$E$184:$AS$250,5,FALSE)</f>
        <v>3.8784195697944501E-2</v>
      </c>
      <c r="AO14" s="46">
        <f>+VLOOKUP($C14,DATA!$E$184:$AS$250,15,FALSE)</f>
        <v>8.4877653810440407E-2</v>
      </c>
      <c r="AP14" s="46">
        <f>+VLOOKUP($C14,DATA!$E$184:$AS$250,25,FALSE)</f>
        <v>4.8945714145333198E-2</v>
      </c>
      <c r="AQ14" s="46">
        <f>+VLOOKUP($C14,DATA!$E$184:$AS$250,35,FALSE)</f>
        <v>3.6435622422115801E-2</v>
      </c>
    </row>
    <row r="15" spans="2:59" x14ac:dyDescent="0.2">
      <c r="C15" s="42" t="s">
        <v>327</v>
      </c>
      <c r="D15" s="46">
        <f>+VLOOKUP($C15,DATA!$E$57:$AP$65,19,FALSE)</f>
        <v>4.9099418065520178E-2</v>
      </c>
      <c r="E15" s="46">
        <f>+VLOOKUP($C15,DATA!$E$57:$AP$65,20,FALSE)</f>
        <v>6.2457423515806784E-2</v>
      </c>
      <c r="F15" s="46">
        <f>+VLOOKUP($C15,DATA!$E$57:$AP$65,21,FALSE)</f>
        <v>5.9203793296574096E-2</v>
      </c>
      <c r="G15" s="46">
        <f>+VLOOKUP($C15,DATA!$E$57:$AP$65,22,FALSE)</f>
        <v>6.5785920438660397E-2</v>
      </c>
      <c r="H15" s="44"/>
      <c r="I15" s="42" t="s">
        <v>327</v>
      </c>
      <c r="J15" s="46">
        <f>+VLOOKUP($C15,DATA!$E$300:$AS$368,5,FALSE)</f>
        <v>7.9324152108520701E-2</v>
      </c>
      <c r="K15" s="46">
        <f>+VLOOKUP($C15,DATA!$E$300:$AS$368,15,FALSE)</f>
        <v>0.131955359007352</v>
      </c>
      <c r="L15" s="46">
        <f>+VLOOKUP($C15,DATA!$E$300:$AS$368,25,FALSE)</f>
        <v>0.147895568708519</v>
      </c>
      <c r="M15" s="46">
        <f>+VLOOKUP($C15,DATA!$E$300:$AS$368,35,FALSE)</f>
        <v>0.233821496569246</v>
      </c>
      <c r="N15" s="44"/>
      <c r="O15" s="42" t="s">
        <v>327</v>
      </c>
      <c r="P15" s="46">
        <f>+VLOOKUP($C15,DATA!$E$133:$AS$191,5,FALSE)</f>
        <v>8.6283364786135006E-2</v>
      </c>
      <c r="Q15" s="46">
        <f>+VLOOKUP($C15,DATA!$E$133:$AS$191,15,FALSE)</f>
        <v>0.105441285537668</v>
      </c>
      <c r="R15" s="46">
        <f>+VLOOKUP($C15,DATA!$E$133:$AS$191,25,FALSE)</f>
        <v>9.0454891930250095E-2</v>
      </c>
      <c r="S15" s="46">
        <f>+VLOOKUP($C15,DATA!$E$133:$AS$191,35,FALSE)</f>
        <v>9.5887613909338101E-2</v>
      </c>
      <c r="T15" s="44"/>
      <c r="U15" s="42" t="s">
        <v>327</v>
      </c>
      <c r="V15" s="46">
        <f>+VLOOKUP($C15,DATA!$E$731:$AS$789,5,FALSE)</f>
        <v>-3.5496082102419099E-3</v>
      </c>
      <c r="W15" s="46">
        <f>+VLOOKUP($C15,DATA!$E$731:$AS$789,15,FALSE)</f>
        <v>2.5265220895793E-2</v>
      </c>
      <c r="X15" s="46">
        <f>+VLOOKUP($C15,DATA!$E$731:$AS$789,25,FALSE)</f>
        <v>1.0618138617142501E-3</v>
      </c>
      <c r="Y15" s="46">
        <f>+VLOOKUP($C15,DATA!$E$731:$AS$789,35,FALSE)</f>
        <v>1.4409358278449601E-2</v>
      </c>
      <c r="Z15" s="44"/>
      <c r="AA15" s="42" t="s">
        <v>327</v>
      </c>
      <c r="AB15" s="46">
        <f>+VLOOKUP($C15,DATA!$E$790:$AS$848,5,FALSE)</f>
        <v>0.39655110891984102</v>
      </c>
      <c r="AC15" s="46">
        <f>+VLOOKUP($C15,DATA!$E$790:$AS$848,15,FALSE)</f>
        <v>0.38666868060727899</v>
      </c>
      <c r="AD15" s="46">
        <f>+VLOOKUP($C15,DATA!$E$790:$AS$848,25,FALSE)</f>
        <v>0.40927749950034897</v>
      </c>
      <c r="AE15" s="46">
        <f>+VLOOKUP($C15,DATA!$E$790:$AS$848,35,FALSE)</f>
        <v>0.36839275665548599</v>
      </c>
      <c r="AF15" s="44"/>
      <c r="AG15" s="42" t="s">
        <v>327</v>
      </c>
      <c r="AH15" s="46">
        <f>+VLOOKUP($C15,DATA!$E$240:$AS$309,5,FALSE)</f>
        <v>0.50315006079064595</v>
      </c>
      <c r="AI15" s="46">
        <f>+VLOOKUP($C15,DATA!$E$240:$AS$309,15,FALSE)</f>
        <v>0.54577604189192297</v>
      </c>
      <c r="AJ15" s="46">
        <f>+VLOOKUP($C15,DATA!$E$240:$AS$309,25,FALSE)</f>
        <v>0.54639676336129905</v>
      </c>
      <c r="AK15" s="46">
        <f>+VLOOKUP($C15,DATA!$E$240:$AS$309,35,FALSE)</f>
        <v>0.12634029384533499</v>
      </c>
      <c r="AL15" s="44"/>
      <c r="AM15" s="42" t="s">
        <v>327</v>
      </c>
      <c r="AN15" s="46">
        <f>+VLOOKUP($C15,DATA!$E$184:$AS$250,5,FALSE)</f>
        <v>8.6283364786135006E-2</v>
      </c>
      <c r="AO15" s="46">
        <f>+VLOOKUP($C15,DATA!$E$184:$AS$250,15,FALSE)</f>
        <v>0.105441285537668</v>
      </c>
      <c r="AP15" s="46">
        <f>+VLOOKUP($C15,DATA!$E$184:$AS$250,25,FALSE)</f>
        <v>9.0454891930250095E-2</v>
      </c>
      <c r="AQ15" s="46">
        <f>+VLOOKUP($C15,DATA!$E$184:$AS$250,35,FALSE)</f>
        <v>9.5887613909338101E-2</v>
      </c>
    </row>
    <row r="16" spans="2:59" x14ac:dyDescent="0.2">
      <c r="H16" s="44"/>
      <c r="N16" s="44"/>
      <c r="T16" s="44"/>
      <c r="Z16" s="44"/>
      <c r="AF16" s="44"/>
      <c r="AL16" s="44"/>
    </row>
    <row r="17" spans="2:43" x14ac:dyDescent="0.2">
      <c r="B17" s="41" t="s">
        <v>125</v>
      </c>
      <c r="D17" s="43" t="s">
        <v>116</v>
      </c>
      <c r="E17" s="43" t="s">
        <v>117</v>
      </c>
      <c r="F17" s="43" t="s">
        <v>118</v>
      </c>
      <c r="G17" s="43" t="s">
        <v>119</v>
      </c>
      <c r="H17" s="41" t="s">
        <v>138</v>
      </c>
      <c r="I17" s="42"/>
      <c r="J17" s="43" t="s">
        <v>116</v>
      </c>
      <c r="K17" s="43" t="s">
        <v>117</v>
      </c>
      <c r="L17" s="43" t="s">
        <v>118</v>
      </c>
      <c r="M17" s="43" t="s">
        <v>119</v>
      </c>
      <c r="N17" s="41" t="s">
        <v>139</v>
      </c>
      <c r="O17" s="42"/>
      <c r="P17" s="43" t="s">
        <v>116</v>
      </c>
      <c r="Q17" s="43" t="s">
        <v>117</v>
      </c>
      <c r="R17" s="43" t="s">
        <v>118</v>
      </c>
      <c r="S17" s="43" t="s">
        <v>119</v>
      </c>
      <c r="T17" s="41" t="s">
        <v>140</v>
      </c>
      <c r="U17" s="42"/>
      <c r="V17" s="43" t="s">
        <v>116</v>
      </c>
      <c r="W17" s="43" t="s">
        <v>117</v>
      </c>
      <c r="X17" s="43" t="s">
        <v>118</v>
      </c>
      <c r="Y17" s="43" t="s">
        <v>119</v>
      </c>
      <c r="Z17" s="41" t="s">
        <v>141</v>
      </c>
      <c r="AA17" s="42"/>
      <c r="AB17" s="43" t="s">
        <v>116</v>
      </c>
      <c r="AC17" s="43" t="s">
        <v>117</v>
      </c>
      <c r="AD17" s="43" t="s">
        <v>118</v>
      </c>
      <c r="AE17" s="43" t="s">
        <v>119</v>
      </c>
      <c r="AF17" s="41" t="s">
        <v>142</v>
      </c>
      <c r="AG17" s="42"/>
      <c r="AH17" s="43" t="s">
        <v>116</v>
      </c>
      <c r="AI17" s="43" t="s">
        <v>117</v>
      </c>
      <c r="AJ17" s="43" t="s">
        <v>118</v>
      </c>
      <c r="AK17" s="43" t="s">
        <v>119</v>
      </c>
      <c r="AL17" s="41" t="s">
        <v>143</v>
      </c>
      <c r="AM17" s="42"/>
      <c r="AN17" s="43" t="s">
        <v>116</v>
      </c>
      <c r="AO17" s="43" t="s">
        <v>117</v>
      </c>
      <c r="AP17" s="43" t="s">
        <v>118</v>
      </c>
      <c r="AQ17" s="43" t="s">
        <v>119</v>
      </c>
    </row>
    <row r="18" spans="2:43" x14ac:dyDescent="0.2">
      <c r="B18" s="44" t="s">
        <v>102</v>
      </c>
      <c r="C18" s="36" t="str">
        <f>+$C$8</f>
        <v>Albany - MULO</v>
      </c>
      <c r="D18" s="46">
        <f>+VLOOKUP($C18,DATA!$E$70:$AS$128,3,FALSE)</f>
        <v>0.12864691690637201</v>
      </c>
      <c r="E18" s="46">
        <f>+VLOOKUP($C18,DATA!$E$70:$AS$128,13,FALSE)</f>
        <v>8.2294349291554297E-2</v>
      </c>
      <c r="F18" s="46">
        <f>+VLOOKUP($C18,DATA!$E$70:$AS$128,23,FALSE)</f>
        <v>3.5745917680547301E-2</v>
      </c>
      <c r="G18" s="46">
        <f>+VLOOKUP($C18,DATA!$E$70:$AS$128,33,FALSE)</f>
        <v>3.75313559199182E-2</v>
      </c>
      <c r="H18" s="44" t="s">
        <v>102</v>
      </c>
      <c r="I18" s="36" t="str">
        <f>+$C$8</f>
        <v>Albany - MULO</v>
      </c>
      <c r="J18" s="143">
        <f>+VLOOKUP($C18,DATA!$E$300:$AS$368,8,FALSE)</f>
        <v>4.3977623360135203</v>
      </c>
      <c r="K18" s="143">
        <f>+VLOOKUP($C18,DATA!$E$300:$AS$368,18,FALSE)</f>
        <v>3.9625791343167598</v>
      </c>
      <c r="L18" s="143">
        <f>+VLOOKUP($C18,DATA!$E$300:$AS$368,28,FALSE)</f>
        <v>3.9006976345162201</v>
      </c>
      <c r="M18" s="143">
        <f>+VLOOKUP($C18,DATA!$E$300:$AS$368,38,FALSE)</f>
        <v>3.9460400513742</v>
      </c>
      <c r="N18" s="44" t="s">
        <v>102</v>
      </c>
      <c r="O18" s="36" t="str">
        <f>+$C$8</f>
        <v>Albany - MULO</v>
      </c>
      <c r="P18" s="143">
        <f>+VLOOKUP($C18,DATA!$E$133:$AS$191,8,FALSE)</f>
        <v>4.7213422162578</v>
      </c>
      <c r="Q18" s="143">
        <f>+VLOOKUP($C18,DATA!$E$133:$AS$191,18,FALSE)</f>
        <v>4.5343978752527301</v>
      </c>
      <c r="R18" s="143">
        <f>+VLOOKUP($C18,DATA!$E$133:$AS$191,28,FALSE)</f>
        <v>4.4972315222402299</v>
      </c>
      <c r="S18" s="143">
        <f>+VLOOKUP($C18,DATA!$E$133:$AS$191,38,FALSE)</f>
        <v>4.5343920505325599</v>
      </c>
      <c r="T18" s="44" t="s">
        <v>102</v>
      </c>
      <c r="U18" s="36" t="str">
        <f>+$C$8</f>
        <v>Albany - MULO</v>
      </c>
      <c r="V18" s="143">
        <f>+VLOOKUP($C18,DATA!$E$731:$AS$789,8,FALSE)</f>
        <v>4.8668214390451601</v>
      </c>
      <c r="W18" s="143">
        <f>+VLOOKUP($C18,DATA!$E$731:$AS$789,18,FALSE)</f>
        <v>4.5065174534544097</v>
      </c>
      <c r="X18" s="143">
        <f>+VLOOKUP($C18,DATA!$E$731:$AS$789,28,FALSE)</f>
        <v>4.4856828202696297</v>
      </c>
      <c r="Y18" s="143">
        <f>+VLOOKUP($C18,DATA!$E$731:$AS$789,38,FALSE)</f>
        <v>4.4830415061762698</v>
      </c>
      <c r="Z18" s="44" t="s">
        <v>102</v>
      </c>
      <c r="AA18" s="36" t="str">
        <f>+$C$8</f>
        <v>Albany - MULO</v>
      </c>
      <c r="AB18" s="143">
        <f>+VLOOKUP($C18,DATA!$E$790:$AS$848,8,FALSE)</f>
        <v>4.4680625519589698</v>
      </c>
      <c r="AC18" s="143">
        <f>+VLOOKUP($C18,DATA!$E$790:$AS$848,18,FALSE)</f>
        <v>4.5984269594666403</v>
      </c>
      <c r="AD18" s="143">
        <f>+VLOOKUP($C18,DATA!$E$790:$AS$848,28,FALSE)</f>
        <v>4.5207575274980201</v>
      </c>
      <c r="AE18" s="143">
        <f>+VLOOKUP($C18,DATA!$E$790:$AS$848,38,FALSE)</f>
        <v>4.6234229836880898</v>
      </c>
      <c r="AF18" s="44" t="s">
        <v>102</v>
      </c>
      <c r="AG18" s="36" t="str">
        <f>+$C$8</f>
        <v>Albany - MULO</v>
      </c>
      <c r="AH18" s="143">
        <f>+VLOOKUP($C18,DATA!$E$240:$AS$309,8,FALSE)</f>
        <v>9.5747587033751405</v>
      </c>
      <c r="AI18" s="143">
        <f>+VLOOKUP($C18,DATA!$E$240:$AS$309,18,FALSE)</f>
        <v>10.165743151913199</v>
      </c>
      <c r="AJ18" s="143">
        <f>+VLOOKUP($C18,DATA!$E$240:$AS$309,28,FALSE)</f>
        <v>9.9920008544850791</v>
      </c>
      <c r="AK18" s="143">
        <f>+VLOOKUP($C18,DATA!$E$240:$AS$309,38,FALSE)</f>
        <v>9.8808494711078101</v>
      </c>
      <c r="AL18" s="44" t="s">
        <v>102</v>
      </c>
      <c r="AM18" s="36" t="str">
        <f>+$C$8</f>
        <v>Albany - MULO</v>
      </c>
      <c r="AN18" s="143">
        <f>+VLOOKUP($C18,DATA!$E$184:$AS$250,8,FALSE)</f>
        <v>67.021978021978001</v>
      </c>
      <c r="AO18" s="143">
        <f>+VLOOKUP($C18,DATA!$E$184:$AS$250,18,FALSE)</f>
        <v>49.6920572916667</v>
      </c>
      <c r="AP18" s="143">
        <f>+VLOOKUP($C18,DATA!$E$184:$AS$250,28,FALSE)</f>
        <v>48.291780288274303</v>
      </c>
      <c r="AQ18" s="143">
        <f>+VLOOKUP($C18,DATA!$E$184:$AS$250,38,FALSE)</f>
        <v>45.948910081743897</v>
      </c>
    </row>
    <row r="19" spans="2:43" x14ac:dyDescent="0.2">
      <c r="B19" s="44" t="s">
        <v>115</v>
      </c>
      <c r="C19" s="42" t="str">
        <f>+$C$9</f>
        <v>Northeast - MULO</v>
      </c>
      <c r="D19" s="46">
        <f>+VLOOKUP($C19,DATA!$E$70:$AS$128,3,FALSE)</f>
        <v>2.1179170441709E-2</v>
      </c>
      <c r="E19" s="46">
        <f>+VLOOKUP($C19,DATA!$E$70:$AS$128,13,FALSE)</f>
        <v>5.9854056106174003E-2</v>
      </c>
      <c r="F19" s="46">
        <f>+VLOOKUP($C19,DATA!$E$70:$AS$128,23,FALSE)</f>
        <v>6.8689163341621997E-3</v>
      </c>
      <c r="G19" s="46">
        <f>+VLOOKUP($C19,DATA!$E$70:$AS$128,33,FALSE)</f>
        <v>8.7895946497678294E-3</v>
      </c>
      <c r="H19" s="44" t="s">
        <v>115</v>
      </c>
      <c r="I19" s="42" t="str">
        <f>+$C$9</f>
        <v>Northeast - MULO</v>
      </c>
      <c r="J19" s="143">
        <f>+VLOOKUP($C19,DATA!$E$300:$AS$368,8,FALSE)</f>
        <v>3.4675504382196598</v>
      </c>
      <c r="K19" s="143">
        <f>+VLOOKUP($C19,DATA!$E$300:$AS$368,18,FALSE)</f>
        <v>3.4367862280830899</v>
      </c>
      <c r="L19" s="143">
        <f>+VLOOKUP($C19,DATA!$E$300:$AS$368,28,FALSE)</f>
        <v>3.4531036368550199</v>
      </c>
      <c r="M19" s="143">
        <f>+VLOOKUP($C19,DATA!$E$300:$AS$368,38,FALSE)</f>
        <v>3.5039029380141198</v>
      </c>
      <c r="N19" s="44" t="s">
        <v>115</v>
      </c>
      <c r="O19" s="42" t="str">
        <f>+$C$9</f>
        <v>Northeast - MULO</v>
      </c>
      <c r="P19" s="143">
        <f>+VLOOKUP($C19,DATA!$E$133:$AS$191,8,FALSE)</f>
        <v>4.0343664650891098</v>
      </c>
      <c r="Q19" s="143">
        <f>+VLOOKUP($C19,DATA!$E$133:$AS$191,18,FALSE)</f>
        <v>4.00938569959545</v>
      </c>
      <c r="R19" s="143">
        <f>+VLOOKUP($C19,DATA!$E$133:$AS$191,28,FALSE)</f>
        <v>3.98489418722765</v>
      </c>
      <c r="S19" s="143">
        <f>+VLOOKUP($C19,DATA!$E$133:$AS$191,38,FALSE)</f>
        <v>4.0398765532915002</v>
      </c>
      <c r="T19" s="44" t="s">
        <v>115</v>
      </c>
      <c r="U19" s="42" t="str">
        <f>+$C$9</f>
        <v>Northeast - MULO</v>
      </c>
      <c r="V19" s="143">
        <f>+VLOOKUP($C19,DATA!$E$731:$AS$789,8,FALSE)</f>
        <v>4.0861067012029899</v>
      </c>
      <c r="W19" s="143">
        <f>+VLOOKUP($C19,DATA!$E$731:$AS$789,18,FALSE)</f>
        <v>4.0432384589071404</v>
      </c>
      <c r="X19" s="143">
        <f>+VLOOKUP($C19,DATA!$E$731:$AS$789,28,FALSE)</f>
        <v>4.0162643198938897</v>
      </c>
      <c r="Y19" s="143">
        <f>+VLOOKUP($C19,DATA!$E$731:$AS$789,38,FALSE)</f>
        <v>4.0033203816983702</v>
      </c>
      <c r="Z19" s="44" t="s">
        <v>115</v>
      </c>
      <c r="AA19" s="42" t="str">
        <f>+$C$9</f>
        <v>Northeast - MULO</v>
      </c>
      <c r="AB19" s="143">
        <f>+VLOOKUP($C19,DATA!$E$790:$AS$848,8,FALSE)</f>
        <v>3.8917480094708301</v>
      </c>
      <c r="AC19" s="143">
        <f>+VLOOKUP($C19,DATA!$E$790:$AS$848,18,FALSE)</f>
        <v>3.9122194210630798</v>
      </c>
      <c r="AD19" s="143">
        <f>+VLOOKUP($C19,DATA!$E$790:$AS$848,28,FALSE)</f>
        <v>3.9006796098947598</v>
      </c>
      <c r="AE19" s="143">
        <f>+VLOOKUP($C19,DATA!$E$790:$AS$848,38,FALSE)</f>
        <v>4.1333469268358796</v>
      </c>
      <c r="AF19" s="44" t="s">
        <v>115</v>
      </c>
      <c r="AG19" s="42" t="str">
        <f>+$C$9</f>
        <v>Northeast - MULO</v>
      </c>
      <c r="AH19" s="143">
        <f>+VLOOKUP($C19,DATA!$E$240:$AS$309,8,FALSE)</f>
        <v>8.0569525560451698</v>
      </c>
      <c r="AI19" s="143">
        <f>+VLOOKUP($C19,DATA!$E$240:$AS$309,18,FALSE)</f>
        <v>8.3802138083020399</v>
      </c>
      <c r="AJ19" s="143">
        <f>+VLOOKUP($C19,DATA!$E$240:$AS$309,28,FALSE)</f>
        <v>8.1755262123888794</v>
      </c>
      <c r="AK19" s="143">
        <f>+VLOOKUP($C19,DATA!$E$240:$AS$309,38,FALSE)</f>
        <v>8.0296201334208099</v>
      </c>
      <c r="AL19" s="44" t="s">
        <v>115</v>
      </c>
      <c r="AM19" s="42" t="str">
        <f>+$C$9</f>
        <v>Northeast - MULO</v>
      </c>
      <c r="AN19" s="143">
        <f>+VLOOKUP($C19,DATA!$E$184:$AS$250,8,FALSE)</f>
        <v>4.0343664650891098</v>
      </c>
      <c r="AO19" s="143">
        <f>+VLOOKUP($C19,DATA!$E$184:$AS$250,18,FALSE)</f>
        <v>4.00938569959545</v>
      </c>
      <c r="AP19" s="143">
        <f>+VLOOKUP($C19,DATA!$E$184:$AS$250,28,FALSE)</f>
        <v>3.98489418722765</v>
      </c>
      <c r="AQ19" s="143">
        <f>+VLOOKUP($C19,DATA!$E$184:$AS$250,38,FALSE)</f>
        <v>4.0398765532915002</v>
      </c>
    </row>
    <row r="20" spans="2:43" x14ac:dyDescent="0.2">
      <c r="C20" s="42" t="s">
        <v>327</v>
      </c>
      <c r="D20" s="46">
        <f>+VLOOKUP($C20,DATA!$E$70:$AS$128,3,FALSE)</f>
        <v>3.5224644834776601E-2</v>
      </c>
      <c r="E20" s="46">
        <f>+VLOOKUP($C20,DATA!$E$70:$AS$128,13,FALSE)</f>
        <v>5.6695367293086302E-2</v>
      </c>
      <c r="F20" s="46">
        <f>+VLOOKUP($C20,DATA!$E$70:$AS$128,23,FALSE)</f>
        <v>3.2838689381145501E-2</v>
      </c>
      <c r="G20" s="46">
        <f>+VLOOKUP($C20,DATA!$E$70:$AS$128,33,FALSE)</f>
        <v>3.2639957486037798E-2</v>
      </c>
      <c r="H20" s="44"/>
      <c r="I20" s="42" t="s">
        <v>327</v>
      </c>
      <c r="J20" s="143">
        <f>+VLOOKUP($C20,DATA!$E$300:$AS$368,8,FALSE)</f>
        <v>10.855521469963</v>
      </c>
      <c r="K20" s="143">
        <f>+VLOOKUP($C20,DATA!$E$300:$AS$368,18,FALSE)</f>
        <v>10.968276046760099</v>
      </c>
      <c r="L20" s="143">
        <f>+VLOOKUP($C20,DATA!$E$300:$AS$368,28,FALSE)</f>
        <v>10.9285141308194</v>
      </c>
      <c r="M20" s="143">
        <f>+VLOOKUP($C20,DATA!$E$300:$AS$368,38,FALSE)</f>
        <v>10.808340179974399</v>
      </c>
      <c r="N20" s="44"/>
      <c r="O20" s="42" t="s">
        <v>327</v>
      </c>
      <c r="P20" s="143">
        <f>+VLOOKUP($C20,DATA!$E$133:$AS$191,8,FALSE)</f>
        <v>4.4874516826271202</v>
      </c>
      <c r="Q20" s="143">
        <f>+VLOOKUP($C20,DATA!$E$133:$AS$191,18,FALSE)</f>
        <v>4.5080683793542704</v>
      </c>
      <c r="R20" s="143">
        <f>+VLOOKUP($C20,DATA!$E$133:$AS$191,28,FALSE)</f>
        <v>4.4775463758633096</v>
      </c>
      <c r="S20" s="143">
        <f>+VLOOKUP($C20,DATA!$E$133:$AS$191,38,FALSE)</f>
        <v>4.5127339362998899</v>
      </c>
      <c r="T20" s="44"/>
      <c r="U20" s="42" t="s">
        <v>327</v>
      </c>
      <c r="V20" s="143">
        <f>+VLOOKUP($C20,DATA!$E$731:$AS$789,8,FALSE)</f>
        <v>4.4043464229438998</v>
      </c>
      <c r="W20" s="143">
        <f>+VLOOKUP($C20,DATA!$E$731:$AS$789,18,FALSE)</f>
        <v>4.4127796337466902</v>
      </c>
      <c r="X20" s="143">
        <f>+VLOOKUP($C20,DATA!$E$731:$AS$789,28,FALSE)</f>
        <v>4.3736169679129597</v>
      </c>
      <c r="Y20" s="143">
        <f>+VLOOKUP($C20,DATA!$E$731:$AS$789,38,FALSE)</f>
        <v>4.3681437741535403</v>
      </c>
      <c r="Z20" s="44"/>
      <c r="AA20" s="42" t="s">
        <v>327</v>
      </c>
      <c r="AB20" s="143">
        <f>+VLOOKUP($C20,DATA!$E$790:$AS$848,8,FALSE)</f>
        <v>4.6922508631138999</v>
      </c>
      <c r="AC20" s="143">
        <f>+VLOOKUP($C20,DATA!$E$790:$AS$848,18,FALSE)</f>
        <v>4.7551941389734402</v>
      </c>
      <c r="AD20" s="143">
        <f>+VLOOKUP($C20,DATA!$E$790:$AS$848,28,FALSE)</f>
        <v>4.7408446717835098</v>
      </c>
      <c r="AE20" s="143">
        <f>+VLOOKUP($C20,DATA!$E$790:$AS$848,38,FALSE)</f>
        <v>4.8712215917490598</v>
      </c>
      <c r="AF20" s="44"/>
      <c r="AG20" s="42" t="s">
        <v>327</v>
      </c>
      <c r="AH20" s="143">
        <f>+VLOOKUP($C20,DATA!$E$240:$AS$309,8,FALSE)</f>
        <v>27.449512651453901</v>
      </c>
      <c r="AI20" s="143">
        <f>+VLOOKUP($C20,DATA!$E$240:$AS$309,18,FALSE)</f>
        <v>27.5337060998549</v>
      </c>
      <c r="AJ20" s="143">
        <f>+VLOOKUP($C20,DATA!$E$240:$AS$309,28,FALSE)</f>
        <v>23.033926566404102</v>
      </c>
      <c r="AK20" s="143">
        <f>+VLOOKUP($C20,DATA!$E$240:$AS$309,38,FALSE)</f>
        <v>20.065871309929001</v>
      </c>
      <c r="AL20" s="44"/>
      <c r="AM20" s="42" t="s">
        <v>327</v>
      </c>
      <c r="AN20" s="143">
        <f>+VLOOKUP($C20,DATA!$E$184:$AS$250,8,FALSE)</f>
        <v>4.4874516826271202</v>
      </c>
      <c r="AO20" s="143">
        <f>+VLOOKUP($C20,DATA!$E$184:$AS$250,18,FALSE)</f>
        <v>4.5080683793542704</v>
      </c>
      <c r="AP20" s="143">
        <f>+VLOOKUP($C20,DATA!$E$184:$AS$250,28,FALSE)</f>
        <v>4.4775463758633096</v>
      </c>
      <c r="AQ20" s="143">
        <f>+VLOOKUP($C20,DATA!$E$184:$AS$250,38,FALSE)</f>
        <v>4.5127339362998899</v>
      </c>
    </row>
    <row r="21" spans="2:43" x14ac:dyDescent="0.2">
      <c r="H21" s="44"/>
      <c r="N21" s="44"/>
      <c r="T21" s="44"/>
      <c r="Z21" s="44"/>
      <c r="AF21" s="44"/>
      <c r="AL21" s="44"/>
    </row>
    <row r="22" spans="2:43" x14ac:dyDescent="0.2">
      <c r="B22" s="41" t="s">
        <v>158</v>
      </c>
      <c r="D22" s="43" t="s">
        <v>116</v>
      </c>
      <c r="E22" s="43" t="s">
        <v>117</v>
      </c>
      <c r="F22" s="43" t="s">
        <v>118</v>
      </c>
      <c r="G22" s="43" t="s">
        <v>119</v>
      </c>
      <c r="H22" s="41" t="s">
        <v>145</v>
      </c>
      <c r="I22" s="42"/>
      <c r="J22" s="43" t="s">
        <v>116</v>
      </c>
      <c r="K22" s="43" t="s">
        <v>117</v>
      </c>
      <c r="L22" s="43" t="s">
        <v>118</v>
      </c>
      <c r="M22" s="43" t="s">
        <v>119</v>
      </c>
      <c r="N22" s="41" t="s">
        <v>146</v>
      </c>
      <c r="O22" s="42"/>
      <c r="P22" s="43" t="s">
        <v>116</v>
      </c>
      <c r="Q22" s="43" t="s">
        <v>117</v>
      </c>
      <c r="R22" s="43" t="s">
        <v>118</v>
      </c>
      <c r="S22" s="43" t="s">
        <v>119</v>
      </c>
      <c r="T22" s="41" t="s">
        <v>147</v>
      </c>
      <c r="U22" s="42"/>
      <c r="V22" s="43" t="s">
        <v>116</v>
      </c>
      <c r="W22" s="43" t="s">
        <v>117</v>
      </c>
      <c r="X22" s="43" t="s">
        <v>118</v>
      </c>
      <c r="Y22" s="43" t="s">
        <v>119</v>
      </c>
      <c r="Z22" s="41" t="s">
        <v>148</v>
      </c>
      <c r="AA22" s="42"/>
      <c r="AB22" s="43" t="s">
        <v>116</v>
      </c>
      <c r="AC22" s="43" t="s">
        <v>117</v>
      </c>
      <c r="AD22" s="43" t="s">
        <v>118</v>
      </c>
      <c r="AE22" s="43" t="s">
        <v>119</v>
      </c>
      <c r="AF22" s="41" t="s">
        <v>149</v>
      </c>
      <c r="AG22" s="42"/>
      <c r="AH22" s="43" t="s">
        <v>116</v>
      </c>
      <c r="AI22" s="43" t="s">
        <v>117</v>
      </c>
      <c r="AJ22" s="43" t="s">
        <v>118</v>
      </c>
      <c r="AK22" s="43" t="s">
        <v>119</v>
      </c>
      <c r="AL22" s="41" t="s">
        <v>150</v>
      </c>
      <c r="AM22" s="42"/>
      <c r="AN22" s="43" t="s">
        <v>116</v>
      </c>
      <c r="AO22" s="43" t="s">
        <v>117</v>
      </c>
      <c r="AP22" s="43" t="s">
        <v>118</v>
      </c>
      <c r="AQ22" s="43" t="s">
        <v>119</v>
      </c>
    </row>
    <row r="23" spans="2:43" x14ac:dyDescent="0.2">
      <c r="B23" s="44" t="s">
        <v>102</v>
      </c>
      <c r="C23" s="36" t="str">
        <f>+$C$8</f>
        <v>Albany - MULO</v>
      </c>
      <c r="D23" s="46">
        <f>+VLOOKUP($C23,DATA!$E$70:$AS$128,5,FALSE)</f>
        <v>-1.40948154782375E-2</v>
      </c>
      <c r="E23" s="46">
        <f>+VLOOKUP($C23,DATA!$E$70:$AS$128,15,FALSE)</f>
        <v>7.8894806252858898E-2</v>
      </c>
      <c r="F23" s="46">
        <f>+VLOOKUP($C23,DATA!$E$70:$AS$128,25,FALSE)</f>
        <v>5.8969672518404001E-2</v>
      </c>
      <c r="G23" s="46">
        <f>+VLOOKUP($C23,DATA!$E$70:$AS$128,35,FALSE)</f>
        <v>5.30910123006057E-2</v>
      </c>
      <c r="H23" s="44" t="s">
        <v>102</v>
      </c>
      <c r="I23" s="36" t="str">
        <f>+$C$8</f>
        <v>Albany - MULO</v>
      </c>
      <c r="J23" s="46">
        <f>+VLOOKUP($C23,DATA!$E$300:$AS$368,7,FALSE)</f>
        <v>7.3710677823517904E-3</v>
      </c>
      <c r="K23" s="46">
        <f>+VLOOKUP($C23,DATA!$E$300:$AS$368,17,FALSE)</f>
        <v>6.12530784090346E-2</v>
      </c>
      <c r="L23" s="46">
        <f>+VLOOKUP($C23,DATA!$E$300:$AS$368,27,FALSE)</f>
        <v>6.2831150178833797E-2</v>
      </c>
      <c r="M23" s="46">
        <f>+VLOOKUP($C23,DATA!$E$300:$AS$368,37,FALSE)</f>
        <v>5.2203018158173797E-2</v>
      </c>
      <c r="N23" s="44" t="s">
        <v>102</v>
      </c>
      <c r="O23" s="36" t="str">
        <f>+$C$8</f>
        <v>Albany - MULO</v>
      </c>
      <c r="P23" s="46">
        <f>+VLOOKUP($C23,DATA!$E$133:$AS$191,7,FALSE)</f>
        <v>-8.7576635607331203E-3</v>
      </c>
      <c r="Q23" s="46">
        <f>+VLOOKUP($C23,DATA!$E$133:$AS$191,17,FALSE)</f>
        <v>0.11792818078186899</v>
      </c>
      <c r="R23" s="46">
        <f>+VLOOKUP($C23,DATA!$E$133:$AS$191,27,FALSE)</f>
        <v>9.7461054479301396E-2</v>
      </c>
      <c r="S23" s="46">
        <f>+VLOOKUP($C23,DATA!$E$133:$AS$191,37,FALSE)</f>
        <v>8.7866382617752301E-2</v>
      </c>
      <c r="T23" s="44" t="s">
        <v>102</v>
      </c>
      <c r="U23" s="36" t="str">
        <f>+$C$8</f>
        <v>Albany - MULO</v>
      </c>
      <c r="V23" s="46">
        <f>+VLOOKUP($C23,DATA!$E$731:$AS$789,7,FALSE)</f>
        <v>-7.4104365059126195E-2</v>
      </c>
      <c r="W23" s="46">
        <f>+VLOOKUP($C23,DATA!$E$731:$AS$789,17,FALSE)</f>
        <v>0.19171843124014701</v>
      </c>
      <c r="X23" s="46">
        <f>+VLOOKUP($C23,DATA!$E$731:$AS$789,27,FALSE)</f>
        <v>0.148817469876457</v>
      </c>
      <c r="Y23" s="46">
        <f>+VLOOKUP($C23,DATA!$E$731:$AS$789,37,FALSE)</f>
        <v>0.17800942898330099</v>
      </c>
      <c r="Z23" s="44" t="s">
        <v>102</v>
      </c>
      <c r="AA23" s="36" t="str">
        <f>+$C$8</f>
        <v>Albany - MULO</v>
      </c>
      <c r="AB23" s="46">
        <f>+VLOOKUP($C23,DATA!$E$790:$AS$848,7,FALSE)</f>
        <v>0.120619880882759</v>
      </c>
      <c r="AC23" s="46">
        <f>+VLOOKUP($C23,DATA!$E$790:$AS$848,17,FALSE)</f>
        <v>-1.37329888344164E-2</v>
      </c>
      <c r="AD23" s="46">
        <f>+VLOOKUP($C23,DATA!$E$790:$AS$848,27,FALSE)</f>
        <v>9.9911842491917906E-3</v>
      </c>
      <c r="AE23" s="46">
        <f>+VLOOKUP($C23,DATA!$E$790:$AS$848,37,FALSE)</f>
        <v>-3.7805368850933399E-2</v>
      </c>
      <c r="AF23" s="44" t="s">
        <v>102</v>
      </c>
      <c r="AG23" s="36" t="str">
        <f>+$C$8</f>
        <v>Albany - MULO</v>
      </c>
      <c r="AH23" s="46">
        <f>+VLOOKUP($C23,DATA!$E$240:$AS$309,7,FALSE)</f>
        <v>-3.2711748324579099E-2</v>
      </c>
      <c r="AI23" s="46">
        <f>+VLOOKUP($C23,DATA!$E$240:$AS$309,17,FALSE)</f>
        <v>3.3137661151574398E-2</v>
      </c>
      <c r="AJ23" s="46">
        <f>+VLOOKUP($C23,DATA!$E$240:$AS$309,27,FALSE)</f>
        <v>1.6859127525512801E-2</v>
      </c>
      <c r="AK23" s="46">
        <f>+VLOOKUP($C23,DATA!$E$240:$AS$309,37,FALSE)</f>
        <v>3.4474840349843702E-2</v>
      </c>
      <c r="AL23" s="44" t="s">
        <v>102</v>
      </c>
      <c r="AM23" s="36" t="str">
        <f>+$C$8</f>
        <v>Albany - MULO</v>
      </c>
      <c r="AN23" s="46">
        <f>+VLOOKUP($C23,DATA!$E$184:$AS$250,7,FALSE)</f>
        <v>0</v>
      </c>
      <c r="AO23" s="46">
        <f>+VLOOKUP($C23,DATA!$E$184:$AS$250,17,FALSE)</f>
        <v>0</v>
      </c>
      <c r="AP23" s="46">
        <f>+VLOOKUP($C23,DATA!$E$184:$AS$250,27,FALSE)</f>
        <v>0</v>
      </c>
      <c r="AQ23" s="46">
        <f>+VLOOKUP($C23,DATA!$E$184:$AS$250,37,FALSE)</f>
        <v>0</v>
      </c>
    </row>
    <row r="24" spans="2:43" x14ac:dyDescent="0.2">
      <c r="B24" s="44" t="s">
        <v>115</v>
      </c>
      <c r="C24" s="42" t="str">
        <f>+$C$9</f>
        <v>Northeast - MULO</v>
      </c>
      <c r="D24" s="46">
        <f>+VLOOKUP($C24,DATA!$E$70:$AS$128,5,FALSE)</f>
        <v>2.26497315702812E-2</v>
      </c>
      <c r="E24" s="46">
        <f>+VLOOKUP($C24,DATA!$E$70:$AS$128,15,FALSE)</f>
        <v>9.4469808813039902E-2</v>
      </c>
      <c r="F24" s="46">
        <f>+VLOOKUP($C24,DATA!$E$70:$AS$128,25,FALSE)</f>
        <v>4.2935615086437701E-2</v>
      </c>
      <c r="G24" s="46">
        <f>+VLOOKUP($C24,DATA!$E$70:$AS$128,35,FALSE)</f>
        <v>4.36656890620679E-2</v>
      </c>
      <c r="H24" s="44" t="s">
        <v>115</v>
      </c>
      <c r="I24" s="42" t="str">
        <f>+$C$9</f>
        <v>Northeast - MULO</v>
      </c>
      <c r="J24" s="46">
        <f>+VLOOKUP($C24,DATA!$E$300:$AS$368,7,FALSE)</f>
        <v>4.35669658312191E-2</v>
      </c>
      <c r="K24" s="46">
        <f>+VLOOKUP($C24,DATA!$E$300:$AS$368,17,FALSE)</f>
        <v>6.2899107035132198E-2</v>
      </c>
      <c r="L24" s="46">
        <f>+VLOOKUP($C24,DATA!$E$300:$AS$368,27,FALSE)</f>
        <v>3.0765604827401899E-2</v>
      </c>
      <c r="M24" s="46">
        <f>+VLOOKUP($C24,DATA!$E$300:$AS$368,37,FALSE)</f>
        <v>2.5229853595755299E-2</v>
      </c>
      <c r="N24" s="44" t="s">
        <v>115</v>
      </c>
      <c r="O24" s="42" t="str">
        <f>+$C$9</f>
        <v>Northeast - MULO</v>
      </c>
      <c r="P24" s="46">
        <f>+VLOOKUP($C24,DATA!$E$133:$AS$191,7,FALSE)</f>
        <v>9.0226625135794904E-3</v>
      </c>
      <c r="Q24" s="46">
        <f>+VLOOKUP($C24,DATA!$E$133:$AS$191,17,FALSE)</f>
        <v>1.9919237230727398E-2</v>
      </c>
      <c r="R24" s="46">
        <f>+VLOOKUP($C24,DATA!$E$133:$AS$191,27,FALSE)</f>
        <v>-2.3177075457471798E-2</v>
      </c>
      <c r="S24" s="46">
        <f>+VLOOKUP($C24,DATA!$E$133:$AS$191,37,FALSE)</f>
        <v>-3.03295127760159E-2</v>
      </c>
      <c r="T24" s="44" t="s">
        <v>115</v>
      </c>
      <c r="U24" s="42" t="str">
        <f>+$C$9</f>
        <v>Northeast - MULO</v>
      </c>
      <c r="V24" s="46">
        <f>+VLOOKUP($C24,DATA!$E$731:$AS$789,7,FALSE)</f>
        <v>-4.7203351807652297E-2</v>
      </c>
      <c r="W24" s="46">
        <f>+VLOOKUP($C24,DATA!$E$731:$AS$789,17,FALSE)</f>
        <v>-3.4762439811215899E-2</v>
      </c>
      <c r="X24" s="46">
        <f>+VLOOKUP($C24,DATA!$E$731:$AS$789,27,FALSE)</f>
        <v>-7.6960790517778599E-2</v>
      </c>
      <c r="Y24" s="46">
        <f>+VLOOKUP($C24,DATA!$E$731:$AS$789,37,FALSE)</f>
        <v>-6.0577810064463403E-2</v>
      </c>
      <c r="Z24" s="44" t="s">
        <v>115</v>
      </c>
      <c r="AA24" s="42" t="str">
        <f>+$C$9</f>
        <v>Northeast - MULO</v>
      </c>
      <c r="AB24" s="46">
        <f>+VLOOKUP($C24,DATA!$E$790:$AS$848,7,FALSE)</f>
        <v>0.29342856649502902</v>
      </c>
      <c r="AC24" s="46">
        <f>+VLOOKUP($C24,DATA!$E$790:$AS$848,17,FALSE)</f>
        <v>0.30708048843192798</v>
      </c>
      <c r="AD24" s="46">
        <f>+VLOOKUP($C24,DATA!$E$790:$AS$848,27,FALSE)</f>
        <v>0.237965038101909</v>
      </c>
      <c r="AE24" s="46">
        <f>+VLOOKUP($C24,DATA!$E$790:$AS$848,37,FALSE)</f>
        <v>8.5712554093502605E-2</v>
      </c>
      <c r="AF24" s="44" t="s">
        <v>115</v>
      </c>
      <c r="AG24" s="42" t="str">
        <f>+$C$9</f>
        <v>Northeast - MULO</v>
      </c>
      <c r="AH24" s="46">
        <f>+VLOOKUP($C24,DATA!$E$240:$AS$309,7,FALSE)</f>
        <v>3.2451033111847799E-2</v>
      </c>
      <c r="AI24" s="46">
        <f>+VLOOKUP($C24,DATA!$E$240:$AS$309,17,FALSE)</f>
        <v>6.1089064780313403E-2</v>
      </c>
      <c r="AJ24" s="46">
        <f>+VLOOKUP($C24,DATA!$E$240:$AS$309,27,FALSE)</f>
        <v>1.54973727298372E-2</v>
      </c>
      <c r="AK24" s="46">
        <f>+VLOOKUP($C24,DATA!$E$240:$AS$309,37,FALSE)</f>
        <v>6.14169690877941E-2</v>
      </c>
      <c r="AL24" s="44" t="s">
        <v>115</v>
      </c>
      <c r="AM24" s="42" t="str">
        <f>+$C$9</f>
        <v>Northeast - MULO</v>
      </c>
      <c r="AN24" s="46">
        <f>+VLOOKUP($C24,DATA!$E$184:$AS$250,7,FALSE)</f>
        <v>9.0226625135794904E-3</v>
      </c>
      <c r="AO24" s="46">
        <f>+VLOOKUP($C24,DATA!$E$184:$AS$250,17,FALSE)</f>
        <v>1.9919237230727398E-2</v>
      </c>
      <c r="AP24" s="46">
        <f>+VLOOKUP($C24,DATA!$E$184:$AS$250,27,FALSE)</f>
        <v>-2.3177075457471798E-2</v>
      </c>
      <c r="AQ24" s="46">
        <f>+VLOOKUP($C24,DATA!$E$184:$AS$250,37,FALSE)</f>
        <v>-3.03295127760159E-2</v>
      </c>
    </row>
    <row r="25" spans="2:43" x14ac:dyDescent="0.2">
      <c r="B25" s="48"/>
      <c r="C25" s="42" t="s">
        <v>327</v>
      </c>
      <c r="D25" s="46">
        <f>+VLOOKUP($C25,DATA!$E$70:$AS$128,5,FALSE)</f>
        <v>2.9016882766482299E-2</v>
      </c>
      <c r="E25" s="46">
        <f>+VLOOKUP($C25,DATA!$E$70:$AS$128,15,FALSE)</f>
        <v>5.0040353552618599E-2</v>
      </c>
      <c r="F25" s="46">
        <f>+VLOOKUP($C25,DATA!$E$70:$AS$128,25,FALSE)</f>
        <v>2.9147892871900699E-2</v>
      </c>
      <c r="G25" s="46">
        <f>+VLOOKUP($C25,DATA!$E$70:$AS$128,35,FALSE)</f>
        <v>3.4238031989704702E-2</v>
      </c>
      <c r="H25" s="48"/>
      <c r="I25" s="42" t="s">
        <v>327</v>
      </c>
      <c r="J25" s="46">
        <f>+VLOOKUP($C25,DATA!$E$300:$AS$368,7,FALSE)</f>
        <v>5.8138533444619597E-2</v>
      </c>
      <c r="K25" s="46">
        <f>+VLOOKUP($C25,DATA!$E$300:$AS$368,17,FALSE)</f>
        <v>9.7446153817681805E-2</v>
      </c>
      <c r="L25" s="46">
        <f>+VLOOKUP($C25,DATA!$E$300:$AS$368,27,FALSE)</f>
        <v>8.2436744784434399E-2</v>
      </c>
      <c r="M25" s="46">
        <f>+VLOOKUP($C25,DATA!$E$300:$AS$368,37,FALSE)</f>
        <v>0.127985393918922</v>
      </c>
      <c r="N25" s="48"/>
      <c r="O25" s="42" t="s">
        <v>327</v>
      </c>
      <c r="P25" s="46">
        <f>+VLOOKUP($C25,DATA!$E$133:$AS$191,7,FALSE)</f>
        <v>6.6355918467068301E-2</v>
      </c>
      <c r="Q25" s="46">
        <f>+VLOOKUP($C25,DATA!$E$133:$AS$191,17,FALSE)</f>
        <v>7.5471195923739798E-2</v>
      </c>
      <c r="R25" s="46">
        <f>+VLOOKUP($C25,DATA!$E$133:$AS$191,27,FALSE)</f>
        <v>6.0216263806925699E-2</v>
      </c>
      <c r="S25" s="46">
        <f>+VLOOKUP($C25,DATA!$E$133:$AS$191,37,FALSE)</f>
        <v>6.0220658528954002E-2</v>
      </c>
      <c r="T25" s="48"/>
      <c r="U25" s="42" t="s">
        <v>327</v>
      </c>
      <c r="V25" s="46">
        <f>+VLOOKUP($C25,DATA!$E$731:$AS$789,7,FALSE)</f>
        <v>-5.2117376088270601E-3</v>
      </c>
      <c r="W25" s="46">
        <f>+VLOOKUP($C25,DATA!$E$731:$AS$789,17,FALSE)</f>
        <v>1.16403218397272E-2</v>
      </c>
      <c r="X25" s="46">
        <f>+VLOOKUP($C25,DATA!$E$731:$AS$789,27,FALSE)</f>
        <v>-1.40168054700394E-2</v>
      </c>
      <c r="Y25" s="46">
        <f>+VLOOKUP($C25,DATA!$E$731:$AS$789,37,FALSE)</f>
        <v>-1.04903204505877E-2</v>
      </c>
      <c r="Z25" s="48"/>
      <c r="AA25" s="42" t="s">
        <v>327</v>
      </c>
      <c r="AB25" s="46">
        <f>+VLOOKUP($C25,DATA!$E$790:$AS$848,7,FALSE)</f>
        <v>0.32394960487340002</v>
      </c>
      <c r="AC25" s="46">
        <f>+VLOOKUP($C25,DATA!$E$790:$AS$848,17,FALSE)</f>
        <v>0.31006229279402497</v>
      </c>
      <c r="AD25" s="46">
        <f>+VLOOKUP($C25,DATA!$E$790:$AS$848,27,FALSE)</f>
        <v>0.34209588085915799</v>
      </c>
      <c r="AE25" s="46">
        <f>+VLOOKUP($C25,DATA!$E$790:$AS$848,37,FALSE)</f>
        <v>0.31303770357069799</v>
      </c>
      <c r="AF25" s="48"/>
      <c r="AG25" s="42" t="s">
        <v>327</v>
      </c>
      <c r="AH25" s="46">
        <f>+VLOOKUP($C25,DATA!$E$240:$AS$309,7,FALSE)</f>
        <v>0.47371338595979501</v>
      </c>
      <c r="AI25" s="46">
        <f>+VLOOKUP($C25,DATA!$E$240:$AS$309,17,FALSE)</f>
        <v>0.43241166395182701</v>
      </c>
      <c r="AJ25" s="46">
        <f>+VLOOKUP($C25,DATA!$E$240:$AS$309,27,FALSE)</f>
        <v>0.41919717414456698</v>
      </c>
      <c r="AK25" s="46">
        <f>+VLOOKUP($C25,DATA!$E$240:$AS$309,37,FALSE)</f>
        <v>0.29561882121383398</v>
      </c>
      <c r="AL25" s="48"/>
      <c r="AM25" s="42" t="s">
        <v>327</v>
      </c>
      <c r="AN25" s="46">
        <f>+VLOOKUP($C25,DATA!$E$184:$AS$250,7,FALSE)</f>
        <v>6.6355918467068301E-2</v>
      </c>
      <c r="AO25" s="46">
        <f>+VLOOKUP($C25,DATA!$E$184:$AS$250,17,FALSE)</f>
        <v>7.5471195923739798E-2</v>
      </c>
      <c r="AP25" s="46">
        <f>+VLOOKUP($C25,DATA!$E$184:$AS$250,27,FALSE)</f>
        <v>6.0216263806925699E-2</v>
      </c>
      <c r="AQ25" s="46">
        <f>+VLOOKUP($C25,DATA!$E$184:$AS$250,37,FALSE)</f>
        <v>6.0220658528954002E-2</v>
      </c>
    </row>
    <row r="26" spans="2:43" x14ac:dyDescent="0.2">
      <c r="H26" s="44"/>
      <c r="N26" s="44"/>
      <c r="T26" s="44"/>
      <c r="Z26" s="44"/>
      <c r="AF26" s="44"/>
      <c r="AL26" s="44"/>
    </row>
    <row r="27" spans="2:43" x14ac:dyDescent="0.2">
      <c r="B27" s="41" t="s">
        <v>137</v>
      </c>
      <c r="D27" s="43" t="s">
        <v>116</v>
      </c>
      <c r="E27" s="43" t="s">
        <v>117</v>
      </c>
      <c r="F27" s="43" t="s">
        <v>118</v>
      </c>
      <c r="G27" s="43" t="s">
        <v>119</v>
      </c>
      <c r="H27" s="41" t="s">
        <v>151</v>
      </c>
      <c r="I27" s="42"/>
      <c r="J27" s="43" t="s">
        <v>116</v>
      </c>
      <c r="K27" s="43" t="s">
        <v>117</v>
      </c>
      <c r="L27" s="43" t="s">
        <v>118</v>
      </c>
      <c r="M27" s="43" t="s">
        <v>119</v>
      </c>
      <c r="N27" s="41" t="s">
        <v>152</v>
      </c>
      <c r="O27" s="42"/>
      <c r="P27" s="43" t="s">
        <v>116</v>
      </c>
      <c r="Q27" s="43" t="s">
        <v>117</v>
      </c>
      <c r="R27" s="43" t="s">
        <v>118</v>
      </c>
      <c r="S27" s="43" t="s">
        <v>119</v>
      </c>
      <c r="T27" s="41" t="s">
        <v>153</v>
      </c>
      <c r="U27" s="42"/>
      <c r="V27" s="43" t="s">
        <v>116</v>
      </c>
      <c r="W27" s="43" t="s">
        <v>117</v>
      </c>
      <c r="X27" s="43" t="s">
        <v>118</v>
      </c>
      <c r="Y27" s="43" t="s">
        <v>119</v>
      </c>
      <c r="Z27" s="41" t="s">
        <v>154</v>
      </c>
      <c r="AA27" s="42"/>
      <c r="AB27" s="43" t="s">
        <v>116</v>
      </c>
      <c r="AC27" s="43" t="s">
        <v>117</v>
      </c>
      <c r="AD27" s="43" t="s">
        <v>118</v>
      </c>
      <c r="AE27" s="43" t="s">
        <v>119</v>
      </c>
      <c r="AF27" s="41" t="s">
        <v>155</v>
      </c>
      <c r="AG27" s="42"/>
      <c r="AH27" s="43" t="s">
        <v>116</v>
      </c>
      <c r="AI27" s="43" t="s">
        <v>117</v>
      </c>
      <c r="AJ27" s="43" t="s">
        <v>118</v>
      </c>
      <c r="AK27" s="43" t="s">
        <v>119</v>
      </c>
      <c r="AL27" s="41" t="s">
        <v>156</v>
      </c>
      <c r="AM27" s="42"/>
      <c r="AN27" s="43" t="s">
        <v>116</v>
      </c>
      <c r="AO27" s="43" t="s">
        <v>117</v>
      </c>
      <c r="AP27" s="43" t="s">
        <v>118</v>
      </c>
      <c r="AQ27" s="43" t="s">
        <v>119</v>
      </c>
    </row>
    <row r="28" spans="2:43" x14ac:dyDescent="0.2">
      <c r="B28" s="44" t="s">
        <v>102</v>
      </c>
      <c r="C28" s="36" t="str">
        <f>+$C$8</f>
        <v>Albany - MULO</v>
      </c>
      <c r="D28" s="47">
        <f>+VLOOKUP($C28,DATA!$E$70:$AS$128,8,FALSE)</f>
        <v>4.5735534619336304</v>
      </c>
      <c r="E28" s="47">
        <f>+VLOOKUP($C28,DATA!$E$70:$AS$128,18,FALSE)</f>
        <v>4.2207266288934404</v>
      </c>
      <c r="F28" s="47">
        <f>+VLOOKUP($C28,DATA!$E$70:$AS$128,28,FALSE)</f>
        <v>4.1640154942035599</v>
      </c>
      <c r="G28" s="47">
        <f>+VLOOKUP($C28,DATA!$E$70:$AS$128,38,FALSE)</f>
        <v>4.2076154239241301</v>
      </c>
      <c r="H28" s="44" t="s">
        <v>102</v>
      </c>
      <c r="I28" s="36" t="str">
        <f>+$C$8</f>
        <v>Albany - MULO</v>
      </c>
      <c r="J28" s="143">
        <f>+VLOOKUP($C28,DATA!$E$300:$AS$368,10,FALSE)</f>
        <v>2.5811279364166602</v>
      </c>
      <c r="K28" s="143">
        <f>+VLOOKUP($C28,DATA!$E$300:$AS$368,20,FALSE)</f>
        <v>2.4957539841613299</v>
      </c>
      <c r="L28" s="143">
        <f>+VLOOKUP($C28,DATA!$E$300:$AS$368,30,FALSE)</f>
        <v>2.4200866435349302</v>
      </c>
      <c r="M28" s="143">
        <f>+VLOOKUP($C28,DATA!$E$300:$AS$368,40,FALSE)</f>
        <v>2.4211920487177099</v>
      </c>
      <c r="N28" s="44" t="s">
        <v>102</v>
      </c>
      <c r="O28" s="36" t="str">
        <f>+$C$8</f>
        <v>Albany - MULO</v>
      </c>
      <c r="P28" s="143">
        <f>+VLOOKUP($C28,DATA!$E$133:$AS$191,10,FALSE)</f>
        <v>2.7748343252351302</v>
      </c>
      <c r="Q28" s="143">
        <f>+VLOOKUP($C28,DATA!$E$133:$AS$191,20,FALSE)</f>
        <v>2.6906312372569099</v>
      </c>
      <c r="R28" s="143">
        <f>+VLOOKUP($C28,DATA!$E$133:$AS$191,30,FALSE)</f>
        <v>2.67371773455173</v>
      </c>
      <c r="S28" s="143">
        <f>+VLOOKUP($C28,DATA!$E$133:$AS$191,40,FALSE)</f>
        <v>2.7307464063515798</v>
      </c>
      <c r="T28" s="44" t="s">
        <v>102</v>
      </c>
      <c r="U28" s="36" t="str">
        <f>+$C$8</f>
        <v>Albany - MULO</v>
      </c>
      <c r="V28" s="143">
        <f>+VLOOKUP($C28,DATA!$E$731:$AS$789,10,FALSE)</f>
        <v>2.9274256216150301</v>
      </c>
      <c r="W28" s="143">
        <f>+VLOOKUP($C28,DATA!$E$731:$AS$789,20,FALSE)</f>
        <v>2.7269938404812399</v>
      </c>
      <c r="X28" s="143">
        <f>+VLOOKUP($C28,DATA!$E$731:$AS$789,30,FALSE)</f>
        <v>2.71209136168138</v>
      </c>
      <c r="Y28" s="143">
        <f>+VLOOKUP($C28,DATA!$E$731:$AS$789,40,FALSE)</f>
        <v>2.7154169297754498</v>
      </c>
      <c r="Z28" s="44" t="s">
        <v>102</v>
      </c>
      <c r="AA28" s="36" t="str">
        <f>+$C$8</f>
        <v>Albany - MULO</v>
      </c>
      <c r="AB28" s="143">
        <f>+VLOOKUP($C28,DATA!$E$790:$AS$848,10,FALSE)</f>
        <v>2.5252204574186399</v>
      </c>
      <c r="AC28" s="143">
        <f>+VLOOKUP($C28,DATA!$E$790:$AS$848,20,FALSE)</f>
        <v>2.6122354292288699</v>
      </c>
      <c r="AD28" s="143">
        <f>+VLOOKUP($C28,DATA!$E$790:$AS$848,30,FALSE)</f>
        <v>2.5993764469905001</v>
      </c>
      <c r="AE28" s="143">
        <f>+VLOOKUP($C28,DATA!$E$790:$AS$848,40,FALSE)</f>
        <v>2.7569112775047402</v>
      </c>
      <c r="AF28" s="44" t="s">
        <v>102</v>
      </c>
      <c r="AG28" s="36" t="str">
        <f>+$C$8</f>
        <v>Albany - MULO</v>
      </c>
      <c r="AH28" s="143">
        <f>+VLOOKUP($C28,DATA!$E$240:$AS$309,10,FALSE)</f>
        <v>3.48147449204252</v>
      </c>
      <c r="AI28" s="143">
        <f>+VLOOKUP($C28,DATA!$E$240:$AS$309,20,FALSE)</f>
        <v>3.5744097633713401</v>
      </c>
      <c r="AJ28" s="143">
        <f>+VLOOKUP($C28,DATA!$E$240:$AS$309,30,FALSE)</f>
        <v>3.4718265618789999</v>
      </c>
      <c r="AK28" s="143">
        <f>+VLOOKUP($C28,DATA!$E$240:$AS$309,40,FALSE)</f>
        <v>3.4411004397615499</v>
      </c>
      <c r="AL28" s="44" t="s">
        <v>102</v>
      </c>
      <c r="AM28" s="36" t="str">
        <f>+$C$8</f>
        <v>Albany - MULO</v>
      </c>
      <c r="AN28" s="143">
        <f>+VLOOKUP($C28,DATA!$E$184:$AS$250,10,FALSE)</f>
        <v>4.1960784313725501</v>
      </c>
      <c r="AO28" s="143">
        <f>+VLOOKUP($C28,DATA!$E$184:$AS$250,20,FALSE)</f>
        <v>2.09534136766684</v>
      </c>
      <c r="AP28" s="143">
        <f>+VLOOKUP($C28,DATA!$E$184:$AS$250,30,FALSE)</f>
        <v>1.9423857351028699</v>
      </c>
      <c r="AQ28" s="143">
        <f>+VLOOKUP($C28,DATA!$E$184:$AS$250,40,FALSE)</f>
        <v>1.7852265509210199</v>
      </c>
    </row>
    <row r="29" spans="2:43" x14ac:dyDescent="0.2">
      <c r="B29" s="44" t="s">
        <v>115</v>
      </c>
      <c r="C29" s="42" t="str">
        <f>+$C$9</f>
        <v>Northeast - MULO</v>
      </c>
      <c r="D29" s="47">
        <f>+VLOOKUP($C29,DATA!$E$70:$AS$128,8,FALSE)</f>
        <v>3.7792641575995698</v>
      </c>
      <c r="E29" s="47">
        <f>+VLOOKUP($C29,DATA!$E$70:$AS$128,18,FALSE)</f>
        <v>3.74331202115776</v>
      </c>
      <c r="F29" s="47">
        <f>+VLOOKUP($C29,DATA!$E$70:$AS$128,28,FALSE)</f>
        <v>3.74412574759429</v>
      </c>
      <c r="G29" s="47">
        <f>+VLOOKUP($C29,DATA!$E$70:$AS$128,38,FALSE)</f>
        <v>3.79089032239242</v>
      </c>
      <c r="H29" s="44" t="s">
        <v>115</v>
      </c>
      <c r="I29" s="42" t="str">
        <f>+$C$9</f>
        <v>Northeast - MULO</v>
      </c>
      <c r="J29" s="143">
        <f>+VLOOKUP($C29,DATA!$E$300:$AS$368,10,FALSE)</f>
        <v>2.1161811109972701</v>
      </c>
      <c r="K29" s="143">
        <f>+VLOOKUP($C29,DATA!$E$300:$AS$368,20,FALSE)</f>
        <v>2.2872715213758101</v>
      </c>
      <c r="L29" s="143">
        <f>+VLOOKUP($C29,DATA!$E$300:$AS$368,30,FALSE)</f>
        <v>2.216301888531</v>
      </c>
      <c r="M29" s="143">
        <f>+VLOOKUP($C29,DATA!$E$300:$AS$368,40,FALSE)</f>
        <v>2.2206770272224801</v>
      </c>
      <c r="N29" s="44" t="s">
        <v>115</v>
      </c>
      <c r="O29" s="42" t="str">
        <f>+$C$9</f>
        <v>Northeast - MULO</v>
      </c>
      <c r="P29" s="143">
        <f>+VLOOKUP($C29,DATA!$E$133:$AS$191,10,FALSE)</f>
        <v>2.5863501020536699</v>
      </c>
      <c r="Q29" s="143">
        <f>+VLOOKUP($C29,DATA!$E$133:$AS$191,20,FALSE)</f>
        <v>2.5670244564327498</v>
      </c>
      <c r="R29" s="143">
        <f>+VLOOKUP($C29,DATA!$E$133:$AS$191,30,FALSE)</f>
        <v>2.5487877052883601</v>
      </c>
      <c r="S29" s="143">
        <f>+VLOOKUP($C29,DATA!$E$133:$AS$191,40,FALSE)</f>
        <v>2.5828159617699402</v>
      </c>
      <c r="T29" s="44" t="s">
        <v>115</v>
      </c>
      <c r="U29" s="42" t="str">
        <f>+$C$9</f>
        <v>Northeast - MULO</v>
      </c>
      <c r="V29" s="143">
        <f>+VLOOKUP($C29,DATA!$E$731:$AS$789,10,FALSE)</f>
        <v>2.4380402191938102</v>
      </c>
      <c r="W29" s="143">
        <f>+VLOOKUP($C29,DATA!$E$731:$AS$789,20,FALSE)</f>
        <v>2.4148770364982202</v>
      </c>
      <c r="X29" s="143">
        <f>+VLOOKUP($C29,DATA!$E$731:$AS$789,30,FALSE)</f>
        <v>2.38865320667546</v>
      </c>
      <c r="Y29" s="143">
        <f>+VLOOKUP($C29,DATA!$E$731:$AS$789,40,FALSE)</f>
        <v>2.3941496793400701</v>
      </c>
      <c r="Z29" s="44" t="s">
        <v>115</v>
      </c>
      <c r="AA29" s="42" t="str">
        <f>+$C$9</f>
        <v>Northeast - MULO</v>
      </c>
      <c r="AB29" s="143">
        <f>+VLOOKUP($C29,DATA!$E$790:$AS$848,10,FALSE)</f>
        <v>3.1389733778091702</v>
      </c>
      <c r="AC29" s="143">
        <f>+VLOOKUP($C29,DATA!$E$790:$AS$848,20,FALSE)</f>
        <v>3.1570631394985802</v>
      </c>
      <c r="AD29" s="143">
        <f>+VLOOKUP($C29,DATA!$E$790:$AS$848,30,FALSE)</f>
        <v>3.1285137229214199</v>
      </c>
      <c r="AE29" s="143">
        <f>+VLOOKUP($C29,DATA!$E$790:$AS$848,40,FALSE)</f>
        <v>3.20907610010735</v>
      </c>
      <c r="AF29" s="44" t="s">
        <v>115</v>
      </c>
      <c r="AG29" s="42" t="str">
        <f>+$C$9</f>
        <v>Northeast - MULO</v>
      </c>
      <c r="AH29" s="143">
        <f>+VLOOKUP($C29,DATA!$E$240:$AS$309,10,FALSE)</f>
        <v>3.5041211687484601</v>
      </c>
      <c r="AI29" s="143">
        <f>+VLOOKUP($C29,DATA!$E$240:$AS$309,20,FALSE)</f>
        <v>3.6571214634129001</v>
      </c>
      <c r="AJ29" s="143">
        <f>+VLOOKUP($C29,DATA!$E$240:$AS$309,30,FALSE)</f>
        <v>3.5962431211516801</v>
      </c>
      <c r="AK29" s="143">
        <f>+VLOOKUP($C29,DATA!$E$240:$AS$309,40,FALSE)</f>
        <v>3.5156336255653802</v>
      </c>
      <c r="AL29" s="44" t="s">
        <v>115</v>
      </c>
      <c r="AM29" s="42" t="str">
        <f>+$C$9</f>
        <v>Northeast - MULO</v>
      </c>
      <c r="AN29" s="143">
        <f>+VLOOKUP($C29,DATA!$E$184:$AS$250,10,FALSE)</f>
        <v>2.5863501020536699</v>
      </c>
      <c r="AO29" s="143">
        <f>+VLOOKUP($C29,DATA!$E$184:$AS$250,20,FALSE)</f>
        <v>2.5670244564327498</v>
      </c>
      <c r="AP29" s="143">
        <f>+VLOOKUP($C29,DATA!$E$184:$AS$250,30,FALSE)</f>
        <v>2.5487877052883601</v>
      </c>
      <c r="AQ29" s="143">
        <f>+VLOOKUP($C29,DATA!$E$184:$AS$250,40,FALSE)</f>
        <v>2.5828159617699402</v>
      </c>
    </row>
    <row r="30" spans="2:43" x14ac:dyDescent="0.2">
      <c r="C30" s="42" t="s">
        <v>327</v>
      </c>
      <c r="D30" s="47">
        <f>+VLOOKUP($C30,DATA!$E$70:$AS$128,8,FALSE)</f>
        <v>3.98598284125084</v>
      </c>
      <c r="E30" s="47">
        <f>+VLOOKUP($C30,DATA!$E$70:$AS$128,18,FALSE)</f>
        <v>3.9900297959054898</v>
      </c>
      <c r="F30" s="47">
        <f>+VLOOKUP($C30,DATA!$E$70:$AS$128,28,FALSE)</f>
        <v>3.9766790786074</v>
      </c>
      <c r="G30" s="47">
        <f>+VLOOKUP($C30,DATA!$E$70:$AS$128,38,FALSE)</f>
        <v>3.97054360759231</v>
      </c>
      <c r="H30" s="44"/>
      <c r="I30" s="42" t="s">
        <v>327</v>
      </c>
      <c r="J30" s="143">
        <f>+VLOOKUP($C30,DATA!$E$300:$AS$368,10,FALSE)</f>
        <v>3.6119213378011401</v>
      </c>
      <c r="K30" s="143">
        <f>+VLOOKUP($C30,DATA!$E$300:$AS$368,20,FALSE)</f>
        <v>3.6955356691614001</v>
      </c>
      <c r="L30" s="143">
        <f>+VLOOKUP($C30,DATA!$E$300:$AS$368,30,FALSE)</f>
        <v>3.67527082492126</v>
      </c>
      <c r="M30" s="143">
        <f>+VLOOKUP($C30,DATA!$E$300:$AS$368,40,FALSE)</f>
        <v>3.6368628726177601</v>
      </c>
      <c r="N30" s="44"/>
      <c r="O30" s="42" t="s">
        <v>327</v>
      </c>
      <c r="P30" s="143">
        <f>+VLOOKUP($C30,DATA!$E$133:$AS$191,10,FALSE)</f>
        <v>2.5859606098199799</v>
      </c>
      <c r="Q30" s="143">
        <f>+VLOOKUP($C30,DATA!$E$133:$AS$191,20,FALSE)</f>
        <v>2.6024409761540199</v>
      </c>
      <c r="R30" s="143">
        <f>+VLOOKUP($C30,DATA!$E$133:$AS$191,30,FALSE)</f>
        <v>2.5674090724474401</v>
      </c>
      <c r="S30" s="143">
        <f>+VLOOKUP($C30,DATA!$E$133:$AS$191,40,FALSE)</f>
        <v>2.5731225397084501</v>
      </c>
      <c r="T30" s="44"/>
      <c r="U30" s="42" t="s">
        <v>327</v>
      </c>
      <c r="V30" s="143">
        <f>+VLOOKUP($C30,DATA!$E$731:$AS$789,10,FALSE)</f>
        <v>2.47302544274303</v>
      </c>
      <c r="W30" s="143">
        <f>+VLOOKUP($C30,DATA!$E$731:$AS$789,20,FALSE)</f>
        <v>2.4863394324942298</v>
      </c>
      <c r="X30" s="143">
        <f>+VLOOKUP($C30,DATA!$E$731:$AS$789,30,FALSE)</f>
        <v>2.4426264622287199</v>
      </c>
      <c r="Y30" s="143">
        <f>+VLOOKUP($C30,DATA!$E$731:$AS$789,40,FALSE)</f>
        <v>2.4335399000246798</v>
      </c>
      <c r="Z30" s="44"/>
      <c r="AA30" s="42" t="s">
        <v>327</v>
      </c>
      <c r="AB30" s="143">
        <f>+VLOOKUP($C30,DATA!$E$790:$AS$848,10,FALSE)</f>
        <v>2.8913871813916798</v>
      </c>
      <c r="AC30" s="143">
        <f>+VLOOKUP($C30,DATA!$E$790:$AS$848,20,FALSE)</f>
        <v>2.9319390747506602</v>
      </c>
      <c r="AD30" s="143">
        <f>+VLOOKUP($C30,DATA!$E$790:$AS$848,30,FALSE)</f>
        <v>2.9155108898102502</v>
      </c>
      <c r="AE30" s="143">
        <f>+VLOOKUP($C30,DATA!$E$790:$AS$848,40,FALSE)</f>
        <v>2.9492142474799499</v>
      </c>
      <c r="AF30" s="44"/>
      <c r="AG30" s="42" t="s">
        <v>327</v>
      </c>
      <c r="AH30" s="143">
        <f>+VLOOKUP($C30,DATA!$E$240:$AS$309,10,FALSE)</f>
        <v>3.0089433486419299</v>
      </c>
      <c r="AI30" s="143">
        <f>+VLOOKUP($C30,DATA!$E$240:$AS$309,20,FALSE)</f>
        <v>3.0220185458372302</v>
      </c>
      <c r="AJ30" s="143">
        <f>+VLOOKUP($C30,DATA!$E$240:$AS$309,30,FALSE)</f>
        <v>3.0515423919301701</v>
      </c>
      <c r="AK30" s="143">
        <f>+VLOOKUP($C30,DATA!$E$240:$AS$309,40,FALSE)</f>
        <v>3.1398116914138599</v>
      </c>
      <c r="AL30" s="44"/>
      <c r="AM30" s="42" t="s">
        <v>327</v>
      </c>
      <c r="AN30" s="143">
        <f>+VLOOKUP($C30,DATA!$E$184:$AS$250,10,FALSE)</f>
        <v>2.5859606098199799</v>
      </c>
      <c r="AO30" s="143">
        <f>+VLOOKUP($C30,DATA!$E$184:$AS$250,20,FALSE)</f>
        <v>2.6024409761540199</v>
      </c>
      <c r="AP30" s="143">
        <f>+VLOOKUP($C30,DATA!$E$184:$AS$250,30,FALSE)</f>
        <v>2.5674090724474401</v>
      </c>
      <c r="AQ30" s="143">
        <f>+VLOOKUP($C30,DATA!$E$184:$AS$250,40,FALSE)</f>
        <v>2.5731225397084501</v>
      </c>
    </row>
    <row r="31" spans="2:43" x14ac:dyDescent="0.2">
      <c r="H31" s="44"/>
      <c r="N31" s="44"/>
      <c r="T31" s="44"/>
      <c r="Z31" s="44"/>
      <c r="AF31" s="44"/>
      <c r="AL31" s="44"/>
    </row>
    <row r="32" spans="2:43" x14ac:dyDescent="0.2">
      <c r="B32" s="41" t="s">
        <v>122</v>
      </c>
      <c r="D32" s="43" t="s">
        <v>116</v>
      </c>
      <c r="E32" s="43" t="s">
        <v>117</v>
      </c>
      <c r="F32" s="43" t="s">
        <v>118</v>
      </c>
      <c r="G32" s="43" t="s">
        <v>119</v>
      </c>
      <c r="H32" s="41"/>
      <c r="N32" s="41"/>
      <c r="T32" s="41"/>
      <c r="Z32" s="41"/>
      <c r="AF32" s="41"/>
      <c r="AL32" s="41"/>
    </row>
    <row r="33" spans="2:65" x14ac:dyDescent="0.2">
      <c r="B33" s="44" t="s">
        <v>102</v>
      </c>
      <c r="C33" s="36" t="str">
        <f>+$C$8</f>
        <v>Albany - MULO</v>
      </c>
      <c r="D33" s="46">
        <f>+VLOOKUP($C33,DATA!$E$70:$AS$128,7,FALSE)</f>
        <v>3.02205717864969E-3</v>
      </c>
      <c r="E33" s="46">
        <f>+VLOOKUP($C33,DATA!$E$70:$AS$128,17,FALSE)</f>
        <v>7.4302547082191694E-2</v>
      </c>
      <c r="F33" s="46">
        <f>+VLOOKUP($C33,DATA!$E$70:$AS$128,27,FALSE)</f>
        <v>7.0372985363544499E-2</v>
      </c>
      <c r="G33" s="46">
        <f>+VLOOKUP($C33,DATA!$E$70:$AS$128,37,FALSE)</f>
        <v>6.1305445774273402E-2</v>
      </c>
      <c r="H33" s="44"/>
      <c r="N33" s="44"/>
      <c r="T33" s="44"/>
      <c r="Z33" s="44"/>
      <c r="AF33" s="44"/>
      <c r="AL33" s="44"/>
    </row>
    <row r="34" spans="2:65" x14ac:dyDescent="0.2">
      <c r="B34" s="44" t="s">
        <v>115</v>
      </c>
      <c r="C34" s="42" t="str">
        <f>+$C$9</f>
        <v>Northeast - MULO</v>
      </c>
      <c r="D34" s="46">
        <f>+VLOOKUP($C34,DATA!$E$70:$AS$128,7,FALSE)</f>
        <v>3.3398755296422403E-2</v>
      </c>
      <c r="E34" s="46">
        <f>+VLOOKUP($C34,DATA!$E$70:$AS$128,17,FALSE)</f>
        <v>5.3027803345012101E-2</v>
      </c>
      <c r="F34" s="46">
        <f>+VLOOKUP($C34,DATA!$E$70:$AS$128,27,FALSE)</f>
        <v>1.79425126949759E-2</v>
      </c>
      <c r="G34" s="46">
        <f>+VLOOKUP($C34,DATA!$E$70:$AS$128,37,FALSE)</f>
        <v>1.27537258835064E-2</v>
      </c>
      <c r="H34" s="44"/>
      <c r="N34" s="44"/>
      <c r="T34" s="44"/>
      <c r="Z34" s="44"/>
      <c r="AF34" s="44"/>
      <c r="AL34" s="44"/>
    </row>
    <row r="35" spans="2:65" x14ac:dyDescent="0.2">
      <c r="C35" s="42" t="s">
        <v>327</v>
      </c>
      <c r="D35" s="46">
        <f>+VLOOKUP($C35,DATA!$E$70:$AS$128,7,FALSE)</f>
        <v>1.6912203487246001E-2</v>
      </c>
      <c r="E35" s="46">
        <f>+VLOOKUP($C35,DATA!$E$70:$AS$128,17,FALSE)</f>
        <v>2.73566692671957E-2</v>
      </c>
      <c r="F35" s="46">
        <f>+VLOOKUP($C35,DATA!$E$70:$AS$128,27,FALSE)</f>
        <v>1.1357330815654499E-2</v>
      </c>
      <c r="G35" s="46">
        <f>+VLOOKUP($C35,DATA!$E$70:$AS$128,37,FALSE)</f>
        <v>1.39326007064844E-2</v>
      </c>
      <c r="H35" s="44"/>
      <c r="N35" s="44"/>
      <c r="T35" s="44"/>
      <c r="Z35" s="44"/>
      <c r="AF35" s="44"/>
      <c r="AL35" s="44"/>
    </row>
    <row r="36" spans="2:65" x14ac:dyDescent="0.2">
      <c r="H36" s="44"/>
      <c r="N36" s="44"/>
      <c r="T36" s="44"/>
      <c r="Z36" s="44"/>
      <c r="AF36" s="44"/>
      <c r="AL36" s="44"/>
    </row>
    <row r="37" spans="2:65" x14ac:dyDescent="0.2">
      <c r="B37" s="41" t="s">
        <v>144</v>
      </c>
      <c r="D37" s="43" t="s">
        <v>116</v>
      </c>
      <c r="E37" s="43" t="s">
        <v>117</v>
      </c>
      <c r="F37" s="43" t="s">
        <v>118</v>
      </c>
      <c r="G37" s="43" t="s">
        <v>119</v>
      </c>
      <c r="H37" s="41"/>
      <c r="N37" s="41"/>
      <c r="T37" s="41"/>
      <c r="Z37" s="41"/>
      <c r="AF37" s="41"/>
      <c r="AL37" s="41"/>
    </row>
    <row r="38" spans="2:65" x14ac:dyDescent="0.2">
      <c r="B38" s="44" t="s">
        <v>102</v>
      </c>
      <c r="C38" s="36" t="str">
        <f>+$C$8</f>
        <v>Albany - MULO</v>
      </c>
      <c r="D38" s="47">
        <f>+VLOOKUP($C38,DATA!$E$70:$AS$128,10,FALSE)</f>
        <v>2.6535519743341101</v>
      </c>
      <c r="E38" s="47">
        <f>+VLOOKUP($C38,DATA!$E$70:$AS$128,20,FALSE)</f>
        <v>2.5809771176629801</v>
      </c>
      <c r="F38" s="47">
        <f>+VLOOKUP($C38,DATA!$E$70:$AS$128,30,FALSE)</f>
        <v>2.5191747451887099</v>
      </c>
      <c r="G38" s="47">
        <f>+VLOOKUP($C38,DATA!$E$70:$AS$128,40,FALSE)</f>
        <v>2.5348318212110201</v>
      </c>
      <c r="H38" s="44"/>
      <c r="N38" s="44"/>
      <c r="T38" s="44"/>
      <c r="Z38" s="44"/>
      <c r="AF38" s="44"/>
      <c r="AL38" s="44"/>
    </row>
    <row r="39" spans="2:65" x14ac:dyDescent="0.2">
      <c r="B39" s="44" t="s">
        <v>115</v>
      </c>
      <c r="C39" s="42" t="str">
        <f>+$C$9</f>
        <v>Northeast - MULO</v>
      </c>
      <c r="D39" s="47">
        <f>+VLOOKUP($C39,DATA!$E$70:$AS$128,10,FALSE)</f>
        <v>2.3074946534525398</v>
      </c>
      <c r="E39" s="47">
        <f>+VLOOKUP($C39,DATA!$E$70:$AS$128,20,FALSE)</f>
        <v>2.4245841938037298</v>
      </c>
      <c r="F39" s="47">
        <f>+VLOOKUP($C39,DATA!$E$70:$AS$128,30,FALSE)</f>
        <v>2.36714734392551</v>
      </c>
      <c r="G39" s="47">
        <f>+VLOOKUP($C39,DATA!$E$70:$AS$128,40,FALSE)</f>
        <v>2.3768155257782801</v>
      </c>
      <c r="H39" s="44"/>
      <c r="N39" s="44"/>
      <c r="T39" s="44"/>
      <c r="Z39" s="44"/>
      <c r="AF39" s="44"/>
      <c r="AL39" s="44"/>
    </row>
    <row r="40" spans="2:65" x14ac:dyDescent="0.2">
      <c r="C40" s="42" t="s">
        <v>327</v>
      </c>
      <c r="D40" s="47">
        <f>+VLOOKUP($C40,DATA!$E$70:$AS$128,10,FALSE)</f>
        <v>2.3701754608196199</v>
      </c>
      <c r="E40" s="47">
        <f>+VLOOKUP($C40,DATA!$E$70:$AS$128,20,FALSE)</f>
        <v>2.4059487582648802</v>
      </c>
      <c r="F40" s="47">
        <f>+VLOOKUP($C40,DATA!$E$70:$AS$128,30,FALSE)</f>
        <v>2.3747279849475702</v>
      </c>
      <c r="G40" s="47">
        <f>+VLOOKUP($C40,DATA!$E$70:$AS$128,40,FALSE)</f>
        <v>2.3597613695884201</v>
      </c>
      <c r="H40" s="44"/>
      <c r="N40" s="44"/>
      <c r="T40" s="44"/>
      <c r="Z40" s="44"/>
      <c r="AF40" s="44"/>
      <c r="AL40" s="44"/>
    </row>
    <row r="41" spans="2:65" x14ac:dyDescent="0.2">
      <c r="B41" s="35"/>
      <c r="C41" s="35"/>
      <c r="I41" s="42"/>
    </row>
    <row r="42" spans="2:65" x14ac:dyDescent="0.2">
      <c r="B42" s="156" t="str">
        <f>+B4</f>
        <v>Market: Albany - MULO</v>
      </c>
      <c r="C42" s="156"/>
      <c r="D42" s="156"/>
      <c r="E42" s="156"/>
      <c r="F42" s="156"/>
      <c r="G42" s="156"/>
      <c r="H42" s="156" t="str">
        <f>+B4</f>
        <v>Market: Albany - MULO</v>
      </c>
      <c r="I42" s="156"/>
      <c r="J42" s="156"/>
      <c r="K42" s="156"/>
      <c r="L42" s="156"/>
      <c r="M42" s="156"/>
      <c r="N42" s="156" t="str">
        <f>+H42</f>
        <v>Market: Albany - MULO</v>
      </c>
      <c r="O42" s="156"/>
      <c r="P42" s="156"/>
      <c r="Q42" s="156"/>
      <c r="R42" s="156"/>
      <c r="S42" s="156"/>
      <c r="T42" s="156" t="str">
        <f>+H42</f>
        <v>Market: Albany - MULO</v>
      </c>
      <c r="U42" s="156"/>
      <c r="V42" s="156"/>
      <c r="W42" s="156"/>
      <c r="X42" s="156"/>
      <c r="Y42" s="156"/>
      <c r="Z42" s="156" t="str">
        <f>+H42</f>
        <v>Market: Albany - MULO</v>
      </c>
      <c r="AA42" s="156"/>
      <c r="AB42" s="156"/>
      <c r="AC42" s="156"/>
      <c r="AD42" s="156"/>
      <c r="AE42" s="156"/>
      <c r="AF42" s="156" t="str">
        <f>+H42</f>
        <v>Market: Albany - MULO</v>
      </c>
      <c r="AG42" s="156"/>
      <c r="AH42" s="156"/>
      <c r="AI42" s="156"/>
      <c r="AJ42" s="156"/>
      <c r="AK42" s="156"/>
      <c r="AL42" s="156" t="str">
        <f>+B4</f>
        <v>Market: Albany - MULO</v>
      </c>
      <c r="AM42" s="156"/>
      <c r="AN42" s="156"/>
      <c r="AO42" s="156"/>
      <c r="AP42" s="156"/>
      <c r="AQ42" s="156"/>
      <c r="AR42" s="37"/>
      <c r="AS42" s="37"/>
      <c r="AT42" s="37"/>
      <c r="AU42" s="37"/>
      <c r="AV42" s="37"/>
      <c r="AW42" s="37"/>
      <c r="AX42" s="37"/>
      <c r="AY42" s="37"/>
      <c r="AZ42" s="37"/>
      <c r="BA42" s="37"/>
      <c r="BB42" s="37"/>
      <c r="BC42" s="37"/>
      <c r="BD42" s="37"/>
      <c r="BE42" s="37"/>
      <c r="BF42" s="37"/>
      <c r="BG42" s="37"/>
      <c r="BH42" s="37"/>
      <c r="BI42" s="37"/>
      <c r="BJ42" s="37"/>
      <c r="BK42" s="37"/>
      <c r="BL42" s="37"/>
      <c r="BM42" s="37"/>
    </row>
    <row r="43" spans="2:65" s="39" customFormat="1" ht="12.75" x14ac:dyDescent="0.2">
      <c r="B43" s="155" t="str">
        <f>+B5</f>
        <v>PERIOD ENDING 02/23/2014 VS YAGO</v>
      </c>
      <c r="C43" s="155"/>
      <c r="D43" s="155"/>
      <c r="E43" s="155"/>
      <c r="F43" s="155"/>
      <c r="G43" s="155"/>
      <c r="H43" s="155" t="str">
        <f>+B5</f>
        <v>PERIOD ENDING 02/23/2014 VS YAGO</v>
      </c>
      <c r="I43" s="155"/>
      <c r="J43" s="155"/>
      <c r="K43" s="155"/>
      <c r="L43" s="155"/>
      <c r="M43" s="155"/>
      <c r="N43" s="155" t="str">
        <f>+H43</f>
        <v>PERIOD ENDING 02/23/2014 VS YAGO</v>
      </c>
      <c r="O43" s="155"/>
      <c r="P43" s="155"/>
      <c r="Q43" s="155"/>
      <c r="R43" s="155"/>
      <c r="S43" s="155"/>
      <c r="T43" s="155" t="str">
        <f>+H43</f>
        <v>PERIOD ENDING 02/23/2014 VS YAGO</v>
      </c>
      <c r="U43" s="155"/>
      <c r="V43" s="155"/>
      <c r="W43" s="155"/>
      <c r="X43" s="155"/>
      <c r="Y43" s="155"/>
      <c r="Z43" s="155" t="str">
        <f>+H43</f>
        <v>PERIOD ENDING 02/23/2014 VS YAGO</v>
      </c>
      <c r="AA43" s="155"/>
      <c r="AB43" s="155"/>
      <c r="AC43" s="155"/>
      <c r="AD43" s="155"/>
      <c r="AE43" s="155"/>
      <c r="AF43" s="155" t="str">
        <f>+H43</f>
        <v>PERIOD ENDING 02/23/2014 VS YAGO</v>
      </c>
      <c r="AG43" s="155"/>
      <c r="AH43" s="155"/>
      <c r="AI43" s="155"/>
      <c r="AJ43" s="155"/>
      <c r="AK43" s="155"/>
      <c r="AL43" s="155" t="str">
        <f>+B5</f>
        <v>PERIOD ENDING 02/23/2014 VS YAGO</v>
      </c>
      <c r="AM43" s="155"/>
      <c r="AN43" s="155"/>
      <c r="AO43" s="155"/>
      <c r="AP43" s="155"/>
      <c r="AQ43" s="155"/>
      <c r="AR43" s="38"/>
      <c r="AS43" s="38"/>
      <c r="AT43" s="38"/>
      <c r="AU43" s="38"/>
      <c r="AV43" s="38"/>
      <c r="AW43" s="38"/>
      <c r="AX43" s="38"/>
      <c r="AY43" s="38"/>
      <c r="AZ43" s="38"/>
      <c r="BA43" s="38"/>
      <c r="BB43" s="38"/>
      <c r="BC43" s="38"/>
      <c r="BD43" s="38"/>
      <c r="BE43" s="38"/>
      <c r="BF43" s="38"/>
      <c r="BG43" s="38"/>
      <c r="BH43" s="38"/>
      <c r="BI43" s="38"/>
      <c r="BJ43" s="38"/>
      <c r="BK43" s="38"/>
      <c r="BL43" s="38"/>
      <c r="BM43" s="38"/>
    </row>
    <row r="44" spans="2:65" s="39" customFormat="1" ht="12.75" x14ac:dyDescent="0.2">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row>
    <row r="45" spans="2:65" s="39" customFormat="1" x14ac:dyDescent="0.2">
      <c r="B45" s="39" t="s">
        <v>164</v>
      </c>
      <c r="C45" s="49" t="s">
        <v>159</v>
      </c>
      <c r="D45" s="49" t="s">
        <v>161</v>
      </c>
      <c r="E45" s="49" t="s">
        <v>162</v>
      </c>
      <c r="F45" s="49" t="s">
        <v>160</v>
      </c>
      <c r="G45" s="49" t="s">
        <v>163</v>
      </c>
      <c r="H45" s="41" t="s">
        <v>124</v>
      </c>
      <c r="I45" s="50" t="s">
        <v>23</v>
      </c>
      <c r="J45" s="43" t="s">
        <v>116</v>
      </c>
      <c r="K45" s="43" t="s">
        <v>117</v>
      </c>
      <c r="L45" s="43" t="s">
        <v>118</v>
      </c>
      <c r="M45" s="43" t="s">
        <v>119</v>
      </c>
      <c r="N45" s="41" t="s">
        <v>123</v>
      </c>
      <c r="O45" s="50" t="s">
        <v>23</v>
      </c>
      <c r="P45" s="43" t="s">
        <v>116</v>
      </c>
      <c r="Q45" s="43" t="s">
        <v>117</v>
      </c>
      <c r="R45" s="43" t="s">
        <v>118</v>
      </c>
      <c r="S45" s="43" t="s">
        <v>119</v>
      </c>
      <c r="T45" s="41" t="s">
        <v>126</v>
      </c>
      <c r="U45" s="50" t="s">
        <v>23</v>
      </c>
      <c r="V45" s="43" t="s">
        <v>116</v>
      </c>
      <c r="W45" s="43" t="s">
        <v>117</v>
      </c>
      <c r="X45" s="43" t="s">
        <v>118</v>
      </c>
      <c r="Y45" s="43" t="s">
        <v>119</v>
      </c>
      <c r="Z45" s="41" t="s">
        <v>127</v>
      </c>
      <c r="AA45" s="50" t="s">
        <v>23</v>
      </c>
      <c r="AB45" s="43" t="s">
        <v>116</v>
      </c>
      <c r="AC45" s="43" t="s">
        <v>117</v>
      </c>
      <c r="AD45" s="43" t="s">
        <v>118</v>
      </c>
      <c r="AE45" s="43" t="s">
        <v>119</v>
      </c>
      <c r="AF45" s="41" t="s">
        <v>129</v>
      </c>
      <c r="AG45" s="50" t="s">
        <v>23</v>
      </c>
      <c r="AH45" s="43" t="s">
        <v>116</v>
      </c>
      <c r="AI45" s="43" t="s">
        <v>117</v>
      </c>
      <c r="AJ45" s="43" t="s">
        <v>118</v>
      </c>
      <c r="AK45" s="43" t="s">
        <v>119</v>
      </c>
      <c r="AL45" s="39" t="s">
        <v>166</v>
      </c>
      <c r="AN45" s="49" t="s">
        <v>159</v>
      </c>
      <c r="AO45" s="49" t="s">
        <v>161</v>
      </c>
      <c r="AP45" s="49" t="s">
        <v>162</v>
      </c>
      <c r="AQ45" s="49" t="s">
        <v>160</v>
      </c>
      <c r="AR45" s="38"/>
      <c r="AS45" s="38"/>
      <c r="AT45" s="38"/>
      <c r="AU45" s="38"/>
      <c r="AV45" s="38"/>
      <c r="AW45" s="38"/>
      <c r="AX45" s="38"/>
      <c r="AY45" s="38"/>
      <c r="AZ45" s="38"/>
      <c r="BA45" s="38"/>
      <c r="BB45" s="38"/>
      <c r="BC45" s="38"/>
      <c r="BD45" s="38"/>
      <c r="BE45" s="38"/>
      <c r="BF45" s="38"/>
      <c r="BG45" s="38"/>
      <c r="BH45" s="38"/>
      <c r="BI45" s="38"/>
      <c r="BJ45" s="38"/>
      <c r="BK45" s="38"/>
      <c r="BL45" s="38"/>
      <c r="BM45" s="38"/>
    </row>
    <row r="46" spans="2:65" s="39" customFormat="1" x14ac:dyDescent="0.2">
      <c r="B46" s="40" t="str">
        <f>+C2</f>
        <v>Albany - MULO</v>
      </c>
      <c r="C46" s="51">
        <f>+VLOOKUP($B46,DATA!$E$300:$AS$368,32,FALSE)</f>
        <v>4551776.8899999997</v>
      </c>
      <c r="D46" s="51">
        <f>+VLOOKUP($B46,DATA!$E$731:$AS$789,32,FALSE)</f>
        <v>1164368.58</v>
      </c>
      <c r="E46" s="51">
        <f>+VLOOKUP($B46,DATA!$E$790:$AS$848,32,FALSE)</f>
        <v>692604.76</v>
      </c>
      <c r="F46" s="51">
        <f>+VLOOKUP($B46,DATA!$E$240:$AS$309,32,FALSE)</f>
        <v>279036.77</v>
      </c>
      <c r="G46" s="51">
        <f>+VLOOKUP($B46,DATA!$E$184:$AS$250,32,FALSE)</f>
        <v>1349.06</v>
      </c>
      <c r="H46" s="44" t="s">
        <v>102</v>
      </c>
      <c r="I46" s="36" t="str">
        <f>+$C$8</f>
        <v>Albany - MULO</v>
      </c>
      <c r="J46" s="46">
        <f>+VLOOKUP($C$8,DATA!$E$609:$AS$667,3,FALSE)</f>
        <v>0.52324550775627798</v>
      </c>
      <c r="K46" s="46">
        <f>+VLOOKUP($C$8,DATA!$E$609:$AS$667,13,FALSE)</f>
        <v>0.14968907059919201</v>
      </c>
      <c r="L46" s="46">
        <f>+VLOOKUP($C$8,DATA!$E$609:$AS$667,23,FALSE)</f>
        <v>0.12940539164870399</v>
      </c>
      <c r="M46" s="46">
        <f>+VLOOKUP($C$8,DATA!$E$609:$AS$667,33,FALSE)</f>
        <v>7.3776068348210905E-2</v>
      </c>
      <c r="N46" s="44" t="s">
        <v>102</v>
      </c>
      <c r="O46" s="36" t="str">
        <f>+$C$8</f>
        <v>Albany - MULO</v>
      </c>
      <c r="P46" s="46">
        <f>+VLOOKUP($C$8,DATA!$E$373:$AS$431,3,FALSE)</f>
        <v>0.13262589073714101</v>
      </c>
      <c r="Q46" s="46">
        <f>+VLOOKUP($C$8,DATA!$E$373:$AS$431,13,FALSE)</f>
        <v>5.2157679768403797E-2</v>
      </c>
      <c r="R46" s="46">
        <f>+VLOOKUP($C$8,DATA!$E$373:$AS$431,23,FALSE)</f>
        <v>9.6177125310515296E-3</v>
      </c>
      <c r="S46" s="46">
        <f>+VLOOKUP($C$8,DATA!$E$373:$AS$431,33,FALSE)</f>
        <v>-4.8520602227139102E-2</v>
      </c>
      <c r="T46" s="44" t="s">
        <v>102</v>
      </c>
      <c r="U46" s="36" t="str">
        <f>+$C$8</f>
        <v>Albany - MULO</v>
      </c>
      <c r="V46" s="46">
        <f>+VLOOKUP($C$8,DATA!$E$854:$AS$912,3,FALSE)</f>
        <v>4.7247174381367101E-2</v>
      </c>
      <c r="W46" s="46">
        <f>+VLOOKUP($C$8,DATA!$E$854:$AS$912,13,FALSE)</f>
        <v>0.15005693026932401</v>
      </c>
      <c r="X46" s="46">
        <f>+VLOOKUP($C$8,DATA!$E$854:$AS$912,23,FALSE)</f>
        <v>9.1777228083170306E-2</v>
      </c>
      <c r="Y46" s="46">
        <f>+VLOOKUP($C$8,DATA!$E$854:$AS$912,33,FALSE)</f>
        <v>0.114892786173491</v>
      </c>
      <c r="Z46" s="44" t="s">
        <v>102</v>
      </c>
      <c r="AA46" s="36" t="str">
        <f>+$C$8</f>
        <v>Albany - MULO</v>
      </c>
      <c r="AB46" s="46">
        <f>+VLOOKUP($C$8,DATA!$E$972:$AS$1030,3,FALSE)</f>
        <v>0.22058407207177699</v>
      </c>
      <c r="AC46" s="46">
        <f>+VLOOKUP($C$8,DATA!$E$972:$AS$1030,13,FALSE)</f>
        <v>-2.74053733366371E-2</v>
      </c>
      <c r="AD46" s="46">
        <f>+VLOOKUP($C$8,DATA!$E$972:$AS$1030,23,FALSE)</f>
        <v>-5.3850162802493003E-2</v>
      </c>
      <c r="AE46" s="46">
        <f>+VLOOKUP($C$8,DATA!$E$972:$AS$1030,33,FALSE)</f>
        <v>-0.14270319512934099</v>
      </c>
      <c r="AF46" s="44" t="s">
        <v>102</v>
      </c>
      <c r="AG46" s="36" t="str">
        <f>+$C$8</f>
        <v>Albany - MULO</v>
      </c>
      <c r="AH46" s="46">
        <f>+VLOOKUP($C$8,DATA!$E$491:$AS$549,3,FALSE)</f>
        <v>-1.36614037130084E-2</v>
      </c>
      <c r="AI46" s="46">
        <f>+VLOOKUP($C$8,DATA!$E$491:$AS$549,13,FALSE)</f>
        <v>-1.5027082765721201E-2</v>
      </c>
      <c r="AJ46" s="46">
        <f>+VLOOKUP($C$8,DATA!$E$491:$AS$549,23,FALSE)</f>
        <v>-6.0515095622182104E-3</v>
      </c>
      <c r="AK46" s="46">
        <f>+VLOOKUP($C$8,DATA!$E$491:$AS$549,33,FALSE)</f>
        <v>1.6199068337680301E-2</v>
      </c>
      <c r="AL46" s="40" t="str">
        <f>+C2</f>
        <v>Albany - MULO</v>
      </c>
      <c r="AN46" s="51">
        <f>+VLOOKUP($AL46,DATA!$E$609:$AS$667,32,FALSE)</f>
        <v>1017338.57</v>
      </c>
      <c r="AO46" s="51">
        <f>+VLOOKUP($AL46,DATA!$E$854:$AS$912,32,FALSE)</f>
        <v>361335.18</v>
      </c>
      <c r="AP46" s="51">
        <f>+VLOOKUP($AL46,DATA!$E$972:$AS$1030,32,FALSE)</f>
        <v>482086.91</v>
      </c>
      <c r="AQ46" s="51">
        <f>+VLOOKUP($AL46,DATA!$E$491:$AS$549,32,FALSE)</f>
        <v>126030.36</v>
      </c>
      <c r="AR46" s="38"/>
      <c r="AS46" s="38"/>
      <c r="AT46" s="38"/>
      <c r="AU46" s="38"/>
      <c r="AV46" s="38"/>
      <c r="AW46" s="38"/>
      <c r="AX46" s="38"/>
      <c r="AY46" s="38"/>
      <c r="AZ46" s="38"/>
      <c r="BA46" s="38"/>
      <c r="BB46" s="38"/>
      <c r="BC46" s="38"/>
      <c r="BD46" s="38"/>
      <c r="BE46" s="38"/>
      <c r="BF46" s="38"/>
      <c r="BG46" s="38"/>
      <c r="BH46" s="38"/>
      <c r="BI46" s="38"/>
      <c r="BJ46" s="38"/>
      <c r="BK46" s="38"/>
      <c r="BL46" s="38"/>
      <c r="BM46" s="38"/>
    </row>
    <row r="47" spans="2:65" s="39" customFormat="1" x14ac:dyDescent="0.2">
      <c r="H47" s="44" t="s">
        <v>115</v>
      </c>
      <c r="I47" s="42" t="str">
        <f>+$C$9</f>
        <v>Northeast - MULO</v>
      </c>
      <c r="J47" s="46">
        <f>+VLOOKUP($C$9,DATA!$E$609:$AS$667,3,FALSE)</f>
        <v>7.8568865173482702E-2</v>
      </c>
      <c r="K47" s="46">
        <f>+VLOOKUP($C$9,DATA!$E$609:$AS$667,13,FALSE)</f>
        <v>1.6948864054139999E-2</v>
      </c>
      <c r="L47" s="46">
        <f>+VLOOKUP($C$9,DATA!$E$609:$AS$667,23,FALSE)</f>
        <v>-1.1234140099626699E-2</v>
      </c>
      <c r="M47" s="46">
        <f>+VLOOKUP($C$9,DATA!$E$609:$AS$667,33,FALSE)</f>
        <v>-3.06966749042576E-2</v>
      </c>
      <c r="N47" s="44" t="s">
        <v>115</v>
      </c>
      <c r="O47" s="42" t="str">
        <f>+$C$9</f>
        <v>Northeast - MULO</v>
      </c>
      <c r="P47" s="46">
        <f>+VLOOKUP($C$9,DATA!$E$373:$AS$431,3,FALSE)</f>
        <v>7.8428125317524897E-2</v>
      </c>
      <c r="Q47" s="46">
        <f>+VLOOKUP($C$9,DATA!$E$373:$AS$431,13,FALSE)</f>
        <v>0.111391556947428</v>
      </c>
      <c r="R47" s="46">
        <f>+VLOOKUP($C$9,DATA!$E$373:$AS$431,23,FALSE)</f>
        <v>7.7183410882270195E-2</v>
      </c>
      <c r="S47" s="46">
        <f>+VLOOKUP($C$9,DATA!$E$373:$AS$431,33,FALSE)</f>
        <v>4.8660751015689403E-2</v>
      </c>
      <c r="T47" s="44" t="s">
        <v>115</v>
      </c>
      <c r="U47" s="42" t="str">
        <f>+$C$9</f>
        <v>Northeast - MULO</v>
      </c>
      <c r="V47" s="46">
        <f>+VLOOKUP($C$9,DATA!$E$854:$AS$912,3,FALSE)</f>
        <v>-7.4650275840804095E-2</v>
      </c>
      <c r="W47" s="46">
        <f>+VLOOKUP($C$9,DATA!$E$854:$AS$912,13,FALSE)</f>
        <v>-2.84885411867522E-2</v>
      </c>
      <c r="X47" s="46">
        <f>+VLOOKUP($C$9,DATA!$E$854:$AS$912,23,FALSE)</f>
        <v>-4.70285938500958E-2</v>
      </c>
      <c r="Y47" s="46">
        <f>+VLOOKUP($C$9,DATA!$E$854:$AS$912,33,FALSE)</f>
        <v>-3.0925279649563699E-3</v>
      </c>
      <c r="Z47" s="44" t="s">
        <v>115</v>
      </c>
      <c r="AA47" s="42" t="str">
        <f>+$C$9</f>
        <v>Northeast - MULO</v>
      </c>
      <c r="AB47" s="46">
        <f>+VLOOKUP($C$9,DATA!$E$972:$AS$1030,3,FALSE)</f>
        <v>0.97418636095948596</v>
      </c>
      <c r="AC47" s="46">
        <f>+VLOOKUP($C$9,DATA!$E$972:$AS$1030,13,FALSE)</f>
        <v>0.86522957619102503</v>
      </c>
      <c r="AD47" s="46">
        <f>+VLOOKUP($C$9,DATA!$E$972:$AS$1030,23,FALSE)</f>
        <v>0.68031827435326497</v>
      </c>
      <c r="AE47" s="46">
        <f>+VLOOKUP($C$9,DATA!$E$972:$AS$1030,33,FALSE)</f>
        <v>0.23928825098783299</v>
      </c>
      <c r="AF47" s="44" t="s">
        <v>115</v>
      </c>
      <c r="AG47" s="42" t="str">
        <f>+$C$9</f>
        <v>Northeast - MULO</v>
      </c>
      <c r="AH47" s="46">
        <f>+VLOOKUP($C$9,DATA!$E$491:$AS$549,3,FALSE)</f>
        <v>-7.2600992288829103E-2</v>
      </c>
      <c r="AI47" s="46">
        <f>+VLOOKUP($C$9,DATA!$E$491:$AS$549,13,FALSE)</f>
        <v>-0.25348649063272299</v>
      </c>
      <c r="AJ47" s="46">
        <f>+VLOOKUP($C$9,DATA!$E$491:$AS$549,23,FALSE)</f>
        <v>-0.32685987365628499</v>
      </c>
      <c r="AK47" s="46">
        <f>+VLOOKUP($C$9,DATA!$E$491:$AS$549,33,FALSE)</f>
        <v>-0.284225450897165</v>
      </c>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row>
    <row r="48" spans="2:65" s="39" customFormat="1" x14ac:dyDescent="0.2">
      <c r="H48" s="44"/>
      <c r="I48" s="42" t="s">
        <v>327</v>
      </c>
      <c r="J48" s="46">
        <f>+VLOOKUP($C$10,DATA!$E$609:$AS$667,3,FALSE)</f>
        <v>2.79460459159128E-2</v>
      </c>
      <c r="K48" s="46">
        <f>+VLOOKUP($C$10,DATA!$E$609:$AS$667,13,FALSE)</f>
        <v>2.01356840784962E-2</v>
      </c>
      <c r="L48" s="46">
        <f>+VLOOKUP($C$10,DATA!$E$609:$AS$667,23,FALSE)</f>
        <v>2.2962027482412001E-3</v>
      </c>
      <c r="M48" s="46">
        <f>+VLOOKUP($C$10,DATA!$E$609:$AS$667,33,FALSE)</f>
        <v>2.5124431258124499E-3</v>
      </c>
      <c r="N48" s="44"/>
      <c r="O48" s="42" t="s">
        <v>327</v>
      </c>
      <c r="P48" s="46">
        <f>+VLOOKUP($C$10,DATA!$E$373:$AS$431,3,FALSE)</f>
        <v>6.4730052249122996E-2</v>
      </c>
      <c r="Q48" s="46">
        <f>+VLOOKUP($C$10,DATA!$E$373:$AS$431,13,FALSE)</f>
        <v>9.1362957681357507E-2</v>
      </c>
      <c r="R48" s="46">
        <f>+VLOOKUP($C$10,DATA!$E$373:$AS$431,23,FALSE)</f>
        <v>8.0761463659275501E-2</v>
      </c>
      <c r="S48" s="46">
        <f>+VLOOKUP($C$10,DATA!$E$373:$AS$431,33,FALSE)</f>
        <v>6.7277327195901002E-2</v>
      </c>
      <c r="T48" s="44"/>
      <c r="U48" s="42" t="s">
        <v>327</v>
      </c>
      <c r="V48" s="46">
        <f>+VLOOKUP($C$10,DATA!$E$854:$AS$912,3,FALSE)</f>
        <v>-5.9887243372722603E-2</v>
      </c>
      <c r="W48" s="46">
        <f>+VLOOKUP($C$10,DATA!$E$854:$AS$912,13,FALSE)</f>
        <v>-3.4117323696067299E-2</v>
      </c>
      <c r="X48" s="46">
        <f>+VLOOKUP($C$10,DATA!$E$854:$AS$912,23,FALSE)</f>
        <v>-6.0069187979868002E-2</v>
      </c>
      <c r="Y48" s="46">
        <f>+VLOOKUP($C$10,DATA!$E$854:$AS$912,33,FALSE)</f>
        <v>-6.2750233935977104E-2</v>
      </c>
      <c r="Z48" s="44"/>
      <c r="AA48" s="42" t="s">
        <v>327</v>
      </c>
      <c r="AB48" s="46">
        <f>+VLOOKUP($C$10,DATA!$E$972:$AS$1030,3,FALSE)</f>
        <v>0.483960426962179</v>
      </c>
      <c r="AC48" s="46">
        <f>+VLOOKUP($C$10,DATA!$E$972:$AS$1030,13,FALSE)</f>
        <v>0.52188694259663004</v>
      </c>
      <c r="AD48" s="46">
        <f>+VLOOKUP($C$10,DATA!$E$972:$AS$1030,23,FALSE)</f>
        <v>0.60703986847781199</v>
      </c>
      <c r="AE48" s="46">
        <f>+VLOOKUP($C$10,DATA!$E$972:$AS$1030,33,FALSE)</f>
        <v>0.56956680394206705</v>
      </c>
      <c r="AF48" s="44"/>
      <c r="AG48" s="42" t="s">
        <v>327</v>
      </c>
      <c r="AH48" s="46">
        <f>+VLOOKUP($C$10,DATA!$E$491:$AS$549,3,FALSE)</f>
        <v>0.12102940060199199</v>
      </c>
      <c r="AI48" s="46">
        <f>+VLOOKUP($C$10,DATA!$E$491:$AS$549,13,FALSE)</f>
        <v>0.131168012193075</v>
      </c>
      <c r="AJ48" s="46">
        <f>+VLOOKUP($C$10,DATA!$E$491:$AS$549,23,FALSE)</f>
        <v>0.151156789040546</v>
      </c>
      <c r="AK48" s="46">
        <f>+VLOOKUP($C$10,DATA!$E$491:$AS$549,33,FALSE)</f>
        <v>0.22334323382604601</v>
      </c>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row>
    <row r="49" spans="8:65" s="39" customFormat="1" x14ac:dyDescent="0.2">
      <c r="J49" s="35"/>
      <c r="K49" s="35"/>
      <c r="L49" s="35"/>
      <c r="M49" s="35"/>
      <c r="P49" s="35"/>
      <c r="Q49" s="35"/>
      <c r="R49" s="35"/>
      <c r="S49" s="35"/>
      <c r="V49" s="35"/>
      <c r="W49" s="35"/>
      <c r="X49" s="35"/>
      <c r="Y49" s="35"/>
      <c r="AB49" s="35"/>
      <c r="AC49" s="35"/>
      <c r="AD49" s="35"/>
      <c r="AE49" s="35"/>
      <c r="AH49" s="35"/>
      <c r="AI49" s="35"/>
      <c r="AJ49" s="35"/>
      <c r="AK49" s="35"/>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row>
    <row r="50" spans="8:65" s="39" customFormat="1" x14ac:dyDescent="0.2">
      <c r="H50" s="41" t="s">
        <v>133</v>
      </c>
      <c r="I50" s="50" t="s">
        <v>23</v>
      </c>
      <c r="J50" s="43" t="s">
        <v>116</v>
      </c>
      <c r="K50" s="43" t="s">
        <v>117</v>
      </c>
      <c r="L50" s="43" t="s">
        <v>118</v>
      </c>
      <c r="M50" s="43" t="s">
        <v>119</v>
      </c>
      <c r="N50" s="41" t="s">
        <v>132</v>
      </c>
      <c r="O50" s="50" t="s">
        <v>23</v>
      </c>
      <c r="P50" s="43" t="s">
        <v>116</v>
      </c>
      <c r="Q50" s="43" t="s">
        <v>117</v>
      </c>
      <c r="R50" s="43" t="s">
        <v>118</v>
      </c>
      <c r="S50" s="43" t="s">
        <v>119</v>
      </c>
      <c r="T50" s="41" t="s">
        <v>131</v>
      </c>
      <c r="U50" s="50" t="s">
        <v>23</v>
      </c>
      <c r="V50" s="43" t="s">
        <v>116</v>
      </c>
      <c r="W50" s="43" t="s">
        <v>117</v>
      </c>
      <c r="X50" s="43" t="s">
        <v>118</v>
      </c>
      <c r="Y50" s="43" t="s">
        <v>119</v>
      </c>
      <c r="Z50" s="41" t="s">
        <v>134</v>
      </c>
      <c r="AA50" s="50" t="s">
        <v>23</v>
      </c>
      <c r="AB50" s="43" t="s">
        <v>116</v>
      </c>
      <c r="AC50" s="43" t="s">
        <v>117</v>
      </c>
      <c r="AD50" s="43" t="s">
        <v>118</v>
      </c>
      <c r="AE50" s="43" t="s">
        <v>119</v>
      </c>
      <c r="AF50" s="41" t="s">
        <v>135</v>
      </c>
      <c r="AG50" s="50" t="s">
        <v>23</v>
      </c>
      <c r="AH50" s="43" t="s">
        <v>116</v>
      </c>
      <c r="AI50" s="43" t="s">
        <v>117</v>
      </c>
      <c r="AJ50" s="43" t="s">
        <v>118</v>
      </c>
      <c r="AK50" s="43" t="s">
        <v>119</v>
      </c>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row>
    <row r="51" spans="8:65" s="39" customFormat="1" x14ac:dyDescent="0.2">
      <c r="H51" s="44" t="s">
        <v>102</v>
      </c>
      <c r="I51" s="36" t="str">
        <f>+$C$8</f>
        <v>Albany - MULO</v>
      </c>
      <c r="J51" s="46">
        <f>+VLOOKUP($C13,DATA!$E$609:$AS$667,5,FALSE)</f>
        <v>8.1371312279706398E-2</v>
      </c>
      <c r="K51" s="46">
        <f>+VLOOKUP($C13,DATA!$E$609:$AS$667,15,FALSE)</f>
        <v>2.8704726645422202E-2</v>
      </c>
      <c r="L51" s="46">
        <f>+VLOOKUP($C13,DATA!$E$609:$AS$667,25,FALSE)</f>
        <v>0.107911254195032</v>
      </c>
      <c r="M51" s="46">
        <f>+VLOOKUP($C13,DATA!$E$609:$AS$667,35,FALSE)</f>
        <v>5.5971015975367397E-2</v>
      </c>
      <c r="N51" s="44" t="s">
        <v>102</v>
      </c>
      <c r="O51" s="36" t="str">
        <f>+$C$8</f>
        <v>Albany - MULO</v>
      </c>
      <c r="P51" s="46">
        <f>+VLOOKUP($C13,DATA!$E$373:$AS$431,5,FALSE)</f>
        <v>8.5378058137888097E-2</v>
      </c>
      <c r="Q51" s="46">
        <f>+VLOOKUP($C13,DATA!$E$373:$AS$431,15,FALSE)</f>
        <v>3.4875459279026202E-2</v>
      </c>
      <c r="R51" s="46">
        <f>+VLOOKUP($C13,DATA!$E$373:$AS$431,25,FALSE)</f>
        <v>3.26266079568149E-2</v>
      </c>
      <c r="S51" s="46">
        <f>+VLOOKUP($C13,DATA!$E$373:$AS$431,35,FALSE)</f>
        <v>-3.1974886616383001E-2</v>
      </c>
      <c r="T51" s="44" t="s">
        <v>102</v>
      </c>
      <c r="U51" s="36" t="str">
        <f>+$C$8</f>
        <v>Albany - MULO</v>
      </c>
      <c r="V51" s="46">
        <f>+VLOOKUP($C13,DATA!$E$854:$AS$912,5,FALSE)</f>
        <v>-1.5883485923854301E-2</v>
      </c>
      <c r="W51" s="46">
        <f>+VLOOKUP($C13,DATA!$E$854:$AS$912,15,FALSE)</f>
        <v>8.3328956004655702E-2</v>
      </c>
      <c r="X51" s="46">
        <f>+VLOOKUP($C13,DATA!$E$854:$AS$912,25,FALSE)</f>
        <v>4.7104931391716003E-2</v>
      </c>
      <c r="Y51" s="46">
        <f>+VLOOKUP($C13,DATA!$E$854:$AS$912,35,FALSE)</f>
        <v>9.0587242472161794E-2</v>
      </c>
      <c r="Z51" s="44" t="s">
        <v>102</v>
      </c>
      <c r="AA51" s="36" t="str">
        <f>+$C$8</f>
        <v>Albany - MULO</v>
      </c>
      <c r="AB51" s="46">
        <f>+VLOOKUP($C13,DATA!$E$972:$AS$1030,5,FALSE)</f>
        <v>0.187211739714717</v>
      </c>
      <c r="AC51" s="46">
        <f>+VLOOKUP($C13,DATA!$E$972:$AS$1030,15,FALSE)</f>
        <v>-7.1241704354160201E-3</v>
      </c>
      <c r="AD51" s="46">
        <f>+VLOOKUP($C13,DATA!$E$972:$AS$1030,25,FALSE)</f>
        <v>2.0323074421748102E-2</v>
      </c>
      <c r="AE51" s="46">
        <f>+VLOOKUP($C13,DATA!$E$972:$AS$1030,35,FALSE)</f>
        <v>-0.109540534854906</v>
      </c>
      <c r="AF51" s="44" t="s">
        <v>102</v>
      </c>
      <c r="AG51" s="36" t="str">
        <f>+$C$8</f>
        <v>Albany - MULO</v>
      </c>
      <c r="AH51" s="46">
        <f>+VLOOKUP($C13,DATA!$E$491:$AS$549,5,FALSE)</f>
        <v>-5.6240023942537801E-3</v>
      </c>
      <c r="AI51" s="46">
        <f>+VLOOKUP($C13,DATA!$E$491:$AS$549,15,FALSE)</f>
        <v>-7.2979020874173201E-3</v>
      </c>
      <c r="AJ51" s="46">
        <f>+VLOOKUP($C13,DATA!$E$491:$AS$549,25,FALSE)</f>
        <v>1.2587351881592399E-3</v>
      </c>
      <c r="AK51" s="46">
        <f>+VLOOKUP($C13,DATA!$E$491:$AS$549,35,FALSE)</f>
        <v>1.9997110374658001E-2</v>
      </c>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row>
    <row r="52" spans="8:65" s="39" customFormat="1" x14ac:dyDescent="0.2">
      <c r="H52" s="44" t="s">
        <v>115</v>
      </c>
      <c r="I52" s="42" t="str">
        <f>+$C$9</f>
        <v>Northeast - MULO</v>
      </c>
      <c r="J52" s="46">
        <f>+VLOOKUP($C14,DATA!$E$609:$AS$667,5,FALSE)</f>
        <v>8.0241952353398094E-2</v>
      </c>
      <c r="K52" s="46">
        <f>+VLOOKUP($C14,DATA!$E$609:$AS$667,15,FALSE)</f>
        <v>4.4954123320759903E-2</v>
      </c>
      <c r="L52" s="46">
        <f>+VLOOKUP($C14,DATA!$E$609:$AS$667,25,FALSE)</f>
        <v>2.5591845218628399E-2</v>
      </c>
      <c r="M52" s="46">
        <f>+VLOOKUP($C14,DATA!$E$609:$AS$667,35,FALSE)</f>
        <v>2.8232905639408502E-3</v>
      </c>
      <c r="N52" s="44" t="s">
        <v>115</v>
      </c>
      <c r="O52" s="42" t="str">
        <f>+$C$9</f>
        <v>Northeast - MULO</v>
      </c>
      <c r="P52" s="46">
        <f>+VLOOKUP($C14,DATA!$E$373:$AS$431,5,FALSE)</f>
        <v>8.7702600067250697E-2</v>
      </c>
      <c r="Q52" s="46">
        <f>+VLOOKUP($C14,DATA!$E$373:$AS$431,15,FALSE)</f>
        <v>0.16020598504976</v>
      </c>
      <c r="R52" s="46">
        <f>+VLOOKUP($C14,DATA!$E$373:$AS$431,25,FALSE)</f>
        <v>0.150851670541407</v>
      </c>
      <c r="S52" s="46">
        <f>+VLOOKUP($C14,DATA!$E$373:$AS$431,35,FALSE)</f>
        <v>0.104738353473596</v>
      </c>
      <c r="T52" s="44" t="s">
        <v>115</v>
      </c>
      <c r="U52" s="42" t="str">
        <f>+$C$9</f>
        <v>Northeast - MULO</v>
      </c>
      <c r="V52" s="46">
        <f>+VLOOKUP($C14,DATA!$E$854:$AS$912,5,FALSE)</f>
        <v>-0.13604697931818599</v>
      </c>
      <c r="W52" s="46">
        <f>+VLOOKUP($C14,DATA!$E$854:$AS$912,15,FALSE)</f>
        <v>-6.4972251183370494E-2</v>
      </c>
      <c r="X52" s="46">
        <f>+VLOOKUP($C14,DATA!$E$854:$AS$912,25,FALSE)</f>
        <v>-6.4979518658640004E-2</v>
      </c>
      <c r="Y52" s="46">
        <f>+VLOOKUP($C14,DATA!$E$854:$AS$912,35,FALSE)</f>
        <v>-1.8309606167542399E-2</v>
      </c>
      <c r="Z52" s="44" t="s">
        <v>115</v>
      </c>
      <c r="AA52" s="42" t="str">
        <f>+$C$9</f>
        <v>Northeast - MULO</v>
      </c>
      <c r="AB52" s="46">
        <f>+VLOOKUP($C14,DATA!$E$972:$AS$1030,5,FALSE)</f>
        <v>2.1307533868993001</v>
      </c>
      <c r="AC52" s="46">
        <f>+VLOOKUP($C14,DATA!$E$972:$AS$1030,15,FALSE)</f>
        <v>2.1639340923650399</v>
      </c>
      <c r="AD52" s="46">
        <f>+VLOOKUP($C14,DATA!$E$972:$AS$1030,25,FALSE)</f>
        <v>1.92127352065336</v>
      </c>
      <c r="AE52" s="46">
        <f>+VLOOKUP($C14,DATA!$E$972:$AS$1030,35,FALSE)</f>
        <v>0.84834492363389202</v>
      </c>
      <c r="AF52" s="44" t="s">
        <v>115</v>
      </c>
      <c r="AG52" s="42" t="str">
        <f>+$C$9</f>
        <v>Northeast - MULO</v>
      </c>
      <c r="AH52" s="46">
        <f>+VLOOKUP($C14,DATA!$E$491:$AS$549,5,FALSE)</f>
        <v>-8.9703673499476999E-2</v>
      </c>
      <c r="AI52" s="46">
        <f>+VLOOKUP($C14,DATA!$E$491:$AS$549,15,FALSE)</f>
        <v>-0.27339817429207602</v>
      </c>
      <c r="AJ52" s="46">
        <f>+VLOOKUP($C14,DATA!$E$491:$AS$549,25,FALSE)</f>
        <v>-0.34240621186527898</v>
      </c>
      <c r="AK52" s="46">
        <f>+VLOOKUP($C14,DATA!$E$491:$AS$549,35,FALSE)</f>
        <v>-0.28024204186660001</v>
      </c>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row>
    <row r="53" spans="8:65" s="39" customFormat="1" x14ac:dyDescent="0.2">
      <c r="H53" s="44"/>
      <c r="I53" s="42" t="s">
        <v>327</v>
      </c>
      <c r="J53" s="46">
        <f>+VLOOKUP($C15,DATA!$E$609:$AS$667,5,FALSE)</f>
        <v>2.7864550006523998E-2</v>
      </c>
      <c r="K53" s="46">
        <f>+VLOOKUP($C15,DATA!$E$609:$AS$667,15,FALSE)</f>
        <v>1.9100053930818501E-2</v>
      </c>
      <c r="L53" s="46">
        <f>+VLOOKUP($C15,DATA!$E$609:$AS$667,25,FALSE)</f>
        <v>1.4518942855660699E-3</v>
      </c>
      <c r="M53" s="46">
        <f>+VLOOKUP($C15,DATA!$E$609:$AS$667,35,FALSE)</f>
        <v>1.2502826907287099E-2</v>
      </c>
      <c r="N53" s="44"/>
      <c r="O53" s="42" t="s">
        <v>327</v>
      </c>
      <c r="P53" s="46">
        <f>+VLOOKUP($C15,DATA!$E$373:$AS$431,5,FALSE)</f>
        <v>5.2700954679706202E-2</v>
      </c>
      <c r="Q53" s="46">
        <f>+VLOOKUP($C15,DATA!$E$373:$AS$431,15,FALSE)</f>
        <v>8.7805756832176896E-2</v>
      </c>
      <c r="R53" s="46">
        <f>+VLOOKUP($C15,DATA!$E$373:$AS$431,25,FALSE)</f>
        <v>8.8607498805435794E-2</v>
      </c>
      <c r="S53" s="46">
        <f>+VLOOKUP($C15,DATA!$E$373:$AS$431,35,FALSE)</f>
        <v>7.4452132501617002E-2</v>
      </c>
      <c r="T53" s="44"/>
      <c r="U53" s="42" t="s">
        <v>327</v>
      </c>
      <c r="V53" s="46">
        <f>+VLOOKUP($C15,DATA!$E$854:$AS$912,5,FALSE)</f>
        <v>-8.7700134383881204E-2</v>
      </c>
      <c r="W53" s="46">
        <f>+VLOOKUP($C15,DATA!$E$854:$AS$912,15,FALSE)</f>
        <v>-5.9275428138074002E-2</v>
      </c>
      <c r="X53" s="46">
        <f>+VLOOKUP($C15,DATA!$E$854:$AS$912,25,FALSE)</f>
        <v>-7.5582373869161001E-2</v>
      </c>
      <c r="Y53" s="46">
        <f>+VLOOKUP($C15,DATA!$E$854:$AS$912,35,FALSE)</f>
        <v>-7.8163914116914202E-2</v>
      </c>
      <c r="Z53" s="44"/>
      <c r="AA53" s="42" t="s">
        <v>327</v>
      </c>
      <c r="AB53" s="46">
        <f>+VLOOKUP($C15,DATA!$E$972:$AS$1030,5,FALSE)</f>
        <v>0.63834471660255099</v>
      </c>
      <c r="AC53" s="46">
        <f>+VLOOKUP($C15,DATA!$E$972:$AS$1030,15,FALSE)</f>
        <v>0.73295379599613297</v>
      </c>
      <c r="AD53" s="46">
        <f>+VLOOKUP($C15,DATA!$E$972:$AS$1030,25,FALSE)</f>
        <v>0.91088175535399096</v>
      </c>
      <c r="AE53" s="46">
        <f>+VLOOKUP($C15,DATA!$E$972:$AS$1030,35,FALSE)</f>
        <v>0.92117436641845296</v>
      </c>
      <c r="AF53" s="44"/>
      <c r="AG53" s="42" t="s">
        <v>327</v>
      </c>
      <c r="AH53" s="46">
        <f>+VLOOKUP($C15,DATA!$E$491:$AS$549,5,FALSE)</f>
        <v>3.89699535158924E-2</v>
      </c>
      <c r="AI53" s="46">
        <f>+VLOOKUP($C15,DATA!$E$491:$AS$549,15,FALSE)</f>
        <v>4.7996401459311999E-2</v>
      </c>
      <c r="AJ53" s="46">
        <f>+VLOOKUP($C15,DATA!$E$491:$AS$549,25,FALSE)</f>
        <v>4.9781736029122399E-2</v>
      </c>
      <c r="AK53" s="46">
        <f>+VLOOKUP($C15,DATA!$E$491:$AS$549,35,FALSE)</f>
        <v>0.15907246910197201</v>
      </c>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row>
    <row r="54" spans="8:65" s="39" customFormat="1" x14ac:dyDescent="0.2">
      <c r="J54" s="35"/>
      <c r="K54" s="35"/>
      <c r="L54" s="35"/>
      <c r="M54" s="35"/>
      <c r="P54" s="35"/>
      <c r="Q54" s="35"/>
      <c r="R54" s="35"/>
      <c r="S54" s="35"/>
      <c r="V54" s="35"/>
      <c r="W54" s="35"/>
      <c r="X54" s="35"/>
      <c r="Y54" s="35"/>
      <c r="AB54" s="35"/>
      <c r="AC54" s="35"/>
      <c r="AD54" s="35"/>
      <c r="AE54" s="35"/>
      <c r="AH54" s="35"/>
      <c r="AI54" s="35"/>
      <c r="AJ54" s="35"/>
      <c r="AK54" s="35"/>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row>
    <row r="55" spans="8:65" s="39" customFormat="1" x14ac:dyDescent="0.2">
      <c r="H55" s="41" t="s">
        <v>138</v>
      </c>
      <c r="I55" s="50" t="s">
        <v>23</v>
      </c>
      <c r="J55" s="43" t="s">
        <v>116</v>
      </c>
      <c r="K55" s="43" t="s">
        <v>117</v>
      </c>
      <c r="L55" s="43" t="s">
        <v>118</v>
      </c>
      <c r="M55" s="43" t="s">
        <v>119</v>
      </c>
      <c r="N55" s="41" t="s">
        <v>139</v>
      </c>
      <c r="O55" s="50" t="s">
        <v>23</v>
      </c>
      <c r="P55" s="43" t="s">
        <v>116</v>
      </c>
      <c r="Q55" s="43" t="s">
        <v>117</v>
      </c>
      <c r="R55" s="43" t="s">
        <v>118</v>
      </c>
      <c r="S55" s="43" t="s">
        <v>119</v>
      </c>
      <c r="T55" s="41" t="s">
        <v>140</v>
      </c>
      <c r="U55" s="50" t="s">
        <v>23</v>
      </c>
      <c r="V55" s="43" t="s">
        <v>116</v>
      </c>
      <c r="W55" s="43" t="s">
        <v>117</v>
      </c>
      <c r="X55" s="43" t="s">
        <v>118</v>
      </c>
      <c r="Y55" s="43" t="s">
        <v>119</v>
      </c>
      <c r="Z55" s="41" t="s">
        <v>141</v>
      </c>
      <c r="AA55" s="50" t="s">
        <v>23</v>
      </c>
      <c r="AB55" s="43" t="s">
        <v>116</v>
      </c>
      <c r="AC55" s="43" t="s">
        <v>117</v>
      </c>
      <c r="AD55" s="43" t="s">
        <v>118</v>
      </c>
      <c r="AE55" s="43" t="s">
        <v>119</v>
      </c>
      <c r="AF55" s="41" t="s">
        <v>142</v>
      </c>
      <c r="AG55" s="50" t="s">
        <v>23</v>
      </c>
      <c r="AH55" s="43" t="s">
        <v>116</v>
      </c>
      <c r="AI55" s="43" t="s">
        <v>117</v>
      </c>
      <c r="AJ55" s="43" t="s">
        <v>118</v>
      </c>
      <c r="AK55" s="43" t="s">
        <v>119</v>
      </c>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row>
    <row r="56" spans="8:65" s="39" customFormat="1" x14ac:dyDescent="0.2">
      <c r="H56" s="44" t="s">
        <v>102</v>
      </c>
      <c r="I56" s="36" t="str">
        <f>+$C$8</f>
        <v>Albany - MULO</v>
      </c>
      <c r="J56" s="143">
        <f>+VLOOKUP($C$8,DATA!$E$609:$AS$667,8,FALSE)</f>
        <v>5.3912373972601699</v>
      </c>
      <c r="K56" s="143">
        <f>+VLOOKUP($C$8,DATA!$E$609:$AS$667,18,FALSE)</f>
        <v>4.8038508174188603</v>
      </c>
      <c r="L56" s="143">
        <f>+VLOOKUP($C$8,DATA!$E$609:$AS$667,28,FALSE)</f>
        <v>4.5558366787090003</v>
      </c>
      <c r="M56" s="143">
        <f>+VLOOKUP($C$8,DATA!$E$609:$AS$667,38,FALSE)</f>
        <v>4.5586359597812098</v>
      </c>
      <c r="N56" s="44" t="s">
        <v>102</v>
      </c>
      <c r="O56" s="36" t="str">
        <f>+$C$8</f>
        <v>Albany - MULO</v>
      </c>
      <c r="P56" s="143">
        <f>+VLOOKUP($C$8,DATA!$E$373:$AS$431,8,FALSE)</f>
        <v>4.82786368075163</v>
      </c>
      <c r="Q56" s="143">
        <f>+VLOOKUP($C$8,DATA!$E$373:$AS$431,18,FALSE)</f>
        <v>4.9489039631597898</v>
      </c>
      <c r="R56" s="143">
        <f>+VLOOKUP($C$8,DATA!$E$373:$AS$431,28,FALSE)</f>
        <v>4.91079265560984</v>
      </c>
      <c r="S56" s="143">
        <f>+VLOOKUP($C$8,DATA!$E$373:$AS$431,38,FALSE)</f>
        <v>4.9449520010994199</v>
      </c>
      <c r="T56" s="44" t="s">
        <v>102</v>
      </c>
      <c r="U56" s="36" t="str">
        <f>+$C$8</f>
        <v>Albany - MULO</v>
      </c>
      <c r="V56" s="143">
        <f>+VLOOKUP($C$8,DATA!$E$854:$AS$912,8,FALSE)</f>
        <v>4.9824817886617403</v>
      </c>
      <c r="W56" s="143">
        <f>+VLOOKUP($C$8,DATA!$E$854:$AS$912,18,FALSE)</f>
        <v>4.98951944327254</v>
      </c>
      <c r="X56" s="143">
        <f>+VLOOKUP($C$8,DATA!$E$854:$AS$912,28,FALSE)</f>
        <v>4.9682506168928002</v>
      </c>
      <c r="Y56" s="143">
        <f>+VLOOKUP($C$8,DATA!$E$854:$AS$912,38,FALSE)</f>
        <v>4.8516728988413904</v>
      </c>
      <c r="Z56" s="44" t="s">
        <v>102</v>
      </c>
      <c r="AA56" s="36" t="str">
        <f>+$C$8</f>
        <v>Albany - MULO</v>
      </c>
      <c r="AB56" s="143">
        <f>+VLOOKUP($C$8,DATA!$E$972:$AS$1030,8,FALSE)</f>
        <v>4.6989717909715898</v>
      </c>
      <c r="AC56" s="143">
        <f>+VLOOKUP($C$8,DATA!$E$972:$AS$1030,18,FALSE)</f>
        <v>4.9104910413897001</v>
      </c>
      <c r="AD56" s="143">
        <f>+VLOOKUP($C$8,DATA!$E$972:$AS$1030,28,FALSE)</f>
        <v>4.8606838221851003</v>
      </c>
      <c r="AE56" s="143">
        <f>+VLOOKUP($C$8,DATA!$E$972:$AS$1030,38,FALSE)</f>
        <v>5.0172529081551396</v>
      </c>
      <c r="AF56" s="44" t="s">
        <v>102</v>
      </c>
      <c r="AG56" s="36" t="str">
        <f>+$C$8</f>
        <v>Albany - MULO</v>
      </c>
      <c r="AH56" s="143">
        <f>+VLOOKUP($C$8,DATA!$E$491:$AS$549,8,FALSE)</f>
        <v>13.9189877227524</v>
      </c>
      <c r="AI56" s="143">
        <f>+VLOOKUP($C$8,DATA!$E$491:$AS$549,18,FALSE)</f>
        <v>13.950680028092201</v>
      </c>
      <c r="AJ56" s="143">
        <f>+VLOOKUP($C$8,DATA!$E$491:$AS$549,28,FALSE)</f>
        <v>13.9873995722791</v>
      </c>
      <c r="AK56" s="143">
        <f>+VLOOKUP($C$8,DATA!$E$491:$AS$549,38,FALSE)</f>
        <v>13.946903869222799</v>
      </c>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row>
    <row r="57" spans="8:65" s="39" customFormat="1" x14ac:dyDescent="0.2">
      <c r="H57" s="44" t="s">
        <v>115</v>
      </c>
      <c r="I57" s="42" t="str">
        <f>+$C$9</f>
        <v>Northeast - MULO</v>
      </c>
      <c r="J57" s="143">
        <f>+VLOOKUP($C$9,DATA!$E$609:$AS$667,8,FALSE)</f>
        <v>3.6377889190233001</v>
      </c>
      <c r="K57" s="143">
        <f>+VLOOKUP($C$9,DATA!$E$609:$AS$667,18,FALSE)</f>
        <v>3.73635596220472</v>
      </c>
      <c r="L57" s="143">
        <f>+VLOOKUP($C$9,DATA!$E$609:$AS$667,28,FALSE)</f>
        <v>3.74030227011712</v>
      </c>
      <c r="M57" s="143">
        <f>+VLOOKUP($C$9,DATA!$E$609:$AS$667,38,FALSE)</f>
        <v>3.7695097013821099</v>
      </c>
      <c r="N57" s="44" t="s">
        <v>115</v>
      </c>
      <c r="O57" s="42" t="str">
        <f>+$C$9</f>
        <v>Northeast - MULO</v>
      </c>
      <c r="P57" s="143">
        <f>+VLOOKUP($C$9,DATA!$E$373:$AS$431,8,FALSE)</f>
        <v>4.2608111915064502</v>
      </c>
      <c r="Q57" s="143">
        <f>+VLOOKUP($C$9,DATA!$E$373:$AS$431,18,FALSE)</f>
        <v>4.2160124113320796</v>
      </c>
      <c r="R57" s="143">
        <f>+VLOOKUP($C$9,DATA!$E$373:$AS$431,28,FALSE)</f>
        <v>4.1822813901196501</v>
      </c>
      <c r="S57" s="143">
        <f>+VLOOKUP($C$9,DATA!$E$373:$AS$431,38,FALSE)</f>
        <v>4.2949385831686104</v>
      </c>
      <c r="T57" s="44" t="s">
        <v>115</v>
      </c>
      <c r="U57" s="42" t="str">
        <f>+$C$9</f>
        <v>Northeast - MULO</v>
      </c>
      <c r="V57" s="143">
        <f>+VLOOKUP($C$9,DATA!$E$854:$AS$912,8,FALSE)</f>
        <v>4.36158253668144</v>
      </c>
      <c r="W57" s="143">
        <f>+VLOOKUP($C$9,DATA!$E$854:$AS$912,18,FALSE)</f>
        <v>4.2906572347382097</v>
      </c>
      <c r="X57" s="143">
        <f>+VLOOKUP($C$9,DATA!$E$854:$AS$912,28,FALSE)</f>
        <v>4.2367453838908098</v>
      </c>
      <c r="Y57" s="143">
        <f>+VLOOKUP($C$9,DATA!$E$854:$AS$912,38,FALSE)</f>
        <v>4.2116459396256101</v>
      </c>
      <c r="Z57" s="44" t="s">
        <v>115</v>
      </c>
      <c r="AA57" s="42" t="str">
        <f>+$C$9</f>
        <v>Northeast - MULO</v>
      </c>
      <c r="AB57" s="143">
        <f>+VLOOKUP($C$9,DATA!$E$972:$AS$1030,8,FALSE)</f>
        <v>4.00689215630217</v>
      </c>
      <c r="AC57" s="143">
        <f>+VLOOKUP($C$9,DATA!$E$972:$AS$1030,18,FALSE)</f>
        <v>4.0197174537561997</v>
      </c>
      <c r="AD57" s="143">
        <f>+VLOOKUP($C$9,DATA!$E$972:$AS$1030,28,FALSE)</f>
        <v>4.0392863599869999</v>
      </c>
      <c r="AE57" s="143">
        <f>+VLOOKUP($C$9,DATA!$E$972:$AS$1030,38,FALSE)</f>
        <v>4.5622804459529203</v>
      </c>
      <c r="AF57" s="44" t="s">
        <v>115</v>
      </c>
      <c r="AG57" s="42" t="str">
        <f>+$C$9</f>
        <v>Northeast - MULO</v>
      </c>
      <c r="AH57" s="143">
        <f>+VLOOKUP($C$9,DATA!$E$491:$AS$549,8,FALSE)</f>
        <v>13.3510315562774</v>
      </c>
      <c r="AI57" s="143">
        <f>+VLOOKUP($C$9,DATA!$E$491:$AS$549,18,FALSE)</f>
        <v>13.9168946411148</v>
      </c>
      <c r="AJ57" s="143">
        <f>+VLOOKUP($C$9,DATA!$E$491:$AS$549,28,FALSE)</f>
        <v>14.0122314148418</v>
      </c>
      <c r="AK57" s="143">
        <f>+VLOOKUP($C$9,DATA!$E$491:$AS$549,38,FALSE)</f>
        <v>13.606031084552599</v>
      </c>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row>
    <row r="58" spans="8:65" s="39" customFormat="1" x14ac:dyDescent="0.2">
      <c r="H58" s="44"/>
      <c r="I58" s="42" t="s">
        <v>327</v>
      </c>
      <c r="J58" s="143">
        <f>+VLOOKUP($C$10,DATA!$E$609:$AS$667,8,FALSE)</f>
        <v>3.8235734977363398</v>
      </c>
      <c r="K58" s="143">
        <f>+VLOOKUP($C$10,DATA!$E$609:$AS$667,18,FALSE)</f>
        <v>3.8699809616310499</v>
      </c>
      <c r="L58" s="143">
        <f>+VLOOKUP($C$10,DATA!$E$609:$AS$667,28,FALSE)</f>
        <v>3.86969934858269</v>
      </c>
      <c r="M58" s="143">
        <f>+VLOOKUP($C$10,DATA!$E$609:$AS$667,38,FALSE)</f>
        <v>3.8481100699267201</v>
      </c>
      <c r="N58" s="44"/>
      <c r="O58" s="42" t="s">
        <v>327</v>
      </c>
      <c r="P58" s="143">
        <f>+VLOOKUP($C$10,DATA!$E$373:$AS$431,8,FALSE)</f>
        <v>4.7971617982251198</v>
      </c>
      <c r="Q58" s="143">
        <f>+VLOOKUP($C$10,DATA!$E$373:$AS$431,18,FALSE)</f>
        <v>4.8021723210529004</v>
      </c>
      <c r="R58" s="143">
        <f>+VLOOKUP($C$10,DATA!$E$373:$AS$431,28,FALSE)</f>
        <v>4.7520097352817103</v>
      </c>
      <c r="S58" s="143">
        <f>+VLOOKUP($C$10,DATA!$E$373:$AS$431,38,FALSE)</f>
        <v>4.7876332694363697</v>
      </c>
      <c r="T58" s="44"/>
      <c r="U58" s="42" t="s">
        <v>327</v>
      </c>
      <c r="V58" s="143">
        <f>+VLOOKUP($C$10,DATA!$E$854:$AS$912,8,FALSE)</f>
        <v>4.67086809300321</v>
      </c>
      <c r="W58" s="143">
        <f>+VLOOKUP($C$10,DATA!$E$854:$AS$912,18,FALSE)</f>
        <v>4.6729644523475402</v>
      </c>
      <c r="X58" s="143">
        <f>+VLOOKUP($C$10,DATA!$E$854:$AS$912,28,FALSE)</f>
        <v>4.6060619874087303</v>
      </c>
      <c r="Y58" s="143">
        <f>+VLOOKUP($C$10,DATA!$E$854:$AS$912,38,FALSE)</f>
        <v>4.5943391991620102</v>
      </c>
      <c r="Z58" s="44"/>
      <c r="AA58" s="42" t="s">
        <v>327</v>
      </c>
      <c r="AB58" s="143">
        <f>+VLOOKUP($C$10,DATA!$E$972:$AS$1030,8,FALSE)</f>
        <v>5.0905057078798999</v>
      </c>
      <c r="AC58" s="143">
        <f>+VLOOKUP($C$10,DATA!$E$972:$AS$1030,18,FALSE)</f>
        <v>5.1098292698658101</v>
      </c>
      <c r="AD58" s="143">
        <f>+VLOOKUP($C$10,DATA!$E$972:$AS$1030,28,FALSE)</f>
        <v>5.1056014899337203</v>
      </c>
      <c r="AE58" s="143">
        <f>+VLOOKUP($C$10,DATA!$E$972:$AS$1030,38,FALSE)</f>
        <v>5.30220534841696</v>
      </c>
      <c r="AF58" s="44"/>
      <c r="AG58" s="42" t="s">
        <v>327</v>
      </c>
      <c r="AH58" s="143">
        <f>+VLOOKUP($C$10,DATA!$E$491:$AS$549,8,FALSE)</f>
        <v>13.784310326753401</v>
      </c>
      <c r="AI58" s="143">
        <f>+VLOOKUP($C$10,DATA!$E$491:$AS$549,18,FALSE)</f>
        <v>13.9527644545573</v>
      </c>
      <c r="AJ58" s="143">
        <f>+VLOOKUP($C$10,DATA!$E$491:$AS$549,28,FALSE)</f>
        <v>13.912393818119501</v>
      </c>
      <c r="AK58" s="143">
        <f>+VLOOKUP($C$10,DATA!$E$491:$AS$549,38,FALSE)</f>
        <v>13.689581313416999</v>
      </c>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row>
    <row r="59" spans="8:65" s="39" customFormat="1" x14ac:dyDescent="0.2">
      <c r="J59" s="35"/>
      <c r="K59" s="35"/>
      <c r="L59" s="35"/>
      <c r="M59" s="35"/>
      <c r="P59" s="35"/>
      <c r="Q59" s="35"/>
      <c r="R59" s="35"/>
      <c r="S59" s="35"/>
      <c r="V59" s="35"/>
      <c r="W59" s="35"/>
      <c r="X59" s="35"/>
      <c r="Y59" s="35"/>
      <c r="AB59" s="35"/>
      <c r="AC59" s="35"/>
      <c r="AD59" s="35"/>
      <c r="AE59" s="35"/>
      <c r="AH59" s="35"/>
      <c r="AI59" s="35"/>
      <c r="AJ59" s="35"/>
      <c r="AK59" s="35"/>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row>
    <row r="60" spans="8:65" s="39" customFormat="1" x14ac:dyDescent="0.2">
      <c r="H60" s="41" t="s">
        <v>145</v>
      </c>
      <c r="I60" s="50" t="s">
        <v>23</v>
      </c>
      <c r="J60" s="43" t="s">
        <v>116</v>
      </c>
      <c r="K60" s="43" t="s">
        <v>117</v>
      </c>
      <c r="L60" s="43" t="s">
        <v>118</v>
      </c>
      <c r="M60" s="43" t="s">
        <v>119</v>
      </c>
      <c r="N60" s="41" t="s">
        <v>146</v>
      </c>
      <c r="O60" s="50" t="s">
        <v>23</v>
      </c>
      <c r="P60" s="43" t="s">
        <v>116</v>
      </c>
      <c r="Q60" s="43" t="s">
        <v>117</v>
      </c>
      <c r="R60" s="43" t="s">
        <v>118</v>
      </c>
      <c r="S60" s="43" t="s">
        <v>119</v>
      </c>
      <c r="T60" s="41" t="s">
        <v>147</v>
      </c>
      <c r="U60" s="50" t="s">
        <v>23</v>
      </c>
      <c r="V60" s="43" t="s">
        <v>116</v>
      </c>
      <c r="W60" s="43" t="s">
        <v>117</v>
      </c>
      <c r="X60" s="43" t="s">
        <v>118</v>
      </c>
      <c r="Y60" s="43" t="s">
        <v>119</v>
      </c>
      <c r="Z60" s="41" t="s">
        <v>148</v>
      </c>
      <c r="AA60" s="50" t="s">
        <v>23</v>
      </c>
      <c r="AB60" s="43" t="s">
        <v>116</v>
      </c>
      <c r="AC60" s="43" t="s">
        <v>117</v>
      </c>
      <c r="AD60" s="43" t="s">
        <v>118</v>
      </c>
      <c r="AE60" s="43" t="s">
        <v>119</v>
      </c>
      <c r="AF60" s="41" t="s">
        <v>149</v>
      </c>
      <c r="AG60" s="50" t="s">
        <v>23</v>
      </c>
      <c r="AH60" s="43" t="s">
        <v>116</v>
      </c>
      <c r="AI60" s="43" t="s">
        <v>117</v>
      </c>
      <c r="AJ60" s="43" t="s">
        <v>118</v>
      </c>
      <c r="AK60" s="43" t="s">
        <v>119</v>
      </c>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row>
    <row r="61" spans="8:65" s="39" customFormat="1" x14ac:dyDescent="0.2">
      <c r="H61" s="44" t="s">
        <v>102</v>
      </c>
      <c r="I61" s="36" t="str">
        <f>+$C$8</f>
        <v>Albany - MULO</v>
      </c>
      <c r="J61" s="46">
        <f>+VLOOKUP($C$8,DATA!$E$609:$AS$667,7,FALSE)</f>
        <v>0.23951125727409001</v>
      </c>
      <c r="K61" s="46">
        <f>+VLOOKUP($C$8,DATA!$E$609:$AS$667,17,FALSE)</f>
        <v>0.106248238473042</v>
      </c>
      <c r="L61" s="46">
        <f>+VLOOKUP($C$8,DATA!$E$609:$AS$667,27,FALSE)</f>
        <v>0.175749878826749</v>
      </c>
      <c r="M61" s="46">
        <f>+VLOOKUP($C$8,DATA!$E$609:$AS$667,37,FALSE)</f>
        <v>0.11583239486980899</v>
      </c>
      <c r="N61" s="44" t="s">
        <v>102</v>
      </c>
      <c r="O61" s="36" t="str">
        <f>+$C$8</f>
        <v>Albany - MULO</v>
      </c>
      <c r="P61" s="46">
        <f>+VLOOKUP($C$8,DATA!$E$373:$AS$431,7,FALSE)</f>
        <v>8.3746877986988197E-2</v>
      </c>
      <c r="Q61" s="46">
        <f>+VLOOKUP($C$8,DATA!$E$373:$AS$431,17,FALSE)</f>
        <v>3.5983590923780798E-2</v>
      </c>
      <c r="R61" s="46">
        <f>+VLOOKUP($C$8,DATA!$E$373:$AS$431,27,FALSE)</f>
        <v>3.4129014868721698E-2</v>
      </c>
      <c r="S61" s="46">
        <f>+VLOOKUP($C$8,DATA!$E$373:$AS$431,37,FALSE)</f>
        <v>-1.57184946878389E-2</v>
      </c>
      <c r="T61" s="44" t="s">
        <v>102</v>
      </c>
      <c r="U61" s="36" t="str">
        <f>+$C$8</f>
        <v>Albany - MULO</v>
      </c>
      <c r="V61" s="46">
        <f>+VLOOKUP($C$8,DATA!$E$854:$AS$912,7,FALSE)</f>
        <v>-1.58834982496956E-2</v>
      </c>
      <c r="W61" s="46">
        <f>+VLOOKUP($C$8,DATA!$E$854:$AS$912,17,FALSE)</f>
        <v>8.3328137817480705E-2</v>
      </c>
      <c r="X61" s="46">
        <f>+VLOOKUP($C$8,DATA!$E$854:$AS$912,27,FALSE)</f>
        <v>4.7104527571335202E-2</v>
      </c>
      <c r="Y61" s="46">
        <f>+VLOOKUP($C$8,DATA!$E$854:$AS$912,37,FALSE)</f>
        <v>9.0586856489887402E-2</v>
      </c>
      <c r="Z61" s="44" t="s">
        <v>102</v>
      </c>
      <c r="AA61" s="36" t="str">
        <f>+$C$8</f>
        <v>Albany - MULO</v>
      </c>
      <c r="AB61" s="46">
        <f>+VLOOKUP($C$8,DATA!$E$972:$AS$1030,7,FALSE)</f>
        <v>0.18896788549089699</v>
      </c>
      <c r="AC61" s="46">
        <f>+VLOOKUP($C$8,DATA!$E$972:$AS$1030,17,FALSE)</f>
        <v>-6.9955998690678003E-3</v>
      </c>
      <c r="AD61" s="46">
        <f>+VLOOKUP($C$8,DATA!$E$972:$AS$1030,27,FALSE)</f>
        <v>2.2551903974416001E-2</v>
      </c>
      <c r="AE61" s="46">
        <f>+VLOOKUP($C$8,DATA!$E$972:$AS$1030,37,FALSE)</f>
        <v>-9.1135547696367197E-2</v>
      </c>
      <c r="AF61" s="44" t="s">
        <v>102</v>
      </c>
      <c r="AG61" s="36" t="str">
        <f>+$C$8</f>
        <v>Albany - MULO</v>
      </c>
      <c r="AH61" s="46">
        <f>+VLOOKUP($C$8,DATA!$E$491:$AS$549,7,FALSE)</f>
        <v>-1.3661812521496199E-2</v>
      </c>
      <c r="AI61" s="46">
        <f>+VLOOKUP($C$8,DATA!$E$491:$AS$549,17,FALSE)</f>
        <v>-1.8059724756731298E-2</v>
      </c>
      <c r="AJ61" s="46">
        <f>+VLOOKUP($C$8,DATA!$E$491:$AS$549,27,FALSE)</f>
        <v>-7.8725067571277299E-3</v>
      </c>
      <c r="AK61" s="46">
        <f>+VLOOKUP($C$8,DATA!$E$491:$AS$549,37,FALSE)</f>
        <v>1.46479046623114E-2</v>
      </c>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row>
    <row r="62" spans="8:65" s="39" customFormat="1" x14ac:dyDescent="0.2">
      <c r="H62" s="44" t="s">
        <v>115</v>
      </c>
      <c r="I62" s="42" t="str">
        <f>+$C$9</f>
        <v>Northeast - MULO</v>
      </c>
      <c r="J62" s="46">
        <f>+VLOOKUP($C$9,DATA!$E$609:$AS$667,7,FALSE)</f>
        <v>0.11397981326112</v>
      </c>
      <c r="K62" s="46">
        <f>+VLOOKUP($C$9,DATA!$E$609:$AS$667,17,FALSE)</f>
        <v>5.1706645033842098E-2</v>
      </c>
      <c r="L62" s="46">
        <f>+VLOOKUP($C$9,DATA!$E$609:$AS$667,27,FALSE)</f>
        <v>2.9948942447164801E-2</v>
      </c>
      <c r="M62" s="46">
        <f>+VLOOKUP($C$9,DATA!$E$609:$AS$667,37,FALSE)</f>
        <v>3.10152140980659E-3</v>
      </c>
      <c r="N62" s="44" t="s">
        <v>115</v>
      </c>
      <c r="O62" s="42" t="str">
        <f>+$C$9</f>
        <v>Northeast - MULO</v>
      </c>
      <c r="P62" s="46">
        <f>+VLOOKUP($C$9,DATA!$E$373:$AS$431,7,FALSE)</f>
        <v>3.1925442693079703E-2</v>
      </c>
      <c r="Q62" s="46">
        <f>+VLOOKUP($C$9,DATA!$E$373:$AS$431,17,FALSE)</f>
        <v>9.0584327717234001E-2</v>
      </c>
      <c r="R62" s="46">
        <f>+VLOOKUP($C$9,DATA!$E$373:$AS$431,27,FALSE)</f>
        <v>7.8670742680560304E-2</v>
      </c>
      <c r="S62" s="46">
        <f>+VLOOKUP($C$9,DATA!$E$373:$AS$431,37,FALSE)</f>
        <v>6.4309956125615395E-2</v>
      </c>
      <c r="T62" s="44" t="s">
        <v>115</v>
      </c>
      <c r="U62" s="42" t="str">
        <f>+$C$9</f>
        <v>Northeast - MULO</v>
      </c>
      <c r="V62" s="46">
        <f>+VLOOKUP($C$9,DATA!$E$854:$AS$912,7,FALSE)</f>
        <v>-8.4249820915620305E-2</v>
      </c>
      <c r="W62" s="46">
        <f>+VLOOKUP($C$9,DATA!$E$854:$AS$912,17,FALSE)</f>
        <v>-1.5667685082867599E-2</v>
      </c>
      <c r="X62" s="46">
        <f>+VLOOKUP($C$9,DATA!$E$854:$AS$912,27,FALSE)</f>
        <v>-2.0478988659532099E-2</v>
      </c>
      <c r="Y62" s="46">
        <f>+VLOOKUP($C$9,DATA!$E$854:$AS$912,37,FALSE)</f>
        <v>2.3244370284933102E-2</v>
      </c>
      <c r="Z62" s="44" t="s">
        <v>115</v>
      </c>
      <c r="AA62" s="42" t="str">
        <f>+$C$9</f>
        <v>Northeast - MULO</v>
      </c>
      <c r="AB62" s="46">
        <f>+VLOOKUP($C$9,DATA!$E$972:$AS$1030,7,FALSE)</f>
        <v>0.99166909393623304</v>
      </c>
      <c r="AC62" s="46">
        <f>+VLOOKUP($C$9,DATA!$E$972:$AS$1030,17,FALSE)</f>
        <v>0.90969496548059703</v>
      </c>
      <c r="AD62" s="46">
        <f>+VLOOKUP($C$9,DATA!$E$972:$AS$1030,27,FALSE)</f>
        <v>0.77275337096307395</v>
      </c>
      <c r="AE62" s="46">
        <f>+VLOOKUP($C$9,DATA!$E$972:$AS$1030,37,FALSE)</f>
        <v>0.28322475780546502</v>
      </c>
      <c r="AF62" s="44" t="s">
        <v>115</v>
      </c>
      <c r="AG62" s="42" t="str">
        <f>+$C$9</f>
        <v>Northeast - MULO</v>
      </c>
      <c r="AH62" s="46">
        <f>+VLOOKUP($C$9,DATA!$E$491:$AS$549,7,FALSE)</f>
        <v>-0.149313817305531</v>
      </c>
      <c r="AI62" s="46">
        <f>+VLOOKUP($C$9,DATA!$E$491:$AS$549,17,FALSE)</f>
        <v>-0.32053060790305699</v>
      </c>
      <c r="AJ62" s="46">
        <f>+VLOOKUP($C$9,DATA!$E$491:$AS$549,27,FALSE)</f>
        <v>-0.38741845879793202</v>
      </c>
      <c r="AK62" s="46">
        <f>+VLOOKUP($C$9,DATA!$E$491:$AS$549,37,FALSE)</f>
        <v>-0.32962882395149601</v>
      </c>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row>
    <row r="63" spans="8:65" s="39" customFormat="1" x14ac:dyDescent="0.2">
      <c r="H63" s="44"/>
      <c r="I63" s="42" t="s">
        <v>327</v>
      </c>
      <c r="J63" s="46">
        <f>+VLOOKUP($C$10,DATA!$E$609:$AS$667,7,FALSE)</f>
        <v>-4.4256955081670001E-3</v>
      </c>
      <c r="K63" s="46">
        <f>+VLOOKUP($C$10,DATA!$E$609:$AS$667,17,FALSE)</f>
        <v>-1.2804279256305199E-2</v>
      </c>
      <c r="L63" s="46">
        <f>+VLOOKUP($C$10,DATA!$E$609:$AS$667,27,FALSE)</f>
        <v>-2.6895754399181699E-2</v>
      </c>
      <c r="M63" s="46">
        <f>+VLOOKUP($C$10,DATA!$E$609:$AS$667,37,FALSE)</f>
        <v>-1.4939530997206E-2</v>
      </c>
      <c r="N63" s="44"/>
      <c r="O63" s="42" t="s">
        <v>327</v>
      </c>
      <c r="P63" s="46">
        <f>+VLOOKUP($C$10,DATA!$E$373:$AS$431,7,FALSE)</f>
        <v>3.5521416271861603E-2</v>
      </c>
      <c r="Q63" s="46">
        <f>+VLOOKUP($C$10,DATA!$E$373:$AS$431,17,FALSE)</f>
        <v>6.5182836894354598E-2</v>
      </c>
      <c r="R63" s="46">
        <f>+VLOOKUP($C$10,DATA!$E$373:$AS$431,27,FALSE)</f>
        <v>6.3397983751954504E-2</v>
      </c>
      <c r="S63" s="46">
        <f>+VLOOKUP($C$10,DATA!$E$373:$AS$431,37,FALSE)</f>
        <v>5.0362830916616003E-2</v>
      </c>
      <c r="T63" s="44"/>
      <c r="U63" s="42" t="s">
        <v>327</v>
      </c>
      <c r="V63" s="46">
        <f>+VLOOKUP($C$10,DATA!$E$854:$AS$912,7,FALSE)</f>
        <v>-7.2216143684154702E-2</v>
      </c>
      <c r="W63" s="46">
        <f>+VLOOKUP($C$10,DATA!$E$854:$AS$912,17,FALSE)</f>
        <v>-4.5275483445869201E-2</v>
      </c>
      <c r="X63" s="46">
        <f>+VLOOKUP($C$10,DATA!$E$854:$AS$912,27,FALSE)</f>
        <v>-6.3249300673891395E-2</v>
      </c>
      <c r="Y63" s="46">
        <f>+VLOOKUP($C$10,DATA!$E$854:$AS$912,37,FALSE)</f>
        <v>-7.0283337488936101E-2</v>
      </c>
      <c r="Z63" s="44"/>
      <c r="AA63" s="42" t="s">
        <v>327</v>
      </c>
      <c r="AB63" s="46">
        <f>+VLOOKUP($C$10,DATA!$E$972:$AS$1030,7,FALSE)</f>
        <v>0.49780426854801901</v>
      </c>
      <c r="AC63" s="46">
        <f>+VLOOKUP($C$10,DATA!$E$972:$AS$1030,17,FALSE)</f>
        <v>0.55887929036353601</v>
      </c>
      <c r="AD63" s="46">
        <f>+VLOOKUP($C$10,DATA!$E$972:$AS$1030,27,FALSE)</f>
        <v>0.70019536737434795</v>
      </c>
      <c r="AE63" s="46">
        <f>+VLOOKUP($C$10,DATA!$E$972:$AS$1030,37,FALSE)</f>
        <v>0.69260127597695598</v>
      </c>
      <c r="AF63" s="44"/>
      <c r="AG63" s="42" t="s">
        <v>327</v>
      </c>
      <c r="AH63" s="46">
        <f>+VLOOKUP($C$10,DATA!$E$491:$AS$549,7,FALSE)</f>
        <v>4.2396505385888503E-2</v>
      </c>
      <c r="AI63" s="46">
        <f>+VLOOKUP($C$10,DATA!$E$491:$AS$549,17,FALSE)</f>
        <v>5.1696795340847201E-2</v>
      </c>
      <c r="AJ63" s="46">
        <f>+VLOOKUP($C$10,DATA!$E$491:$AS$549,27,FALSE)</f>
        <v>4.6094074454372698E-2</v>
      </c>
      <c r="AK63" s="46">
        <f>+VLOOKUP($C$10,DATA!$E$491:$AS$549,37,FALSE)</f>
        <v>0.15075735767568599</v>
      </c>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row>
    <row r="64" spans="8:65" s="39" customFormat="1" x14ac:dyDescent="0.2">
      <c r="J64" s="35"/>
      <c r="K64" s="35"/>
      <c r="L64" s="35"/>
      <c r="M64" s="35"/>
      <c r="P64" s="35"/>
      <c r="Q64" s="35"/>
      <c r="R64" s="35"/>
      <c r="S64" s="35"/>
      <c r="V64" s="35"/>
      <c r="W64" s="35"/>
      <c r="X64" s="35"/>
      <c r="Y64" s="35"/>
      <c r="AB64" s="35"/>
      <c r="AC64" s="35"/>
      <c r="AD64" s="35"/>
      <c r="AE64" s="35"/>
      <c r="AH64" s="35"/>
      <c r="AI64" s="35"/>
      <c r="AJ64" s="35"/>
      <c r="AK64" s="35"/>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row>
    <row r="65" spans="2:65" s="39" customFormat="1" x14ac:dyDescent="0.2">
      <c r="H65" s="41" t="s">
        <v>151</v>
      </c>
      <c r="I65" s="50" t="s">
        <v>23</v>
      </c>
      <c r="J65" s="43" t="s">
        <v>116</v>
      </c>
      <c r="K65" s="43" t="s">
        <v>117</v>
      </c>
      <c r="L65" s="43" t="s">
        <v>118</v>
      </c>
      <c r="M65" s="43" t="s">
        <v>119</v>
      </c>
      <c r="N65" s="41" t="s">
        <v>152</v>
      </c>
      <c r="O65" s="50" t="s">
        <v>23</v>
      </c>
      <c r="P65" s="43" t="s">
        <v>116</v>
      </c>
      <c r="Q65" s="43" t="s">
        <v>117</v>
      </c>
      <c r="R65" s="43" t="s">
        <v>118</v>
      </c>
      <c r="S65" s="43" t="s">
        <v>119</v>
      </c>
      <c r="T65" s="41" t="s">
        <v>153</v>
      </c>
      <c r="U65" s="50" t="s">
        <v>23</v>
      </c>
      <c r="V65" s="43" t="s">
        <v>116</v>
      </c>
      <c r="W65" s="43" t="s">
        <v>117</v>
      </c>
      <c r="X65" s="43" t="s">
        <v>118</v>
      </c>
      <c r="Y65" s="43" t="s">
        <v>119</v>
      </c>
      <c r="Z65" s="41" t="s">
        <v>154</v>
      </c>
      <c r="AA65" s="50" t="s">
        <v>23</v>
      </c>
      <c r="AB65" s="43" t="s">
        <v>116</v>
      </c>
      <c r="AC65" s="43" t="s">
        <v>117</v>
      </c>
      <c r="AD65" s="43" t="s">
        <v>118</v>
      </c>
      <c r="AE65" s="43" t="s">
        <v>119</v>
      </c>
      <c r="AF65" s="41" t="s">
        <v>155</v>
      </c>
      <c r="AG65" s="50" t="s">
        <v>23</v>
      </c>
      <c r="AH65" s="43" t="s">
        <v>116</v>
      </c>
      <c r="AI65" s="43" t="s">
        <v>117</v>
      </c>
      <c r="AJ65" s="43" t="s">
        <v>118</v>
      </c>
      <c r="AK65" s="43" t="s">
        <v>119</v>
      </c>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row>
    <row r="66" spans="2:65" s="39" customFormat="1" x14ac:dyDescent="0.2">
      <c r="H66" s="44" t="s">
        <v>102</v>
      </c>
      <c r="I66" s="36" t="str">
        <f>+$C$8</f>
        <v>Albany - MULO</v>
      </c>
      <c r="J66" s="143">
        <f>+VLOOKUP($C$8,DATA!$E$609:$AS$667,10,FALSE)</f>
        <v>2.4657195619090899</v>
      </c>
      <c r="K66" s="143">
        <f>+VLOOKUP($C$8,DATA!$E$609:$AS$667,20,FALSE)</f>
        <v>2.3524386479382899</v>
      </c>
      <c r="L66" s="143">
        <f>+VLOOKUP($C$8,DATA!$E$609:$AS$667,30,FALSE)</f>
        <v>2.2873409267957201</v>
      </c>
      <c r="M66" s="143">
        <f>+VLOOKUP($C$8,DATA!$E$609:$AS$667,40,FALSE)</f>
        <v>2.3389473912666898</v>
      </c>
      <c r="N66" s="44" t="s">
        <v>102</v>
      </c>
      <c r="O66" s="36" t="str">
        <f>+$C$8</f>
        <v>Albany - MULO</v>
      </c>
      <c r="P66" s="143">
        <f>+VLOOKUP($C$8,DATA!$E$373:$AS$431,10,FALSE)</f>
        <v>2.4765684824241601</v>
      </c>
      <c r="Q66" s="143">
        <f>+VLOOKUP($C$8,DATA!$E$373:$AS$431,20,FALSE)</f>
        <v>2.5330762926845098</v>
      </c>
      <c r="R66" s="143">
        <f>+VLOOKUP($C$8,DATA!$E$373:$AS$431,30,FALSE)</f>
        <v>2.5165362636347801</v>
      </c>
      <c r="S66" s="143">
        <f>+VLOOKUP($C$8,DATA!$E$373:$AS$431,40,FALSE)</f>
        <v>2.6037442182508999</v>
      </c>
      <c r="T66" s="44" t="s">
        <v>102</v>
      </c>
      <c r="U66" s="36" t="str">
        <f>+$C$8</f>
        <v>Albany - MULO</v>
      </c>
      <c r="V66" s="143">
        <f>+VLOOKUP($C$8,DATA!$E$854:$AS$912,10,FALSE)</f>
        <v>2.4912428587762601</v>
      </c>
      <c r="W66" s="143">
        <f>+VLOOKUP($C$8,DATA!$E$854:$AS$912,20,FALSE)</f>
        <v>2.4947591563806299</v>
      </c>
      <c r="X66" s="143">
        <f>+VLOOKUP($C$8,DATA!$E$854:$AS$912,30,FALSE)</f>
        <v>2.48412561806136</v>
      </c>
      <c r="Y66" s="143">
        <f>+VLOOKUP($C$8,DATA!$E$854:$AS$912,40,FALSE)</f>
        <v>2.4258367751395098</v>
      </c>
      <c r="Z66" s="44" t="s">
        <v>102</v>
      </c>
      <c r="AA66" s="36" t="str">
        <f>+$C$8</f>
        <v>Albany - MULO</v>
      </c>
      <c r="AB66" s="143">
        <f>+VLOOKUP($C$8,DATA!$E$972:$AS$1030,10,FALSE)</f>
        <v>2.4637408434471602</v>
      </c>
      <c r="AC66" s="143">
        <f>+VLOOKUP($C$8,DATA!$E$972:$AS$1030,20,FALSE)</f>
        <v>2.5710244038608501</v>
      </c>
      <c r="AD66" s="143">
        <f>+VLOOKUP($C$8,DATA!$E$972:$AS$1030,30,FALSE)</f>
        <v>2.54614828291722</v>
      </c>
      <c r="AE66" s="143">
        <f>+VLOOKUP($C$8,DATA!$E$972:$AS$1030,40,FALSE)</f>
        <v>2.7551943624940902</v>
      </c>
      <c r="AF66" s="44" t="s">
        <v>102</v>
      </c>
      <c r="AG66" s="36" t="str">
        <f>+$C$8</f>
        <v>Albany - MULO</v>
      </c>
      <c r="AH66" s="143">
        <f>+VLOOKUP($C$8,DATA!$E$491:$AS$549,10,FALSE)</f>
        <v>3.98999906533321</v>
      </c>
      <c r="AI66" s="143">
        <f>+VLOOKUP($C$8,DATA!$E$491:$AS$549,20,FALSE)</f>
        <v>3.9897220593459801</v>
      </c>
      <c r="AJ66" s="143">
        <f>+VLOOKUP($C$8,DATA!$E$491:$AS$549,30,FALSE)</f>
        <v>3.9903889869097098</v>
      </c>
      <c r="AK66" s="143">
        <f>+VLOOKUP($C$8,DATA!$E$491:$AS$549,40,FALSE)</f>
        <v>3.98194402229857</v>
      </c>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row>
    <row r="67" spans="2:65" s="39" customFormat="1" x14ac:dyDescent="0.2">
      <c r="H67" s="44" t="s">
        <v>115</v>
      </c>
      <c r="I67" s="42" t="str">
        <f>+$C$9</f>
        <v>Northeast - MULO</v>
      </c>
      <c r="J67" s="143">
        <f>+VLOOKUP($C$9,DATA!$E$609:$AS$667,10,FALSE)</f>
        <v>1.98504312403987</v>
      </c>
      <c r="K67" s="143">
        <f>+VLOOKUP($C$9,DATA!$E$609:$AS$667,20,FALSE)</f>
        <v>2.0556964223686802</v>
      </c>
      <c r="L67" s="143">
        <f>+VLOOKUP($C$9,DATA!$E$609:$AS$667,30,FALSE)</f>
        <v>2.06627451435432</v>
      </c>
      <c r="M67" s="143">
        <f>+VLOOKUP($C$9,DATA!$E$609:$AS$667,40,FALSE)</f>
        <v>2.0897070877430801</v>
      </c>
      <c r="N67" s="44" t="s">
        <v>115</v>
      </c>
      <c r="O67" s="42" t="str">
        <f>+$C$9</f>
        <v>Northeast - MULO</v>
      </c>
      <c r="P67" s="143">
        <f>+VLOOKUP($C$9,DATA!$E$373:$AS$431,10,FALSE)</f>
        <v>2.37944085007629</v>
      </c>
      <c r="Q67" s="143">
        <f>+VLOOKUP($C$9,DATA!$E$373:$AS$431,20,FALSE)</f>
        <v>2.34435020633354</v>
      </c>
      <c r="R67" s="143">
        <f>+VLOOKUP($C$9,DATA!$E$373:$AS$431,30,FALSE)</f>
        <v>2.3181005532047201</v>
      </c>
      <c r="S67" s="143">
        <f>+VLOOKUP($C$9,DATA!$E$373:$AS$431,40,FALSE)</f>
        <v>2.32762468258972</v>
      </c>
      <c r="T67" s="44" t="s">
        <v>115</v>
      </c>
      <c r="U67" s="42" t="str">
        <f>+$C$9</f>
        <v>Northeast - MULO</v>
      </c>
      <c r="V67" s="143">
        <f>+VLOOKUP($C$9,DATA!$E$854:$AS$912,10,FALSE)</f>
        <v>2.2027650169858601</v>
      </c>
      <c r="W67" s="143">
        <f>+VLOOKUP($C$9,DATA!$E$854:$AS$912,20,FALSE)</f>
        <v>2.1635538419331302</v>
      </c>
      <c r="X67" s="143">
        <f>+VLOOKUP($C$9,DATA!$E$854:$AS$912,30,FALSE)</f>
        <v>2.14022648825916</v>
      </c>
      <c r="Y67" s="143">
        <f>+VLOOKUP($C$9,DATA!$E$854:$AS$912,40,FALSE)</f>
        <v>2.1496828293285701</v>
      </c>
      <c r="Z67" s="44" t="s">
        <v>115</v>
      </c>
      <c r="AA67" s="42" t="str">
        <f>+$C$9</f>
        <v>Northeast - MULO</v>
      </c>
      <c r="AB67" s="143">
        <f>+VLOOKUP($C$9,DATA!$E$972:$AS$1030,10,FALSE)</f>
        <v>3.0505274349045002</v>
      </c>
      <c r="AC67" s="143">
        <f>+VLOOKUP($C$9,DATA!$E$972:$AS$1030,20,FALSE)</f>
        <v>3.06276097408854</v>
      </c>
      <c r="AD67" s="143">
        <f>+VLOOKUP($C$9,DATA!$E$972:$AS$1030,30,FALSE)</f>
        <v>3.00611522508926</v>
      </c>
      <c r="AE67" s="143">
        <f>+VLOOKUP($C$9,DATA!$E$972:$AS$1030,40,FALSE)</f>
        <v>3.0840252524071299</v>
      </c>
      <c r="AF67" s="44" t="s">
        <v>115</v>
      </c>
      <c r="AG67" s="42" t="str">
        <f>+$C$9</f>
        <v>Northeast - MULO</v>
      </c>
      <c r="AH67" s="143">
        <f>+VLOOKUP($C$9,DATA!$E$491:$AS$549,10,FALSE)</f>
        <v>4.2854456402231103</v>
      </c>
      <c r="AI67" s="143">
        <f>+VLOOKUP($C$9,DATA!$E$491:$AS$549,20,FALSE)</f>
        <v>4.2353642064969401</v>
      </c>
      <c r="AJ67" s="143">
        <f>+VLOOKUP($C$9,DATA!$E$491:$AS$549,30,FALSE)</f>
        <v>4.2073281465014203</v>
      </c>
      <c r="AK67" s="143">
        <f>+VLOOKUP($C$9,DATA!$E$491:$AS$549,40,FALSE)</f>
        <v>4.0777002842607599</v>
      </c>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row>
    <row r="68" spans="2:65" s="39" customFormat="1" x14ac:dyDescent="0.2">
      <c r="H68" s="44"/>
      <c r="I68" s="42" t="s">
        <v>327</v>
      </c>
      <c r="J68" s="143">
        <f>+VLOOKUP($C$10,DATA!$E$609:$AS$667,10,FALSE)</f>
        <v>2.2338433698585098</v>
      </c>
      <c r="K68" s="143">
        <f>+VLOOKUP($C$10,DATA!$E$609:$AS$667,20,FALSE)</f>
        <v>2.2579835101911199</v>
      </c>
      <c r="L68" s="143">
        <f>+VLOOKUP($C$10,DATA!$E$609:$AS$667,30,FALSE)</f>
        <v>2.2496753092245698</v>
      </c>
      <c r="M68" s="143">
        <f>+VLOOKUP($C$10,DATA!$E$609:$AS$667,40,FALSE)</f>
        <v>2.2256507454713299</v>
      </c>
      <c r="N68" s="44"/>
      <c r="O68" s="42" t="s">
        <v>327</v>
      </c>
      <c r="P68" s="143">
        <f>+VLOOKUP($C$10,DATA!$E$373:$AS$431,10,FALSE)</f>
        <v>2.5537396890227302</v>
      </c>
      <c r="Q68" s="143">
        <f>+VLOOKUP($C$10,DATA!$E$373:$AS$431,20,FALSE)</f>
        <v>2.5567758796244502</v>
      </c>
      <c r="R68" s="143">
        <f>+VLOOKUP($C$10,DATA!$E$373:$AS$431,30,FALSE)</f>
        <v>2.52336161976138</v>
      </c>
      <c r="S68" s="143">
        <f>+VLOOKUP($C$10,DATA!$E$373:$AS$431,40,FALSE)</f>
        <v>2.5171021344065401</v>
      </c>
      <c r="T68" s="44"/>
      <c r="U68" s="42" t="s">
        <v>327</v>
      </c>
      <c r="V68" s="143">
        <f>+VLOOKUP($C$10,DATA!$E$854:$AS$912,10,FALSE)</f>
        <v>2.3921445869168299</v>
      </c>
      <c r="W68" s="143">
        <f>+VLOOKUP($C$10,DATA!$E$854:$AS$912,20,FALSE)</f>
        <v>2.3922212548613899</v>
      </c>
      <c r="X68" s="143">
        <f>+VLOOKUP($C$10,DATA!$E$854:$AS$912,30,FALSE)</f>
        <v>2.3562010461335401</v>
      </c>
      <c r="Y68" s="143">
        <f>+VLOOKUP($C$10,DATA!$E$854:$AS$912,40,FALSE)</f>
        <v>2.35640197151496</v>
      </c>
      <c r="Z68" s="44"/>
      <c r="AA68" s="42" t="s">
        <v>327</v>
      </c>
      <c r="AB68" s="143">
        <f>+VLOOKUP($C$10,DATA!$E$972:$AS$1030,10,FALSE)</f>
        <v>2.9832371389171599</v>
      </c>
      <c r="AC68" s="143">
        <f>+VLOOKUP($C$10,DATA!$E$972:$AS$1030,20,FALSE)</f>
        <v>3.0072161936294601</v>
      </c>
      <c r="AD68" s="143">
        <f>+VLOOKUP($C$10,DATA!$E$972:$AS$1030,30,FALSE)</f>
        <v>2.98645059150161</v>
      </c>
      <c r="AE68" s="143">
        <f>+VLOOKUP($C$10,DATA!$E$972:$AS$1030,40,FALSE)</f>
        <v>2.9869908690611702</v>
      </c>
      <c r="AF68" s="44"/>
      <c r="AG68" s="42" t="s">
        <v>327</v>
      </c>
      <c r="AH68" s="143">
        <f>+VLOOKUP($C$10,DATA!$E$491:$AS$549,10,FALSE)</f>
        <v>4.09751049643104</v>
      </c>
      <c r="AI68" s="143">
        <f>+VLOOKUP($C$10,DATA!$E$491:$AS$549,20,FALSE)</f>
        <v>4.0920161613017303</v>
      </c>
      <c r="AJ68" s="143">
        <f>+VLOOKUP($C$10,DATA!$E$491:$AS$549,30,FALSE)</f>
        <v>4.0686835955169798</v>
      </c>
      <c r="AK68" s="143">
        <f>+VLOOKUP($C$10,DATA!$E$491:$AS$549,40,FALSE)</f>
        <v>4.02817470619053</v>
      </c>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row>
    <row r="69" spans="2:65" x14ac:dyDescent="0.2">
      <c r="B69" s="35"/>
      <c r="C69" s="35"/>
      <c r="H69" s="44"/>
      <c r="I69" s="42"/>
      <c r="N69" s="48"/>
    </row>
    <row r="70" spans="2:65" x14ac:dyDescent="0.2">
      <c r="B70" s="156" t="str">
        <f>+B4</f>
        <v>Market: Albany - MULO</v>
      </c>
      <c r="C70" s="156"/>
      <c r="D70" s="156"/>
      <c r="E70" s="156"/>
      <c r="F70" s="156"/>
      <c r="G70" s="156"/>
      <c r="H70" s="156" t="str">
        <f>+B4</f>
        <v>Market: Albany - MULO</v>
      </c>
      <c r="I70" s="156"/>
      <c r="J70" s="156"/>
      <c r="K70" s="156"/>
      <c r="L70" s="156"/>
      <c r="M70" s="156"/>
      <c r="N70" s="156" t="str">
        <f>+H70</f>
        <v>Market: Albany - MULO</v>
      </c>
      <c r="O70" s="156"/>
      <c r="P70" s="156"/>
      <c r="Q70" s="156"/>
      <c r="R70" s="156"/>
      <c r="S70" s="156"/>
      <c r="T70" s="156" t="str">
        <f>+H70</f>
        <v>Market: Albany - MULO</v>
      </c>
      <c r="U70" s="156"/>
      <c r="V70" s="156"/>
      <c r="W70" s="156"/>
      <c r="X70" s="156"/>
      <c r="Y70" s="156"/>
      <c r="Z70" s="156" t="str">
        <f>+H70</f>
        <v>Market: Albany - MULO</v>
      </c>
      <c r="AA70" s="156"/>
      <c r="AB70" s="156"/>
      <c r="AC70" s="156"/>
      <c r="AD70" s="156"/>
      <c r="AE70" s="156"/>
      <c r="AF70" s="156" t="str">
        <f>+H70</f>
        <v>Market: Albany - MULO</v>
      </c>
      <c r="AG70" s="156"/>
      <c r="AH70" s="156"/>
      <c r="AI70" s="156"/>
      <c r="AJ70" s="156"/>
      <c r="AK70" s="156"/>
      <c r="AL70" s="156" t="s">
        <v>167</v>
      </c>
      <c r="AM70" s="156"/>
      <c r="AN70" s="156"/>
      <c r="AO70" s="156"/>
      <c r="AP70" s="156"/>
      <c r="AQ70" s="156"/>
      <c r="AR70" s="37"/>
      <c r="AS70" s="37"/>
      <c r="AT70" s="37"/>
      <c r="AU70" s="37"/>
      <c r="AV70" s="37"/>
      <c r="AW70" s="37"/>
      <c r="AX70" s="37"/>
      <c r="AY70" s="37"/>
      <c r="AZ70" s="37"/>
      <c r="BA70" s="37"/>
      <c r="BB70" s="37"/>
      <c r="BC70" s="37"/>
      <c r="BD70" s="37"/>
      <c r="BE70" s="37"/>
      <c r="BF70" s="37"/>
      <c r="BG70" s="37"/>
      <c r="BH70" s="37"/>
      <c r="BI70" s="37"/>
      <c r="BJ70" s="37"/>
      <c r="BK70" s="37"/>
      <c r="BL70" s="37"/>
      <c r="BM70" s="37"/>
    </row>
    <row r="71" spans="2:65" s="39" customFormat="1" ht="12.75" x14ac:dyDescent="0.2">
      <c r="B71" s="155" t="str">
        <f>+B5</f>
        <v>PERIOD ENDING 02/23/2014 VS YAGO</v>
      </c>
      <c r="C71" s="155"/>
      <c r="D71" s="155"/>
      <c r="E71" s="155"/>
      <c r="F71" s="155"/>
      <c r="G71" s="155"/>
      <c r="H71" s="155" t="str">
        <f>+B5</f>
        <v>PERIOD ENDING 02/23/2014 VS YAGO</v>
      </c>
      <c r="I71" s="155"/>
      <c r="J71" s="155"/>
      <c r="K71" s="155"/>
      <c r="L71" s="155"/>
      <c r="M71" s="155"/>
      <c r="N71" s="155" t="str">
        <f>+H71</f>
        <v>PERIOD ENDING 02/23/2014 VS YAGO</v>
      </c>
      <c r="O71" s="155"/>
      <c r="P71" s="155"/>
      <c r="Q71" s="155"/>
      <c r="R71" s="155"/>
      <c r="S71" s="155"/>
      <c r="T71" s="155" t="str">
        <f>+H71</f>
        <v>PERIOD ENDING 02/23/2014 VS YAGO</v>
      </c>
      <c r="U71" s="155"/>
      <c r="V71" s="155"/>
      <c r="W71" s="155"/>
      <c r="X71" s="155"/>
      <c r="Y71" s="155"/>
      <c r="Z71" s="155" t="str">
        <f>+H71</f>
        <v>PERIOD ENDING 02/23/2014 VS YAGO</v>
      </c>
      <c r="AA71" s="155"/>
      <c r="AB71" s="155"/>
      <c r="AC71" s="155"/>
      <c r="AD71" s="155"/>
      <c r="AE71" s="155"/>
      <c r="AF71" s="155" t="str">
        <f>+H71</f>
        <v>PERIOD ENDING 02/23/2014 VS YAGO</v>
      </c>
      <c r="AG71" s="155"/>
      <c r="AH71" s="155"/>
      <c r="AI71" s="155"/>
      <c r="AJ71" s="155"/>
      <c r="AK71" s="155"/>
      <c r="AL71" s="155" t="str">
        <f>+B5</f>
        <v>PERIOD ENDING 02/23/2014 VS YAGO</v>
      </c>
      <c r="AM71" s="155"/>
      <c r="AN71" s="155"/>
      <c r="AO71" s="155"/>
      <c r="AP71" s="155"/>
      <c r="AQ71" s="155"/>
      <c r="AR71" s="38"/>
      <c r="AS71" s="38"/>
      <c r="AT71" s="38"/>
      <c r="AU71" s="38"/>
      <c r="AV71" s="38"/>
      <c r="AW71" s="38"/>
      <c r="AX71" s="38"/>
      <c r="AY71" s="38"/>
      <c r="AZ71" s="38"/>
      <c r="BA71" s="38"/>
      <c r="BB71" s="38"/>
      <c r="BC71" s="38"/>
      <c r="BD71" s="38"/>
      <c r="BE71" s="38"/>
      <c r="BF71" s="38"/>
      <c r="BG71" s="38"/>
      <c r="BH71" s="38"/>
      <c r="BI71" s="38"/>
      <c r="BJ71" s="38"/>
      <c r="BK71" s="38"/>
      <c r="BL71" s="38"/>
      <c r="BM71" s="38"/>
    </row>
    <row r="72" spans="2:65" s="39" customFormat="1" ht="12.75" x14ac:dyDescent="0.2">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row>
    <row r="73" spans="2:65" x14ac:dyDescent="0.2">
      <c r="B73" s="39" t="s">
        <v>165</v>
      </c>
      <c r="C73" s="39"/>
      <c r="D73" s="49" t="s">
        <v>159</v>
      </c>
      <c r="E73" s="49" t="s">
        <v>161</v>
      </c>
      <c r="F73" s="49" t="s">
        <v>162</v>
      </c>
      <c r="G73" s="49" t="s">
        <v>160</v>
      </c>
      <c r="H73" s="41" t="s">
        <v>124</v>
      </c>
      <c r="I73" s="50" t="s">
        <v>24</v>
      </c>
      <c r="J73" s="43" t="s">
        <v>116</v>
      </c>
      <c r="K73" s="43" t="s">
        <v>117</v>
      </c>
      <c r="L73" s="43" t="s">
        <v>118</v>
      </c>
      <c r="M73" s="43" t="s">
        <v>119</v>
      </c>
      <c r="N73" s="41" t="s">
        <v>123</v>
      </c>
      <c r="O73" s="50" t="s">
        <v>24</v>
      </c>
      <c r="P73" s="43" t="s">
        <v>116</v>
      </c>
      <c r="Q73" s="43" t="s">
        <v>117</v>
      </c>
      <c r="R73" s="43" t="s">
        <v>118</v>
      </c>
      <c r="S73" s="43" t="s">
        <v>119</v>
      </c>
      <c r="T73" s="41" t="s">
        <v>126</v>
      </c>
      <c r="U73" s="50" t="s">
        <v>24</v>
      </c>
      <c r="V73" s="43" t="s">
        <v>116</v>
      </c>
      <c r="W73" s="43" t="s">
        <v>117</v>
      </c>
      <c r="X73" s="43" t="s">
        <v>118</v>
      </c>
      <c r="Y73" s="43" t="s">
        <v>119</v>
      </c>
      <c r="Z73" s="41" t="s">
        <v>127</v>
      </c>
      <c r="AA73" s="50" t="s">
        <v>24</v>
      </c>
      <c r="AB73" s="43" t="s">
        <v>116</v>
      </c>
      <c r="AC73" s="43" t="s">
        <v>117</v>
      </c>
      <c r="AD73" s="43" t="s">
        <v>118</v>
      </c>
      <c r="AE73" s="43" t="s">
        <v>119</v>
      </c>
      <c r="AF73" s="41" t="s">
        <v>129</v>
      </c>
      <c r="AG73" s="50" t="s">
        <v>24</v>
      </c>
      <c r="AH73" s="43" t="s">
        <v>116</v>
      </c>
      <c r="AI73" s="43" t="s">
        <v>117</v>
      </c>
      <c r="AJ73" s="43" t="s">
        <v>118</v>
      </c>
      <c r="AK73" s="43" t="s">
        <v>119</v>
      </c>
      <c r="AL73" s="147" t="s">
        <v>168</v>
      </c>
      <c r="AM73" s="147"/>
      <c r="AN73" s="147"/>
      <c r="AO73" s="147"/>
      <c r="AP73" s="147"/>
      <c r="AQ73" s="147"/>
    </row>
    <row r="74" spans="2:65" x14ac:dyDescent="0.2">
      <c r="B74" s="40" t="str">
        <f>+C2</f>
        <v>Albany - MULO</v>
      </c>
      <c r="C74" s="53"/>
      <c r="D74" s="51">
        <f>+VLOOKUP($B74,DATA!$E$668:$AS$726,32,FALSE)</f>
        <v>3534438.32</v>
      </c>
      <c r="E74" s="51">
        <f>+VLOOKUP($B74,DATA!$E$913:$AS$971,32,FALSE)</f>
        <v>803033.4</v>
      </c>
      <c r="F74" s="51">
        <f>+VLOOKUP($B74,DATA!$E$1031:$AS$1089,32,FALSE)</f>
        <v>210517.85</v>
      </c>
      <c r="G74" s="51">
        <f>+VLOOKUP($B74,DATA!$E$550:$AS$608,32,FALSE)</f>
        <v>153006.41</v>
      </c>
      <c r="H74" s="44" t="s">
        <v>102</v>
      </c>
      <c r="I74" s="36" t="str">
        <f>+$C$8</f>
        <v>Albany - MULO</v>
      </c>
      <c r="J74" s="46">
        <f>+VLOOKUP($C$8,DATA!$E$668:$AS$726,3,FALSE)</f>
        <v>5.70501783101586E-2</v>
      </c>
      <c r="K74" s="46">
        <f>+VLOOKUP($C$8,DATA!$E$668:$AS$726,13,FALSE)</f>
        <v>5.8405477655099299E-2</v>
      </c>
      <c r="L74" s="46">
        <f>+VLOOKUP($C$8,DATA!$E$668:$AS$726,23,FALSE)</f>
        <v>1.61743025868159E-3</v>
      </c>
      <c r="M74" s="46">
        <f>+VLOOKUP($C$8,DATA!$E$668:$AS$726,33,FALSE)</f>
        <v>1.45528804939158E-2</v>
      </c>
      <c r="N74" s="44" t="s">
        <v>102</v>
      </c>
      <c r="O74" s="36" t="str">
        <f>+$C$8</f>
        <v>Albany - MULO</v>
      </c>
      <c r="P74" s="46">
        <f>+VLOOKUP($C$8,DATA!$E$432:$AS$490,3,FALSE)</f>
        <v>-3.6914935784916003E-2</v>
      </c>
      <c r="Q74" s="46">
        <f>+VLOOKUP($C$8,DATA!$E$432:$AS$490,13,FALSE)</f>
        <v>0.13434526369166699</v>
      </c>
      <c r="R74" s="46">
        <f>+VLOOKUP($C$8,DATA!$E$432:$AS$490,23,FALSE)</f>
        <v>9.4203761990972606E-2</v>
      </c>
      <c r="S74" s="46">
        <f>+VLOOKUP($C$8,DATA!$E$432:$AS$490,33,FALSE)</f>
        <v>0.16748655940747301</v>
      </c>
      <c r="T74" s="44" t="s">
        <v>102</v>
      </c>
      <c r="U74" s="36" t="str">
        <f>+$C$8</f>
        <v>Albany - MULO</v>
      </c>
      <c r="V74" s="46">
        <f>+VLOOKUP($C$8,DATA!$E$913:$AS$971,3,FALSE)</f>
        <v>-3.04678303998E-2</v>
      </c>
      <c r="W74" s="46">
        <f>+VLOOKUP($C$8,DATA!$E$913:$AS$971,13,FALSE)</f>
        <v>0.16713943968427</v>
      </c>
      <c r="X74" s="46">
        <f>+VLOOKUP($C$8,DATA!$E$913:$AS$971,23,FALSE)</f>
        <v>0.11816337451346499</v>
      </c>
      <c r="Y74" s="46">
        <f>+VLOOKUP($C$8,DATA!$E$913:$AS$971,33,FALSE)</f>
        <v>0.18703796044200199</v>
      </c>
      <c r="Z74" s="44" t="s">
        <v>102</v>
      </c>
      <c r="AA74" s="36" t="str">
        <f>+$C$8</f>
        <v>Albany - MULO</v>
      </c>
      <c r="AB74" s="46">
        <f>+VLOOKUP($C$8,DATA!$E$1031:$AS$1089,3,FALSE)</f>
        <v>-6.84336232798545E-2</v>
      </c>
      <c r="AC74" s="46">
        <f>+VLOOKUP($C$8,DATA!$E$1031:$AS$1089,13,FALSE)</f>
        <v>-3.54196743892276E-2</v>
      </c>
      <c r="AD74" s="46">
        <f>+VLOOKUP($C$8,DATA!$E$1031:$AS$1089,23,FALSE)</f>
        <v>-1.5311112346296601E-2</v>
      </c>
      <c r="AE74" s="46">
        <f>+VLOOKUP($C$8,DATA!$E$1031:$AS$1089,33,FALSE)</f>
        <v>9.8471068360120304E-2</v>
      </c>
      <c r="AF74" s="44" t="s">
        <v>102</v>
      </c>
      <c r="AG74" s="36" t="str">
        <f>+$C$8</f>
        <v>Albany - MULO</v>
      </c>
      <c r="AH74" s="46">
        <f>+VLOOKUP($C$8,DATA!$E$550:$AS$608,3,FALSE)</f>
        <v>-4.0842992846660403E-2</v>
      </c>
      <c r="AI74" s="46">
        <f>+VLOOKUP($C$8,DATA!$E$550:$AS$608,13,FALSE)</f>
        <v>0.14709011655479501</v>
      </c>
      <c r="AJ74" s="46">
        <f>+VLOOKUP($C$8,DATA!$E$550:$AS$608,23,FALSE)</f>
        <v>6.2335444921601098E-2</v>
      </c>
      <c r="AK74" s="46">
        <f>+VLOOKUP($C$8,DATA!$E$550:$AS$608,33,FALSE)</f>
        <v>6.0128745510057799E-2</v>
      </c>
    </row>
    <row r="75" spans="2:65" x14ac:dyDescent="0.2">
      <c r="B75" s="35"/>
      <c r="C75" s="35"/>
      <c r="H75" s="44" t="s">
        <v>115</v>
      </c>
      <c r="I75" s="42" t="str">
        <f>+$C$9</f>
        <v>Northeast - MULO</v>
      </c>
      <c r="J75" s="46">
        <f>+VLOOKUP($C$9,DATA!$E$668:$AS$726,3,FALSE)</f>
        <v>-2.8924748991136302E-2</v>
      </c>
      <c r="K75" s="46">
        <f>+VLOOKUP($C$9,DATA!$E$668:$AS$726,13,FALSE)</f>
        <v>8.1036729683866798E-2</v>
      </c>
      <c r="L75" s="46">
        <f>+VLOOKUP($C$9,DATA!$E$668:$AS$726,23,FALSE)</f>
        <v>6.4808662121855001E-3</v>
      </c>
      <c r="M75" s="46">
        <f>+VLOOKUP($C$9,DATA!$E$668:$AS$726,33,FALSE)</f>
        <v>2.5354239565650201E-2</v>
      </c>
      <c r="N75" s="44" t="s">
        <v>115</v>
      </c>
      <c r="O75" s="42" t="str">
        <f>+$C$9</f>
        <v>Northeast - MULO</v>
      </c>
      <c r="P75" s="46">
        <f>+VLOOKUP($C$9,DATA!$E$432:$AS$490,3,FALSE)</f>
        <v>7.2027925916369499E-3</v>
      </c>
      <c r="Q75" s="46">
        <f>+VLOOKUP($C$9,DATA!$E$432:$AS$490,13,FALSE)</f>
        <v>-1.7389188431886599E-2</v>
      </c>
      <c r="R75" s="46">
        <f>+VLOOKUP($C$9,DATA!$E$432:$AS$490,23,FALSE)</f>
        <v>-7.3018654348495304E-2</v>
      </c>
      <c r="S75" s="46">
        <f>+VLOOKUP($C$9,DATA!$E$432:$AS$490,33,FALSE)</f>
        <v>-5.2253480157780398E-2</v>
      </c>
      <c r="T75" s="44" t="s">
        <v>115</v>
      </c>
      <c r="U75" s="42" t="str">
        <f>+$C$9</f>
        <v>Northeast - MULO</v>
      </c>
      <c r="V75" s="46">
        <f>+VLOOKUP($C$9,DATA!$E$913:$AS$971,3,FALSE)</f>
        <v>5.5315964448413198E-2</v>
      </c>
      <c r="W75" s="46">
        <f>+VLOOKUP($C$9,DATA!$E$913:$AS$971,13,FALSE)</f>
        <v>1.17051286737424E-3</v>
      </c>
      <c r="X75" s="46">
        <f>+VLOOKUP($C$9,DATA!$E$913:$AS$971,23,FALSE)</f>
        <v>-6.8588677147359098E-2</v>
      </c>
      <c r="Y75" s="46">
        <f>+VLOOKUP($C$9,DATA!$E$913:$AS$971,33,FALSE)</f>
        <v>-6.6086017279223294E-2</v>
      </c>
      <c r="Z75" s="44" t="s">
        <v>115</v>
      </c>
      <c r="AA75" s="42" t="str">
        <f>+$C$9</f>
        <v>Northeast - MULO</v>
      </c>
      <c r="AB75" s="46">
        <f>+VLOOKUP($C$9,DATA!$E$1031:$AS$1089,3,FALSE)</f>
        <v>-0.11622314317657299</v>
      </c>
      <c r="AC75" s="46">
        <f>+VLOOKUP($C$9,DATA!$E$1031:$AS$1089,13,FALSE)</f>
        <v>-7.1463328495808706E-2</v>
      </c>
      <c r="AD75" s="46">
        <f>+VLOOKUP($C$9,DATA!$E$1031:$AS$1089,23,FALSE)</f>
        <v>-8.5091557262394493E-2</v>
      </c>
      <c r="AE75" s="46">
        <f>+VLOOKUP($C$9,DATA!$E$1031:$AS$1089,33,FALSE)</f>
        <v>-2.14626436919013E-2</v>
      </c>
      <c r="AF75" s="44" t="s">
        <v>115</v>
      </c>
      <c r="AG75" s="42" t="str">
        <f>+$C$9</f>
        <v>Northeast - MULO</v>
      </c>
      <c r="AH75" s="46">
        <f>+VLOOKUP($C$9,DATA!$E$550:$AS$608,3,FALSE)</f>
        <v>7.3208975096420006E-2</v>
      </c>
      <c r="AI75" s="46">
        <f>+VLOOKUP($C$9,DATA!$E$550:$AS$608,13,FALSE)</f>
        <v>0.23649307706811901</v>
      </c>
      <c r="AJ75" s="46">
        <f>+VLOOKUP($C$9,DATA!$E$550:$AS$608,23,FALSE)</f>
        <v>0.19765056769321801</v>
      </c>
      <c r="AK75" s="46">
        <f>+VLOOKUP($C$9,DATA!$E$550:$AS$608,33,FALSE)</f>
        <v>0.23409473688728499</v>
      </c>
    </row>
    <row r="76" spans="2:65" x14ac:dyDescent="0.2">
      <c r="B76" s="35"/>
      <c r="C76" s="35"/>
      <c r="H76" s="44"/>
      <c r="I76" s="42" t="s">
        <v>327</v>
      </c>
      <c r="J76" s="46">
        <f>+VLOOKUP($C$10,DATA!$E$668:$AS$726,3,FALSE)</f>
        <v>-4.8119522086751201E-3</v>
      </c>
      <c r="K76" s="46">
        <f>+VLOOKUP($C$10,DATA!$E$668:$AS$726,13,FALSE)</f>
        <v>3.9245608456625697E-2</v>
      </c>
      <c r="L76" s="46">
        <f>+VLOOKUP($C$10,DATA!$E$668:$AS$726,23,FALSE)</f>
        <v>6.1928217013301401E-3</v>
      </c>
      <c r="M76" s="46">
        <f>+VLOOKUP($C$10,DATA!$E$668:$AS$726,33,FALSE)</f>
        <v>6.2269489434218298E-3</v>
      </c>
      <c r="N76" s="44"/>
      <c r="O76" s="42" t="s">
        <v>327</v>
      </c>
      <c r="P76" s="46">
        <f>+VLOOKUP($C$10,DATA!$E$432:$AS$490,3,FALSE)</f>
        <v>9.0446415138891498E-2</v>
      </c>
      <c r="Q76" s="46">
        <f>+VLOOKUP($C$10,DATA!$E$432:$AS$490,13,FALSE)</f>
        <v>0.101721690380542</v>
      </c>
      <c r="R76" s="46">
        <f>+VLOOKUP($C$10,DATA!$E$432:$AS$490,23,FALSE)</f>
        <v>8.0221841190428994E-2</v>
      </c>
      <c r="S76" s="46">
        <f>+VLOOKUP($C$10,DATA!$E$432:$AS$490,33,FALSE)</f>
        <v>0.10466631684821</v>
      </c>
      <c r="T76" s="44"/>
      <c r="U76" s="42" t="s">
        <v>327</v>
      </c>
      <c r="V76" s="46">
        <f>+VLOOKUP($C$10,DATA!$E$913:$AS$971,3,FALSE)</f>
        <v>9.3126613108790196E-2</v>
      </c>
      <c r="W76" s="46">
        <f>+VLOOKUP($C$10,DATA!$E$913:$AS$971,13,FALSE)</f>
        <v>0.10815863338493401</v>
      </c>
      <c r="X76" s="46">
        <f>+VLOOKUP($C$10,DATA!$E$913:$AS$971,23,FALSE)</f>
        <v>7.1844894190588204E-2</v>
      </c>
      <c r="Y76" s="46">
        <f>+VLOOKUP($C$10,DATA!$E$913:$AS$971,33,FALSE)</f>
        <v>8.6523559003601397E-2</v>
      </c>
      <c r="Z76" s="44"/>
      <c r="AA76" s="42" t="s">
        <v>327</v>
      </c>
      <c r="AB76" s="46">
        <f>+VLOOKUP($C$10,DATA!$E$1031:$AS$1089,3,FALSE)</f>
        <v>8.3827398794157307E-2</v>
      </c>
      <c r="AC76" s="46">
        <f>+VLOOKUP($C$10,DATA!$E$1031:$AS$1089,13,FALSE)</f>
        <v>8.5131301809056703E-2</v>
      </c>
      <c r="AD76" s="46">
        <f>+VLOOKUP($C$10,DATA!$E$1031:$AS$1089,23,FALSE)</f>
        <v>0.101580103206453</v>
      </c>
      <c r="AE76" s="46">
        <f>+VLOOKUP($C$10,DATA!$E$1031:$AS$1089,33,FALSE)</f>
        <v>0.14593752269920299</v>
      </c>
      <c r="AF76" s="44"/>
      <c r="AG76" s="42" t="s">
        <v>327</v>
      </c>
      <c r="AH76" s="46">
        <f>+VLOOKUP($C$10,DATA!$E$550:$AS$608,3,FALSE)</f>
        <v>7.0662453335762099E-2</v>
      </c>
      <c r="AI76" s="46">
        <f>+VLOOKUP($C$10,DATA!$E$550:$AS$608,13,FALSE)</f>
        <v>0.15562363580430799</v>
      </c>
      <c r="AJ76" s="46">
        <f>+VLOOKUP($C$10,DATA!$E$550:$AS$608,23,FALSE)</f>
        <v>0.13694493383526599</v>
      </c>
      <c r="AK76" s="46">
        <f>+VLOOKUP($C$10,DATA!$E$550:$AS$608,33,FALSE)</f>
        <v>0.15324399855506099</v>
      </c>
    </row>
    <row r="77" spans="2:65" x14ac:dyDescent="0.2">
      <c r="H77" s="44"/>
      <c r="I77" s="42"/>
      <c r="N77" s="44"/>
      <c r="T77" s="44"/>
      <c r="U77" s="42"/>
      <c r="Z77" s="44"/>
      <c r="AA77" s="42"/>
      <c r="AF77" s="44"/>
    </row>
    <row r="78" spans="2:65" x14ac:dyDescent="0.2">
      <c r="H78" s="41" t="s">
        <v>133</v>
      </c>
      <c r="I78" s="50" t="s">
        <v>24</v>
      </c>
      <c r="J78" s="43" t="s">
        <v>116</v>
      </c>
      <c r="K78" s="43" t="s">
        <v>117</v>
      </c>
      <c r="L78" s="43" t="s">
        <v>118</v>
      </c>
      <c r="M78" s="43" t="s">
        <v>119</v>
      </c>
      <c r="N78" s="41" t="s">
        <v>132</v>
      </c>
      <c r="O78" s="50" t="s">
        <v>24</v>
      </c>
      <c r="P78" s="43" t="s">
        <v>116</v>
      </c>
      <c r="Q78" s="43" t="s">
        <v>117</v>
      </c>
      <c r="R78" s="43" t="s">
        <v>118</v>
      </c>
      <c r="S78" s="43" t="s">
        <v>119</v>
      </c>
      <c r="T78" s="41" t="s">
        <v>131</v>
      </c>
      <c r="U78" s="50" t="s">
        <v>24</v>
      </c>
      <c r="V78" s="43" t="s">
        <v>116</v>
      </c>
      <c r="W78" s="43" t="s">
        <v>117</v>
      </c>
      <c r="X78" s="43" t="s">
        <v>118</v>
      </c>
      <c r="Y78" s="43" t="s">
        <v>119</v>
      </c>
      <c r="Z78" s="41" t="s">
        <v>134</v>
      </c>
      <c r="AA78" s="50" t="s">
        <v>24</v>
      </c>
      <c r="AB78" s="43" t="s">
        <v>116</v>
      </c>
      <c r="AC78" s="43" t="s">
        <v>117</v>
      </c>
      <c r="AD78" s="43" t="s">
        <v>118</v>
      </c>
      <c r="AE78" s="43" t="s">
        <v>119</v>
      </c>
      <c r="AF78" s="41" t="s">
        <v>135</v>
      </c>
      <c r="AG78" s="50" t="s">
        <v>24</v>
      </c>
      <c r="AH78" s="43" t="s">
        <v>116</v>
      </c>
      <c r="AI78" s="43" t="s">
        <v>117</v>
      </c>
      <c r="AJ78" s="43" t="s">
        <v>118</v>
      </c>
      <c r="AK78" s="43" t="s">
        <v>119</v>
      </c>
    </row>
    <row r="79" spans="2:65" x14ac:dyDescent="0.2">
      <c r="H79" s="44" t="s">
        <v>102</v>
      </c>
      <c r="I79" s="36" t="str">
        <f>+$C$8</f>
        <v>Albany - MULO</v>
      </c>
      <c r="J79" s="46">
        <f>+VLOOKUP($C$8,DATA!$E$668:$AS$726,5,FALSE)</f>
        <v>-4.7264117249127401E-2</v>
      </c>
      <c r="K79" s="46">
        <f>+VLOOKUP($C$8,DATA!$E$668:$AS$726,15,FALSE)</f>
        <v>7.2534744922591696E-2</v>
      </c>
      <c r="L79" s="46">
        <f>+VLOOKUP($C$8,DATA!$E$668:$AS$726,25,FALSE)</f>
        <v>2.95923448452661E-2</v>
      </c>
      <c r="M79" s="46">
        <f>+VLOOKUP($C$8,DATA!$E$668:$AS$726,35,FALSE)</f>
        <v>2.9975672944163801E-2</v>
      </c>
      <c r="N79" s="44" t="s">
        <v>102</v>
      </c>
      <c r="O79" s="36" t="str">
        <f>+$C$8</f>
        <v>Albany - MULO</v>
      </c>
      <c r="P79" s="46">
        <f>+VLOOKUP($C$8,DATA!$E$432:$AS$490,5,FALSE)</f>
        <v>-7.9677646359964896E-2</v>
      </c>
      <c r="Q79" s="46">
        <f>+VLOOKUP($C$8,DATA!$E$432:$AS$490,15,FALSE)</f>
        <v>0.21341935588029701</v>
      </c>
      <c r="R79" s="46">
        <f>+VLOOKUP($C$8,DATA!$E$432:$AS$490,25,FALSE)</f>
        <v>0.17653456512813001</v>
      </c>
      <c r="S79" s="46">
        <f>+VLOOKUP($C$8,DATA!$E$432:$AS$490,35,FALSE)</f>
        <v>0.23782147315143801</v>
      </c>
      <c r="T79" s="44" t="s">
        <v>102</v>
      </c>
      <c r="U79" s="36" t="str">
        <f>+$C$8</f>
        <v>Albany - MULO</v>
      </c>
      <c r="V79" s="46">
        <f>+VLOOKUP($C$8,DATA!$E$913:$AS$971,5,FALSE)</f>
        <v>-9.6406065113254197E-2</v>
      </c>
      <c r="W79" s="46">
        <f>+VLOOKUP($C$8,DATA!$E$913:$AS$971,15,FALSE)</f>
        <v>0.26296476087229298</v>
      </c>
      <c r="X79" s="46">
        <f>+VLOOKUP($C$8,DATA!$E$913:$AS$971,25,FALSE)</f>
        <v>0.21108685416508299</v>
      </c>
      <c r="Y79" s="46">
        <f>+VLOOKUP($C$8,DATA!$E$913:$AS$971,35,FALSE)</f>
        <v>0.24588966148966601</v>
      </c>
      <c r="Z79" s="44" t="s">
        <v>102</v>
      </c>
      <c r="AA79" s="36" t="str">
        <f>+$C$8</f>
        <v>Albany - MULO</v>
      </c>
      <c r="AB79" s="46">
        <f>+VLOOKUP($C$8,DATA!$E$1031:$AS$1089,5,FALSE)</f>
        <v>-4.1624475871395701E-3</v>
      </c>
      <c r="AC79" s="46">
        <f>+VLOOKUP($C$8,DATA!$E$1031:$AS$1089,15,FALSE)</f>
        <v>-4.5885509374822596E-3</v>
      </c>
      <c r="AD79" s="46">
        <f>+VLOOKUP($C$8,DATA!$E$1031:$AS$1089,25,FALSE)</f>
        <v>4.06243833129417E-2</v>
      </c>
      <c r="AE79" s="46">
        <f>+VLOOKUP($C$8,DATA!$E$1031:$AS$1089,35,FALSE)</f>
        <v>0.210781524984853</v>
      </c>
      <c r="AF79" s="44" t="s">
        <v>102</v>
      </c>
      <c r="AG79" s="36" t="str">
        <f>+$C$8</f>
        <v>Albany - MULO</v>
      </c>
      <c r="AH79" s="46">
        <f>+VLOOKUP($C$8,DATA!$E$550:$AS$608,5,FALSE)</f>
        <v>2.7161876019178698E-2</v>
      </c>
      <c r="AI79" s="46">
        <f>+VLOOKUP($C$8,DATA!$E$550:$AS$608,15,FALSE)</f>
        <v>5.02352305757107E-2</v>
      </c>
      <c r="AJ79" s="46">
        <f>+VLOOKUP($C$8,DATA!$E$550:$AS$608,25,FALSE)</f>
        <v>-6.1625006912309002E-3</v>
      </c>
      <c r="AK79" s="46">
        <f>+VLOOKUP($C$8,DATA!$E$550:$AS$608,35,FALSE)</f>
        <v>9.6826635316486602E-3</v>
      </c>
    </row>
    <row r="80" spans="2:65" x14ac:dyDescent="0.2">
      <c r="H80" s="44" t="s">
        <v>115</v>
      </c>
      <c r="I80" s="42" t="str">
        <f>+$C$9</f>
        <v>Northeast - MULO</v>
      </c>
      <c r="J80" s="46">
        <f>+VLOOKUP($C$9,DATA!$E$668:$AS$726,5,FALSE)</f>
        <v>-2.0635877508379499E-2</v>
      </c>
      <c r="K80" s="46">
        <f>+VLOOKUP($C$9,DATA!$E$668:$AS$726,15,FALSE)</f>
        <v>0.12181770016938399</v>
      </c>
      <c r="L80" s="46">
        <f>+VLOOKUP($C$9,DATA!$E$668:$AS$726,25,FALSE)</f>
        <v>4.0081463274288798E-2</v>
      </c>
      <c r="M80" s="46">
        <f>+VLOOKUP($C$9,DATA!$E$668:$AS$726,35,FALSE)</f>
        <v>6.0452811309140098E-2</v>
      </c>
      <c r="N80" s="44" t="s">
        <v>115</v>
      </c>
      <c r="O80" s="42" t="str">
        <f>+$C$9</f>
        <v>Northeast - MULO</v>
      </c>
      <c r="P80" s="46">
        <f>+VLOOKUP($C$9,DATA!$E$432:$AS$490,5,FALSE)</f>
        <v>-2.6864364108696798E-3</v>
      </c>
      <c r="Q80" s="46">
        <f>+VLOOKUP($C$9,DATA!$E$432:$AS$490,15,FALSE)</f>
        <v>2.4063440006871599E-2</v>
      </c>
      <c r="R80" s="46">
        <f>+VLOOKUP($C$9,DATA!$E$432:$AS$490,25,FALSE)</f>
        <v>-2.94602845658576E-2</v>
      </c>
      <c r="S80" s="46">
        <f>+VLOOKUP($C$9,DATA!$E$432:$AS$490,35,FALSE)</f>
        <v>-1.34905594499797E-2</v>
      </c>
      <c r="T80" s="44" t="s">
        <v>115</v>
      </c>
      <c r="U80" s="42" t="str">
        <f>+$C$9</f>
        <v>Northeast - MULO</v>
      </c>
      <c r="V80" s="46">
        <f>+VLOOKUP($C$9,DATA!$E$913:$AS$971,5,FALSE)</f>
        <v>6.4250620624713099E-3</v>
      </c>
      <c r="W80" s="46">
        <f>+VLOOKUP($C$9,DATA!$E$913:$AS$971,15,FALSE)</f>
        <v>2.5960242912813E-2</v>
      </c>
      <c r="X80" s="46">
        <f>+VLOOKUP($C$9,DATA!$E$913:$AS$971,25,FALSE)</f>
        <v>-4.0960418943090403E-2</v>
      </c>
      <c r="Y80" s="46">
        <f>+VLOOKUP($C$9,DATA!$E$913:$AS$971,35,FALSE)</f>
        <v>-3.2849658382389402E-2</v>
      </c>
      <c r="Z80" s="44" t="s">
        <v>115</v>
      </c>
      <c r="AA80" s="42" t="str">
        <f>+$C$9</f>
        <v>Northeast - MULO</v>
      </c>
      <c r="AB80" s="46">
        <f>+VLOOKUP($C$9,DATA!$E$1031:$AS$1089,5,FALSE)</f>
        <v>-2.9103939997046298E-2</v>
      </c>
      <c r="AC80" s="46">
        <f>+VLOOKUP($C$9,DATA!$E$1031:$AS$1089,15,FALSE)</f>
        <v>1.8190251682507898E-2</v>
      </c>
      <c r="AD80" s="46">
        <f>+VLOOKUP($C$9,DATA!$E$1031:$AS$1089,25,FALSE)</f>
        <v>3.5127843779684999E-3</v>
      </c>
      <c r="AE80" s="46">
        <f>+VLOOKUP($C$9,DATA!$E$1031:$AS$1089,35,FALSE)</f>
        <v>3.1009183204002901E-2</v>
      </c>
      <c r="AF80" s="44" t="s">
        <v>115</v>
      </c>
      <c r="AG80" s="42" t="str">
        <f>+$C$9</f>
        <v>Northeast - MULO</v>
      </c>
      <c r="AH80" s="46">
        <f>+VLOOKUP($C$9,DATA!$E$550:$AS$608,5,FALSE)</f>
        <v>0.118104192298136</v>
      </c>
      <c r="AI80" s="46">
        <f>+VLOOKUP($C$9,DATA!$E$550:$AS$608,15,FALSE)</f>
        <v>0.212567290183652</v>
      </c>
      <c r="AJ80" s="46">
        <f>+VLOOKUP($C$9,DATA!$E$550:$AS$608,25,FALSE)</f>
        <v>0.270195122581118</v>
      </c>
      <c r="AK80" s="46">
        <f>+VLOOKUP($C$9,DATA!$E$550:$AS$608,35,FALSE)</f>
        <v>0.42531239879286398</v>
      </c>
    </row>
    <row r="81" spans="8:37" x14ac:dyDescent="0.2">
      <c r="H81" s="44"/>
      <c r="I81" s="42" t="s">
        <v>327</v>
      </c>
      <c r="J81" s="46">
        <f>+VLOOKUP($C$10,DATA!$E$668:$AS$726,5,FALSE)</f>
        <v>-1.3554360009911099E-2</v>
      </c>
      <c r="K81" s="46">
        <f>+VLOOKUP($C$10,DATA!$E$668:$AS$726,15,FALSE)</f>
        <v>3.1738521799385098E-2</v>
      </c>
      <c r="L81" s="46">
        <f>+VLOOKUP($C$10,DATA!$E$668:$AS$726,25,FALSE)</f>
        <v>5.3166451594747503E-3</v>
      </c>
      <c r="M81" s="46">
        <f>+VLOOKUP($C$10,DATA!$E$668:$AS$726,35,FALSE)</f>
        <v>9.2012694140604107E-3</v>
      </c>
      <c r="N81" s="44"/>
      <c r="O81" s="42" t="s">
        <v>327</v>
      </c>
      <c r="P81" s="46">
        <f>+VLOOKUP($C$10,DATA!$E$432:$AS$490,5,FALSE)</f>
        <v>0.11384601221753</v>
      </c>
      <c r="Q81" s="46">
        <f>+VLOOKUP($C$10,DATA!$E$432:$AS$490,15,FALSE)</f>
        <v>0.119364955171955</v>
      </c>
      <c r="R81" s="46">
        <f>+VLOOKUP($C$10,DATA!$E$432:$AS$490,25,FALSE)</f>
        <v>9.1897440421135096E-2</v>
      </c>
      <c r="S81" s="46">
        <f>+VLOOKUP($C$10,DATA!$E$432:$AS$490,35,FALSE)</f>
        <v>0.11253589346741701</v>
      </c>
      <c r="T81" s="44"/>
      <c r="U81" s="42" t="s">
        <v>327</v>
      </c>
      <c r="V81" s="46">
        <f>+VLOOKUP($C$10,DATA!$E$913:$AS$971,5,FALSE)</f>
        <v>7.0739832381521803E-2</v>
      </c>
      <c r="W81" s="46">
        <f>+VLOOKUP($C$10,DATA!$E$913:$AS$971,15,FALSE)</f>
        <v>9.7779185618144498E-2</v>
      </c>
      <c r="X81" s="46">
        <f>+VLOOKUP($C$10,DATA!$E$913:$AS$971,25,FALSE)</f>
        <v>6.8477580568832797E-2</v>
      </c>
      <c r="Y81" s="46">
        <f>+VLOOKUP($C$10,DATA!$E$913:$AS$971,35,FALSE)</f>
        <v>0.100250733891045</v>
      </c>
      <c r="Z81" s="44"/>
      <c r="AA81" s="42" t="s">
        <v>327</v>
      </c>
      <c r="AB81" s="46">
        <f>+VLOOKUP($C$10,DATA!$E$1031:$AS$1089,5,FALSE)</f>
        <v>0.24310219612929301</v>
      </c>
      <c r="AC81" s="46">
        <f>+VLOOKUP($C$10,DATA!$E$1031:$AS$1089,15,FALSE)</f>
        <v>0.18397726376222301</v>
      </c>
      <c r="AD81" s="46">
        <f>+VLOOKUP($C$10,DATA!$E$1031:$AS$1089,25,FALSE)</f>
        <v>0.15854955050355701</v>
      </c>
      <c r="AE81" s="46">
        <f>+VLOOKUP($C$10,DATA!$E$1031:$AS$1089,35,FALSE)</f>
        <v>0.14256450184931499</v>
      </c>
      <c r="AF81" s="44"/>
      <c r="AG81" s="42" t="s">
        <v>327</v>
      </c>
      <c r="AH81" s="46">
        <f>+VLOOKUP($C$10,DATA!$E$550:$AS$608,5,FALSE)</f>
        <v>9.3623788019430595E-2</v>
      </c>
      <c r="AI81" s="46">
        <f>+VLOOKUP($C$10,DATA!$E$550:$AS$608,15,FALSE)</f>
        <v>0.161029682093763</v>
      </c>
      <c r="AJ81" s="46">
        <f>+VLOOKUP($C$10,DATA!$E$550:$AS$608,25,FALSE)</f>
        <v>0.18284024509227401</v>
      </c>
      <c r="AK81" s="46">
        <f>+VLOOKUP($C$10,DATA!$E$550:$AS$608,35,FALSE)</f>
        <v>0.25966646571629098</v>
      </c>
    </row>
    <row r="82" spans="8:37" x14ac:dyDescent="0.2">
      <c r="H82" s="44"/>
      <c r="I82" s="42"/>
      <c r="N82" s="44"/>
      <c r="T82" s="44"/>
      <c r="U82" s="42"/>
      <c r="Z82" s="44"/>
      <c r="AA82" s="42"/>
      <c r="AF82" s="44"/>
    </row>
    <row r="83" spans="8:37" x14ac:dyDescent="0.2">
      <c r="H83" s="41" t="s">
        <v>138</v>
      </c>
      <c r="I83" s="50" t="s">
        <v>24</v>
      </c>
      <c r="J83" s="43" t="s">
        <v>116</v>
      </c>
      <c r="K83" s="43" t="s">
        <v>117</v>
      </c>
      <c r="L83" s="43" t="s">
        <v>118</v>
      </c>
      <c r="M83" s="43" t="s">
        <v>119</v>
      </c>
      <c r="N83" s="41" t="s">
        <v>139</v>
      </c>
      <c r="O83" s="50" t="s">
        <v>24</v>
      </c>
      <c r="P83" s="43" t="s">
        <v>116</v>
      </c>
      <c r="Q83" s="43" t="s">
        <v>117</v>
      </c>
      <c r="R83" s="43" t="s">
        <v>118</v>
      </c>
      <c r="S83" s="43" t="s">
        <v>119</v>
      </c>
      <c r="T83" s="41" t="s">
        <v>140</v>
      </c>
      <c r="U83" s="50" t="s">
        <v>24</v>
      </c>
      <c r="V83" s="43" t="s">
        <v>116</v>
      </c>
      <c r="W83" s="43" t="s">
        <v>117</v>
      </c>
      <c r="X83" s="43" t="s">
        <v>118</v>
      </c>
      <c r="Y83" s="43" t="s">
        <v>119</v>
      </c>
      <c r="Z83" s="41" t="s">
        <v>141</v>
      </c>
      <c r="AA83" s="50" t="s">
        <v>24</v>
      </c>
      <c r="AB83" s="43" t="s">
        <v>116</v>
      </c>
      <c r="AC83" s="43" t="s">
        <v>117</v>
      </c>
      <c r="AD83" s="43" t="s">
        <v>118</v>
      </c>
      <c r="AE83" s="43" t="s">
        <v>119</v>
      </c>
      <c r="AF83" s="41" t="s">
        <v>142</v>
      </c>
      <c r="AG83" s="50" t="s">
        <v>24</v>
      </c>
      <c r="AH83" s="43" t="s">
        <v>116</v>
      </c>
      <c r="AI83" s="43" t="s">
        <v>117</v>
      </c>
      <c r="AJ83" s="43" t="s">
        <v>118</v>
      </c>
      <c r="AK83" s="43" t="s">
        <v>119</v>
      </c>
    </row>
    <row r="84" spans="8:37" x14ac:dyDescent="0.2">
      <c r="H84" s="44" t="s">
        <v>102</v>
      </c>
      <c r="I84" s="36" t="str">
        <f>+$C$8</f>
        <v>Albany - MULO</v>
      </c>
      <c r="J84" s="143">
        <f>+VLOOKUP($C$8,DATA!$E$668:$AS$726,8,FALSE)</f>
        <v>4.0545622128116898</v>
      </c>
      <c r="K84" s="143">
        <f>+VLOOKUP($C$8,DATA!$E$668:$AS$726,18,FALSE)</f>
        <v>3.7699613578340601</v>
      </c>
      <c r="L84" s="143">
        <f>+VLOOKUP($C$8,DATA!$E$668:$AS$726,28,FALSE)</f>
        <v>3.7409121906074101</v>
      </c>
      <c r="M84" s="143">
        <f>+VLOOKUP($C$8,DATA!$E$668:$AS$726,38,FALSE)</f>
        <v>3.7990919146593298</v>
      </c>
      <c r="N84" s="44" t="s">
        <v>102</v>
      </c>
      <c r="O84" s="36" t="str">
        <f>+$C$8</f>
        <v>Albany - MULO</v>
      </c>
      <c r="P84" s="143">
        <f>+VLOOKUP($C$8,DATA!$E$432:$AS$490,8,FALSE)</f>
        <v>4.6218664463358898</v>
      </c>
      <c r="Q84" s="143">
        <f>+VLOOKUP($C$8,DATA!$E$432:$AS$490,18,FALSE)</f>
        <v>4.2363214201935504</v>
      </c>
      <c r="R84" s="143">
        <f>+VLOOKUP($C$8,DATA!$E$432:$AS$490,28,FALSE)</f>
        <v>4.1945238306513701</v>
      </c>
      <c r="S84" s="143">
        <f>+VLOOKUP($C$8,DATA!$E$432:$AS$490,38,FALSE)</f>
        <v>4.2413576194260498</v>
      </c>
      <c r="T84" s="44" t="s">
        <v>102</v>
      </c>
      <c r="U84" s="36" t="str">
        <f>+$C$8</f>
        <v>Albany - MULO</v>
      </c>
      <c r="V84" s="143">
        <f>+VLOOKUP($C$8,DATA!$E$913:$AS$971,8,FALSE)</f>
        <v>4.8057285709644599</v>
      </c>
      <c r="W84" s="143">
        <f>+VLOOKUP($C$8,DATA!$E$913:$AS$971,18,FALSE)</f>
        <v>4.3074512231131097</v>
      </c>
      <c r="X84" s="143">
        <f>+VLOOKUP($C$8,DATA!$E$913:$AS$971,28,FALSE)</f>
        <v>4.2851966929454202</v>
      </c>
      <c r="Y84" s="143">
        <f>+VLOOKUP($C$8,DATA!$E$913:$AS$971,38,FALSE)</f>
        <v>4.3348406939429598</v>
      </c>
      <c r="Z84" s="44" t="s">
        <v>102</v>
      </c>
      <c r="AA84" s="36" t="str">
        <f>+$C$8</f>
        <v>Albany - MULO</v>
      </c>
      <c r="AB84" s="143">
        <f>+VLOOKUP($C$8,DATA!$E$1031:$AS$1089,8,FALSE)</f>
        <v>3.86875966056239</v>
      </c>
      <c r="AC84" s="143">
        <f>+VLOOKUP($C$8,DATA!$E$1031:$AS$1089,18,FALSE)</f>
        <v>3.8392130243654199</v>
      </c>
      <c r="AD84" s="143">
        <f>+VLOOKUP($C$8,DATA!$E$1031:$AS$1089,28,FALSE)</f>
        <v>3.7794419391420102</v>
      </c>
      <c r="AE84" s="143">
        <f>+VLOOKUP($C$8,DATA!$E$1031:$AS$1089,38,FALSE)</f>
        <v>3.9189712948988999</v>
      </c>
      <c r="AF84" s="44" t="s">
        <v>102</v>
      </c>
      <c r="AG84" s="36" t="str">
        <f>+$C$8</f>
        <v>Albany - MULO</v>
      </c>
      <c r="AH84" s="143">
        <f>+VLOOKUP($C$8,DATA!$E$550:$AS$608,8,FALSE)</f>
        <v>7.5226938843210203</v>
      </c>
      <c r="AI84" s="143">
        <f>+VLOOKUP($C$8,DATA!$E$550:$AS$608,18,FALSE)</f>
        <v>8.4699819158996306</v>
      </c>
      <c r="AJ84" s="143">
        <f>+VLOOKUP($C$8,DATA!$E$550:$AS$608,28,FALSE)</f>
        <v>8.1666968450397093</v>
      </c>
      <c r="AK84" s="143">
        <f>+VLOOKUP($C$8,DATA!$E$550:$AS$608,38,FALSE)</f>
        <v>7.9675401432639097</v>
      </c>
    </row>
    <row r="85" spans="8:37" x14ac:dyDescent="0.2">
      <c r="H85" s="44" t="s">
        <v>115</v>
      </c>
      <c r="I85" s="42" t="str">
        <f>+$C$9</f>
        <v>Northeast - MULO</v>
      </c>
      <c r="J85" s="143">
        <f>+VLOOKUP($C$9,DATA!$E$668:$AS$726,8,FALSE)</f>
        <v>3.3707332154621299</v>
      </c>
      <c r="K85" s="143">
        <f>+VLOOKUP($C$9,DATA!$E$668:$AS$726,18,FALSE)</f>
        <v>3.3003271453731702</v>
      </c>
      <c r="L85" s="143">
        <f>+VLOOKUP($C$9,DATA!$E$668:$AS$726,28,FALSE)</f>
        <v>3.3109657317817498</v>
      </c>
      <c r="M85" s="143">
        <f>+VLOOKUP($C$9,DATA!$E$668:$AS$726,38,FALSE)</f>
        <v>3.3678242663338498</v>
      </c>
      <c r="N85" s="44" t="s">
        <v>115</v>
      </c>
      <c r="O85" s="42" t="str">
        <f>+$C$9</f>
        <v>Northeast - MULO</v>
      </c>
      <c r="P85" s="143">
        <f>+VLOOKUP($C$9,DATA!$E$432:$AS$490,8,FALSE)</f>
        <v>3.8249990821095001</v>
      </c>
      <c r="Q85" s="143">
        <f>+VLOOKUP($C$9,DATA!$E$432:$AS$490,18,FALSE)</f>
        <v>3.8203945554461902</v>
      </c>
      <c r="R85" s="143">
        <f>+VLOOKUP($C$9,DATA!$E$432:$AS$490,28,FALSE)</f>
        <v>3.8048103420026602</v>
      </c>
      <c r="S85" s="143">
        <f>+VLOOKUP($C$9,DATA!$E$432:$AS$490,38,FALSE)</f>
        <v>3.8310939621759901</v>
      </c>
      <c r="T85" s="44" t="s">
        <v>115</v>
      </c>
      <c r="U85" s="42" t="str">
        <f>+$C$9</f>
        <v>Northeast - MULO</v>
      </c>
      <c r="V85" s="143">
        <f>+VLOOKUP($C$9,DATA!$E$913:$AS$971,8,FALSE)</f>
        <v>3.8431003143162501</v>
      </c>
      <c r="W85" s="143">
        <f>+VLOOKUP($C$9,DATA!$E$913:$AS$971,18,FALSE)</f>
        <v>3.8267339508321299</v>
      </c>
      <c r="X85" s="143">
        <f>+VLOOKUP($C$9,DATA!$E$913:$AS$971,28,FALSE)</f>
        <v>3.8174320649225701</v>
      </c>
      <c r="Y85" s="143">
        <f>+VLOOKUP($C$9,DATA!$E$913:$AS$971,38,FALSE)</f>
        <v>3.8130048930404401</v>
      </c>
      <c r="Z85" s="44" t="s">
        <v>115</v>
      </c>
      <c r="AA85" s="42" t="str">
        <f>+$C$9</f>
        <v>Northeast - MULO</v>
      </c>
      <c r="AB85" s="143">
        <f>+VLOOKUP($C$9,DATA!$E$1031:$AS$1089,8,FALSE)</f>
        <v>3.7705965877826002</v>
      </c>
      <c r="AC85" s="143">
        <f>+VLOOKUP($C$9,DATA!$E$1031:$AS$1089,18,FALSE)</f>
        <v>3.8006156999806899</v>
      </c>
      <c r="AD85" s="143">
        <f>+VLOOKUP($C$9,DATA!$E$1031:$AS$1089,28,FALSE)</f>
        <v>3.7702252671794998</v>
      </c>
      <c r="AE85" s="143">
        <f>+VLOOKUP($C$9,DATA!$E$1031:$AS$1089,38,FALSE)</f>
        <v>3.8700989399519798</v>
      </c>
      <c r="AF85" s="44" t="s">
        <v>115</v>
      </c>
      <c r="AG85" s="42" t="str">
        <f>+$C$9</f>
        <v>Northeast - MULO</v>
      </c>
      <c r="AH85" s="143">
        <f>+VLOOKUP($C$9,DATA!$E$550:$AS$608,8,FALSE)</f>
        <v>7.2926619434954896</v>
      </c>
      <c r="AI85" s="143">
        <f>+VLOOKUP($C$9,DATA!$E$550:$AS$608,18,FALSE)</f>
        <v>7.7334825636844897</v>
      </c>
      <c r="AJ85" s="143">
        <f>+VLOOKUP($C$9,DATA!$E$550:$AS$608,28,FALSE)</f>
        <v>7.50641916809768</v>
      </c>
      <c r="AK85" s="143">
        <f>+VLOOKUP($C$9,DATA!$E$550:$AS$608,38,FALSE)</f>
        <v>7.3286375645792097</v>
      </c>
    </row>
    <row r="86" spans="8:37" x14ac:dyDescent="0.2">
      <c r="H86" s="44"/>
      <c r="I86" s="42" t="s">
        <v>327</v>
      </c>
      <c r="J86" s="143">
        <f>+VLOOKUP($C$10,DATA!$E$668:$AS$726,8,FALSE)</f>
        <v>3.48567885469993</v>
      </c>
      <c r="K86" s="143">
        <f>+VLOOKUP($C$10,DATA!$E$668:$AS$726,18,FALSE)</f>
        <v>3.47571195896503</v>
      </c>
      <c r="L86" s="143">
        <f>+VLOOKUP($C$10,DATA!$E$668:$AS$726,28,FALSE)</f>
        <v>3.4626490931795102</v>
      </c>
      <c r="M86" s="143">
        <f>+VLOOKUP($C$10,DATA!$E$668:$AS$726,38,FALSE)</f>
        <v>3.4628668856645</v>
      </c>
      <c r="N86" s="44"/>
      <c r="O86" s="42" t="s">
        <v>327</v>
      </c>
      <c r="P86" s="143">
        <f>+VLOOKUP($C$10,DATA!$E$432:$AS$490,8,FALSE)</f>
        <v>4.2472122344137002</v>
      </c>
      <c r="Q86" s="143">
        <f>+VLOOKUP($C$10,DATA!$E$432:$AS$490,18,FALSE)</f>
        <v>4.2824129859449602</v>
      </c>
      <c r="R86" s="143">
        <f>+VLOOKUP($C$10,DATA!$E$432:$AS$490,28,FALSE)</f>
        <v>4.2638756889586498</v>
      </c>
      <c r="S86" s="143">
        <f>+VLOOKUP($C$10,DATA!$E$432:$AS$490,38,FALSE)</f>
        <v>4.3065366974257397</v>
      </c>
      <c r="T86" s="44"/>
      <c r="U86" s="42" t="s">
        <v>327</v>
      </c>
      <c r="V86" s="143">
        <f>+VLOOKUP($C$10,DATA!$E$913:$AS$971,8,FALSE)</f>
        <v>4.2038731734456096</v>
      </c>
      <c r="W86" s="143">
        <f>+VLOOKUP($C$10,DATA!$E$913:$AS$971,18,FALSE)</f>
        <v>4.2215366452275296</v>
      </c>
      <c r="X86" s="143">
        <f>+VLOOKUP($C$10,DATA!$E$913:$AS$971,28,FALSE)</f>
        <v>4.1967261455471903</v>
      </c>
      <c r="Y86" s="143">
        <f>+VLOOKUP($C$10,DATA!$E$913:$AS$971,38,FALSE)</f>
        <v>4.1924093238405904</v>
      </c>
      <c r="Z86" s="44"/>
      <c r="AA86" s="42" t="s">
        <v>327</v>
      </c>
      <c r="AB86" s="143">
        <f>+VLOOKUP($C$10,DATA!$E$1031:$AS$1089,8,FALSE)</f>
        <v>4.3591478819699097</v>
      </c>
      <c r="AC86" s="143">
        <f>+VLOOKUP($C$10,DATA!$E$1031:$AS$1089,18,FALSE)</f>
        <v>4.4513667574698097</v>
      </c>
      <c r="AD86" s="143">
        <f>+VLOOKUP($C$10,DATA!$E$1031:$AS$1089,28,FALSE)</f>
        <v>4.4401233961579498</v>
      </c>
      <c r="AE86" s="143">
        <f>+VLOOKUP($C$10,DATA!$E$1031:$AS$1089,38,FALSE)</f>
        <v>4.5751671025388099</v>
      </c>
      <c r="AF86" s="44"/>
      <c r="AG86" s="42" t="s">
        <v>327</v>
      </c>
      <c r="AH86" s="143">
        <f>+VLOOKUP($C$10,DATA!$E$550:$AS$608,8,FALSE)</f>
        <v>9.8695613332949303</v>
      </c>
      <c r="AI86" s="143">
        <f>+VLOOKUP($C$10,DATA!$E$550:$AS$608,18,FALSE)</f>
        <v>10.0353892649408</v>
      </c>
      <c r="AJ86" s="143">
        <f>+VLOOKUP($C$10,DATA!$E$550:$AS$608,28,FALSE)</f>
        <v>9.9853114860267294</v>
      </c>
      <c r="AK86" s="143">
        <f>+VLOOKUP($C$10,DATA!$E$550:$AS$608,38,FALSE)</f>
        <v>9.89168689280522</v>
      </c>
    </row>
    <row r="87" spans="8:37" x14ac:dyDescent="0.2">
      <c r="H87" s="44"/>
      <c r="I87" s="42"/>
      <c r="N87" s="44"/>
      <c r="T87" s="44"/>
      <c r="U87" s="42"/>
      <c r="Z87" s="44"/>
      <c r="AA87" s="42"/>
      <c r="AF87" s="44"/>
    </row>
    <row r="88" spans="8:37" x14ac:dyDescent="0.2">
      <c r="H88" s="41" t="s">
        <v>145</v>
      </c>
      <c r="I88" s="50" t="s">
        <v>24</v>
      </c>
      <c r="J88" s="43" t="s">
        <v>116</v>
      </c>
      <c r="K88" s="43" t="s">
        <v>117</v>
      </c>
      <c r="L88" s="43" t="s">
        <v>118</v>
      </c>
      <c r="M88" s="43" t="s">
        <v>119</v>
      </c>
      <c r="N88" s="41" t="s">
        <v>146</v>
      </c>
      <c r="O88" s="50" t="s">
        <v>24</v>
      </c>
      <c r="P88" s="43" t="s">
        <v>116</v>
      </c>
      <c r="Q88" s="43" t="s">
        <v>117</v>
      </c>
      <c r="R88" s="43" t="s">
        <v>118</v>
      </c>
      <c r="S88" s="43" t="s">
        <v>119</v>
      </c>
      <c r="T88" s="41" t="s">
        <v>147</v>
      </c>
      <c r="U88" s="50" t="s">
        <v>24</v>
      </c>
      <c r="V88" s="43" t="s">
        <v>116</v>
      </c>
      <c r="W88" s="43" t="s">
        <v>117</v>
      </c>
      <c r="X88" s="43" t="s">
        <v>118</v>
      </c>
      <c r="Y88" s="43" t="s">
        <v>119</v>
      </c>
      <c r="Z88" s="41" t="s">
        <v>148</v>
      </c>
      <c r="AA88" s="50" t="s">
        <v>24</v>
      </c>
      <c r="AB88" s="43" t="s">
        <v>116</v>
      </c>
      <c r="AC88" s="43" t="s">
        <v>117</v>
      </c>
      <c r="AD88" s="43" t="s">
        <v>118</v>
      </c>
      <c r="AE88" s="43" t="s">
        <v>119</v>
      </c>
      <c r="AF88" s="41" t="s">
        <v>149</v>
      </c>
      <c r="AG88" s="50" t="s">
        <v>24</v>
      </c>
      <c r="AH88" s="43" t="s">
        <v>116</v>
      </c>
      <c r="AI88" s="43" t="s">
        <v>117</v>
      </c>
      <c r="AJ88" s="43" t="s">
        <v>118</v>
      </c>
      <c r="AK88" s="43" t="s">
        <v>119</v>
      </c>
    </row>
    <row r="89" spans="8:37" x14ac:dyDescent="0.2">
      <c r="H89" s="44" t="s">
        <v>102</v>
      </c>
      <c r="I89" s="36" t="str">
        <f>+$C$8</f>
        <v>Albany - MULO</v>
      </c>
      <c r="J89" s="46">
        <f>+VLOOKUP($C$8,DATA!$E$668:$AS$726,7,FALSE)</f>
        <v>-7.7526189692085704E-2</v>
      </c>
      <c r="K89" s="46">
        <f>+VLOOKUP($C$8,DATA!$E$668:$AS$726,17,FALSE)</f>
        <v>4.7822774942854897E-2</v>
      </c>
      <c r="L89" s="46">
        <f>+VLOOKUP($C$8,DATA!$E$668:$AS$726,27,FALSE)</f>
        <v>3.1162884423462399E-2</v>
      </c>
      <c r="M89" s="46">
        <f>+VLOOKUP($C$8,DATA!$E$668:$AS$726,37,FALSE)</f>
        <v>3.4447271875021099E-2</v>
      </c>
      <c r="N89" s="44" t="s">
        <v>102</v>
      </c>
      <c r="O89" s="36" t="str">
        <f>+$C$8</f>
        <v>Albany - MULO</v>
      </c>
      <c r="P89" s="46">
        <f>+VLOOKUP($C$8,DATA!$E$432:$AS$490,7,FALSE)</f>
        <v>-0.103524129237536</v>
      </c>
      <c r="Q89" s="46">
        <f>+VLOOKUP($C$8,DATA!$E$432:$AS$490,17,FALSE)</f>
        <v>0.20788247017366801</v>
      </c>
      <c r="R89" s="46">
        <f>+VLOOKUP($C$8,DATA!$E$432:$AS$490,27,FALSE)</f>
        <v>0.16616208057734599</v>
      </c>
      <c r="S89" s="46">
        <f>+VLOOKUP($C$8,DATA!$E$432:$AS$490,37,FALSE)</f>
        <v>0.20303468254472101</v>
      </c>
      <c r="T89" s="44" t="s">
        <v>102</v>
      </c>
      <c r="U89" s="36" t="str">
        <f>+$C$8</f>
        <v>Albany - MULO</v>
      </c>
      <c r="V89" s="46">
        <f>+VLOOKUP($C$8,DATA!$E$913:$AS$971,7,FALSE)</f>
        <v>-0.11151708211512899</v>
      </c>
      <c r="W89" s="46">
        <f>+VLOOKUP($C$8,DATA!$E$913:$AS$971,17,FALSE)</f>
        <v>0.26059828318575201</v>
      </c>
      <c r="X89" s="46">
        <f>+VLOOKUP($C$8,DATA!$E$913:$AS$971,27,FALSE)</f>
        <v>0.21368322719064001</v>
      </c>
      <c r="Y89" s="46">
        <f>+VLOOKUP($C$8,DATA!$E$913:$AS$971,37,FALSE)</f>
        <v>0.23051169280403699</v>
      </c>
      <c r="Z89" s="44" t="s">
        <v>102</v>
      </c>
      <c r="AA89" s="36" t="str">
        <f>+$C$8</f>
        <v>Albany - MULO</v>
      </c>
      <c r="AB89" s="46">
        <f>+VLOOKUP($C$8,DATA!$E$1031:$AS$1089,7,FALSE)</f>
        <v>-6.7388981319915095E-2</v>
      </c>
      <c r="AC89" s="46">
        <f>+VLOOKUP($C$8,DATA!$E$1031:$AS$1089,17,FALSE)</f>
        <v>-3.55085197401587E-2</v>
      </c>
      <c r="AD89" s="46">
        <f>+VLOOKUP($C$8,DATA!$E$1031:$AS$1089,27,FALSE)</f>
        <v>-2.6386138096325298E-2</v>
      </c>
      <c r="AE89" s="46">
        <f>+VLOOKUP($C$8,DATA!$E$1031:$AS$1089,37,FALSE)</f>
        <v>0.11191172492637801</v>
      </c>
      <c r="AF89" s="44" t="s">
        <v>102</v>
      </c>
      <c r="AG89" s="36" t="str">
        <f>+$C$8</f>
        <v>Albany - MULO</v>
      </c>
      <c r="AH89" s="46">
        <f>+VLOOKUP($C$8,DATA!$E$550:$AS$608,7,FALSE)</f>
        <v>-4.53632426806325E-2</v>
      </c>
      <c r="AI89" s="46">
        <f>+VLOOKUP($C$8,DATA!$E$550:$AS$608,17,FALSE)</f>
        <v>6.7303317438292001E-2</v>
      </c>
      <c r="AJ89" s="46">
        <f>+VLOOKUP($C$8,DATA!$E$550:$AS$608,27,FALSE)</f>
        <v>3.2768006975594698E-2</v>
      </c>
      <c r="AK89" s="46">
        <f>+VLOOKUP($C$8,DATA!$E$550:$AS$608,37,FALSE)</f>
        <v>4.7579877559357803E-2</v>
      </c>
    </row>
    <row r="90" spans="8:37" x14ac:dyDescent="0.2">
      <c r="H90" s="44" t="s">
        <v>115</v>
      </c>
      <c r="I90" s="42" t="str">
        <f>+$C$9</f>
        <v>Northeast - MULO</v>
      </c>
      <c r="J90" s="46">
        <f>+VLOOKUP($C$9,DATA!$E$668:$AS$726,7,FALSE)</f>
        <v>4.41499997779084E-4</v>
      </c>
      <c r="K90" s="46">
        <f>+VLOOKUP($C$9,DATA!$E$668:$AS$726,17,FALSE)</f>
        <v>6.9834874836748703E-2</v>
      </c>
      <c r="L90" s="46">
        <f>+VLOOKUP($C$9,DATA!$E$668:$AS$726,27,FALSE)</f>
        <v>3.1276721562501199E-2</v>
      </c>
      <c r="M90" s="46">
        <f>+VLOOKUP($C$9,DATA!$E$668:$AS$726,37,FALSE)</f>
        <v>3.9727767851943797E-2</v>
      </c>
      <c r="N90" s="44" t="s">
        <v>115</v>
      </c>
      <c r="O90" s="42" t="str">
        <f>+$C$9</f>
        <v>Northeast - MULO</v>
      </c>
      <c r="P90" s="46">
        <f>+VLOOKUP($C$9,DATA!$E$432:$AS$490,7,FALSE)</f>
        <v>-1.7782368737826799E-2</v>
      </c>
      <c r="Q90" s="46">
        <f>+VLOOKUP($C$9,DATA!$E$432:$AS$490,17,FALSE)</f>
        <v>-5.4937822607722703E-2</v>
      </c>
      <c r="R90" s="46">
        <f>+VLOOKUP($C$9,DATA!$E$432:$AS$490,27,FALSE)</f>
        <v>-0.12443922300575</v>
      </c>
      <c r="S90" s="46">
        <f>+VLOOKUP($C$9,DATA!$E$432:$AS$490,37,FALSE)</f>
        <v>-0.119021414786476</v>
      </c>
      <c r="T90" s="44" t="s">
        <v>115</v>
      </c>
      <c r="U90" s="42" t="str">
        <f>+$C$9</f>
        <v>Northeast - MULO</v>
      </c>
      <c r="V90" s="46">
        <f>+VLOOKUP($C$9,DATA!$E$913:$AS$971,7,FALSE)</f>
        <v>3.1489801610641E-3</v>
      </c>
      <c r="W90" s="46">
        <f>+VLOOKUP($C$9,DATA!$E$913:$AS$971,17,FALSE)</f>
        <v>-5.73633498701933E-2</v>
      </c>
      <c r="X90" s="46">
        <f>+VLOOKUP($C$9,DATA!$E$913:$AS$971,27,FALSE)</f>
        <v>-0.13966092001292801</v>
      </c>
      <c r="Y90" s="46">
        <f>+VLOOKUP($C$9,DATA!$E$913:$AS$971,37,FALSE)</f>
        <v>-0.149069389488593</v>
      </c>
      <c r="Z90" s="44" t="s">
        <v>115</v>
      </c>
      <c r="AA90" s="42" t="str">
        <f>+$C$9</f>
        <v>Northeast - MULO</v>
      </c>
      <c r="AB90" s="46">
        <f>+VLOOKUP($C$9,DATA!$E$1031:$AS$1089,7,FALSE)</f>
        <v>-8.7120403687055703E-2</v>
      </c>
      <c r="AC90" s="46">
        <f>+VLOOKUP($C$9,DATA!$E$1031:$AS$1089,17,FALSE)</f>
        <v>-4.5689732054398899E-2</v>
      </c>
      <c r="AD90" s="46">
        <f>+VLOOKUP($C$9,DATA!$E$1031:$AS$1089,27,FALSE)</f>
        <v>-6.9289945958045399E-2</v>
      </c>
      <c r="AE90" s="46">
        <f>+VLOOKUP($C$9,DATA!$E$1031:$AS$1089,37,FALSE)</f>
        <v>-3.00739791209917E-2</v>
      </c>
      <c r="AF90" s="44" t="s">
        <v>115</v>
      </c>
      <c r="AG90" s="42" t="str">
        <f>+$C$9</f>
        <v>Northeast - MULO</v>
      </c>
      <c r="AH90" s="46">
        <f>+VLOOKUP($C$9,DATA!$E$550:$AS$608,7,FALSE)</f>
        <v>8.00302784148086E-2</v>
      </c>
      <c r="AI90" s="46">
        <f>+VLOOKUP($C$9,DATA!$E$550:$AS$608,17,FALSE)</f>
        <v>0.17780683293574101</v>
      </c>
      <c r="AJ90" s="46">
        <f>+VLOOKUP($C$9,DATA!$E$550:$AS$608,27,FALSE)</f>
        <v>0.14963916502724001</v>
      </c>
      <c r="AK90" s="46">
        <f>+VLOOKUP($C$9,DATA!$E$550:$AS$608,37,FALSE)</f>
        <v>0.19759977777257301</v>
      </c>
    </row>
    <row r="91" spans="8:37" x14ac:dyDescent="0.2">
      <c r="H91" s="44"/>
      <c r="I91" s="42" t="s">
        <v>327</v>
      </c>
      <c r="J91" s="46">
        <f>+VLOOKUP($C$10,DATA!$E$668:$AS$726,7,FALSE)</f>
        <v>-9.3866065429774603E-3</v>
      </c>
      <c r="K91" s="46">
        <f>+VLOOKUP($C$10,DATA!$E$668:$AS$726,17,FALSE)</f>
        <v>1.59427338318779E-2</v>
      </c>
      <c r="L91" s="46">
        <f>+VLOOKUP($C$10,DATA!$E$668:$AS$726,27,FALSE)</f>
        <v>-2.10597372591593E-4</v>
      </c>
      <c r="M91" s="46">
        <f>+VLOOKUP($C$10,DATA!$E$668:$AS$726,37,FALSE)</f>
        <v>4.9113603016672999E-4</v>
      </c>
      <c r="N91" s="44"/>
      <c r="O91" s="42" t="s">
        <v>327</v>
      </c>
      <c r="P91" s="46">
        <f>+VLOOKUP($C$10,DATA!$E$432:$AS$490,7,FALSE)</f>
        <v>9.5623120480739995E-2</v>
      </c>
      <c r="Q91" s="46">
        <f>+VLOOKUP($C$10,DATA!$E$432:$AS$490,17,FALSE)</f>
        <v>8.4790331110284195E-2</v>
      </c>
      <c r="R91" s="46">
        <f>+VLOOKUP($C$10,DATA!$E$432:$AS$490,27,FALSE)</f>
        <v>5.7380473396987201E-2</v>
      </c>
      <c r="S91" s="46">
        <f>+VLOOKUP($C$10,DATA!$E$432:$AS$490,37,FALSE)</f>
        <v>6.8934105407219601E-2</v>
      </c>
      <c r="T91" s="44"/>
      <c r="U91" s="42" t="s">
        <v>327</v>
      </c>
      <c r="V91" s="46">
        <f>+VLOOKUP($C$10,DATA!$E$913:$AS$971,7,FALSE)</f>
        <v>6.3049103671886306E-2</v>
      </c>
      <c r="W91" s="46">
        <f>+VLOOKUP($C$10,DATA!$E$913:$AS$971,17,FALSE)</f>
        <v>6.7220920615067098E-2</v>
      </c>
      <c r="X91" s="46">
        <f>+VLOOKUP($C$10,DATA!$E$913:$AS$971,27,FALSE)</f>
        <v>3.4550215699985697E-2</v>
      </c>
      <c r="Y91" s="46">
        <f>+VLOOKUP($C$10,DATA!$E$913:$AS$971,37,FALSE)</f>
        <v>5.0624269540192203E-2</v>
      </c>
      <c r="Z91" s="44"/>
      <c r="AA91" s="42" t="s">
        <v>327</v>
      </c>
      <c r="AB91" s="46">
        <f>+VLOOKUP($C$10,DATA!$E$1031:$AS$1089,7,FALSE)</f>
        <v>0.19633202213201101</v>
      </c>
      <c r="AC91" s="46">
        <f>+VLOOKUP($C$10,DATA!$E$1031:$AS$1089,17,FALSE)</f>
        <v>0.13981223835145001</v>
      </c>
      <c r="AD91" s="46">
        <f>+VLOOKUP($C$10,DATA!$E$1031:$AS$1089,27,FALSE)</f>
        <v>0.12720898876508099</v>
      </c>
      <c r="AE91" s="46">
        <f>+VLOOKUP($C$10,DATA!$E$1031:$AS$1089,37,FALSE)</f>
        <v>0.117948306023996</v>
      </c>
      <c r="AF91" s="44"/>
      <c r="AG91" s="42" t="s">
        <v>327</v>
      </c>
      <c r="AH91" s="46">
        <f>+VLOOKUP($C$10,DATA!$E$550:$AS$608,7,FALSE)</f>
        <v>6.4449281596333702E-2</v>
      </c>
      <c r="AI91" s="46">
        <f>+VLOOKUP($C$10,DATA!$E$550:$AS$608,17,FALSE)</f>
        <v>0.11572564421253299</v>
      </c>
      <c r="AJ91" s="46">
        <f>+VLOOKUP($C$10,DATA!$E$550:$AS$608,27,FALSE)</f>
        <v>9.69790160749293E-2</v>
      </c>
      <c r="AK91" s="46">
        <f>+VLOOKUP($C$10,DATA!$E$550:$AS$608,37,FALSE)</f>
        <v>0.119539788156466</v>
      </c>
    </row>
    <row r="93" spans="8:37" x14ac:dyDescent="0.2">
      <c r="H93" s="41" t="s">
        <v>151</v>
      </c>
      <c r="I93" s="50" t="s">
        <v>24</v>
      </c>
      <c r="J93" s="43" t="s">
        <v>116</v>
      </c>
      <c r="K93" s="43" t="s">
        <v>117</v>
      </c>
      <c r="L93" s="43" t="s">
        <v>118</v>
      </c>
      <c r="M93" s="43" t="s">
        <v>119</v>
      </c>
      <c r="N93" s="41" t="s">
        <v>152</v>
      </c>
      <c r="O93" s="50" t="s">
        <v>24</v>
      </c>
      <c r="P93" s="43" t="s">
        <v>116</v>
      </c>
      <c r="Q93" s="43" t="s">
        <v>117</v>
      </c>
      <c r="R93" s="43" t="s">
        <v>118</v>
      </c>
      <c r="S93" s="43" t="s">
        <v>119</v>
      </c>
      <c r="T93" s="41" t="s">
        <v>153</v>
      </c>
      <c r="U93" s="50" t="s">
        <v>24</v>
      </c>
      <c r="V93" s="43" t="s">
        <v>116</v>
      </c>
      <c r="W93" s="43" t="s">
        <v>117</v>
      </c>
      <c r="X93" s="43" t="s">
        <v>118</v>
      </c>
      <c r="Y93" s="43" t="s">
        <v>119</v>
      </c>
      <c r="Z93" s="41" t="s">
        <v>154</v>
      </c>
      <c r="AA93" s="50" t="s">
        <v>24</v>
      </c>
      <c r="AB93" s="43" t="s">
        <v>116</v>
      </c>
      <c r="AC93" s="43" t="s">
        <v>117</v>
      </c>
      <c r="AD93" s="43" t="s">
        <v>118</v>
      </c>
      <c r="AE93" s="43" t="s">
        <v>119</v>
      </c>
      <c r="AF93" s="41" t="s">
        <v>155</v>
      </c>
      <c r="AG93" s="50" t="s">
        <v>24</v>
      </c>
      <c r="AH93" s="43" t="s">
        <v>116</v>
      </c>
      <c r="AI93" s="43" t="s">
        <v>117</v>
      </c>
      <c r="AJ93" s="43" t="s">
        <v>118</v>
      </c>
      <c r="AK93" s="43" t="s">
        <v>119</v>
      </c>
    </row>
    <row r="94" spans="8:37" x14ac:dyDescent="0.2">
      <c r="H94" s="44" t="s">
        <v>102</v>
      </c>
      <c r="I94" s="36" t="str">
        <f>+$C$8</f>
        <v>Albany - MULO</v>
      </c>
      <c r="J94" s="143">
        <f>+VLOOKUP($C$8,DATA!$E$668:$AS$726,10,FALSE)</f>
        <v>2.6378402129327001</v>
      </c>
      <c r="K94" s="143">
        <f>+VLOOKUP($C$8,DATA!$E$668:$AS$726,20,FALSE)</f>
        <v>2.5409164296174702</v>
      </c>
      <c r="L94" s="143">
        <f>+VLOOKUP($C$8,DATA!$E$668:$AS$726,30,FALSE)</f>
        <v>2.4625355481424598</v>
      </c>
      <c r="M94" s="143">
        <f>+VLOOKUP($C$8,DATA!$E$668:$AS$726,40,FALSE)</f>
        <v>2.4459479968886502</v>
      </c>
      <c r="N94" s="44" t="s">
        <v>102</v>
      </c>
      <c r="O94" s="36" t="str">
        <f>+$C$8</f>
        <v>Albany - MULO</v>
      </c>
      <c r="P94" s="143">
        <f>+VLOOKUP($C$8,DATA!$E$432:$AS$490,10,FALSE)</f>
        <v>3.1442237046180801</v>
      </c>
      <c r="Q94" s="143">
        <f>+VLOOKUP($C$8,DATA!$E$432:$AS$490,20,FALSE)</f>
        <v>2.8389724504981499</v>
      </c>
      <c r="R94" s="143">
        <f>+VLOOKUP($C$8,DATA!$E$432:$AS$490,30,FALSE)</f>
        <v>2.8249195150588</v>
      </c>
      <c r="S94" s="143">
        <f>+VLOOKUP($C$8,DATA!$E$432:$AS$490,40,FALSE)</f>
        <v>2.8462748653135601</v>
      </c>
      <c r="T94" s="44" t="s">
        <v>102</v>
      </c>
      <c r="U94" s="36" t="str">
        <f>+$C$8</f>
        <v>Albany - MULO</v>
      </c>
      <c r="V94" s="143">
        <f>+VLOOKUP($C$8,DATA!$E$913:$AS$971,10,FALSE)</f>
        <v>3.2378862364477299</v>
      </c>
      <c r="W94" s="143">
        <f>+VLOOKUP($C$8,DATA!$E$913:$AS$971,20,FALSE)</f>
        <v>2.8538209827850198</v>
      </c>
      <c r="X94" s="143">
        <f>+VLOOKUP($C$8,DATA!$E$913:$AS$971,30,FALSE)</f>
        <v>2.8375190889974999</v>
      </c>
      <c r="Y94" s="143">
        <f>+VLOOKUP($C$8,DATA!$E$913:$AS$971,40,FALSE)</f>
        <v>2.8695506845737802</v>
      </c>
      <c r="Z94" s="44" t="s">
        <v>102</v>
      </c>
      <c r="AA94" s="36" t="str">
        <f>+$C$8</f>
        <v>Albany - MULO</v>
      </c>
      <c r="AB94" s="143">
        <f>+VLOOKUP($C$8,DATA!$E$1031:$AS$1089,10,FALSE)</f>
        <v>2.7408226608844499</v>
      </c>
      <c r="AC94" s="143">
        <f>+VLOOKUP($C$8,DATA!$E$1031:$AS$1089,20,FALSE)</f>
        <v>2.7493688561006802</v>
      </c>
      <c r="AD94" s="143">
        <f>+VLOOKUP($C$8,DATA!$E$1031:$AS$1089,30,FALSE)</f>
        <v>2.7612799716251502</v>
      </c>
      <c r="AE94" s="143">
        <f>+VLOOKUP($C$8,DATA!$E$1031:$AS$1089,40,FALSE)</f>
        <v>2.7608510936305501</v>
      </c>
      <c r="AF94" s="44" t="s">
        <v>102</v>
      </c>
      <c r="AG94" s="36" t="str">
        <f>+$C$8</f>
        <v>Albany - MULO</v>
      </c>
      <c r="AH94" s="143">
        <f>+VLOOKUP($C$8,DATA!$E$550:$AS$608,10,FALSE)</f>
        <v>3.1325367479285702</v>
      </c>
      <c r="AI94" s="143">
        <f>+VLOOKUP($C$8,DATA!$E$550:$AS$608,20,FALSE)</f>
        <v>3.3194251443967699</v>
      </c>
      <c r="AJ94" s="143">
        <f>+VLOOKUP($C$8,DATA!$E$550:$AS$608,30,FALSE)</f>
        <v>3.1513822782635801</v>
      </c>
      <c r="AK94" s="143">
        <f>+VLOOKUP($C$8,DATA!$E$550:$AS$608,40,FALSE)</f>
        <v>3.0948562003958799</v>
      </c>
    </row>
    <row r="95" spans="8:37" x14ac:dyDescent="0.2">
      <c r="H95" s="44" t="s">
        <v>115</v>
      </c>
      <c r="I95" s="42" t="str">
        <f>+$C$9</f>
        <v>Northeast - MULO</v>
      </c>
      <c r="J95" s="143">
        <f>+VLOOKUP($C$9,DATA!$E$668:$AS$726,10,FALSE)</f>
        <v>2.2056137460609802</v>
      </c>
      <c r="K95" s="143">
        <f>+VLOOKUP($C$9,DATA!$E$668:$AS$726,20,FALSE)</f>
        <v>2.4283428127417999</v>
      </c>
      <c r="L95" s="143">
        <f>+VLOOKUP($C$9,DATA!$E$668:$AS$726,30,FALSE)</f>
        <v>2.31007720537677</v>
      </c>
      <c r="M95" s="143">
        <f>+VLOOKUP($C$9,DATA!$E$668:$AS$726,40,FALSE)</f>
        <v>2.3034624207787102</v>
      </c>
      <c r="N95" s="44" t="s">
        <v>115</v>
      </c>
      <c r="O95" s="42" t="str">
        <f>+$C$9</f>
        <v>Northeast - MULO</v>
      </c>
      <c r="P95" s="143">
        <f>+VLOOKUP($C$9,DATA!$E$432:$AS$490,10,FALSE)</f>
        <v>2.84076856146054</v>
      </c>
      <c r="Q95" s="143">
        <f>+VLOOKUP($C$9,DATA!$E$432:$AS$490,20,FALSE)</f>
        <v>2.8392298424712701</v>
      </c>
      <c r="R95" s="143">
        <f>+VLOOKUP($C$9,DATA!$E$432:$AS$490,30,FALSE)</f>
        <v>2.8313546871005499</v>
      </c>
      <c r="S95" s="143">
        <f>+VLOOKUP($C$9,DATA!$E$432:$AS$490,40,FALSE)</f>
        <v>2.8717377378944402</v>
      </c>
      <c r="T95" s="44" t="s">
        <v>115</v>
      </c>
      <c r="U95" s="42" t="str">
        <f>+$C$9</f>
        <v>Northeast - MULO</v>
      </c>
      <c r="V95" s="143">
        <f>+VLOOKUP($C$9,DATA!$E$913:$AS$971,10,FALSE)</f>
        <v>2.7299579663359199</v>
      </c>
      <c r="W95" s="143">
        <f>+VLOOKUP($C$9,DATA!$E$913:$AS$971,20,FALSE)</f>
        <v>2.7255059200463001</v>
      </c>
      <c r="X95" s="143">
        <f>+VLOOKUP($C$9,DATA!$E$913:$AS$971,30,FALSE)</f>
        <v>2.7026334365269302</v>
      </c>
      <c r="Y95" s="143">
        <f>+VLOOKUP($C$9,DATA!$E$913:$AS$971,40,FALSE)</f>
        <v>2.7044971333819299</v>
      </c>
      <c r="Z95" s="44" t="s">
        <v>115</v>
      </c>
      <c r="AA95" s="42" t="str">
        <f>+$C$9</f>
        <v>Northeast - MULO</v>
      </c>
      <c r="AB95" s="143">
        <f>+VLOOKUP($C$9,DATA!$E$1031:$AS$1089,10,FALSE)</f>
        <v>3.2441422213809799</v>
      </c>
      <c r="AC95" s="143">
        <f>+VLOOKUP($C$9,DATA!$E$1031:$AS$1089,20,FALSE)</f>
        <v>3.2675341756684602</v>
      </c>
      <c r="AD95" s="143">
        <f>+VLOOKUP($C$9,DATA!$E$1031:$AS$1089,30,FALSE)</f>
        <v>3.2624588796523502</v>
      </c>
      <c r="AE95" s="143">
        <f>+VLOOKUP($C$9,DATA!$E$1031:$AS$1089,40,FALSE)</f>
        <v>3.3060634015505599</v>
      </c>
      <c r="AF95" s="44" t="s">
        <v>115</v>
      </c>
      <c r="AG95" s="42" t="str">
        <f>+$C$9</f>
        <v>Northeast - MULO</v>
      </c>
      <c r="AH95" s="143">
        <f>+VLOOKUP($C$9,DATA!$E$550:$AS$608,10,FALSE)</f>
        <v>3.3430297077592801</v>
      </c>
      <c r="AI95" s="143">
        <f>+VLOOKUP($C$9,DATA!$E$550:$AS$608,20,FALSE)</f>
        <v>3.5550951394127401</v>
      </c>
      <c r="AJ95" s="143">
        <f>+VLOOKUP($C$9,DATA!$E$550:$AS$608,30,FALSE)</f>
        <v>3.4878370089255202</v>
      </c>
      <c r="AK95" s="143">
        <f>+VLOOKUP($C$9,DATA!$E$550:$AS$608,40,FALSE)</f>
        <v>3.40606502394041</v>
      </c>
    </row>
    <row r="96" spans="8:37" x14ac:dyDescent="0.2">
      <c r="H96" s="44"/>
      <c r="I96" s="42" t="s">
        <v>327</v>
      </c>
      <c r="J96" s="143">
        <f>+VLOOKUP($C$10,DATA!$E$668:$AS$726,10,FALSE)</f>
        <v>2.22181860718355</v>
      </c>
      <c r="K96" s="143">
        <f>+VLOOKUP($C$10,DATA!$E$668:$AS$726,20,FALSE)</f>
        <v>2.2834168484904902</v>
      </c>
      <c r="L96" s="143">
        <f>+VLOOKUP($C$10,DATA!$E$668:$AS$726,30,FALSE)</f>
        <v>2.2375258269976199</v>
      </c>
      <c r="M96" s="143">
        <f>+VLOOKUP($C$10,DATA!$E$668:$AS$726,40,FALSE)</f>
        <v>2.2233886947241301</v>
      </c>
      <c r="N96" s="44"/>
      <c r="O96" s="42" t="s">
        <v>327</v>
      </c>
      <c r="P96" s="143">
        <f>+VLOOKUP($C$10,DATA!$E$432:$AS$490,10,FALSE)</f>
        <v>2.61486608465805</v>
      </c>
      <c r="Q96" s="143">
        <f>+VLOOKUP($C$10,DATA!$E$432:$AS$490,20,FALSE)</f>
        <v>2.6430565164648199</v>
      </c>
      <c r="R96" s="143">
        <f>+VLOOKUP($C$10,DATA!$E$432:$AS$490,30,FALSE)</f>
        <v>2.6068909250944299</v>
      </c>
      <c r="S96" s="143">
        <f>+VLOOKUP($C$10,DATA!$E$432:$AS$490,40,FALSE)</f>
        <v>2.6217793265951101</v>
      </c>
      <c r="T96" s="44"/>
      <c r="U96" s="42" t="s">
        <v>327</v>
      </c>
      <c r="V96" s="143">
        <f>+VLOOKUP($C$10,DATA!$E$913:$AS$971,10,FALSE)</f>
        <v>2.5449384579154599</v>
      </c>
      <c r="W96" s="143">
        <f>+VLOOKUP($C$10,DATA!$E$913:$AS$971,20,FALSE)</f>
        <v>2.5685613480941201</v>
      </c>
      <c r="X96" s="143">
        <f>+VLOOKUP($C$10,DATA!$E$913:$AS$971,30,FALSE)</f>
        <v>2.51982401789772</v>
      </c>
      <c r="Y96" s="143">
        <f>+VLOOKUP($C$10,DATA!$E$913:$AS$971,40,FALSE)</f>
        <v>2.5033093971152902</v>
      </c>
      <c r="Z96" s="44"/>
      <c r="AA96" s="42" t="s">
        <v>327</v>
      </c>
      <c r="AB96" s="143">
        <f>+VLOOKUP($C$10,DATA!$E$1031:$AS$1089,10,FALSE)</f>
        <v>2.8069747392308302</v>
      </c>
      <c r="AC96" s="143">
        <f>+VLOOKUP($C$10,DATA!$E$1031:$AS$1089,20,FALSE)</f>
        <v>2.86149420430753</v>
      </c>
      <c r="AD96" s="143">
        <f>+VLOOKUP($C$10,DATA!$E$1031:$AS$1089,30,FALSE)</f>
        <v>2.8513027675254898</v>
      </c>
      <c r="AE96" s="143">
        <f>+VLOOKUP($C$10,DATA!$E$1031:$AS$1089,40,FALSE)</f>
        <v>2.9198170994343098</v>
      </c>
      <c r="AF96" s="44"/>
      <c r="AG96" s="42" t="s">
        <v>327</v>
      </c>
      <c r="AH96" s="143">
        <f>+VLOOKUP($C$10,DATA!$E$550:$AS$608,10,FALSE)</f>
        <v>3.4212887593026</v>
      </c>
      <c r="AI96" s="143">
        <f>+VLOOKUP($C$10,DATA!$E$550:$AS$608,20,FALSE)</f>
        <v>3.5462101495198799</v>
      </c>
      <c r="AJ96" s="143">
        <f>+VLOOKUP($C$10,DATA!$E$550:$AS$608,30,FALSE)</f>
        <v>3.5251516104727498</v>
      </c>
      <c r="AK96" s="143">
        <f>+VLOOKUP($C$10,DATA!$E$550:$AS$608,40,FALSE)</f>
        <v>3.48768736309618</v>
      </c>
    </row>
    <row r="98" spans="2:27" x14ac:dyDescent="0.2">
      <c r="B98" s="35"/>
      <c r="C98" s="35"/>
    </row>
    <row r="99" spans="2:27" x14ac:dyDescent="0.2">
      <c r="B99" s="35"/>
      <c r="C99" s="35"/>
    </row>
    <row r="100" spans="2:27" hidden="1" x14ac:dyDescent="0.2">
      <c r="B100" s="4" t="s">
        <v>328</v>
      </c>
      <c r="C100" s="4" t="s">
        <v>103</v>
      </c>
      <c r="H100" s="44"/>
      <c r="I100" s="42"/>
      <c r="T100" s="44"/>
      <c r="U100" s="42"/>
      <c r="Z100" s="44"/>
      <c r="AA100" s="42"/>
    </row>
    <row r="101" spans="2:27" hidden="1" x14ac:dyDescent="0.2">
      <c r="B101" s="3" t="s">
        <v>271</v>
      </c>
      <c r="C101" s="3" t="s">
        <v>322</v>
      </c>
    </row>
    <row r="102" spans="2:27" hidden="1" x14ac:dyDescent="0.2">
      <c r="B102" s="3" t="s">
        <v>272</v>
      </c>
      <c r="C102" s="3" t="s">
        <v>325</v>
      </c>
    </row>
    <row r="103" spans="2:27" hidden="1" x14ac:dyDescent="0.2">
      <c r="B103" s="3" t="s">
        <v>273</v>
      </c>
      <c r="C103" s="3" t="s">
        <v>321</v>
      </c>
    </row>
    <row r="104" spans="2:27" hidden="1" x14ac:dyDescent="0.2">
      <c r="B104" s="3" t="s">
        <v>274</v>
      </c>
      <c r="C104" s="3" t="s">
        <v>325</v>
      </c>
    </row>
    <row r="105" spans="2:27" hidden="1" x14ac:dyDescent="0.2">
      <c r="B105" s="3" t="s">
        <v>275</v>
      </c>
      <c r="C105" s="3" t="s">
        <v>322</v>
      </c>
      <c r="H105" s="44"/>
      <c r="I105" s="42"/>
      <c r="T105" s="44"/>
      <c r="U105" s="42"/>
      <c r="Z105" s="44"/>
      <c r="AA105" s="42"/>
    </row>
    <row r="106" spans="2:27" hidden="1" x14ac:dyDescent="0.2">
      <c r="B106" s="3" t="s">
        <v>276</v>
      </c>
      <c r="C106" s="3" t="s">
        <v>322</v>
      </c>
    </row>
    <row r="107" spans="2:27" hidden="1" x14ac:dyDescent="0.2">
      <c r="B107" s="3" t="s">
        <v>277</v>
      </c>
      <c r="C107" s="3" t="s">
        <v>321</v>
      </c>
    </row>
    <row r="108" spans="2:27" hidden="1" x14ac:dyDescent="0.2">
      <c r="B108" s="3" t="s">
        <v>278</v>
      </c>
      <c r="C108" s="3" t="s">
        <v>320</v>
      </c>
    </row>
    <row r="109" spans="2:27" hidden="1" x14ac:dyDescent="0.2">
      <c r="B109" s="3" t="s">
        <v>279</v>
      </c>
      <c r="C109" s="3" t="s">
        <v>320</v>
      </c>
    </row>
    <row r="110" spans="2:27" hidden="1" x14ac:dyDescent="0.2">
      <c r="B110" s="3" t="s">
        <v>280</v>
      </c>
      <c r="C110" s="3" t="s">
        <v>320</v>
      </c>
      <c r="H110" s="44"/>
      <c r="I110" s="42"/>
      <c r="T110" s="44"/>
      <c r="U110" s="42"/>
      <c r="Z110" s="44"/>
      <c r="AA110" s="42"/>
    </row>
    <row r="111" spans="2:27" hidden="1" x14ac:dyDescent="0.2">
      <c r="B111" s="3" t="s">
        <v>281</v>
      </c>
      <c r="C111" s="3" t="s">
        <v>320</v>
      </c>
    </row>
    <row r="112" spans="2:27" hidden="1" x14ac:dyDescent="0.2">
      <c r="B112" s="3" t="s">
        <v>282</v>
      </c>
      <c r="C112" s="3" t="s">
        <v>324</v>
      </c>
    </row>
    <row r="113" spans="2:27" hidden="1" x14ac:dyDescent="0.2">
      <c r="B113" s="3" t="s">
        <v>283</v>
      </c>
      <c r="C113" s="3" t="s">
        <v>326</v>
      </c>
    </row>
    <row r="114" spans="2:27" hidden="1" x14ac:dyDescent="0.2">
      <c r="B114" s="3" t="s">
        <v>284</v>
      </c>
      <c r="C114" s="3" t="s">
        <v>320</v>
      </c>
    </row>
    <row r="115" spans="2:27" hidden="1" x14ac:dyDescent="0.2">
      <c r="B115" s="3" t="s">
        <v>285</v>
      </c>
      <c r="C115" s="3" t="s">
        <v>320</v>
      </c>
      <c r="Z115" s="44"/>
      <c r="AA115" s="42"/>
    </row>
    <row r="116" spans="2:27" hidden="1" x14ac:dyDescent="0.2">
      <c r="B116" s="3" t="s">
        <v>286</v>
      </c>
      <c r="C116" s="3" t="s">
        <v>322</v>
      </c>
    </row>
    <row r="117" spans="2:27" hidden="1" x14ac:dyDescent="0.2">
      <c r="B117" s="3" t="s">
        <v>287</v>
      </c>
      <c r="C117" s="3" t="s">
        <v>322</v>
      </c>
    </row>
    <row r="118" spans="2:27" hidden="1" x14ac:dyDescent="0.2">
      <c r="B118" s="3" t="s">
        <v>288</v>
      </c>
      <c r="C118" s="3" t="s">
        <v>324</v>
      </c>
    </row>
    <row r="119" spans="2:27" hidden="1" x14ac:dyDescent="0.2">
      <c r="B119" s="3" t="s">
        <v>289</v>
      </c>
      <c r="C119" s="3" t="s">
        <v>320</v>
      </c>
    </row>
    <row r="120" spans="2:27" hidden="1" x14ac:dyDescent="0.2">
      <c r="B120" s="3" t="s">
        <v>290</v>
      </c>
      <c r="C120" s="3" t="s">
        <v>325</v>
      </c>
    </row>
    <row r="121" spans="2:27" hidden="1" x14ac:dyDescent="0.2">
      <c r="B121" s="3" t="s">
        <v>291</v>
      </c>
      <c r="C121" s="3" t="s">
        <v>323</v>
      </c>
    </row>
    <row r="122" spans="2:27" hidden="1" x14ac:dyDescent="0.2">
      <c r="B122" s="3" t="s">
        <v>292</v>
      </c>
      <c r="C122" s="3" t="s">
        <v>319</v>
      </c>
    </row>
    <row r="123" spans="2:27" hidden="1" x14ac:dyDescent="0.2">
      <c r="B123" s="3" t="s">
        <v>293</v>
      </c>
      <c r="C123" s="3" t="s">
        <v>321</v>
      </c>
    </row>
    <row r="124" spans="2:27" hidden="1" x14ac:dyDescent="0.2">
      <c r="B124" s="3" t="s">
        <v>294</v>
      </c>
      <c r="C124" s="3" t="s">
        <v>325</v>
      </c>
    </row>
    <row r="125" spans="2:27" hidden="1" x14ac:dyDescent="0.2">
      <c r="B125" s="3" t="s">
        <v>295</v>
      </c>
      <c r="C125" s="3" t="s">
        <v>320</v>
      </c>
    </row>
    <row r="126" spans="2:27" hidden="1" x14ac:dyDescent="0.2">
      <c r="B126" s="3" t="s">
        <v>296</v>
      </c>
      <c r="C126" s="3" t="s">
        <v>323</v>
      </c>
    </row>
    <row r="127" spans="2:27" hidden="1" x14ac:dyDescent="0.2">
      <c r="B127" s="3" t="s">
        <v>297</v>
      </c>
      <c r="C127" s="3" t="s">
        <v>321</v>
      </c>
    </row>
    <row r="128" spans="2:27" hidden="1" x14ac:dyDescent="0.2">
      <c r="B128" s="3" t="s">
        <v>298</v>
      </c>
      <c r="C128" s="3" t="s">
        <v>324</v>
      </c>
    </row>
    <row r="129" spans="2:3" hidden="1" x14ac:dyDescent="0.2">
      <c r="B129" s="3" t="s">
        <v>299</v>
      </c>
      <c r="C129" s="3" t="s">
        <v>322</v>
      </c>
    </row>
    <row r="130" spans="2:3" hidden="1" x14ac:dyDescent="0.2">
      <c r="B130" s="3" t="s">
        <v>300</v>
      </c>
      <c r="C130" s="3" t="s">
        <v>322</v>
      </c>
    </row>
    <row r="131" spans="2:3" hidden="1" x14ac:dyDescent="0.2">
      <c r="B131" s="3" t="s">
        <v>301</v>
      </c>
      <c r="C131" s="3" t="s">
        <v>323</v>
      </c>
    </row>
    <row r="132" spans="2:3" hidden="1" x14ac:dyDescent="0.2">
      <c r="B132" s="3" t="s">
        <v>302</v>
      </c>
      <c r="C132" s="3" t="s">
        <v>325</v>
      </c>
    </row>
    <row r="133" spans="2:3" hidden="1" x14ac:dyDescent="0.2">
      <c r="B133" s="3" t="s">
        <v>303</v>
      </c>
      <c r="C133" s="3" t="s">
        <v>320</v>
      </c>
    </row>
    <row r="134" spans="2:3" hidden="1" x14ac:dyDescent="0.2">
      <c r="B134" s="3" t="s">
        <v>304</v>
      </c>
      <c r="C134" s="3" t="s">
        <v>322</v>
      </c>
    </row>
    <row r="135" spans="2:3" hidden="1" x14ac:dyDescent="0.2">
      <c r="B135" s="3" t="s">
        <v>305</v>
      </c>
      <c r="C135" s="3" t="s">
        <v>326</v>
      </c>
    </row>
    <row r="136" spans="2:3" hidden="1" x14ac:dyDescent="0.2">
      <c r="B136" s="3" t="s">
        <v>306</v>
      </c>
      <c r="C136" s="3" t="s">
        <v>322</v>
      </c>
    </row>
    <row r="137" spans="2:3" hidden="1" x14ac:dyDescent="0.2">
      <c r="B137" s="3" t="s">
        <v>307</v>
      </c>
      <c r="C137" s="3" t="s">
        <v>326</v>
      </c>
    </row>
    <row r="138" spans="2:3" hidden="1" x14ac:dyDescent="0.2">
      <c r="B138" s="3" t="s">
        <v>308</v>
      </c>
      <c r="C138" s="3" t="s">
        <v>321</v>
      </c>
    </row>
    <row r="139" spans="2:3" hidden="1" x14ac:dyDescent="0.2">
      <c r="B139" s="3" t="s">
        <v>309</v>
      </c>
      <c r="C139" s="3" t="s">
        <v>321</v>
      </c>
    </row>
    <row r="140" spans="2:3" hidden="1" x14ac:dyDescent="0.2">
      <c r="B140" s="3" t="s">
        <v>310</v>
      </c>
      <c r="C140" s="3" t="s">
        <v>321</v>
      </c>
    </row>
    <row r="141" spans="2:3" hidden="1" x14ac:dyDescent="0.2">
      <c r="B141" s="3" t="s">
        <v>311</v>
      </c>
      <c r="C141" s="3" t="s">
        <v>319</v>
      </c>
    </row>
    <row r="142" spans="2:3" hidden="1" x14ac:dyDescent="0.2">
      <c r="B142" s="3" t="s">
        <v>312</v>
      </c>
      <c r="C142" s="3" t="s">
        <v>326</v>
      </c>
    </row>
    <row r="143" spans="2:3" hidden="1" x14ac:dyDescent="0.2">
      <c r="B143" s="3" t="s">
        <v>313</v>
      </c>
      <c r="C143" s="3" t="s">
        <v>319</v>
      </c>
    </row>
    <row r="144" spans="2:3" hidden="1" x14ac:dyDescent="0.2">
      <c r="B144" s="3" t="s">
        <v>314</v>
      </c>
      <c r="C144" s="3" t="s">
        <v>319</v>
      </c>
    </row>
    <row r="145" spans="2:3" hidden="1" x14ac:dyDescent="0.2">
      <c r="B145" s="3" t="s">
        <v>315</v>
      </c>
      <c r="C145" s="3" t="s">
        <v>326</v>
      </c>
    </row>
    <row r="146" spans="2:3" hidden="1" x14ac:dyDescent="0.2">
      <c r="B146" s="3" t="s">
        <v>316</v>
      </c>
      <c r="C146" s="3" t="s">
        <v>325</v>
      </c>
    </row>
    <row r="147" spans="2:3" hidden="1" x14ac:dyDescent="0.2">
      <c r="B147" s="3" t="s">
        <v>317</v>
      </c>
      <c r="C147" s="3" t="s">
        <v>323</v>
      </c>
    </row>
    <row r="148" spans="2:3" hidden="1" x14ac:dyDescent="0.2">
      <c r="B148" s="3" t="s">
        <v>318</v>
      </c>
      <c r="C148" s="3" t="s">
        <v>325</v>
      </c>
    </row>
    <row r="149" spans="2:3" hidden="1" x14ac:dyDescent="0.2">
      <c r="B149" s="3" t="s">
        <v>344</v>
      </c>
      <c r="C149" s="3" t="s">
        <v>320</v>
      </c>
    </row>
    <row r="150" spans="2:3" hidden="1" x14ac:dyDescent="0.2">
      <c r="B150" s="3" t="s">
        <v>345</v>
      </c>
      <c r="C150" s="3" t="s">
        <v>326</v>
      </c>
    </row>
  </sheetData>
  <sheetProtection password="DC3D" sheet="1" objects="1" scenarios="1"/>
  <mergeCells count="43">
    <mergeCell ref="B4:G4"/>
    <mergeCell ref="B5:G5"/>
    <mergeCell ref="AL4:AQ4"/>
    <mergeCell ref="AL5:AQ5"/>
    <mergeCell ref="H70:M70"/>
    <mergeCell ref="N70:S70"/>
    <mergeCell ref="T70:Y70"/>
    <mergeCell ref="Z70:AE70"/>
    <mergeCell ref="AF70:AK70"/>
    <mergeCell ref="AL42:AQ42"/>
    <mergeCell ref="H42:M42"/>
    <mergeCell ref="N42:S42"/>
    <mergeCell ref="T42:Y42"/>
    <mergeCell ref="Z42:AE42"/>
    <mergeCell ref="AL43:AQ43"/>
    <mergeCell ref="AL70:AQ70"/>
    <mergeCell ref="B71:G71"/>
    <mergeCell ref="B42:G42"/>
    <mergeCell ref="AL71:AQ71"/>
    <mergeCell ref="B43:G43"/>
    <mergeCell ref="B70:G70"/>
    <mergeCell ref="AF4:AK4"/>
    <mergeCell ref="AF5:AK5"/>
    <mergeCell ref="Z43:AE43"/>
    <mergeCell ref="AF43:AK43"/>
    <mergeCell ref="H4:M4"/>
    <mergeCell ref="H5:M5"/>
    <mergeCell ref="N4:S4"/>
    <mergeCell ref="N5:S5"/>
    <mergeCell ref="T4:Y4"/>
    <mergeCell ref="T5:Y5"/>
    <mergeCell ref="Z4:AE4"/>
    <mergeCell ref="Z5:AE5"/>
    <mergeCell ref="N43:S43"/>
    <mergeCell ref="T43:Y43"/>
    <mergeCell ref="AF42:AK42"/>
    <mergeCell ref="H43:M43"/>
    <mergeCell ref="AL73:AQ73"/>
    <mergeCell ref="H71:M71"/>
    <mergeCell ref="N71:S71"/>
    <mergeCell ref="T71:Y71"/>
    <mergeCell ref="Z71:AE71"/>
    <mergeCell ref="AF71:AK71"/>
  </mergeCells>
  <dataValidations count="1">
    <dataValidation type="list" allowBlank="1" showInputMessage="1" showErrorMessage="1" sqref="C2">
      <formula1>$B$101:$B$150</formula1>
    </dataValidation>
  </dataValidations>
  <printOptions horizontalCentered="1"/>
  <pageMargins left="0.1" right="0.1" top="1" bottom="0.25" header="0.3" footer="0.1"/>
  <pageSetup scale="72" fitToHeight="20" pageOrder="overThenDown" orientation="portrait" r:id="rId1"/>
  <headerFooter>
    <oddFooter>&amp;L&amp;"Calibri,Regular"&amp;8"/0" = no sales data available for calculation&amp;R&amp;"Calibri,Regular"&amp;8Page &amp;P of &amp;N</oddFooter>
  </headerFooter>
  <rowBreaks count="2" manualBreakCount="2">
    <brk id="41" min="1" max="42" man="1"/>
    <brk id="69" min="1" max="42" man="1"/>
  </rowBreaks>
  <colBreaks count="6" manualBreakCount="6">
    <brk id="7" min="3" max="95" man="1"/>
    <brk id="13" min="3" max="95" man="1"/>
    <brk id="19" min="3" max="68" man="1"/>
    <brk id="25" min="3" max="68" man="1"/>
    <brk id="31" min="3" max="95" man="1"/>
    <brk id="37" min="3" max="9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DATA!$E$7:$E$53</xm:f>
          </x14:formula1>
          <xm:sqref>C8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2"/>
  <sheetViews>
    <sheetView zoomScaleNormal="100" workbookViewId="0">
      <pane ySplit="1" topLeftCell="A2" activePane="bottomLeft" state="frozen"/>
      <selection activeCell="M48" sqref="M48"/>
      <selection pane="bottomLeft"/>
    </sheetView>
  </sheetViews>
  <sheetFormatPr defaultColWidth="8.7109375" defaultRowHeight="12.75" x14ac:dyDescent="0.2"/>
  <cols>
    <col min="1" max="1" width="16.42578125" style="126" customWidth="1"/>
    <col min="2" max="2" width="16.5703125" style="126" bestFit="1" customWidth="1"/>
    <col min="3" max="3" width="19.7109375" style="126" bestFit="1" customWidth="1"/>
    <col min="4" max="256" width="8.7109375" style="125"/>
    <col min="257" max="257" width="12.28515625" style="125" bestFit="1" customWidth="1"/>
    <col min="258" max="258" width="13.28515625" style="125" bestFit="1" customWidth="1"/>
    <col min="259" max="259" width="13.7109375" style="125" bestFit="1" customWidth="1"/>
    <col min="260" max="512" width="8.7109375" style="125"/>
    <col min="513" max="513" width="12.28515625" style="125" bestFit="1" customWidth="1"/>
    <col min="514" max="514" width="13.28515625" style="125" bestFit="1" customWidth="1"/>
    <col min="515" max="515" width="13.7109375" style="125" bestFit="1" customWidth="1"/>
    <col min="516" max="768" width="8.7109375" style="125"/>
    <col min="769" max="769" width="12.28515625" style="125" bestFit="1" customWidth="1"/>
    <col min="770" max="770" width="13.28515625" style="125" bestFit="1" customWidth="1"/>
    <col min="771" max="771" width="13.7109375" style="125" bestFit="1" customWidth="1"/>
    <col min="772" max="1024" width="8.7109375" style="125"/>
    <col min="1025" max="1025" width="12.28515625" style="125" bestFit="1" customWidth="1"/>
    <col min="1026" max="1026" width="13.28515625" style="125" bestFit="1" customWidth="1"/>
    <col min="1027" max="1027" width="13.7109375" style="125" bestFit="1" customWidth="1"/>
    <col min="1028" max="1280" width="8.7109375" style="125"/>
    <col min="1281" max="1281" width="12.28515625" style="125" bestFit="1" customWidth="1"/>
    <col min="1282" max="1282" width="13.28515625" style="125" bestFit="1" customWidth="1"/>
    <col min="1283" max="1283" width="13.7109375" style="125" bestFit="1" customWidth="1"/>
    <col min="1284" max="1536" width="8.7109375" style="125"/>
    <col min="1537" max="1537" width="12.28515625" style="125" bestFit="1" customWidth="1"/>
    <col min="1538" max="1538" width="13.28515625" style="125" bestFit="1" customWidth="1"/>
    <col min="1539" max="1539" width="13.7109375" style="125" bestFit="1" customWidth="1"/>
    <col min="1540" max="1792" width="8.7109375" style="125"/>
    <col min="1793" max="1793" width="12.28515625" style="125" bestFit="1" customWidth="1"/>
    <col min="1794" max="1794" width="13.28515625" style="125" bestFit="1" customWidth="1"/>
    <col min="1795" max="1795" width="13.7109375" style="125" bestFit="1" customWidth="1"/>
    <col min="1796" max="2048" width="8.7109375" style="125"/>
    <col min="2049" max="2049" width="12.28515625" style="125" bestFit="1" customWidth="1"/>
    <col min="2050" max="2050" width="13.28515625" style="125" bestFit="1" customWidth="1"/>
    <col min="2051" max="2051" width="13.7109375" style="125" bestFit="1" customWidth="1"/>
    <col min="2052" max="2304" width="8.7109375" style="125"/>
    <col min="2305" max="2305" width="12.28515625" style="125" bestFit="1" customWidth="1"/>
    <col min="2306" max="2306" width="13.28515625" style="125" bestFit="1" customWidth="1"/>
    <col min="2307" max="2307" width="13.7109375" style="125" bestFit="1" customWidth="1"/>
    <col min="2308" max="2560" width="8.7109375" style="125"/>
    <col min="2561" max="2561" width="12.28515625" style="125" bestFit="1" customWidth="1"/>
    <col min="2562" max="2562" width="13.28515625" style="125" bestFit="1" customWidth="1"/>
    <col min="2563" max="2563" width="13.7109375" style="125" bestFit="1" customWidth="1"/>
    <col min="2564" max="2816" width="8.7109375" style="125"/>
    <col min="2817" max="2817" width="12.28515625" style="125" bestFit="1" customWidth="1"/>
    <col min="2818" max="2818" width="13.28515625" style="125" bestFit="1" customWidth="1"/>
    <col min="2819" max="2819" width="13.7109375" style="125" bestFit="1" customWidth="1"/>
    <col min="2820" max="3072" width="8.7109375" style="125"/>
    <col min="3073" max="3073" width="12.28515625" style="125" bestFit="1" customWidth="1"/>
    <col min="3074" max="3074" width="13.28515625" style="125" bestFit="1" customWidth="1"/>
    <col min="3075" max="3075" width="13.7109375" style="125" bestFit="1" customWidth="1"/>
    <col min="3076" max="3328" width="8.7109375" style="125"/>
    <col min="3329" max="3329" width="12.28515625" style="125" bestFit="1" customWidth="1"/>
    <col min="3330" max="3330" width="13.28515625" style="125" bestFit="1" customWidth="1"/>
    <col min="3331" max="3331" width="13.7109375" style="125" bestFit="1" customWidth="1"/>
    <col min="3332" max="3584" width="8.7109375" style="125"/>
    <col min="3585" max="3585" width="12.28515625" style="125" bestFit="1" customWidth="1"/>
    <col min="3586" max="3586" width="13.28515625" style="125" bestFit="1" customWidth="1"/>
    <col min="3587" max="3587" width="13.7109375" style="125" bestFit="1" customWidth="1"/>
    <col min="3588" max="3840" width="8.7109375" style="125"/>
    <col min="3841" max="3841" width="12.28515625" style="125" bestFit="1" customWidth="1"/>
    <col min="3842" max="3842" width="13.28515625" style="125" bestFit="1" customWidth="1"/>
    <col min="3843" max="3843" width="13.7109375" style="125" bestFit="1" customWidth="1"/>
    <col min="3844" max="4096" width="8.7109375" style="125"/>
    <col min="4097" max="4097" width="12.28515625" style="125" bestFit="1" customWidth="1"/>
    <col min="4098" max="4098" width="13.28515625" style="125" bestFit="1" customWidth="1"/>
    <col min="4099" max="4099" width="13.7109375" style="125" bestFit="1" customWidth="1"/>
    <col min="4100" max="4352" width="8.7109375" style="125"/>
    <col min="4353" max="4353" width="12.28515625" style="125" bestFit="1" customWidth="1"/>
    <col min="4354" max="4354" width="13.28515625" style="125" bestFit="1" customWidth="1"/>
    <col min="4355" max="4355" width="13.7109375" style="125" bestFit="1" customWidth="1"/>
    <col min="4356" max="4608" width="8.7109375" style="125"/>
    <col min="4609" max="4609" width="12.28515625" style="125" bestFit="1" customWidth="1"/>
    <col min="4610" max="4610" width="13.28515625" style="125" bestFit="1" customWidth="1"/>
    <col min="4611" max="4611" width="13.7109375" style="125" bestFit="1" customWidth="1"/>
    <col min="4612" max="4864" width="8.7109375" style="125"/>
    <col min="4865" max="4865" width="12.28515625" style="125" bestFit="1" customWidth="1"/>
    <col min="4866" max="4866" width="13.28515625" style="125" bestFit="1" customWidth="1"/>
    <col min="4867" max="4867" width="13.7109375" style="125" bestFit="1" customWidth="1"/>
    <col min="4868" max="5120" width="8.7109375" style="125"/>
    <col min="5121" max="5121" width="12.28515625" style="125" bestFit="1" customWidth="1"/>
    <col min="5122" max="5122" width="13.28515625" style="125" bestFit="1" customWidth="1"/>
    <col min="5123" max="5123" width="13.7109375" style="125" bestFit="1" customWidth="1"/>
    <col min="5124" max="5376" width="8.7109375" style="125"/>
    <col min="5377" max="5377" width="12.28515625" style="125" bestFit="1" customWidth="1"/>
    <col min="5378" max="5378" width="13.28515625" style="125" bestFit="1" customWidth="1"/>
    <col min="5379" max="5379" width="13.7109375" style="125" bestFit="1" customWidth="1"/>
    <col min="5380" max="5632" width="8.7109375" style="125"/>
    <col min="5633" max="5633" width="12.28515625" style="125" bestFit="1" customWidth="1"/>
    <col min="5634" max="5634" width="13.28515625" style="125" bestFit="1" customWidth="1"/>
    <col min="5635" max="5635" width="13.7109375" style="125" bestFit="1" customWidth="1"/>
    <col min="5636" max="5888" width="8.7109375" style="125"/>
    <col min="5889" max="5889" width="12.28515625" style="125" bestFit="1" customWidth="1"/>
    <col min="5890" max="5890" width="13.28515625" style="125" bestFit="1" customWidth="1"/>
    <col min="5891" max="5891" width="13.7109375" style="125" bestFit="1" customWidth="1"/>
    <col min="5892" max="6144" width="8.7109375" style="125"/>
    <col min="6145" max="6145" width="12.28515625" style="125" bestFit="1" customWidth="1"/>
    <col min="6146" max="6146" width="13.28515625" style="125" bestFit="1" customWidth="1"/>
    <col min="6147" max="6147" width="13.7109375" style="125" bestFit="1" customWidth="1"/>
    <col min="6148" max="6400" width="8.7109375" style="125"/>
    <col min="6401" max="6401" width="12.28515625" style="125" bestFit="1" customWidth="1"/>
    <col min="6402" max="6402" width="13.28515625" style="125" bestFit="1" customWidth="1"/>
    <col min="6403" max="6403" width="13.7109375" style="125" bestFit="1" customWidth="1"/>
    <col min="6404" max="6656" width="8.7109375" style="125"/>
    <col min="6657" max="6657" width="12.28515625" style="125" bestFit="1" customWidth="1"/>
    <col min="6658" max="6658" width="13.28515625" style="125" bestFit="1" customWidth="1"/>
    <col min="6659" max="6659" width="13.7109375" style="125" bestFit="1" customWidth="1"/>
    <col min="6660" max="6912" width="8.7109375" style="125"/>
    <col min="6913" max="6913" width="12.28515625" style="125" bestFit="1" customWidth="1"/>
    <col min="6914" max="6914" width="13.28515625" style="125" bestFit="1" customWidth="1"/>
    <col min="6915" max="6915" width="13.7109375" style="125" bestFit="1" customWidth="1"/>
    <col min="6916" max="7168" width="8.7109375" style="125"/>
    <col min="7169" max="7169" width="12.28515625" style="125" bestFit="1" customWidth="1"/>
    <col min="7170" max="7170" width="13.28515625" style="125" bestFit="1" customWidth="1"/>
    <col min="7171" max="7171" width="13.7109375" style="125" bestFit="1" customWidth="1"/>
    <col min="7172" max="7424" width="8.7109375" style="125"/>
    <col min="7425" max="7425" width="12.28515625" style="125" bestFit="1" customWidth="1"/>
    <col min="7426" max="7426" width="13.28515625" style="125" bestFit="1" customWidth="1"/>
    <col min="7427" max="7427" width="13.7109375" style="125" bestFit="1" customWidth="1"/>
    <col min="7428" max="7680" width="8.7109375" style="125"/>
    <col min="7681" max="7681" width="12.28515625" style="125" bestFit="1" customWidth="1"/>
    <col min="7682" max="7682" width="13.28515625" style="125" bestFit="1" customWidth="1"/>
    <col min="7683" max="7683" width="13.7109375" style="125" bestFit="1" customWidth="1"/>
    <col min="7684" max="7936" width="8.7109375" style="125"/>
    <col min="7937" max="7937" width="12.28515625" style="125" bestFit="1" customWidth="1"/>
    <col min="7938" max="7938" width="13.28515625" style="125" bestFit="1" customWidth="1"/>
    <col min="7939" max="7939" width="13.7109375" style="125" bestFit="1" customWidth="1"/>
    <col min="7940" max="8192" width="8.7109375" style="125"/>
    <col min="8193" max="8193" width="12.28515625" style="125" bestFit="1" customWidth="1"/>
    <col min="8194" max="8194" width="13.28515625" style="125" bestFit="1" customWidth="1"/>
    <col min="8195" max="8195" width="13.7109375" style="125" bestFit="1" customWidth="1"/>
    <col min="8196" max="8448" width="8.7109375" style="125"/>
    <col min="8449" max="8449" width="12.28515625" style="125" bestFit="1" customWidth="1"/>
    <col min="8450" max="8450" width="13.28515625" style="125" bestFit="1" customWidth="1"/>
    <col min="8451" max="8451" width="13.7109375" style="125" bestFit="1" customWidth="1"/>
    <col min="8452" max="8704" width="8.7109375" style="125"/>
    <col min="8705" max="8705" width="12.28515625" style="125" bestFit="1" customWidth="1"/>
    <col min="8706" max="8706" width="13.28515625" style="125" bestFit="1" customWidth="1"/>
    <col min="8707" max="8707" width="13.7109375" style="125" bestFit="1" customWidth="1"/>
    <col min="8708" max="8960" width="8.7109375" style="125"/>
    <col min="8961" max="8961" width="12.28515625" style="125" bestFit="1" customWidth="1"/>
    <col min="8962" max="8962" width="13.28515625" style="125" bestFit="1" customWidth="1"/>
    <col min="8963" max="8963" width="13.7109375" style="125" bestFit="1" customWidth="1"/>
    <col min="8964" max="9216" width="8.7109375" style="125"/>
    <col min="9217" max="9217" width="12.28515625" style="125" bestFit="1" customWidth="1"/>
    <col min="9218" max="9218" width="13.28515625" style="125" bestFit="1" customWidth="1"/>
    <col min="9219" max="9219" width="13.7109375" style="125" bestFit="1" customWidth="1"/>
    <col min="9220" max="9472" width="8.7109375" style="125"/>
    <col min="9473" max="9473" width="12.28515625" style="125" bestFit="1" customWidth="1"/>
    <col min="9474" max="9474" width="13.28515625" style="125" bestFit="1" customWidth="1"/>
    <col min="9475" max="9475" width="13.7109375" style="125" bestFit="1" customWidth="1"/>
    <col min="9476" max="9728" width="8.7109375" style="125"/>
    <col min="9729" max="9729" width="12.28515625" style="125" bestFit="1" customWidth="1"/>
    <col min="9730" max="9730" width="13.28515625" style="125" bestFit="1" customWidth="1"/>
    <col min="9731" max="9731" width="13.7109375" style="125" bestFit="1" customWidth="1"/>
    <col min="9732" max="9984" width="8.7109375" style="125"/>
    <col min="9985" max="9985" width="12.28515625" style="125" bestFit="1" customWidth="1"/>
    <col min="9986" max="9986" width="13.28515625" style="125" bestFit="1" customWidth="1"/>
    <col min="9987" max="9987" width="13.7109375" style="125" bestFit="1" customWidth="1"/>
    <col min="9988" max="10240" width="8.7109375" style="125"/>
    <col min="10241" max="10241" width="12.28515625" style="125" bestFit="1" customWidth="1"/>
    <col min="10242" max="10242" width="13.28515625" style="125" bestFit="1" customWidth="1"/>
    <col min="10243" max="10243" width="13.7109375" style="125" bestFit="1" customWidth="1"/>
    <col min="10244" max="10496" width="8.7109375" style="125"/>
    <col min="10497" max="10497" width="12.28515625" style="125" bestFit="1" customWidth="1"/>
    <col min="10498" max="10498" width="13.28515625" style="125" bestFit="1" customWidth="1"/>
    <col min="10499" max="10499" width="13.7109375" style="125" bestFit="1" customWidth="1"/>
    <col min="10500" max="10752" width="8.7109375" style="125"/>
    <col min="10753" max="10753" width="12.28515625" style="125" bestFit="1" customWidth="1"/>
    <col min="10754" max="10754" width="13.28515625" style="125" bestFit="1" customWidth="1"/>
    <col min="10755" max="10755" width="13.7109375" style="125" bestFit="1" customWidth="1"/>
    <col min="10756" max="11008" width="8.7109375" style="125"/>
    <col min="11009" max="11009" width="12.28515625" style="125" bestFit="1" customWidth="1"/>
    <col min="11010" max="11010" width="13.28515625" style="125" bestFit="1" customWidth="1"/>
    <col min="11011" max="11011" width="13.7109375" style="125" bestFit="1" customWidth="1"/>
    <col min="11012" max="11264" width="8.7109375" style="125"/>
    <col min="11265" max="11265" width="12.28515625" style="125" bestFit="1" customWidth="1"/>
    <col min="11266" max="11266" width="13.28515625" style="125" bestFit="1" customWidth="1"/>
    <col min="11267" max="11267" width="13.7109375" style="125" bestFit="1" customWidth="1"/>
    <col min="11268" max="11520" width="8.7109375" style="125"/>
    <col min="11521" max="11521" width="12.28515625" style="125" bestFit="1" customWidth="1"/>
    <col min="11522" max="11522" width="13.28515625" style="125" bestFit="1" customWidth="1"/>
    <col min="11523" max="11523" width="13.7109375" style="125" bestFit="1" customWidth="1"/>
    <col min="11524" max="11776" width="8.7109375" style="125"/>
    <col min="11777" max="11777" width="12.28515625" style="125" bestFit="1" customWidth="1"/>
    <col min="11778" max="11778" width="13.28515625" style="125" bestFit="1" customWidth="1"/>
    <col min="11779" max="11779" width="13.7109375" style="125" bestFit="1" customWidth="1"/>
    <col min="11780" max="12032" width="8.7109375" style="125"/>
    <col min="12033" max="12033" width="12.28515625" style="125" bestFit="1" customWidth="1"/>
    <col min="12034" max="12034" width="13.28515625" style="125" bestFit="1" customWidth="1"/>
    <col min="12035" max="12035" width="13.7109375" style="125" bestFit="1" customWidth="1"/>
    <col min="12036" max="12288" width="8.7109375" style="125"/>
    <col min="12289" max="12289" width="12.28515625" style="125" bestFit="1" customWidth="1"/>
    <col min="12290" max="12290" width="13.28515625" style="125" bestFit="1" customWidth="1"/>
    <col min="12291" max="12291" width="13.7109375" style="125" bestFit="1" customWidth="1"/>
    <col min="12292" max="12544" width="8.7109375" style="125"/>
    <col min="12545" max="12545" width="12.28515625" style="125" bestFit="1" customWidth="1"/>
    <col min="12546" max="12546" width="13.28515625" style="125" bestFit="1" customWidth="1"/>
    <col min="12547" max="12547" width="13.7109375" style="125" bestFit="1" customWidth="1"/>
    <col min="12548" max="12800" width="8.7109375" style="125"/>
    <col min="12801" max="12801" width="12.28515625" style="125" bestFit="1" customWidth="1"/>
    <col min="12802" max="12802" width="13.28515625" style="125" bestFit="1" customWidth="1"/>
    <col min="12803" max="12803" width="13.7109375" style="125" bestFit="1" customWidth="1"/>
    <col min="12804" max="13056" width="8.7109375" style="125"/>
    <col min="13057" max="13057" width="12.28515625" style="125" bestFit="1" customWidth="1"/>
    <col min="13058" max="13058" width="13.28515625" style="125" bestFit="1" customWidth="1"/>
    <col min="13059" max="13059" width="13.7109375" style="125" bestFit="1" customWidth="1"/>
    <col min="13060" max="13312" width="8.7109375" style="125"/>
    <col min="13313" max="13313" width="12.28515625" style="125" bestFit="1" customWidth="1"/>
    <col min="13314" max="13314" width="13.28515625" style="125" bestFit="1" customWidth="1"/>
    <col min="13315" max="13315" width="13.7109375" style="125" bestFit="1" customWidth="1"/>
    <col min="13316" max="13568" width="8.7109375" style="125"/>
    <col min="13569" max="13569" width="12.28515625" style="125" bestFit="1" customWidth="1"/>
    <col min="13570" max="13570" width="13.28515625" style="125" bestFit="1" customWidth="1"/>
    <col min="13571" max="13571" width="13.7109375" style="125" bestFit="1" customWidth="1"/>
    <col min="13572" max="13824" width="8.7109375" style="125"/>
    <col min="13825" max="13825" width="12.28515625" style="125" bestFit="1" customWidth="1"/>
    <col min="13826" max="13826" width="13.28515625" style="125" bestFit="1" customWidth="1"/>
    <col min="13827" max="13827" width="13.7109375" style="125" bestFit="1" customWidth="1"/>
    <col min="13828" max="14080" width="8.7109375" style="125"/>
    <col min="14081" max="14081" width="12.28515625" style="125" bestFit="1" customWidth="1"/>
    <col min="14082" max="14082" width="13.28515625" style="125" bestFit="1" customWidth="1"/>
    <col min="14083" max="14083" width="13.7109375" style="125" bestFit="1" customWidth="1"/>
    <col min="14084" max="14336" width="8.7109375" style="125"/>
    <col min="14337" max="14337" width="12.28515625" style="125" bestFit="1" customWidth="1"/>
    <col min="14338" max="14338" width="13.28515625" style="125" bestFit="1" customWidth="1"/>
    <col min="14339" max="14339" width="13.7109375" style="125" bestFit="1" customWidth="1"/>
    <col min="14340" max="14592" width="8.7109375" style="125"/>
    <col min="14593" max="14593" width="12.28515625" style="125" bestFit="1" customWidth="1"/>
    <col min="14594" max="14594" width="13.28515625" style="125" bestFit="1" customWidth="1"/>
    <col min="14595" max="14595" width="13.7109375" style="125" bestFit="1" customWidth="1"/>
    <col min="14596" max="14848" width="8.7109375" style="125"/>
    <col min="14849" max="14849" width="12.28515625" style="125" bestFit="1" customWidth="1"/>
    <col min="14850" max="14850" width="13.28515625" style="125" bestFit="1" customWidth="1"/>
    <col min="14851" max="14851" width="13.7109375" style="125" bestFit="1" customWidth="1"/>
    <col min="14852" max="15104" width="8.7109375" style="125"/>
    <col min="15105" max="15105" width="12.28515625" style="125" bestFit="1" customWidth="1"/>
    <col min="15106" max="15106" width="13.28515625" style="125" bestFit="1" customWidth="1"/>
    <col min="15107" max="15107" width="13.7109375" style="125" bestFit="1" customWidth="1"/>
    <col min="15108" max="15360" width="8.7109375" style="125"/>
    <col min="15361" max="15361" width="12.28515625" style="125" bestFit="1" customWidth="1"/>
    <col min="15362" max="15362" width="13.28515625" style="125" bestFit="1" customWidth="1"/>
    <col min="15363" max="15363" width="13.7109375" style="125" bestFit="1" customWidth="1"/>
    <col min="15364" max="15616" width="8.7109375" style="125"/>
    <col min="15617" max="15617" width="12.28515625" style="125" bestFit="1" customWidth="1"/>
    <col min="15618" max="15618" width="13.28515625" style="125" bestFit="1" customWidth="1"/>
    <col min="15619" max="15619" width="13.7109375" style="125" bestFit="1" customWidth="1"/>
    <col min="15620" max="15872" width="8.7109375" style="125"/>
    <col min="15873" max="15873" width="12.28515625" style="125" bestFit="1" customWidth="1"/>
    <col min="15874" max="15874" width="13.28515625" style="125" bestFit="1" customWidth="1"/>
    <col min="15875" max="15875" width="13.7109375" style="125" bestFit="1" customWidth="1"/>
    <col min="15876" max="16128" width="8.7109375" style="125"/>
    <col min="16129" max="16129" width="12.28515625" style="125" bestFit="1" customWidth="1"/>
    <col min="16130" max="16130" width="13.28515625" style="125" bestFit="1" customWidth="1"/>
    <col min="16131" max="16131" width="13.7109375" style="125" bestFit="1" customWidth="1"/>
    <col min="16132" max="16384" width="8.7109375" style="125"/>
  </cols>
  <sheetData>
    <row r="1" spans="1:3" ht="13.5" thickBot="1" x14ac:dyDescent="0.25">
      <c r="A1" s="124" t="s">
        <v>190</v>
      </c>
      <c r="B1" s="124" t="s">
        <v>191</v>
      </c>
      <c r="C1" s="124" t="s">
        <v>192</v>
      </c>
    </row>
    <row r="2" spans="1:3" ht="13.5" thickBot="1" x14ac:dyDescent="0.25"/>
    <row r="3" spans="1:3" x14ac:dyDescent="0.2">
      <c r="A3" s="127" t="s">
        <v>1</v>
      </c>
      <c r="B3" s="127" t="s">
        <v>193</v>
      </c>
      <c r="C3" s="127" t="s">
        <v>193</v>
      </c>
    </row>
    <row r="4" spans="1:3" x14ac:dyDescent="0.2">
      <c r="A4" s="128" t="s">
        <v>1</v>
      </c>
      <c r="B4" s="128" t="s">
        <v>199</v>
      </c>
      <c r="C4" s="128" t="s">
        <v>201</v>
      </c>
    </row>
    <row r="5" spans="1:3" x14ac:dyDescent="0.2">
      <c r="A5" s="128" t="s">
        <v>1</v>
      </c>
      <c r="B5" s="128" t="s">
        <v>199</v>
      </c>
      <c r="C5" s="128" t="s">
        <v>200</v>
      </c>
    </row>
    <row r="6" spans="1:3" x14ac:dyDescent="0.2">
      <c r="A6" s="128" t="s">
        <v>1</v>
      </c>
      <c r="B6" s="128" t="s">
        <v>199</v>
      </c>
      <c r="C6" s="128" t="s">
        <v>348</v>
      </c>
    </row>
    <row r="7" spans="1:3" x14ac:dyDescent="0.2">
      <c r="A7" s="128" t="s">
        <v>1</v>
      </c>
      <c r="B7" s="128" t="s">
        <v>194</v>
      </c>
      <c r="C7" s="128" t="s">
        <v>194</v>
      </c>
    </row>
    <row r="8" spans="1:3" x14ac:dyDescent="0.2">
      <c r="A8" s="128" t="s">
        <v>1</v>
      </c>
      <c r="B8" s="128" t="s">
        <v>194</v>
      </c>
      <c r="C8" s="128" t="s">
        <v>349</v>
      </c>
    </row>
    <row r="9" spans="1:3" x14ac:dyDescent="0.2">
      <c r="A9" s="128" t="s">
        <v>1</v>
      </c>
      <c r="B9" s="128" t="s">
        <v>194</v>
      </c>
      <c r="C9" s="128" t="s">
        <v>350</v>
      </c>
    </row>
    <row r="10" spans="1:3" x14ac:dyDescent="0.2">
      <c r="A10" s="128" t="s">
        <v>1</v>
      </c>
      <c r="B10" s="128" t="s">
        <v>195</v>
      </c>
      <c r="C10" s="128" t="s">
        <v>195</v>
      </c>
    </row>
    <row r="11" spans="1:3" x14ac:dyDescent="0.2">
      <c r="A11" s="128" t="s">
        <v>1</v>
      </c>
      <c r="B11" s="128" t="s">
        <v>195</v>
      </c>
      <c r="C11" s="128" t="s">
        <v>196</v>
      </c>
    </row>
    <row r="12" spans="1:3" x14ac:dyDescent="0.2">
      <c r="A12" s="128" t="s">
        <v>1</v>
      </c>
      <c r="B12" s="128" t="s">
        <v>351</v>
      </c>
      <c r="C12" s="128" t="s">
        <v>351</v>
      </c>
    </row>
    <row r="13" spans="1:3" x14ac:dyDescent="0.2">
      <c r="A13" s="128" t="s">
        <v>1</v>
      </c>
      <c r="B13" s="128" t="s">
        <v>204</v>
      </c>
      <c r="C13" s="128" t="s">
        <v>206</v>
      </c>
    </row>
    <row r="14" spans="1:3" x14ac:dyDescent="0.2">
      <c r="A14" s="128" t="s">
        <v>1</v>
      </c>
      <c r="B14" s="128" t="s">
        <v>204</v>
      </c>
      <c r="C14" s="128" t="s">
        <v>207</v>
      </c>
    </row>
    <row r="15" spans="1:3" x14ac:dyDescent="0.2">
      <c r="A15" s="128" t="s">
        <v>1</v>
      </c>
      <c r="B15" s="128" t="s">
        <v>204</v>
      </c>
      <c r="C15" s="128" t="s">
        <v>205</v>
      </c>
    </row>
    <row r="16" spans="1:3" x14ac:dyDescent="0.2">
      <c r="A16" s="128" t="s">
        <v>1</v>
      </c>
      <c r="B16" s="128" t="s">
        <v>197</v>
      </c>
      <c r="C16" s="128" t="s">
        <v>198</v>
      </c>
    </row>
    <row r="17" spans="1:3" x14ac:dyDescent="0.2">
      <c r="A17" s="128" t="s">
        <v>1</v>
      </c>
      <c r="B17" s="128" t="s">
        <v>202</v>
      </c>
      <c r="C17" s="128" t="s">
        <v>203</v>
      </c>
    </row>
    <row r="18" spans="1:3" x14ac:dyDescent="0.2">
      <c r="A18" s="128" t="s">
        <v>1</v>
      </c>
      <c r="B18" s="128" t="s">
        <v>352</v>
      </c>
      <c r="C18" s="128" t="s">
        <v>352</v>
      </c>
    </row>
    <row r="19" spans="1:3" x14ac:dyDescent="0.2">
      <c r="A19" s="128" t="s">
        <v>1</v>
      </c>
      <c r="B19" s="128" t="s">
        <v>353</v>
      </c>
      <c r="C19" s="128" t="s">
        <v>354</v>
      </c>
    </row>
    <row r="20" spans="1:3" ht="13.5" thickBot="1" x14ac:dyDescent="0.25">
      <c r="A20" s="129" t="s">
        <v>1</v>
      </c>
      <c r="B20" s="129" t="s">
        <v>353</v>
      </c>
      <c r="C20" s="129" t="s">
        <v>355</v>
      </c>
    </row>
    <row r="21" spans="1:3" ht="13.5" thickBot="1" x14ac:dyDescent="0.25">
      <c r="A21" s="139"/>
      <c r="B21" s="139"/>
      <c r="C21" s="139"/>
    </row>
    <row r="22" spans="1:3" x14ac:dyDescent="0.2">
      <c r="A22" s="127" t="s">
        <v>2</v>
      </c>
      <c r="B22" s="127" t="s">
        <v>356</v>
      </c>
      <c r="C22" s="127" t="s">
        <v>357</v>
      </c>
    </row>
    <row r="23" spans="1:3" x14ac:dyDescent="0.2">
      <c r="A23" s="128" t="s">
        <v>2</v>
      </c>
      <c r="B23" s="128" t="s">
        <v>230</v>
      </c>
      <c r="C23" s="128" t="s">
        <v>358</v>
      </c>
    </row>
    <row r="24" spans="1:3" x14ac:dyDescent="0.2">
      <c r="A24" s="128" t="s">
        <v>2</v>
      </c>
      <c r="B24" s="128" t="s">
        <v>218</v>
      </c>
      <c r="C24" s="128" t="s">
        <v>219</v>
      </c>
    </row>
    <row r="25" spans="1:3" x14ac:dyDescent="0.2">
      <c r="A25" s="128" t="s">
        <v>2</v>
      </c>
      <c r="B25" s="128" t="s">
        <v>210</v>
      </c>
      <c r="C25" s="128" t="s">
        <v>211</v>
      </c>
    </row>
    <row r="26" spans="1:3" x14ac:dyDescent="0.2">
      <c r="A26" s="128" t="s">
        <v>2</v>
      </c>
      <c r="B26" s="128" t="s">
        <v>359</v>
      </c>
      <c r="C26" s="128" t="s">
        <v>359</v>
      </c>
    </row>
    <row r="27" spans="1:3" x14ac:dyDescent="0.2">
      <c r="A27" s="128" t="s">
        <v>2</v>
      </c>
      <c r="B27" s="128" t="s">
        <v>199</v>
      </c>
      <c r="C27" s="128" t="s">
        <v>199</v>
      </c>
    </row>
    <row r="28" spans="1:3" x14ac:dyDescent="0.2">
      <c r="A28" s="128" t="s">
        <v>2</v>
      </c>
      <c r="B28" s="128" t="s">
        <v>199</v>
      </c>
      <c r="C28" s="128" t="s">
        <v>348</v>
      </c>
    </row>
    <row r="29" spans="1:3" x14ac:dyDescent="0.2">
      <c r="A29" s="128" t="s">
        <v>2</v>
      </c>
      <c r="B29" s="128" t="s">
        <v>220</v>
      </c>
      <c r="C29" s="128" t="s">
        <v>220</v>
      </c>
    </row>
    <row r="30" spans="1:3" x14ac:dyDescent="0.2">
      <c r="A30" s="128" t="s">
        <v>2</v>
      </c>
      <c r="B30" s="128" t="s">
        <v>360</v>
      </c>
      <c r="C30" s="128" t="s">
        <v>361</v>
      </c>
    </row>
    <row r="31" spans="1:3" ht="12.75" customHeight="1" x14ac:dyDescent="0.2">
      <c r="A31" s="128" t="s">
        <v>2</v>
      </c>
      <c r="B31" s="128" t="s">
        <v>360</v>
      </c>
      <c r="C31" s="128" t="s">
        <v>362</v>
      </c>
    </row>
    <row r="32" spans="1:3" x14ac:dyDescent="0.2">
      <c r="A32" s="128" t="s">
        <v>2</v>
      </c>
      <c r="B32" s="128" t="s">
        <v>363</v>
      </c>
      <c r="C32" s="128" t="s">
        <v>363</v>
      </c>
    </row>
    <row r="33" spans="1:3" x14ac:dyDescent="0.2">
      <c r="A33" s="128" t="s">
        <v>2</v>
      </c>
      <c r="B33" s="128" t="s">
        <v>195</v>
      </c>
      <c r="C33" s="128" t="s">
        <v>209</v>
      </c>
    </row>
    <row r="34" spans="1:3" x14ac:dyDescent="0.2">
      <c r="A34" s="128" t="s">
        <v>2</v>
      </c>
      <c r="B34" s="128" t="s">
        <v>351</v>
      </c>
      <c r="C34" s="128" t="s">
        <v>351</v>
      </c>
    </row>
    <row r="35" spans="1:3" x14ac:dyDescent="0.2">
      <c r="A35" s="128" t="s">
        <v>2</v>
      </c>
      <c r="B35" s="128" t="s">
        <v>208</v>
      </c>
      <c r="C35" s="128" t="s">
        <v>208</v>
      </c>
    </row>
    <row r="36" spans="1:3" x14ac:dyDescent="0.2">
      <c r="A36" s="128" t="s">
        <v>2</v>
      </c>
      <c r="B36" s="128" t="s">
        <v>215</v>
      </c>
      <c r="C36" s="128" t="s">
        <v>216</v>
      </c>
    </row>
    <row r="37" spans="1:3" x14ac:dyDescent="0.2">
      <c r="A37" s="128" t="s">
        <v>2</v>
      </c>
      <c r="B37" s="128" t="s">
        <v>215</v>
      </c>
      <c r="C37" s="128" t="s">
        <v>217</v>
      </c>
    </row>
    <row r="38" spans="1:3" x14ac:dyDescent="0.2">
      <c r="A38" s="128" t="s">
        <v>2</v>
      </c>
      <c r="B38" s="128" t="s">
        <v>215</v>
      </c>
      <c r="C38" s="128" t="s">
        <v>364</v>
      </c>
    </row>
    <row r="39" spans="1:3" x14ac:dyDescent="0.2">
      <c r="A39" s="128" t="s">
        <v>2</v>
      </c>
      <c r="B39" s="128" t="s">
        <v>215</v>
      </c>
      <c r="C39" s="128" t="s">
        <v>365</v>
      </c>
    </row>
    <row r="40" spans="1:3" x14ac:dyDescent="0.2">
      <c r="A40" s="128" t="s">
        <v>2</v>
      </c>
      <c r="B40" s="128" t="s">
        <v>202</v>
      </c>
      <c r="C40" s="128" t="s">
        <v>213</v>
      </c>
    </row>
    <row r="41" spans="1:3" x14ac:dyDescent="0.2">
      <c r="A41" s="128" t="s">
        <v>2</v>
      </c>
      <c r="B41" s="128" t="s">
        <v>202</v>
      </c>
      <c r="C41" s="128" t="s">
        <v>214</v>
      </c>
    </row>
    <row r="42" spans="1:3" x14ac:dyDescent="0.2">
      <c r="A42" s="128" t="s">
        <v>2</v>
      </c>
      <c r="B42" s="128" t="s">
        <v>202</v>
      </c>
      <c r="C42" s="128" t="s">
        <v>212</v>
      </c>
    </row>
    <row r="43" spans="1:3" x14ac:dyDescent="0.2">
      <c r="A43" s="128" t="s">
        <v>2</v>
      </c>
      <c r="B43" s="128" t="s">
        <v>352</v>
      </c>
      <c r="C43" s="128" t="s">
        <v>352</v>
      </c>
    </row>
    <row r="44" spans="1:3" x14ac:dyDescent="0.2">
      <c r="A44" s="128" t="s">
        <v>2</v>
      </c>
      <c r="B44" s="128" t="s">
        <v>353</v>
      </c>
      <c r="C44" s="128" t="s">
        <v>354</v>
      </c>
    </row>
    <row r="45" spans="1:3" ht="13.5" thickBot="1" x14ac:dyDescent="0.25">
      <c r="A45" s="129" t="s">
        <v>2</v>
      </c>
      <c r="B45" s="129" t="s">
        <v>353</v>
      </c>
      <c r="C45" s="129" t="s">
        <v>355</v>
      </c>
    </row>
    <row r="46" spans="1:3" ht="13.5" thickBot="1" x14ac:dyDescent="0.25">
      <c r="A46" s="139"/>
      <c r="B46" s="139"/>
      <c r="C46" s="139"/>
    </row>
    <row r="47" spans="1:3" x14ac:dyDescent="0.2">
      <c r="A47" s="127" t="s">
        <v>3</v>
      </c>
      <c r="B47" s="127" t="s">
        <v>222</v>
      </c>
      <c r="C47" s="127" t="s">
        <v>366</v>
      </c>
    </row>
    <row r="48" spans="1:3" x14ac:dyDescent="0.2">
      <c r="A48" s="128" t="s">
        <v>3</v>
      </c>
      <c r="B48" s="128" t="s">
        <v>222</v>
      </c>
      <c r="C48" s="128" t="s">
        <v>223</v>
      </c>
    </row>
    <row r="49" spans="1:3" x14ac:dyDescent="0.2">
      <c r="A49" s="128" t="s">
        <v>3</v>
      </c>
      <c r="B49" s="128" t="s">
        <v>229</v>
      </c>
      <c r="C49" s="128" t="s">
        <v>367</v>
      </c>
    </row>
    <row r="50" spans="1:3" x14ac:dyDescent="0.2">
      <c r="A50" s="128" t="s">
        <v>3</v>
      </c>
      <c r="B50" s="128" t="s">
        <v>237</v>
      </c>
      <c r="C50" s="128" t="s">
        <v>237</v>
      </c>
    </row>
    <row r="51" spans="1:3" x14ac:dyDescent="0.2">
      <c r="A51" s="128" t="s">
        <v>3</v>
      </c>
      <c r="B51" s="128" t="s">
        <v>356</v>
      </c>
      <c r="C51" s="128" t="s">
        <v>356</v>
      </c>
    </row>
    <row r="52" spans="1:3" x14ac:dyDescent="0.2">
      <c r="A52" s="128" t="s">
        <v>3</v>
      </c>
      <c r="B52" s="128" t="s">
        <v>230</v>
      </c>
      <c r="C52" s="128" t="s">
        <v>232</v>
      </c>
    </row>
    <row r="53" spans="1:3" x14ac:dyDescent="0.2">
      <c r="A53" s="128" t="s">
        <v>3</v>
      </c>
      <c r="B53" s="128" t="s">
        <v>230</v>
      </c>
      <c r="C53" s="128" t="s">
        <v>231</v>
      </c>
    </row>
    <row r="54" spans="1:3" x14ac:dyDescent="0.2">
      <c r="A54" s="128" t="s">
        <v>3</v>
      </c>
      <c r="B54" s="128" t="s">
        <v>210</v>
      </c>
      <c r="C54" s="128" t="s">
        <v>211</v>
      </c>
    </row>
    <row r="55" spans="1:3" x14ac:dyDescent="0.2">
      <c r="A55" s="128" t="s">
        <v>3</v>
      </c>
      <c r="B55" s="128" t="s">
        <v>368</v>
      </c>
      <c r="C55" s="128" t="s">
        <v>368</v>
      </c>
    </row>
    <row r="56" spans="1:3" x14ac:dyDescent="0.2">
      <c r="A56" s="128" t="s">
        <v>3</v>
      </c>
      <c r="B56" s="128" t="s">
        <v>238</v>
      </c>
      <c r="C56" s="128" t="s">
        <v>238</v>
      </c>
    </row>
    <row r="57" spans="1:3" x14ac:dyDescent="0.2">
      <c r="A57" s="128" t="s">
        <v>3</v>
      </c>
      <c r="B57" s="128" t="s">
        <v>199</v>
      </c>
      <c r="C57" s="128" t="s">
        <v>199</v>
      </c>
    </row>
    <row r="58" spans="1:3" x14ac:dyDescent="0.2">
      <c r="A58" s="128" t="s">
        <v>3</v>
      </c>
      <c r="B58" s="128" t="s">
        <v>221</v>
      </c>
      <c r="C58" s="128" t="s">
        <v>221</v>
      </c>
    </row>
    <row r="59" spans="1:3" x14ac:dyDescent="0.2">
      <c r="A59" s="128" t="s">
        <v>3</v>
      </c>
      <c r="B59" s="128" t="s">
        <v>220</v>
      </c>
      <c r="C59" s="128" t="s">
        <v>220</v>
      </c>
    </row>
    <row r="60" spans="1:3" x14ac:dyDescent="0.2">
      <c r="A60" s="128" t="s">
        <v>3</v>
      </c>
      <c r="B60" s="128" t="s">
        <v>227</v>
      </c>
      <c r="C60" s="128" t="s">
        <v>227</v>
      </c>
    </row>
    <row r="61" spans="1:3" x14ac:dyDescent="0.2">
      <c r="A61" s="128" t="s">
        <v>3</v>
      </c>
      <c r="B61" s="128" t="s">
        <v>195</v>
      </c>
      <c r="C61" s="128" t="s">
        <v>195</v>
      </c>
    </row>
    <row r="62" spans="1:3" x14ac:dyDescent="0.2">
      <c r="A62" s="128" t="s">
        <v>3</v>
      </c>
      <c r="B62" s="128" t="s">
        <v>351</v>
      </c>
      <c r="C62" s="128" t="s">
        <v>351</v>
      </c>
    </row>
    <row r="63" spans="1:3" x14ac:dyDescent="0.2">
      <c r="A63" s="128" t="s">
        <v>3</v>
      </c>
      <c r="B63" s="128" t="s">
        <v>202</v>
      </c>
      <c r="C63" s="128" t="s">
        <v>235</v>
      </c>
    </row>
    <row r="64" spans="1:3" x14ac:dyDescent="0.2">
      <c r="A64" s="128" t="s">
        <v>3</v>
      </c>
      <c r="B64" s="128" t="s">
        <v>202</v>
      </c>
      <c r="C64" s="128" t="s">
        <v>233</v>
      </c>
    </row>
    <row r="65" spans="1:3" x14ac:dyDescent="0.2">
      <c r="A65" s="128" t="s">
        <v>3</v>
      </c>
      <c r="B65" s="128" t="s">
        <v>202</v>
      </c>
      <c r="C65" s="128" t="s">
        <v>234</v>
      </c>
    </row>
    <row r="66" spans="1:3" x14ac:dyDescent="0.2">
      <c r="A66" s="128" t="s">
        <v>3</v>
      </c>
      <c r="B66" s="128" t="s">
        <v>352</v>
      </c>
      <c r="C66" s="128" t="s">
        <v>352</v>
      </c>
    </row>
    <row r="67" spans="1:3" x14ac:dyDescent="0.2">
      <c r="A67" s="128" t="s">
        <v>3</v>
      </c>
      <c r="B67" s="128" t="s">
        <v>228</v>
      </c>
      <c r="C67" s="128" t="s">
        <v>228</v>
      </c>
    </row>
    <row r="68" spans="1:3" x14ac:dyDescent="0.2">
      <c r="A68" s="128" t="s">
        <v>3</v>
      </c>
      <c r="B68" s="128" t="s">
        <v>353</v>
      </c>
      <c r="C68" s="128" t="s">
        <v>354</v>
      </c>
    </row>
    <row r="69" spans="1:3" x14ac:dyDescent="0.2">
      <c r="A69" s="128" t="s">
        <v>3</v>
      </c>
      <c r="B69" s="128" t="s">
        <v>353</v>
      </c>
      <c r="C69" s="128" t="s">
        <v>355</v>
      </c>
    </row>
    <row r="70" spans="1:3" x14ac:dyDescent="0.2">
      <c r="A70" s="128" t="s">
        <v>3</v>
      </c>
      <c r="B70" s="128" t="s">
        <v>236</v>
      </c>
      <c r="C70" s="128" t="s">
        <v>236</v>
      </c>
    </row>
    <row r="71" spans="1:3" ht="13.5" thickBot="1" x14ac:dyDescent="0.25">
      <c r="A71" s="129" t="s">
        <v>3</v>
      </c>
      <c r="B71" s="129" t="s">
        <v>225</v>
      </c>
      <c r="C71" s="129" t="s">
        <v>226</v>
      </c>
    </row>
    <row r="72" spans="1:3" ht="13.5" thickBot="1" x14ac:dyDescent="0.25">
      <c r="A72" s="139"/>
      <c r="B72" s="139"/>
      <c r="C72" s="139"/>
    </row>
    <row r="73" spans="1:3" x14ac:dyDescent="0.2">
      <c r="A73" s="127" t="s">
        <v>4</v>
      </c>
      <c r="B73" s="127" t="s">
        <v>369</v>
      </c>
      <c r="C73" s="127" t="s">
        <v>370</v>
      </c>
    </row>
    <row r="74" spans="1:3" ht="13.5" customHeight="1" x14ac:dyDescent="0.2">
      <c r="A74" s="128" t="s">
        <v>4</v>
      </c>
      <c r="B74" s="128" t="s">
        <v>371</v>
      </c>
      <c r="C74" s="128" t="s">
        <v>241</v>
      </c>
    </row>
    <row r="75" spans="1:3" ht="14.25" customHeight="1" x14ac:dyDescent="0.2">
      <c r="A75" s="128" t="s">
        <v>4</v>
      </c>
      <c r="B75" s="128" t="s">
        <v>369</v>
      </c>
      <c r="C75" s="128" t="s">
        <v>372</v>
      </c>
    </row>
    <row r="76" spans="1:3" x14ac:dyDescent="0.2">
      <c r="A76" s="128" t="s">
        <v>4</v>
      </c>
      <c r="B76" s="128" t="s">
        <v>369</v>
      </c>
      <c r="C76" s="128" t="s">
        <v>224</v>
      </c>
    </row>
    <row r="77" spans="1:3" x14ac:dyDescent="0.2">
      <c r="A77" s="128" t="s">
        <v>4</v>
      </c>
      <c r="B77" s="128" t="s">
        <v>371</v>
      </c>
      <c r="C77" s="128" t="s">
        <v>373</v>
      </c>
    </row>
    <row r="78" spans="1:3" x14ac:dyDescent="0.2">
      <c r="A78" s="128" t="s">
        <v>4</v>
      </c>
      <c r="B78" s="128" t="s">
        <v>371</v>
      </c>
      <c r="C78" s="128" t="s">
        <v>242</v>
      </c>
    </row>
    <row r="79" spans="1:3" x14ac:dyDescent="0.2">
      <c r="A79" s="128" t="s">
        <v>4</v>
      </c>
      <c r="B79" s="128" t="s">
        <v>229</v>
      </c>
      <c r="C79" s="128" t="s">
        <v>374</v>
      </c>
    </row>
    <row r="80" spans="1:3" x14ac:dyDescent="0.2">
      <c r="A80" s="128" t="s">
        <v>4</v>
      </c>
      <c r="B80" s="128" t="s">
        <v>229</v>
      </c>
      <c r="C80" s="128" t="s">
        <v>248</v>
      </c>
    </row>
    <row r="81" spans="1:3" x14ac:dyDescent="0.2">
      <c r="A81" s="128" t="s">
        <v>4</v>
      </c>
      <c r="B81" s="128" t="s">
        <v>246</v>
      </c>
      <c r="C81" s="128" t="s">
        <v>246</v>
      </c>
    </row>
    <row r="82" spans="1:3" x14ac:dyDescent="0.2">
      <c r="A82" s="128" t="s">
        <v>4</v>
      </c>
      <c r="B82" s="128" t="s">
        <v>356</v>
      </c>
      <c r="C82" s="128" t="s">
        <v>356</v>
      </c>
    </row>
    <row r="83" spans="1:3" x14ac:dyDescent="0.2">
      <c r="A83" s="128" t="s">
        <v>4</v>
      </c>
      <c r="B83" s="128" t="s">
        <v>230</v>
      </c>
      <c r="C83" s="128" t="s">
        <v>375</v>
      </c>
    </row>
    <row r="84" spans="1:3" x14ac:dyDescent="0.2">
      <c r="A84" s="128" t="s">
        <v>4</v>
      </c>
      <c r="B84" s="128" t="s">
        <v>230</v>
      </c>
      <c r="C84" s="128" t="s">
        <v>231</v>
      </c>
    </row>
    <row r="85" spans="1:3" x14ac:dyDescent="0.2">
      <c r="A85" s="128" t="s">
        <v>4</v>
      </c>
      <c r="B85" s="128" t="s">
        <v>230</v>
      </c>
      <c r="C85" s="128" t="s">
        <v>249</v>
      </c>
    </row>
    <row r="86" spans="1:3" x14ac:dyDescent="0.2">
      <c r="A86" s="128" t="s">
        <v>4</v>
      </c>
      <c r="B86" s="128" t="s">
        <v>251</v>
      </c>
      <c r="C86" s="128" t="s">
        <v>251</v>
      </c>
    </row>
    <row r="87" spans="1:3" x14ac:dyDescent="0.2">
      <c r="A87" s="128" t="s">
        <v>4</v>
      </c>
      <c r="B87" s="128" t="s">
        <v>245</v>
      </c>
      <c r="C87" s="128" t="s">
        <v>245</v>
      </c>
    </row>
    <row r="88" spans="1:3" x14ac:dyDescent="0.2">
      <c r="A88" s="128" t="s">
        <v>4</v>
      </c>
      <c r="B88" s="128" t="s">
        <v>210</v>
      </c>
      <c r="C88" s="128" t="s">
        <v>211</v>
      </c>
    </row>
    <row r="89" spans="1:3" x14ac:dyDescent="0.2">
      <c r="A89" s="128" t="s">
        <v>4</v>
      </c>
      <c r="B89" s="128" t="s">
        <v>247</v>
      </c>
      <c r="C89" s="128" t="s">
        <v>247</v>
      </c>
    </row>
    <row r="90" spans="1:3" x14ac:dyDescent="0.2">
      <c r="A90" s="128" t="s">
        <v>4</v>
      </c>
      <c r="B90" s="128" t="s">
        <v>224</v>
      </c>
      <c r="C90" s="128" t="s">
        <v>224</v>
      </c>
    </row>
    <row r="91" spans="1:3" x14ac:dyDescent="0.2">
      <c r="A91" s="128" t="s">
        <v>4</v>
      </c>
      <c r="B91" s="128" t="s">
        <v>239</v>
      </c>
      <c r="C91" s="128" t="s">
        <v>240</v>
      </c>
    </row>
    <row r="92" spans="1:3" x14ac:dyDescent="0.2">
      <c r="A92" s="128" t="s">
        <v>4</v>
      </c>
      <c r="B92" s="128" t="s">
        <v>195</v>
      </c>
      <c r="C92" s="128" t="s">
        <v>243</v>
      </c>
    </row>
    <row r="93" spans="1:3" x14ac:dyDescent="0.2">
      <c r="A93" s="128" t="s">
        <v>4</v>
      </c>
      <c r="B93" s="128" t="s">
        <v>351</v>
      </c>
      <c r="C93" s="128" t="s">
        <v>351</v>
      </c>
    </row>
    <row r="94" spans="1:3" x14ac:dyDescent="0.2">
      <c r="A94" s="128" t="s">
        <v>4</v>
      </c>
      <c r="B94" s="128" t="s">
        <v>202</v>
      </c>
      <c r="C94" s="128" t="s">
        <v>235</v>
      </c>
    </row>
    <row r="95" spans="1:3" x14ac:dyDescent="0.2">
      <c r="A95" s="128" t="s">
        <v>4</v>
      </c>
      <c r="B95" s="128" t="s">
        <v>202</v>
      </c>
      <c r="C95" s="128" t="s">
        <v>250</v>
      </c>
    </row>
    <row r="96" spans="1:3" x14ac:dyDescent="0.2">
      <c r="A96" s="128" t="s">
        <v>4</v>
      </c>
      <c r="B96" s="128" t="s">
        <v>352</v>
      </c>
      <c r="C96" s="128" t="s">
        <v>352</v>
      </c>
    </row>
    <row r="97" spans="1:3" x14ac:dyDescent="0.2">
      <c r="A97" s="128" t="s">
        <v>4</v>
      </c>
      <c r="B97" s="128" t="s">
        <v>244</v>
      </c>
      <c r="C97" s="128" t="s">
        <v>244</v>
      </c>
    </row>
    <row r="98" spans="1:3" x14ac:dyDescent="0.2">
      <c r="A98" s="128" t="s">
        <v>4</v>
      </c>
      <c r="B98" s="128" t="s">
        <v>228</v>
      </c>
      <c r="C98" s="128" t="s">
        <v>228</v>
      </c>
    </row>
    <row r="99" spans="1:3" x14ac:dyDescent="0.2">
      <c r="A99" s="128" t="s">
        <v>4</v>
      </c>
      <c r="B99" s="128" t="s">
        <v>353</v>
      </c>
      <c r="C99" s="128" t="s">
        <v>355</v>
      </c>
    </row>
    <row r="100" spans="1:3" x14ac:dyDescent="0.2">
      <c r="A100" s="128" t="s">
        <v>4</v>
      </c>
      <c r="B100" s="128" t="s">
        <v>236</v>
      </c>
      <c r="C100" s="128" t="s">
        <v>236</v>
      </c>
    </row>
    <row r="101" spans="1:3" ht="13.5" thickBot="1" x14ac:dyDescent="0.25">
      <c r="A101" s="129" t="s">
        <v>4</v>
      </c>
      <c r="B101" s="129" t="s">
        <v>225</v>
      </c>
      <c r="C101" s="129" t="s">
        <v>226</v>
      </c>
    </row>
    <row r="102" spans="1:3" ht="13.5" thickBot="1" x14ac:dyDescent="0.25">
      <c r="A102" s="130"/>
      <c r="B102" s="130"/>
      <c r="C102" s="130"/>
    </row>
    <row r="103" spans="1:3" x14ac:dyDescent="0.2">
      <c r="A103" s="127" t="s">
        <v>5</v>
      </c>
      <c r="B103" s="127" t="s">
        <v>376</v>
      </c>
      <c r="C103" s="127" t="s">
        <v>377</v>
      </c>
    </row>
    <row r="104" spans="1:3" x14ac:dyDescent="0.2">
      <c r="A104" s="128" t="s">
        <v>5</v>
      </c>
      <c r="B104" s="128" t="s">
        <v>376</v>
      </c>
      <c r="C104" s="128" t="s">
        <v>240</v>
      </c>
    </row>
    <row r="105" spans="1:3" x14ac:dyDescent="0.2">
      <c r="A105" s="128" t="s">
        <v>5</v>
      </c>
      <c r="B105" s="128" t="s">
        <v>218</v>
      </c>
      <c r="C105" s="128" t="s">
        <v>219</v>
      </c>
    </row>
    <row r="106" spans="1:3" x14ac:dyDescent="0.2">
      <c r="A106" s="128" t="s">
        <v>5</v>
      </c>
      <c r="B106" s="128" t="s">
        <v>252</v>
      </c>
      <c r="C106" s="128" t="s">
        <v>253</v>
      </c>
    </row>
    <row r="107" spans="1:3" x14ac:dyDescent="0.2">
      <c r="A107" s="128" t="s">
        <v>5</v>
      </c>
      <c r="B107" s="128" t="s">
        <v>255</v>
      </c>
      <c r="C107" s="128" t="s">
        <v>256</v>
      </c>
    </row>
    <row r="108" spans="1:3" x14ac:dyDescent="0.2">
      <c r="A108" s="128" t="s">
        <v>5</v>
      </c>
      <c r="B108" s="128" t="s">
        <v>378</v>
      </c>
      <c r="C108" s="128" t="s">
        <v>378</v>
      </c>
    </row>
    <row r="109" spans="1:3" x14ac:dyDescent="0.2">
      <c r="A109" s="128" t="s">
        <v>5</v>
      </c>
      <c r="B109" s="128" t="s">
        <v>199</v>
      </c>
      <c r="C109" s="128" t="s">
        <v>254</v>
      </c>
    </row>
    <row r="110" spans="1:3" x14ac:dyDescent="0.2">
      <c r="A110" s="128" t="s">
        <v>5</v>
      </c>
      <c r="B110" s="128" t="s">
        <v>199</v>
      </c>
      <c r="C110" s="128" t="s">
        <v>199</v>
      </c>
    </row>
    <row r="111" spans="1:3" x14ac:dyDescent="0.2">
      <c r="A111" s="128" t="s">
        <v>5</v>
      </c>
      <c r="B111" s="128" t="s">
        <v>257</v>
      </c>
      <c r="C111" s="128" t="s">
        <v>258</v>
      </c>
    </row>
    <row r="112" spans="1:3" x14ac:dyDescent="0.2">
      <c r="A112" s="128" t="s">
        <v>5</v>
      </c>
      <c r="B112" s="128" t="s">
        <v>195</v>
      </c>
      <c r="C112" s="128" t="s">
        <v>195</v>
      </c>
    </row>
    <row r="113" spans="1:3" x14ac:dyDescent="0.2">
      <c r="A113" s="128" t="s">
        <v>5</v>
      </c>
      <c r="B113" s="128" t="s">
        <v>351</v>
      </c>
      <c r="C113" s="128" t="s">
        <v>351</v>
      </c>
    </row>
    <row r="114" spans="1:3" x14ac:dyDescent="0.2">
      <c r="A114" s="128" t="s">
        <v>5</v>
      </c>
      <c r="B114" s="128" t="s">
        <v>208</v>
      </c>
      <c r="C114" s="128" t="s">
        <v>208</v>
      </c>
    </row>
    <row r="115" spans="1:3" x14ac:dyDescent="0.2">
      <c r="A115" s="128" t="s">
        <v>5</v>
      </c>
      <c r="B115" s="128" t="s">
        <v>379</v>
      </c>
      <c r="C115" s="128" t="s">
        <v>380</v>
      </c>
    </row>
    <row r="116" spans="1:3" x14ac:dyDescent="0.2">
      <c r="A116" s="128" t="s">
        <v>5</v>
      </c>
      <c r="B116" s="128" t="s">
        <v>202</v>
      </c>
      <c r="C116" s="128" t="s">
        <v>381</v>
      </c>
    </row>
    <row r="117" spans="1:3" x14ac:dyDescent="0.2">
      <c r="A117" s="128" t="s">
        <v>5</v>
      </c>
      <c r="B117" s="128" t="s">
        <v>379</v>
      </c>
      <c r="C117" s="128" t="s">
        <v>382</v>
      </c>
    </row>
    <row r="118" spans="1:3" x14ac:dyDescent="0.2">
      <c r="A118" s="128" t="s">
        <v>5</v>
      </c>
      <c r="B118" s="128" t="s">
        <v>202</v>
      </c>
      <c r="C118" s="128" t="s">
        <v>383</v>
      </c>
    </row>
    <row r="119" spans="1:3" x14ac:dyDescent="0.2">
      <c r="A119" s="128" t="s">
        <v>5</v>
      </c>
      <c r="B119" s="128" t="s">
        <v>202</v>
      </c>
      <c r="C119" s="128" t="s">
        <v>384</v>
      </c>
    </row>
    <row r="120" spans="1:3" x14ac:dyDescent="0.2">
      <c r="A120" s="128" t="s">
        <v>5</v>
      </c>
      <c r="B120" s="128" t="s">
        <v>352</v>
      </c>
      <c r="C120" s="128" t="s">
        <v>352</v>
      </c>
    </row>
    <row r="121" spans="1:3" x14ac:dyDescent="0.2">
      <c r="A121" s="128" t="s">
        <v>5</v>
      </c>
      <c r="B121" s="128" t="s">
        <v>385</v>
      </c>
      <c r="C121" s="128" t="s">
        <v>386</v>
      </c>
    </row>
    <row r="122" spans="1:3" ht="13.5" thickBot="1" x14ac:dyDescent="0.25">
      <c r="A122" s="129" t="s">
        <v>5</v>
      </c>
      <c r="B122" s="129" t="s">
        <v>385</v>
      </c>
      <c r="C122" s="129" t="s">
        <v>387</v>
      </c>
    </row>
    <row r="123" spans="1:3" ht="13.5" thickBot="1" x14ac:dyDescent="0.25">
      <c r="A123" s="130"/>
      <c r="B123" s="130"/>
      <c r="C123" s="130"/>
    </row>
    <row r="124" spans="1:3" x14ac:dyDescent="0.2">
      <c r="A124" s="127" t="s">
        <v>6</v>
      </c>
      <c r="B124" s="127" t="s">
        <v>203</v>
      </c>
      <c r="C124" s="127" t="s">
        <v>203</v>
      </c>
    </row>
    <row r="125" spans="1:3" x14ac:dyDescent="0.2">
      <c r="A125" s="128" t="s">
        <v>6</v>
      </c>
      <c r="B125" s="128" t="s">
        <v>262</v>
      </c>
      <c r="C125" s="128" t="s">
        <v>263</v>
      </c>
    </row>
    <row r="126" spans="1:3" x14ac:dyDescent="0.2">
      <c r="A126" s="128" t="s">
        <v>6</v>
      </c>
      <c r="B126" s="128" t="s">
        <v>262</v>
      </c>
      <c r="C126" s="128" t="s">
        <v>388</v>
      </c>
    </row>
    <row r="127" spans="1:3" x14ac:dyDescent="0.2">
      <c r="A127" s="128" t="s">
        <v>6</v>
      </c>
      <c r="B127" s="128" t="s">
        <v>261</v>
      </c>
      <c r="C127" s="128" t="s">
        <v>261</v>
      </c>
    </row>
    <row r="128" spans="1:3" x14ac:dyDescent="0.2">
      <c r="A128" s="128" t="s">
        <v>6</v>
      </c>
      <c r="B128" s="128" t="s">
        <v>255</v>
      </c>
      <c r="C128" s="128" t="s">
        <v>256</v>
      </c>
    </row>
    <row r="129" spans="1:3" x14ac:dyDescent="0.2">
      <c r="A129" s="128" t="s">
        <v>6</v>
      </c>
      <c r="B129" s="128" t="s">
        <v>199</v>
      </c>
      <c r="C129" s="128" t="s">
        <v>199</v>
      </c>
    </row>
    <row r="130" spans="1:3" x14ac:dyDescent="0.2">
      <c r="A130" s="128" t="s">
        <v>6</v>
      </c>
      <c r="B130" s="128" t="s">
        <v>195</v>
      </c>
      <c r="C130" s="128" t="s">
        <v>259</v>
      </c>
    </row>
    <row r="131" spans="1:3" x14ac:dyDescent="0.2">
      <c r="A131" s="128" t="s">
        <v>6</v>
      </c>
      <c r="B131" s="128" t="s">
        <v>195</v>
      </c>
      <c r="C131" s="128" t="s">
        <v>389</v>
      </c>
    </row>
    <row r="132" spans="1:3" x14ac:dyDescent="0.2">
      <c r="A132" s="128" t="s">
        <v>6</v>
      </c>
      <c r="B132" s="128" t="s">
        <v>351</v>
      </c>
      <c r="C132" s="128" t="s">
        <v>351</v>
      </c>
    </row>
    <row r="133" spans="1:3" x14ac:dyDescent="0.2">
      <c r="A133" s="128" t="s">
        <v>6</v>
      </c>
      <c r="B133" s="128" t="s">
        <v>352</v>
      </c>
      <c r="C133" s="128" t="s">
        <v>352</v>
      </c>
    </row>
    <row r="134" spans="1:3" x14ac:dyDescent="0.2">
      <c r="A134" s="128" t="s">
        <v>6</v>
      </c>
      <c r="B134" s="128" t="s">
        <v>385</v>
      </c>
      <c r="C134" s="128" t="s">
        <v>386</v>
      </c>
    </row>
    <row r="135" spans="1:3" x14ac:dyDescent="0.2">
      <c r="A135" s="128" t="s">
        <v>6</v>
      </c>
      <c r="B135" s="128" t="s">
        <v>385</v>
      </c>
      <c r="C135" s="128" t="s">
        <v>387</v>
      </c>
    </row>
    <row r="136" spans="1:3" ht="13.5" thickBot="1" x14ac:dyDescent="0.25">
      <c r="A136" s="129" t="s">
        <v>6</v>
      </c>
      <c r="B136" s="129" t="s">
        <v>260</v>
      </c>
      <c r="C136" s="129" t="s">
        <v>260</v>
      </c>
    </row>
    <row r="137" spans="1:3" ht="13.5" thickBot="1" x14ac:dyDescent="0.25">
      <c r="A137" s="130"/>
      <c r="B137" s="130"/>
      <c r="C137" s="130"/>
    </row>
    <row r="138" spans="1:3" x14ac:dyDescent="0.2">
      <c r="A138" s="127" t="s">
        <v>7</v>
      </c>
      <c r="B138" s="127" t="s">
        <v>203</v>
      </c>
      <c r="C138" s="127" t="s">
        <v>203</v>
      </c>
    </row>
    <row r="139" spans="1:3" x14ac:dyDescent="0.2">
      <c r="A139" s="128" t="s">
        <v>7</v>
      </c>
      <c r="B139" s="128" t="s">
        <v>237</v>
      </c>
      <c r="C139" s="128" t="s">
        <v>237</v>
      </c>
    </row>
    <row r="140" spans="1:3" x14ac:dyDescent="0.2">
      <c r="A140" s="128" t="s">
        <v>7</v>
      </c>
      <c r="B140" s="128" t="s">
        <v>390</v>
      </c>
      <c r="C140" s="128" t="s">
        <v>390</v>
      </c>
    </row>
    <row r="141" spans="1:3" x14ac:dyDescent="0.2">
      <c r="A141" s="128" t="s">
        <v>7</v>
      </c>
      <c r="B141" s="128" t="s">
        <v>391</v>
      </c>
      <c r="C141" s="128" t="s">
        <v>392</v>
      </c>
    </row>
    <row r="142" spans="1:3" x14ac:dyDescent="0.2">
      <c r="A142" s="128" t="s">
        <v>7</v>
      </c>
      <c r="B142" s="128" t="s">
        <v>391</v>
      </c>
      <c r="C142" s="128" t="s">
        <v>393</v>
      </c>
    </row>
    <row r="143" spans="1:3" x14ac:dyDescent="0.2">
      <c r="A143" s="128" t="s">
        <v>7</v>
      </c>
      <c r="B143" s="128" t="s">
        <v>230</v>
      </c>
      <c r="C143" s="128" t="s">
        <v>394</v>
      </c>
    </row>
    <row r="144" spans="1:3" x14ac:dyDescent="0.2">
      <c r="A144" s="128" t="s">
        <v>7</v>
      </c>
      <c r="B144" s="128" t="s">
        <v>230</v>
      </c>
      <c r="C144" s="128" t="s">
        <v>395</v>
      </c>
    </row>
    <row r="145" spans="1:3" ht="14.25" customHeight="1" x14ac:dyDescent="0.2">
      <c r="A145" s="128" t="s">
        <v>7</v>
      </c>
      <c r="B145" s="128" t="s">
        <v>396</v>
      </c>
      <c r="C145" s="128" t="s">
        <v>397</v>
      </c>
    </row>
    <row r="146" spans="1:3" x14ac:dyDescent="0.2">
      <c r="A146" s="128" t="s">
        <v>7</v>
      </c>
      <c r="B146" s="128" t="s">
        <v>368</v>
      </c>
      <c r="C146" s="128" t="s">
        <v>368</v>
      </c>
    </row>
    <row r="147" spans="1:3" x14ac:dyDescent="0.2">
      <c r="A147" s="128" t="s">
        <v>7</v>
      </c>
      <c r="B147" s="128" t="s">
        <v>238</v>
      </c>
      <c r="C147" s="128" t="s">
        <v>238</v>
      </c>
    </row>
    <row r="148" spans="1:3" x14ac:dyDescent="0.2">
      <c r="A148" s="128" t="s">
        <v>7</v>
      </c>
      <c r="B148" s="128" t="s">
        <v>238</v>
      </c>
      <c r="C148" s="128" t="s">
        <v>398</v>
      </c>
    </row>
    <row r="149" spans="1:3" x14ac:dyDescent="0.2">
      <c r="A149" s="128" t="s">
        <v>7</v>
      </c>
      <c r="B149" s="128" t="s">
        <v>199</v>
      </c>
      <c r="C149" s="128" t="s">
        <v>199</v>
      </c>
    </row>
    <row r="150" spans="1:3" x14ac:dyDescent="0.2">
      <c r="A150" s="128" t="s">
        <v>7</v>
      </c>
      <c r="B150" s="128" t="s">
        <v>221</v>
      </c>
      <c r="C150" s="128" t="s">
        <v>221</v>
      </c>
    </row>
    <row r="151" spans="1:3" x14ac:dyDescent="0.2">
      <c r="A151" s="128" t="s">
        <v>7</v>
      </c>
      <c r="B151" s="128" t="s">
        <v>227</v>
      </c>
      <c r="C151" s="128" t="s">
        <v>227</v>
      </c>
    </row>
    <row r="152" spans="1:3" x14ac:dyDescent="0.2">
      <c r="A152" s="128" t="s">
        <v>7</v>
      </c>
      <c r="B152" s="128" t="s">
        <v>351</v>
      </c>
      <c r="C152" s="128" t="s">
        <v>351</v>
      </c>
    </row>
    <row r="153" spans="1:3" x14ac:dyDescent="0.2">
      <c r="A153" s="128" t="s">
        <v>7</v>
      </c>
      <c r="B153" s="128" t="s">
        <v>352</v>
      </c>
      <c r="C153" s="128" t="s">
        <v>352</v>
      </c>
    </row>
    <row r="154" spans="1:3" x14ac:dyDescent="0.2">
      <c r="A154" s="128" t="s">
        <v>7</v>
      </c>
      <c r="B154" s="128" t="s">
        <v>353</v>
      </c>
      <c r="C154" s="128" t="s">
        <v>354</v>
      </c>
    </row>
    <row r="155" spans="1:3" x14ac:dyDescent="0.2">
      <c r="A155" s="128" t="s">
        <v>7</v>
      </c>
      <c r="B155" s="128" t="s">
        <v>353</v>
      </c>
      <c r="C155" s="128" t="s">
        <v>355</v>
      </c>
    </row>
    <row r="156" spans="1:3" ht="13.5" thickBot="1" x14ac:dyDescent="0.25">
      <c r="A156" s="129" t="s">
        <v>7</v>
      </c>
      <c r="B156" s="129" t="s">
        <v>260</v>
      </c>
      <c r="C156" s="129" t="s">
        <v>260</v>
      </c>
    </row>
    <row r="157" spans="1:3" ht="13.5" thickBot="1" x14ac:dyDescent="0.25">
      <c r="A157" s="130"/>
      <c r="B157" s="130"/>
      <c r="C157" s="130"/>
    </row>
    <row r="158" spans="1:3" x14ac:dyDescent="0.2">
      <c r="A158" s="127" t="s">
        <v>264</v>
      </c>
      <c r="B158" s="127" t="s">
        <v>203</v>
      </c>
      <c r="C158" s="127" t="s">
        <v>203</v>
      </c>
    </row>
    <row r="159" spans="1:3" x14ac:dyDescent="0.2">
      <c r="A159" s="128" t="s">
        <v>264</v>
      </c>
      <c r="B159" s="128" t="s">
        <v>193</v>
      </c>
      <c r="C159" s="128" t="s">
        <v>193</v>
      </c>
    </row>
    <row r="160" spans="1:3" x14ac:dyDescent="0.2">
      <c r="A160" s="128" t="s">
        <v>264</v>
      </c>
      <c r="B160" s="128" t="s">
        <v>193</v>
      </c>
      <c r="C160" s="128" t="s">
        <v>399</v>
      </c>
    </row>
    <row r="161" spans="1:3" x14ac:dyDescent="0.2">
      <c r="A161" s="128" t="s">
        <v>264</v>
      </c>
      <c r="B161" s="128" t="s">
        <v>193</v>
      </c>
      <c r="C161" s="128" t="s">
        <v>400</v>
      </c>
    </row>
    <row r="162" spans="1:3" x14ac:dyDescent="0.2">
      <c r="A162" s="128" t="s">
        <v>264</v>
      </c>
      <c r="B162" s="128" t="s">
        <v>199</v>
      </c>
      <c r="C162" s="128" t="s">
        <v>267</v>
      </c>
    </row>
    <row r="163" spans="1:3" x14ac:dyDescent="0.2">
      <c r="A163" s="128" t="s">
        <v>264</v>
      </c>
      <c r="B163" s="128" t="s">
        <v>199</v>
      </c>
      <c r="C163" s="128" t="s">
        <v>265</v>
      </c>
    </row>
    <row r="164" spans="1:3" x14ac:dyDescent="0.2">
      <c r="A164" s="128" t="s">
        <v>264</v>
      </c>
      <c r="B164" s="128" t="s">
        <v>199</v>
      </c>
      <c r="C164" s="128" t="s">
        <v>348</v>
      </c>
    </row>
    <row r="165" spans="1:3" x14ac:dyDescent="0.2">
      <c r="A165" s="128" t="s">
        <v>264</v>
      </c>
      <c r="B165" s="128" t="s">
        <v>199</v>
      </c>
      <c r="C165" s="128" t="s">
        <v>266</v>
      </c>
    </row>
    <row r="166" spans="1:3" x14ac:dyDescent="0.2">
      <c r="A166" s="128" t="s">
        <v>264</v>
      </c>
      <c r="B166" s="128" t="s">
        <v>199</v>
      </c>
      <c r="C166" s="128" t="s">
        <v>268</v>
      </c>
    </row>
    <row r="167" spans="1:3" x14ac:dyDescent="0.2">
      <c r="A167" s="128" t="s">
        <v>264</v>
      </c>
      <c r="B167" s="128" t="s">
        <v>199</v>
      </c>
      <c r="C167" s="128" t="s">
        <v>269</v>
      </c>
    </row>
    <row r="168" spans="1:3" x14ac:dyDescent="0.2">
      <c r="A168" s="128" t="s">
        <v>264</v>
      </c>
      <c r="B168" s="128" t="s">
        <v>199</v>
      </c>
      <c r="C168" s="128" t="s">
        <v>270</v>
      </c>
    </row>
    <row r="169" spans="1:3" x14ac:dyDescent="0.2">
      <c r="A169" s="128" t="s">
        <v>264</v>
      </c>
      <c r="B169" s="128" t="s">
        <v>194</v>
      </c>
      <c r="C169" s="128" t="s">
        <v>194</v>
      </c>
    </row>
    <row r="170" spans="1:3" x14ac:dyDescent="0.2">
      <c r="A170" s="128" t="s">
        <v>264</v>
      </c>
      <c r="B170" s="128" t="s">
        <v>195</v>
      </c>
      <c r="C170" s="128" t="s">
        <v>195</v>
      </c>
    </row>
    <row r="171" spans="1:3" x14ac:dyDescent="0.2">
      <c r="A171" s="128" t="s">
        <v>264</v>
      </c>
      <c r="B171" s="128" t="s">
        <v>195</v>
      </c>
      <c r="C171" s="128" t="s">
        <v>196</v>
      </c>
    </row>
    <row r="172" spans="1:3" x14ac:dyDescent="0.2">
      <c r="A172" s="128" t="s">
        <v>264</v>
      </c>
      <c r="B172" s="128" t="s">
        <v>351</v>
      </c>
      <c r="C172" s="128" t="s">
        <v>351</v>
      </c>
    </row>
    <row r="173" spans="1:3" x14ac:dyDescent="0.2">
      <c r="A173" s="128" t="s">
        <v>264</v>
      </c>
      <c r="B173" s="128" t="s">
        <v>204</v>
      </c>
      <c r="C173" s="128" t="s">
        <v>205</v>
      </c>
    </row>
    <row r="174" spans="1:3" x14ac:dyDescent="0.2">
      <c r="A174" s="128" t="s">
        <v>264</v>
      </c>
      <c r="B174" s="128" t="s">
        <v>202</v>
      </c>
      <c r="C174" s="128" t="s">
        <v>383</v>
      </c>
    </row>
    <row r="175" spans="1:3" x14ac:dyDescent="0.2">
      <c r="A175" s="128" t="s">
        <v>264</v>
      </c>
      <c r="B175" s="128" t="s">
        <v>202</v>
      </c>
      <c r="C175" s="128" t="s">
        <v>401</v>
      </c>
    </row>
    <row r="176" spans="1:3" x14ac:dyDescent="0.2">
      <c r="A176" s="128" t="s">
        <v>264</v>
      </c>
      <c r="B176" s="128" t="s">
        <v>202</v>
      </c>
      <c r="C176" s="128" t="s">
        <v>402</v>
      </c>
    </row>
    <row r="177" spans="1:3" x14ac:dyDescent="0.2">
      <c r="A177" s="128" t="s">
        <v>264</v>
      </c>
      <c r="B177" s="128" t="s">
        <v>202</v>
      </c>
      <c r="C177" s="128" t="s">
        <v>403</v>
      </c>
    </row>
    <row r="178" spans="1:3" x14ac:dyDescent="0.2">
      <c r="A178" s="128" t="s">
        <v>264</v>
      </c>
      <c r="B178" s="128" t="s">
        <v>202</v>
      </c>
      <c r="C178" s="128" t="s">
        <v>404</v>
      </c>
    </row>
    <row r="179" spans="1:3" x14ac:dyDescent="0.2">
      <c r="A179" s="128" t="s">
        <v>264</v>
      </c>
      <c r="B179" s="128" t="s">
        <v>202</v>
      </c>
      <c r="C179" s="128" t="s">
        <v>405</v>
      </c>
    </row>
    <row r="180" spans="1:3" x14ac:dyDescent="0.2">
      <c r="A180" s="128" t="s">
        <v>264</v>
      </c>
      <c r="B180" s="128" t="s">
        <v>352</v>
      </c>
      <c r="C180" s="128" t="s">
        <v>352</v>
      </c>
    </row>
    <row r="181" spans="1:3" x14ac:dyDescent="0.2">
      <c r="A181" s="128" t="s">
        <v>264</v>
      </c>
      <c r="B181" s="128" t="s">
        <v>353</v>
      </c>
      <c r="C181" s="128" t="s">
        <v>354</v>
      </c>
    </row>
    <row r="182" spans="1:3" ht="13.5" thickBot="1" x14ac:dyDescent="0.25">
      <c r="A182" s="129" t="s">
        <v>264</v>
      </c>
      <c r="B182" s="129" t="s">
        <v>353</v>
      </c>
      <c r="C182" s="129" t="s">
        <v>355</v>
      </c>
    </row>
  </sheetData>
  <sheetProtection password="DC3D" sheet="1" objects="1" scenarios="1"/>
  <pageMargins left="0.7" right="0.7" top="0.75" bottom="0.4" header="0.3" footer="0.3"/>
  <pageSetup orientation="portrait" r:id="rId1"/>
  <headerFooter alignWithMargins="0"/>
  <rowBreaks count="1" manualBreakCount="1">
    <brk id="13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1"/>
    <pageSetUpPr fitToPage="1"/>
  </sheetPr>
  <dimension ref="A2:H42"/>
  <sheetViews>
    <sheetView workbookViewId="0"/>
  </sheetViews>
  <sheetFormatPr defaultRowHeight="15.75" x14ac:dyDescent="0.25"/>
  <cols>
    <col min="1" max="1" width="25.28515625" style="54" customWidth="1"/>
    <col min="2" max="2" width="45.85546875" style="55" customWidth="1"/>
    <col min="3" max="8" width="25.7109375" style="55" customWidth="1"/>
    <col min="9" max="9" width="25.7109375" style="115" customWidth="1"/>
    <col min="10" max="16384" width="9.140625" style="115"/>
  </cols>
  <sheetData>
    <row r="2" spans="1:8" x14ac:dyDescent="0.25">
      <c r="A2" s="113" t="s">
        <v>184</v>
      </c>
      <c r="B2" s="114"/>
      <c r="C2" s="114"/>
      <c r="D2" s="114"/>
      <c r="E2" s="114"/>
      <c r="F2" s="114"/>
      <c r="G2" s="114"/>
      <c r="H2" s="114"/>
    </row>
    <row r="3" spans="1:8" x14ac:dyDescent="0.25">
      <c r="A3" s="116"/>
      <c r="B3" s="115"/>
      <c r="C3" s="115"/>
      <c r="D3" s="115"/>
      <c r="E3" s="115"/>
      <c r="F3" s="115"/>
      <c r="G3" s="115"/>
      <c r="H3" s="115"/>
    </row>
    <row r="4" spans="1:8" x14ac:dyDescent="0.25">
      <c r="A4" s="117" t="s">
        <v>182</v>
      </c>
      <c r="B4" s="55" t="s">
        <v>185</v>
      </c>
    </row>
    <row r="5" spans="1:8" x14ac:dyDescent="0.25">
      <c r="A5" s="117"/>
    </row>
    <row r="6" spans="1:8" x14ac:dyDescent="0.25">
      <c r="A6" s="117" t="s">
        <v>186</v>
      </c>
      <c r="B6" s="55" t="s">
        <v>187</v>
      </c>
    </row>
    <row r="8" spans="1:8" x14ac:dyDescent="0.25">
      <c r="A8" s="56" t="s">
        <v>340</v>
      </c>
      <c r="B8" s="157" t="s">
        <v>341</v>
      </c>
      <c r="C8" s="157"/>
      <c r="D8" s="157"/>
      <c r="E8" s="157"/>
      <c r="F8" s="157"/>
      <c r="G8" s="157"/>
    </row>
    <row r="9" spans="1:8" x14ac:dyDescent="0.25">
      <c r="B9" s="157"/>
      <c r="C9" s="157"/>
      <c r="D9" s="157"/>
      <c r="E9" s="157"/>
      <c r="F9" s="157"/>
      <c r="G9" s="157"/>
    </row>
    <row r="10" spans="1:8" x14ac:dyDescent="0.25">
      <c r="A10" s="113" t="s">
        <v>170</v>
      </c>
      <c r="B10" s="114"/>
      <c r="C10" s="114"/>
      <c r="D10" s="114"/>
      <c r="E10" s="114"/>
      <c r="F10" s="114"/>
      <c r="G10" s="114"/>
      <c r="H10" s="114"/>
    </row>
    <row r="11" spans="1:8" ht="15.75" customHeight="1" x14ac:dyDescent="0.25"/>
    <row r="12" spans="1:8" x14ac:dyDescent="0.25">
      <c r="A12" s="62" t="s">
        <v>181</v>
      </c>
      <c r="B12" s="158" t="s">
        <v>189</v>
      </c>
      <c r="C12" s="60" t="s">
        <v>1</v>
      </c>
      <c r="D12" s="60" t="s">
        <v>4</v>
      </c>
      <c r="E12" s="60" t="s">
        <v>7</v>
      </c>
      <c r="F12" s="60" t="s">
        <v>8</v>
      </c>
    </row>
    <row r="13" spans="1:8" x14ac:dyDescent="0.25">
      <c r="B13" s="158"/>
      <c r="C13" s="60" t="s">
        <v>2</v>
      </c>
      <c r="D13" s="60" t="s">
        <v>5</v>
      </c>
      <c r="E13" s="55" t="s">
        <v>264</v>
      </c>
    </row>
    <row r="14" spans="1:8" x14ac:dyDescent="0.25">
      <c r="B14" s="158"/>
      <c r="C14" s="60" t="s">
        <v>3</v>
      </c>
      <c r="D14" s="60" t="s">
        <v>6</v>
      </c>
    </row>
    <row r="15" spans="1:8" x14ac:dyDescent="0.25">
      <c r="B15" s="63"/>
      <c r="G15" s="60"/>
    </row>
    <row r="16" spans="1:8" x14ac:dyDescent="0.25">
      <c r="B16" s="61" t="s">
        <v>178</v>
      </c>
    </row>
    <row r="17" spans="1:8" x14ac:dyDescent="0.25">
      <c r="A17" s="57"/>
      <c r="B17" s="58"/>
      <c r="C17" s="58"/>
      <c r="D17" s="58"/>
      <c r="E17" s="58"/>
      <c r="F17" s="58"/>
      <c r="G17" s="58"/>
      <c r="H17" s="58"/>
    </row>
    <row r="19" spans="1:8" x14ac:dyDescent="0.25">
      <c r="A19" s="56" t="s">
        <v>169</v>
      </c>
      <c r="B19" s="55" t="s">
        <v>342</v>
      </c>
    </row>
    <row r="20" spans="1:8" x14ac:dyDescent="0.25">
      <c r="A20" s="57"/>
      <c r="B20" s="58"/>
      <c r="C20" s="58"/>
      <c r="D20" s="58"/>
      <c r="E20" s="58"/>
      <c r="F20" s="58"/>
      <c r="G20" s="58"/>
      <c r="H20" s="58"/>
    </row>
    <row r="21" spans="1:8" ht="15.75" customHeight="1" x14ac:dyDescent="0.25"/>
    <row r="22" spans="1:8" x14ac:dyDescent="0.25">
      <c r="A22" s="59" t="s">
        <v>343</v>
      </c>
      <c r="B22" s="158" t="s">
        <v>188</v>
      </c>
      <c r="C22" s="60" t="s">
        <v>29</v>
      </c>
      <c r="D22" s="55" t="s">
        <v>329</v>
      </c>
      <c r="E22" s="60" t="s">
        <v>46</v>
      </c>
      <c r="F22" s="55" t="s">
        <v>334</v>
      </c>
      <c r="G22" s="60" t="s">
        <v>57</v>
      </c>
      <c r="H22" s="60" t="s">
        <v>64</v>
      </c>
    </row>
    <row r="23" spans="1:8" x14ac:dyDescent="0.25">
      <c r="B23" s="158"/>
      <c r="C23" s="60" t="s">
        <v>30</v>
      </c>
      <c r="D23" s="60" t="s">
        <v>38</v>
      </c>
      <c r="E23" s="60" t="s">
        <v>47</v>
      </c>
      <c r="F23" s="60" t="s">
        <v>51</v>
      </c>
      <c r="G23" s="60" t="s">
        <v>58</v>
      </c>
      <c r="H23" s="60" t="s">
        <v>65</v>
      </c>
    </row>
    <row r="24" spans="1:8" x14ac:dyDescent="0.25">
      <c r="B24" s="158"/>
      <c r="C24" s="60" t="s">
        <v>31</v>
      </c>
      <c r="D24" s="60" t="s">
        <v>39</v>
      </c>
      <c r="E24" s="55" t="s">
        <v>330</v>
      </c>
      <c r="F24" s="60" t="s">
        <v>52</v>
      </c>
      <c r="G24" s="60" t="s">
        <v>59</v>
      </c>
      <c r="H24" s="55" t="s">
        <v>66</v>
      </c>
    </row>
    <row r="25" spans="1:8" x14ac:dyDescent="0.25">
      <c r="B25" s="158"/>
      <c r="C25" s="60" t="s">
        <v>32</v>
      </c>
      <c r="D25" s="60" t="s">
        <v>40</v>
      </c>
      <c r="E25" s="55" t="s">
        <v>48</v>
      </c>
      <c r="F25" s="55" t="s">
        <v>335</v>
      </c>
      <c r="G25" s="60" t="s">
        <v>60</v>
      </c>
      <c r="H25" s="55" t="s">
        <v>346</v>
      </c>
    </row>
    <row r="26" spans="1:8" x14ac:dyDescent="0.25">
      <c r="B26" s="158"/>
      <c r="C26" s="60" t="s">
        <v>33</v>
      </c>
      <c r="D26" s="60" t="s">
        <v>41</v>
      </c>
      <c r="E26" s="55" t="s">
        <v>331</v>
      </c>
      <c r="F26" s="55" t="s">
        <v>53</v>
      </c>
      <c r="G26" s="60" t="s">
        <v>61</v>
      </c>
      <c r="H26" s="55" t="s">
        <v>347</v>
      </c>
    </row>
    <row r="27" spans="1:8" x14ac:dyDescent="0.25">
      <c r="B27" s="158"/>
      <c r="C27" s="60" t="s">
        <v>34</v>
      </c>
      <c r="D27" s="60" t="s">
        <v>42</v>
      </c>
      <c r="E27" s="60" t="s">
        <v>49</v>
      </c>
      <c r="F27" s="60" t="s">
        <v>54</v>
      </c>
      <c r="G27" s="60" t="s">
        <v>337</v>
      </c>
    </row>
    <row r="28" spans="1:8" x14ac:dyDescent="0.25">
      <c r="B28" s="158"/>
      <c r="C28" s="60" t="s">
        <v>35</v>
      </c>
      <c r="D28" s="60" t="s">
        <v>43</v>
      </c>
      <c r="E28" s="60" t="s">
        <v>332</v>
      </c>
      <c r="F28" s="60" t="s">
        <v>55</v>
      </c>
      <c r="G28" s="60" t="s">
        <v>62</v>
      </c>
    </row>
    <row r="29" spans="1:8" x14ac:dyDescent="0.25">
      <c r="B29" s="158"/>
      <c r="C29" s="60" t="s">
        <v>36</v>
      </c>
      <c r="D29" s="60" t="s">
        <v>44</v>
      </c>
      <c r="E29" s="55" t="s">
        <v>333</v>
      </c>
      <c r="F29" s="60" t="s">
        <v>56</v>
      </c>
      <c r="G29" s="60" t="s">
        <v>63</v>
      </c>
    </row>
    <row r="30" spans="1:8" x14ac:dyDescent="0.25">
      <c r="B30" s="138"/>
      <c r="C30" s="60" t="s">
        <v>37</v>
      </c>
      <c r="D30" s="60" t="s">
        <v>45</v>
      </c>
      <c r="E30" s="60" t="s">
        <v>50</v>
      </c>
      <c r="F30" s="55" t="s">
        <v>336</v>
      </c>
      <c r="G30" s="60" t="s">
        <v>338</v>
      </c>
    </row>
    <row r="31" spans="1:8" x14ac:dyDescent="0.25">
      <c r="B31" s="61" t="s">
        <v>172</v>
      </c>
      <c r="C31" s="60"/>
      <c r="D31" s="60"/>
      <c r="E31" s="60"/>
      <c r="F31" s="60"/>
      <c r="G31" s="60"/>
    </row>
    <row r="32" spans="1:8" x14ac:dyDescent="0.25">
      <c r="A32" s="57"/>
      <c r="B32" s="58"/>
      <c r="C32" s="58"/>
      <c r="D32" s="58"/>
      <c r="E32" s="58"/>
      <c r="F32" s="58"/>
      <c r="G32" s="58"/>
      <c r="H32" s="58"/>
    </row>
    <row r="33" spans="1:8" x14ac:dyDescent="0.25">
      <c r="H33" s="115"/>
    </row>
    <row r="34" spans="1:8" x14ac:dyDescent="0.25">
      <c r="A34" s="64" t="s">
        <v>171</v>
      </c>
      <c r="B34" s="55" t="s">
        <v>177</v>
      </c>
      <c r="H34" s="115"/>
    </row>
    <row r="35" spans="1:8" x14ac:dyDescent="0.25">
      <c r="H35" s="115"/>
    </row>
    <row r="36" spans="1:8" x14ac:dyDescent="0.25">
      <c r="A36" s="55" t="s">
        <v>176</v>
      </c>
      <c r="B36" s="65" t="s">
        <v>179</v>
      </c>
      <c r="G36" s="60"/>
      <c r="H36" s="115"/>
    </row>
    <row r="37" spans="1:8" x14ac:dyDescent="0.25">
      <c r="B37" s="55" t="s">
        <v>174</v>
      </c>
      <c r="H37" s="115"/>
    </row>
    <row r="38" spans="1:8" x14ac:dyDescent="0.25">
      <c r="B38" s="55" t="s">
        <v>175</v>
      </c>
      <c r="H38" s="115"/>
    </row>
    <row r="39" spans="1:8" x14ac:dyDescent="0.25">
      <c r="B39" s="55" t="s">
        <v>173</v>
      </c>
      <c r="H39" s="115"/>
    </row>
    <row r="40" spans="1:8" x14ac:dyDescent="0.25">
      <c r="B40" s="55" t="s">
        <v>183</v>
      </c>
      <c r="H40" s="115"/>
    </row>
    <row r="41" spans="1:8" x14ac:dyDescent="0.25">
      <c r="G41" s="60"/>
      <c r="H41" s="115"/>
    </row>
    <row r="42" spans="1:8" x14ac:dyDescent="0.25">
      <c r="B42" s="61" t="s">
        <v>180</v>
      </c>
      <c r="H42" s="115"/>
    </row>
  </sheetData>
  <sheetProtection password="DC3D" sheet="1" objects="1" scenarios="1" formatColumns="0" formatRows="0"/>
  <mergeCells count="3">
    <mergeCell ref="B8:G9"/>
    <mergeCell ref="B12:B14"/>
    <mergeCell ref="B22:B29"/>
  </mergeCells>
  <pageMargins left="0.2" right="0.2" top="0.75" bottom="0.75" header="0.3" footer="0.3"/>
  <pageSetup scale="61" orientation="landscape"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tint="-0.34998626667073579"/>
  </sheetPr>
  <dimension ref="E5:F611"/>
  <sheetViews>
    <sheetView view="pageBreakPreview" zoomScaleNormal="100" zoomScaleSheetLayoutView="100" workbookViewId="0">
      <selection activeCell="D44" sqref="D44"/>
    </sheetView>
  </sheetViews>
  <sheetFormatPr defaultRowHeight="12.75" x14ac:dyDescent="0.2"/>
  <cols>
    <col min="5" max="5" width="9.140625" style="1"/>
    <col min="6" max="6" width="10.28515625" customWidth="1"/>
    <col min="16" max="16" width="10.28515625" customWidth="1"/>
  </cols>
  <sheetData>
    <row r="5" spans="6:6" x14ac:dyDescent="0.2">
      <c r="F5" s="1"/>
    </row>
    <row r="6" spans="6:6" x14ac:dyDescent="0.2">
      <c r="F6" s="1"/>
    </row>
    <row r="7" spans="6:6" x14ac:dyDescent="0.2">
      <c r="F7" s="1"/>
    </row>
    <row r="8" spans="6:6" x14ac:dyDescent="0.2">
      <c r="F8" s="1"/>
    </row>
    <row r="9" spans="6:6" x14ac:dyDescent="0.2">
      <c r="F9" s="1"/>
    </row>
    <row r="10" spans="6:6" x14ac:dyDescent="0.2">
      <c r="F10" s="1"/>
    </row>
    <row r="11" spans="6:6" x14ac:dyDescent="0.2">
      <c r="F11" s="1"/>
    </row>
    <row r="12" spans="6:6" x14ac:dyDescent="0.2">
      <c r="F12" s="1"/>
    </row>
    <row r="13" spans="6:6" x14ac:dyDescent="0.2">
      <c r="F13" s="1"/>
    </row>
    <row r="14" spans="6:6" x14ac:dyDescent="0.2">
      <c r="F14" s="1"/>
    </row>
    <row r="15" spans="6:6" x14ac:dyDescent="0.2">
      <c r="F15" s="1"/>
    </row>
    <row r="16" spans="6:6" x14ac:dyDescent="0.2">
      <c r="F16" s="1"/>
    </row>
    <row r="17" spans="6:6" x14ac:dyDescent="0.2">
      <c r="F17" s="1"/>
    </row>
    <row r="18" spans="6:6" x14ac:dyDescent="0.2">
      <c r="F18" s="1"/>
    </row>
    <row r="19" spans="6:6" x14ac:dyDescent="0.2">
      <c r="F19" s="1"/>
    </row>
    <row r="20" spans="6:6" x14ac:dyDescent="0.2">
      <c r="F20" s="1"/>
    </row>
    <row r="21" spans="6:6" x14ac:dyDescent="0.2">
      <c r="F21" s="1"/>
    </row>
    <row r="22" spans="6:6" x14ac:dyDescent="0.2">
      <c r="F22" s="1"/>
    </row>
    <row r="23" spans="6:6" x14ac:dyDescent="0.2">
      <c r="F23" s="1"/>
    </row>
    <row r="24" spans="6:6" x14ac:dyDescent="0.2">
      <c r="F24" s="1"/>
    </row>
    <row r="25" spans="6:6" x14ac:dyDescent="0.2">
      <c r="F25" s="1"/>
    </row>
    <row r="26" spans="6:6" x14ac:dyDescent="0.2">
      <c r="F26" s="1"/>
    </row>
    <row r="27" spans="6:6" x14ac:dyDescent="0.2">
      <c r="F27" s="1"/>
    </row>
    <row r="28" spans="6:6" x14ac:dyDescent="0.2">
      <c r="F28" s="1"/>
    </row>
    <row r="29" spans="6:6" x14ac:dyDescent="0.2">
      <c r="F29" s="1"/>
    </row>
    <row r="30" spans="6:6" x14ac:dyDescent="0.2">
      <c r="F30" s="1"/>
    </row>
    <row r="31" spans="6:6" x14ac:dyDescent="0.2">
      <c r="F31" s="1"/>
    </row>
    <row r="32" spans="6:6" x14ac:dyDescent="0.2">
      <c r="F32" s="1"/>
    </row>
    <row r="33" spans="6:6" x14ac:dyDescent="0.2">
      <c r="F33" s="1"/>
    </row>
    <row r="34" spans="6:6" x14ac:dyDescent="0.2">
      <c r="F34" s="1"/>
    </row>
    <row r="35" spans="6:6" x14ac:dyDescent="0.2">
      <c r="F35" s="1"/>
    </row>
    <row r="36" spans="6:6" x14ac:dyDescent="0.2">
      <c r="F36" s="1"/>
    </row>
    <row r="37" spans="6:6" x14ac:dyDescent="0.2">
      <c r="F37" s="1"/>
    </row>
    <row r="38" spans="6:6" x14ac:dyDescent="0.2">
      <c r="F38" s="1"/>
    </row>
    <row r="39" spans="6:6" x14ac:dyDescent="0.2">
      <c r="F39" s="1"/>
    </row>
    <row r="40" spans="6:6" x14ac:dyDescent="0.2">
      <c r="F40" s="1"/>
    </row>
    <row r="41" spans="6:6" x14ac:dyDescent="0.2">
      <c r="F41" s="1"/>
    </row>
    <row r="42" spans="6:6" x14ac:dyDescent="0.2">
      <c r="F42" s="1"/>
    </row>
    <row r="43" spans="6:6" x14ac:dyDescent="0.2">
      <c r="F43" s="1"/>
    </row>
    <row r="44" spans="6:6" x14ac:dyDescent="0.2">
      <c r="F44" s="1"/>
    </row>
    <row r="45" spans="6:6" x14ac:dyDescent="0.2">
      <c r="F45" s="1"/>
    </row>
    <row r="46" spans="6:6" x14ac:dyDescent="0.2">
      <c r="F46" s="1"/>
    </row>
    <row r="47" spans="6:6" x14ac:dyDescent="0.2">
      <c r="F47" s="1"/>
    </row>
    <row r="48" spans="6:6" x14ac:dyDescent="0.2">
      <c r="F48" s="1"/>
    </row>
    <row r="49" spans="6:6" x14ac:dyDescent="0.2">
      <c r="F49" s="1"/>
    </row>
    <row r="50" spans="6:6" x14ac:dyDescent="0.2">
      <c r="F50" s="1"/>
    </row>
    <row r="51" spans="6:6" x14ac:dyDescent="0.2">
      <c r="F51" s="1"/>
    </row>
    <row r="52" spans="6:6" x14ac:dyDescent="0.2">
      <c r="F52" s="1"/>
    </row>
    <row r="53" spans="6:6" x14ac:dyDescent="0.2">
      <c r="F53" s="1"/>
    </row>
    <row r="54" spans="6:6" x14ac:dyDescent="0.2">
      <c r="F54" s="1"/>
    </row>
    <row r="55" spans="6:6" x14ac:dyDescent="0.2">
      <c r="F55" s="1"/>
    </row>
    <row r="56" spans="6:6" x14ac:dyDescent="0.2">
      <c r="F56" s="1"/>
    </row>
    <row r="57" spans="6:6" x14ac:dyDescent="0.2">
      <c r="F57" s="1"/>
    </row>
    <row r="58" spans="6:6" x14ac:dyDescent="0.2">
      <c r="F58" s="1"/>
    </row>
    <row r="59" spans="6:6" x14ac:dyDescent="0.2">
      <c r="F59" s="1"/>
    </row>
    <row r="60" spans="6:6" x14ac:dyDescent="0.2">
      <c r="F60" s="1"/>
    </row>
    <row r="61" spans="6:6" x14ac:dyDescent="0.2">
      <c r="F61" s="1"/>
    </row>
    <row r="62" spans="6:6" x14ac:dyDescent="0.2">
      <c r="F62" s="1"/>
    </row>
    <row r="63" spans="6:6" x14ac:dyDescent="0.2">
      <c r="F63" s="1"/>
    </row>
    <row r="64" spans="6:6" x14ac:dyDescent="0.2">
      <c r="F64" s="1"/>
    </row>
    <row r="65" spans="6:6" x14ac:dyDescent="0.2">
      <c r="F65" s="1"/>
    </row>
    <row r="66" spans="6:6" x14ac:dyDescent="0.2">
      <c r="F66" s="1"/>
    </row>
    <row r="67" spans="6:6" x14ac:dyDescent="0.2">
      <c r="F67" s="1"/>
    </row>
    <row r="68" spans="6:6" x14ac:dyDescent="0.2">
      <c r="F68" s="1"/>
    </row>
    <row r="69" spans="6:6" x14ac:dyDescent="0.2">
      <c r="F69" s="1"/>
    </row>
    <row r="70" spans="6:6" x14ac:dyDescent="0.2">
      <c r="F70" s="1"/>
    </row>
    <row r="71" spans="6:6" x14ac:dyDescent="0.2">
      <c r="F71" s="1"/>
    </row>
    <row r="72" spans="6:6" x14ac:dyDescent="0.2">
      <c r="F72" s="1"/>
    </row>
    <row r="73" spans="6:6" x14ac:dyDescent="0.2">
      <c r="F73" s="1"/>
    </row>
    <row r="74" spans="6:6" x14ac:dyDescent="0.2">
      <c r="F74" s="1"/>
    </row>
    <row r="75" spans="6:6" x14ac:dyDescent="0.2">
      <c r="F75" s="1"/>
    </row>
    <row r="76" spans="6:6" x14ac:dyDescent="0.2">
      <c r="F76" s="1"/>
    </row>
    <row r="77" spans="6:6" x14ac:dyDescent="0.2">
      <c r="F77" s="1"/>
    </row>
    <row r="78" spans="6:6" x14ac:dyDescent="0.2">
      <c r="F78" s="1"/>
    </row>
    <row r="79" spans="6:6" x14ac:dyDescent="0.2">
      <c r="F79" s="1"/>
    </row>
    <row r="80" spans="6:6" x14ac:dyDescent="0.2">
      <c r="F80" s="1"/>
    </row>
    <row r="81" spans="6:6" x14ac:dyDescent="0.2">
      <c r="F81" s="1"/>
    </row>
    <row r="82" spans="6:6" x14ac:dyDescent="0.2">
      <c r="F82" s="1"/>
    </row>
    <row r="83" spans="6:6" x14ac:dyDescent="0.2">
      <c r="F83" s="1"/>
    </row>
    <row r="84" spans="6:6" x14ac:dyDescent="0.2">
      <c r="F84" s="1"/>
    </row>
    <row r="85" spans="6:6" x14ac:dyDescent="0.2">
      <c r="F85" s="1"/>
    </row>
    <row r="86" spans="6:6" x14ac:dyDescent="0.2">
      <c r="F86" s="1"/>
    </row>
    <row r="87" spans="6:6" x14ac:dyDescent="0.2">
      <c r="F87" s="1"/>
    </row>
    <row r="88" spans="6:6" x14ac:dyDescent="0.2">
      <c r="F88" s="1"/>
    </row>
    <row r="89" spans="6:6" x14ac:dyDescent="0.2">
      <c r="F89" s="1"/>
    </row>
    <row r="90" spans="6:6" x14ac:dyDescent="0.2">
      <c r="F90" s="1"/>
    </row>
    <row r="91" spans="6:6" x14ac:dyDescent="0.2">
      <c r="F91" s="1"/>
    </row>
    <row r="92" spans="6:6" x14ac:dyDescent="0.2">
      <c r="F92" s="1"/>
    </row>
    <row r="93" spans="6:6" x14ac:dyDescent="0.2">
      <c r="F93" s="1"/>
    </row>
    <row r="94" spans="6:6" x14ac:dyDescent="0.2">
      <c r="F94" s="1"/>
    </row>
    <row r="95" spans="6:6" x14ac:dyDescent="0.2">
      <c r="F95" s="1"/>
    </row>
    <row r="96" spans="6:6" x14ac:dyDescent="0.2">
      <c r="F96" s="1"/>
    </row>
    <row r="97" spans="6:6" x14ac:dyDescent="0.2">
      <c r="F97" s="1"/>
    </row>
    <row r="98" spans="6:6" x14ac:dyDescent="0.2">
      <c r="F98" s="1"/>
    </row>
    <row r="99" spans="6:6" x14ac:dyDescent="0.2">
      <c r="F99" s="1"/>
    </row>
    <row r="100" spans="6:6" x14ac:dyDescent="0.2">
      <c r="F100" s="1"/>
    </row>
    <row r="101" spans="6:6" x14ac:dyDescent="0.2">
      <c r="F101" s="1"/>
    </row>
    <row r="102" spans="6:6" x14ac:dyDescent="0.2">
      <c r="F102" s="1"/>
    </row>
    <row r="103" spans="6:6" x14ac:dyDescent="0.2">
      <c r="F103" s="1"/>
    </row>
    <row r="104" spans="6:6" x14ac:dyDescent="0.2">
      <c r="F104" s="1"/>
    </row>
    <row r="105" spans="6:6" x14ac:dyDescent="0.2">
      <c r="F105" s="1"/>
    </row>
    <row r="106" spans="6:6" x14ac:dyDescent="0.2">
      <c r="F106" s="1"/>
    </row>
    <row r="107" spans="6:6" x14ac:dyDescent="0.2">
      <c r="F107" s="1"/>
    </row>
    <row r="108" spans="6:6" x14ac:dyDescent="0.2">
      <c r="F108" s="1"/>
    </row>
    <row r="109" spans="6:6" x14ac:dyDescent="0.2">
      <c r="F109" s="1"/>
    </row>
    <row r="110" spans="6:6" x14ac:dyDescent="0.2">
      <c r="F110" s="1"/>
    </row>
    <row r="111" spans="6:6" x14ac:dyDescent="0.2">
      <c r="F111" s="1"/>
    </row>
    <row r="112" spans="6:6" x14ac:dyDescent="0.2">
      <c r="F112" s="1"/>
    </row>
    <row r="113" spans="6:6" x14ac:dyDescent="0.2">
      <c r="F113" s="1"/>
    </row>
    <row r="114" spans="6:6" x14ac:dyDescent="0.2">
      <c r="F114" s="1"/>
    </row>
    <row r="115" spans="6:6" x14ac:dyDescent="0.2">
      <c r="F115" s="1"/>
    </row>
    <row r="116" spans="6:6" x14ac:dyDescent="0.2">
      <c r="F116" s="1"/>
    </row>
    <row r="117" spans="6:6" x14ac:dyDescent="0.2">
      <c r="F117" s="1"/>
    </row>
    <row r="118" spans="6:6" x14ac:dyDescent="0.2">
      <c r="F118" s="1"/>
    </row>
    <row r="119" spans="6:6" x14ac:dyDescent="0.2">
      <c r="F119" s="1"/>
    </row>
    <row r="120" spans="6:6" x14ac:dyDescent="0.2">
      <c r="F120" s="1"/>
    </row>
    <row r="121" spans="6:6" x14ac:dyDescent="0.2">
      <c r="F121" s="1"/>
    </row>
    <row r="122" spans="6:6" x14ac:dyDescent="0.2">
      <c r="F122" s="1"/>
    </row>
    <row r="123" spans="6:6" x14ac:dyDescent="0.2">
      <c r="F123" s="1"/>
    </row>
    <row r="124" spans="6:6" x14ac:dyDescent="0.2">
      <c r="F124" s="1"/>
    </row>
    <row r="125" spans="6:6" x14ac:dyDescent="0.2">
      <c r="F125" s="1"/>
    </row>
    <row r="126" spans="6:6" x14ac:dyDescent="0.2">
      <c r="F126" s="1"/>
    </row>
    <row r="127" spans="6:6" x14ac:dyDescent="0.2">
      <c r="F127" s="1"/>
    </row>
    <row r="128" spans="6:6" x14ac:dyDescent="0.2">
      <c r="F128" s="1"/>
    </row>
    <row r="129" spans="6:6" x14ac:dyDescent="0.2">
      <c r="F129" s="1"/>
    </row>
    <row r="130" spans="6:6" x14ac:dyDescent="0.2">
      <c r="F130" s="1"/>
    </row>
    <row r="131" spans="6:6" x14ac:dyDescent="0.2">
      <c r="F131" s="1"/>
    </row>
    <row r="132" spans="6:6" x14ac:dyDescent="0.2">
      <c r="F132" s="1"/>
    </row>
    <row r="133" spans="6:6" x14ac:dyDescent="0.2">
      <c r="F133" s="1"/>
    </row>
    <row r="134" spans="6:6" x14ac:dyDescent="0.2">
      <c r="F134" s="1"/>
    </row>
    <row r="135" spans="6:6" x14ac:dyDescent="0.2">
      <c r="F135" s="1"/>
    </row>
    <row r="136" spans="6:6" x14ac:dyDescent="0.2">
      <c r="F136" s="1"/>
    </row>
    <row r="137" spans="6:6" x14ac:dyDescent="0.2">
      <c r="F137" s="1"/>
    </row>
    <row r="138" spans="6:6" x14ac:dyDescent="0.2">
      <c r="F138" s="1"/>
    </row>
    <row r="139" spans="6:6" x14ac:dyDescent="0.2">
      <c r="F139" s="1"/>
    </row>
    <row r="140" spans="6:6" x14ac:dyDescent="0.2">
      <c r="F140" s="1"/>
    </row>
    <row r="141" spans="6:6" x14ac:dyDescent="0.2">
      <c r="F141" s="1"/>
    </row>
    <row r="142" spans="6:6" x14ac:dyDescent="0.2">
      <c r="F142" s="1"/>
    </row>
    <row r="143" spans="6:6" x14ac:dyDescent="0.2">
      <c r="F143" s="1"/>
    </row>
    <row r="144" spans="6:6" x14ac:dyDescent="0.2">
      <c r="F144" s="1"/>
    </row>
    <row r="145" spans="6:6" x14ac:dyDescent="0.2">
      <c r="F145" s="1"/>
    </row>
    <row r="146" spans="6:6" x14ac:dyDescent="0.2">
      <c r="F146" s="1"/>
    </row>
    <row r="147" spans="6:6" x14ac:dyDescent="0.2">
      <c r="F147" s="1"/>
    </row>
    <row r="148" spans="6:6" x14ac:dyDescent="0.2">
      <c r="F148" s="1"/>
    </row>
    <row r="149" spans="6:6" x14ac:dyDescent="0.2">
      <c r="F149" s="1"/>
    </row>
    <row r="150" spans="6:6" x14ac:dyDescent="0.2">
      <c r="F150" s="1"/>
    </row>
    <row r="151" spans="6:6" x14ac:dyDescent="0.2">
      <c r="F151" s="1"/>
    </row>
    <row r="152" spans="6:6" x14ac:dyDescent="0.2">
      <c r="F152" s="1"/>
    </row>
    <row r="153" spans="6:6" x14ac:dyDescent="0.2">
      <c r="F153" s="1"/>
    </row>
    <row r="154" spans="6:6" x14ac:dyDescent="0.2">
      <c r="F154" s="1"/>
    </row>
    <row r="155" spans="6:6" x14ac:dyDescent="0.2">
      <c r="F155" s="1"/>
    </row>
    <row r="156" spans="6:6" x14ac:dyDescent="0.2">
      <c r="F156" s="1"/>
    </row>
    <row r="157" spans="6:6" x14ac:dyDescent="0.2">
      <c r="F157" s="1"/>
    </row>
    <row r="158" spans="6:6" x14ac:dyDescent="0.2">
      <c r="F158" s="1"/>
    </row>
    <row r="159" spans="6:6" x14ac:dyDescent="0.2">
      <c r="F159" s="1"/>
    </row>
    <row r="160" spans="6:6" x14ac:dyDescent="0.2">
      <c r="F160" s="1"/>
    </row>
    <row r="161" spans="6:6" x14ac:dyDescent="0.2">
      <c r="F161" s="1"/>
    </row>
    <row r="162" spans="6:6" x14ac:dyDescent="0.2">
      <c r="F162" s="1"/>
    </row>
    <row r="163" spans="6:6" x14ac:dyDescent="0.2">
      <c r="F163" s="1"/>
    </row>
    <row r="164" spans="6:6" x14ac:dyDescent="0.2">
      <c r="F164" s="1"/>
    </row>
    <row r="165" spans="6:6" x14ac:dyDescent="0.2">
      <c r="F165" s="1"/>
    </row>
    <row r="166" spans="6:6" x14ac:dyDescent="0.2">
      <c r="F166" s="1"/>
    </row>
    <row r="167" spans="6:6" x14ac:dyDescent="0.2">
      <c r="F167" s="1"/>
    </row>
    <row r="168" spans="6:6" x14ac:dyDescent="0.2">
      <c r="F168" s="1"/>
    </row>
    <row r="169" spans="6:6" x14ac:dyDescent="0.2">
      <c r="F169" s="1"/>
    </row>
    <row r="170" spans="6:6" x14ac:dyDescent="0.2">
      <c r="F170" s="1"/>
    </row>
    <row r="171" spans="6:6" x14ac:dyDescent="0.2">
      <c r="F171" s="1"/>
    </row>
    <row r="172" spans="6:6" x14ac:dyDescent="0.2">
      <c r="F172" s="1"/>
    </row>
    <row r="173" spans="6:6" x14ac:dyDescent="0.2">
      <c r="F173" s="1"/>
    </row>
    <row r="174" spans="6:6" x14ac:dyDescent="0.2">
      <c r="F174" s="1"/>
    </row>
    <row r="175" spans="6:6" x14ac:dyDescent="0.2">
      <c r="F175" s="1"/>
    </row>
    <row r="176" spans="6:6" x14ac:dyDescent="0.2">
      <c r="F176" s="1"/>
    </row>
    <row r="177" spans="6:6" x14ac:dyDescent="0.2">
      <c r="F177" s="1"/>
    </row>
    <row r="178" spans="6:6" x14ac:dyDescent="0.2">
      <c r="F178" s="1"/>
    </row>
    <row r="179" spans="6:6" x14ac:dyDescent="0.2">
      <c r="F179" s="1"/>
    </row>
    <row r="180" spans="6:6" x14ac:dyDescent="0.2">
      <c r="F180" s="1"/>
    </row>
    <row r="181" spans="6:6" x14ac:dyDescent="0.2">
      <c r="F181" s="1"/>
    </row>
    <row r="182" spans="6:6" x14ac:dyDescent="0.2">
      <c r="F182" s="1"/>
    </row>
    <row r="183" spans="6:6" x14ac:dyDescent="0.2">
      <c r="F183" s="1"/>
    </row>
    <row r="184" spans="6:6" x14ac:dyDescent="0.2">
      <c r="F184" s="1"/>
    </row>
    <row r="185" spans="6:6" x14ac:dyDescent="0.2">
      <c r="F185" s="1"/>
    </row>
    <row r="186" spans="6:6" x14ac:dyDescent="0.2">
      <c r="F186" s="1"/>
    </row>
    <row r="187" spans="6:6" x14ac:dyDescent="0.2">
      <c r="F187" s="1"/>
    </row>
    <row r="188" spans="6:6" x14ac:dyDescent="0.2">
      <c r="F188" s="1"/>
    </row>
    <row r="189" spans="6:6" x14ac:dyDescent="0.2">
      <c r="F189" s="1"/>
    </row>
    <row r="190" spans="6:6" x14ac:dyDescent="0.2">
      <c r="F190" s="1"/>
    </row>
    <row r="191" spans="6:6" x14ac:dyDescent="0.2">
      <c r="F191" s="1"/>
    </row>
    <row r="192" spans="6:6" x14ac:dyDescent="0.2">
      <c r="F192" s="1"/>
    </row>
    <row r="193" spans="6:6" x14ac:dyDescent="0.2">
      <c r="F193" s="1"/>
    </row>
    <row r="194" spans="6:6" x14ac:dyDescent="0.2">
      <c r="F194" s="1"/>
    </row>
    <row r="195" spans="6:6" x14ac:dyDescent="0.2">
      <c r="F195" s="1"/>
    </row>
    <row r="196" spans="6:6" x14ac:dyDescent="0.2">
      <c r="F196" s="1"/>
    </row>
    <row r="197" spans="6:6" x14ac:dyDescent="0.2">
      <c r="F197" s="1"/>
    </row>
    <row r="198" spans="6:6" x14ac:dyDescent="0.2">
      <c r="F198" s="1"/>
    </row>
    <row r="199" spans="6:6" x14ac:dyDescent="0.2">
      <c r="F199" s="1"/>
    </row>
    <row r="200" spans="6:6" x14ac:dyDescent="0.2">
      <c r="F200" s="1"/>
    </row>
    <row r="201" spans="6:6" x14ac:dyDescent="0.2">
      <c r="F201" s="1"/>
    </row>
    <row r="202" spans="6:6" x14ac:dyDescent="0.2">
      <c r="F202" s="1"/>
    </row>
    <row r="203" spans="6:6" x14ac:dyDescent="0.2">
      <c r="F203" s="1"/>
    </row>
    <row r="204" spans="6:6" x14ac:dyDescent="0.2">
      <c r="F204" s="1"/>
    </row>
    <row r="205" spans="6:6" x14ac:dyDescent="0.2">
      <c r="F205" s="1"/>
    </row>
    <row r="206" spans="6:6" x14ac:dyDescent="0.2">
      <c r="F206" s="1"/>
    </row>
    <row r="207" spans="6:6" x14ac:dyDescent="0.2">
      <c r="F207" s="1"/>
    </row>
    <row r="208" spans="6:6" x14ac:dyDescent="0.2">
      <c r="F208" s="1"/>
    </row>
    <row r="209" spans="6:6" x14ac:dyDescent="0.2">
      <c r="F209" s="1"/>
    </row>
    <row r="210" spans="6:6" x14ac:dyDescent="0.2">
      <c r="F210" s="1"/>
    </row>
    <row r="211" spans="6:6" x14ac:dyDescent="0.2">
      <c r="F211" s="1"/>
    </row>
    <row r="212" spans="6:6" x14ac:dyDescent="0.2">
      <c r="F212" s="1"/>
    </row>
    <row r="213" spans="6:6" x14ac:dyDescent="0.2">
      <c r="F213" s="1"/>
    </row>
    <row r="214" spans="6:6" x14ac:dyDescent="0.2">
      <c r="F214" s="1"/>
    </row>
    <row r="215" spans="6:6" x14ac:dyDescent="0.2">
      <c r="F215" s="1"/>
    </row>
    <row r="216" spans="6:6" x14ac:dyDescent="0.2">
      <c r="F216" s="1"/>
    </row>
    <row r="217" spans="6:6" x14ac:dyDescent="0.2">
      <c r="F217" s="1"/>
    </row>
    <row r="218" spans="6:6" x14ac:dyDescent="0.2">
      <c r="F218" s="1"/>
    </row>
    <row r="219" spans="6:6" x14ac:dyDescent="0.2">
      <c r="F219" s="1"/>
    </row>
    <row r="220" spans="6:6" x14ac:dyDescent="0.2">
      <c r="F220" s="1"/>
    </row>
    <row r="221" spans="6:6" x14ac:dyDescent="0.2">
      <c r="F221" s="1"/>
    </row>
    <row r="222" spans="6:6" x14ac:dyDescent="0.2">
      <c r="F222" s="1"/>
    </row>
    <row r="223" spans="6:6" x14ac:dyDescent="0.2">
      <c r="F223" s="1"/>
    </row>
    <row r="224" spans="6:6" x14ac:dyDescent="0.2">
      <c r="F224" s="1"/>
    </row>
    <row r="225" spans="6:6" x14ac:dyDescent="0.2">
      <c r="F225" s="1"/>
    </row>
    <row r="226" spans="6:6" x14ac:dyDescent="0.2">
      <c r="F226" s="1"/>
    </row>
    <row r="227" spans="6:6" x14ac:dyDescent="0.2">
      <c r="F227" s="1"/>
    </row>
    <row r="228" spans="6:6" x14ac:dyDescent="0.2">
      <c r="F228" s="1"/>
    </row>
    <row r="229" spans="6:6" x14ac:dyDescent="0.2">
      <c r="F229" s="1"/>
    </row>
    <row r="230" spans="6:6" x14ac:dyDescent="0.2">
      <c r="F230" s="1"/>
    </row>
    <row r="231" spans="6:6" x14ac:dyDescent="0.2">
      <c r="F231" s="1"/>
    </row>
    <row r="232" spans="6:6" x14ac:dyDescent="0.2">
      <c r="F232" s="1"/>
    </row>
    <row r="233" spans="6:6" x14ac:dyDescent="0.2">
      <c r="F233" s="1"/>
    </row>
    <row r="234" spans="6:6" x14ac:dyDescent="0.2">
      <c r="F234" s="1"/>
    </row>
    <row r="235" spans="6:6" x14ac:dyDescent="0.2">
      <c r="F235" s="1"/>
    </row>
    <row r="236" spans="6:6" x14ac:dyDescent="0.2">
      <c r="F236" s="1"/>
    </row>
    <row r="237" spans="6:6" x14ac:dyDescent="0.2">
      <c r="F237" s="1"/>
    </row>
    <row r="238" spans="6:6" x14ac:dyDescent="0.2">
      <c r="F238" s="1"/>
    </row>
    <row r="239" spans="6:6" x14ac:dyDescent="0.2">
      <c r="F239" s="1"/>
    </row>
    <row r="240" spans="6:6" x14ac:dyDescent="0.2">
      <c r="F240" s="1"/>
    </row>
    <row r="241" spans="6:6" x14ac:dyDescent="0.2">
      <c r="F241" s="1"/>
    </row>
    <row r="242" spans="6:6" x14ac:dyDescent="0.2">
      <c r="F242" s="1"/>
    </row>
    <row r="243" spans="6:6" x14ac:dyDescent="0.2">
      <c r="F243" s="1"/>
    </row>
    <row r="244" spans="6:6" x14ac:dyDescent="0.2">
      <c r="F244" s="1"/>
    </row>
    <row r="245" spans="6:6" x14ac:dyDescent="0.2">
      <c r="F245" s="1"/>
    </row>
    <row r="246" spans="6:6" x14ac:dyDescent="0.2">
      <c r="F246" s="1"/>
    </row>
    <row r="247" spans="6:6" x14ac:dyDescent="0.2">
      <c r="F247" s="1"/>
    </row>
    <row r="248" spans="6:6" x14ac:dyDescent="0.2">
      <c r="F248" s="1"/>
    </row>
    <row r="249" spans="6:6" x14ac:dyDescent="0.2">
      <c r="F249" s="1"/>
    </row>
    <row r="250" spans="6:6" x14ac:dyDescent="0.2">
      <c r="F250" s="1"/>
    </row>
    <row r="251" spans="6:6" x14ac:dyDescent="0.2">
      <c r="F251" s="1"/>
    </row>
    <row r="252" spans="6:6" x14ac:dyDescent="0.2">
      <c r="F252" s="1"/>
    </row>
    <row r="253" spans="6:6" x14ac:dyDescent="0.2">
      <c r="F253" s="1"/>
    </row>
    <row r="254" spans="6:6" x14ac:dyDescent="0.2">
      <c r="F254" s="1"/>
    </row>
    <row r="255" spans="6:6" x14ac:dyDescent="0.2">
      <c r="F255" s="1"/>
    </row>
    <row r="256" spans="6:6" x14ac:dyDescent="0.2">
      <c r="F256" s="1"/>
    </row>
    <row r="257" spans="6:6" x14ac:dyDescent="0.2">
      <c r="F257" s="1"/>
    </row>
    <row r="258" spans="6:6" x14ac:dyDescent="0.2">
      <c r="F258" s="1"/>
    </row>
    <row r="259" spans="6:6" x14ac:dyDescent="0.2">
      <c r="F259" s="1"/>
    </row>
    <row r="260" spans="6:6" x14ac:dyDescent="0.2">
      <c r="F260" s="1"/>
    </row>
    <row r="261" spans="6:6" x14ac:dyDescent="0.2">
      <c r="F261" s="1"/>
    </row>
    <row r="262" spans="6:6" x14ac:dyDescent="0.2">
      <c r="F262" s="1"/>
    </row>
    <row r="263" spans="6:6" x14ac:dyDescent="0.2">
      <c r="F263" s="1"/>
    </row>
    <row r="264" spans="6:6" x14ac:dyDescent="0.2">
      <c r="F264" s="1"/>
    </row>
    <row r="265" spans="6:6" x14ac:dyDescent="0.2">
      <c r="F265" s="1"/>
    </row>
    <row r="266" spans="6:6" x14ac:dyDescent="0.2">
      <c r="F266" s="1"/>
    </row>
    <row r="267" spans="6:6" x14ac:dyDescent="0.2">
      <c r="F267" s="1"/>
    </row>
    <row r="268" spans="6:6" x14ac:dyDescent="0.2">
      <c r="F268" s="1"/>
    </row>
    <row r="269" spans="6:6" x14ac:dyDescent="0.2">
      <c r="F269" s="1"/>
    </row>
    <row r="270" spans="6:6" x14ac:dyDescent="0.2">
      <c r="F270" s="1"/>
    </row>
    <row r="271" spans="6:6" x14ac:dyDescent="0.2">
      <c r="F271" s="1"/>
    </row>
    <row r="272" spans="6:6" x14ac:dyDescent="0.2">
      <c r="F272" s="1"/>
    </row>
    <row r="273" spans="6:6" x14ac:dyDescent="0.2">
      <c r="F273" s="1"/>
    </row>
    <row r="274" spans="6:6" x14ac:dyDescent="0.2">
      <c r="F274" s="1"/>
    </row>
    <row r="275" spans="6:6" x14ac:dyDescent="0.2">
      <c r="F275" s="1"/>
    </row>
    <row r="276" spans="6:6" x14ac:dyDescent="0.2">
      <c r="F276" s="1"/>
    </row>
    <row r="277" spans="6:6" x14ac:dyDescent="0.2">
      <c r="F277" s="1"/>
    </row>
    <row r="278" spans="6:6" x14ac:dyDescent="0.2">
      <c r="F278" s="1"/>
    </row>
    <row r="279" spans="6:6" x14ac:dyDescent="0.2">
      <c r="F279" s="1"/>
    </row>
    <row r="280" spans="6:6" x14ac:dyDescent="0.2">
      <c r="F280" s="1"/>
    </row>
    <row r="281" spans="6:6" x14ac:dyDescent="0.2">
      <c r="F281" s="1"/>
    </row>
    <row r="282" spans="6:6" x14ac:dyDescent="0.2">
      <c r="F282" s="1"/>
    </row>
    <row r="283" spans="6:6" x14ac:dyDescent="0.2">
      <c r="F283" s="1"/>
    </row>
    <row r="284" spans="6:6" x14ac:dyDescent="0.2">
      <c r="F284" s="1"/>
    </row>
    <row r="285" spans="6:6" x14ac:dyDescent="0.2">
      <c r="F285" s="1"/>
    </row>
    <row r="286" spans="6:6" x14ac:dyDescent="0.2">
      <c r="F286" s="1"/>
    </row>
    <row r="287" spans="6:6" x14ac:dyDescent="0.2">
      <c r="F287" s="1"/>
    </row>
    <row r="288" spans="6:6" x14ac:dyDescent="0.2">
      <c r="F288" s="1"/>
    </row>
    <row r="289" spans="6:6" x14ac:dyDescent="0.2">
      <c r="F289" s="1"/>
    </row>
    <row r="290" spans="6:6" x14ac:dyDescent="0.2">
      <c r="F290" s="1"/>
    </row>
    <row r="291" spans="6:6" x14ac:dyDescent="0.2">
      <c r="F291" s="1"/>
    </row>
    <row r="292" spans="6:6" x14ac:dyDescent="0.2">
      <c r="F292" s="1"/>
    </row>
    <row r="293" spans="6:6" x14ac:dyDescent="0.2">
      <c r="F293" s="1"/>
    </row>
    <row r="294" spans="6:6" x14ac:dyDescent="0.2">
      <c r="F294" s="1"/>
    </row>
    <row r="295" spans="6:6" x14ac:dyDescent="0.2">
      <c r="F295" s="1"/>
    </row>
    <row r="296" spans="6:6" x14ac:dyDescent="0.2">
      <c r="F296" s="1"/>
    </row>
    <row r="297" spans="6:6" x14ac:dyDescent="0.2">
      <c r="F297" s="1"/>
    </row>
    <row r="298" spans="6:6" x14ac:dyDescent="0.2">
      <c r="F298" s="1"/>
    </row>
    <row r="299" spans="6:6" x14ac:dyDescent="0.2">
      <c r="F299" s="1"/>
    </row>
    <row r="300" spans="6:6" x14ac:dyDescent="0.2">
      <c r="F300" s="1"/>
    </row>
    <row r="301" spans="6:6" x14ac:dyDescent="0.2">
      <c r="F301" s="1"/>
    </row>
    <row r="302" spans="6:6" x14ac:dyDescent="0.2">
      <c r="F302" s="1"/>
    </row>
    <row r="303" spans="6:6" x14ac:dyDescent="0.2">
      <c r="F303" s="1"/>
    </row>
    <row r="304" spans="6:6" x14ac:dyDescent="0.2">
      <c r="F304" s="1"/>
    </row>
    <row r="305" spans="6:6" x14ac:dyDescent="0.2">
      <c r="F305" s="1"/>
    </row>
    <row r="306" spans="6:6" x14ac:dyDescent="0.2">
      <c r="F306" s="1"/>
    </row>
    <row r="307" spans="6:6" x14ac:dyDescent="0.2">
      <c r="F307" s="1"/>
    </row>
    <row r="308" spans="6:6" x14ac:dyDescent="0.2">
      <c r="F308" s="1"/>
    </row>
    <row r="309" spans="6:6" x14ac:dyDescent="0.2">
      <c r="F309" s="1"/>
    </row>
    <row r="310" spans="6:6" x14ac:dyDescent="0.2">
      <c r="F310" s="1"/>
    </row>
    <row r="311" spans="6:6" x14ac:dyDescent="0.2">
      <c r="F311" s="1"/>
    </row>
    <row r="312" spans="6:6" x14ac:dyDescent="0.2">
      <c r="F312" s="1"/>
    </row>
    <row r="313" spans="6:6" x14ac:dyDescent="0.2">
      <c r="F313" s="1"/>
    </row>
    <row r="314" spans="6:6" x14ac:dyDescent="0.2">
      <c r="F314" s="1"/>
    </row>
    <row r="315" spans="6:6" x14ac:dyDescent="0.2">
      <c r="F315" s="1"/>
    </row>
    <row r="316" spans="6:6" x14ac:dyDescent="0.2">
      <c r="F316" s="1"/>
    </row>
    <row r="317" spans="6:6" x14ac:dyDescent="0.2">
      <c r="F317" s="1"/>
    </row>
    <row r="318" spans="6:6" x14ac:dyDescent="0.2">
      <c r="F318" s="1"/>
    </row>
    <row r="319" spans="6:6" x14ac:dyDescent="0.2">
      <c r="F319" s="1"/>
    </row>
    <row r="320" spans="6:6" x14ac:dyDescent="0.2">
      <c r="F320" s="1"/>
    </row>
    <row r="321" spans="6:6" x14ac:dyDescent="0.2">
      <c r="F321" s="1"/>
    </row>
    <row r="322" spans="6:6" x14ac:dyDescent="0.2">
      <c r="F322" s="1"/>
    </row>
    <row r="323" spans="6:6" x14ac:dyDescent="0.2">
      <c r="F323" s="1"/>
    </row>
    <row r="324" spans="6:6" x14ac:dyDescent="0.2">
      <c r="F324" s="1"/>
    </row>
    <row r="325" spans="6:6" x14ac:dyDescent="0.2">
      <c r="F325" s="1"/>
    </row>
    <row r="326" spans="6:6" x14ac:dyDescent="0.2">
      <c r="F326" s="1"/>
    </row>
    <row r="327" spans="6:6" x14ac:dyDescent="0.2">
      <c r="F327" s="1"/>
    </row>
    <row r="328" spans="6:6" x14ac:dyDescent="0.2">
      <c r="F328" s="1"/>
    </row>
    <row r="329" spans="6:6" x14ac:dyDescent="0.2">
      <c r="F329" s="1"/>
    </row>
    <row r="330" spans="6:6" x14ac:dyDescent="0.2">
      <c r="F330" s="1"/>
    </row>
    <row r="331" spans="6:6" x14ac:dyDescent="0.2">
      <c r="F331" s="1"/>
    </row>
    <row r="332" spans="6:6" x14ac:dyDescent="0.2">
      <c r="F332" s="1"/>
    </row>
    <row r="333" spans="6:6" x14ac:dyDescent="0.2">
      <c r="F333" s="1"/>
    </row>
    <row r="334" spans="6:6" x14ac:dyDescent="0.2">
      <c r="F334" s="1"/>
    </row>
    <row r="335" spans="6:6" x14ac:dyDescent="0.2">
      <c r="F335" s="1"/>
    </row>
    <row r="336" spans="6:6" x14ac:dyDescent="0.2">
      <c r="F336" s="1"/>
    </row>
    <row r="337" spans="6:6" x14ac:dyDescent="0.2">
      <c r="F337" s="1"/>
    </row>
    <row r="338" spans="6:6" x14ac:dyDescent="0.2">
      <c r="F338" s="1"/>
    </row>
    <row r="339" spans="6:6" x14ac:dyDescent="0.2">
      <c r="F339" s="1"/>
    </row>
    <row r="340" spans="6:6" x14ac:dyDescent="0.2">
      <c r="F340" s="1"/>
    </row>
    <row r="341" spans="6:6" x14ac:dyDescent="0.2">
      <c r="F341" s="1"/>
    </row>
    <row r="342" spans="6:6" x14ac:dyDescent="0.2">
      <c r="F342" s="1"/>
    </row>
    <row r="343" spans="6:6" x14ac:dyDescent="0.2">
      <c r="F343" s="1"/>
    </row>
    <row r="344" spans="6:6" x14ac:dyDescent="0.2">
      <c r="F344" s="1"/>
    </row>
    <row r="345" spans="6:6" x14ac:dyDescent="0.2">
      <c r="F345" s="1"/>
    </row>
    <row r="346" spans="6:6" x14ac:dyDescent="0.2">
      <c r="F346" s="1"/>
    </row>
    <row r="347" spans="6:6" x14ac:dyDescent="0.2">
      <c r="F347" s="1"/>
    </row>
    <row r="348" spans="6:6" x14ac:dyDescent="0.2">
      <c r="F348" s="1"/>
    </row>
    <row r="349" spans="6:6" x14ac:dyDescent="0.2">
      <c r="F349" s="1"/>
    </row>
    <row r="350" spans="6:6" x14ac:dyDescent="0.2">
      <c r="F350" s="1"/>
    </row>
    <row r="351" spans="6:6" x14ac:dyDescent="0.2">
      <c r="F351" s="1"/>
    </row>
    <row r="352" spans="6:6" x14ac:dyDescent="0.2">
      <c r="F352" s="1"/>
    </row>
    <row r="353" spans="6:6" x14ac:dyDescent="0.2">
      <c r="F353" s="1"/>
    </row>
    <row r="354" spans="6:6" x14ac:dyDescent="0.2">
      <c r="F354" s="1"/>
    </row>
    <row r="355" spans="6:6" x14ac:dyDescent="0.2">
      <c r="F355" s="1"/>
    </row>
    <row r="356" spans="6:6" x14ac:dyDescent="0.2">
      <c r="F356" s="1"/>
    </row>
    <row r="357" spans="6:6" x14ac:dyDescent="0.2">
      <c r="F357" s="1"/>
    </row>
    <row r="358" spans="6:6" x14ac:dyDescent="0.2">
      <c r="F358" s="1"/>
    </row>
    <row r="359" spans="6:6" x14ac:dyDescent="0.2">
      <c r="F359" s="1"/>
    </row>
    <row r="360" spans="6:6" x14ac:dyDescent="0.2">
      <c r="F360" s="1"/>
    </row>
    <row r="361" spans="6:6" x14ac:dyDescent="0.2">
      <c r="F361" s="1"/>
    </row>
    <row r="362" spans="6:6" x14ac:dyDescent="0.2">
      <c r="F362" s="1"/>
    </row>
    <row r="363" spans="6:6" x14ac:dyDescent="0.2">
      <c r="F363" s="1"/>
    </row>
    <row r="364" spans="6:6" x14ac:dyDescent="0.2">
      <c r="F364" s="1"/>
    </row>
    <row r="365" spans="6:6" x14ac:dyDescent="0.2">
      <c r="F365" s="1"/>
    </row>
    <row r="366" spans="6:6" x14ac:dyDescent="0.2">
      <c r="F366" s="1"/>
    </row>
    <row r="367" spans="6:6" x14ac:dyDescent="0.2">
      <c r="F367" s="1"/>
    </row>
    <row r="368" spans="6:6" x14ac:dyDescent="0.2">
      <c r="F368" s="1"/>
    </row>
    <row r="369" spans="6:6" x14ac:dyDescent="0.2">
      <c r="F369" s="1"/>
    </row>
    <row r="370" spans="6:6" x14ac:dyDescent="0.2">
      <c r="F370" s="1"/>
    </row>
    <row r="371" spans="6:6" x14ac:dyDescent="0.2">
      <c r="F371" s="1"/>
    </row>
    <row r="372" spans="6:6" x14ac:dyDescent="0.2">
      <c r="F372" s="1"/>
    </row>
    <row r="373" spans="6:6" x14ac:dyDescent="0.2">
      <c r="F373" s="1"/>
    </row>
    <row r="374" spans="6:6" x14ac:dyDescent="0.2">
      <c r="F374" s="1"/>
    </row>
    <row r="375" spans="6:6" x14ac:dyDescent="0.2">
      <c r="F375" s="1"/>
    </row>
    <row r="376" spans="6:6" x14ac:dyDescent="0.2">
      <c r="F376" s="1"/>
    </row>
    <row r="377" spans="6:6" x14ac:dyDescent="0.2">
      <c r="F377" s="1"/>
    </row>
    <row r="378" spans="6:6" x14ac:dyDescent="0.2">
      <c r="F378" s="1"/>
    </row>
    <row r="379" spans="6:6" x14ac:dyDescent="0.2">
      <c r="F379" s="1"/>
    </row>
    <row r="380" spans="6:6" x14ac:dyDescent="0.2">
      <c r="F380" s="1"/>
    </row>
    <row r="381" spans="6:6" x14ac:dyDescent="0.2">
      <c r="F381" s="1"/>
    </row>
    <row r="382" spans="6:6" x14ac:dyDescent="0.2">
      <c r="F382" s="1"/>
    </row>
    <row r="383" spans="6:6" x14ac:dyDescent="0.2">
      <c r="F383" s="1"/>
    </row>
    <row r="384" spans="6:6" x14ac:dyDescent="0.2">
      <c r="F384" s="1"/>
    </row>
    <row r="385" spans="6:6" x14ac:dyDescent="0.2">
      <c r="F385" s="1"/>
    </row>
    <row r="386" spans="6:6" x14ac:dyDescent="0.2">
      <c r="F386" s="1"/>
    </row>
    <row r="387" spans="6:6" x14ac:dyDescent="0.2">
      <c r="F387" s="1"/>
    </row>
    <row r="388" spans="6:6" x14ac:dyDescent="0.2">
      <c r="F388" s="1"/>
    </row>
    <row r="389" spans="6:6" x14ac:dyDescent="0.2">
      <c r="F389" s="1"/>
    </row>
    <row r="390" spans="6:6" x14ac:dyDescent="0.2">
      <c r="F390" s="1"/>
    </row>
    <row r="391" spans="6:6" x14ac:dyDescent="0.2">
      <c r="F391" s="1"/>
    </row>
    <row r="392" spans="6:6" x14ac:dyDescent="0.2">
      <c r="F392" s="1"/>
    </row>
    <row r="393" spans="6:6" x14ac:dyDescent="0.2">
      <c r="F393" s="1"/>
    </row>
    <row r="394" spans="6:6" x14ac:dyDescent="0.2">
      <c r="F394" s="1"/>
    </row>
    <row r="395" spans="6:6" x14ac:dyDescent="0.2">
      <c r="F395" s="1"/>
    </row>
    <row r="396" spans="6:6" x14ac:dyDescent="0.2">
      <c r="F396" s="1"/>
    </row>
    <row r="397" spans="6:6" x14ac:dyDescent="0.2">
      <c r="F397" s="1"/>
    </row>
    <row r="398" spans="6:6" x14ac:dyDescent="0.2">
      <c r="F398" s="1"/>
    </row>
    <row r="399" spans="6:6" x14ac:dyDescent="0.2">
      <c r="F399" s="1"/>
    </row>
    <row r="400" spans="6:6" x14ac:dyDescent="0.2">
      <c r="F400" s="1"/>
    </row>
    <row r="401" spans="6:6" x14ac:dyDescent="0.2">
      <c r="F401" s="1"/>
    </row>
    <row r="402" spans="6:6" x14ac:dyDescent="0.2">
      <c r="F402" s="1"/>
    </row>
    <row r="403" spans="6:6" x14ac:dyDescent="0.2">
      <c r="F403" s="1"/>
    </row>
    <row r="404" spans="6:6" x14ac:dyDescent="0.2">
      <c r="F404" s="1"/>
    </row>
    <row r="405" spans="6:6" x14ac:dyDescent="0.2">
      <c r="F405" s="1"/>
    </row>
    <row r="406" spans="6:6" x14ac:dyDescent="0.2">
      <c r="F406" s="1"/>
    </row>
    <row r="407" spans="6:6" x14ac:dyDescent="0.2">
      <c r="F407" s="1"/>
    </row>
    <row r="408" spans="6:6" x14ac:dyDescent="0.2">
      <c r="F408" s="1"/>
    </row>
    <row r="409" spans="6:6" x14ac:dyDescent="0.2">
      <c r="F409" s="1"/>
    </row>
    <row r="410" spans="6:6" x14ac:dyDescent="0.2">
      <c r="F410" s="1"/>
    </row>
    <row r="411" spans="6:6" x14ac:dyDescent="0.2">
      <c r="F411" s="1"/>
    </row>
    <row r="412" spans="6:6" x14ac:dyDescent="0.2">
      <c r="F412" s="1"/>
    </row>
    <row r="413" spans="6:6" x14ac:dyDescent="0.2">
      <c r="F413" s="1"/>
    </row>
    <row r="414" spans="6:6" x14ac:dyDescent="0.2">
      <c r="F414" s="1"/>
    </row>
    <row r="415" spans="6:6" x14ac:dyDescent="0.2">
      <c r="F415" s="1"/>
    </row>
    <row r="416" spans="6:6" x14ac:dyDescent="0.2">
      <c r="F416" s="1"/>
    </row>
    <row r="417" spans="6:6" x14ac:dyDescent="0.2">
      <c r="F417" s="1"/>
    </row>
    <row r="418" spans="6:6" x14ac:dyDescent="0.2">
      <c r="F418" s="1"/>
    </row>
    <row r="419" spans="6:6" x14ac:dyDescent="0.2">
      <c r="F419" s="1"/>
    </row>
    <row r="420" spans="6:6" x14ac:dyDescent="0.2">
      <c r="F420" s="1"/>
    </row>
    <row r="421" spans="6:6" x14ac:dyDescent="0.2">
      <c r="F421" s="1"/>
    </row>
    <row r="422" spans="6:6" x14ac:dyDescent="0.2">
      <c r="F422" s="1"/>
    </row>
    <row r="423" spans="6:6" x14ac:dyDescent="0.2">
      <c r="F423" s="1"/>
    </row>
    <row r="424" spans="6:6" x14ac:dyDescent="0.2">
      <c r="F424" s="1"/>
    </row>
    <row r="425" spans="6:6" x14ac:dyDescent="0.2">
      <c r="F425" s="1"/>
    </row>
    <row r="426" spans="6:6" x14ac:dyDescent="0.2">
      <c r="F426" s="1"/>
    </row>
    <row r="427" spans="6:6" x14ac:dyDescent="0.2">
      <c r="F427" s="1"/>
    </row>
    <row r="428" spans="6:6" x14ac:dyDescent="0.2">
      <c r="F428" s="1"/>
    </row>
    <row r="429" spans="6:6" x14ac:dyDescent="0.2">
      <c r="F429" s="1"/>
    </row>
    <row r="430" spans="6:6" x14ac:dyDescent="0.2">
      <c r="F430" s="1"/>
    </row>
    <row r="431" spans="6:6" x14ac:dyDescent="0.2">
      <c r="F431" s="1"/>
    </row>
    <row r="432" spans="6:6" x14ac:dyDescent="0.2">
      <c r="F432" s="1"/>
    </row>
    <row r="433" spans="6:6" x14ac:dyDescent="0.2">
      <c r="F433" s="1"/>
    </row>
    <row r="434" spans="6:6" x14ac:dyDescent="0.2">
      <c r="F434" s="1"/>
    </row>
    <row r="435" spans="6:6" x14ac:dyDescent="0.2">
      <c r="F435" s="1"/>
    </row>
    <row r="436" spans="6:6" x14ac:dyDescent="0.2">
      <c r="F436" s="1"/>
    </row>
    <row r="437" spans="6:6" x14ac:dyDescent="0.2">
      <c r="F437" s="1"/>
    </row>
    <row r="438" spans="6:6" x14ac:dyDescent="0.2">
      <c r="F438" s="1"/>
    </row>
    <row r="439" spans="6:6" x14ac:dyDescent="0.2">
      <c r="F439" s="1"/>
    </row>
    <row r="440" spans="6:6" x14ac:dyDescent="0.2">
      <c r="F440" s="1"/>
    </row>
    <row r="441" spans="6:6" x14ac:dyDescent="0.2">
      <c r="F441" s="1"/>
    </row>
    <row r="442" spans="6:6" x14ac:dyDescent="0.2">
      <c r="F442" s="1"/>
    </row>
    <row r="443" spans="6:6" x14ac:dyDescent="0.2">
      <c r="F443" s="1"/>
    </row>
    <row r="444" spans="6:6" x14ac:dyDescent="0.2">
      <c r="F444" s="1"/>
    </row>
    <row r="445" spans="6:6" x14ac:dyDescent="0.2">
      <c r="F445" s="1"/>
    </row>
    <row r="446" spans="6:6" x14ac:dyDescent="0.2">
      <c r="F446" s="1"/>
    </row>
    <row r="447" spans="6:6" x14ac:dyDescent="0.2">
      <c r="F447" s="1"/>
    </row>
    <row r="448" spans="6:6" x14ac:dyDescent="0.2">
      <c r="F448" s="1"/>
    </row>
    <row r="449" spans="6:6" x14ac:dyDescent="0.2">
      <c r="F449" s="1"/>
    </row>
    <row r="450" spans="6:6" x14ac:dyDescent="0.2">
      <c r="F450" s="1"/>
    </row>
    <row r="451" spans="6:6" x14ac:dyDescent="0.2">
      <c r="F451" s="1"/>
    </row>
    <row r="452" spans="6:6" x14ac:dyDescent="0.2">
      <c r="F452" s="1"/>
    </row>
    <row r="453" spans="6:6" x14ac:dyDescent="0.2">
      <c r="F453" s="1"/>
    </row>
    <row r="454" spans="6:6" x14ac:dyDescent="0.2">
      <c r="F454" s="1"/>
    </row>
    <row r="455" spans="6:6" x14ac:dyDescent="0.2">
      <c r="F455" s="1"/>
    </row>
    <row r="456" spans="6:6" x14ac:dyDescent="0.2">
      <c r="F456" s="1"/>
    </row>
    <row r="457" spans="6:6" x14ac:dyDescent="0.2">
      <c r="F457" s="1"/>
    </row>
    <row r="458" spans="6:6" x14ac:dyDescent="0.2">
      <c r="F458" s="1"/>
    </row>
    <row r="459" spans="6:6" x14ac:dyDescent="0.2">
      <c r="F459" s="1"/>
    </row>
    <row r="460" spans="6:6" x14ac:dyDescent="0.2">
      <c r="F460" s="1"/>
    </row>
    <row r="461" spans="6:6" x14ac:dyDescent="0.2">
      <c r="F461" s="1"/>
    </row>
    <row r="462" spans="6:6" x14ac:dyDescent="0.2">
      <c r="F462" s="1"/>
    </row>
    <row r="463" spans="6:6" x14ac:dyDescent="0.2">
      <c r="F463" s="1"/>
    </row>
    <row r="464" spans="6:6" x14ac:dyDescent="0.2">
      <c r="F464" s="1"/>
    </row>
    <row r="465" spans="6:6" x14ac:dyDescent="0.2">
      <c r="F465" s="1"/>
    </row>
    <row r="466" spans="6:6" x14ac:dyDescent="0.2">
      <c r="F466" s="1"/>
    </row>
    <row r="467" spans="6:6" x14ac:dyDescent="0.2">
      <c r="F467" s="1"/>
    </row>
    <row r="468" spans="6:6" x14ac:dyDescent="0.2">
      <c r="F468" s="1"/>
    </row>
    <row r="469" spans="6:6" x14ac:dyDescent="0.2">
      <c r="F469" s="1"/>
    </row>
    <row r="470" spans="6:6" x14ac:dyDescent="0.2">
      <c r="F470" s="1"/>
    </row>
    <row r="471" spans="6:6" x14ac:dyDescent="0.2">
      <c r="F471" s="1"/>
    </row>
    <row r="472" spans="6:6" x14ac:dyDescent="0.2">
      <c r="F472" s="1"/>
    </row>
    <row r="473" spans="6:6" x14ac:dyDescent="0.2">
      <c r="F473" s="1"/>
    </row>
    <row r="474" spans="6:6" x14ac:dyDescent="0.2">
      <c r="F474" s="1"/>
    </row>
    <row r="475" spans="6:6" x14ac:dyDescent="0.2">
      <c r="F475" s="1"/>
    </row>
    <row r="476" spans="6:6" x14ac:dyDescent="0.2">
      <c r="F476" s="1"/>
    </row>
    <row r="477" spans="6:6" x14ac:dyDescent="0.2">
      <c r="F477" s="1"/>
    </row>
    <row r="478" spans="6:6" x14ac:dyDescent="0.2">
      <c r="F478" s="1"/>
    </row>
    <row r="479" spans="6:6" x14ac:dyDescent="0.2">
      <c r="F479" s="1"/>
    </row>
    <row r="480" spans="6:6" x14ac:dyDescent="0.2">
      <c r="F480" s="1"/>
    </row>
    <row r="481" spans="6:6" x14ac:dyDescent="0.2">
      <c r="F481" s="1"/>
    </row>
    <row r="482" spans="6:6" x14ac:dyDescent="0.2">
      <c r="F482" s="1"/>
    </row>
    <row r="483" spans="6:6" x14ac:dyDescent="0.2">
      <c r="F483" s="1"/>
    </row>
    <row r="484" spans="6:6" x14ac:dyDescent="0.2">
      <c r="F484" s="1"/>
    </row>
    <row r="485" spans="6:6" x14ac:dyDescent="0.2">
      <c r="F485" s="1"/>
    </row>
    <row r="486" spans="6:6" x14ac:dyDescent="0.2">
      <c r="F486" s="1"/>
    </row>
    <row r="487" spans="6:6" x14ac:dyDescent="0.2">
      <c r="F487" s="1"/>
    </row>
    <row r="488" spans="6:6" x14ac:dyDescent="0.2">
      <c r="F488" s="1"/>
    </row>
    <row r="489" spans="6:6" x14ac:dyDescent="0.2">
      <c r="F489" s="1"/>
    </row>
    <row r="490" spans="6:6" x14ac:dyDescent="0.2">
      <c r="F490" s="1"/>
    </row>
    <row r="491" spans="6:6" x14ac:dyDescent="0.2">
      <c r="F491" s="1"/>
    </row>
    <row r="492" spans="6:6" x14ac:dyDescent="0.2">
      <c r="F492" s="1"/>
    </row>
    <row r="493" spans="6:6" x14ac:dyDescent="0.2">
      <c r="F493" s="1"/>
    </row>
    <row r="494" spans="6:6" x14ac:dyDescent="0.2">
      <c r="F494" s="1"/>
    </row>
    <row r="495" spans="6:6" x14ac:dyDescent="0.2">
      <c r="F495" s="1"/>
    </row>
    <row r="496" spans="6:6" x14ac:dyDescent="0.2">
      <c r="F496" s="1"/>
    </row>
    <row r="497" spans="6:6" x14ac:dyDescent="0.2">
      <c r="F497" s="1"/>
    </row>
    <row r="498" spans="6:6" x14ac:dyDescent="0.2">
      <c r="F498" s="1"/>
    </row>
    <row r="499" spans="6:6" x14ac:dyDescent="0.2">
      <c r="F499" s="1"/>
    </row>
    <row r="500" spans="6:6" x14ac:dyDescent="0.2">
      <c r="F500" s="1"/>
    </row>
    <row r="501" spans="6:6" x14ac:dyDescent="0.2">
      <c r="F501" s="1"/>
    </row>
    <row r="502" spans="6:6" x14ac:dyDescent="0.2">
      <c r="F502" s="1"/>
    </row>
    <row r="503" spans="6:6" x14ac:dyDescent="0.2">
      <c r="F503" s="2"/>
    </row>
    <row r="504" spans="6:6" x14ac:dyDescent="0.2">
      <c r="F504" s="1"/>
    </row>
    <row r="505" spans="6:6" x14ac:dyDescent="0.2">
      <c r="F505" s="1"/>
    </row>
    <row r="506" spans="6:6" x14ac:dyDescent="0.2">
      <c r="F506" s="1"/>
    </row>
    <row r="507" spans="6:6" x14ac:dyDescent="0.2">
      <c r="F507" s="1"/>
    </row>
    <row r="508" spans="6:6" x14ac:dyDescent="0.2">
      <c r="F508" s="1"/>
    </row>
    <row r="509" spans="6:6" x14ac:dyDescent="0.2">
      <c r="F509" s="1"/>
    </row>
    <row r="510" spans="6:6" x14ac:dyDescent="0.2">
      <c r="F510" s="1"/>
    </row>
    <row r="511" spans="6:6" x14ac:dyDescent="0.2">
      <c r="F511" s="1"/>
    </row>
    <row r="512" spans="6:6" x14ac:dyDescent="0.2">
      <c r="F512" s="1"/>
    </row>
    <row r="513" spans="6:6" x14ac:dyDescent="0.2">
      <c r="F513" s="1"/>
    </row>
    <row r="514" spans="6:6" x14ac:dyDescent="0.2">
      <c r="F514" s="1"/>
    </row>
    <row r="515" spans="6:6" x14ac:dyDescent="0.2">
      <c r="F515" s="1"/>
    </row>
    <row r="516" spans="6:6" x14ac:dyDescent="0.2">
      <c r="F516" s="1"/>
    </row>
    <row r="517" spans="6:6" x14ac:dyDescent="0.2">
      <c r="F517" s="1"/>
    </row>
    <row r="518" spans="6:6" x14ac:dyDescent="0.2">
      <c r="F518" s="1"/>
    </row>
    <row r="519" spans="6:6" x14ac:dyDescent="0.2">
      <c r="F519" s="1"/>
    </row>
    <row r="520" spans="6:6" x14ac:dyDescent="0.2">
      <c r="F520" s="1"/>
    </row>
    <row r="521" spans="6:6" x14ac:dyDescent="0.2">
      <c r="F521" s="1"/>
    </row>
    <row r="522" spans="6:6" x14ac:dyDescent="0.2">
      <c r="F522" s="1"/>
    </row>
    <row r="523" spans="6:6" x14ac:dyDescent="0.2">
      <c r="F523" s="1"/>
    </row>
    <row r="524" spans="6:6" x14ac:dyDescent="0.2">
      <c r="F524" s="1"/>
    </row>
    <row r="525" spans="6:6" x14ac:dyDescent="0.2">
      <c r="F525" s="1"/>
    </row>
    <row r="526" spans="6:6" x14ac:dyDescent="0.2">
      <c r="F526" s="1"/>
    </row>
    <row r="527" spans="6:6" x14ac:dyDescent="0.2">
      <c r="F527" s="1"/>
    </row>
    <row r="528" spans="6:6" x14ac:dyDescent="0.2">
      <c r="F528" s="1"/>
    </row>
    <row r="529" spans="6:6" x14ac:dyDescent="0.2">
      <c r="F529" s="1"/>
    </row>
    <row r="530" spans="6:6" x14ac:dyDescent="0.2">
      <c r="F530" s="1"/>
    </row>
    <row r="531" spans="6:6" x14ac:dyDescent="0.2">
      <c r="F531" s="1"/>
    </row>
    <row r="532" spans="6:6" x14ac:dyDescent="0.2">
      <c r="F532" s="1"/>
    </row>
    <row r="533" spans="6:6" x14ac:dyDescent="0.2">
      <c r="F533" s="1"/>
    </row>
    <row r="534" spans="6:6" x14ac:dyDescent="0.2">
      <c r="F534" s="1"/>
    </row>
    <row r="535" spans="6:6" x14ac:dyDescent="0.2">
      <c r="F535" s="1"/>
    </row>
    <row r="536" spans="6:6" x14ac:dyDescent="0.2">
      <c r="F536" s="1"/>
    </row>
    <row r="537" spans="6:6" x14ac:dyDescent="0.2">
      <c r="F537" s="1"/>
    </row>
    <row r="538" spans="6:6" x14ac:dyDescent="0.2">
      <c r="F538" s="1"/>
    </row>
    <row r="539" spans="6:6" x14ac:dyDescent="0.2">
      <c r="F539" s="1"/>
    </row>
    <row r="540" spans="6:6" x14ac:dyDescent="0.2">
      <c r="F540" s="1"/>
    </row>
    <row r="541" spans="6:6" x14ac:dyDescent="0.2">
      <c r="F541" s="1"/>
    </row>
    <row r="542" spans="6:6" x14ac:dyDescent="0.2">
      <c r="F542" s="1"/>
    </row>
    <row r="543" spans="6:6" x14ac:dyDescent="0.2">
      <c r="F543" s="1"/>
    </row>
    <row r="544" spans="6:6" x14ac:dyDescent="0.2">
      <c r="F544" s="1"/>
    </row>
    <row r="545" spans="6:6" x14ac:dyDescent="0.2">
      <c r="F545" s="1"/>
    </row>
    <row r="546" spans="6:6" x14ac:dyDescent="0.2">
      <c r="F546" s="1"/>
    </row>
    <row r="547" spans="6:6" x14ac:dyDescent="0.2">
      <c r="F547" s="1"/>
    </row>
    <row r="548" spans="6:6" x14ac:dyDescent="0.2">
      <c r="F548" s="1"/>
    </row>
    <row r="549" spans="6:6" x14ac:dyDescent="0.2">
      <c r="F549" s="1"/>
    </row>
    <row r="550" spans="6:6" x14ac:dyDescent="0.2">
      <c r="F550" s="1"/>
    </row>
    <row r="551" spans="6:6" x14ac:dyDescent="0.2">
      <c r="F551" s="1"/>
    </row>
    <row r="552" spans="6:6" x14ac:dyDescent="0.2">
      <c r="F552" s="1"/>
    </row>
    <row r="553" spans="6:6" x14ac:dyDescent="0.2">
      <c r="F553" s="1"/>
    </row>
    <row r="554" spans="6:6" x14ac:dyDescent="0.2">
      <c r="F554" s="1"/>
    </row>
    <row r="555" spans="6:6" x14ac:dyDescent="0.2">
      <c r="F555" s="1"/>
    </row>
    <row r="556" spans="6:6" x14ac:dyDescent="0.2">
      <c r="F556" s="1"/>
    </row>
    <row r="557" spans="6:6" x14ac:dyDescent="0.2">
      <c r="F557" s="1"/>
    </row>
    <row r="558" spans="6:6" x14ac:dyDescent="0.2">
      <c r="F558" s="1"/>
    </row>
    <row r="559" spans="6:6" x14ac:dyDescent="0.2">
      <c r="F559" s="1"/>
    </row>
    <row r="560" spans="6:6" x14ac:dyDescent="0.2">
      <c r="F560" s="1"/>
    </row>
    <row r="561" spans="6:6" x14ac:dyDescent="0.2">
      <c r="F561" s="1"/>
    </row>
    <row r="562" spans="6:6" x14ac:dyDescent="0.2">
      <c r="F562" s="1"/>
    </row>
    <row r="563" spans="6:6" x14ac:dyDescent="0.2">
      <c r="F563" s="1"/>
    </row>
    <row r="564" spans="6:6" x14ac:dyDescent="0.2">
      <c r="F564" s="1"/>
    </row>
    <row r="565" spans="6:6" x14ac:dyDescent="0.2">
      <c r="F565" s="1"/>
    </row>
    <row r="566" spans="6:6" x14ac:dyDescent="0.2">
      <c r="F566" s="1"/>
    </row>
    <row r="567" spans="6:6" x14ac:dyDescent="0.2">
      <c r="F567" s="1"/>
    </row>
    <row r="568" spans="6:6" x14ac:dyDescent="0.2">
      <c r="F568" s="1"/>
    </row>
    <row r="569" spans="6:6" x14ac:dyDescent="0.2">
      <c r="F569" s="1"/>
    </row>
    <row r="570" spans="6:6" x14ac:dyDescent="0.2">
      <c r="F570" s="1"/>
    </row>
    <row r="571" spans="6:6" x14ac:dyDescent="0.2">
      <c r="F571" s="1"/>
    </row>
    <row r="572" spans="6:6" x14ac:dyDescent="0.2">
      <c r="F572" s="1"/>
    </row>
    <row r="573" spans="6:6" x14ac:dyDescent="0.2">
      <c r="F573" s="1"/>
    </row>
    <row r="574" spans="6:6" x14ac:dyDescent="0.2">
      <c r="F574" s="1"/>
    </row>
    <row r="575" spans="6:6" x14ac:dyDescent="0.2">
      <c r="F575" s="1"/>
    </row>
    <row r="576" spans="6:6" x14ac:dyDescent="0.2">
      <c r="F576" s="1"/>
    </row>
    <row r="577" spans="6:6" x14ac:dyDescent="0.2">
      <c r="F577" s="1"/>
    </row>
    <row r="578" spans="6:6" x14ac:dyDescent="0.2">
      <c r="F578" s="1"/>
    </row>
    <row r="579" spans="6:6" x14ac:dyDescent="0.2">
      <c r="F579" s="1"/>
    </row>
    <row r="580" spans="6:6" x14ac:dyDescent="0.2">
      <c r="F580" s="1"/>
    </row>
    <row r="581" spans="6:6" x14ac:dyDescent="0.2">
      <c r="F581" s="1"/>
    </row>
    <row r="582" spans="6:6" x14ac:dyDescent="0.2">
      <c r="F582" s="1"/>
    </row>
    <row r="583" spans="6:6" x14ac:dyDescent="0.2">
      <c r="F583" s="1"/>
    </row>
    <row r="584" spans="6:6" x14ac:dyDescent="0.2">
      <c r="F584" s="1"/>
    </row>
    <row r="585" spans="6:6" x14ac:dyDescent="0.2">
      <c r="F585" s="1"/>
    </row>
    <row r="586" spans="6:6" x14ac:dyDescent="0.2">
      <c r="F586" s="1"/>
    </row>
    <row r="587" spans="6:6" x14ac:dyDescent="0.2">
      <c r="F587" s="1"/>
    </row>
    <row r="588" spans="6:6" x14ac:dyDescent="0.2">
      <c r="F588" s="1"/>
    </row>
    <row r="589" spans="6:6" x14ac:dyDescent="0.2">
      <c r="F589" s="1"/>
    </row>
    <row r="590" spans="6:6" x14ac:dyDescent="0.2">
      <c r="F590" s="1"/>
    </row>
    <row r="591" spans="6:6" x14ac:dyDescent="0.2">
      <c r="F591" s="1"/>
    </row>
    <row r="592" spans="6:6" x14ac:dyDescent="0.2">
      <c r="F592" s="1"/>
    </row>
    <row r="593" spans="6:6" x14ac:dyDescent="0.2">
      <c r="F593" s="1"/>
    </row>
    <row r="594" spans="6:6" x14ac:dyDescent="0.2">
      <c r="F594" s="1"/>
    </row>
    <row r="595" spans="6:6" x14ac:dyDescent="0.2">
      <c r="F595" s="1"/>
    </row>
    <row r="596" spans="6:6" x14ac:dyDescent="0.2">
      <c r="F596" s="1"/>
    </row>
    <row r="597" spans="6:6" x14ac:dyDescent="0.2">
      <c r="F597" s="1"/>
    </row>
    <row r="598" spans="6:6" x14ac:dyDescent="0.2">
      <c r="F598" s="1"/>
    </row>
    <row r="599" spans="6:6" x14ac:dyDescent="0.2">
      <c r="F599" s="1"/>
    </row>
    <row r="600" spans="6:6" x14ac:dyDescent="0.2">
      <c r="F600" s="1"/>
    </row>
    <row r="601" spans="6:6" x14ac:dyDescent="0.2">
      <c r="F601" s="1"/>
    </row>
    <row r="602" spans="6:6" x14ac:dyDescent="0.2">
      <c r="F602" s="1"/>
    </row>
    <row r="603" spans="6:6" x14ac:dyDescent="0.2">
      <c r="F603" s="1"/>
    </row>
    <row r="604" spans="6:6" x14ac:dyDescent="0.2">
      <c r="F604" s="1"/>
    </row>
    <row r="605" spans="6:6" x14ac:dyDescent="0.2">
      <c r="F605" s="1"/>
    </row>
    <row r="606" spans="6:6" x14ac:dyDescent="0.2">
      <c r="F606" s="1"/>
    </row>
    <row r="607" spans="6:6" x14ac:dyDescent="0.2">
      <c r="F607" s="1"/>
    </row>
    <row r="608" spans="6:6" x14ac:dyDescent="0.2">
      <c r="F608" s="1"/>
    </row>
    <row r="609" spans="6:6" x14ac:dyDescent="0.2">
      <c r="F609" s="1"/>
    </row>
    <row r="610" spans="6:6" x14ac:dyDescent="0.2">
      <c r="F610" s="1"/>
    </row>
    <row r="611" spans="6:6" x14ac:dyDescent="0.2">
      <c r="F611" s="1"/>
    </row>
  </sheetData>
  <sheetProtection password="DC3D" sheet="1" objects="1" scenarios="1"/>
  <phoneticPr fontId="3" type="noConversion"/>
  <printOptions horizontalCentered="1"/>
  <pageMargins left="0.75" right="0.75" top="0.33" bottom="0.36" header="0.33" footer="0.12"/>
  <pageSetup scale="70" orientation="landscape" horizontalDpi="200" verticalDpi="200" r:id="rId1"/>
  <headerFooter alignWithMargins="0">
    <oddFooter xml:space="preserve">&amp;L&amp;"Calibri,Regular"&amp;8Note:  For 07/08 reporting, FLM replaced "Units" and "Price/Unit" with "Purchases" and "Price/Purch."  A Fixed Wt Purchase = 1 Unit.  Bulk sales are factored by Lbs per Purchase based on Retailer input.&amp;R&amp;"Calibri,Regular"&amp;8
 </oddFooter>
  </headerFooter>
  <rowBreaks count="11" manualBreakCount="11">
    <brk id="62" max="16383" man="1"/>
    <brk id="117" max="16383" man="1"/>
    <brk id="172" max="16383" man="1"/>
    <brk id="227" max="16383" man="1"/>
    <brk id="282" max="16383" man="1"/>
    <brk id="337" max="16383" man="1"/>
    <brk id="392" max="16383" man="1"/>
    <brk id="447" max="16383" man="1"/>
    <brk id="502" max="16383" man="1"/>
    <brk id="557" max="16383" man="1"/>
    <brk id="612"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0" tint="-0.249977111117893"/>
  </sheetPr>
  <dimension ref="A1:B51"/>
  <sheetViews>
    <sheetView workbookViewId="0"/>
  </sheetViews>
  <sheetFormatPr defaultRowHeight="12.75" x14ac:dyDescent="0.2"/>
  <cols>
    <col min="1" max="1" width="27.85546875" style="3" bestFit="1" customWidth="1"/>
    <col min="2" max="2" width="19.42578125" style="3" bestFit="1" customWidth="1"/>
    <col min="3" max="16384" width="9.140625" style="3"/>
  </cols>
  <sheetData>
    <row r="1" spans="1:2" s="4" customFormat="1" x14ac:dyDescent="0.2">
      <c r="A1" s="4" t="s">
        <v>328</v>
      </c>
      <c r="B1" s="4" t="s">
        <v>103</v>
      </c>
    </row>
    <row r="2" spans="1:2" x14ac:dyDescent="0.2">
      <c r="A2" s="3" t="s">
        <v>271</v>
      </c>
      <c r="B2" s="3" t="s">
        <v>322</v>
      </c>
    </row>
    <row r="3" spans="1:2" x14ac:dyDescent="0.2">
      <c r="A3" s="3" t="s">
        <v>272</v>
      </c>
      <c r="B3" s="3" t="s">
        <v>325</v>
      </c>
    </row>
    <row r="4" spans="1:2" x14ac:dyDescent="0.2">
      <c r="A4" s="3" t="s">
        <v>273</v>
      </c>
      <c r="B4" s="3" t="s">
        <v>321</v>
      </c>
    </row>
    <row r="5" spans="1:2" x14ac:dyDescent="0.2">
      <c r="A5" s="3" t="s">
        <v>274</v>
      </c>
      <c r="B5" s="3" t="s">
        <v>325</v>
      </c>
    </row>
    <row r="6" spans="1:2" x14ac:dyDescent="0.2">
      <c r="A6" s="3" t="s">
        <v>275</v>
      </c>
      <c r="B6" s="3" t="s">
        <v>322</v>
      </c>
    </row>
    <row r="7" spans="1:2" x14ac:dyDescent="0.2">
      <c r="A7" s="3" t="s">
        <v>276</v>
      </c>
      <c r="B7" s="3" t="s">
        <v>322</v>
      </c>
    </row>
    <row r="8" spans="1:2" x14ac:dyDescent="0.2">
      <c r="A8" s="3" t="s">
        <v>277</v>
      </c>
      <c r="B8" s="3" t="s">
        <v>321</v>
      </c>
    </row>
    <row r="9" spans="1:2" x14ac:dyDescent="0.2">
      <c r="A9" s="3" t="s">
        <v>278</v>
      </c>
      <c r="B9" s="3" t="s">
        <v>320</v>
      </c>
    </row>
    <row r="10" spans="1:2" x14ac:dyDescent="0.2">
      <c r="A10" s="3" t="s">
        <v>279</v>
      </c>
      <c r="B10" s="3" t="s">
        <v>320</v>
      </c>
    </row>
    <row r="11" spans="1:2" x14ac:dyDescent="0.2">
      <c r="A11" s="3" t="s">
        <v>280</v>
      </c>
      <c r="B11" s="3" t="s">
        <v>320</v>
      </c>
    </row>
    <row r="12" spans="1:2" x14ac:dyDescent="0.2">
      <c r="A12" s="3" t="s">
        <v>281</v>
      </c>
      <c r="B12" s="3" t="s">
        <v>320</v>
      </c>
    </row>
    <row r="13" spans="1:2" x14ac:dyDescent="0.2">
      <c r="A13" s="3" t="s">
        <v>282</v>
      </c>
      <c r="B13" s="3" t="s">
        <v>324</v>
      </c>
    </row>
    <row r="14" spans="1:2" x14ac:dyDescent="0.2">
      <c r="A14" s="3" t="s">
        <v>283</v>
      </c>
      <c r="B14" s="3" t="s">
        <v>326</v>
      </c>
    </row>
    <row r="15" spans="1:2" x14ac:dyDescent="0.2">
      <c r="A15" s="3" t="s">
        <v>284</v>
      </c>
      <c r="B15" s="3" t="s">
        <v>320</v>
      </c>
    </row>
    <row r="16" spans="1:2" x14ac:dyDescent="0.2">
      <c r="A16" s="3" t="s">
        <v>285</v>
      </c>
      <c r="B16" s="3" t="s">
        <v>320</v>
      </c>
    </row>
    <row r="17" spans="1:2" x14ac:dyDescent="0.2">
      <c r="A17" s="3" t="s">
        <v>286</v>
      </c>
      <c r="B17" s="3" t="s">
        <v>322</v>
      </c>
    </row>
    <row r="18" spans="1:2" x14ac:dyDescent="0.2">
      <c r="A18" s="3" t="s">
        <v>287</v>
      </c>
      <c r="B18" s="3" t="s">
        <v>322</v>
      </c>
    </row>
    <row r="19" spans="1:2" x14ac:dyDescent="0.2">
      <c r="A19" s="3" t="s">
        <v>288</v>
      </c>
      <c r="B19" s="3" t="s">
        <v>324</v>
      </c>
    </row>
    <row r="20" spans="1:2" x14ac:dyDescent="0.2">
      <c r="A20" s="3" t="s">
        <v>289</v>
      </c>
      <c r="B20" s="3" t="s">
        <v>320</v>
      </c>
    </row>
    <row r="21" spans="1:2" x14ac:dyDescent="0.2">
      <c r="A21" s="3" t="s">
        <v>290</v>
      </c>
      <c r="B21" s="3" t="s">
        <v>325</v>
      </c>
    </row>
    <row r="22" spans="1:2" x14ac:dyDescent="0.2">
      <c r="A22" s="3" t="s">
        <v>291</v>
      </c>
      <c r="B22" s="3" t="s">
        <v>323</v>
      </c>
    </row>
    <row r="23" spans="1:2" x14ac:dyDescent="0.2">
      <c r="A23" s="3" t="s">
        <v>292</v>
      </c>
      <c r="B23" s="3" t="s">
        <v>319</v>
      </c>
    </row>
    <row r="24" spans="1:2" x14ac:dyDescent="0.2">
      <c r="A24" s="3" t="s">
        <v>293</v>
      </c>
      <c r="B24" s="3" t="s">
        <v>321</v>
      </c>
    </row>
    <row r="25" spans="1:2" x14ac:dyDescent="0.2">
      <c r="A25" s="3" t="s">
        <v>294</v>
      </c>
      <c r="B25" s="3" t="s">
        <v>325</v>
      </c>
    </row>
    <row r="26" spans="1:2" x14ac:dyDescent="0.2">
      <c r="A26" s="3" t="s">
        <v>295</v>
      </c>
      <c r="B26" s="3" t="s">
        <v>320</v>
      </c>
    </row>
    <row r="27" spans="1:2" x14ac:dyDescent="0.2">
      <c r="A27" s="3" t="s">
        <v>296</v>
      </c>
      <c r="B27" s="3" t="s">
        <v>323</v>
      </c>
    </row>
    <row r="28" spans="1:2" x14ac:dyDescent="0.2">
      <c r="A28" s="3" t="s">
        <v>297</v>
      </c>
      <c r="B28" s="3" t="s">
        <v>321</v>
      </c>
    </row>
    <row r="29" spans="1:2" x14ac:dyDescent="0.2">
      <c r="A29" s="3" t="s">
        <v>298</v>
      </c>
      <c r="B29" s="3" t="s">
        <v>324</v>
      </c>
    </row>
    <row r="30" spans="1:2" x14ac:dyDescent="0.2">
      <c r="A30" s="3" t="s">
        <v>299</v>
      </c>
      <c r="B30" s="3" t="s">
        <v>322</v>
      </c>
    </row>
    <row r="31" spans="1:2" x14ac:dyDescent="0.2">
      <c r="A31" s="3" t="s">
        <v>300</v>
      </c>
      <c r="B31" s="3" t="s">
        <v>322</v>
      </c>
    </row>
    <row r="32" spans="1:2" x14ac:dyDescent="0.2">
      <c r="A32" s="3" t="s">
        <v>301</v>
      </c>
      <c r="B32" s="3" t="s">
        <v>323</v>
      </c>
    </row>
    <row r="33" spans="1:2" x14ac:dyDescent="0.2">
      <c r="A33" s="3" t="s">
        <v>302</v>
      </c>
      <c r="B33" s="3" t="s">
        <v>325</v>
      </c>
    </row>
    <row r="34" spans="1:2" x14ac:dyDescent="0.2">
      <c r="A34" s="3" t="s">
        <v>303</v>
      </c>
      <c r="B34" s="3" t="s">
        <v>320</v>
      </c>
    </row>
    <row r="35" spans="1:2" x14ac:dyDescent="0.2">
      <c r="A35" s="3" t="s">
        <v>304</v>
      </c>
      <c r="B35" s="3" t="s">
        <v>322</v>
      </c>
    </row>
    <row r="36" spans="1:2" x14ac:dyDescent="0.2">
      <c r="A36" s="3" t="s">
        <v>305</v>
      </c>
      <c r="B36" s="3" t="s">
        <v>326</v>
      </c>
    </row>
    <row r="37" spans="1:2" x14ac:dyDescent="0.2">
      <c r="A37" s="3" t="s">
        <v>306</v>
      </c>
      <c r="B37" s="3" t="s">
        <v>322</v>
      </c>
    </row>
    <row r="38" spans="1:2" x14ac:dyDescent="0.2">
      <c r="A38" s="3" t="s">
        <v>307</v>
      </c>
      <c r="B38" s="3" t="s">
        <v>326</v>
      </c>
    </row>
    <row r="39" spans="1:2" x14ac:dyDescent="0.2">
      <c r="A39" s="3" t="s">
        <v>308</v>
      </c>
      <c r="B39" s="3" t="s">
        <v>321</v>
      </c>
    </row>
    <row r="40" spans="1:2" x14ac:dyDescent="0.2">
      <c r="A40" s="3" t="s">
        <v>309</v>
      </c>
      <c r="B40" s="3" t="s">
        <v>321</v>
      </c>
    </row>
    <row r="41" spans="1:2" x14ac:dyDescent="0.2">
      <c r="A41" s="3" t="s">
        <v>310</v>
      </c>
      <c r="B41" s="3" t="s">
        <v>321</v>
      </c>
    </row>
    <row r="42" spans="1:2" x14ac:dyDescent="0.2">
      <c r="A42" s="3" t="s">
        <v>311</v>
      </c>
      <c r="B42" s="3" t="s">
        <v>319</v>
      </c>
    </row>
    <row r="43" spans="1:2" x14ac:dyDescent="0.2">
      <c r="A43" s="3" t="s">
        <v>312</v>
      </c>
      <c r="B43" s="3" t="s">
        <v>326</v>
      </c>
    </row>
    <row r="44" spans="1:2" x14ac:dyDescent="0.2">
      <c r="A44" s="3" t="s">
        <v>313</v>
      </c>
      <c r="B44" s="3" t="s">
        <v>319</v>
      </c>
    </row>
    <row r="45" spans="1:2" x14ac:dyDescent="0.2">
      <c r="A45" s="3" t="s">
        <v>314</v>
      </c>
      <c r="B45" s="3" t="s">
        <v>319</v>
      </c>
    </row>
    <row r="46" spans="1:2" x14ac:dyDescent="0.2">
      <c r="A46" s="3" t="s">
        <v>315</v>
      </c>
      <c r="B46" s="3" t="s">
        <v>326</v>
      </c>
    </row>
    <row r="47" spans="1:2" x14ac:dyDescent="0.2">
      <c r="A47" s="3" t="s">
        <v>316</v>
      </c>
      <c r="B47" s="3" t="s">
        <v>325</v>
      </c>
    </row>
    <row r="48" spans="1:2" x14ac:dyDescent="0.2">
      <c r="A48" s="3" t="s">
        <v>317</v>
      </c>
      <c r="B48" s="3" t="s">
        <v>323</v>
      </c>
    </row>
    <row r="49" spans="1:2" x14ac:dyDescent="0.2">
      <c r="A49" s="3" t="s">
        <v>318</v>
      </c>
      <c r="B49" s="3" t="s">
        <v>325</v>
      </c>
    </row>
    <row r="50" spans="1:2" x14ac:dyDescent="0.2">
      <c r="A50" s="3" t="s">
        <v>344</v>
      </c>
      <c r="B50" s="3" t="s">
        <v>320</v>
      </c>
    </row>
    <row r="51" spans="1:2" x14ac:dyDescent="0.2">
      <c r="A51" s="3" t="s">
        <v>345</v>
      </c>
      <c r="B51" s="3" t="s">
        <v>326</v>
      </c>
    </row>
  </sheetData>
  <sheetProtection password="DC3D" sheet="1" objects="1" scenarios="1"/>
  <sortState ref="A2:B49">
    <sortCondition ref="A2:A4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8</vt:i4>
      </vt:variant>
    </vt:vector>
  </HeadingPairs>
  <TitlesOfParts>
    <vt:vector size="16" baseType="lpstr">
      <vt:lpstr>DATA</vt:lpstr>
      <vt:lpstr>Topline</vt:lpstr>
      <vt:lpstr>Markets</vt:lpstr>
      <vt:lpstr>Trends - Pick a Market</vt:lpstr>
      <vt:lpstr>Retailers by REGIONS</vt:lpstr>
      <vt:lpstr>Instructions - Definitions</vt:lpstr>
      <vt:lpstr>MAP</vt:lpstr>
      <vt:lpstr>LIST</vt:lpstr>
      <vt:lpstr>'Instructions - Definitions'!Print_Area</vt:lpstr>
      <vt:lpstr>MAP!Print_Area</vt:lpstr>
      <vt:lpstr>Markets!Print_Area</vt:lpstr>
      <vt:lpstr>Topline!Print_Area</vt:lpstr>
      <vt:lpstr>'Trends - Pick a Market'!Print_Area</vt:lpstr>
      <vt:lpstr>Markets!Print_Titles</vt:lpstr>
      <vt:lpstr>'Retailers by REGIONS'!Print_Titles</vt:lpstr>
      <vt:lpstr>Topline!Print_Titles</vt:lpstr>
    </vt:vector>
  </TitlesOfParts>
  <Manager>S. Muro</Manager>
  <Company>Fusion Marketing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MC Topline Report</dc:title>
  <dc:subject>Mushrooms</dc:subject>
  <dc:creator>A. Gebelin</dc:creator>
  <dc:description>818-718-8084_x000d_
fusion-mktg.com</dc:description>
  <cp:lastModifiedBy>Fusion Marketing</cp:lastModifiedBy>
  <cp:lastPrinted>2014-03-06T17:17:13Z</cp:lastPrinted>
  <dcterms:created xsi:type="dcterms:W3CDTF">2007-05-01T18:11:03Z</dcterms:created>
  <dcterms:modified xsi:type="dcterms:W3CDTF">2014-04-03T16:36:01Z</dcterms:modified>
</cp:coreProperties>
</file>